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mc:AlternateContent xmlns:mc="http://schemas.openxmlformats.org/markup-compatibility/2006">
    <mc:Choice Requires="x15">
      <x15ac:absPath xmlns:x15ac="http://schemas.microsoft.com/office/spreadsheetml/2010/11/ac" url="/Users/kai/Dropbox/"/>
    </mc:Choice>
  </mc:AlternateContent>
  <xr:revisionPtr revIDLastSave="0" documentId="13_ncr:1_{B260A3A8-C3B9-7542-869A-1E04354CEBB8}" xr6:coauthVersionLast="47" xr6:coauthVersionMax="47" xr10:uidLastSave="{00000000-0000-0000-0000-000000000000}"/>
  <bookViews>
    <workbookView xWindow="0" yWindow="500" windowWidth="33600" windowHeight="20500" xr2:uid="{00000000-000D-0000-FFFF-FFFF00000000}"/>
  </bookViews>
  <sheets>
    <sheet name="Read-me" sheetId="41" r:id="rId1"/>
    <sheet name="🧪Oncology" sheetId="1" r:id="rId2"/>
    <sheet name="💊 Big Pharma" sheetId="35" r:id="rId3"/>
    <sheet name="🛡️Autoimmune" sheetId="29" r:id="rId4"/>
    <sheet name="🔍Drug Discovery &amp; 💎Rare" sheetId="31" r:id="rId5"/>
    <sheet name="🧠CNS" sheetId="33" r:id="rId6"/>
    <sheet name="💉Vax &amp; 👾Vir" sheetId="30" r:id="rId7"/>
    <sheet name="🦠Bact &amp; Fungal" sheetId="32" r:id="rId8"/>
    <sheet name="🍺Liver &amp; Kidney" sheetId="34" r:id="rId9"/>
    <sheet name="👁Eye👂Ear" sheetId="37" r:id="rId10"/>
    <sheet name="🩸CV" sheetId="36" r:id="rId11"/>
    <sheet name="CIK" sheetId="40" state="hidden" r:id="rId12"/>
  </sheets>
  <definedNames>
    <definedName name="_xlnm._FilterDatabase" localSheetId="8" hidden="1">'🍺Liver &amp; Kidney'!$A$1:$X$1</definedName>
    <definedName name="_xlnm._FilterDatabase" localSheetId="9" hidden="1">'👁Eye👂Ear'!$A$1:$X$1</definedName>
    <definedName name="_xlnm._FilterDatabase" localSheetId="6" hidden="1">'💉Vax &amp; 👾Vir'!$A$1:$X$1</definedName>
    <definedName name="_xlnm._FilterDatabase" localSheetId="2" hidden="1">'💊 Big Pharma'!$A$1:$X$1</definedName>
    <definedName name="_xlnm._FilterDatabase" localSheetId="4" hidden="1">'🔍Drug Discovery &amp; 💎Rare'!$A$1:$X$1</definedName>
    <definedName name="_xlnm._FilterDatabase" localSheetId="7" hidden="1">'🦠Bact &amp; Fungal'!$A$1:$X$1</definedName>
    <definedName name="_xlnm._FilterDatabase" localSheetId="5" hidden="1">'🧠CNS'!$A$1:$X$1</definedName>
    <definedName name="_xlnm._FilterDatabase" localSheetId="1" hidden="1">'🧪Oncology'!$A$1:$AA$233</definedName>
    <definedName name="_xlnm._FilterDatabase" localSheetId="10" hidden="1">'🩸CV'!$A$1:$X$1</definedName>
    <definedName name="_xlnm._FilterDatabase" localSheetId="3" hidden="1">'🛡️Autoimmune'!$A$1:$X$1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 i="29" l="1"/>
  <c r="AA25" i="37" l="1"/>
  <c r="Y2" i="29"/>
  <c r="Z2" i="29"/>
  <c r="AA2" i="29"/>
  <c r="AB2" i="29"/>
  <c r="AC2" i="29"/>
  <c r="AD2" i="29"/>
  <c r="AE2" i="29"/>
  <c r="AF2" i="29"/>
  <c r="AG2" i="29"/>
  <c r="AH2" i="29"/>
  <c r="AI2" i="29"/>
  <c r="AJ2" i="29"/>
  <c r="AK2" i="29"/>
  <c r="AL2" i="29"/>
  <c r="AM2" i="29"/>
  <c r="AN2" i="29"/>
  <c r="AO2" i="29"/>
  <c r="AP2" i="29"/>
  <c r="AQ2" i="29"/>
  <c r="AR2" i="29"/>
  <c r="Y3" i="29"/>
  <c r="Z3" i="29"/>
  <c r="AA3" i="29"/>
  <c r="AB3" i="29"/>
  <c r="AC3" i="29"/>
  <c r="AD3" i="29"/>
  <c r="AE3" i="29"/>
  <c r="AF3" i="29"/>
  <c r="AG3" i="29"/>
  <c r="AH3" i="29"/>
  <c r="AI3" i="29"/>
  <c r="AJ3" i="29"/>
  <c r="AK3" i="29"/>
  <c r="AL3" i="29"/>
  <c r="AM3" i="29"/>
  <c r="AN3" i="29"/>
  <c r="AO3" i="29"/>
  <c r="AP3" i="29"/>
  <c r="AQ3" i="29"/>
  <c r="AR3" i="29"/>
  <c r="Y4" i="29"/>
  <c r="Z4" i="29"/>
  <c r="AA4" i="29"/>
  <c r="AB4" i="29"/>
  <c r="AC4" i="29"/>
  <c r="AD4" i="29"/>
  <c r="AE4" i="29"/>
  <c r="AF4" i="29"/>
  <c r="AG4" i="29"/>
  <c r="AH4" i="29"/>
  <c r="AI4" i="29"/>
  <c r="AJ4" i="29"/>
  <c r="AK4" i="29"/>
  <c r="AL4" i="29"/>
  <c r="AM4" i="29"/>
  <c r="AN4" i="29"/>
  <c r="AO4" i="29"/>
  <c r="AP4" i="29"/>
  <c r="AQ4" i="29"/>
  <c r="AR4" i="29"/>
  <c r="Y5" i="29"/>
  <c r="Z5" i="29"/>
  <c r="AA5" i="29"/>
  <c r="AB5" i="29"/>
  <c r="AC5" i="29"/>
  <c r="AD5" i="29"/>
  <c r="AE5" i="29"/>
  <c r="AF5" i="29"/>
  <c r="AG5" i="29"/>
  <c r="AH5" i="29"/>
  <c r="AI5" i="29"/>
  <c r="AJ5" i="29"/>
  <c r="AK5" i="29"/>
  <c r="AL5" i="29"/>
  <c r="AM5" i="29"/>
  <c r="AN5" i="29"/>
  <c r="AO5" i="29"/>
  <c r="AP5" i="29"/>
  <c r="AQ5" i="29"/>
  <c r="AR5" i="29"/>
  <c r="Y6" i="29"/>
  <c r="Z6" i="29"/>
  <c r="AA6" i="29"/>
  <c r="AB6" i="29"/>
  <c r="AC6" i="29"/>
  <c r="AD6" i="29"/>
  <c r="AE6" i="29"/>
  <c r="AF6" i="29"/>
  <c r="AG6" i="29"/>
  <c r="AH6" i="29"/>
  <c r="AI6" i="29"/>
  <c r="AJ6" i="29"/>
  <c r="AK6" i="29"/>
  <c r="AL6" i="29"/>
  <c r="AM6" i="29"/>
  <c r="AN6" i="29"/>
  <c r="AO6" i="29"/>
  <c r="AP6" i="29"/>
  <c r="AQ6" i="29"/>
  <c r="AR6" i="29"/>
  <c r="Y7" i="29"/>
  <c r="Z7" i="29"/>
  <c r="AA7" i="29"/>
  <c r="AB7" i="29"/>
  <c r="AC7" i="29"/>
  <c r="AD7" i="29"/>
  <c r="AE7" i="29"/>
  <c r="AF7" i="29"/>
  <c r="AG7" i="29"/>
  <c r="AH7" i="29"/>
  <c r="AI7" i="29"/>
  <c r="AJ7" i="29"/>
  <c r="AK7" i="29"/>
  <c r="AL7" i="29"/>
  <c r="AM7" i="29"/>
  <c r="AN7" i="29"/>
  <c r="AO7" i="29"/>
  <c r="AP7" i="29"/>
  <c r="AQ7" i="29"/>
  <c r="AR7" i="29"/>
  <c r="Y8" i="29"/>
  <c r="Z8" i="29"/>
  <c r="AA8" i="29"/>
  <c r="AB8" i="29"/>
  <c r="AC8" i="29"/>
  <c r="AD8" i="29"/>
  <c r="AE8" i="29"/>
  <c r="AF8" i="29"/>
  <c r="AG8" i="29"/>
  <c r="AH8" i="29"/>
  <c r="AI8" i="29"/>
  <c r="AJ8" i="29"/>
  <c r="AK8" i="29"/>
  <c r="AL8" i="29"/>
  <c r="AM8" i="29"/>
  <c r="AN8" i="29"/>
  <c r="AO8" i="29"/>
  <c r="AP8" i="29"/>
  <c r="AQ8" i="29"/>
  <c r="AR8" i="29"/>
  <c r="Y9" i="29"/>
  <c r="Z9" i="29"/>
  <c r="AA9" i="29"/>
  <c r="AB9" i="29"/>
  <c r="AC9" i="29"/>
  <c r="AD9" i="29"/>
  <c r="AE9" i="29"/>
  <c r="AF9" i="29"/>
  <c r="AG9" i="29"/>
  <c r="AH9" i="29"/>
  <c r="AI9" i="29"/>
  <c r="AJ9" i="29"/>
  <c r="AK9" i="29"/>
  <c r="AL9" i="29"/>
  <c r="AM9" i="29"/>
  <c r="AN9" i="29"/>
  <c r="AO9" i="29"/>
  <c r="AP9" i="29"/>
  <c r="AQ9" i="29"/>
  <c r="AR9" i="29"/>
  <c r="Y10" i="29"/>
  <c r="Z10" i="29"/>
  <c r="AA10" i="29"/>
  <c r="AB10" i="29"/>
  <c r="AC10" i="29"/>
  <c r="AD10" i="29"/>
  <c r="AE10" i="29"/>
  <c r="AF10" i="29"/>
  <c r="AG10" i="29"/>
  <c r="AH10" i="29"/>
  <c r="AI10" i="29"/>
  <c r="AJ10" i="29"/>
  <c r="AK10" i="29"/>
  <c r="AL10" i="29"/>
  <c r="AM10" i="29"/>
  <c r="AN10" i="29"/>
  <c r="AO10" i="29"/>
  <c r="AP10" i="29"/>
  <c r="AQ10" i="29"/>
  <c r="AR10" i="29"/>
  <c r="Y11" i="29"/>
  <c r="Z11" i="29"/>
  <c r="AA11" i="29"/>
  <c r="AB11" i="29"/>
  <c r="AC11" i="29"/>
  <c r="AD11" i="29"/>
  <c r="AE11" i="29"/>
  <c r="AF11" i="29"/>
  <c r="AG11" i="29"/>
  <c r="AH11" i="29"/>
  <c r="AI11" i="29"/>
  <c r="AJ11" i="29"/>
  <c r="AK11" i="29"/>
  <c r="AL11" i="29"/>
  <c r="AM11" i="29"/>
  <c r="AN11" i="29"/>
  <c r="AO11" i="29"/>
  <c r="AP11" i="29"/>
  <c r="AQ11" i="29"/>
  <c r="AR11" i="29"/>
  <c r="Y12" i="29"/>
  <c r="Z12" i="29"/>
  <c r="AA12" i="29"/>
  <c r="AB12" i="29"/>
  <c r="AC12" i="29"/>
  <c r="AD12" i="29"/>
  <c r="AE12" i="29"/>
  <c r="AF12" i="29"/>
  <c r="AG12" i="29"/>
  <c r="AH12" i="29"/>
  <c r="AI12" i="29"/>
  <c r="AJ12" i="29"/>
  <c r="AK12" i="29"/>
  <c r="AL12" i="29"/>
  <c r="AM12" i="29"/>
  <c r="AN12" i="29"/>
  <c r="AO12" i="29"/>
  <c r="AP12" i="29"/>
  <c r="AQ12" i="29"/>
  <c r="AR12" i="29"/>
  <c r="Y13" i="29"/>
  <c r="Z13" i="29"/>
  <c r="AA13" i="29"/>
  <c r="AB13" i="29"/>
  <c r="AC13" i="29"/>
  <c r="AD13" i="29"/>
  <c r="AE13" i="29"/>
  <c r="AF13" i="29"/>
  <c r="AG13" i="29"/>
  <c r="AH13" i="29"/>
  <c r="AI13" i="29"/>
  <c r="AJ13" i="29"/>
  <c r="AK13" i="29"/>
  <c r="AL13" i="29"/>
  <c r="AM13" i="29"/>
  <c r="AN13" i="29"/>
  <c r="AO13" i="29"/>
  <c r="AP13" i="29"/>
  <c r="AQ13" i="29"/>
  <c r="AR13" i="29"/>
  <c r="Y14" i="29"/>
  <c r="Z14" i="29"/>
  <c r="AA14" i="29"/>
  <c r="AB14" i="29"/>
  <c r="AC14" i="29"/>
  <c r="AD14" i="29"/>
  <c r="AE14" i="29"/>
  <c r="AF14" i="29"/>
  <c r="AG14" i="29"/>
  <c r="AH14" i="29"/>
  <c r="AI14" i="29"/>
  <c r="AJ14" i="29"/>
  <c r="AK14" i="29"/>
  <c r="AL14" i="29"/>
  <c r="AM14" i="29"/>
  <c r="AN14" i="29"/>
  <c r="AO14" i="29"/>
  <c r="AP14" i="29"/>
  <c r="AQ14" i="29"/>
  <c r="AR14" i="29"/>
  <c r="Y15" i="29"/>
  <c r="Z15" i="29"/>
  <c r="AA15" i="29"/>
  <c r="AB15" i="29"/>
  <c r="AC15" i="29"/>
  <c r="AD15" i="29"/>
  <c r="AE15" i="29"/>
  <c r="AF15" i="29"/>
  <c r="AG15" i="29"/>
  <c r="AH15" i="29"/>
  <c r="AI15" i="29"/>
  <c r="AJ15" i="29"/>
  <c r="AK15" i="29"/>
  <c r="AL15" i="29"/>
  <c r="AM15" i="29"/>
  <c r="AN15" i="29"/>
  <c r="AO15" i="29"/>
  <c r="AP15" i="29"/>
  <c r="AQ15" i="29"/>
  <c r="AR15" i="29"/>
  <c r="Y16" i="29"/>
  <c r="Z16" i="29"/>
  <c r="AA16" i="29"/>
  <c r="AB16" i="29"/>
  <c r="AC16" i="29"/>
  <c r="AD16" i="29"/>
  <c r="AE16" i="29"/>
  <c r="AF16" i="29"/>
  <c r="AG16" i="29"/>
  <c r="AH16" i="29"/>
  <c r="AI16" i="29"/>
  <c r="AJ16" i="29"/>
  <c r="AK16" i="29"/>
  <c r="AL16" i="29"/>
  <c r="AM16" i="29"/>
  <c r="AN16" i="29"/>
  <c r="AO16" i="29"/>
  <c r="AP16" i="29"/>
  <c r="AQ16" i="29"/>
  <c r="AR16" i="29"/>
  <c r="Y17" i="29"/>
  <c r="Z17" i="29"/>
  <c r="AA17" i="29"/>
  <c r="AB17" i="29"/>
  <c r="AC17" i="29"/>
  <c r="AD17" i="29"/>
  <c r="AE17" i="29"/>
  <c r="AF17" i="29"/>
  <c r="AG17" i="29"/>
  <c r="AH17" i="29"/>
  <c r="AI17" i="29"/>
  <c r="AJ17" i="29"/>
  <c r="AK17" i="29"/>
  <c r="AL17" i="29"/>
  <c r="AM17" i="29"/>
  <c r="AN17" i="29"/>
  <c r="AO17" i="29"/>
  <c r="AP17" i="29"/>
  <c r="AQ17" i="29"/>
  <c r="AR17" i="29"/>
  <c r="Y18" i="29"/>
  <c r="Z18" i="29"/>
  <c r="AA18" i="29"/>
  <c r="AB18" i="29"/>
  <c r="AC18" i="29"/>
  <c r="AD18" i="29"/>
  <c r="AE18" i="29"/>
  <c r="AF18" i="29"/>
  <c r="AG18" i="29"/>
  <c r="AH18" i="29"/>
  <c r="AI18" i="29"/>
  <c r="AJ18" i="29"/>
  <c r="AK18" i="29"/>
  <c r="AL18" i="29"/>
  <c r="AM18" i="29"/>
  <c r="AN18" i="29"/>
  <c r="AO18" i="29"/>
  <c r="AP18" i="29"/>
  <c r="AQ18" i="29"/>
  <c r="AR18" i="29"/>
  <c r="Y19" i="29"/>
  <c r="Z19" i="29"/>
  <c r="AA19" i="29"/>
  <c r="AB19" i="29"/>
  <c r="AC19" i="29"/>
  <c r="AD19" i="29"/>
  <c r="AE19" i="29"/>
  <c r="AF19" i="29"/>
  <c r="AG19" i="29"/>
  <c r="AH19" i="29"/>
  <c r="AI19" i="29"/>
  <c r="AJ19" i="29"/>
  <c r="AK19" i="29"/>
  <c r="AL19" i="29"/>
  <c r="AM19" i="29"/>
  <c r="AN19" i="29"/>
  <c r="AO19" i="29"/>
  <c r="AP19" i="29"/>
  <c r="AQ19" i="29"/>
  <c r="AR19" i="29"/>
  <c r="Y20" i="29"/>
  <c r="Z20" i="29"/>
  <c r="AA20" i="29"/>
  <c r="AB20" i="29"/>
  <c r="AC20" i="29"/>
  <c r="AD20" i="29"/>
  <c r="AE20" i="29"/>
  <c r="AF20" i="29"/>
  <c r="AG20" i="29"/>
  <c r="AH20" i="29"/>
  <c r="AI20" i="29"/>
  <c r="AJ20" i="29"/>
  <c r="AK20" i="29"/>
  <c r="AL20" i="29"/>
  <c r="AM20" i="29"/>
  <c r="AN20" i="29"/>
  <c r="AO20" i="29"/>
  <c r="AP20" i="29"/>
  <c r="AQ20" i="29"/>
  <c r="AR20" i="29"/>
  <c r="Y21" i="29"/>
  <c r="Z21" i="29"/>
  <c r="AA21" i="29"/>
  <c r="AB21" i="29"/>
  <c r="AC21" i="29"/>
  <c r="AD21" i="29"/>
  <c r="AE21" i="29"/>
  <c r="AF21" i="29"/>
  <c r="AG21" i="29"/>
  <c r="AH21" i="29"/>
  <c r="AI21" i="29"/>
  <c r="AJ21" i="29"/>
  <c r="AK21" i="29"/>
  <c r="AL21" i="29"/>
  <c r="AM21" i="29"/>
  <c r="AN21" i="29"/>
  <c r="AO21" i="29"/>
  <c r="AP21" i="29"/>
  <c r="AQ21" i="29"/>
  <c r="AR21" i="29"/>
  <c r="Y22" i="29"/>
  <c r="Z22" i="29"/>
  <c r="AA22" i="29"/>
  <c r="AB22" i="29"/>
  <c r="AC22" i="29"/>
  <c r="AD22" i="29"/>
  <c r="AE22" i="29"/>
  <c r="AF22" i="29"/>
  <c r="AG22" i="29"/>
  <c r="AH22" i="29"/>
  <c r="AI22" i="29"/>
  <c r="AJ22" i="29"/>
  <c r="AK22" i="29"/>
  <c r="AL22" i="29"/>
  <c r="AM22" i="29"/>
  <c r="AN22" i="29"/>
  <c r="AO22" i="29"/>
  <c r="AP22" i="29"/>
  <c r="AQ22" i="29"/>
  <c r="AR22" i="29"/>
  <c r="Y23" i="29"/>
  <c r="Z23" i="29"/>
  <c r="AA23" i="29"/>
  <c r="AB23" i="29"/>
  <c r="AC23" i="29"/>
  <c r="AD23" i="29"/>
  <c r="AE23" i="29"/>
  <c r="AF23" i="29"/>
  <c r="AG23" i="29"/>
  <c r="AH23" i="29"/>
  <c r="AI23" i="29"/>
  <c r="AJ23" i="29"/>
  <c r="AK23" i="29"/>
  <c r="AL23" i="29"/>
  <c r="AM23" i="29"/>
  <c r="AN23" i="29"/>
  <c r="AO23" i="29"/>
  <c r="AP23" i="29"/>
  <c r="AQ23" i="29"/>
  <c r="AR23" i="29"/>
  <c r="Y24" i="29"/>
  <c r="Z24" i="29"/>
  <c r="AA24" i="29"/>
  <c r="AB24" i="29"/>
  <c r="AC24" i="29"/>
  <c r="AD24" i="29"/>
  <c r="AE24" i="29"/>
  <c r="AF24" i="29"/>
  <c r="AG24" i="29"/>
  <c r="AH24" i="29"/>
  <c r="AI24" i="29"/>
  <c r="AJ24" i="29"/>
  <c r="AK24" i="29"/>
  <c r="AL24" i="29"/>
  <c r="AM24" i="29"/>
  <c r="AN24" i="29"/>
  <c r="AO24" i="29"/>
  <c r="AP24" i="29"/>
  <c r="AQ24" i="29"/>
  <c r="AR24" i="29"/>
  <c r="Y25" i="29"/>
  <c r="Z25" i="29"/>
  <c r="AA25" i="29"/>
  <c r="AB25" i="29"/>
  <c r="AC25" i="29"/>
  <c r="AD25" i="29"/>
  <c r="AE25" i="29"/>
  <c r="AF25" i="29"/>
  <c r="AG25" i="29"/>
  <c r="AH25" i="29"/>
  <c r="AI25" i="29"/>
  <c r="AJ25" i="29"/>
  <c r="AK25" i="29"/>
  <c r="AL25" i="29"/>
  <c r="AM25" i="29"/>
  <c r="AN25" i="29"/>
  <c r="AO25" i="29"/>
  <c r="AP25" i="29"/>
  <c r="AQ25" i="29"/>
  <c r="AR25" i="29"/>
  <c r="Y26" i="29"/>
  <c r="Z26" i="29"/>
  <c r="AA26" i="29"/>
  <c r="AB26" i="29"/>
  <c r="AC26" i="29"/>
  <c r="AD26" i="29"/>
  <c r="AE26" i="29"/>
  <c r="AF26" i="29"/>
  <c r="AG26" i="29"/>
  <c r="AH26" i="29"/>
  <c r="AI26" i="29"/>
  <c r="AJ26" i="29"/>
  <c r="AK26" i="29"/>
  <c r="AL26" i="29"/>
  <c r="AM26" i="29"/>
  <c r="AN26" i="29"/>
  <c r="AO26" i="29"/>
  <c r="AP26" i="29"/>
  <c r="AQ26" i="29"/>
  <c r="AR26" i="29"/>
  <c r="Y27" i="29"/>
  <c r="Z27" i="29"/>
  <c r="AA27" i="29"/>
  <c r="AB27" i="29"/>
  <c r="AC27" i="29"/>
  <c r="AD27" i="29"/>
  <c r="AE27" i="29"/>
  <c r="AF27" i="29"/>
  <c r="AG27" i="29"/>
  <c r="AH27" i="29"/>
  <c r="AI27" i="29"/>
  <c r="AJ27" i="29"/>
  <c r="AK27" i="29"/>
  <c r="AL27" i="29"/>
  <c r="AM27" i="29"/>
  <c r="AN27" i="29"/>
  <c r="AO27" i="29"/>
  <c r="AP27" i="29"/>
  <c r="AQ27" i="29"/>
  <c r="AR27" i="29"/>
  <c r="Y28" i="29"/>
  <c r="Z28" i="29"/>
  <c r="AA28" i="29"/>
  <c r="AB28" i="29"/>
  <c r="AC28" i="29"/>
  <c r="AD28" i="29"/>
  <c r="AE28" i="29"/>
  <c r="AF28" i="29"/>
  <c r="AG28" i="29"/>
  <c r="AH28" i="29"/>
  <c r="AI28" i="29"/>
  <c r="AJ28" i="29"/>
  <c r="AK28" i="29"/>
  <c r="AL28" i="29"/>
  <c r="AM28" i="29"/>
  <c r="AN28" i="29"/>
  <c r="AO28" i="29"/>
  <c r="AP28" i="29"/>
  <c r="AQ28" i="29"/>
  <c r="AR28" i="29"/>
  <c r="Y29" i="29"/>
  <c r="Z29" i="29"/>
  <c r="AA29" i="29"/>
  <c r="AB29" i="29"/>
  <c r="AC29" i="29"/>
  <c r="AD29" i="29"/>
  <c r="AE29" i="29"/>
  <c r="AF29" i="29"/>
  <c r="AG29" i="29"/>
  <c r="AH29" i="29"/>
  <c r="AI29" i="29"/>
  <c r="AJ29" i="29"/>
  <c r="AK29" i="29"/>
  <c r="AL29" i="29"/>
  <c r="AM29" i="29"/>
  <c r="AN29" i="29"/>
  <c r="AO29" i="29"/>
  <c r="AP29" i="29"/>
  <c r="AQ29" i="29"/>
  <c r="AR29" i="29"/>
  <c r="Y30" i="29"/>
  <c r="Z30" i="29"/>
  <c r="AA30" i="29"/>
  <c r="AB30" i="29"/>
  <c r="AC30" i="29"/>
  <c r="AD30" i="29"/>
  <c r="AE30" i="29"/>
  <c r="AF30" i="29"/>
  <c r="AG30" i="29"/>
  <c r="AH30" i="29"/>
  <c r="AI30" i="29"/>
  <c r="AJ30" i="29"/>
  <c r="AK30" i="29"/>
  <c r="AL30" i="29"/>
  <c r="AM30" i="29"/>
  <c r="AN30" i="29"/>
  <c r="AO30" i="29"/>
  <c r="AP30" i="29"/>
  <c r="AQ30" i="29"/>
  <c r="AR30" i="29"/>
  <c r="Y31" i="29"/>
  <c r="Z31" i="29"/>
  <c r="AA31" i="29"/>
  <c r="AB31" i="29"/>
  <c r="AC31" i="29"/>
  <c r="AD31" i="29"/>
  <c r="AE31" i="29"/>
  <c r="AF31" i="29"/>
  <c r="AG31" i="29"/>
  <c r="AH31" i="29"/>
  <c r="AI31" i="29"/>
  <c r="AJ31" i="29"/>
  <c r="AK31" i="29"/>
  <c r="AL31" i="29"/>
  <c r="AM31" i="29"/>
  <c r="AN31" i="29"/>
  <c r="AO31" i="29"/>
  <c r="AP31" i="29"/>
  <c r="AQ31" i="29"/>
  <c r="AR31" i="29"/>
  <c r="Y32" i="29"/>
  <c r="Z32" i="29"/>
  <c r="AA32" i="29"/>
  <c r="AB32" i="29"/>
  <c r="AC32" i="29"/>
  <c r="AD32" i="29"/>
  <c r="AE32" i="29"/>
  <c r="AF32" i="29"/>
  <c r="AG32" i="29"/>
  <c r="AH32" i="29"/>
  <c r="AI32" i="29"/>
  <c r="AJ32" i="29"/>
  <c r="AK32" i="29"/>
  <c r="AL32" i="29"/>
  <c r="AM32" i="29"/>
  <c r="AN32" i="29"/>
  <c r="AO32" i="29"/>
  <c r="AP32" i="29"/>
  <c r="AQ32" i="29"/>
  <c r="AR32" i="29"/>
  <c r="Y33" i="29"/>
  <c r="Z33" i="29"/>
  <c r="AA33" i="29"/>
  <c r="AB33" i="29"/>
  <c r="AC33" i="29"/>
  <c r="AD33" i="29"/>
  <c r="AE33" i="29"/>
  <c r="AF33" i="29"/>
  <c r="AG33" i="29"/>
  <c r="AH33" i="29"/>
  <c r="AI33" i="29"/>
  <c r="AJ33" i="29"/>
  <c r="AK33" i="29"/>
  <c r="AL33" i="29"/>
  <c r="AM33" i="29"/>
  <c r="AN33" i="29"/>
  <c r="AO33" i="29"/>
  <c r="AP33" i="29"/>
  <c r="AQ33" i="29"/>
  <c r="AR33" i="29"/>
  <c r="Y34" i="29"/>
  <c r="Z34" i="29"/>
  <c r="AA34" i="29"/>
  <c r="AB34" i="29"/>
  <c r="AC34" i="29"/>
  <c r="AD34" i="29"/>
  <c r="AE34" i="29"/>
  <c r="AF34" i="29"/>
  <c r="AG34" i="29"/>
  <c r="AH34" i="29"/>
  <c r="AI34" i="29"/>
  <c r="AJ34" i="29"/>
  <c r="AK34" i="29"/>
  <c r="AL34" i="29"/>
  <c r="AM34" i="29"/>
  <c r="AN34" i="29"/>
  <c r="AO34" i="29"/>
  <c r="AP34" i="29"/>
  <c r="AQ34" i="29"/>
  <c r="AR34" i="29"/>
  <c r="Y35" i="29"/>
  <c r="Z35" i="29"/>
  <c r="AA35" i="29"/>
  <c r="AB35" i="29"/>
  <c r="AC35" i="29"/>
  <c r="AD35" i="29"/>
  <c r="AE35" i="29"/>
  <c r="AF35" i="29"/>
  <c r="AG35" i="29"/>
  <c r="AH35" i="29"/>
  <c r="AI35" i="29"/>
  <c r="AJ35" i="29"/>
  <c r="AK35" i="29"/>
  <c r="AL35" i="29"/>
  <c r="AM35" i="29"/>
  <c r="AN35" i="29"/>
  <c r="AO35" i="29"/>
  <c r="AP35" i="29"/>
  <c r="AQ35" i="29"/>
  <c r="AR35" i="29"/>
  <c r="Y36" i="29"/>
  <c r="Z36" i="29"/>
  <c r="AA36" i="29"/>
  <c r="AB36" i="29"/>
  <c r="AC36" i="29"/>
  <c r="AD36" i="29"/>
  <c r="AE36" i="29"/>
  <c r="AF36" i="29"/>
  <c r="AG36" i="29"/>
  <c r="AH36" i="29"/>
  <c r="AI36" i="29"/>
  <c r="AJ36" i="29"/>
  <c r="AK36" i="29"/>
  <c r="AL36" i="29"/>
  <c r="AM36" i="29"/>
  <c r="AN36" i="29"/>
  <c r="AO36" i="29"/>
  <c r="AP36" i="29"/>
  <c r="AQ36" i="29"/>
  <c r="AR36" i="29"/>
  <c r="Y37" i="29"/>
  <c r="Z37" i="29"/>
  <c r="AA37" i="29"/>
  <c r="AB37" i="29"/>
  <c r="AC37" i="29"/>
  <c r="AD37" i="29"/>
  <c r="AE37" i="29"/>
  <c r="AF37" i="29"/>
  <c r="AG37" i="29"/>
  <c r="AH37" i="29"/>
  <c r="AI37" i="29"/>
  <c r="AJ37" i="29"/>
  <c r="AK37" i="29"/>
  <c r="AL37" i="29"/>
  <c r="AM37" i="29"/>
  <c r="AN37" i="29"/>
  <c r="AO37" i="29"/>
  <c r="AP37" i="29"/>
  <c r="AQ37" i="29"/>
  <c r="AR37" i="29"/>
  <c r="Y38" i="29"/>
  <c r="Z38" i="29"/>
  <c r="AA38" i="29"/>
  <c r="AB38" i="29"/>
  <c r="AC38" i="29"/>
  <c r="AD38" i="29"/>
  <c r="AE38" i="29"/>
  <c r="AF38" i="29"/>
  <c r="AG38" i="29"/>
  <c r="AH38" i="29"/>
  <c r="AI38" i="29"/>
  <c r="AJ38" i="29"/>
  <c r="AK38" i="29"/>
  <c r="AL38" i="29"/>
  <c r="AM38" i="29"/>
  <c r="AN38" i="29"/>
  <c r="AO38" i="29"/>
  <c r="AP38" i="29"/>
  <c r="AQ38" i="29"/>
  <c r="AR38" i="29"/>
  <c r="Y39" i="29"/>
  <c r="Z39" i="29"/>
  <c r="AA39" i="29"/>
  <c r="AB39" i="29"/>
  <c r="AC39" i="29"/>
  <c r="AD39" i="29"/>
  <c r="AE39" i="29"/>
  <c r="AF39" i="29"/>
  <c r="AG39" i="29"/>
  <c r="AH39" i="29"/>
  <c r="AI39" i="29"/>
  <c r="AJ39" i="29"/>
  <c r="AK39" i="29"/>
  <c r="AL39" i="29"/>
  <c r="AM39" i="29"/>
  <c r="AN39" i="29"/>
  <c r="AO39" i="29"/>
  <c r="AP39" i="29"/>
  <c r="AQ39" i="29"/>
  <c r="AR39" i="29"/>
  <c r="Y40" i="29"/>
  <c r="Z40" i="29"/>
  <c r="AA40" i="29"/>
  <c r="AB40" i="29"/>
  <c r="AC40" i="29"/>
  <c r="AD40" i="29"/>
  <c r="AE40" i="29"/>
  <c r="AF40" i="29"/>
  <c r="AG40" i="29"/>
  <c r="AH40" i="29"/>
  <c r="AI40" i="29"/>
  <c r="AJ40" i="29"/>
  <c r="AK40" i="29"/>
  <c r="AL40" i="29"/>
  <c r="AM40" i="29"/>
  <c r="AN40" i="29"/>
  <c r="AO40" i="29"/>
  <c r="AP40" i="29"/>
  <c r="AQ40" i="29"/>
  <c r="AR40" i="29"/>
  <c r="Y41" i="29"/>
  <c r="Z41" i="29"/>
  <c r="AA41" i="29"/>
  <c r="AB41" i="29"/>
  <c r="AC41" i="29"/>
  <c r="AD41" i="29"/>
  <c r="AE41" i="29"/>
  <c r="AF41" i="29"/>
  <c r="AG41" i="29"/>
  <c r="AH41" i="29"/>
  <c r="AI41" i="29"/>
  <c r="AJ41" i="29"/>
  <c r="AK41" i="29"/>
  <c r="AL41" i="29"/>
  <c r="AM41" i="29"/>
  <c r="AN41" i="29"/>
  <c r="AO41" i="29"/>
  <c r="AP41" i="29"/>
  <c r="AQ41" i="29"/>
  <c r="AR41" i="29"/>
  <c r="Y42" i="29"/>
  <c r="Z42" i="29"/>
  <c r="AA42" i="29"/>
  <c r="AB42" i="29"/>
  <c r="AC42" i="29"/>
  <c r="AD42" i="29"/>
  <c r="AE42" i="29"/>
  <c r="AF42" i="29"/>
  <c r="AG42" i="29"/>
  <c r="AH42" i="29"/>
  <c r="AI42" i="29"/>
  <c r="AJ42" i="29"/>
  <c r="AK42" i="29"/>
  <c r="AL42" i="29"/>
  <c r="AM42" i="29"/>
  <c r="AN42" i="29"/>
  <c r="AO42" i="29"/>
  <c r="AP42" i="29"/>
  <c r="AQ42" i="29"/>
  <c r="AR42" i="29"/>
  <c r="Y43" i="29"/>
  <c r="Z43" i="29"/>
  <c r="AA43" i="29"/>
  <c r="AB43" i="29"/>
  <c r="AC43" i="29"/>
  <c r="AD43" i="29"/>
  <c r="AE43" i="29"/>
  <c r="AF43" i="29"/>
  <c r="AG43" i="29"/>
  <c r="AH43" i="29"/>
  <c r="AI43" i="29"/>
  <c r="AJ43" i="29"/>
  <c r="AK43" i="29"/>
  <c r="AL43" i="29"/>
  <c r="AM43" i="29"/>
  <c r="AN43" i="29"/>
  <c r="AO43" i="29"/>
  <c r="AP43" i="29"/>
  <c r="AQ43" i="29"/>
  <c r="AR43" i="29"/>
  <c r="Y44" i="29"/>
  <c r="Z44" i="29"/>
  <c r="AA44" i="29"/>
  <c r="AB44" i="29"/>
  <c r="AC44" i="29"/>
  <c r="AD44" i="29"/>
  <c r="AE44" i="29"/>
  <c r="AF44" i="29"/>
  <c r="AG44" i="29"/>
  <c r="AH44" i="29"/>
  <c r="AI44" i="29"/>
  <c r="AJ44" i="29"/>
  <c r="AK44" i="29"/>
  <c r="AL44" i="29"/>
  <c r="AM44" i="29"/>
  <c r="AN44" i="29"/>
  <c r="AO44" i="29"/>
  <c r="AP44" i="29"/>
  <c r="AQ44" i="29"/>
  <c r="AR44" i="29"/>
  <c r="Y45" i="29"/>
  <c r="Z45" i="29"/>
  <c r="AA45" i="29"/>
  <c r="AB45" i="29"/>
  <c r="AC45" i="29"/>
  <c r="AD45" i="29"/>
  <c r="AE45" i="29"/>
  <c r="AF45" i="29"/>
  <c r="AG45" i="29"/>
  <c r="AH45" i="29"/>
  <c r="AI45" i="29"/>
  <c r="AJ45" i="29"/>
  <c r="AK45" i="29"/>
  <c r="AL45" i="29"/>
  <c r="AM45" i="29"/>
  <c r="AN45" i="29"/>
  <c r="AO45" i="29"/>
  <c r="AP45" i="29"/>
  <c r="AQ45" i="29"/>
  <c r="AR45" i="29"/>
  <c r="Y46" i="29"/>
  <c r="Z46" i="29"/>
  <c r="AA46" i="29"/>
  <c r="AB46" i="29"/>
  <c r="AC46" i="29"/>
  <c r="AD46" i="29"/>
  <c r="AE46" i="29"/>
  <c r="AF46" i="29"/>
  <c r="AG46" i="29"/>
  <c r="AH46" i="29"/>
  <c r="AI46" i="29"/>
  <c r="AJ46" i="29"/>
  <c r="AK46" i="29"/>
  <c r="AL46" i="29"/>
  <c r="AM46" i="29"/>
  <c r="AN46" i="29"/>
  <c r="AO46" i="29"/>
  <c r="AP46" i="29"/>
  <c r="AQ46" i="29"/>
  <c r="AR46" i="29"/>
  <c r="Y47" i="29"/>
  <c r="Z47" i="29"/>
  <c r="AA47" i="29"/>
  <c r="AB47" i="29"/>
  <c r="AC47" i="29"/>
  <c r="AD47" i="29"/>
  <c r="AE47" i="29"/>
  <c r="AF47" i="29"/>
  <c r="AG47" i="29"/>
  <c r="AH47" i="29"/>
  <c r="AI47" i="29"/>
  <c r="AJ47" i="29"/>
  <c r="AK47" i="29"/>
  <c r="AL47" i="29"/>
  <c r="AM47" i="29"/>
  <c r="AN47" i="29"/>
  <c r="AO47" i="29"/>
  <c r="AP47" i="29"/>
  <c r="AQ47" i="29"/>
  <c r="AR47" i="29"/>
  <c r="Y48" i="29"/>
  <c r="Z48" i="29"/>
  <c r="AA48" i="29"/>
  <c r="AB48" i="29"/>
  <c r="AC48" i="29"/>
  <c r="AD48" i="29"/>
  <c r="AE48" i="29"/>
  <c r="AF48" i="29"/>
  <c r="AG48" i="29"/>
  <c r="AH48" i="29"/>
  <c r="AI48" i="29"/>
  <c r="AJ48" i="29"/>
  <c r="AK48" i="29"/>
  <c r="AL48" i="29"/>
  <c r="AM48" i="29"/>
  <c r="AN48" i="29"/>
  <c r="AO48" i="29"/>
  <c r="AP48" i="29"/>
  <c r="AQ48" i="29"/>
  <c r="AR48" i="29"/>
  <c r="Y49" i="29"/>
  <c r="Z49" i="29"/>
  <c r="AA49" i="29"/>
  <c r="AB49" i="29"/>
  <c r="AC49" i="29"/>
  <c r="AD49" i="29"/>
  <c r="AE49" i="29"/>
  <c r="AF49" i="29"/>
  <c r="AG49" i="29"/>
  <c r="AH49" i="29"/>
  <c r="AI49" i="29"/>
  <c r="AJ49" i="29"/>
  <c r="AK49" i="29"/>
  <c r="AL49" i="29"/>
  <c r="AM49" i="29"/>
  <c r="AN49" i="29"/>
  <c r="AO49" i="29"/>
  <c r="AP49" i="29"/>
  <c r="AQ49" i="29"/>
  <c r="AR49" i="29"/>
  <c r="Y50" i="29"/>
  <c r="Z50" i="29"/>
  <c r="AA50" i="29"/>
  <c r="AB50" i="29"/>
  <c r="AC50" i="29"/>
  <c r="AD50" i="29"/>
  <c r="AE50" i="29"/>
  <c r="AF50" i="29"/>
  <c r="AG50" i="29"/>
  <c r="AH50" i="29"/>
  <c r="AI50" i="29"/>
  <c r="AJ50" i="29"/>
  <c r="AK50" i="29"/>
  <c r="AL50" i="29"/>
  <c r="AM50" i="29"/>
  <c r="AN50" i="29"/>
  <c r="AO50" i="29"/>
  <c r="AP50" i="29"/>
  <c r="AQ50" i="29"/>
  <c r="AR50" i="29"/>
  <c r="Y51" i="29"/>
  <c r="Z51" i="29"/>
  <c r="AA51" i="29"/>
  <c r="AB51" i="29"/>
  <c r="AC51" i="29"/>
  <c r="AD51" i="29"/>
  <c r="AE51" i="29"/>
  <c r="AF51" i="29"/>
  <c r="AG51" i="29"/>
  <c r="AH51" i="29"/>
  <c r="AI51" i="29"/>
  <c r="AJ51" i="29"/>
  <c r="AK51" i="29"/>
  <c r="AL51" i="29"/>
  <c r="AM51" i="29"/>
  <c r="AN51" i="29"/>
  <c r="AO51" i="29"/>
  <c r="AP51" i="29"/>
  <c r="AQ51" i="29"/>
  <c r="AR51" i="29"/>
  <c r="Y52" i="29"/>
  <c r="Z52" i="29"/>
  <c r="AA52" i="29"/>
  <c r="AB52" i="29"/>
  <c r="AC52" i="29"/>
  <c r="AD52" i="29"/>
  <c r="AE52" i="29"/>
  <c r="AF52" i="29"/>
  <c r="AG52" i="29"/>
  <c r="AH52" i="29"/>
  <c r="AI52" i="29"/>
  <c r="AJ52" i="29"/>
  <c r="AK52" i="29"/>
  <c r="AL52" i="29"/>
  <c r="AM52" i="29"/>
  <c r="AN52" i="29"/>
  <c r="AO52" i="29"/>
  <c r="AP52" i="29"/>
  <c r="AQ52" i="29"/>
  <c r="AR52" i="29"/>
  <c r="Y53" i="29"/>
  <c r="Z53" i="29"/>
  <c r="AA53" i="29"/>
  <c r="AB53" i="29"/>
  <c r="AC53" i="29"/>
  <c r="AD53" i="29"/>
  <c r="AE53" i="29"/>
  <c r="AF53" i="29"/>
  <c r="AG53" i="29"/>
  <c r="AH53" i="29"/>
  <c r="AI53" i="29"/>
  <c r="AJ53" i="29"/>
  <c r="AK53" i="29"/>
  <c r="AL53" i="29"/>
  <c r="AM53" i="29"/>
  <c r="AN53" i="29"/>
  <c r="AO53" i="29"/>
  <c r="AP53" i="29"/>
  <c r="AQ53" i="29"/>
  <c r="AR53" i="29"/>
  <c r="Y54" i="29"/>
  <c r="Z54" i="29"/>
  <c r="AA54" i="29"/>
  <c r="AB54" i="29"/>
  <c r="AC54" i="29"/>
  <c r="AD54" i="29"/>
  <c r="AE54" i="29"/>
  <c r="AF54" i="29"/>
  <c r="AG54" i="29"/>
  <c r="AH54" i="29"/>
  <c r="AI54" i="29"/>
  <c r="AJ54" i="29"/>
  <c r="AK54" i="29"/>
  <c r="AL54" i="29"/>
  <c r="AM54" i="29"/>
  <c r="AN54" i="29"/>
  <c r="AO54" i="29"/>
  <c r="AP54" i="29"/>
  <c r="AQ54" i="29"/>
  <c r="AR54" i="29"/>
  <c r="Y55" i="29"/>
  <c r="Z55" i="29"/>
  <c r="AA55" i="29"/>
  <c r="AB55" i="29"/>
  <c r="AC55" i="29"/>
  <c r="AD55" i="29"/>
  <c r="AE55" i="29"/>
  <c r="AF55" i="29"/>
  <c r="AG55" i="29"/>
  <c r="AH55" i="29"/>
  <c r="AI55" i="29"/>
  <c r="AJ55" i="29"/>
  <c r="AK55" i="29"/>
  <c r="AL55" i="29"/>
  <c r="AM55" i="29"/>
  <c r="AN55" i="29"/>
  <c r="AO55" i="29"/>
  <c r="AP55" i="29"/>
  <c r="AQ55" i="29"/>
  <c r="AR55" i="29"/>
  <c r="Y56" i="29"/>
  <c r="Z56" i="29"/>
  <c r="AA56" i="29"/>
  <c r="AB56" i="29"/>
  <c r="AC56" i="29"/>
  <c r="AD56" i="29"/>
  <c r="AE56" i="29"/>
  <c r="AF56" i="29"/>
  <c r="AG56" i="29"/>
  <c r="AH56" i="29"/>
  <c r="AI56" i="29"/>
  <c r="AJ56" i="29"/>
  <c r="AK56" i="29"/>
  <c r="AL56" i="29"/>
  <c r="AM56" i="29"/>
  <c r="AN56" i="29"/>
  <c r="AO56" i="29"/>
  <c r="AP56" i="29"/>
  <c r="AQ56" i="29"/>
  <c r="AR56" i="29"/>
  <c r="Y57" i="29"/>
  <c r="Z57" i="29"/>
  <c r="AA57" i="29"/>
  <c r="AB57" i="29"/>
  <c r="AC57" i="29"/>
  <c r="AD57" i="29"/>
  <c r="AE57" i="29"/>
  <c r="AF57" i="29"/>
  <c r="AG57" i="29"/>
  <c r="AH57" i="29"/>
  <c r="AI57" i="29"/>
  <c r="AJ57" i="29"/>
  <c r="AK57" i="29"/>
  <c r="AL57" i="29"/>
  <c r="AM57" i="29"/>
  <c r="AN57" i="29"/>
  <c r="AO57" i="29"/>
  <c r="AP57" i="29"/>
  <c r="AQ57" i="29"/>
  <c r="AR57" i="29"/>
  <c r="Y58" i="29"/>
  <c r="Z58" i="29"/>
  <c r="AA58" i="29"/>
  <c r="AB58" i="29"/>
  <c r="AC58" i="29"/>
  <c r="AD58" i="29"/>
  <c r="AE58" i="29"/>
  <c r="AF58" i="29"/>
  <c r="AG58" i="29"/>
  <c r="AH58" i="29"/>
  <c r="AI58" i="29"/>
  <c r="AJ58" i="29"/>
  <c r="AK58" i="29"/>
  <c r="AL58" i="29"/>
  <c r="AM58" i="29"/>
  <c r="AN58" i="29"/>
  <c r="AO58" i="29"/>
  <c r="AP58" i="29"/>
  <c r="AQ58" i="29"/>
  <c r="AR58" i="29"/>
  <c r="Y59" i="29"/>
  <c r="Z59" i="29"/>
  <c r="AA59" i="29"/>
  <c r="AB59" i="29"/>
  <c r="AC59" i="29"/>
  <c r="AD59" i="29"/>
  <c r="AE59" i="29"/>
  <c r="AF59" i="29"/>
  <c r="AG59" i="29"/>
  <c r="AH59" i="29"/>
  <c r="AI59" i="29"/>
  <c r="AJ59" i="29"/>
  <c r="AK59" i="29"/>
  <c r="AL59" i="29"/>
  <c r="AM59" i="29"/>
  <c r="AN59" i="29"/>
  <c r="AO59" i="29"/>
  <c r="AP59" i="29"/>
  <c r="AQ59" i="29"/>
  <c r="AR59" i="29"/>
  <c r="Y60" i="29"/>
  <c r="Z60" i="29"/>
  <c r="AA60" i="29"/>
  <c r="AB60" i="29"/>
  <c r="AC60" i="29"/>
  <c r="AD60" i="29"/>
  <c r="AE60" i="29"/>
  <c r="AF60" i="29"/>
  <c r="AG60" i="29"/>
  <c r="AH60" i="29"/>
  <c r="AI60" i="29"/>
  <c r="AJ60" i="29"/>
  <c r="AK60" i="29"/>
  <c r="AL60" i="29"/>
  <c r="AM60" i="29"/>
  <c r="AN60" i="29"/>
  <c r="AO60" i="29"/>
  <c r="AP60" i="29"/>
  <c r="AQ60" i="29"/>
  <c r="AR60" i="29"/>
  <c r="Y61" i="29"/>
  <c r="Z61" i="29"/>
  <c r="AA61" i="29"/>
  <c r="AB61" i="29"/>
  <c r="AC61" i="29"/>
  <c r="AD61" i="29"/>
  <c r="AE61" i="29"/>
  <c r="AF61" i="29"/>
  <c r="AG61" i="29"/>
  <c r="AH61" i="29"/>
  <c r="AI61" i="29"/>
  <c r="AJ61" i="29"/>
  <c r="AK61" i="29"/>
  <c r="AL61" i="29"/>
  <c r="AM61" i="29"/>
  <c r="AN61" i="29"/>
  <c r="AO61" i="29"/>
  <c r="AP61" i="29"/>
  <c r="AQ61" i="29"/>
  <c r="AR61" i="29"/>
  <c r="Y62" i="29"/>
  <c r="Z62" i="29"/>
  <c r="AA62" i="29"/>
  <c r="AB62" i="29"/>
  <c r="AC62" i="29"/>
  <c r="AD62" i="29"/>
  <c r="AE62" i="29"/>
  <c r="AF62" i="29"/>
  <c r="AG62" i="29"/>
  <c r="AH62" i="29"/>
  <c r="AI62" i="29"/>
  <c r="AJ62" i="29"/>
  <c r="AK62" i="29"/>
  <c r="AL62" i="29"/>
  <c r="AM62" i="29"/>
  <c r="AN62" i="29"/>
  <c r="AO62" i="29"/>
  <c r="AP62" i="29"/>
  <c r="AQ62" i="29"/>
  <c r="AR62" i="29"/>
  <c r="Y63" i="29"/>
  <c r="Z63" i="29"/>
  <c r="AA63" i="29"/>
  <c r="AB63" i="29"/>
  <c r="AC63" i="29"/>
  <c r="AD63" i="29"/>
  <c r="AE63" i="29"/>
  <c r="AF63" i="29"/>
  <c r="AG63" i="29"/>
  <c r="AH63" i="29"/>
  <c r="AI63" i="29"/>
  <c r="AJ63" i="29"/>
  <c r="AK63" i="29"/>
  <c r="AL63" i="29"/>
  <c r="AM63" i="29"/>
  <c r="AN63" i="29"/>
  <c r="AO63" i="29"/>
  <c r="AP63" i="29"/>
  <c r="AQ63" i="29"/>
  <c r="AR63" i="29"/>
  <c r="Y64" i="29"/>
  <c r="Z64" i="29"/>
  <c r="AA64" i="29"/>
  <c r="AB64" i="29"/>
  <c r="AC64" i="29"/>
  <c r="AD64" i="29"/>
  <c r="AE64" i="29"/>
  <c r="AF64" i="29"/>
  <c r="AG64" i="29"/>
  <c r="AH64" i="29"/>
  <c r="AI64" i="29"/>
  <c r="AJ64" i="29"/>
  <c r="AK64" i="29"/>
  <c r="AL64" i="29"/>
  <c r="AM64" i="29"/>
  <c r="AN64" i="29"/>
  <c r="AO64" i="29"/>
  <c r="AP64" i="29"/>
  <c r="AQ64" i="29"/>
  <c r="AR64" i="29"/>
  <c r="Y65" i="29"/>
  <c r="Z65" i="29"/>
  <c r="AA65" i="29"/>
  <c r="AB65" i="29"/>
  <c r="AC65" i="29"/>
  <c r="AD65" i="29"/>
  <c r="AE65" i="29"/>
  <c r="AF65" i="29"/>
  <c r="AG65" i="29"/>
  <c r="AH65" i="29"/>
  <c r="AI65" i="29"/>
  <c r="AJ65" i="29"/>
  <c r="AK65" i="29"/>
  <c r="AL65" i="29"/>
  <c r="AM65" i="29"/>
  <c r="AN65" i="29"/>
  <c r="AO65" i="29"/>
  <c r="AP65" i="29"/>
  <c r="AQ65" i="29"/>
  <c r="AR65" i="29"/>
  <c r="Y66" i="29"/>
  <c r="Z66" i="29"/>
  <c r="AA66" i="29"/>
  <c r="AB66" i="29"/>
  <c r="AC66" i="29"/>
  <c r="AD66" i="29"/>
  <c r="AE66" i="29"/>
  <c r="AF66" i="29"/>
  <c r="AG66" i="29"/>
  <c r="AH66" i="29"/>
  <c r="AI66" i="29"/>
  <c r="AJ66" i="29"/>
  <c r="AK66" i="29"/>
  <c r="AL66" i="29"/>
  <c r="AM66" i="29"/>
  <c r="AN66" i="29"/>
  <c r="AO66" i="29"/>
  <c r="AP66" i="29"/>
  <c r="AQ66" i="29"/>
  <c r="AR66" i="29"/>
  <c r="Y67" i="29"/>
  <c r="Z67" i="29"/>
  <c r="AA67" i="29"/>
  <c r="AB67" i="29"/>
  <c r="AC67" i="29"/>
  <c r="AD67" i="29"/>
  <c r="AE67" i="29"/>
  <c r="AF67" i="29"/>
  <c r="AG67" i="29"/>
  <c r="AH67" i="29"/>
  <c r="AI67" i="29"/>
  <c r="AJ67" i="29"/>
  <c r="AK67" i="29"/>
  <c r="AL67" i="29"/>
  <c r="AM67" i="29"/>
  <c r="AN67" i="29"/>
  <c r="AO67" i="29"/>
  <c r="AP67" i="29"/>
  <c r="AQ67" i="29"/>
  <c r="AR67" i="29"/>
  <c r="Y68" i="29"/>
  <c r="Z68" i="29"/>
  <c r="AA68" i="29"/>
  <c r="AB68" i="29"/>
  <c r="AC68" i="29"/>
  <c r="AD68" i="29"/>
  <c r="AE68" i="29"/>
  <c r="AF68" i="29"/>
  <c r="AG68" i="29"/>
  <c r="AH68" i="29"/>
  <c r="AI68" i="29"/>
  <c r="AJ68" i="29"/>
  <c r="AK68" i="29"/>
  <c r="AL68" i="29"/>
  <c r="AM68" i="29"/>
  <c r="AN68" i="29"/>
  <c r="AO68" i="29"/>
  <c r="AP68" i="29"/>
  <c r="AQ68" i="29"/>
  <c r="AR68" i="29"/>
  <c r="Y69" i="29"/>
  <c r="Z69" i="29"/>
  <c r="AA69" i="29"/>
  <c r="AB69" i="29"/>
  <c r="AC69" i="29"/>
  <c r="AD69" i="29"/>
  <c r="AE69" i="29"/>
  <c r="AF69" i="29"/>
  <c r="AG69" i="29"/>
  <c r="AH69" i="29"/>
  <c r="AI69" i="29"/>
  <c r="AJ69" i="29"/>
  <c r="AK69" i="29"/>
  <c r="AL69" i="29"/>
  <c r="AM69" i="29"/>
  <c r="AN69" i="29"/>
  <c r="AO69" i="29"/>
  <c r="AP69" i="29"/>
  <c r="AQ69" i="29"/>
  <c r="AR69" i="29"/>
  <c r="Y70" i="29"/>
  <c r="Z70" i="29"/>
  <c r="AA70" i="29"/>
  <c r="AB70" i="29"/>
  <c r="AC70" i="29"/>
  <c r="AD70" i="29"/>
  <c r="AE70" i="29"/>
  <c r="AF70" i="29"/>
  <c r="AG70" i="29"/>
  <c r="AH70" i="29"/>
  <c r="AI70" i="29"/>
  <c r="AJ70" i="29"/>
  <c r="AK70" i="29"/>
  <c r="AL70" i="29"/>
  <c r="AM70" i="29"/>
  <c r="AN70" i="29"/>
  <c r="AO70" i="29"/>
  <c r="AP70" i="29"/>
  <c r="AQ70" i="29"/>
  <c r="AR70" i="29"/>
  <c r="Y71" i="29"/>
  <c r="Z71" i="29"/>
  <c r="AA71" i="29"/>
  <c r="AB71" i="29"/>
  <c r="AC71" i="29"/>
  <c r="AD71" i="29"/>
  <c r="AE71" i="29"/>
  <c r="AF71" i="29"/>
  <c r="AG71" i="29"/>
  <c r="AH71" i="29"/>
  <c r="AI71" i="29"/>
  <c r="AJ71" i="29"/>
  <c r="AK71" i="29"/>
  <c r="AL71" i="29"/>
  <c r="AM71" i="29"/>
  <c r="AN71" i="29"/>
  <c r="AO71" i="29"/>
  <c r="AP71" i="29"/>
  <c r="AQ71" i="29"/>
  <c r="AR71" i="29"/>
  <c r="Y72" i="29"/>
  <c r="Z72" i="29"/>
  <c r="AA72" i="29"/>
  <c r="AB72" i="29"/>
  <c r="AC72" i="29"/>
  <c r="AD72" i="29"/>
  <c r="AE72" i="29"/>
  <c r="AF72" i="29"/>
  <c r="AG72" i="29"/>
  <c r="AH72" i="29"/>
  <c r="AI72" i="29"/>
  <c r="AJ72" i="29"/>
  <c r="AK72" i="29"/>
  <c r="AL72" i="29"/>
  <c r="AM72" i="29"/>
  <c r="AN72" i="29"/>
  <c r="AO72" i="29"/>
  <c r="AP72" i="29"/>
  <c r="AQ72" i="29"/>
  <c r="AR72" i="29"/>
  <c r="Y73" i="29"/>
  <c r="Z73" i="29"/>
  <c r="AA73" i="29"/>
  <c r="AB73" i="29"/>
  <c r="AC73" i="29"/>
  <c r="AD73" i="29"/>
  <c r="AE73" i="29"/>
  <c r="AF73" i="29"/>
  <c r="AG73" i="29"/>
  <c r="AH73" i="29"/>
  <c r="AI73" i="29"/>
  <c r="AJ73" i="29"/>
  <c r="AK73" i="29"/>
  <c r="AL73" i="29"/>
  <c r="AM73" i="29"/>
  <c r="AN73" i="29"/>
  <c r="AO73" i="29"/>
  <c r="AP73" i="29"/>
  <c r="AQ73" i="29"/>
  <c r="AR73" i="29"/>
  <c r="Y74" i="29"/>
  <c r="Z74" i="29"/>
  <c r="AA74" i="29"/>
  <c r="AB74" i="29"/>
  <c r="AC74" i="29"/>
  <c r="AD74" i="29"/>
  <c r="AE74" i="29"/>
  <c r="AF74" i="29"/>
  <c r="AG74" i="29"/>
  <c r="AH74" i="29"/>
  <c r="AI74" i="29"/>
  <c r="AJ74" i="29"/>
  <c r="AK74" i="29"/>
  <c r="AL74" i="29"/>
  <c r="AM74" i="29"/>
  <c r="AN74" i="29"/>
  <c r="AO74" i="29"/>
  <c r="AP74" i="29"/>
  <c r="AQ74" i="29"/>
  <c r="AR74" i="29"/>
  <c r="Y75" i="29"/>
  <c r="Z75" i="29"/>
  <c r="AA75" i="29"/>
  <c r="AB75" i="29"/>
  <c r="AC75" i="29"/>
  <c r="AD75" i="29"/>
  <c r="AE75" i="29"/>
  <c r="AF75" i="29"/>
  <c r="AG75" i="29"/>
  <c r="AH75" i="29"/>
  <c r="AI75" i="29"/>
  <c r="AJ75" i="29"/>
  <c r="AK75" i="29"/>
  <c r="AL75" i="29"/>
  <c r="AM75" i="29"/>
  <c r="AN75" i="29"/>
  <c r="AO75" i="29"/>
  <c r="AP75" i="29"/>
  <c r="AQ75" i="29"/>
  <c r="AR75" i="29"/>
  <c r="Y76" i="29"/>
  <c r="Z76" i="29"/>
  <c r="AA76" i="29"/>
  <c r="AB76" i="29"/>
  <c r="AC76" i="29"/>
  <c r="AD76" i="29"/>
  <c r="AE76" i="29"/>
  <c r="AF76" i="29"/>
  <c r="AG76" i="29"/>
  <c r="AH76" i="29"/>
  <c r="AI76" i="29"/>
  <c r="AJ76" i="29"/>
  <c r="AK76" i="29"/>
  <c r="AL76" i="29"/>
  <c r="AM76" i="29"/>
  <c r="AN76" i="29"/>
  <c r="AO76" i="29"/>
  <c r="AP76" i="29"/>
  <c r="AQ76" i="29"/>
  <c r="AR76" i="29"/>
  <c r="Y77" i="29"/>
  <c r="Z77" i="29"/>
  <c r="AA77" i="29"/>
  <c r="AB77" i="29"/>
  <c r="AC77" i="29"/>
  <c r="AD77" i="29"/>
  <c r="AE77" i="29"/>
  <c r="AF77" i="29"/>
  <c r="AG77" i="29"/>
  <c r="AH77" i="29"/>
  <c r="AI77" i="29"/>
  <c r="AJ77" i="29"/>
  <c r="AK77" i="29"/>
  <c r="AL77" i="29"/>
  <c r="AM77" i="29"/>
  <c r="AN77" i="29"/>
  <c r="AO77" i="29"/>
  <c r="AP77" i="29"/>
  <c r="AQ77" i="29"/>
  <c r="AR77" i="29"/>
  <c r="Y78" i="29"/>
  <c r="Z78" i="29"/>
  <c r="AA78" i="29"/>
  <c r="AB78" i="29"/>
  <c r="AC78" i="29"/>
  <c r="AD78" i="29"/>
  <c r="AE78" i="29"/>
  <c r="AF78" i="29"/>
  <c r="AG78" i="29"/>
  <c r="AH78" i="29"/>
  <c r="AI78" i="29"/>
  <c r="AJ78" i="29"/>
  <c r="AK78" i="29"/>
  <c r="AL78" i="29"/>
  <c r="AM78" i="29"/>
  <c r="AN78" i="29"/>
  <c r="AO78" i="29"/>
  <c r="AP78" i="29"/>
  <c r="AQ78" i="29"/>
  <c r="AR78" i="29"/>
  <c r="Y79" i="29"/>
  <c r="Z79" i="29"/>
  <c r="AA79" i="29"/>
  <c r="AB79" i="29"/>
  <c r="AC79" i="29"/>
  <c r="AD79" i="29"/>
  <c r="AE79" i="29"/>
  <c r="AF79" i="29"/>
  <c r="AG79" i="29"/>
  <c r="AH79" i="29"/>
  <c r="AI79" i="29"/>
  <c r="AJ79" i="29"/>
  <c r="AK79" i="29"/>
  <c r="AL79" i="29"/>
  <c r="AM79" i="29"/>
  <c r="AN79" i="29"/>
  <c r="AO79" i="29"/>
  <c r="AP79" i="29"/>
  <c r="AQ79" i="29"/>
  <c r="AR79" i="29"/>
  <c r="Y80" i="29"/>
  <c r="Z80" i="29"/>
  <c r="AA80" i="29"/>
  <c r="AB80" i="29"/>
  <c r="AC80" i="29"/>
  <c r="AD80" i="29"/>
  <c r="AE80" i="29"/>
  <c r="AF80" i="29"/>
  <c r="AG80" i="29"/>
  <c r="AH80" i="29"/>
  <c r="AI80" i="29"/>
  <c r="AJ80" i="29"/>
  <c r="AK80" i="29"/>
  <c r="AL80" i="29"/>
  <c r="AM80" i="29"/>
  <c r="AN80" i="29"/>
  <c r="AO80" i="29"/>
  <c r="AP80" i="29"/>
  <c r="AQ80" i="29"/>
  <c r="AR80" i="29"/>
  <c r="Y81" i="29"/>
  <c r="Z81" i="29"/>
  <c r="AA81" i="29"/>
  <c r="AB81" i="29"/>
  <c r="AC81" i="29"/>
  <c r="AD81" i="29"/>
  <c r="AE81" i="29"/>
  <c r="AF81" i="29"/>
  <c r="AG81" i="29"/>
  <c r="AH81" i="29"/>
  <c r="AI81" i="29"/>
  <c r="AJ81" i="29"/>
  <c r="AK81" i="29"/>
  <c r="AL81" i="29"/>
  <c r="AM81" i="29"/>
  <c r="AN81" i="29"/>
  <c r="AO81" i="29"/>
  <c r="AP81" i="29"/>
  <c r="AQ81" i="29"/>
  <c r="AR81" i="29"/>
  <c r="Y82" i="29"/>
  <c r="Z82" i="29"/>
  <c r="AA82" i="29"/>
  <c r="AB82" i="29"/>
  <c r="AC82" i="29"/>
  <c r="AD82" i="29"/>
  <c r="AE82" i="29"/>
  <c r="AF82" i="29"/>
  <c r="AG82" i="29"/>
  <c r="AH82" i="29"/>
  <c r="AI82" i="29"/>
  <c r="AJ82" i="29"/>
  <c r="AK82" i="29"/>
  <c r="AL82" i="29"/>
  <c r="AM82" i="29"/>
  <c r="AN82" i="29"/>
  <c r="AO82" i="29"/>
  <c r="AP82" i="29"/>
  <c r="AQ82" i="29"/>
  <c r="AR82" i="29"/>
  <c r="Y83" i="29"/>
  <c r="Z83" i="29"/>
  <c r="AA83" i="29"/>
  <c r="AB83" i="29"/>
  <c r="AC83" i="29"/>
  <c r="AD83" i="29"/>
  <c r="AE83" i="29"/>
  <c r="AF83" i="29"/>
  <c r="AG83" i="29"/>
  <c r="AH83" i="29"/>
  <c r="AI83" i="29"/>
  <c r="AJ83" i="29"/>
  <c r="AK83" i="29"/>
  <c r="AL83" i="29"/>
  <c r="AM83" i="29"/>
  <c r="AN83" i="29"/>
  <c r="AO83" i="29"/>
  <c r="AP83" i="29"/>
  <c r="AQ83" i="29"/>
  <c r="AR83" i="29"/>
  <c r="Y84" i="29"/>
  <c r="Z84" i="29"/>
  <c r="AA84" i="29"/>
  <c r="AB84" i="29"/>
  <c r="AC84" i="29"/>
  <c r="AD84" i="29"/>
  <c r="AE84" i="29"/>
  <c r="AF84" i="29"/>
  <c r="AG84" i="29"/>
  <c r="AH84" i="29"/>
  <c r="AI84" i="29"/>
  <c r="AJ84" i="29"/>
  <c r="AK84" i="29"/>
  <c r="AL84" i="29"/>
  <c r="AM84" i="29"/>
  <c r="AN84" i="29"/>
  <c r="AO84" i="29"/>
  <c r="AP84" i="29"/>
  <c r="AQ84" i="29"/>
  <c r="AR84" i="29"/>
  <c r="Y85" i="29"/>
  <c r="Z85" i="29"/>
  <c r="AA85" i="29"/>
  <c r="AB85" i="29"/>
  <c r="AC85" i="29"/>
  <c r="AD85" i="29"/>
  <c r="AE85" i="29"/>
  <c r="AF85" i="29"/>
  <c r="AG85" i="29"/>
  <c r="AH85" i="29"/>
  <c r="AI85" i="29"/>
  <c r="AJ85" i="29"/>
  <c r="AK85" i="29"/>
  <c r="AL85" i="29"/>
  <c r="AM85" i="29"/>
  <c r="AN85" i="29"/>
  <c r="AO85" i="29"/>
  <c r="AP85" i="29"/>
  <c r="AQ85" i="29"/>
  <c r="AR85" i="29"/>
  <c r="Y86" i="29"/>
  <c r="Z86" i="29"/>
  <c r="AA86" i="29"/>
  <c r="AB86" i="29"/>
  <c r="AC86" i="29"/>
  <c r="AD86" i="29"/>
  <c r="AE86" i="29"/>
  <c r="AF86" i="29"/>
  <c r="AG86" i="29"/>
  <c r="AH86" i="29"/>
  <c r="AI86" i="29"/>
  <c r="AJ86" i="29"/>
  <c r="AK86" i="29"/>
  <c r="AL86" i="29"/>
  <c r="AM86" i="29"/>
  <c r="AN86" i="29"/>
  <c r="AO86" i="29"/>
  <c r="AP86" i="29"/>
  <c r="AQ86" i="29"/>
  <c r="AR86" i="29"/>
  <c r="Y87" i="29"/>
  <c r="Z87" i="29"/>
  <c r="AA87" i="29"/>
  <c r="AB87" i="29"/>
  <c r="AC87" i="29"/>
  <c r="AD87" i="29"/>
  <c r="AE87" i="29"/>
  <c r="AF87" i="29"/>
  <c r="AG87" i="29"/>
  <c r="AH87" i="29"/>
  <c r="AI87" i="29"/>
  <c r="AJ87" i="29"/>
  <c r="AK87" i="29"/>
  <c r="AL87" i="29"/>
  <c r="AM87" i="29"/>
  <c r="AN87" i="29"/>
  <c r="AO87" i="29"/>
  <c r="AP87" i="29"/>
  <c r="AQ87" i="29"/>
  <c r="AR87" i="29"/>
  <c r="Y88" i="29"/>
  <c r="Z88" i="29"/>
  <c r="AA88" i="29"/>
  <c r="AB88" i="29"/>
  <c r="AC88" i="29"/>
  <c r="AD88" i="29"/>
  <c r="AE88" i="29"/>
  <c r="AF88" i="29"/>
  <c r="AG88" i="29"/>
  <c r="AH88" i="29"/>
  <c r="AI88" i="29"/>
  <c r="AJ88" i="29"/>
  <c r="AK88" i="29"/>
  <c r="AL88" i="29"/>
  <c r="AM88" i="29"/>
  <c r="AN88" i="29"/>
  <c r="AO88" i="29"/>
  <c r="AP88" i="29"/>
  <c r="AQ88" i="29"/>
  <c r="AR88" i="29"/>
  <c r="Y89" i="29"/>
  <c r="Z89" i="29"/>
  <c r="AA89" i="29"/>
  <c r="AB89" i="29"/>
  <c r="AC89" i="29"/>
  <c r="AD89" i="29"/>
  <c r="AE89" i="29"/>
  <c r="AF89" i="29"/>
  <c r="AG89" i="29"/>
  <c r="AH89" i="29"/>
  <c r="AI89" i="29"/>
  <c r="AJ89" i="29"/>
  <c r="AK89" i="29"/>
  <c r="AL89" i="29"/>
  <c r="AM89" i="29"/>
  <c r="AN89" i="29"/>
  <c r="AO89" i="29"/>
  <c r="AP89" i="29"/>
  <c r="AQ89" i="29"/>
  <c r="AR89" i="29"/>
  <c r="Y90" i="29"/>
  <c r="Z90" i="29"/>
  <c r="AA90" i="29"/>
  <c r="AB90" i="29"/>
  <c r="AC90" i="29"/>
  <c r="AD90" i="29"/>
  <c r="AE90" i="29"/>
  <c r="AF90" i="29"/>
  <c r="AG90" i="29"/>
  <c r="AH90" i="29"/>
  <c r="AI90" i="29"/>
  <c r="AJ90" i="29"/>
  <c r="AK90" i="29"/>
  <c r="AL90" i="29"/>
  <c r="AM90" i="29"/>
  <c r="AN90" i="29"/>
  <c r="AO90" i="29"/>
  <c r="AP90" i="29"/>
  <c r="AQ90" i="29"/>
  <c r="AR90" i="29"/>
  <c r="Y91" i="29"/>
  <c r="Z91" i="29"/>
  <c r="AA91" i="29"/>
  <c r="AB91" i="29"/>
  <c r="AC91" i="29"/>
  <c r="AD91" i="29"/>
  <c r="AE91" i="29"/>
  <c r="AF91" i="29"/>
  <c r="AG91" i="29"/>
  <c r="AH91" i="29"/>
  <c r="AI91" i="29"/>
  <c r="AJ91" i="29"/>
  <c r="AK91" i="29"/>
  <c r="AL91" i="29"/>
  <c r="AM91" i="29"/>
  <c r="AN91" i="29"/>
  <c r="AO91" i="29"/>
  <c r="AP91" i="29"/>
  <c r="AQ91" i="29"/>
  <c r="AR91" i="29"/>
  <c r="Y92" i="29"/>
  <c r="Z92" i="29"/>
  <c r="AA92" i="29"/>
  <c r="AB92" i="29"/>
  <c r="AC92" i="29"/>
  <c r="AD92" i="29"/>
  <c r="AE92" i="29"/>
  <c r="AF92" i="29"/>
  <c r="AG92" i="29"/>
  <c r="AH92" i="29"/>
  <c r="AI92" i="29"/>
  <c r="AJ92" i="29"/>
  <c r="AK92" i="29"/>
  <c r="AL92" i="29"/>
  <c r="AM92" i="29"/>
  <c r="AN92" i="29"/>
  <c r="AO92" i="29"/>
  <c r="AP92" i="29"/>
  <c r="AQ92" i="29"/>
  <c r="AR92" i="29"/>
  <c r="Y93" i="29"/>
  <c r="Z93" i="29"/>
  <c r="AA93" i="29"/>
  <c r="AB93" i="29"/>
  <c r="AC93" i="29"/>
  <c r="AD93" i="29"/>
  <c r="AE93" i="29"/>
  <c r="AF93" i="29"/>
  <c r="AG93" i="29"/>
  <c r="AH93" i="29"/>
  <c r="AI93" i="29"/>
  <c r="AJ93" i="29"/>
  <c r="AK93" i="29"/>
  <c r="AL93" i="29"/>
  <c r="AM93" i="29"/>
  <c r="AN93" i="29"/>
  <c r="AO93" i="29"/>
  <c r="AP93" i="29"/>
  <c r="AQ93" i="29"/>
  <c r="AR93" i="29"/>
  <c r="Y94" i="29"/>
  <c r="Z94" i="29"/>
  <c r="AA94" i="29"/>
  <c r="AB94" i="29"/>
  <c r="AC94" i="29"/>
  <c r="AD94" i="29"/>
  <c r="AE94" i="29"/>
  <c r="AF94" i="29"/>
  <c r="AG94" i="29"/>
  <c r="AH94" i="29"/>
  <c r="AI94" i="29"/>
  <c r="AJ94" i="29"/>
  <c r="AK94" i="29"/>
  <c r="AL94" i="29"/>
  <c r="AM94" i="29"/>
  <c r="AN94" i="29"/>
  <c r="AO94" i="29"/>
  <c r="AP94" i="29"/>
  <c r="AQ94" i="29"/>
  <c r="AR94" i="29"/>
  <c r="Y95" i="29"/>
  <c r="Z95" i="29"/>
  <c r="AA95" i="29"/>
  <c r="AB95" i="29"/>
  <c r="AC95" i="29"/>
  <c r="AD95" i="29"/>
  <c r="AE95" i="29"/>
  <c r="AF95" i="29"/>
  <c r="AG95" i="29"/>
  <c r="AH95" i="29"/>
  <c r="AI95" i="29"/>
  <c r="AJ95" i="29"/>
  <c r="AK95" i="29"/>
  <c r="AL95" i="29"/>
  <c r="AM95" i="29"/>
  <c r="AN95" i="29"/>
  <c r="AO95" i="29"/>
  <c r="AP95" i="29"/>
  <c r="AQ95" i="29"/>
  <c r="AR95" i="29"/>
  <c r="Y96" i="29"/>
  <c r="Z96" i="29"/>
  <c r="AA96" i="29"/>
  <c r="AB96" i="29"/>
  <c r="AC96" i="29"/>
  <c r="AD96" i="29"/>
  <c r="AE96" i="29"/>
  <c r="AF96" i="29"/>
  <c r="AG96" i="29"/>
  <c r="AH96" i="29"/>
  <c r="AI96" i="29"/>
  <c r="AJ96" i="29"/>
  <c r="AK96" i="29"/>
  <c r="AL96" i="29"/>
  <c r="AM96" i="29"/>
  <c r="AN96" i="29"/>
  <c r="AO96" i="29"/>
  <c r="AP96" i="29"/>
  <c r="AQ96" i="29"/>
  <c r="AR96" i="29"/>
  <c r="Y97" i="29"/>
  <c r="Z97" i="29"/>
  <c r="AA97" i="29"/>
  <c r="AB97" i="29"/>
  <c r="AC97" i="29"/>
  <c r="AD97" i="29"/>
  <c r="AE97" i="29"/>
  <c r="AF97" i="29"/>
  <c r="AG97" i="29"/>
  <c r="AH97" i="29"/>
  <c r="AI97" i="29"/>
  <c r="AJ97" i="29"/>
  <c r="AK97" i="29"/>
  <c r="AL97" i="29"/>
  <c r="AM97" i="29"/>
  <c r="AN97" i="29"/>
  <c r="AO97" i="29"/>
  <c r="AP97" i="29"/>
  <c r="AQ97" i="29"/>
  <c r="AR97" i="29"/>
  <c r="Y98" i="29"/>
  <c r="Z98" i="29"/>
  <c r="AA98" i="29"/>
  <c r="AB98" i="29"/>
  <c r="AC98" i="29"/>
  <c r="AD98" i="29"/>
  <c r="AE98" i="29"/>
  <c r="AF98" i="29"/>
  <c r="AG98" i="29"/>
  <c r="AH98" i="29"/>
  <c r="AI98" i="29"/>
  <c r="AJ98" i="29"/>
  <c r="AK98" i="29"/>
  <c r="AL98" i="29"/>
  <c r="AM98" i="29"/>
  <c r="AN98" i="29"/>
  <c r="AO98" i="29"/>
  <c r="AP98" i="29"/>
  <c r="AQ98" i="29"/>
  <c r="AR98" i="29"/>
  <c r="Y99" i="29"/>
  <c r="Z99" i="29"/>
  <c r="AA99" i="29"/>
  <c r="AB99" i="29"/>
  <c r="AC99" i="29"/>
  <c r="AD99" i="29"/>
  <c r="AE99" i="29"/>
  <c r="AF99" i="29"/>
  <c r="AG99" i="29"/>
  <c r="AH99" i="29"/>
  <c r="AI99" i="29"/>
  <c r="AJ99" i="29"/>
  <c r="AK99" i="29"/>
  <c r="AL99" i="29"/>
  <c r="AM99" i="29"/>
  <c r="AN99" i="29"/>
  <c r="AO99" i="29"/>
  <c r="AP99" i="29"/>
  <c r="AQ99" i="29"/>
  <c r="AR99" i="29"/>
  <c r="Y100" i="29"/>
  <c r="Z100" i="29"/>
  <c r="AA100" i="29"/>
  <c r="AB100" i="29"/>
  <c r="AC100" i="29"/>
  <c r="AD100" i="29"/>
  <c r="AE100" i="29"/>
  <c r="AF100" i="29"/>
  <c r="AG100" i="29"/>
  <c r="AH100" i="29"/>
  <c r="AI100" i="29"/>
  <c r="AJ100" i="29"/>
  <c r="AK100" i="29"/>
  <c r="AL100" i="29"/>
  <c r="AM100" i="29"/>
  <c r="AN100" i="29"/>
  <c r="AO100" i="29"/>
  <c r="AP100" i="29"/>
  <c r="AQ100" i="29"/>
  <c r="AR100" i="29"/>
  <c r="Y101" i="29"/>
  <c r="Z101" i="29"/>
  <c r="AA101" i="29"/>
  <c r="AB101" i="29"/>
  <c r="AC101" i="29"/>
  <c r="AD101" i="29"/>
  <c r="AE101" i="29"/>
  <c r="AF101" i="29"/>
  <c r="AG101" i="29"/>
  <c r="AH101" i="29"/>
  <c r="AI101" i="29"/>
  <c r="AJ101" i="29"/>
  <c r="AK101" i="29"/>
  <c r="AL101" i="29"/>
  <c r="AM101" i="29"/>
  <c r="AN101" i="29"/>
  <c r="AO101" i="29"/>
  <c r="AP101" i="29"/>
  <c r="AQ101" i="29"/>
  <c r="AR101" i="29"/>
  <c r="Y102" i="29"/>
  <c r="Z102" i="29"/>
  <c r="AA102" i="29"/>
  <c r="AB102" i="29"/>
  <c r="AC102" i="29"/>
  <c r="AD102" i="29"/>
  <c r="AE102" i="29"/>
  <c r="AF102" i="29"/>
  <c r="AG102" i="29"/>
  <c r="AH102" i="29"/>
  <c r="AI102" i="29"/>
  <c r="AJ102" i="29"/>
  <c r="AK102" i="29"/>
  <c r="AL102" i="29"/>
  <c r="AM102" i="29"/>
  <c r="AN102" i="29"/>
  <c r="AO102" i="29"/>
  <c r="AP102" i="29"/>
  <c r="AQ102" i="29"/>
  <c r="AR102" i="29"/>
  <c r="Y103" i="29"/>
  <c r="Z103" i="29"/>
  <c r="AA103" i="29"/>
  <c r="AB103" i="29"/>
  <c r="AC103" i="29"/>
  <c r="AD103" i="29"/>
  <c r="AE103" i="29"/>
  <c r="AF103" i="29"/>
  <c r="AG103" i="29"/>
  <c r="AH103" i="29"/>
  <c r="AI103" i="29"/>
  <c r="AJ103" i="29"/>
  <c r="AK103" i="29"/>
  <c r="AL103" i="29"/>
  <c r="AM103" i="29"/>
  <c r="AN103" i="29"/>
  <c r="AO103" i="29"/>
  <c r="AP103" i="29"/>
  <c r="AQ103" i="29"/>
  <c r="AR103" i="29"/>
  <c r="Y104" i="29"/>
  <c r="Z104" i="29"/>
  <c r="AA104" i="29"/>
  <c r="AB104" i="29"/>
  <c r="AC104" i="29"/>
  <c r="AD104" i="29"/>
  <c r="AE104" i="29"/>
  <c r="AF104" i="29"/>
  <c r="AG104" i="29"/>
  <c r="AH104" i="29"/>
  <c r="AI104" i="29"/>
  <c r="AJ104" i="29"/>
  <c r="AK104" i="29"/>
  <c r="AL104" i="29"/>
  <c r="AM104" i="29"/>
  <c r="AN104" i="29"/>
  <c r="AO104" i="29"/>
  <c r="AP104" i="29"/>
  <c r="AQ104" i="29"/>
  <c r="AR104" i="29"/>
  <c r="Y105" i="29"/>
  <c r="Z105" i="29"/>
  <c r="AA105" i="29"/>
  <c r="AB105" i="29"/>
  <c r="AC105" i="29"/>
  <c r="AD105" i="29"/>
  <c r="AE105" i="29"/>
  <c r="AF105" i="29"/>
  <c r="AG105" i="29"/>
  <c r="AH105" i="29"/>
  <c r="AI105" i="29"/>
  <c r="AJ105" i="29"/>
  <c r="AK105" i="29"/>
  <c r="AL105" i="29"/>
  <c r="AM105" i="29"/>
  <c r="AN105" i="29"/>
  <c r="AO105" i="29"/>
  <c r="AP105" i="29"/>
  <c r="AQ105" i="29"/>
  <c r="AR105" i="29"/>
  <c r="Y106" i="29"/>
  <c r="Z106" i="29"/>
  <c r="AA106" i="29"/>
  <c r="AB106" i="29"/>
  <c r="AC106" i="29"/>
  <c r="AD106" i="29"/>
  <c r="AE106" i="29"/>
  <c r="AF106" i="29"/>
  <c r="AG106" i="29"/>
  <c r="AH106" i="29"/>
  <c r="AI106" i="29"/>
  <c r="AJ106" i="29"/>
  <c r="AK106" i="29"/>
  <c r="AL106" i="29"/>
  <c r="AM106" i="29"/>
  <c r="AN106" i="29"/>
  <c r="AO106" i="29"/>
  <c r="AP106" i="29"/>
  <c r="AQ106" i="29"/>
  <c r="AR106" i="29"/>
  <c r="Y107" i="29"/>
  <c r="Z107" i="29"/>
  <c r="AA107" i="29"/>
  <c r="AB107" i="29"/>
  <c r="AC107" i="29"/>
  <c r="AD107" i="29"/>
  <c r="AE107" i="29"/>
  <c r="AF107" i="29"/>
  <c r="AG107" i="29"/>
  <c r="AH107" i="29"/>
  <c r="AI107" i="29"/>
  <c r="AJ107" i="29"/>
  <c r="AK107" i="29"/>
  <c r="AL107" i="29"/>
  <c r="AM107" i="29"/>
  <c r="AN107" i="29"/>
  <c r="AO107" i="29"/>
  <c r="AP107" i="29"/>
  <c r="AQ107" i="29"/>
  <c r="AR107" i="29"/>
  <c r="Y108" i="29"/>
  <c r="Z108" i="29"/>
  <c r="AA108" i="29"/>
  <c r="AB108" i="29"/>
  <c r="AC108" i="29"/>
  <c r="AD108" i="29"/>
  <c r="AE108" i="29"/>
  <c r="AF108" i="29"/>
  <c r="AG108" i="29"/>
  <c r="AH108" i="29"/>
  <c r="AI108" i="29"/>
  <c r="AJ108" i="29"/>
  <c r="AK108" i="29"/>
  <c r="AL108" i="29"/>
  <c r="AM108" i="29"/>
  <c r="AN108" i="29"/>
  <c r="AO108" i="29"/>
  <c r="AP108" i="29"/>
  <c r="AQ108" i="29"/>
  <c r="AR108" i="29"/>
  <c r="Y109" i="29"/>
  <c r="Z109" i="29"/>
  <c r="AA109" i="29"/>
  <c r="AB109" i="29"/>
  <c r="AC109" i="29"/>
  <c r="AD109" i="29"/>
  <c r="AE109" i="29"/>
  <c r="AF109" i="29"/>
  <c r="AG109" i="29"/>
  <c r="AH109" i="29"/>
  <c r="AI109" i="29"/>
  <c r="AJ109" i="29"/>
  <c r="AK109" i="29"/>
  <c r="AL109" i="29"/>
  <c r="AM109" i="29"/>
  <c r="AN109" i="29"/>
  <c r="AO109" i="29"/>
  <c r="AP109" i="29"/>
  <c r="AQ109" i="29"/>
  <c r="AR109" i="29"/>
  <c r="Y110" i="29"/>
  <c r="Z110" i="29"/>
  <c r="AA110" i="29"/>
  <c r="AB110" i="29"/>
  <c r="AC110" i="29"/>
  <c r="AD110" i="29"/>
  <c r="AE110" i="29"/>
  <c r="AF110" i="29"/>
  <c r="AG110" i="29"/>
  <c r="AH110" i="29"/>
  <c r="AI110" i="29"/>
  <c r="AJ110" i="29"/>
  <c r="AK110" i="29"/>
  <c r="AL110" i="29"/>
  <c r="AM110" i="29"/>
  <c r="AN110" i="29"/>
  <c r="AO110" i="29"/>
  <c r="AP110" i="29"/>
  <c r="AQ110" i="29"/>
  <c r="AR110" i="29"/>
  <c r="Y111" i="29"/>
  <c r="Z111" i="29"/>
  <c r="AA111" i="29"/>
  <c r="AB111" i="29"/>
  <c r="AC111" i="29"/>
  <c r="AD111" i="29"/>
  <c r="AE111" i="29"/>
  <c r="AF111" i="29"/>
  <c r="AG111" i="29"/>
  <c r="AH111" i="29"/>
  <c r="AI111" i="29"/>
  <c r="AJ111" i="29"/>
  <c r="AK111" i="29"/>
  <c r="AL111" i="29"/>
  <c r="AM111" i="29"/>
  <c r="AN111" i="29"/>
  <c r="AO111" i="29"/>
  <c r="AP111" i="29"/>
  <c r="AQ111" i="29"/>
  <c r="AR111" i="29"/>
  <c r="Y112" i="29"/>
  <c r="Z112" i="29"/>
  <c r="AA112" i="29"/>
  <c r="AB112" i="29"/>
  <c r="AC112" i="29"/>
  <c r="AD112" i="29"/>
  <c r="AE112" i="29"/>
  <c r="AF112" i="29"/>
  <c r="AG112" i="29"/>
  <c r="AH112" i="29"/>
  <c r="AI112" i="29"/>
  <c r="AJ112" i="29"/>
  <c r="AK112" i="29"/>
  <c r="AL112" i="29"/>
  <c r="AM112" i="29"/>
  <c r="AN112" i="29"/>
  <c r="AO112" i="29"/>
  <c r="AP112" i="29"/>
  <c r="AQ112" i="29"/>
  <c r="AR112" i="29"/>
  <c r="Y113" i="29"/>
  <c r="Z113" i="29"/>
  <c r="AA113" i="29"/>
  <c r="AB113" i="29"/>
  <c r="AC113" i="29"/>
  <c r="AD113" i="29"/>
  <c r="AE113" i="29"/>
  <c r="AF113" i="29"/>
  <c r="AG113" i="29"/>
  <c r="AH113" i="29"/>
  <c r="AI113" i="29"/>
  <c r="AJ113" i="29"/>
  <c r="AK113" i="29"/>
  <c r="AL113" i="29"/>
  <c r="AM113" i="29"/>
  <c r="AN113" i="29"/>
  <c r="AO113" i="29"/>
  <c r="AP113" i="29"/>
  <c r="AQ113" i="29"/>
  <c r="AR113" i="29"/>
  <c r="Y114" i="29"/>
  <c r="Z114" i="29"/>
  <c r="AA114" i="29"/>
  <c r="AB114" i="29"/>
  <c r="AC114" i="29"/>
  <c r="AD114" i="29"/>
  <c r="AE114" i="29"/>
  <c r="AF114" i="29"/>
  <c r="AG114" i="29"/>
  <c r="AH114" i="29"/>
  <c r="AI114" i="29"/>
  <c r="AJ114" i="29"/>
  <c r="AK114" i="29"/>
  <c r="AL114" i="29"/>
  <c r="AM114" i="29"/>
  <c r="AN114" i="29"/>
  <c r="AO114" i="29"/>
  <c r="AP114" i="29"/>
  <c r="AQ114" i="29"/>
  <c r="AR114" i="29"/>
  <c r="Y115" i="29"/>
  <c r="Z115" i="29"/>
  <c r="AA115" i="29"/>
  <c r="AB115" i="29"/>
  <c r="AC115" i="29"/>
  <c r="AD115" i="29"/>
  <c r="AE115" i="29"/>
  <c r="AF115" i="29"/>
  <c r="AG115" i="29"/>
  <c r="AH115" i="29"/>
  <c r="AI115" i="29"/>
  <c r="AJ115" i="29"/>
  <c r="AK115" i="29"/>
  <c r="AL115" i="29"/>
  <c r="AM115" i="29"/>
  <c r="AN115" i="29"/>
  <c r="AO115" i="29"/>
  <c r="AP115" i="29"/>
  <c r="AQ115" i="29"/>
  <c r="AR115" i="29"/>
  <c r="Y116" i="29"/>
  <c r="Z116" i="29"/>
  <c r="AA116" i="29"/>
  <c r="AB116" i="29"/>
  <c r="AC116" i="29"/>
  <c r="AD116" i="29"/>
  <c r="AE116" i="29"/>
  <c r="AF116" i="29"/>
  <c r="AG116" i="29"/>
  <c r="AH116" i="29"/>
  <c r="AI116" i="29"/>
  <c r="AJ116" i="29"/>
  <c r="AK116" i="29"/>
  <c r="AL116" i="29"/>
  <c r="AM116" i="29"/>
  <c r="AN116" i="29"/>
  <c r="AO116" i="29"/>
  <c r="AP116" i="29"/>
  <c r="AQ116" i="29"/>
  <c r="AR116" i="29"/>
  <c r="Y117" i="29"/>
  <c r="Z117" i="29"/>
  <c r="AA117" i="29"/>
  <c r="AB117" i="29"/>
  <c r="AC117" i="29"/>
  <c r="AD117" i="29"/>
  <c r="AE117" i="29"/>
  <c r="AF117" i="29"/>
  <c r="AG117" i="29"/>
  <c r="AH117" i="29"/>
  <c r="AI117" i="29"/>
  <c r="AJ117" i="29"/>
  <c r="AK117" i="29"/>
  <c r="AL117" i="29"/>
  <c r="AM117" i="29"/>
  <c r="AN117" i="29"/>
  <c r="AO117" i="29"/>
  <c r="AP117" i="29"/>
  <c r="AQ117" i="29"/>
  <c r="AR117" i="29"/>
  <c r="Y118" i="29"/>
  <c r="Z118" i="29"/>
  <c r="AA118" i="29"/>
  <c r="AB118" i="29"/>
  <c r="AC118" i="29"/>
  <c r="AD118" i="29"/>
  <c r="AE118" i="29"/>
  <c r="AF118" i="29"/>
  <c r="AG118" i="29"/>
  <c r="AH118" i="29"/>
  <c r="AI118" i="29"/>
  <c r="AJ118" i="29"/>
  <c r="AK118" i="29"/>
  <c r="AL118" i="29"/>
  <c r="AM118" i="29"/>
  <c r="AN118" i="29"/>
  <c r="AO118" i="29"/>
  <c r="AP118" i="29"/>
  <c r="AQ118" i="29"/>
  <c r="AR118" i="29"/>
  <c r="Y119" i="29"/>
  <c r="Z119" i="29"/>
  <c r="AA119" i="29"/>
  <c r="AB119" i="29"/>
  <c r="AC119" i="29"/>
  <c r="AD119" i="29"/>
  <c r="AE119" i="29"/>
  <c r="AF119" i="29"/>
  <c r="AG119" i="29"/>
  <c r="AH119" i="29"/>
  <c r="AI119" i="29"/>
  <c r="AJ119" i="29"/>
  <c r="AK119" i="29"/>
  <c r="AL119" i="29"/>
  <c r="AM119" i="29"/>
  <c r="AN119" i="29"/>
  <c r="AO119" i="29"/>
  <c r="AP119" i="29"/>
  <c r="AQ119" i="29"/>
  <c r="AR119" i="29"/>
  <c r="Y120" i="29"/>
  <c r="Z120" i="29"/>
  <c r="AA120" i="29"/>
  <c r="AB120" i="29"/>
  <c r="AC120" i="29"/>
  <c r="AD120" i="29"/>
  <c r="AE120" i="29"/>
  <c r="AF120" i="29"/>
  <c r="AG120" i="29"/>
  <c r="AH120" i="29"/>
  <c r="AI120" i="29"/>
  <c r="AJ120" i="29"/>
  <c r="AK120" i="29"/>
  <c r="AL120" i="29"/>
  <c r="AM120" i="29"/>
  <c r="AN120" i="29"/>
  <c r="AO120" i="29"/>
  <c r="AP120" i="29"/>
  <c r="AQ120" i="29"/>
  <c r="AR120" i="29"/>
  <c r="Y121" i="29"/>
  <c r="Z121" i="29"/>
  <c r="AA121" i="29"/>
  <c r="AB121" i="29"/>
  <c r="AC121" i="29"/>
  <c r="AD121" i="29"/>
  <c r="AE121" i="29"/>
  <c r="AF121" i="29"/>
  <c r="AG121" i="29"/>
  <c r="AH121" i="29"/>
  <c r="AI121" i="29"/>
  <c r="AJ121" i="29"/>
  <c r="AK121" i="29"/>
  <c r="AL121" i="29"/>
  <c r="AM121" i="29"/>
  <c r="AN121" i="29"/>
  <c r="AO121" i="29"/>
  <c r="AP121" i="29"/>
  <c r="AQ121" i="29"/>
  <c r="AR121" i="29"/>
  <c r="Y122" i="29"/>
  <c r="Z122" i="29"/>
  <c r="AA122" i="29"/>
  <c r="AB122" i="29"/>
  <c r="AC122" i="29"/>
  <c r="AD122" i="29"/>
  <c r="AE122" i="29"/>
  <c r="AF122" i="29"/>
  <c r="AG122" i="29"/>
  <c r="AH122" i="29"/>
  <c r="AI122" i="29"/>
  <c r="AJ122" i="29"/>
  <c r="AK122" i="29"/>
  <c r="AL122" i="29"/>
  <c r="AM122" i="29"/>
  <c r="AN122" i="29"/>
  <c r="AO122" i="29"/>
  <c r="AP122" i="29"/>
  <c r="AQ122" i="29"/>
  <c r="AR122" i="29"/>
  <c r="Y123" i="29"/>
  <c r="Z123" i="29"/>
  <c r="AA123" i="29"/>
  <c r="AB123" i="29"/>
  <c r="AC123" i="29"/>
  <c r="AD123" i="29"/>
  <c r="AE123" i="29"/>
  <c r="AF123" i="29"/>
  <c r="AG123" i="29"/>
  <c r="AH123" i="29"/>
  <c r="AI123" i="29"/>
  <c r="AJ123" i="29"/>
  <c r="AK123" i="29"/>
  <c r="AL123" i="29"/>
  <c r="AM123" i="29"/>
  <c r="AN123" i="29"/>
  <c r="AO123" i="29"/>
  <c r="AP123" i="29"/>
  <c r="AQ123" i="29"/>
  <c r="AR123" i="29"/>
  <c r="Y124" i="29"/>
  <c r="Z124" i="29"/>
  <c r="AA124" i="29"/>
  <c r="AB124" i="29"/>
  <c r="AC124" i="29"/>
  <c r="AD124" i="29"/>
  <c r="AE124" i="29"/>
  <c r="AF124" i="29"/>
  <c r="AG124" i="29"/>
  <c r="AH124" i="29"/>
  <c r="AI124" i="29"/>
  <c r="AJ124" i="29"/>
  <c r="AK124" i="29"/>
  <c r="AL124" i="29"/>
  <c r="AM124" i="29"/>
  <c r="AN124" i="29"/>
  <c r="AO124" i="29"/>
  <c r="AP124" i="29"/>
  <c r="AQ124" i="29"/>
  <c r="AR124" i="29"/>
  <c r="Y125" i="29"/>
  <c r="Z125" i="29"/>
  <c r="AA125" i="29"/>
  <c r="AB125" i="29"/>
  <c r="AC125" i="29"/>
  <c r="AD125" i="29"/>
  <c r="AE125" i="29"/>
  <c r="AF125" i="29"/>
  <c r="AG125" i="29"/>
  <c r="AH125" i="29"/>
  <c r="AI125" i="29"/>
  <c r="AJ125" i="29"/>
  <c r="AK125" i="29"/>
  <c r="AL125" i="29"/>
  <c r="AM125" i="29"/>
  <c r="AN125" i="29"/>
  <c r="AO125" i="29"/>
  <c r="AP125" i="29"/>
  <c r="AQ125" i="29"/>
  <c r="AR125" i="29"/>
  <c r="Y126" i="29"/>
  <c r="Z126" i="29"/>
  <c r="AA126" i="29"/>
  <c r="AB126" i="29"/>
  <c r="AC126" i="29"/>
  <c r="AD126" i="29"/>
  <c r="AE126" i="29"/>
  <c r="AF126" i="29"/>
  <c r="AG126" i="29"/>
  <c r="AH126" i="29"/>
  <c r="AI126" i="29"/>
  <c r="AJ126" i="29"/>
  <c r="AK126" i="29"/>
  <c r="AL126" i="29"/>
  <c r="AM126" i="29"/>
  <c r="AN126" i="29"/>
  <c r="AO126" i="29"/>
  <c r="AP126" i="29"/>
  <c r="AQ126" i="29"/>
  <c r="AR126" i="29"/>
  <c r="Y127" i="29"/>
  <c r="Z127" i="29"/>
  <c r="AA127" i="29"/>
  <c r="AB127" i="29"/>
  <c r="AC127" i="29"/>
  <c r="AD127" i="29"/>
  <c r="AE127" i="29"/>
  <c r="AF127" i="29"/>
  <c r="AG127" i="29"/>
  <c r="AH127" i="29"/>
  <c r="AI127" i="29"/>
  <c r="AJ127" i="29"/>
  <c r="AK127" i="29"/>
  <c r="AL127" i="29"/>
  <c r="AM127" i="29"/>
  <c r="AN127" i="29"/>
  <c r="AO127" i="29"/>
  <c r="AP127" i="29"/>
  <c r="AQ127" i="29"/>
  <c r="AR127" i="29"/>
  <c r="Y128" i="29"/>
  <c r="Z128" i="29"/>
  <c r="AA128" i="29"/>
  <c r="AB128" i="29"/>
  <c r="AC128" i="29"/>
  <c r="AD128" i="29"/>
  <c r="AE128" i="29"/>
  <c r="AF128" i="29"/>
  <c r="AG128" i="29"/>
  <c r="AH128" i="29"/>
  <c r="AI128" i="29"/>
  <c r="AJ128" i="29"/>
  <c r="AK128" i="29"/>
  <c r="AL128" i="29"/>
  <c r="AM128" i="29"/>
  <c r="AN128" i="29"/>
  <c r="AO128" i="29"/>
  <c r="AP128" i="29"/>
  <c r="AQ128" i="29"/>
  <c r="AR128" i="29"/>
  <c r="Y129" i="29"/>
  <c r="Z129" i="29"/>
  <c r="AA129" i="29"/>
  <c r="AB129" i="29"/>
  <c r="AC129" i="29"/>
  <c r="AD129" i="29"/>
  <c r="AE129" i="29"/>
  <c r="AF129" i="29"/>
  <c r="AG129" i="29"/>
  <c r="AH129" i="29"/>
  <c r="AI129" i="29"/>
  <c r="AJ129" i="29"/>
  <c r="AK129" i="29"/>
  <c r="AL129" i="29"/>
  <c r="AM129" i="29"/>
  <c r="AN129" i="29"/>
  <c r="AO129" i="29"/>
  <c r="AP129" i="29"/>
  <c r="AQ129" i="29"/>
  <c r="AR129" i="29"/>
  <c r="Y130" i="29"/>
  <c r="Z130" i="29"/>
  <c r="AA130" i="29"/>
  <c r="AB130" i="29"/>
  <c r="AC130" i="29"/>
  <c r="AD130" i="29"/>
  <c r="AE130" i="29"/>
  <c r="AF130" i="29"/>
  <c r="AG130" i="29"/>
  <c r="AH130" i="29"/>
  <c r="AI130" i="29"/>
  <c r="AJ130" i="29"/>
  <c r="AK130" i="29"/>
  <c r="AL130" i="29"/>
  <c r="AM130" i="29"/>
  <c r="AN130" i="29"/>
  <c r="AO130" i="29"/>
  <c r="AP130" i="29"/>
  <c r="AQ130" i="29"/>
  <c r="AR130" i="29"/>
  <c r="Y131" i="29"/>
  <c r="Z131" i="29"/>
  <c r="AA131" i="29"/>
  <c r="AB131" i="29"/>
  <c r="AC131" i="29"/>
  <c r="AD131" i="29"/>
  <c r="AE131" i="29"/>
  <c r="AF131" i="29"/>
  <c r="AG131" i="29"/>
  <c r="AH131" i="29"/>
  <c r="AI131" i="29"/>
  <c r="AJ131" i="29"/>
  <c r="AK131" i="29"/>
  <c r="AL131" i="29"/>
  <c r="AM131" i="29"/>
  <c r="AN131" i="29"/>
  <c r="AO131" i="29"/>
  <c r="AP131" i="29"/>
  <c r="AQ131" i="29"/>
  <c r="AR131" i="29"/>
  <c r="Y132" i="29"/>
  <c r="Z132" i="29"/>
  <c r="AA132" i="29"/>
  <c r="AB132" i="29"/>
  <c r="AC132" i="29"/>
  <c r="AD132" i="29"/>
  <c r="AE132" i="29"/>
  <c r="AF132" i="29"/>
  <c r="AG132" i="29"/>
  <c r="AH132" i="29"/>
  <c r="AI132" i="29"/>
  <c r="AJ132" i="29"/>
  <c r="AK132" i="29"/>
  <c r="AL132" i="29"/>
  <c r="AM132" i="29"/>
  <c r="AN132" i="29"/>
  <c r="AO132" i="29"/>
  <c r="AP132" i="29"/>
  <c r="AQ132" i="29"/>
  <c r="AR132" i="29"/>
  <c r="Y133" i="29"/>
  <c r="Z133" i="29"/>
  <c r="AA133" i="29"/>
  <c r="AB133" i="29"/>
  <c r="AC133" i="29"/>
  <c r="AD133" i="29"/>
  <c r="AE133" i="29"/>
  <c r="AF133" i="29"/>
  <c r="AG133" i="29"/>
  <c r="AH133" i="29"/>
  <c r="AI133" i="29"/>
  <c r="AJ133" i="29"/>
  <c r="AK133" i="29"/>
  <c r="AL133" i="29"/>
  <c r="AM133" i="29"/>
  <c r="AN133" i="29"/>
  <c r="AO133" i="29"/>
  <c r="AP133" i="29"/>
  <c r="AQ133" i="29"/>
  <c r="AR133" i="29"/>
  <c r="Y134" i="29"/>
  <c r="Z134" i="29"/>
  <c r="AA134" i="29"/>
  <c r="AB134" i="29"/>
  <c r="AC134" i="29"/>
  <c r="AD134" i="29"/>
  <c r="AE134" i="29"/>
  <c r="AF134" i="29"/>
  <c r="AG134" i="29"/>
  <c r="AH134" i="29"/>
  <c r="AI134" i="29"/>
  <c r="AJ134" i="29"/>
  <c r="AK134" i="29"/>
  <c r="AL134" i="29"/>
  <c r="AM134" i="29"/>
  <c r="AN134" i="29"/>
  <c r="AO134" i="29"/>
  <c r="AP134" i="29"/>
  <c r="AQ134" i="29"/>
  <c r="AR134" i="29"/>
  <c r="Y135" i="29"/>
  <c r="Z135" i="29"/>
  <c r="AA135" i="29"/>
  <c r="AB135" i="29"/>
  <c r="AC135" i="29"/>
  <c r="AD135" i="29"/>
  <c r="AE135" i="29"/>
  <c r="AF135" i="29"/>
  <c r="AG135" i="29"/>
  <c r="AH135" i="29"/>
  <c r="AI135" i="29"/>
  <c r="AJ135" i="29"/>
  <c r="AK135" i="29"/>
  <c r="AL135" i="29"/>
  <c r="AM135" i="29"/>
  <c r="AN135" i="29"/>
  <c r="AO135" i="29"/>
  <c r="AP135" i="29"/>
  <c r="AQ135" i="29"/>
  <c r="AR135" i="29"/>
  <c r="Y136" i="29"/>
  <c r="Z136" i="29"/>
  <c r="AA136" i="29"/>
  <c r="AB136" i="29"/>
  <c r="AC136" i="29"/>
  <c r="AD136" i="29"/>
  <c r="AE136" i="29"/>
  <c r="AF136" i="29"/>
  <c r="AG136" i="29"/>
  <c r="AH136" i="29"/>
  <c r="AI136" i="29"/>
  <c r="AJ136" i="29"/>
  <c r="AK136" i="29"/>
  <c r="AL136" i="29"/>
  <c r="AM136" i="29"/>
  <c r="AN136" i="29"/>
  <c r="AO136" i="29"/>
  <c r="AP136" i="29"/>
  <c r="AQ136" i="29"/>
  <c r="AR136" i="29"/>
  <c r="Y137" i="29"/>
  <c r="Z137" i="29"/>
  <c r="AA137" i="29"/>
  <c r="AB137" i="29"/>
  <c r="AC137" i="29"/>
  <c r="AD137" i="29"/>
  <c r="AE137" i="29"/>
  <c r="AF137" i="29"/>
  <c r="AG137" i="29"/>
  <c r="AH137" i="29"/>
  <c r="AI137" i="29"/>
  <c r="AJ137" i="29"/>
  <c r="AK137" i="29"/>
  <c r="AL137" i="29"/>
  <c r="AM137" i="29"/>
  <c r="AN137" i="29"/>
  <c r="AO137" i="29"/>
  <c r="AP137" i="29"/>
  <c r="AQ137" i="29"/>
  <c r="AR137" i="29"/>
  <c r="Y138" i="29"/>
  <c r="Z138" i="29"/>
  <c r="AA138" i="29"/>
  <c r="AB138" i="29"/>
  <c r="AC138" i="29"/>
  <c r="AD138" i="29"/>
  <c r="AE138" i="29"/>
  <c r="AF138" i="29"/>
  <c r="AG138" i="29"/>
  <c r="AH138" i="29"/>
  <c r="AI138" i="29"/>
  <c r="AJ138" i="29"/>
  <c r="AK138" i="29"/>
  <c r="AL138" i="29"/>
  <c r="AM138" i="29"/>
  <c r="AN138" i="29"/>
  <c r="AO138" i="29"/>
  <c r="AP138" i="29"/>
  <c r="AQ138" i="29"/>
  <c r="AR138" i="29"/>
  <c r="Y139" i="29"/>
  <c r="Z139" i="29"/>
  <c r="AA139" i="29"/>
  <c r="AB139" i="29"/>
  <c r="AC139" i="29"/>
  <c r="AD139" i="29"/>
  <c r="AE139" i="29"/>
  <c r="AF139" i="29"/>
  <c r="AG139" i="29"/>
  <c r="AH139" i="29"/>
  <c r="AI139" i="29"/>
  <c r="AJ139" i="29"/>
  <c r="AK139" i="29"/>
  <c r="AL139" i="29"/>
  <c r="AM139" i="29"/>
  <c r="AN139" i="29"/>
  <c r="AO139" i="29"/>
  <c r="AP139" i="29"/>
  <c r="AQ139" i="29"/>
  <c r="AR139" i="29"/>
  <c r="Y140" i="29"/>
  <c r="Z140" i="29"/>
  <c r="AA140" i="29"/>
  <c r="AB140" i="29"/>
  <c r="AC140" i="29"/>
  <c r="AD140" i="29"/>
  <c r="AE140" i="29"/>
  <c r="AF140" i="29"/>
  <c r="AG140" i="29"/>
  <c r="AH140" i="29"/>
  <c r="AI140" i="29"/>
  <c r="AJ140" i="29"/>
  <c r="AK140" i="29"/>
  <c r="AL140" i="29"/>
  <c r="AM140" i="29"/>
  <c r="AN140" i="29"/>
  <c r="AO140" i="29"/>
  <c r="AP140" i="29"/>
  <c r="AQ140" i="29"/>
  <c r="AR140" i="29"/>
  <c r="Y141" i="29"/>
  <c r="Z141" i="29"/>
  <c r="AA141" i="29"/>
  <c r="AB141" i="29"/>
  <c r="AC141" i="29"/>
  <c r="AD141" i="29"/>
  <c r="AE141" i="29"/>
  <c r="AF141" i="29"/>
  <c r="AG141" i="29"/>
  <c r="AH141" i="29"/>
  <c r="AI141" i="29"/>
  <c r="AJ141" i="29"/>
  <c r="AK141" i="29"/>
  <c r="AL141" i="29"/>
  <c r="AM141" i="29"/>
  <c r="AN141" i="29"/>
  <c r="AO141" i="29"/>
  <c r="AP141" i="29"/>
  <c r="AQ141" i="29"/>
  <c r="AR141" i="29"/>
  <c r="Y142" i="29"/>
  <c r="Z142" i="29"/>
  <c r="AA142" i="29"/>
  <c r="AB142" i="29"/>
  <c r="AC142" i="29"/>
  <c r="AD142" i="29"/>
  <c r="AE142" i="29"/>
  <c r="AF142" i="29"/>
  <c r="AG142" i="29"/>
  <c r="AH142" i="29"/>
  <c r="AI142" i="29"/>
  <c r="AJ142" i="29"/>
  <c r="AK142" i="29"/>
  <c r="AL142" i="29"/>
  <c r="AM142" i="29"/>
  <c r="AN142" i="29"/>
  <c r="AO142" i="29"/>
  <c r="AP142" i="29"/>
  <c r="AQ142" i="29"/>
  <c r="AR142" i="29"/>
  <c r="Y143" i="29"/>
  <c r="Z143" i="29"/>
  <c r="AA143" i="29"/>
  <c r="AB143" i="29"/>
  <c r="AC143" i="29"/>
  <c r="AD143" i="29"/>
  <c r="AE143" i="29"/>
  <c r="AF143" i="29"/>
  <c r="AG143" i="29"/>
  <c r="AH143" i="29"/>
  <c r="AI143" i="29"/>
  <c r="AJ143" i="29"/>
  <c r="AK143" i="29"/>
  <c r="AL143" i="29"/>
  <c r="AM143" i="29"/>
  <c r="AN143" i="29"/>
  <c r="AO143" i="29"/>
  <c r="AP143" i="29"/>
  <c r="AQ143" i="29"/>
  <c r="AR143" i="29"/>
  <c r="Y144" i="29"/>
  <c r="Z144" i="29"/>
  <c r="AA144" i="29"/>
  <c r="AB144" i="29"/>
  <c r="AC144" i="29"/>
  <c r="AD144" i="29"/>
  <c r="AE144" i="29"/>
  <c r="AF144" i="29"/>
  <c r="AG144" i="29"/>
  <c r="AH144" i="29"/>
  <c r="AI144" i="29"/>
  <c r="AJ144" i="29"/>
  <c r="AK144" i="29"/>
  <c r="AL144" i="29"/>
  <c r="AM144" i="29"/>
  <c r="AN144" i="29"/>
  <c r="AO144" i="29"/>
  <c r="AP144" i="29"/>
  <c r="AQ144" i="29"/>
  <c r="AR144" i="29"/>
  <c r="Y145" i="29"/>
  <c r="Z145" i="29"/>
  <c r="AA145" i="29"/>
  <c r="AB145" i="29"/>
  <c r="AC145" i="29"/>
  <c r="AD145" i="29"/>
  <c r="AE145" i="29"/>
  <c r="AF145" i="29"/>
  <c r="AG145" i="29"/>
  <c r="AH145" i="29"/>
  <c r="AI145" i="29"/>
  <c r="AJ145" i="29"/>
  <c r="AK145" i="29"/>
  <c r="AL145" i="29"/>
  <c r="AM145" i="29"/>
  <c r="AN145" i="29"/>
  <c r="AO145" i="29"/>
  <c r="AP145" i="29"/>
  <c r="AQ145" i="29"/>
  <c r="AR145" i="29"/>
  <c r="Y146" i="29"/>
  <c r="Z146" i="29"/>
  <c r="AA146" i="29"/>
  <c r="AB146" i="29"/>
  <c r="AC146" i="29"/>
  <c r="AD146" i="29"/>
  <c r="AE146" i="29"/>
  <c r="AF146" i="29"/>
  <c r="AG146" i="29"/>
  <c r="AH146" i="29"/>
  <c r="AI146" i="29"/>
  <c r="AJ146" i="29"/>
  <c r="AK146" i="29"/>
  <c r="AL146" i="29"/>
  <c r="AM146" i="29"/>
  <c r="AN146" i="29"/>
  <c r="AO146" i="29"/>
  <c r="AP146" i="29"/>
  <c r="AQ146" i="29"/>
  <c r="AR146" i="29"/>
  <c r="Y147" i="29"/>
  <c r="Z147" i="29"/>
  <c r="AA147" i="29"/>
  <c r="AB147" i="29"/>
  <c r="AC147" i="29"/>
  <c r="AD147" i="29"/>
  <c r="AE147" i="29"/>
  <c r="AF147" i="29"/>
  <c r="AG147" i="29"/>
  <c r="AH147" i="29"/>
  <c r="AI147" i="29"/>
  <c r="AJ147" i="29"/>
  <c r="AK147" i="29"/>
  <c r="AL147" i="29"/>
  <c r="AM147" i="29"/>
  <c r="AN147" i="29"/>
  <c r="AO147" i="29"/>
  <c r="AP147" i="29"/>
  <c r="AQ147" i="29"/>
  <c r="AR147" i="29"/>
  <c r="Y148" i="29"/>
  <c r="Z148" i="29"/>
  <c r="AA148" i="29"/>
  <c r="AB148" i="29"/>
  <c r="AC148" i="29"/>
  <c r="AD148" i="29"/>
  <c r="AE148" i="29"/>
  <c r="AF148" i="29"/>
  <c r="AG148" i="29"/>
  <c r="AH148" i="29"/>
  <c r="AI148" i="29"/>
  <c r="AJ148" i="29"/>
  <c r="AK148" i="29"/>
  <c r="AL148" i="29"/>
  <c r="AM148" i="29"/>
  <c r="AN148" i="29"/>
  <c r="AO148" i="29"/>
  <c r="AP148" i="29"/>
  <c r="AQ148" i="29"/>
  <c r="AR148" i="29"/>
  <c r="Y149" i="29"/>
  <c r="Z149" i="29"/>
  <c r="AA149" i="29"/>
  <c r="AB149" i="29"/>
  <c r="AC149" i="29"/>
  <c r="AD149" i="29"/>
  <c r="AE149" i="29"/>
  <c r="AF149" i="29"/>
  <c r="AG149" i="29"/>
  <c r="AH149" i="29"/>
  <c r="AI149" i="29"/>
  <c r="AJ149" i="29"/>
  <c r="AK149" i="29"/>
  <c r="AL149" i="29"/>
  <c r="AM149" i="29"/>
  <c r="AN149" i="29"/>
  <c r="AO149" i="29"/>
  <c r="AP149" i="29"/>
  <c r="AQ149" i="29"/>
  <c r="AR149" i="29"/>
  <c r="Y150" i="29"/>
  <c r="Z150" i="29"/>
  <c r="AA150" i="29"/>
  <c r="AB150" i="29"/>
  <c r="AC150" i="29"/>
  <c r="AD150" i="29"/>
  <c r="AE150" i="29"/>
  <c r="AF150" i="29"/>
  <c r="AG150" i="29"/>
  <c r="AH150" i="29"/>
  <c r="AI150" i="29"/>
  <c r="AJ150" i="29"/>
  <c r="AK150" i="29"/>
  <c r="AL150" i="29"/>
  <c r="AM150" i="29"/>
  <c r="AN150" i="29"/>
  <c r="AO150" i="29"/>
  <c r="AP150" i="29"/>
  <c r="AQ150" i="29"/>
  <c r="AR150" i="29"/>
  <c r="Y151" i="29"/>
  <c r="Z151" i="29"/>
  <c r="AA151" i="29"/>
  <c r="AB151" i="29"/>
  <c r="AC151" i="29"/>
  <c r="AD151" i="29"/>
  <c r="AE151" i="29"/>
  <c r="AF151" i="29"/>
  <c r="AG151" i="29"/>
  <c r="AH151" i="29"/>
  <c r="AI151" i="29"/>
  <c r="AJ151" i="29"/>
  <c r="AK151" i="29"/>
  <c r="AL151" i="29"/>
  <c r="AM151" i="29"/>
  <c r="AN151" i="29"/>
  <c r="AO151" i="29"/>
  <c r="AP151" i="29"/>
  <c r="AQ151" i="29"/>
  <c r="AR151" i="29"/>
  <c r="Y152" i="29"/>
  <c r="Z152" i="29"/>
  <c r="AA152" i="29"/>
  <c r="AB152" i="29"/>
  <c r="AC152" i="29"/>
  <c r="AD152" i="29"/>
  <c r="AE152" i="29"/>
  <c r="AF152" i="29"/>
  <c r="AG152" i="29"/>
  <c r="AH152" i="29"/>
  <c r="AI152" i="29"/>
  <c r="AJ152" i="29"/>
  <c r="AK152" i="29"/>
  <c r="AL152" i="29"/>
  <c r="AM152" i="29"/>
  <c r="AN152" i="29"/>
  <c r="AO152" i="29"/>
  <c r="AP152" i="29"/>
  <c r="AQ152" i="29"/>
  <c r="AR152" i="29"/>
  <c r="Y153" i="29"/>
  <c r="Z153" i="29"/>
  <c r="AA153" i="29"/>
  <c r="AB153" i="29"/>
  <c r="AC153" i="29"/>
  <c r="AD153" i="29"/>
  <c r="AE153" i="29"/>
  <c r="AF153" i="29"/>
  <c r="AG153" i="29"/>
  <c r="AH153" i="29"/>
  <c r="AI153" i="29"/>
  <c r="AJ153" i="29"/>
  <c r="AK153" i="29"/>
  <c r="AL153" i="29"/>
  <c r="AM153" i="29"/>
  <c r="AN153" i="29"/>
  <c r="AO153" i="29"/>
  <c r="AP153" i="29"/>
  <c r="AQ153" i="29"/>
  <c r="AR153" i="29"/>
  <c r="Y154" i="29"/>
  <c r="Z154" i="29"/>
  <c r="AA154" i="29"/>
  <c r="AB154" i="29"/>
  <c r="AC154" i="29"/>
  <c r="AD154" i="29"/>
  <c r="AE154" i="29"/>
  <c r="AF154" i="29"/>
  <c r="AG154" i="29"/>
  <c r="AH154" i="29"/>
  <c r="AI154" i="29"/>
  <c r="AJ154" i="29"/>
  <c r="AK154" i="29"/>
  <c r="AL154" i="29"/>
  <c r="AM154" i="29"/>
  <c r="AN154" i="29"/>
  <c r="AO154" i="29"/>
  <c r="AP154" i="29"/>
  <c r="AQ154" i="29"/>
  <c r="AR154" i="29"/>
  <c r="Y155" i="29"/>
  <c r="Z155" i="29"/>
  <c r="AA155" i="29"/>
  <c r="AB155" i="29"/>
  <c r="AC155" i="29"/>
  <c r="AD155" i="29"/>
  <c r="AE155" i="29"/>
  <c r="AF155" i="29"/>
  <c r="AG155" i="29"/>
  <c r="AH155" i="29"/>
  <c r="AI155" i="29"/>
  <c r="AJ155" i="29"/>
  <c r="AK155" i="29"/>
  <c r="AL155" i="29"/>
  <c r="AM155" i="29"/>
  <c r="AN155" i="29"/>
  <c r="AO155" i="29"/>
  <c r="AP155" i="29"/>
  <c r="AQ155" i="29"/>
  <c r="AR155" i="29"/>
  <c r="Y156" i="29"/>
  <c r="Z156" i="29"/>
  <c r="AA156" i="29"/>
  <c r="AB156" i="29"/>
  <c r="AC156" i="29"/>
  <c r="AD156" i="29"/>
  <c r="AE156" i="29"/>
  <c r="AF156" i="29"/>
  <c r="AG156" i="29"/>
  <c r="AH156" i="29"/>
  <c r="AI156" i="29"/>
  <c r="AJ156" i="29"/>
  <c r="AK156" i="29"/>
  <c r="AL156" i="29"/>
  <c r="AM156" i="29"/>
  <c r="AN156" i="29"/>
  <c r="AO156" i="29"/>
  <c r="AP156" i="29"/>
  <c r="AQ156" i="29"/>
  <c r="AR156" i="29"/>
  <c r="Y157" i="29"/>
  <c r="Z157" i="29"/>
  <c r="AA157" i="29"/>
  <c r="AB157" i="29"/>
  <c r="AC157" i="29"/>
  <c r="AD157" i="29"/>
  <c r="AE157" i="29"/>
  <c r="AF157" i="29"/>
  <c r="AG157" i="29"/>
  <c r="AH157" i="29"/>
  <c r="AI157" i="29"/>
  <c r="AJ157" i="29"/>
  <c r="AK157" i="29"/>
  <c r="AL157" i="29"/>
  <c r="AM157" i="29"/>
  <c r="AN157" i="29"/>
  <c r="AO157" i="29"/>
  <c r="AP157" i="29"/>
  <c r="AQ157" i="29"/>
  <c r="AR157" i="29"/>
  <c r="Y158" i="29"/>
  <c r="Z158" i="29"/>
  <c r="AA158" i="29"/>
  <c r="AB158" i="29"/>
  <c r="AC158" i="29"/>
  <c r="AD158" i="29"/>
  <c r="AE158" i="29"/>
  <c r="AF158" i="29"/>
  <c r="AG158" i="29"/>
  <c r="AH158" i="29"/>
  <c r="AI158" i="29"/>
  <c r="AJ158" i="29"/>
  <c r="AK158" i="29"/>
  <c r="AL158" i="29"/>
  <c r="AM158" i="29"/>
  <c r="AN158" i="29"/>
  <c r="AO158" i="29"/>
  <c r="AP158" i="29"/>
  <c r="AQ158" i="29"/>
  <c r="AR158" i="29"/>
  <c r="Y159" i="29"/>
  <c r="Z159" i="29"/>
  <c r="AA159" i="29"/>
  <c r="AB159" i="29"/>
  <c r="AC159" i="29"/>
  <c r="AD159" i="29"/>
  <c r="AE159" i="29"/>
  <c r="AF159" i="29"/>
  <c r="AG159" i="29"/>
  <c r="AH159" i="29"/>
  <c r="AI159" i="29"/>
  <c r="AJ159" i="29"/>
  <c r="AK159" i="29"/>
  <c r="AL159" i="29"/>
  <c r="AM159" i="29"/>
  <c r="AN159" i="29"/>
  <c r="AO159" i="29"/>
  <c r="AP159" i="29"/>
  <c r="AQ159" i="29"/>
  <c r="AR159" i="29"/>
  <c r="Y160" i="29"/>
  <c r="Z160" i="29"/>
  <c r="AA160" i="29"/>
  <c r="AB160" i="29"/>
  <c r="AC160" i="29"/>
  <c r="AD160" i="29"/>
  <c r="AE160" i="29"/>
  <c r="AF160" i="29"/>
  <c r="AG160" i="29"/>
  <c r="AH160" i="29"/>
  <c r="AI160" i="29"/>
  <c r="AJ160" i="29"/>
  <c r="AK160" i="29"/>
  <c r="AL160" i="29"/>
  <c r="AM160" i="29"/>
  <c r="AN160" i="29"/>
  <c r="AO160" i="29"/>
  <c r="AP160" i="29"/>
  <c r="AQ160" i="29"/>
  <c r="AR160" i="29"/>
  <c r="Y161" i="29"/>
  <c r="Z161" i="29"/>
  <c r="AA161" i="29"/>
  <c r="AB161" i="29"/>
  <c r="AC161" i="29"/>
  <c r="AD161" i="29"/>
  <c r="AE161" i="29"/>
  <c r="AF161" i="29"/>
  <c r="AG161" i="29"/>
  <c r="AH161" i="29"/>
  <c r="AI161" i="29"/>
  <c r="AJ161" i="29"/>
  <c r="AK161" i="29"/>
  <c r="AL161" i="29"/>
  <c r="AM161" i="29"/>
  <c r="AN161" i="29"/>
  <c r="AO161" i="29"/>
  <c r="AP161" i="29"/>
  <c r="AQ161" i="29"/>
  <c r="AR161" i="29"/>
  <c r="Y162" i="29"/>
  <c r="Z162" i="29"/>
  <c r="AA162" i="29"/>
  <c r="AB162" i="29"/>
  <c r="AC162" i="29"/>
  <c r="AD162" i="29"/>
  <c r="AE162" i="29"/>
  <c r="AF162" i="29"/>
  <c r="AG162" i="29"/>
  <c r="AH162" i="29"/>
  <c r="AI162" i="29"/>
  <c r="AJ162" i="29"/>
  <c r="AK162" i="29"/>
  <c r="AL162" i="29"/>
  <c r="AM162" i="29"/>
  <c r="AN162" i="29"/>
  <c r="AO162" i="29"/>
  <c r="AP162" i="29"/>
  <c r="AQ162" i="29"/>
  <c r="AR162" i="29"/>
  <c r="Y163" i="29"/>
  <c r="Z163" i="29"/>
  <c r="AA163" i="29"/>
  <c r="AB163" i="29"/>
  <c r="AC163" i="29"/>
  <c r="AD163" i="29"/>
  <c r="AE163" i="29"/>
  <c r="AF163" i="29"/>
  <c r="AG163" i="29"/>
  <c r="AH163" i="29"/>
  <c r="AI163" i="29"/>
  <c r="AJ163" i="29"/>
  <c r="AK163" i="29"/>
  <c r="AL163" i="29"/>
  <c r="AM163" i="29"/>
  <c r="AN163" i="29"/>
  <c r="AO163" i="29"/>
  <c r="AP163" i="29"/>
  <c r="AQ163" i="29"/>
  <c r="AR163" i="29"/>
  <c r="Y164" i="29"/>
  <c r="Z164" i="29"/>
  <c r="AA164" i="29"/>
  <c r="AB164" i="29"/>
  <c r="AC164" i="29"/>
  <c r="AD164" i="29"/>
  <c r="AE164" i="29"/>
  <c r="AF164" i="29"/>
  <c r="AG164" i="29"/>
  <c r="AH164" i="29"/>
  <c r="AI164" i="29"/>
  <c r="AJ164" i="29"/>
  <c r="AK164" i="29"/>
  <c r="AL164" i="29"/>
  <c r="AM164" i="29"/>
  <c r="AN164" i="29"/>
  <c r="AO164" i="29"/>
  <c r="AP164" i="29"/>
  <c r="AQ164" i="29"/>
  <c r="AR164" i="29"/>
  <c r="Y165" i="29"/>
  <c r="Z165" i="29"/>
  <c r="AA165" i="29"/>
  <c r="AB165" i="29"/>
  <c r="AC165" i="29"/>
  <c r="AD165" i="29"/>
  <c r="AE165" i="29"/>
  <c r="AF165" i="29"/>
  <c r="AG165" i="29"/>
  <c r="AH165" i="29"/>
  <c r="AI165" i="29"/>
  <c r="AJ165" i="29"/>
  <c r="AK165" i="29"/>
  <c r="AL165" i="29"/>
  <c r="AM165" i="29"/>
  <c r="AN165" i="29"/>
  <c r="AO165" i="29"/>
  <c r="AP165" i="29"/>
  <c r="AQ165" i="29"/>
  <c r="AR165" i="29"/>
  <c r="Y166" i="29"/>
  <c r="Z166" i="29"/>
  <c r="AA166" i="29"/>
  <c r="AB166" i="29"/>
  <c r="AC166" i="29"/>
  <c r="AD166" i="29"/>
  <c r="AE166" i="29"/>
  <c r="AF166" i="29"/>
  <c r="AG166" i="29"/>
  <c r="AH166" i="29"/>
  <c r="AI166" i="29"/>
  <c r="AJ166" i="29"/>
  <c r="AK166" i="29"/>
  <c r="AL166" i="29"/>
  <c r="AM166" i="29"/>
  <c r="AN166" i="29"/>
  <c r="AO166" i="29"/>
  <c r="AP166" i="29"/>
  <c r="AQ166" i="29"/>
  <c r="AR166" i="29"/>
  <c r="Y167" i="29"/>
  <c r="Z167" i="29"/>
  <c r="AA167" i="29"/>
  <c r="AB167" i="29"/>
  <c r="AC167" i="29"/>
  <c r="AD167" i="29"/>
  <c r="AE167" i="29"/>
  <c r="AF167" i="29"/>
  <c r="AG167" i="29"/>
  <c r="AH167" i="29"/>
  <c r="AI167" i="29"/>
  <c r="AJ167" i="29"/>
  <c r="AK167" i="29"/>
  <c r="AL167" i="29"/>
  <c r="AM167" i="29"/>
  <c r="AN167" i="29"/>
  <c r="AO167" i="29"/>
  <c r="AP167" i="29"/>
  <c r="AQ167" i="29"/>
  <c r="AR167" i="29"/>
  <c r="Y168" i="29"/>
  <c r="Z168" i="29"/>
  <c r="AA168" i="29"/>
  <c r="AB168" i="29"/>
  <c r="AC168" i="29"/>
  <c r="AD168" i="29"/>
  <c r="AE168" i="29"/>
  <c r="AF168" i="29"/>
  <c r="AG168" i="29"/>
  <c r="AH168" i="29"/>
  <c r="AI168" i="29"/>
  <c r="AJ168" i="29"/>
  <c r="AK168" i="29"/>
  <c r="AL168" i="29"/>
  <c r="AM168" i="29"/>
  <c r="AN168" i="29"/>
  <c r="AO168" i="29"/>
  <c r="AP168" i="29"/>
  <c r="AQ168" i="29"/>
  <c r="AR168" i="29"/>
  <c r="Y169" i="29"/>
  <c r="Z169" i="29"/>
  <c r="AA169" i="29"/>
  <c r="AB169" i="29"/>
  <c r="AC169" i="29"/>
  <c r="AD169" i="29"/>
  <c r="AE169" i="29"/>
  <c r="AF169" i="29"/>
  <c r="AG169" i="29"/>
  <c r="AH169" i="29"/>
  <c r="AI169" i="29"/>
  <c r="AJ169" i="29"/>
  <c r="AK169" i="29"/>
  <c r="AL169" i="29"/>
  <c r="AM169" i="29"/>
  <c r="AN169" i="29"/>
  <c r="AO169" i="29"/>
  <c r="AP169" i="29"/>
  <c r="AQ169" i="29"/>
  <c r="AR169" i="29"/>
  <c r="Y170" i="29"/>
  <c r="Z170" i="29"/>
  <c r="AA170" i="29"/>
  <c r="AB170" i="29"/>
  <c r="AC170" i="29"/>
  <c r="AD170" i="29"/>
  <c r="AE170" i="29"/>
  <c r="AF170" i="29"/>
  <c r="AG170" i="29"/>
  <c r="AH170" i="29"/>
  <c r="AI170" i="29"/>
  <c r="AJ170" i="29"/>
  <c r="AK170" i="29"/>
  <c r="AL170" i="29"/>
  <c r="AM170" i="29"/>
  <c r="AN170" i="29"/>
  <c r="AO170" i="29"/>
  <c r="AP170" i="29"/>
  <c r="AQ170" i="29"/>
  <c r="AR170" i="29"/>
  <c r="Y171" i="29"/>
  <c r="Z171" i="29"/>
  <c r="AA171" i="29"/>
  <c r="AB171" i="29"/>
  <c r="AC171" i="29"/>
  <c r="AD171" i="29"/>
  <c r="AE171" i="29"/>
  <c r="AF171" i="29"/>
  <c r="AG171" i="29"/>
  <c r="AH171" i="29"/>
  <c r="AI171" i="29"/>
  <c r="AJ171" i="29"/>
  <c r="AK171" i="29"/>
  <c r="AL171" i="29"/>
  <c r="AM171" i="29"/>
  <c r="AN171" i="29"/>
  <c r="AO171" i="29"/>
  <c r="AP171" i="29"/>
  <c r="AQ171" i="29"/>
  <c r="AR171" i="29"/>
  <c r="Y172" i="29"/>
  <c r="Z172" i="29"/>
  <c r="AA172" i="29"/>
  <c r="AB172" i="29"/>
  <c r="AC172" i="29"/>
  <c r="AD172" i="29"/>
  <c r="AE172" i="29"/>
  <c r="AF172" i="29"/>
  <c r="AG172" i="29"/>
  <c r="AH172" i="29"/>
  <c r="AI172" i="29"/>
  <c r="AJ172" i="29"/>
  <c r="AK172" i="29"/>
  <c r="AL172" i="29"/>
  <c r="AM172" i="29"/>
  <c r="AN172" i="29"/>
  <c r="AO172" i="29"/>
  <c r="AP172" i="29"/>
  <c r="AQ172" i="29"/>
  <c r="AR172" i="29"/>
  <c r="Y173" i="29"/>
  <c r="Z173" i="29"/>
  <c r="AA173" i="29"/>
  <c r="AB173" i="29"/>
  <c r="AC173" i="29"/>
  <c r="AD173" i="29"/>
  <c r="AE173" i="29"/>
  <c r="AF173" i="29"/>
  <c r="AG173" i="29"/>
  <c r="AH173" i="29"/>
  <c r="AI173" i="29"/>
  <c r="AJ173" i="29"/>
  <c r="AK173" i="29"/>
  <c r="AL173" i="29"/>
  <c r="AM173" i="29"/>
  <c r="AN173" i="29"/>
  <c r="AO173" i="29"/>
  <c r="AP173" i="29"/>
  <c r="AQ173" i="29"/>
  <c r="AR173" i="29"/>
  <c r="Y174" i="29"/>
  <c r="Z174" i="29"/>
  <c r="AA174" i="29"/>
  <c r="AB174" i="29"/>
  <c r="AC174" i="29"/>
  <c r="AD174" i="29"/>
  <c r="AE174" i="29"/>
  <c r="AF174" i="29"/>
  <c r="AG174" i="29"/>
  <c r="AH174" i="29"/>
  <c r="AI174" i="29"/>
  <c r="AJ174" i="29"/>
  <c r="AK174" i="29"/>
  <c r="AL174" i="29"/>
  <c r="AM174" i="29"/>
  <c r="AN174" i="29"/>
  <c r="AO174" i="29"/>
  <c r="AP174" i="29"/>
  <c r="AQ174" i="29"/>
  <c r="AR174" i="29"/>
  <c r="Y175" i="29"/>
  <c r="Z175" i="29"/>
  <c r="AA175" i="29"/>
  <c r="AB175" i="29"/>
  <c r="AC175" i="29"/>
  <c r="AD175" i="29"/>
  <c r="AE175" i="29"/>
  <c r="AF175" i="29"/>
  <c r="AG175" i="29"/>
  <c r="AH175" i="29"/>
  <c r="AI175" i="29"/>
  <c r="AJ175" i="29"/>
  <c r="AK175" i="29"/>
  <c r="AL175" i="29"/>
  <c r="AM175" i="29"/>
  <c r="AN175" i="29"/>
  <c r="AO175" i="29"/>
  <c r="AP175" i="29"/>
  <c r="AQ175" i="29"/>
  <c r="AR175" i="29"/>
  <c r="Y176" i="29"/>
  <c r="Z176" i="29"/>
  <c r="AA176" i="29"/>
  <c r="AB176" i="29"/>
  <c r="AC176" i="29"/>
  <c r="AD176" i="29"/>
  <c r="AE176" i="29"/>
  <c r="AF176" i="29"/>
  <c r="AG176" i="29"/>
  <c r="AH176" i="29"/>
  <c r="AI176" i="29"/>
  <c r="AJ176" i="29"/>
  <c r="AK176" i="29"/>
  <c r="AL176" i="29"/>
  <c r="AM176" i="29"/>
  <c r="AN176" i="29"/>
  <c r="AO176" i="29"/>
  <c r="AP176" i="29"/>
  <c r="AQ176" i="29"/>
  <c r="AR176" i="29"/>
  <c r="Y177" i="29"/>
  <c r="Z177" i="29"/>
  <c r="AA177" i="29"/>
  <c r="AB177" i="29"/>
  <c r="AC177" i="29"/>
  <c r="AD177" i="29"/>
  <c r="AE177" i="29"/>
  <c r="AF177" i="29"/>
  <c r="AG177" i="29"/>
  <c r="AH177" i="29"/>
  <c r="AI177" i="29"/>
  <c r="AJ177" i="29"/>
  <c r="AK177" i="29"/>
  <c r="AL177" i="29"/>
  <c r="AM177" i="29"/>
  <c r="AN177" i="29"/>
  <c r="AO177" i="29"/>
  <c r="AP177" i="29"/>
  <c r="AQ177" i="29"/>
  <c r="AR177" i="29"/>
  <c r="Y178" i="29"/>
  <c r="Z178" i="29"/>
  <c r="AA178" i="29"/>
  <c r="AB178" i="29"/>
  <c r="AC178" i="29"/>
  <c r="AD178" i="29"/>
  <c r="AE178" i="29"/>
  <c r="AF178" i="29"/>
  <c r="AG178" i="29"/>
  <c r="AH178" i="29"/>
  <c r="AI178" i="29"/>
  <c r="AJ178" i="29"/>
  <c r="AK178" i="29"/>
  <c r="AL178" i="29"/>
  <c r="AM178" i="29"/>
  <c r="AN178" i="29"/>
  <c r="AO178" i="29"/>
  <c r="AP178" i="29"/>
  <c r="AQ178" i="29"/>
  <c r="AR178" i="29"/>
  <c r="Y179" i="29"/>
  <c r="Z179" i="29"/>
  <c r="AA179" i="29"/>
  <c r="AB179" i="29"/>
  <c r="AC179" i="29"/>
  <c r="AD179" i="29"/>
  <c r="AE179" i="29"/>
  <c r="AF179" i="29"/>
  <c r="AG179" i="29"/>
  <c r="AH179" i="29"/>
  <c r="AI179" i="29"/>
  <c r="AJ179" i="29"/>
  <c r="AK179" i="29"/>
  <c r="AL179" i="29"/>
  <c r="AM179" i="29"/>
  <c r="AN179" i="29"/>
  <c r="AO179" i="29"/>
  <c r="AP179" i="29"/>
  <c r="AQ179" i="29"/>
  <c r="AR179" i="29"/>
  <c r="Y180" i="29"/>
  <c r="Z180" i="29"/>
  <c r="AA180" i="29"/>
  <c r="AB180" i="29"/>
  <c r="AC180" i="29"/>
  <c r="AD180" i="29"/>
  <c r="AE180" i="29"/>
  <c r="AF180" i="29"/>
  <c r="AG180" i="29"/>
  <c r="AH180" i="29"/>
  <c r="AI180" i="29"/>
  <c r="AJ180" i="29"/>
  <c r="AK180" i="29"/>
  <c r="AL180" i="29"/>
  <c r="AM180" i="29"/>
  <c r="AN180" i="29"/>
  <c r="AO180" i="29"/>
  <c r="AP180" i="29"/>
  <c r="AQ180" i="29"/>
  <c r="AR180" i="29"/>
  <c r="Y181" i="29"/>
  <c r="Z181" i="29"/>
  <c r="AA181" i="29"/>
  <c r="AB181" i="29"/>
  <c r="AC181" i="29"/>
  <c r="AD181" i="29"/>
  <c r="AE181" i="29"/>
  <c r="AF181" i="29"/>
  <c r="AG181" i="29"/>
  <c r="AH181" i="29"/>
  <c r="AI181" i="29"/>
  <c r="AJ181" i="29"/>
  <c r="AK181" i="29"/>
  <c r="AL181" i="29"/>
  <c r="AM181" i="29"/>
  <c r="AN181" i="29"/>
  <c r="AO181" i="29"/>
  <c r="AP181" i="29"/>
  <c r="AQ181" i="29"/>
  <c r="AR181" i="29"/>
  <c r="Y182" i="29"/>
  <c r="Z182" i="29"/>
  <c r="AA182" i="29"/>
  <c r="AB182" i="29"/>
  <c r="AC182" i="29"/>
  <c r="AD182" i="29"/>
  <c r="AE182" i="29"/>
  <c r="AF182" i="29"/>
  <c r="AG182" i="29"/>
  <c r="AH182" i="29"/>
  <c r="AI182" i="29"/>
  <c r="AJ182" i="29"/>
  <c r="AK182" i="29"/>
  <c r="AL182" i="29"/>
  <c r="AM182" i="29"/>
  <c r="AN182" i="29"/>
  <c r="AO182" i="29"/>
  <c r="AP182" i="29"/>
  <c r="AQ182" i="29"/>
  <c r="AR182" i="29"/>
  <c r="Y183" i="29"/>
  <c r="Z183" i="29"/>
  <c r="AA183" i="29"/>
  <c r="AB183" i="29"/>
  <c r="AC183" i="29"/>
  <c r="AD183" i="29"/>
  <c r="AE183" i="29"/>
  <c r="AF183" i="29"/>
  <c r="AG183" i="29"/>
  <c r="AH183" i="29"/>
  <c r="AI183" i="29"/>
  <c r="AJ183" i="29"/>
  <c r="AK183" i="29"/>
  <c r="AL183" i="29"/>
  <c r="AM183" i="29"/>
  <c r="AN183" i="29"/>
  <c r="AO183" i="29"/>
  <c r="AP183" i="29"/>
  <c r="AQ183" i="29"/>
  <c r="AR183" i="29"/>
  <c r="Y184" i="29"/>
  <c r="Z184" i="29"/>
  <c r="AA184" i="29"/>
  <c r="AB184" i="29"/>
  <c r="AC184" i="29"/>
  <c r="AD184" i="29"/>
  <c r="AE184" i="29"/>
  <c r="AF184" i="29"/>
  <c r="AG184" i="29"/>
  <c r="AH184" i="29"/>
  <c r="AI184" i="29"/>
  <c r="AJ184" i="29"/>
  <c r="AK184" i="29"/>
  <c r="AL184" i="29"/>
  <c r="AM184" i="29"/>
  <c r="AN184" i="29"/>
  <c r="AO184" i="29"/>
  <c r="AP184" i="29"/>
  <c r="AQ184" i="29"/>
  <c r="AR184" i="29"/>
  <c r="Y185" i="29"/>
  <c r="Z185" i="29"/>
  <c r="AA185" i="29"/>
  <c r="AB185" i="29"/>
  <c r="AC185" i="29"/>
  <c r="AD185" i="29"/>
  <c r="AE185" i="29"/>
  <c r="AF185" i="29"/>
  <c r="AG185" i="29"/>
  <c r="AH185" i="29"/>
  <c r="AI185" i="29"/>
  <c r="AJ185" i="29"/>
  <c r="AK185" i="29"/>
  <c r="AL185" i="29"/>
  <c r="AM185" i="29"/>
  <c r="AN185" i="29"/>
  <c r="AO185" i="29"/>
  <c r="AP185" i="29"/>
  <c r="AQ185" i="29"/>
  <c r="AR185" i="29"/>
  <c r="Y186" i="29"/>
  <c r="Z186" i="29"/>
  <c r="AA186" i="29"/>
  <c r="AB186" i="29"/>
  <c r="AC186" i="29"/>
  <c r="AD186" i="29"/>
  <c r="AE186" i="29"/>
  <c r="AF186" i="29"/>
  <c r="AG186" i="29"/>
  <c r="AH186" i="29"/>
  <c r="AI186" i="29"/>
  <c r="AJ186" i="29"/>
  <c r="AK186" i="29"/>
  <c r="AL186" i="29"/>
  <c r="AM186" i="29"/>
  <c r="AN186" i="29"/>
  <c r="AO186" i="29"/>
  <c r="AP186" i="29"/>
  <c r="AQ186" i="29"/>
  <c r="AR186" i="29"/>
  <c r="Y187" i="29"/>
  <c r="Z187" i="29"/>
  <c r="AA187" i="29"/>
  <c r="AB187" i="29"/>
  <c r="AC187" i="29"/>
  <c r="AD187" i="29"/>
  <c r="AE187" i="29"/>
  <c r="AF187" i="29"/>
  <c r="AG187" i="29"/>
  <c r="AH187" i="29"/>
  <c r="AI187" i="29"/>
  <c r="AJ187" i="29"/>
  <c r="AK187" i="29"/>
  <c r="AL187" i="29"/>
  <c r="AM187" i="29"/>
  <c r="AN187" i="29"/>
  <c r="AO187" i="29"/>
  <c r="AP187" i="29"/>
  <c r="AQ187" i="29"/>
  <c r="AR187" i="29"/>
  <c r="Y188" i="29"/>
  <c r="Z188" i="29"/>
  <c r="AA188" i="29"/>
  <c r="AB188" i="29"/>
  <c r="AC188" i="29"/>
  <c r="AD188" i="29"/>
  <c r="AE188" i="29"/>
  <c r="AF188" i="29"/>
  <c r="AG188" i="29"/>
  <c r="AH188" i="29"/>
  <c r="AI188" i="29"/>
  <c r="AJ188" i="29"/>
  <c r="AK188" i="29"/>
  <c r="AL188" i="29"/>
  <c r="AM188" i="29"/>
  <c r="AN188" i="29"/>
  <c r="AO188" i="29"/>
  <c r="AP188" i="29"/>
  <c r="AQ188" i="29"/>
  <c r="AR188" i="29"/>
  <c r="Y189" i="29"/>
  <c r="Z189" i="29"/>
  <c r="AA189" i="29"/>
  <c r="AB189" i="29"/>
  <c r="AC189" i="29"/>
  <c r="AD189" i="29"/>
  <c r="AE189" i="29"/>
  <c r="AF189" i="29"/>
  <c r="AG189" i="29"/>
  <c r="AH189" i="29"/>
  <c r="AI189" i="29"/>
  <c r="AJ189" i="29"/>
  <c r="AK189" i="29"/>
  <c r="AL189" i="29"/>
  <c r="AM189" i="29"/>
  <c r="AN189" i="29"/>
  <c r="AO189" i="29"/>
  <c r="AP189" i="29"/>
  <c r="AQ189" i="29"/>
  <c r="AR189" i="29"/>
  <c r="Y190" i="29"/>
  <c r="Z190" i="29"/>
  <c r="AA190" i="29"/>
  <c r="AB190" i="29"/>
  <c r="AC190" i="29"/>
  <c r="AD190" i="29"/>
  <c r="AE190" i="29"/>
  <c r="AF190" i="29"/>
  <c r="AG190" i="29"/>
  <c r="AH190" i="29"/>
  <c r="AI190" i="29"/>
  <c r="AJ190" i="29"/>
  <c r="AK190" i="29"/>
  <c r="AL190" i="29"/>
  <c r="AM190" i="29"/>
  <c r="AN190" i="29"/>
  <c r="AO190" i="29"/>
  <c r="AP190" i="29"/>
  <c r="AQ190" i="29"/>
  <c r="AR190" i="29"/>
  <c r="Y191" i="29"/>
  <c r="Z191" i="29"/>
  <c r="AA191" i="29"/>
  <c r="AB191" i="29"/>
  <c r="AC191" i="29"/>
  <c r="AD191" i="29"/>
  <c r="AE191" i="29"/>
  <c r="AF191" i="29"/>
  <c r="AG191" i="29"/>
  <c r="AH191" i="29"/>
  <c r="AI191" i="29"/>
  <c r="AJ191" i="29"/>
  <c r="AK191" i="29"/>
  <c r="AL191" i="29"/>
  <c r="AM191" i="29"/>
  <c r="AN191" i="29"/>
  <c r="AO191" i="29"/>
  <c r="AP191" i="29"/>
  <c r="AQ191" i="29"/>
  <c r="AR191" i="29"/>
  <c r="Y192" i="29"/>
  <c r="Z192" i="29"/>
  <c r="AA192" i="29"/>
  <c r="AB192" i="29"/>
  <c r="AC192" i="29"/>
  <c r="AD192" i="29"/>
  <c r="AE192" i="29"/>
  <c r="AF192" i="29"/>
  <c r="AG192" i="29"/>
  <c r="AH192" i="29"/>
  <c r="AI192" i="29"/>
  <c r="AJ192" i="29"/>
  <c r="AK192" i="29"/>
  <c r="AL192" i="29"/>
  <c r="AM192" i="29"/>
  <c r="AN192" i="29"/>
  <c r="AO192" i="29"/>
  <c r="AP192" i="29"/>
  <c r="AQ192" i="29"/>
  <c r="AR192" i="29"/>
  <c r="Y193" i="29"/>
  <c r="Z193" i="29"/>
  <c r="AA193" i="29"/>
  <c r="AB193" i="29"/>
  <c r="AC193" i="29"/>
  <c r="AD193" i="29"/>
  <c r="AE193" i="29"/>
  <c r="AF193" i="29"/>
  <c r="AG193" i="29"/>
  <c r="AH193" i="29"/>
  <c r="AI193" i="29"/>
  <c r="AJ193" i="29"/>
  <c r="AK193" i="29"/>
  <c r="AL193" i="29"/>
  <c r="AM193" i="29"/>
  <c r="AN193" i="29"/>
  <c r="AO193" i="29"/>
  <c r="AP193" i="29"/>
  <c r="AQ193" i="29"/>
  <c r="AR193" i="29"/>
  <c r="Y194" i="29"/>
  <c r="Z194" i="29"/>
  <c r="AA194" i="29"/>
  <c r="AB194" i="29"/>
  <c r="AC194" i="29"/>
  <c r="AD194" i="29"/>
  <c r="AE194" i="29"/>
  <c r="AF194" i="29"/>
  <c r="AG194" i="29"/>
  <c r="AH194" i="29"/>
  <c r="AI194" i="29"/>
  <c r="AJ194" i="29"/>
  <c r="AK194" i="29"/>
  <c r="AL194" i="29"/>
  <c r="AM194" i="29"/>
  <c r="AN194" i="29"/>
  <c r="AO194" i="29"/>
  <c r="AP194" i="29"/>
  <c r="AQ194" i="29"/>
  <c r="AR194" i="29"/>
  <c r="Y195" i="29"/>
  <c r="Z195" i="29"/>
  <c r="AA195" i="29"/>
  <c r="AB195" i="29"/>
  <c r="AC195" i="29"/>
  <c r="AD195" i="29"/>
  <c r="AE195" i="29"/>
  <c r="AF195" i="29"/>
  <c r="AG195" i="29"/>
  <c r="AH195" i="29"/>
  <c r="AI195" i="29"/>
  <c r="AJ195" i="29"/>
  <c r="AK195" i="29"/>
  <c r="AL195" i="29"/>
  <c r="AM195" i="29"/>
  <c r="AN195" i="29"/>
  <c r="AO195" i="29"/>
  <c r="AP195" i="29"/>
  <c r="AQ195" i="29"/>
  <c r="AR195" i="29"/>
  <c r="Y196" i="29"/>
  <c r="Z196" i="29"/>
  <c r="AA196" i="29"/>
  <c r="AB196" i="29"/>
  <c r="AC196" i="29"/>
  <c r="AD196" i="29"/>
  <c r="AE196" i="29"/>
  <c r="AF196" i="29"/>
  <c r="AG196" i="29"/>
  <c r="AH196" i="29"/>
  <c r="AI196" i="29"/>
  <c r="AJ196" i="29"/>
  <c r="AK196" i="29"/>
  <c r="AL196" i="29"/>
  <c r="AM196" i="29"/>
  <c r="AN196" i="29"/>
  <c r="AO196" i="29"/>
  <c r="AP196" i="29"/>
  <c r="AQ196" i="29"/>
  <c r="AR196" i="29"/>
  <c r="Y197" i="29"/>
  <c r="Z197" i="29"/>
  <c r="AA197" i="29"/>
  <c r="AB197" i="29"/>
  <c r="AC197" i="29"/>
  <c r="AD197" i="29"/>
  <c r="AE197" i="29"/>
  <c r="AF197" i="29"/>
  <c r="AG197" i="29"/>
  <c r="AH197" i="29"/>
  <c r="AI197" i="29"/>
  <c r="AJ197" i="29"/>
  <c r="AK197" i="29"/>
  <c r="AL197" i="29"/>
  <c r="AM197" i="29"/>
  <c r="AN197" i="29"/>
  <c r="AO197" i="29"/>
  <c r="AP197" i="29"/>
  <c r="AQ197" i="29"/>
  <c r="AR197" i="29"/>
  <c r="Y198" i="29"/>
  <c r="Z198" i="29"/>
  <c r="AA198" i="29"/>
  <c r="AB198" i="29"/>
  <c r="AC198" i="29"/>
  <c r="AD198" i="29"/>
  <c r="AE198" i="29"/>
  <c r="AF198" i="29"/>
  <c r="AG198" i="29"/>
  <c r="AH198" i="29"/>
  <c r="AI198" i="29"/>
  <c r="AJ198" i="29"/>
  <c r="AK198" i="29"/>
  <c r="AL198" i="29"/>
  <c r="AM198" i="29"/>
  <c r="AN198" i="29"/>
  <c r="AO198" i="29"/>
  <c r="AP198" i="29"/>
  <c r="AQ198" i="29"/>
  <c r="AR198" i="29"/>
  <c r="Y199" i="29"/>
  <c r="Z199" i="29"/>
  <c r="AA199" i="29"/>
  <c r="AB199" i="29"/>
  <c r="AC199" i="29"/>
  <c r="AD199" i="29"/>
  <c r="AE199" i="29"/>
  <c r="AF199" i="29"/>
  <c r="AG199" i="29"/>
  <c r="AH199" i="29"/>
  <c r="AI199" i="29"/>
  <c r="AJ199" i="29"/>
  <c r="AK199" i="29"/>
  <c r="AL199" i="29"/>
  <c r="AM199" i="29"/>
  <c r="AN199" i="29"/>
  <c r="AO199" i="29"/>
  <c r="AP199" i="29"/>
  <c r="AQ199" i="29"/>
  <c r="AR199" i="29"/>
  <c r="Y200" i="29"/>
  <c r="Z200" i="29"/>
  <c r="AA200" i="29"/>
  <c r="AB200" i="29"/>
  <c r="AC200" i="29"/>
  <c r="AD200" i="29"/>
  <c r="AE200" i="29"/>
  <c r="AF200" i="29"/>
  <c r="AG200" i="29"/>
  <c r="AH200" i="29"/>
  <c r="AI200" i="29"/>
  <c r="AJ200" i="29"/>
  <c r="AK200" i="29"/>
  <c r="AL200" i="29"/>
  <c r="AM200" i="29"/>
  <c r="AN200" i="29"/>
  <c r="AO200" i="29"/>
  <c r="AP200" i="29"/>
  <c r="AQ200" i="29"/>
  <c r="AR200" i="29"/>
  <c r="Y201" i="29"/>
  <c r="Z201" i="29"/>
  <c r="AA201" i="29"/>
  <c r="AB201" i="29"/>
  <c r="AC201" i="29"/>
  <c r="AD201" i="29"/>
  <c r="AE201" i="29"/>
  <c r="AF201" i="29"/>
  <c r="AG201" i="29"/>
  <c r="AH201" i="29"/>
  <c r="AI201" i="29"/>
  <c r="AJ201" i="29"/>
  <c r="AK201" i="29"/>
  <c r="AL201" i="29"/>
  <c r="AM201" i="29"/>
  <c r="AN201" i="29"/>
  <c r="AO201" i="29"/>
  <c r="AP201" i="29"/>
  <c r="AQ201" i="29"/>
  <c r="AR201" i="29"/>
  <c r="Y202" i="29"/>
  <c r="Z202" i="29"/>
  <c r="AA202" i="29"/>
  <c r="AB202" i="29"/>
  <c r="AC202" i="29"/>
  <c r="AD202" i="29"/>
  <c r="AE202" i="29"/>
  <c r="AF202" i="29"/>
  <c r="AG202" i="29"/>
  <c r="AH202" i="29"/>
  <c r="AI202" i="29"/>
  <c r="AJ202" i="29"/>
  <c r="AK202" i="29"/>
  <c r="AL202" i="29"/>
  <c r="AM202" i="29"/>
  <c r="AN202" i="29"/>
  <c r="AO202" i="29"/>
  <c r="AP202" i="29"/>
  <c r="AQ202" i="29"/>
  <c r="AR202" i="29"/>
  <c r="Y203" i="29"/>
  <c r="Z203" i="29"/>
  <c r="AA203" i="29"/>
  <c r="AB203" i="29"/>
  <c r="AC203" i="29"/>
  <c r="AD203" i="29"/>
  <c r="AE203" i="29"/>
  <c r="AF203" i="29"/>
  <c r="AG203" i="29"/>
  <c r="AH203" i="29"/>
  <c r="AI203" i="29"/>
  <c r="AJ203" i="29"/>
  <c r="AK203" i="29"/>
  <c r="AL203" i="29"/>
  <c r="AM203" i="29"/>
  <c r="AN203" i="29"/>
  <c r="AO203" i="29"/>
  <c r="AP203" i="29"/>
  <c r="AQ203" i="29"/>
  <c r="AR203" i="29"/>
  <c r="Y204" i="29"/>
  <c r="Z204" i="29"/>
  <c r="AA204" i="29"/>
  <c r="AB204" i="29"/>
  <c r="AC204" i="29"/>
  <c r="AD204" i="29"/>
  <c r="AE204" i="29"/>
  <c r="AF204" i="29"/>
  <c r="AG204" i="29"/>
  <c r="AH204" i="29"/>
  <c r="AI204" i="29"/>
  <c r="AJ204" i="29"/>
  <c r="AK204" i="29"/>
  <c r="AL204" i="29"/>
  <c r="AM204" i="29"/>
  <c r="AN204" i="29"/>
  <c r="AO204" i="29"/>
  <c r="AP204" i="29"/>
  <c r="AQ204" i="29"/>
  <c r="AR204" i="29"/>
  <c r="Y205" i="29"/>
  <c r="Z205" i="29"/>
  <c r="AA205" i="29"/>
  <c r="AB205" i="29"/>
  <c r="AC205" i="29"/>
  <c r="AD205" i="29"/>
  <c r="AE205" i="29"/>
  <c r="AF205" i="29"/>
  <c r="AG205" i="29"/>
  <c r="AH205" i="29"/>
  <c r="AI205" i="29"/>
  <c r="AJ205" i="29"/>
  <c r="AK205" i="29"/>
  <c r="AL205" i="29"/>
  <c r="AM205" i="29"/>
  <c r="AN205" i="29"/>
  <c r="AO205" i="29"/>
  <c r="AP205" i="29"/>
  <c r="AQ205" i="29"/>
  <c r="AR205" i="29"/>
  <c r="Y206" i="29"/>
  <c r="Z206" i="29"/>
  <c r="AA206" i="29"/>
  <c r="AB206" i="29"/>
  <c r="AC206" i="29"/>
  <c r="AD206" i="29"/>
  <c r="AE206" i="29"/>
  <c r="AF206" i="29"/>
  <c r="AG206" i="29"/>
  <c r="AH206" i="29"/>
  <c r="AI206" i="29"/>
  <c r="AJ206" i="29"/>
  <c r="AK206" i="29"/>
  <c r="AL206" i="29"/>
  <c r="AM206" i="29"/>
  <c r="AN206" i="29"/>
  <c r="AO206" i="29"/>
  <c r="AP206" i="29"/>
  <c r="AQ206" i="29"/>
  <c r="AR206" i="29"/>
  <c r="Y207" i="29"/>
  <c r="Z207" i="29"/>
  <c r="AA207" i="29"/>
  <c r="AB207" i="29"/>
  <c r="AC207" i="29"/>
  <c r="AD207" i="29"/>
  <c r="AE207" i="29"/>
  <c r="AF207" i="29"/>
  <c r="AG207" i="29"/>
  <c r="AH207" i="29"/>
  <c r="AI207" i="29"/>
  <c r="AJ207" i="29"/>
  <c r="AK207" i="29"/>
  <c r="AL207" i="29"/>
  <c r="AM207" i="29"/>
  <c r="AN207" i="29"/>
  <c r="AO207" i="29"/>
  <c r="AP207" i="29"/>
  <c r="AQ207" i="29"/>
  <c r="AR207" i="29"/>
  <c r="Y208" i="29"/>
  <c r="Z208" i="29"/>
  <c r="AA208" i="29"/>
  <c r="AB208" i="29"/>
  <c r="AC208" i="29"/>
  <c r="AD208" i="29"/>
  <c r="AE208" i="29"/>
  <c r="AF208" i="29"/>
  <c r="AG208" i="29"/>
  <c r="AH208" i="29"/>
  <c r="AI208" i="29"/>
  <c r="AJ208" i="29"/>
  <c r="AK208" i="29"/>
  <c r="AL208" i="29"/>
  <c r="AM208" i="29"/>
  <c r="AN208" i="29"/>
  <c r="AO208" i="29"/>
  <c r="AP208" i="29"/>
  <c r="AQ208" i="29"/>
  <c r="AR208" i="29"/>
  <c r="Y209" i="29"/>
  <c r="Z209" i="29"/>
  <c r="AA209" i="29"/>
  <c r="AB209" i="29"/>
  <c r="AC209" i="29"/>
  <c r="AD209" i="29"/>
  <c r="AE209" i="29"/>
  <c r="AF209" i="29"/>
  <c r="AG209" i="29"/>
  <c r="AH209" i="29"/>
  <c r="AI209" i="29"/>
  <c r="AJ209" i="29"/>
  <c r="AK209" i="29"/>
  <c r="AL209" i="29"/>
  <c r="AM209" i="29"/>
  <c r="AN209" i="29"/>
  <c r="AO209" i="29"/>
  <c r="AP209" i="29"/>
  <c r="AQ209" i="29"/>
  <c r="AR209" i="29"/>
  <c r="Y210" i="29"/>
  <c r="Z210" i="29"/>
  <c r="AA210" i="29"/>
  <c r="AB210" i="29"/>
  <c r="AC210" i="29"/>
  <c r="AD210" i="29"/>
  <c r="AE210" i="29"/>
  <c r="AF210" i="29"/>
  <c r="AG210" i="29"/>
  <c r="AH210" i="29"/>
  <c r="AI210" i="29"/>
  <c r="AJ210" i="29"/>
  <c r="AK210" i="29"/>
  <c r="AL210" i="29"/>
  <c r="AM210" i="29"/>
  <c r="AN210" i="29"/>
  <c r="AO210" i="29"/>
  <c r="AP210" i="29"/>
  <c r="AQ210" i="29"/>
  <c r="AR210" i="29"/>
  <c r="Y211" i="29"/>
  <c r="Z211" i="29"/>
  <c r="AA211" i="29"/>
  <c r="AB211" i="29"/>
  <c r="AC211" i="29"/>
  <c r="AD211" i="29"/>
  <c r="AE211" i="29"/>
  <c r="AF211" i="29"/>
  <c r="AG211" i="29"/>
  <c r="AH211" i="29"/>
  <c r="AI211" i="29"/>
  <c r="AJ211" i="29"/>
  <c r="AK211" i="29"/>
  <c r="AL211" i="29"/>
  <c r="AM211" i="29"/>
  <c r="AN211" i="29"/>
  <c r="AO211" i="29"/>
  <c r="AP211" i="29"/>
  <c r="AQ211" i="29"/>
  <c r="AR211" i="29"/>
  <c r="Y212" i="29"/>
  <c r="Z212" i="29"/>
  <c r="AA212" i="29"/>
  <c r="AB212" i="29"/>
  <c r="AC212" i="29"/>
  <c r="AD212" i="29"/>
  <c r="AE212" i="29"/>
  <c r="AF212" i="29"/>
  <c r="AG212" i="29"/>
  <c r="AH212" i="29"/>
  <c r="AI212" i="29"/>
  <c r="AJ212" i="29"/>
  <c r="AK212" i="29"/>
  <c r="AL212" i="29"/>
  <c r="AM212" i="29"/>
  <c r="AN212" i="29"/>
  <c r="AO212" i="29"/>
  <c r="AP212" i="29"/>
  <c r="AQ212" i="29"/>
  <c r="AR212" i="29"/>
  <c r="Y213" i="29"/>
  <c r="Z213" i="29"/>
  <c r="AA213" i="29"/>
  <c r="AB213" i="29"/>
  <c r="AC213" i="29"/>
  <c r="AD213" i="29"/>
  <c r="AE213" i="29"/>
  <c r="AF213" i="29"/>
  <c r="AG213" i="29"/>
  <c r="AH213" i="29"/>
  <c r="AI213" i="29"/>
  <c r="AJ213" i="29"/>
  <c r="AK213" i="29"/>
  <c r="AL213" i="29"/>
  <c r="AM213" i="29"/>
  <c r="AN213" i="29"/>
  <c r="AO213" i="29"/>
  <c r="AP213" i="29"/>
  <c r="AQ213" i="29"/>
  <c r="AR213" i="29"/>
  <c r="Y214" i="29"/>
  <c r="Z214" i="29"/>
  <c r="AA214" i="29"/>
  <c r="AB214" i="29"/>
  <c r="AC214" i="29"/>
  <c r="AD214" i="29"/>
  <c r="AE214" i="29"/>
  <c r="AF214" i="29"/>
  <c r="AG214" i="29"/>
  <c r="AH214" i="29"/>
  <c r="AI214" i="29"/>
  <c r="AJ214" i="29"/>
  <c r="AK214" i="29"/>
  <c r="AL214" i="29"/>
  <c r="AM214" i="29"/>
  <c r="AN214" i="29"/>
  <c r="AO214" i="29"/>
  <c r="AP214" i="29"/>
  <c r="AQ214" i="29"/>
  <c r="AR214" i="29"/>
  <c r="Y215" i="29"/>
  <c r="Z215" i="29"/>
  <c r="AA215" i="29"/>
  <c r="AB215" i="29"/>
  <c r="AC215" i="29"/>
  <c r="AD215" i="29"/>
  <c r="AE215" i="29"/>
  <c r="AF215" i="29"/>
  <c r="AG215" i="29"/>
  <c r="AH215" i="29"/>
  <c r="AI215" i="29"/>
  <c r="AJ215" i="29"/>
  <c r="AK215" i="29"/>
  <c r="AL215" i="29"/>
  <c r="AM215" i="29"/>
  <c r="AN215" i="29"/>
  <c r="AO215" i="29"/>
  <c r="AP215" i="29"/>
  <c r="AQ215" i="29"/>
  <c r="AR215" i="29"/>
  <c r="Y216" i="29"/>
  <c r="Z216" i="29"/>
  <c r="AA216" i="29"/>
  <c r="AB216" i="29"/>
  <c r="AC216" i="29"/>
  <c r="AD216" i="29"/>
  <c r="AE216" i="29"/>
  <c r="AF216" i="29"/>
  <c r="AG216" i="29"/>
  <c r="AH216" i="29"/>
  <c r="AI216" i="29"/>
  <c r="AJ216" i="29"/>
  <c r="AK216" i="29"/>
  <c r="AL216" i="29"/>
  <c r="AM216" i="29"/>
  <c r="AN216" i="29"/>
  <c r="AO216" i="29"/>
  <c r="AP216" i="29"/>
  <c r="AQ216" i="29"/>
  <c r="AR216" i="29"/>
  <c r="Y217" i="29"/>
  <c r="Z217" i="29"/>
  <c r="AA217" i="29"/>
  <c r="AB217" i="29"/>
  <c r="AC217" i="29"/>
  <c r="AD217" i="29"/>
  <c r="AE217" i="29"/>
  <c r="AF217" i="29"/>
  <c r="AG217" i="29"/>
  <c r="AH217" i="29"/>
  <c r="AI217" i="29"/>
  <c r="AJ217" i="29"/>
  <c r="AK217" i="29"/>
  <c r="AL217" i="29"/>
  <c r="AM217" i="29"/>
  <c r="AN217" i="29"/>
  <c r="AO217" i="29"/>
  <c r="AP217" i="29"/>
  <c r="AQ217" i="29"/>
  <c r="AR217" i="29"/>
  <c r="Y218" i="29"/>
  <c r="Z218" i="29"/>
  <c r="AA218" i="29"/>
  <c r="AB218" i="29"/>
  <c r="AC218" i="29"/>
  <c r="AD218" i="29"/>
  <c r="AE218" i="29"/>
  <c r="AF218" i="29"/>
  <c r="AG218" i="29"/>
  <c r="AH218" i="29"/>
  <c r="AI218" i="29"/>
  <c r="AJ218" i="29"/>
  <c r="AK218" i="29"/>
  <c r="AL218" i="29"/>
  <c r="AM218" i="29"/>
  <c r="AN218" i="29"/>
  <c r="AO218" i="29"/>
  <c r="AP218" i="29"/>
  <c r="AQ218" i="29"/>
  <c r="AR218" i="29"/>
  <c r="Y219" i="29"/>
  <c r="Z219" i="29"/>
  <c r="AA219" i="29"/>
  <c r="AB219" i="29"/>
  <c r="AC219" i="29"/>
  <c r="AD219" i="29"/>
  <c r="AE219" i="29"/>
  <c r="AF219" i="29"/>
  <c r="AG219" i="29"/>
  <c r="AH219" i="29"/>
  <c r="AI219" i="29"/>
  <c r="AJ219" i="29"/>
  <c r="AK219" i="29"/>
  <c r="AL219" i="29"/>
  <c r="AM219" i="29"/>
  <c r="AN219" i="29"/>
  <c r="AO219" i="29"/>
  <c r="AP219" i="29"/>
  <c r="AQ219" i="29"/>
  <c r="AR219" i="29"/>
  <c r="Y220" i="29"/>
  <c r="Z220" i="29"/>
  <c r="AA220" i="29"/>
  <c r="AB220" i="29"/>
  <c r="AC220" i="29"/>
  <c r="AD220" i="29"/>
  <c r="AE220" i="29"/>
  <c r="AF220" i="29"/>
  <c r="AG220" i="29"/>
  <c r="AH220" i="29"/>
  <c r="AI220" i="29"/>
  <c r="AJ220" i="29"/>
  <c r="AK220" i="29"/>
  <c r="AL220" i="29"/>
  <c r="AM220" i="29"/>
  <c r="AN220" i="29"/>
  <c r="AO220" i="29"/>
  <c r="AP220" i="29"/>
  <c r="AQ220" i="29"/>
  <c r="AR220" i="29"/>
  <c r="Y221" i="29"/>
  <c r="Z221" i="29"/>
  <c r="AA221" i="29"/>
  <c r="AB221" i="29"/>
  <c r="AC221" i="29"/>
  <c r="AD221" i="29"/>
  <c r="AE221" i="29"/>
  <c r="AF221" i="29"/>
  <c r="AG221" i="29"/>
  <c r="AH221" i="29"/>
  <c r="AI221" i="29"/>
  <c r="AJ221" i="29"/>
  <c r="AK221" i="29"/>
  <c r="AL221" i="29"/>
  <c r="AM221" i="29"/>
  <c r="AN221" i="29"/>
  <c r="AO221" i="29"/>
  <c r="AP221" i="29"/>
  <c r="AQ221" i="29"/>
  <c r="AR221" i="29"/>
  <c r="Y222" i="29"/>
  <c r="Z222" i="29"/>
  <c r="AA222" i="29"/>
  <c r="AB222" i="29"/>
  <c r="AC222" i="29"/>
  <c r="AD222" i="29"/>
  <c r="AE222" i="29"/>
  <c r="AF222" i="29"/>
  <c r="AG222" i="29"/>
  <c r="AH222" i="29"/>
  <c r="AI222" i="29"/>
  <c r="AJ222" i="29"/>
  <c r="AK222" i="29"/>
  <c r="AL222" i="29"/>
  <c r="AM222" i="29"/>
  <c r="AN222" i="29"/>
  <c r="AO222" i="29"/>
  <c r="AP222" i="29"/>
  <c r="AQ222" i="29"/>
  <c r="AR222" i="29"/>
  <c r="Y223" i="29"/>
  <c r="Z223" i="29"/>
  <c r="AA223" i="29"/>
  <c r="AB223" i="29"/>
  <c r="AC223" i="29"/>
  <c r="AD223" i="29"/>
  <c r="AE223" i="29"/>
  <c r="AF223" i="29"/>
  <c r="AG223" i="29"/>
  <c r="AH223" i="29"/>
  <c r="AI223" i="29"/>
  <c r="AJ223" i="29"/>
  <c r="AK223" i="29"/>
  <c r="AL223" i="29"/>
  <c r="AM223" i="29"/>
  <c r="AN223" i="29"/>
  <c r="AO223" i="29"/>
  <c r="AP223" i="29"/>
  <c r="AQ223" i="29"/>
  <c r="AR223" i="29"/>
  <c r="Y224" i="29"/>
  <c r="Z224" i="29"/>
  <c r="AA224" i="29"/>
  <c r="AB224" i="29"/>
  <c r="AC224" i="29"/>
  <c r="AD224" i="29"/>
  <c r="AE224" i="29"/>
  <c r="AF224" i="29"/>
  <c r="AG224" i="29"/>
  <c r="AH224" i="29"/>
  <c r="AI224" i="29"/>
  <c r="AJ224" i="29"/>
  <c r="AK224" i="29"/>
  <c r="AL224" i="29"/>
  <c r="AM224" i="29"/>
  <c r="AN224" i="29"/>
  <c r="AO224" i="29"/>
  <c r="AP224" i="29"/>
  <c r="AQ224" i="29"/>
  <c r="AR224" i="29"/>
  <c r="Y225" i="29"/>
  <c r="Z225" i="29"/>
  <c r="AA225" i="29"/>
  <c r="AB225" i="29"/>
  <c r="AC225" i="29"/>
  <c r="AD225" i="29"/>
  <c r="AE225" i="29"/>
  <c r="AF225" i="29"/>
  <c r="AG225" i="29"/>
  <c r="AH225" i="29"/>
  <c r="AI225" i="29"/>
  <c r="AJ225" i="29"/>
  <c r="AK225" i="29"/>
  <c r="AL225" i="29"/>
  <c r="AM225" i="29"/>
  <c r="AN225" i="29"/>
  <c r="AO225" i="29"/>
  <c r="AP225" i="29"/>
  <c r="AQ225" i="29"/>
  <c r="AR225" i="29"/>
  <c r="Y226" i="29"/>
  <c r="Z226" i="29"/>
  <c r="AA226" i="29"/>
  <c r="AB226" i="29"/>
  <c r="AC226" i="29"/>
  <c r="AD226" i="29"/>
  <c r="AE226" i="29"/>
  <c r="AF226" i="29"/>
  <c r="AG226" i="29"/>
  <c r="AH226" i="29"/>
  <c r="AI226" i="29"/>
  <c r="AJ226" i="29"/>
  <c r="AK226" i="29"/>
  <c r="AL226" i="29"/>
  <c r="AM226" i="29"/>
  <c r="AN226" i="29"/>
  <c r="AO226" i="29"/>
  <c r="AP226" i="29"/>
  <c r="AQ226" i="29"/>
  <c r="AR226" i="29"/>
  <c r="Y227" i="29"/>
  <c r="Z227" i="29"/>
  <c r="AA227" i="29"/>
  <c r="AB227" i="29"/>
  <c r="AC227" i="29"/>
  <c r="AD227" i="29"/>
  <c r="AE227" i="29"/>
  <c r="AF227" i="29"/>
  <c r="AG227" i="29"/>
  <c r="AH227" i="29"/>
  <c r="AI227" i="29"/>
  <c r="AJ227" i="29"/>
  <c r="AK227" i="29"/>
  <c r="AL227" i="29"/>
  <c r="AM227" i="29"/>
  <c r="AN227" i="29"/>
  <c r="AO227" i="29"/>
  <c r="AP227" i="29"/>
  <c r="AQ227" i="29"/>
  <c r="AR227" i="29"/>
  <c r="Y228" i="29"/>
  <c r="Z228" i="29"/>
  <c r="AA228" i="29"/>
  <c r="AB228" i="29"/>
  <c r="AC228" i="29"/>
  <c r="AD228" i="29"/>
  <c r="AE228" i="29"/>
  <c r="AF228" i="29"/>
  <c r="AG228" i="29"/>
  <c r="AH228" i="29"/>
  <c r="AI228" i="29"/>
  <c r="AJ228" i="29"/>
  <c r="AK228" i="29"/>
  <c r="AL228" i="29"/>
  <c r="AM228" i="29"/>
  <c r="AN228" i="29"/>
  <c r="AO228" i="29"/>
  <c r="AP228" i="29"/>
  <c r="AQ228" i="29"/>
  <c r="AR228" i="29"/>
  <c r="Y229" i="29"/>
  <c r="Z229" i="29"/>
  <c r="AA229" i="29"/>
  <c r="AB229" i="29"/>
  <c r="AC229" i="29"/>
  <c r="AD229" i="29"/>
  <c r="AE229" i="29"/>
  <c r="AF229" i="29"/>
  <c r="AG229" i="29"/>
  <c r="AH229" i="29"/>
  <c r="AI229" i="29"/>
  <c r="AJ229" i="29"/>
  <c r="AK229" i="29"/>
  <c r="AL229" i="29"/>
  <c r="AM229" i="29"/>
  <c r="AN229" i="29"/>
  <c r="AO229" i="29"/>
  <c r="AP229" i="29"/>
  <c r="AQ229" i="29"/>
  <c r="AR229" i="29"/>
  <c r="Y230" i="29"/>
  <c r="Z230" i="29"/>
  <c r="AA230" i="29"/>
  <c r="AB230" i="29"/>
  <c r="AC230" i="29"/>
  <c r="AD230" i="29"/>
  <c r="AE230" i="29"/>
  <c r="AF230" i="29"/>
  <c r="AG230" i="29"/>
  <c r="AH230" i="29"/>
  <c r="AI230" i="29"/>
  <c r="AJ230" i="29"/>
  <c r="AK230" i="29"/>
  <c r="AL230" i="29"/>
  <c r="AM230" i="29"/>
  <c r="AN230" i="29"/>
  <c r="AO230" i="29"/>
  <c r="AP230" i="29"/>
  <c r="AQ230" i="29"/>
  <c r="AR230" i="29"/>
  <c r="Y231" i="29"/>
  <c r="Z231" i="29"/>
  <c r="AA231" i="29"/>
  <c r="AB231" i="29"/>
  <c r="AC231" i="29"/>
  <c r="AD231" i="29"/>
  <c r="AE231" i="29"/>
  <c r="AF231" i="29"/>
  <c r="AG231" i="29"/>
  <c r="AH231" i="29"/>
  <c r="AI231" i="29"/>
  <c r="AJ231" i="29"/>
  <c r="AK231" i="29"/>
  <c r="AL231" i="29"/>
  <c r="AM231" i="29"/>
  <c r="AN231" i="29"/>
  <c r="AO231" i="29"/>
  <c r="AP231" i="29"/>
  <c r="AQ231" i="29"/>
  <c r="AR231" i="29"/>
  <c r="Y232" i="29"/>
  <c r="Z232" i="29"/>
  <c r="AA232" i="29"/>
  <c r="AB232" i="29"/>
  <c r="AC232" i="29"/>
  <c r="AD232" i="29"/>
  <c r="AE232" i="29"/>
  <c r="AF232" i="29"/>
  <c r="AG232" i="29"/>
  <c r="AH232" i="29"/>
  <c r="AI232" i="29"/>
  <c r="AJ232" i="29"/>
  <c r="AK232" i="29"/>
  <c r="AL232" i="29"/>
  <c r="AM232" i="29"/>
  <c r="AN232" i="29"/>
  <c r="AO232" i="29"/>
  <c r="AP232" i="29"/>
  <c r="AQ232" i="29"/>
  <c r="AR232" i="29"/>
  <c r="Y233" i="29"/>
  <c r="Z233" i="29"/>
  <c r="AA233" i="29"/>
  <c r="AB233" i="29"/>
  <c r="AC233" i="29"/>
  <c r="AD233" i="29"/>
  <c r="AE233" i="29"/>
  <c r="AF233" i="29"/>
  <c r="AG233" i="29"/>
  <c r="AH233" i="29"/>
  <c r="AI233" i="29"/>
  <c r="AJ233" i="29"/>
  <c r="AK233" i="29"/>
  <c r="AL233" i="29"/>
  <c r="AM233" i="29"/>
  <c r="AN233" i="29"/>
  <c r="AO233" i="29"/>
  <c r="AP233" i="29"/>
  <c r="AQ233" i="29"/>
  <c r="AR233" i="29"/>
  <c r="Y234" i="29"/>
  <c r="Z234" i="29"/>
  <c r="AA234" i="29"/>
  <c r="AB234" i="29"/>
  <c r="AC234" i="29"/>
  <c r="AD234" i="29"/>
  <c r="AE234" i="29"/>
  <c r="AF234" i="29"/>
  <c r="AG234" i="29"/>
  <c r="AH234" i="29"/>
  <c r="AI234" i="29"/>
  <c r="AJ234" i="29"/>
  <c r="AK234" i="29"/>
  <c r="AL234" i="29"/>
  <c r="AM234" i="29"/>
  <c r="AN234" i="29"/>
  <c r="AO234" i="29"/>
  <c r="AP234" i="29"/>
  <c r="AQ234" i="29"/>
  <c r="AR234" i="29"/>
  <c r="Y235" i="29"/>
  <c r="Z235" i="29"/>
  <c r="AA235" i="29"/>
  <c r="AB235" i="29"/>
  <c r="AC235" i="29"/>
  <c r="AD235" i="29"/>
  <c r="AE235" i="29"/>
  <c r="AF235" i="29"/>
  <c r="AG235" i="29"/>
  <c r="AH235" i="29"/>
  <c r="AI235" i="29"/>
  <c r="AJ235" i="29"/>
  <c r="AK235" i="29"/>
  <c r="AL235" i="29"/>
  <c r="AM235" i="29"/>
  <c r="AN235" i="29"/>
  <c r="AO235" i="29"/>
  <c r="AP235" i="29"/>
  <c r="AQ235" i="29"/>
  <c r="AR235" i="29"/>
  <c r="Y236" i="29"/>
  <c r="Z236" i="29"/>
  <c r="AA236" i="29"/>
  <c r="AB236" i="29"/>
  <c r="AC236" i="29"/>
  <c r="AD236" i="29"/>
  <c r="AE236" i="29"/>
  <c r="AF236" i="29"/>
  <c r="AG236" i="29"/>
  <c r="AH236" i="29"/>
  <c r="AI236" i="29"/>
  <c r="AJ236" i="29"/>
  <c r="AK236" i="29"/>
  <c r="AL236" i="29"/>
  <c r="AM236" i="29"/>
  <c r="AN236" i="29"/>
  <c r="AO236" i="29"/>
  <c r="AP236" i="29"/>
  <c r="AQ236" i="29"/>
  <c r="AR236" i="29"/>
  <c r="Y237" i="29"/>
  <c r="Z237" i="29"/>
  <c r="AA237" i="29"/>
  <c r="AB237" i="29"/>
  <c r="AC237" i="29"/>
  <c r="AD237" i="29"/>
  <c r="AE237" i="29"/>
  <c r="AF237" i="29"/>
  <c r="AG237" i="29"/>
  <c r="AH237" i="29"/>
  <c r="AI237" i="29"/>
  <c r="AJ237" i="29"/>
  <c r="AK237" i="29"/>
  <c r="AL237" i="29"/>
  <c r="AM237" i="29"/>
  <c r="AN237" i="29"/>
  <c r="AO237" i="29"/>
  <c r="AP237" i="29"/>
  <c r="AQ237" i="29"/>
  <c r="AR237" i="29"/>
  <c r="Y238" i="29"/>
  <c r="Z238" i="29"/>
  <c r="AA238" i="29"/>
  <c r="AB238" i="29"/>
  <c r="AC238" i="29"/>
  <c r="AD238" i="29"/>
  <c r="AE238" i="29"/>
  <c r="AF238" i="29"/>
  <c r="AG238" i="29"/>
  <c r="AH238" i="29"/>
  <c r="AI238" i="29"/>
  <c r="AJ238" i="29"/>
  <c r="AK238" i="29"/>
  <c r="AL238" i="29"/>
  <c r="AM238" i="29"/>
  <c r="AN238" i="29"/>
  <c r="AO238" i="29"/>
  <c r="AP238" i="29"/>
  <c r="AQ238" i="29"/>
  <c r="AR238" i="29"/>
  <c r="Y239" i="29"/>
  <c r="Z239" i="29"/>
  <c r="AA239" i="29"/>
  <c r="AB239" i="29"/>
  <c r="AC239" i="29"/>
  <c r="AD239" i="29"/>
  <c r="AE239" i="29"/>
  <c r="AF239" i="29"/>
  <c r="AG239" i="29"/>
  <c r="AH239" i="29"/>
  <c r="AI239" i="29"/>
  <c r="AJ239" i="29"/>
  <c r="AK239" i="29"/>
  <c r="AL239" i="29"/>
  <c r="AM239" i="29"/>
  <c r="AN239" i="29"/>
  <c r="AO239" i="29"/>
  <c r="AP239" i="29"/>
  <c r="AQ239" i="29"/>
  <c r="AR239" i="29"/>
  <c r="Y240" i="29"/>
  <c r="Z240" i="29"/>
  <c r="AA240" i="29"/>
  <c r="AB240" i="29"/>
  <c r="AC240" i="29"/>
  <c r="AD240" i="29"/>
  <c r="AE240" i="29"/>
  <c r="AF240" i="29"/>
  <c r="AG240" i="29"/>
  <c r="AH240" i="29"/>
  <c r="AI240" i="29"/>
  <c r="AJ240" i="29"/>
  <c r="AK240" i="29"/>
  <c r="AL240" i="29"/>
  <c r="AM240" i="29"/>
  <c r="AN240" i="29"/>
  <c r="AO240" i="29"/>
  <c r="AP240" i="29"/>
  <c r="AQ240" i="29"/>
  <c r="AR240" i="29"/>
  <c r="Y241" i="29"/>
  <c r="Z241" i="29"/>
  <c r="AA241" i="29"/>
  <c r="AB241" i="29"/>
  <c r="AC241" i="29"/>
  <c r="AD241" i="29"/>
  <c r="AE241" i="29"/>
  <c r="AF241" i="29"/>
  <c r="AG241" i="29"/>
  <c r="AH241" i="29"/>
  <c r="AI241" i="29"/>
  <c r="AJ241" i="29"/>
  <c r="AK241" i="29"/>
  <c r="AL241" i="29"/>
  <c r="AM241" i="29"/>
  <c r="AN241" i="29"/>
  <c r="AO241" i="29"/>
  <c r="AP241" i="29"/>
  <c r="AQ241" i="29"/>
  <c r="AR241" i="29"/>
  <c r="Y242" i="29"/>
  <c r="Z242" i="29"/>
  <c r="AA242" i="29"/>
  <c r="AB242" i="29"/>
  <c r="AC242" i="29"/>
  <c r="AD242" i="29"/>
  <c r="AE242" i="29"/>
  <c r="AF242" i="29"/>
  <c r="AG242" i="29"/>
  <c r="AH242" i="29"/>
  <c r="AI242" i="29"/>
  <c r="AJ242" i="29"/>
  <c r="AK242" i="29"/>
  <c r="AL242" i="29"/>
  <c r="AM242" i="29"/>
  <c r="AN242" i="29"/>
  <c r="AO242" i="29"/>
  <c r="AP242" i="29"/>
  <c r="AQ242" i="29"/>
  <c r="AR242" i="29"/>
  <c r="Y243" i="29"/>
  <c r="Z243" i="29"/>
  <c r="AA243" i="29"/>
  <c r="AB243" i="29"/>
  <c r="AC243" i="29"/>
  <c r="AD243" i="29"/>
  <c r="AE243" i="29"/>
  <c r="AF243" i="29"/>
  <c r="AG243" i="29"/>
  <c r="AH243" i="29"/>
  <c r="AI243" i="29"/>
  <c r="AJ243" i="29"/>
  <c r="AK243" i="29"/>
  <c r="AL243" i="29"/>
  <c r="AM243" i="29"/>
  <c r="AN243" i="29"/>
  <c r="AO243" i="29"/>
  <c r="AP243" i="29"/>
  <c r="AQ243" i="29"/>
  <c r="AR243" i="29"/>
  <c r="Y244" i="29"/>
  <c r="Z244" i="29"/>
  <c r="AA244" i="29"/>
  <c r="AB244" i="29"/>
  <c r="AC244" i="29"/>
  <c r="AD244" i="29"/>
  <c r="AE244" i="29"/>
  <c r="AF244" i="29"/>
  <c r="AG244" i="29"/>
  <c r="AH244" i="29"/>
  <c r="AI244" i="29"/>
  <c r="AJ244" i="29"/>
  <c r="AK244" i="29"/>
  <c r="AL244" i="29"/>
  <c r="AM244" i="29"/>
  <c r="AN244" i="29"/>
  <c r="AO244" i="29"/>
  <c r="AP244" i="29"/>
  <c r="AQ244" i="29"/>
  <c r="AR244" i="29"/>
  <c r="Y245" i="29"/>
  <c r="Z245" i="29"/>
  <c r="AA245" i="29"/>
  <c r="AB245" i="29"/>
  <c r="AC245" i="29"/>
  <c r="AD245" i="29"/>
  <c r="AE245" i="29"/>
  <c r="AF245" i="29"/>
  <c r="AG245" i="29"/>
  <c r="AH245" i="29"/>
  <c r="AI245" i="29"/>
  <c r="AJ245" i="29"/>
  <c r="AK245" i="29"/>
  <c r="AL245" i="29"/>
  <c r="AM245" i="29"/>
  <c r="AN245" i="29"/>
  <c r="AO245" i="29"/>
  <c r="AP245" i="29"/>
  <c r="AQ245" i="29"/>
  <c r="AR245" i="29"/>
  <c r="Y246" i="29"/>
  <c r="Z246" i="29"/>
  <c r="AA246" i="29"/>
  <c r="AB246" i="29"/>
  <c r="AC246" i="29"/>
  <c r="AD246" i="29"/>
  <c r="AE246" i="29"/>
  <c r="AF246" i="29"/>
  <c r="AG246" i="29"/>
  <c r="AH246" i="29"/>
  <c r="AI246" i="29"/>
  <c r="AJ246" i="29"/>
  <c r="AK246" i="29"/>
  <c r="AL246" i="29"/>
  <c r="AM246" i="29"/>
  <c r="AN246" i="29"/>
  <c r="AO246" i="29"/>
  <c r="AP246" i="29"/>
  <c r="AQ246" i="29"/>
  <c r="AR246" i="29"/>
  <c r="Y247" i="29"/>
  <c r="Z247" i="29"/>
  <c r="AA247" i="29"/>
  <c r="AB247" i="29"/>
  <c r="AC247" i="29"/>
  <c r="AD247" i="29"/>
  <c r="AE247" i="29"/>
  <c r="AF247" i="29"/>
  <c r="AG247" i="29"/>
  <c r="AH247" i="29"/>
  <c r="AI247" i="29"/>
  <c r="AJ247" i="29"/>
  <c r="AK247" i="29"/>
  <c r="AL247" i="29"/>
  <c r="AM247" i="29"/>
  <c r="AN247" i="29"/>
  <c r="AO247" i="29"/>
  <c r="AP247" i="29"/>
  <c r="AQ247" i="29"/>
  <c r="AR247" i="29"/>
  <c r="Y248" i="29"/>
  <c r="Z248" i="29"/>
  <c r="AA248" i="29"/>
  <c r="AB248" i="29"/>
  <c r="AC248" i="29"/>
  <c r="AD248" i="29"/>
  <c r="AE248" i="29"/>
  <c r="AF248" i="29"/>
  <c r="AG248" i="29"/>
  <c r="AH248" i="29"/>
  <c r="AI248" i="29"/>
  <c r="AJ248" i="29"/>
  <c r="AK248" i="29"/>
  <c r="AL248" i="29"/>
  <c r="AM248" i="29"/>
  <c r="AN248" i="29"/>
  <c r="AO248" i="29"/>
  <c r="AP248" i="29"/>
  <c r="AQ248" i="29"/>
  <c r="AR248" i="29"/>
  <c r="Y249" i="29"/>
  <c r="Z249" i="29"/>
  <c r="AA249" i="29"/>
  <c r="AB249" i="29"/>
  <c r="AC249" i="29"/>
  <c r="AD249" i="29"/>
  <c r="AE249" i="29"/>
  <c r="AF249" i="29"/>
  <c r="AG249" i="29"/>
  <c r="AH249" i="29"/>
  <c r="AI249" i="29"/>
  <c r="AJ249" i="29"/>
  <c r="AK249" i="29"/>
  <c r="AL249" i="29"/>
  <c r="AM249" i="29"/>
  <c r="AN249" i="29"/>
  <c r="AO249" i="29"/>
  <c r="AP249" i="29"/>
  <c r="AQ249" i="29"/>
  <c r="AR249" i="29"/>
  <c r="Y250" i="29"/>
  <c r="Z250" i="29"/>
  <c r="AA250" i="29"/>
  <c r="AB250" i="29"/>
  <c r="AC250" i="29"/>
  <c r="AD250" i="29"/>
  <c r="AE250" i="29"/>
  <c r="AF250" i="29"/>
  <c r="AG250" i="29"/>
  <c r="AH250" i="29"/>
  <c r="AI250" i="29"/>
  <c r="AJ250" i="29"/>
  <c r="AK250" i="29"/>
  <c r="AL250" i="29"/>
  <c r="AM250" i="29"/>
  <c r="AN250" i="29"/>
  <c r="AO250" i="29"/>
  <c r="AP250" i="29"/>
  <c r="AQ250" i="29"/>
  <c r="AR250" i="29"/>
  <c r="Y251" i="29"/>
  <c r="Z251" i="29"/>
  <c r="AA251" i="29"/>
  <c r="AB251" i="29"/>
  <c r="AC251" i="29"/>
  <c r="AD251" i="29"/>
  <c r="AE251" i="29"/>
  <c r="AF251" i="29"/>
  <c r="AG251" i="29"/>
  <c r="AH251" i="29"/>
  <c r="AI251" i="29"/>
  <c r="AJ251" i="29"/>
  <c r="AK251" i="29"/>
  <c r="AL251" i="29"/>
  <c r="AM251" i="29"/>
  <c r="AN251" i="29"/>
  <c r="AO251" i="29"/>
  <c r="AP251" i="29"/>
  <c r="AQ251" i="29"/>
  <c r="AR251" i="29"/>
  <c r="Y252" i="29"/>
  <c r="Z252" i="29"/>
  <c r="AA252" i="29"/>
  <c r="AB252" i="29"/>
  <c r="AC252" i="29"/>
  <c r="AD252" i="29"/>
  <c r="AE252" i="29"/>
  <c r="AF252" i="29"/>
  <c r="AG252" i="29"/>
  <c r="AH252" i="29"/>
  <c r="AI252" i="29"/>
  <c r="AJ252" i="29"/>
  <c r="AK252" i="29"/>
  <c r="AL252" i="29"/>
  <c r="AM252" i="29"/>
  <c r="AN252" i="29"/>
  <c r="AO252" i="29"/>
  <c r="AP252" i="29"/>
  <c r="AQ252" i="29"/>
  <c r="AR252" i="29"/>
  <c r="Y253" i="29"/>
  <c r="Z253" i="29"/>
  <c r="AA253" i="29"/>
  <c r="AB253" i="29"/>
  <c r="AC253" i="29"/>
  <c r="AD253" i="29"/>
  <c r="AE253" i="29"/>
  <c r="AF253" i="29"/>
  <c r="AG253" i="29"/>
  <c r="AH253" i="29"/>
  <c r="AI253" i="29"/>
  <c r="AJ253" i="29"/>
  <c r="AK253" i="29"/>
  <c r="AL253" i="29"/>
  <c r="AM253" i="29"/>
  <c r="AN253" i="29"/>
  <c r="AO253" i="29"/>
  <c r="AP253" i="29"/>
  <c r="AQ253" i="29"/>
  <c r="AR253" i="29"/>
  <c r="Y254" i="29"/>
  <c r="Z254" i="29"/>
  <c r="AA254" i="29"/>
  <c r="AB254" i="29"/>
  <c r="AC254" i="29"/>
  <c r="AD254" i="29"/>
  <c r="AE254" i="29"/>
  <c r="AF254" i="29"/>
  <c r="AG254" i="29"/>
  <c r="AH254" i="29"/>
  <c r="AI254" i="29"/>
  <c r="AJ254" i="29"/>
  <c r="AK254" i="29"/>
  <c r="AL254" i="29"/>
  <c r="AM254" i="29"/>
  <c r="AN254" i="29"/>
  <c r="AO254" i="29"/>
  <c r="AP254" i="29"/>
  <c r="AQ254" i="29"/>
  <c r="AR254" i="29"/>
  <c r="Y255" i="29"/>
  <c r="Z255" i="29"/>
  <c r="AA255" i="29"/>
  <c r="AB255" i="29"/>
  <c r="AC255" i="29"/>
  <c r="AD255" i="29"/>
  <c r="AE255" i="29"/>
  <c r="AF255" i="29"/>
  <c r="AG255" i="29"/>
  <c r="AH255" i="29"/>
  <c r="AI255" i="29"/>
  <c r="AJ255" i="29"/>
  <c r="AK255" i="29"/>
  <c r="AL255" i="29"/>
  <c r="AM255" i="29"/>
  <c r="AN255" i="29"/>
  <c r="AO255" i="29"/>
  <c r="AP255" i="29"/>
  <c r="AQ255" i="29"/>
  <c r="AR255" i="29"/>
  <c r="Y256" i="29"/>
  <c r="Z256" i="29"/>
  <c r="AA256" i="29"/>
  <c r="AB256" i="29"/>
  <c r="AC256" i="29"/>
  <c r="AD256" i="29"/>
  <c r="AE256" i="29"/>
  <c r="AF256" i="29"/>
  <c r="AG256" i="29"/>
  <c r="AH256" i="29"/>
  <c r="AI256" i="29"/>
  <c r="AJ256" i="29"/>
  <c r="AK256" i="29"/>
  <c r="AL256" i="29"/>
  <c r="AM256" i="29"/>
  <c r="AN256" i="29"/>
  <c r="AO256" i="29"/>
  <c r="AP256" i="29"/>
  <c r="AQ256" i="29"/>
  <c r="AR256" i="29"/>
  <c r="X14" i="35" a="1"/>
  <c r="X14" i="35" s="1"/>
  <c r="X15" i="35" a="1"/>
  <c r="X15" i="35" s="1"/>
  <c r="X16" i="35" a="1"/>
  <c r="X16" i="35" s="1"/>
  <c r="X17" i="35" a="1"/>
  <c r="X17" i="35" s="1"/>
  <c r="X18" i="35" a="1"/>
  <c r="X18" i="35" s="1"/>
  <c r="X19" i="35" a="1"/>
  <c r="X19" i="35" s="1"/>
  <c r="X20" i="35" a="1"/>
  <c r="X20" i="35" s="1"/>
  <c r="X21" i="35" a="1"/>
  <c r="X21" i="35" s="1"/>
  <c r="X22" i="35" a="1"/>
  <c r="X22" i="35" s="1"/>
  <c r="X23" i="35" a="1"/>
  <c r="X23" i="35" s="1"/>
  <c r="X24" i="35" a="1"/>
  <c r="X24" i="35" s="1"/>
  <c r="X25" i="35" a="1"/>
  <c r="X25" i="35" s="1"/>
  <c r="X26" i="35" a="1"/>
  <c r="X26" i="35" s="1"/>
  <c r="X27" i="35" a="1"/>
  <c r="X27" i="35" s="1"/>
  <c r="X28" i="35" a="1"/>
  <c r="X28" i="35" s="1"/>
  <c r="X29" i="35" a="1"/>
  <c r="X29" i="35" s="1"/>
  <c r="X30" i="35" a="1"/>
  <c r="X30" i="35" s="1"/>
  <c r="X31" i="35" a="1"/>
  <c r="X31" i="35" s="1"/>
  <c r="X10" i="35" a="1"/>
  <c r="X10" i="35" s="1"/>
  <c r="X11" i="35" a="1"/>
  <c r="X11" i="35" s="1"/>
  <c r="X12" i="35" a="1"/>
  <c r="X12" i="35" s="1"/>
  <c r="J7" i="29" a="1"/>
  <c r="J7" i="29" s="1"/>
  <c r="J12" i="29" a="1"/>
  <c r="J12" i="29" s="1"/>
  <c r="J10" i="29" a="1"/>
  <c r="J10" i="29" s="1"/>
  <c r="J9" i="29" a="1"/>
  <c r="J9" i="29" s="1"/>
  <c r="J14" i="29" a="1"/>
  <c r="J14" i="29" s="1"/>
  <c r="J5" i="29" a="1"/>
  <c r="J5" i="29" s="1"/>
  <c r="J11" i="29" a="1"/>
  <c r="J11" i="29" s="1"/>
  <c r="J13" i="29" a="1"/>
  <c r="J13" i="29" s="1"/>
  <c r="J18" i="29" a="1"/>
  <c r="J18" i="29" s="1"/>
  <c r="J27" i="29" a="1"/>
  <c r="J27" i="29" s="1"/>
  <c r="J3" i="29" a="1"/>
  <c r="J3" i="29" s="1"/>
  <c r="J15" i="29" a="1"/>
  <c r="J15" i="29" s="1"/>
  <c r="J17" i="29" a="1"/>
  <c r="J17" i="29" s="1"/>
  <c r="J6" i="29" a="1"/>
  <c r="J6" i="29" s="1"/>
  <c r="J22" i="29" a="1"/>
  <c r="J22" i="29" s="1"/>
  <c r="J4" i="29" a="1"/>
  <c r="J4" i="29" s="1"/>
  <c r="J20" i="29" a="1"/>
  <c r="J20" i="29" s="1"/>
  <c r="J26" i="29" a="1"/>
  <c r="J26" i="29" s="1"/>
  <c r="J8" i="29" a="1"/>
  <c r="J8" i="29" s="1"/>
  <c r="J21" i="29" a="1"/>
  <c r="J21" i="29" s="1"/>
  <c r="J23" i="29" a="1"/>
  <c r="J23" i="29" s="1"/>
  <c r="J16" i="29" a="1"/>
  <c r="J16" i="29" s="1"/>
  <c r="J24" i="29" a="1"/>
  <c r="J24" i="29" s="1"/>
  <c r="J28" i="29" a="1"/>
  <c r="J28" i="29" s="1"/>
  <c r="J25" i="29" a="1"/>
  <c r="J25" i="29" s="1"/>
  <c r="J29" i="29" a="1"/>
  <c r="J29" i="29" s="1"/>
  <c r="J19" i="29" a="1"/>
  <c r="J19" i="29" s="1"/>
  <c r="J31" i="29" a="1"/>
  <c r="J31" i="29" s="1"/>
  <c r="J33" i="29" a="1"/>
  <c r="J33" i="29" s="1"/>
  <c r="J34" i="29" a="1"/>
  <c r="J34" i="29" s="1"/>
  <c r="J35" i="29" a="1"/>
  <c r="J35" i="29" s="1"/>
  <c r="J32" i="29" a="1"/>
  <c r="J32" i="29" s="1"/>
  <c r="J30" i="29" a="1"/>
  <c r="J30" i="29" s="1"/>
  <c r="J43" i="29" a="1"/>
  <c r="J43" i="29" s="1"/>
  <c r="J38" i="29" a="1"/>
  <c r="J38" i="29" s="1"/>
  <c r="J42" i="29" a="1"/>
  <c r="J42" i="29" s="1"/>
  <c r="J36" i="29" a="1"/>
  <c r="J36" i="29" s="1"/>
  <c r="J40" i="29" a="1"/>
  <c r="J40" i="29" s="1"/>
  <c r="J44" i="29" a="1"/>
  <c r="J44" i="29" s="1"/>
  <c r="J48" i="29" a="1"/>
  <c r="J48" i="29" s="1"/>
  <c r="J39" i="29" a="1"/>
  <c r="J39" i="29" s="1"/>
  <c r="J46" i="29" a="1"/>
  <c r="J46" i="29" s="1"/>
  <c r="J41" i="29" a="1"/>
  <c r="J41" i="29" s="1"/>
  <c r="J37" i="29" a="1"/>
  <c r="J37" i="29" s="1"/>
  <c r="J45" i="29" a="1"/>
  <c r="J45" i="29" s="1"/>
  <c r="J47" i="29" a="1"/>
  <c r="J47" i="29" s="1"/>
  <c r="AO21" i="1"/>
  <c r="AC21" i="1"/>
  <c r="F3" i="31" l="1" a="1"/>
  <c r="F3" i="31" s="1"/>
  <c r="G3" i="31" a="1"/>
  <c r="G3" i="31" s="1"/>
  <c r="H3" i="31" a="1"/>
  <c r="H3" i="31" s="1"/>
  <c r="J3" i="31" a="1"/>
  <c r="J3" i="31" s="1"/>
  <c r="Y73" i="31"/>
  <c r="Z73" i="31"/>
  <c r="AA73" i="31"/>
  <c r="AB73" i="31"/>
  <c r="AC73" i="31"/>
  <c r="AD73" i="31"/>
  <c r="AE73" i="31"/>
  <c r="AF73" i="31"/>
  <c r="AG73" i="31"/>
  <c r="AH73" i="31"/>
  <c r="AI73" i="31"/>
  <c r="AJ73" i="31"/>
  <c r="AK73" i="31"/>
  <c r="AL73" i="31"/>
  <c r="AM73" i="31"/>
  <c r="AN73" i="31"/>
  <c r="AO73" i="31"/>
  <c r="AP73" i="31"/>
  <c r="AQ73" i="31"/>
  <c r="AR73" i="31"/>
  <c r="E31" i="36"/>
  <c r="E30" i="36"/>
  <c r="E23" i="36"/>
  <c r="E27" i="36"/>
  <c r="E22" i="36"/>
  <c r="E24" i="36"/>
  <c r="E32" i="36"/>
  <c r="E16" i="36"/>
  <c r="E28" i="36"/>
  <c r="E26" i="36"/>
  <c r="E25" i="36"/>
  <c r="E21" i="36"/>
  <c r="E29" i="36"/>
  <c r="E19" i="36"/>
  <c r="E20" i="36"/>
  <c r="E13" i="36"/>
  <c r="E17" i="36"/>
  <c r="E7" i="36"/>
  <c r="E12" i="36"/>
  <c r="E15" i="36"/>
  <c r="E8" i="36"/>
  <c r="E6" i="36"/>
  <c r="E11" i="36"/>
  <c r="E9" i="36"/>
  <c r="E4" i="36"/>
  <c r="E5" i="36"/>
  <c r="E14" i="36"/>
  <c r="E18" i="36"/>
  <c r="E10" i="36"/>
  <c r="E3" i="36"/>
  <c r="E2" i="36"/>
  <c r="H18" i="35" a="1"/>
  <c r="H18" i="35" s="1"/>
  <c r="H21" i="35" a="1"/>
  <c r="H21" i="35" s="1"/>
  <c r="H26" i="35" a="1"/>
  <c r="H26" i="35" s="1"/>
  <c r="H23" i="35" a="1"/>
  <c r="H23" i="35" s="1"/>
  <c r="H28" i="35" a="1"/>
  <c r="H28" i="35" s="1"/>
  <c r="H27" i="35" a="1"/>
  <c r="H27" i="35" s="1"/>
  <c r="H24" i="35" a="1"/>
  <c r="H24" i="35" s="1"/>
  <c r="H30" i="35" a="1"/>
  <c r="H30" i="35" s="1"/>
  <c r="H22" i="35" a="1"/>
  <c r="H22" i="35" s="1"/>
  <c r="H29" i="35" a="1"/>
  <c r="H29" i="35" s="1"/>
  <c r="H31" i="35" a="1"/>
  <c r="H31" i="35" s="1"/>
  <c r="J18" i="35" a="1"/>
  <c r="J18" i="35" s="1"/>
  <c r="J21" i="35" a="1"/>
  <c r="J21" i="35" s="1"/>
  <c r="J26" i="35" a="1"/>
  <c r="J26" i="35" s="1"/>
  <c r="J23" i="35" a="1"/>
  <c r="J23" i="35" s="1"/>
  <c r="J28" i="35" a="1"/>
  <c r="J28" i="35" s="1"/>
  <c r="J27" i="35" a="1"/>
  <c r="J27" i="35" s="1"/>
  <c r="J24" i="35" a="1"/>
  <c r="J24" i="35" s="1"/>
  <c r="J30" i="35" a="1"/>
  <c r="J30" i="35" s="1"/>
  <c r="J22" i="35" a="1"/>
  <c r="J22" i="35" s="1"/>
  <c r="J29" i="35" a="1"/>
  <c r="J29" i="35" s="1"/>
  <c r="J31" i="35" a="1"/>
  <c r="J31" i="35" s="1"/>
  <c r="J15" i="35" a="1"/>
  <c r="J15" i="35" s="1"/>
  <c r="J19" i="35" a="1"/>
  <c r="J19" i="35" s="1"/>
  <c r="J20" i="35" a="1"/>
  <c r="J20" i="35" s="1"/>
  <c r="J25" i="35" a="1"/>
  <c r="J25" i="35" s="1"/>
  <c r="G31" i="35" a="1"/>
  <c r="G31" i="35" s="1"/>
  <c r="F31" i="35" a="1"/>
  <c r="F31" i="35" s="1"/>
  <c r="G29" i="35" a="1"/>
  <c r="G29" i="35" s="1"/>
  <c r="F29" i="35" a="1"/>
  <c r="F29" i="35" s="1"/>
  <c r="G22" i="35" a="1"/>
  <c r="G22" i="35" s="1"/>
  <c r="F22" i="35" a="1"/>
  <c r="F22" i="35" s="1"/>
  <c r="G30" i="35" a="1"/>
  <c r="G30" i="35" s="1"/>
  <c r="F30" i="35" a="1"/>
  <c r="F30" i="35" s="1"/>
  <c r="G24" i="35" a="1"/>
  <c r="G24" i="35" s="1"/>
  <c r="F24" i="35" a="1"/>
  <c r="F24" i="35" s="1"/>
  <c r="G27" i="35" a="1"/>
  <c r="G27" i="35" s="1"/>
  <c r="F27" i="35" a="1"/>
  <c r="F27" i="35" s="1"/>
  <c r="G28" i="35" a="1"/>
  <c r="G28" i="35" s="1"/>
  <c r="F28" i="35" a="1"/>
  <c r="F28" i="35" s="1"/>
  <c r="G23" i="35" a="1"/>
  <c r="G23" i="35" s="1"/>
  <c r="F23" i="35" a="1"/>
  <c r="F23" i="35" s="1"/>
  <c r="G26" i="35" a="1"/>
  <c r="G26" i="35" s="1"/>
  <c r="F26" i="35" a="1"/>
  <c r="F26" i="35" s="1"/>
  <c r="G21" i="35" a="1"/>
  <c r="G21" i="35" s="1"/>
  <c r="F21" i="35" a="1"/>
  <c r="F21" i="35" s="1"/>
  <c r="G18" i="35" a="1"/>
  <c r="G18" i="35" s="1"/>
  <c r="F18" i="35" a="1"/>
  <c r="F18" i="35" s="1"/>
  <c r="AS31" i="35"/>
  <c r="AR31" i="35"/>
  <c r="AQ31" i="35"/>
  <c r="AP31" i="35"/>
  <c r="AO31" i="35"/>
  <c r="AN31" i="35"/>
  <c r="AM31" i="35"/>
  <c r="AL31" i="35"/>
  <c r="AK31" i="35"/>
  <c r="AJ31" i="35"/>
  <c r="AI31" i="35"/>
  <c r="AH31" i="35"/>
  <c r="AG31" i="35"/>
  <c r="AF31" i="35"/>
  <c r="AE31" i="35"/>
  <c r="AD31" i="35"/>
  <c r="AC31" i="35"/>
  <c r="AB31" i="35"/>
  <c r="AA31" i="35"/>
  <c r="Z31" i="35"/>
  <c r="AS30" i="35"/>
  <c r="AR30" i="35"/>
  <c r="AQ30" i="35"/>
  <c r="AP30" i="35"/>
  <c r="AO30" i="35"/>
  <c r="AN30" i="35"/>
  <c r="AM30" i="35"/>
  <c r="AL30" i="35"/>
  <c r="AK30" i="35"/>
  <c r="AJ30" i="35"/>
  <c r="AI30" i="35"/>
  <c r="AH30" i="35"/>
  <c r="AG30" i="35"/>
  <c r="AF30" i="35"/>
  <c r="AE30" i="35"/>
  <c r="AD30" i="35"/>
  <c r="AC30" i="35"/>
  <c r="AB30" i="35"/>
  <c r="AA30" i="35"/>
  <c r="Z30" i="35"/>
  <c r="AS29" i="35"/>
  <c r="AR29" i="35"/>
  <c r="AQ29" i="35"/>
  <c r="AP29" i="35"/>
  <c r="AO29" i="35"/>
  <c r="AN29" i="35"/>
  <c r="AM29" i="35"/>
  <c r="AL29" i="35"/>
  <c r="AK29" i="35"/>
  <c r="AJ29" i="35"/>
  <c r="AI29" i="35"/>
  <c r="AH29" i="35"/>
  <c r="AG29" i="35"/>
  <c r="AF29" i="35"/>
  <c r="AE29" i="35"/>
  <c r="AD29" i="35"/>
  <c r="AC29" i="35"/>
  <c r="AB29" i="35"/>
  <c r="AA29" i="35"/>
  <c r="Z29" i="35"/>
  <c r="AS28" i="35"/>
  <c r="AR28" i="35"/>
  <c r="AQ28" i="35"/>
  <c r="AP28" i="35"/>
  <c r="AO28" i="35"/>
  <c r="AN28" i="35"/>
  <c r="AM28" i="35"/>
  <c r="AL28" i="35"/>
  <c r="AK28" i="35"/>
  <c r="AJ28" i="35"/>
  <c r="AI28" i="35"/>
  <c r="AH28" i="35"/>
  <c r="AG28" i="35"/>
  <c r="AF28" i="35"/>
  <c r="AE28" i="35"/>
  <c r="AD28" i="35"/>
  <c r="AC28" i="35"/>
  <c r="AB28" i="35"/>
  <c r="AA28" i="35"/>
  <c r="Z28" i="35"/>
  <c r="AS27" i="35"/>
  <c r="AR27" i="35"/>
  <c r="AQ27" i="35"/>
  <c r="AP27" i="35"/>
  <c r="AO27" i="35"/>
  <c r="AN27" i="35"/>
  <c r="AM27" i="35"/>
  <c r="AL27" i="35"/>
  <c r="AK27" i="35"/>
  <c r="AJ27" i="35"/>
  <c r="AI27" i="35"/>
  <c r="AH27" i="35"/>
  <c r="AG27" i="35"/>
  <c r="AF27" i="35"/>
  <c r="AE27" i="35"/>
  <c r="AD27" i="35"/>
  <c r="AC27" i="35"/>
  <c r="AB27" i="35"/>
  <c r="AA27" i="35"/>
  <c r="Z27" i="35"/>
  <c r="AS26" i="35"/>
  <c r="AR26" i="35"/>
  <c r="AQ26" i="35"/>
  <c r="AP26" i="35"/>
  <c r="AO26" i="35"/>
  <c r="AN26" i="35"/>
  <c r="AM26" i="35"/>
  <c r="AL26" i="35"/>
  <c r="AK26" i="35"/>
  <c r="AJ26" i="35"/>
  <c r="AI26" i="35"/>
  <c r="AH26" i="35"/>
  <c r="AG26" i="35"/>
  <c r="AF26" i="35"/>
  <c r="AE26" i="35"/>
  <c r="AD26" i="35"/>
  <c r="AC26" i="35"/>
  <c r="AB26" i="35"/>
  <c r="AA26" i="35"/>
  <c r="Z26" i="35"/>
  <c r="AS25" i="35"/>
  <c r="AR25" i="35"/>
  <c r="AQ25" i="35"/>
  <c r="AP25" i="35"/>
  <c r="AO25" i="35"/>
  <c r="AN25" i="35"/>
  <c r="AM25" i="35"/>
  <c r="AL25" i="35"/>
  <c r="AK25" i="35"/>
  <c r="AJ25" i="35"/>
  <c r="AI25" i="35"/>
  <c r="AH25" i="35"/>
  <c r="AG25" i="35"/>
  <c r="AF25" i="35"/>
  <c r="AE25" i="35"/>
  <c r="AD25" i="35"/>
  <c r="AC25" i="35"/>
  <c r="AB25" i="35"/>
  <c r="AA25" i="35"/>
  <c r="Z25" i="35"/>
  <c r="AS24" i="35"/>
  <c r="AR24" i="35"/>
  <c r="AQ24" i="35"/>
  <c r="AP24" i="35"/>
  <c r="AO24" i="35"/>
  <c r="AN24" i="35"/>
  <c r="AM24" i="35"/>
  <c r="AL24" i="35"/>
  <c r="AK24" i="35"/>
  <c r="AJ24" i="35"/>
  <c r="AI24" i="35"/>
  <c r="AH24" i="35"/>
  <c r="AG24" i="35"/>
  <c r="AF24" i="35"/>
  <c r="AE24" i="35"/>
  <c r="AD24" i="35"/>
  <c r="AC24" i="35"/>
  <c r="AB24" i="35"/>
  <c r="AA24" i="35"/>
  <c r="Z24" i="35"/>
  <c r="AS23" i="35"/>
  <c r="AR23" i="35"/>
  <c r="AQ23" i="35"/>
  <c r="AP23" i="35"/>
  <c r="AO23" i="35"/>
  <c r="AN23" i="35"/>
  <c r="AM23" i="35"/>
  <c r="AL23" i="35"/>
  <c r="AK23" i="35"/>
  <c r="AJ23" i="35"/>
  <c r="AI23" i="35"/>
  <c r="AH23" i="35"/>
  <c r="AG23" i="35"/>
  <c r="AF23" i="35"/>
  <c r="AE23" i="35"/>
  <c r="AD23" i="35"/>
  <c r="AC23" i="35"/>
  <c r="AB23" i="35"/>
  <c r="AA23" i="35"/>
  <c r="Z23" i="35"/>
  <c r="AS22" i="35"/>
  <c r="AR22" i="35"/>
  <c r="AQ22" i="35"/>
  <c r="AP22" i="35"/>
  <c r="AO22" i="35"/>
  <c r="AN22" i="35"/>
  <c r="AM22" i="35"/>
  <c r="AL22" i="35"/>
  <c r="AK22" i="35"/>
  <c r="AJ22" i="35"/>
  <c r="AI22" i="35"/>
  <c r="AH22" i="35"/>
  <c r="AG22" i="35"/>
  <c r="AF22" i="35"/>
  <c r="AE22" i="35"/>
  <c r="AD22" i="35"/>
  <c r="AC22" i="35"/>
  <c r="AB22" i="35"/>
  <c r="AA22" i="35"/>
  <c r="Z22" i="35"/>
  <c r="AS21" i="35"/>
  <c r="AR21" i="35"/>
  <c r="AQ21" i="35"/>
  <c r="AP21" i="35"/>
  <c r="AO21" i="35"/>
  <c r="AN21" i="35"/>
  <c r="AM21" i="35"/>
  <c r="AL21" i="35"/>
  <c r="AK21" i="35"/>
  <c r="AJ21" i="35"/>
  <c r="AI21" i="35"/>
  <c r="AH21" i="35"/>
  <c r="AG21" i="35"/>
  <c r="AF21" i="35"/>
  <c r="AE21" i="35"/>
  <c r="AD21" i="35"/>
  <c r="AC21" i="35"/>
  <c r="AB21" i="35"/>
  <c r="AA21" i="35"/>
  <c r="Z21" i="35"/>
  <c r="AB22" i="1"/>
  <c r="AC22" i="1"/>
  <c r="AD22" i="1"/>
  <c r="AE22" i="1"/>
  <c r="AF22" i="1"/>
  <c r="AG22" i="1"/>
  <c r="AH22" i="1"/>
  <c r="AI22" i="1"/>
  <c r="AJ22" i="1"/>
  <c r="AK22" i="1"/>
  <c r="AL22" i="1"/>
  <c r="AM22" i="1"/>
  <c r="AN22" i="1"/>
  <c r="AO22" i="1"/>
  <c r="AP22" i="1"/>
  <c r="AQ22" i="1"/>
  <c r="AR22" i="1"/>
  <c r="AS22" i="1"/>
  <c r="AT22" i="1"/>
  <c r="AU22" i="1"/>
  <c r="AB23" i="1"/>
  <c r="AC23" i="1"/>
  <c r="AD23" i="1"/>
  <c r="AE23" i="1"/>
  <c r="AF23" i="1"/>
  <c r="AG23" i="1"/>
  <c r="AH23" i="1"/>
  <c r="AI23" i="1"/>
  <c r="AJ23" i="1"/>
  <c r="AK23" i="1"/>
  <c r="AL23" i="1"/>
  <c r="AM23" i="1"/>
  <c r="AN23" i="1"/>
  <c r="AO23" i="1"/>
  <c r="AP23" i="1"/>
  <c r="AQ23" i="1"/>
  <c r="AR23" i="1"/>
  <c r="AS23" i="1"/>
  <c r="AT23" i="1"/>
  <c r="AU23" i="1"/>
  <c r="AB24" i="1"/>
  <c r="AC24" i="1"/>
  <c r="AD24" i="1"/>
  <c r="AE24" i="1"/>
  <c r="AF24" i="1"/>
  <c r="AG24" i="1"/>
  <c r="AH24" i="1"/>
  <c r="AI24" i="1"/>
  <c r="AJ24" i="1"/>
  <c r="AK24" i="1"/>
  <c r="AL24" i="1"/>
  <c r="AM24" i="1"/>
  <c r="AN24" i="1"/>
  <c r="AO24" i="1"/>
  <c r="AP24" i="1"/>
  <c r="AQ24" i="1"/>
  <c r="AR24" i="1"/>
  <c r="AS24" i="1"/>
  <c r="AT24" i="1"/>
  <c r="AU24" i="1"/>
  <c r="AB25" i="1"/>
  <c r="AC25" i="1"/>
  <c r="AD25" i="1"/>
  <c r="AE25" i="1"/>
  <c r="AF25" i="1"/>
  <c r="AG25" i="1"/>
  <c r="AH25" i="1"/>
  <c r="AI25" i="1"/>
  <c r="AJ25" i="1"/>
  <c r="AK25" i="1"/>
  <c r="AL25" i="1"/>
  <c r="AM25" i="1"/>
  <c r="AN25" i="1"/>
  <c r="AO25" i="1"/>
  <c r="AP25" i="1"/>
  <c r="AQ25" i="1"/>
  <c r="AR25" i="1"/>
  <c r="AS25" i="1"/>
  <c r="AT25" i="1"/>
  <c r="AU25" i="1"/>
  <c r="AB26" i="1"/>
  <c r="AC26" i="1"/>
  <c r="AD26" i="1"/>
  <c r="AE26" i="1"/>
  <c r="AF26" i="1"/>
  <c r="AG26" i="1"/>
  <c r="AH26" i="1"/>
  <c r="AI26" i="1"/>
  <c r="AJ26" i="1"/>
  <c r="AK26" i="1"/>
  <c r="AL26" i="1"/>
  <c r="AM26" i="1"/>
  <c r="AN26" i="1"/>
  <c r="AO26" i="1"/>
  <c r="AP26" i="1"/>
  <c r="AQ26" i="1"/>
  <c r="AR26" i="1"/>
  <c r="AS26" i="1"/>
  <c r="AT26" i="1"/>
  <c r="AU26" i="1"/>
  <c r="AB27" i="1"/>
  <c r="AC27" i="1"/>
  <c r="AD27" i="1"/>
  <c r="AE27" i="1"/>
  <c r="AF27" i="1"/>
  <c r="AG27" i="1"/>
  <c r="AH27" i="1"/>
  <c r="AI27" i="1"/>
  <c r="AJ27" i="1"/>
  <c r="AK27" i="1"/>
  <c r="AL27" i="1"/>
  <c r="AM27" i="1"/>
  <c r="AN27" i="1"/>
  <c r="AO27" i="1"/>
  <c r="AP27" i="1"/>
  <c r="AQ27" i="1"/>
  <c r="AR27" i="1"/>
  <c r="AS27" i="1"/>
  <c r="AT27" i="1"/>
  <c r="AU27" i="1"/>
  <c r="AB28" i="1"/>
  <c r="AC28" i="1"/>
  <c r="AD28" i="1"/>
  <c r="AE28" i="1"/>
  <c r="AF28" i="1"/>
  <c r="AG28" i="1"/>
  <c r="AH28" i="1"/>
  <c r="AI28" i="1"/>
  <c r="AJ28" i="1"/>
  <c r="AK28" i="1"/>
  <c r="AL28" i="1"/>
  <c r="AM28" i="1"/>
  <c r="AN28" i="1"/>
  <c r="AO28" i="1"/>
  <c r="AP28" i="1"/>
  <c r="AQ28" i="1"/>
  <c r="AR28" i="1"/>
  <c r="AS28" i="1"/>
  <c r="AT28" i="1"/>
  <c r="AU28" i="1"/>
  <c r="AB29" i="1"/>
  <c r="AC29" i="1"/>
  <c r="AD29" i="1"/>
  <c r="AE29" i="1"/>
  <c r="AF29" i="1"/>
  <c r="AG29" i="1"/>
  <c r="AH29" i="1"/>
  <c r="AI29" i="1"/>
  <c r="AJ29" i="1"/>
  <c r="AK29" i="1"/>
  <c r="AL29" i="1"/>
  <c r="AM29" i="1"/>
  <c r="AN29" i="1"/>
  <c r="AO29" i="1"/>
  <c r="AP29" i="1"/>
  <c r="AQ29" i="1"/>
  <c r="AR29" i="1"/>
  <c r="AS29" i="1"/>
  <c r="AT29" i="1"/>
  <c r="AU29" i="1"/>
  <c r="AB30" i="1"/>
  <c r="AC30" i="1"/>
  <c r="AD30" i="1"/>
  <c r="AE30" i="1"/>
  <c r="AF30" i="1"/>
  <c r="AG30" i="1"/>
  <c r="AH30" i="1"/>
  <c r="AI30" i="1"/>
  <c r="AJ30" i="1"/>
  <c r="AK30" i="1"/>
  <c r="AL30" i="1"/>
  <c r="AM30" i="1"/>
  <c r="AN30" i="1"/>
  <c r="AO30" i="1"/>
  <c r="AP30" i="1"/>
  <c r="AQ30" i="1"/>
  <c r="AR30" i="1"/>
  <c r="AS30" i="1"/>
  <c r="AT30" i="1"/>
  <c r="AU30" i="1"/>
  <c r="AB31" i="1"/>
  <c r="AC31" i="1"/>
  <c r="AD31" i="1"/>
  <c r="AE31" i="1"/>
  <c r="AF31" i="1"/>
  <c r="AG31" i="1"/>
  <c r="AH31" i="1"/>
  <c r="AI31" i="1"/>
  <c r="AJ31" i="1"/>
  <c r="AK31" i="1"/>
  <c r="AL31" i="1"/>
  <c r="AM31" i="1"/>
  <c r="AN31" i="1"/>
  <c r="AO31" i="1"/>
  <c r="AP31" i="1"/>
  <c r="AQ31" i="1"/>
  <c r="AR31" i="1"/>
  <c r="AS31" i="1"/>
  <c r="AT31" i="1"/>
  <c r="AU31" i="1"/>
  <c r="AB32" i="1"/>
  <c r="AC32" i="1"/>
  <c r="AD32" i="1"/>
  <c r="AE32" i="1"/>
  <c r="AF32" i="1"/>
  <c r="AG32" i="1"/>
  <c r="AH32" i="1"/>
  <c r="AI32" i="1"/>
  <c r="AJ32" i="1"/>
  <c r="AK32" i="1"/>
  <c r="AL32" i="1"/>
  <c r="AM32" i="1"/>
  <c r="AN32" i="1"/>
  <c r="AO32" i="1"/>
  <c r="AP32" i="1"/>
  <c r="AQ32" i="1"/>
  <c r="AR32" i="1"/>
  <c r="AS32" i="1"/>
  <c r="AT32" i="1"/>
  <c r="AU32" i="1"/>
  <c r="AR72" i="31"/>
  <c r="AQ72" i="31"/>
  <c r="AP72" i="31"/>
  <c r="AO72" i="31"/>
  <c r="AN72" i="31"/>
  <c r="AM72" i="31"/>
  <c r="AL72" i="31"/>
  <c r="AK72" i="31"/>
  <c r="AJ72" i="31"/>
  <c r="AI72" i="31"/>
  <c r="AH72" i="31"/>
  <c r="AG72" i="31"/>
  <c r="AF72" i="31"/>
  <c r="AE72" i="31"/>
  <c r="AD72" i="31"/>
  <c r="AC72" i="31"/>
  <c r="AB72" i="31"/>
  <c r="AA72" i="31"/>
  <c r="Z72" i="31"/>
  <c r="Y72" i="31"/>
  <c r="J63" i="31" a="1"/>
  <c r="J63" i="31" s="1"/>
  <c r="H63" i="31" a="1"/>
  <c r="H63" i="31" s="1"/>
  <c r="G63" i="31" a="1"/>
  <c r="G63" i="31" s="1"/>
  <c r="F63" i="31" a="1"/>
  <c r="F63" i="31" s="1"/>
  <c r="AR71" i="31"/>
  <c r="AQ71" i="31"/>
  <c r="AP71" i="31"/>
  <c r="AO71" i="31"/>
  <c r="AN71" i="31"/>
  <c r="AM71" i="31"/>
  <c r="AL71" i="31"/>
  <c r="AK71" i="31"/>
  <c r="AJ71" i="31"/>
  <c r="AI71" i="31"/>
  <c r="AH71" i="31"/>
  <c r="AG71" i="31"/>
  <c r="AF71" i="31"/>
  <c r="AE71" i="31"/>
  <c r="AD71" i="31"/>
  <c r="AC71" i="31"/>
  <c r="AB71" i="31"/>
  <c r="AA71" i="31"/>
  <c r="Z71" i="31"/>
  <c r="Y71" i="31"/>
  <c r="J29" i="31" a="1"/>
  <c r="J29" i="31" s="1"/>
  <c r="H29" i="31" a="1"/>
  <c r="H29" i="31" s="1"/>
  <c r="G29" i="31" a="1"/>
  <c r="G29" i="31" s="1"/>
  <c r="F29" i="31" a="1"/>
  <c r="F29" i="31" s="1"/>
  <c r="AR70" i="31"/>
  <c r="AQ70" i="31"/>
  <c r="AP70" i="31"/>
  <c r="AO70" i="31"/>
  <c r="AN70" i="31"/>
  <c r="AM70" i="31"/>
  <c r="AL70" i="31"/>
  <c r="AK70" i="31"/>
  <c r="AJ70" i="31"/>
  <c r="AI70" i="31"/>
  <c r="AH70" i="31"/>
  <c r="AG70" i="31"/>
  <c r="AF70" i="31"/>
  <c r="AE70" i="31"/>
  <c r="AD70" i="31"/>
  <c r="AC70" i="31"/>
  <c r="AB70" i="31"/>
  <c r="AA70" i="31"/>
  <c r="Z70" i="31"/>
  <c r="Y70" i="31"/>
  <c r="J16" i="31" a="1"/>
  <c r="J16" i="31" s="1"/>
  <c r="H16" i="31" a="1"/>
  <c r="H16" i="31" s="1"/>
  <c r="G16" i="31" a="1"/>
  <c r="G16" i="31" s="1"/>
  <c r="F16" i="31" a="1"/>
  <c r="F16" i="31" s="1"/>
  <c r="AR69" i="31"/>
  <c r="AQ69" i="31"/>
  <c r="AP69" i="31"/>
  <c r="AO69" i="31"/>
  <c r="AN69" i="31"/>
  <c r="AM69" i="31"/>
  <c r="AL69" i="31"/>
  <c r="AK69" i="31"/>
  <c r="AJ69" i="31"/>
  <c r="AI69" i="31"/>
  <c r="AH69" i="31"/>
  <c r="AG69" i="31"/>
  <c r="AF69" i="31"/>
  <c r="AE69" i="31"/>
  <c r="AD69" i="31"/>
  <c r="AC69" i="31"/>
  <c r="AB69" i="31"/>
  <c r="AA69" i="31"/>
  <c r="Z69" i="31"/>
  <c r="Y69" i="31"/>
  <c r="J12" i="31" a="1"/>
  <c r="J12" i="31" s="1"/>
  <c r="H12" i="31" a="1"/>
  <c r="H12" i="31" s="1"/>
  <c r="W12" i="31" s="1" a="1"/>
  <c r="W12" i="31" s="1"/>
  <c r="G12" i="31" a="1"/>
  <c r="G12" i="31" s="1"/>
  <c r="F12" i="31" a="1"/>
  <c r="F12" i="31" s="1"/>
  <c r="AR68" i="31"/>
  <c r="AQ68" i="31"/>
  <c r="AP68" i="31"/>
  <c r="AO68" i="31"/>
  <c r="AN68" i="31"/>
  <c r="AM68" i="31"/>
  <c r="AL68" i="31"/>
  <c r="AK68" i="31"/>
  <c r="AJ68" i="31"/>
  <c r="AI68" i="31"/>
  <c r="AH68" i="31"/>
  <c r="AG68" i="31"/>
  <c r="AF68" i="31"/>
  <c r="AE68" i="31"/>
  <c r="AD68" i="31"/>
  <c r="AC68" i="31"/>
  <c r="AB68" i="31"/>
  <c r="AA68" i="31"/>
  <c r="Z68" i="31"/>
  <c r="Y68" i="31"/>
  <c r="J10" i="31" a="1"/>
  <c r="J10" i="31" s="1"/>
  <c r="H10" i="31" a="1"/>
  <c r="H10" i="31" s="1"/>
  <c r="W10" i="31" s="1" a="1"/>
  <c r="W10" i="31" s="1"/>
  <c r="G10" i="31" a="1"/>
  <c r="G10" i="31" s="1"/>
  <c r="F10" i="31" a="1"/>
  <c r="F10" i="31" s="1"/>
  <c r="AR67" i="31"/>
  <c r="AQ67" i="31"/>
  <c r="AP67" i="31"/>
  <c r="AO67" i="31"/>
  <c r="AN67" i="31"/>
  <c r="AM67" i="31"/>
  <c r="AL67" i="31"/>
  <c r="AK67" i="31"/>
  <c r="AJ67" i="31"/>
  <c r="AI67" i="31"/>
  <c r="AH67" i="31"/>
  <c r="AG67" i="31"/>
  <c r="AF67" i="31"/>
  <c r="AE67" i="31"/>
  <c r="AD67" i="31"/>
  <c r="AC67" i="31"/>
  <c r="AB67" i="31"/>
  <c r="AA67" i="31"/>
  <c r="Z67" i="31"/>
  <c r="Y67" i="31"/>
  <c r="J8" i="31" a="1"/>
  <c r="J8" i="31" s="1"/>
  <c r="H8" i="31" a="1"/>
  <c r="H8" i="31" s="1"/>
  <c r="W8" i="31" s="1" a="1"/>
  <c r="W8" i="31" s="1"/>
  <c r="G8" i="31" a="1"/>
  <c r="G8" i="31" s="1"/>
  <c r="F8" i="31" a="1"/>
  <c r="F8" i="31" s="1"/>
  <c r="AR66" i="31"/>
  <c r="AQ66" i="31"/>
  <c r="AP66" i="31"/>
  <c r="AO66" i="31"/>
  <c r="AN66" i="31"/>
  <c r="AM66" i="31"/>
  <c r="AL66" i="31"/>
  <c r="AK66" i="31"/>
  <c r="AJ66" i="31"/>
  <c r="AI66" i="31"/>
  <c r="AH66" i="31"/>
  <c r="AG66" i="31"/>
  <c r="AF66" i="31"/>
  <c r="AE66" i="31"/>
  <c r="AD66" i="31"/>
  <c r="AC66" i="31"/>
  <c r="AB66" i="31"/>
  <c r="AA66" i="31"/>
  <c r="Z66" i="31"/>
  <c r="Y66" i="31"/>
  <c r="J2" i="31" a="1"/>
  <c r="J2" i="31" s="1"/>
  <c r="H2" i="31" a="1"/>
  <c r="H2" i="31" s="1"/>
  <c r="G2" i="31" a="1"/>
  <c r="G2" i="31" s="1"/>
  <c r="F2" i="31" a="1"/>
  <c r="F2" i="31" s="1"/>
  <c r="E7" i="31"/>
  <c r="AR32" i="36"/>
  <c r="AQ32" i="36"/>
  <c r="AP32" i="36"/>
  <c r="AO32" i="36"/>
  <c r="AN32" i="36"/>
  <c r="AM32" i="36"/>
  <c r="AL32" i="36"/>
  <c r="AK32" i="36"/>
  <c r="AJ32" i="36"/>
  <c r="AI32" i="36"/>
  <c r="AH32" i="36"/>
  <c r="AG32" i="36"/>
  <c r="AF32" i="36"/>
  <c r="AE32" i="36"/>
  <c r="AD32" i="36"/>
  <c r="AC32" i="36"/>
  <c r="AB32" i="36"/>
  <c r="AA32" i="36"/>
  <c r="Z32" i="36"/>
  <c r="Y32" i="36"/>
  <c r="AR31" i="36"/>
  <c r="AQ31" i="36"/>
  <c r="AP31" i="36"/>
  <c r="AO31" i="36"/>
  <c r="AN31" i="36"/>
  <c r="AM31" i="36"/>
  <c r="AL31" i="36"/>
  <c r="AK31" i="36"/>
  <c r="AJ31" i="36"/>
  <c r="AI31" i="36"/>
  <c r="AH31" i="36"/>
  <c r="AG31" i="36"/>
  <c r="AF31" i="36"/>
  <c r="AE31" i="36"/>
  <c r="AD31" i="36"/>
  <c r="AC31" i="36"/>
  <c r="AB31" i="36"/>
  <c r="AA31" i="36"/>
  <c r="Z31" i="36"/>
  <c r="Y31" i="36"/>
  <c r="AR30" i="36"/>
  <c r="AQ30" i="36"/>
  <c r="AP30" i="36"/>
  <c r="AO30" i="36"/>
  <c r="AN30" i="36"/>
  <c r="AM30" i="36"/>
  <c r="AL30" i="36"/>
  <c r="AK30" i="36"/>
  <c r="AJ30" i="36"/>
  <c r="AI30" i="36"/>
  <c r="AH30" i="36"/>
  <c r="AG30" i="36"/>
  <c r="AF30" i="36"/>
  <c r="AE30" i="36"/>
  <c r="AD30" i="36"/>
  <c r="AC30" i="36"/>
  <c r="AB30" i="36"/>
  <c r="AA30" i="36"/>
  <c r="Z30" i="36"/>
  <c r="Y30" i="36"/>
  <c r="AR29" i="36"/>
  <c r="AQ29" i="36"/>
  <c r="AP29" i="36"/>
  <c r="AO29" i="36"/>
  <c r="AN29" i="36"/>
  <c r="AM29" i="36"/>
  <c r="AL29" i="36"/>
  <c r="AK29" i="36"/>
  <c r="AJ29" i="36"/>
  <c r="AI29" i="36"/>
  <c r="AH29" i="36"/>
  <c r="AG29" i="36"/>
  <c r="AF29" i="36"/>
  <c r="AE29" i="36"/>
  <c r="AD29" i="36"/>
  <c r="AC29" i="36"/>
  <c r="AB29" i="36"/>
  <c r="AA29" i="36"/>
  <c r="Z29" i="36"/>
  <c r="Y29" i="36"/>
  <c r="AR28" i="36"/>
  <c r="AQ28" i="36"/>
  <c r="AP28" i="36"/>
  <c r="AO28" i="36"/>
  <c r="AN28" i="36"/>
  <c r="AM28" i="36"/>
  <c r="AL28" i="36"/>
  <c r="AK28" i="36"/>
  <c r="AJ28" i="36"/>
  <c r="AI28" i="36"/>
  <c r="AH28" i="36"/>
  <c r="AG28" i="36"/>
  <c r="AF28" i="36"/>
  <c r="AE28" i="36"/>
  <c r="AD28" i="36"/>
  <c r="AC28" i="36"/>
  <c r="AB28" i="36"/>
  <c r="AA28" i="36"/>
  <c r="Z28" i="36"/>
  <c r="Y28" i="36"/>
  <c r="AR27" i="36"/>
  <c r="AQ27" i="36"/>
  <c r="AP27" i="36"/>
  <c r="AO27" i="36"/>
  <c r="AN27" i="36"/>
  <c r="AM27" i="36"/>
  <c r="AL27" i="36"/>
  <c r="AK27" i="36"/>
  <c r="AJ27" i="36"/>
  <c r="AI27" i="36"/>
  <c r="AH27" i="36"/>
  <c r="AG27" i="36"/>
  <c r="AF27" i="36"/>
  <c r="AE27" i="36"/>
  <c r="AD27" i="36"/>
  <c r="AC27" i="36"/>
  <c r="AB27" i="36"/>
  <c r="AA27" i="36"/>
  <c r="Z27" i="36"/>
  <c r="Y27" i="36"/>
  <c r="AR26" i="36"/>
  <c r="AQ26" i="36"/>
  <c r="AP26" i="36"/>
  <c r="AO26" i="36"/>
  <c r="AN26" i="36"/>
  <c r="AM26" i="36"/>
  <c r="AL26" i="36"/>
  <c r="AK26" i="36"/>
  <c r="AJ26" i="36"/>
  <c r="AI26" i="36"/>
  <c r="AH26" i="36"/>
  <c r="AG26" i="36"/>
  <c r="AF26" i="36"/>
  <c r="AE26" i="36"/>
  <c r="AD26" i="36"/>
  <c r="AC26" i="36"/>
  <c r="AB26" i="36"/>
  <c r="AA26" i="36"/>
  <c r="Z26" i="36"/>
  <c r="Y26" i="36"/>
  <c r="AR25" i="36"/>
  <c r="AQ25" i="36"/>
  <c r="AP25" i="36"/>
  <c r="AO25" i="36"/>
  <c r="AN25" i="36"/>
  <c r="AM25" i="36"/>
  <c r="AL25" i="36"/>
  <c r="AK25" i="36"/>
  <c r="AJ25" i="36"/>
  <c r="AI25" i="36"/>
  <c r="AH25" i="36"/>
  <c r="AG25" i="36"/>
  <c r="AF25" i="36"/>
  <c r="AE25" i="36"/>
  <c r="AD25" i="36"/>
  <c r="AC25" i="36"/>
  <c r="AB25" i="36"/>
  <c r="AA25" i="36"/>
  <c r="Z25" i="36"/>
  <c r="Y25" i="36"/>
  <c r="AR24" i="36"/>
  <c r="AQ24" i="36"/>
  <c r="AP24" i="36"/>
  <c r="AO24" i="36"/>
  <c r="AN24" i="36"/>
  <c r="AM24" i="36"/>
  <c r="AL24" i="36"/>
  <c r="AK24" i="36"/>
  <c r="AJ24" i="36"/>
  <c r="AI24" i="36"/>
  <c r="AH24" i="36"/>
  <c r="AG24" i="36"/>
  <c r="AF24" i="36"/>
  <c r="AE24" i="36"/>
  <c r="AD24" i="36"/>
  <c r="AC24" i="36"/>
  <c r="AB24" i="36"/>
  <c r="AA24" i="36"/>
  <c r="Z24" i="36"/>
  <c r="Y24" i="36"/>
  <c r="AR23" i="36"/>
  <c r="AQ23" i="36"/>
  <c r="AP23" i="36"/>
  <c r="AO23" i="36"/>
  <c r="AN23" i="36"/>
  <c r="AM23" i="36"/>
  <c r="AL23" i="36"/>
  <c r="AK23" i="36"/>
  <c r="AJ23" i="36"/>
  <c r="AI23" i="36"/>
  <c r="AH23" i="36"/>
  <c r="AG23" i="36"/>
  <c r="AF23" i="36"/>
  <c r="AE23" i="36"/>
  <c r="AD23" i="36"/>
  <c r="AC23" i="36"/>
  <c r="AB23" i="36"/>
  <c r="AA23" i="36"/>
  <c r="Z23" i="36"/>
  <c r="Y23" i="36"/>
  <c r="AR22" i="36"/>
  <c r="AQ22" i="36"/>
  <c r="AP22" i="36"/>
  <c r="AO22" i="36"/>
  <c r="AN22" i="36"/>
  <c r="AM22" i="36"/>
  <c r="AL22" i="36"/>
  <c r="AK22" i="36"/>
  <c r="AJ22" i="36"/>
  <c r="AI22" i="36"/>
  <c r="AH22" i="36"/>
  <c r="AG22" i="36"/>
  <c r="AF22" i="36"/>
  <c r="AE22" i="36"/>
  <c r="AD22" i="36"/>
  <c r="AC22" i="36"/>
  <c r="AB22" i="36"/>
  <c r="AA22" i="36"/>
  <c r="Z22" i="36"/>
  <c r="Y22" i="36"/>
  <c r="AR21" i="36"/>
  <c r="AQ21" i="36"/>
  <c r="AP21" i="36"/>
  <c r="AO21" i="36"/>
  <c r="AN21" i="36"/>
  <c r="AM21" i="36"/>
  <c r="AL21" i="36"/>
  <c r="AK21" i="36"/>
  <c r="AJ21" i="36"/>
  <c r="AI21" i="36"/>
  <c r="AH21" i="36"/>
  <c r="AG21" i="36"/>
  <c r="AF21" i="36"/>
  <c r="AE21" i="36"/>
  <c r="AD21" i="36"/>
  <c r="AC21" i="36"/>
  <c r="AB21" i="36"/>
  <c r="AA21" i="36"/>
  <c r="Z21" i="36"/>
  <c r="Y21" i="36"/>
  <c r="AR20" i="36"/>
  <c r="AQ20" i="36"/>
  <c r="AP20" i="36"/>
  <c r="AO20" i="36"/>
  <c r="AN20" i="36"/>
  <c r="AM20" i="36"/>
  <c r="AL20" i="36"/>
  <c r="AK20" i="36"/>
  <c r="AJ20" i="36"/>
  <c r="AI20" i="36"/>
  <c r="AH20" i="36"/>
  <c r="AG20" i="36"/>
  <c r="AF20" i="36"/>
  <c r="AE20" i="36"/>
  <c r="AD20" i="36"/>
  <c r="AC20" i="36"/>
  <c r="AB20" i="36"/>
  <c r="AA20" i="36"/>
  <c r="Z20" i="36"/>
  <c r="Y20" i="36"/>
  <c r="AR19" i="36"/>
  <c r="AQ19" i="36"/>
  <c r="AP19" i="36"/>
  <c r="AO19" i="36"/>
  <c r="AN19" i="36"/>
  <c r="AM19" i="36"/>
  <c r="AL19" i="36"/>
  <c r="AK19" i="36"/>
  <c r="AJ19" i="36"/>
  <c r="AI19" i="36"/>
  <c r="AH19" i="36"/>
  <c r="AG19" i="36"/>
  <c r="AF19" i="36"/>
  <c r="AE19" i="36"/>
  <c r="AD19" i="36"/>
  <c r="AC19" i="36"/>
  <c r="AB19" i="36"/>
  <c r="AA19" i="36"/>
  <c r="Z19" i="36"/>
  <c r="Y19" i="36"/>
  <c r="AR18" i="36"/>
  <c r="AQ18" i="36"/>
  <c r="AP18" i="36"/>
  <c r="AO18" i="36"/>
  <c r="AN18" i="36"/>
  <c r="AM18" i="36"/>
  <c r="AL18" i="36"/>
  <c r="AK18" i="36"/>
  <c r="AJ18" i="36"/>
  <c r="AI18" i="36"/>
  <c r="AH18" i="36"/>
  <c r="AG18" i="36"/>
  <c r="AF18" i="36"/>
  <c r="AE18" i="36"/>
  <c r="AD18" i="36"/>
  <c r="AC18" i="36"/>
  <c r="AB18" i="36"/>
  <c r="AA18" i="36"/>
  <c r="Z18" i="36"/>
  <c r="Y18" i="36"/>
  <c r="AR17" i="36"/>
  <c r="AQ17" i="36"/>
  <c r="AP17" i="36"/>
  <c r="AO17" i="36"/>
  <c r="AN17" i="36"/>
  <c r="AM17" i="36"/>
  <c r="AL17" i="36"/>
  <c r="AK17" i="36"/>
  <c r="AJ17" i="36"/>
  <c r="AI17" i="36"/>
  <c r="AH17" i="36"/>
  <c r="AG17" i="36"/>
  <c r="AF17" i="36"/>
  <c r="AE17" i="36"/>
  <c r="AD17" i="36"/>
  <c r="AC17" i="36"/>
  <c r="AB17" i="36"/>
  <c r="AA17" i="36"/>
  <c r="Z17" i="36"/>
  <c r="Y17" i="36"/>
  <c r="AR16" i="36"/>
  <c r="AQ16" i="36"/>
  <c r="AP16" i="36"/>
  <c r="AO16" i="36"/>
  <c r="AN16" i="36"/>
  <c r="AM16" i="36"/>
  <c r="AL16" i="36"/>
  <c r="AK16" i="36"/>
  <c r="AJ16" i="36"/>
  <c r="AI16" i="36"/>
  <c r="AH16" i="36"/>
  <c r="AG16" i="36"/>
  <c r="AF16" i="36"/>
  <c r="AE16" i="36"/>
  <c r="AD16" i="36"/>
  <c r="AC16" i="36"/>
  <c r="AB16" i="36"/>
  <c r="AA16" i="36"/>
  <c r="Z16" i="36"/>
  <c r="Y16" i="36"/>
  <c r="AR15" i="36"/>
  <c r="AQ15" i="36"/>
  <c r="AP15" i="36"/>
  <c r="AO15" i="36"/>
  <c r="AN15" i="36"/>
  <c r="AM15" i="36"/>
  <c r="AL15" i="36"/>
  <c r="AK15" i="36"/>
  <c r="AJ15" i="36"/>
  <c r="AI15" i="36"/>
  <c r="AH15" i="36"/>
  <c r="AG15" i="36"/>
  <c r="AF15" i="36"/>
  <c r="AE15" i="36"/>
  <c r="AD15" i="36"/>
  <c r="AC15" i="36"/>
  <c r="AB15" i="36"/>
  <c r="AA15" i="36"/>
  <c r="Z15" i="36"/>
  <c r="Y15" i="36"/>
  <c r="AR14" i="36"/>
  <c r="AQ14" i="36"/>
  <c r="AP14" i="36"/>
  <c r="AO14" i="36"/>
  <c r="AN14" i="36"/>
  <c r="AM14" i="36"/>
  <c r="AL14" i="36"/>
  <c r="AK14" i="36"/>
  <c r="AJ14" i="36"/>
  <c r="AI14" i="36"/>
  <c r="AH14" i="36"/>
  <c r="AG14" i="36"/>
  <c r="AF14" i="36"/>
  <c r="AE14" i="36"/>
  <c r="AD14" i="36"/>
  <c r="AC14" i="36"/>
  <c r="AB14" i="36"/>
  <c r="AA14" i="36"/>
  <c r="Z14" i="36"/>
  <c r="Y14" i="36"/>
  <c r="AR13" i="36"/>
  <c r="AQ13" i="36"/>
  <c r="AP13" i="36"/>
  <c r="AO13" i="36"/>
  <c r="AN13" i="36"/>
  <c r="AM13" i="36"/>
  <c r="AL13" i="36"/>
  <c r="AK13" i="36"/>
  <c r="AJ13" i="36"/>
  <c r="AI13" i="36"/>
  <c r="AH13" i="36"/>
  <c r="AG13" i="36"/>
  <c r="AF13" i="36"/>
  <c r="AE13" i="36"/>
  <c r="AD13" i="36"/>
  <c r="AC13" i="36"/>
  <c r="AB13" i="36"/>
  <c r="AA13" i="36"/>
  <c r="Z13" i="36"/>
  <c r="Y13" i="36"/>
  <c r="AR12" i="36"/>
  <c r="AQ12" i="36"/>
  <c r="AP12" i="36"/>
  <c r="AO12" i="36"/>
  <c r="AN12" i="36"/>
  <c r="AM12" i="36"/>
  <c r="AL12" i="36"/>
  <c r="AK12" i="36"/>
  <c r="AJ12" i="36"/>
  <c r="AI12" i="36"/>
  <c r="AH12" i="36"/>
  <c r="AG12" i="36"/>
  <c r="AF12" i="36"/>
  <c r="AE12" i="36"/>
  <c r="AD12" i="36"/>
  <c r="AC12" i="36"/>
  <c r="AB12" i="36"/>
  <c r="AA12" i="36"/>
  <c r="Z12" i="36"/>
  <c r="Y12" i="36"/>
  <c r="AR11" i="36"/>
  <c r="AQ11" i="36"/>
  <c r="AP11" i="36"/>
  <c r="AO11" i="36"/>
  <c r="AN11" i="36"/>
  <c r="AM11" i="36"/>
  <c r="AL11" i="36"/>
  <c r="AK11" i="36"/>
  <c r="AJ11" i="36"/>
  <c r="AI11" i="36"/>
  <c r="AH11" i="36"/>
  <c r="AG11" i="36"/>
  <c r="AF11" i="36"/>
  <c r="AE11" i="36"/>
  <c r="AD11" i="36"/>
  <c r="AC11" i="36"/>
  <c r="AB11" i="36"/>
  <c r="AA11" i="36"/>
  <c r="Z11" i="36"/>
  <c r="Y11" i="36"/>
  <c r="AR10" i="36"/>
  <c r="AQ10" i="36"/>
  <c r="AP10" i="36"/>
  <c r="AO10" i="36"/>
  <c r="AN10" i="36"/>
  <c r="AM10" i="36"/>
  <c r="AL10" i="36"/>
  <c r="AK10" i="36"/>
  <c r="AJ10" i="36"/>
  <c r="AI10" i="36"/>
  <c r="AH10" i="36"/>
  <c r="AG10" i="36"/>
  <c r="AF10" i="36"/>
  <c r="AE10" i="36"/>
  <c r="AD10" i="36"/>
  <c r="AC10" i="36"/>
  <c r="AB10" i="36"/>
  <c r="AA10" i="36"/>
  <c r="Z10" i="36"/>
  <c r="Y10" i="36"/>
  <c r="AR9" i="36"/>
  <c r="AQ9" i="36"/>
  <c r="AP9" i="36"/>
  <c r="AO9" i="36"/>
  <c r="AN9" i="36"/>
  <c r="AM9" i="36"/>
  <c r="AL9" i="36"/>
  <c r="AK9" i="36"/>
  <c r="AJ9" i="36"/>
  <c r="AI9" i="36"/>
  <c r="AH9" i="36"/>
  <c r="AG9" i="36"/>
  <c r="AF9" i="36"/>
  <c r="AE9" i="36"/>
  <c r="AD9" i="36"/>
  <c r="AC9" i="36"/>
  <c r="AB9" i="36"/>
  <c r="AA9" i="36"/>
  <c r="Z9" i="36"/>
  <c r="Y9" i="36"/>
  <c r="AR8" i="36"/>
  <c r="AQ8" i="36"/>
  <c r="AP8" i="36"/>
  <c r="AO8" i="36"/>
  <c r="AN8" i="36"/>
  <c r="AM8" i="36"/>
  <c r="AL8" i="36"/>
  <c r="AK8" i="36"/>
  <c r="AJ8" i="36"/>
  <c r="AI8" i="36"/>
  <c r="AH8" i="36"/>
  <c r="AG8" i="36"/>
  <c r="AF8" i="36"/>
  <c r="AE8" i="36"/>
  <c r="AD8" i="36"/>
  <c r="AC8" i="36"/>
  <c r="AB8" i="36"/>
  <c r="AA8" i="36"/>
  <c r="Z8" i="36"/>
  <c r="Y8" i="36"/>
  <c r="AR7" i="36"/>
  <c r="AQ7" i="36"/>
  <c r="AP7" i="36"/>
  <c r="AO7" i="36"/>
  <c r="AN7" i="36"/>
  <c r="AM7" i="36"/>
  <c r="AL7" i="36"/>
  <c r="AK7" i="36"/>
  <c r="AJ7" i="36"/>
  <c r="AI7" i="36"/>
  <c r="AH7" i="36"/>
  <c r="AG7" i="36"/>
  <c r="AF7" i="36"/>
  <c r="AE7" i="36"/>
  <c r="AD7" i="36"/>
  <c r="AC7" i="36"/>
  <c r="AB7" i="36"/>
  <c r="AA7" i="36"/>
  <c r="Z7" i="36"/>
  <c r="Y7" i="36"/>
  <c r="AR6" i="36"/>
  <c r="AQ6" i="36"/>
  <c r="AP6" i="36"/>
  <c r="AO6" i="36"/>
  <c r="AN6" i="36"/>
  <c r="AM6" i="36"/>
  <c r="AL6" i="36"/>
  <c r="AK6" i="36"/>
  <c r="AJ6" i="36"/>
  <c r="AI6" i="36"/>
  <c r="AH6" i="36"/>
  <c r="AG6" i="36"/>
  <c r="AF6" i="36"/>
  <c r="AE6" i="36"/>
  <c r="AD6" i="36"/>
  <c r="AC6" i="36"/>
  <c r="AB6" i="36"/>
  <c r="AA6" i="36"/>
  <c r="Z6" i="36"/>
  <c r="Y6" i="36"/>
  <c r="AR5" i="36"/>
  <c r="AQ5" i="36"/>
  <c r="AP5" i="36"/>
  <c r="AO5" i="36"/>
  <c r="AN5" i="36"/>
  <c r="AM5" i="36"/>
  <c r="AL5" i="36"/>
  <c r="AK5" i="36"/>
  <c r="AJ5" i="36"/>
  <c r="AI5" i="36"/>
  <c r="AH5" i="36"/>
  <c r="AG5" i="36"/>
  <c r="AF5" i="36"/>
  <c r="AE5" i="36"/>
  <c r="AD5" i="36"/>
  <c r="AC5" i="36"/>
  <c r="AB5" i="36"/>
  <c r="AA5" i="36"/>
  <c r="Z5" i="36"/>
  <c r="Y5" i="36"/>
  <c r="AR4" i="36"/>
  <c r="AQ4" i="36"/>
  <c r="AP4" i="36"/>
  <c r="AO4" i="36"/>
  <c r="AN4" i="36"/>
  <c r="AM4" i="36"/>
  <c r="AL4" i="36"/>
  <c r="AK4" i="36"/>
  <c r="AJ4" i="36"/>
  <c r="AI4" i="36"/>
  <c r="AH4" i="36"/>
  <c r="AG4" i="36"/>
  <c r="AF4" i="36"/>
  <c r="AE4" i="36"/>
  <c r="AD4" i="36"/>
  <c r="AC4" i="36"/>
  <c r="AB4" i="36"/>
  <c r="AA4" i="36"/>
  <c r="Z4" i="36"/>
  <c r="Y4" i="36"/>
  <c r="AR3" i="36"/>
  <c r="AQ3" i="36"/>
  <c r="AP3" i="36"/>
  <c r="AO3" i="36"/>
  <c r="AN3" i="36"/>
  <c r="AM3" i="36"/>
  <c r="AL3" i="36"/>
  <c r="AK3" i="36"/>
  <c r="AJ3" i="36"/>
  <c r="AI3" i="36"/>
  <c r="AH3" i="36"/>
  <c r="AG3" i="36"/>
  <c r="AF3" i="36"/>
  <c r="AE3" i="36"/>
  <c r="AD3" i="36"/>
  <c r="AC3" i="36"/>
  <c r="AB3" i="36"/>
  <c r="AA3" i="36"/>
  <c r="Z3" i="36"/>
  <c r="Y3" i="36"/>
  <c r="AR2" i="36"/>
  <c r="AQ2" i="36"/>
  <c r="AP2" i="36"/>
  <c r="AO2" i="36"/>
  <c r="AN2" i="36"/>
  <c r="AM2" i="36"/>
  <c r="AL2" i="36"/>
  <c r="AK2" i="36"/>
  <c r="AJ2" i="36"/>
  <c r="AI2" i="36"/>
  <c r="AH2" i="36"/>
  <c r="AG2" i="36"/>
  <c r="AF2" i="36"/>
  <c r="AE2" i="36"/>
  <c r="AD2" i="36"/>
  <c r="AC2" i="36"/>
  <c r="AB2" i="36"/>
  <c r="AA2" i="36"/>
  <c r="Z2" i="36"/>
  <c r="Y2" i="36"/>
  <c r="AR37" i="37"/>
  <c r="AQ37" i="37"/>
  <c r="AP37" i="37"/>
  <c r="AO37" i="37"/>
  <c r="AN37" i="37"/>
  <c r="AM37" i="37"/>
  <c r="AL37" i="37"/>
  <c r="AK37" i="37"/>
  <c r="AJ37" i="37"/>
  <c r="AI37" i="37"/>
  <c r="AH37" i="37"/>
  <c r="AG37" i="37"/>
  <c r="AF37" i="37"/>
  <c r="AE37" i="37"/>
  <c r="AD37" i="37"/>
  <c r="AC37" i="37"/>
  <c r="AB37" i="37"/>
  <c r="AA37" i="37"/>
  <c r="Z37" i="37"/>
  <c r="Y37" i="37"/>
  <c r="AR36" i="37"/>
  <c r="AQ36" i="37"/>
  <c r="AP36" i="37"/>
  <c r="AO36" i="37"/>
  <c r="AN36" i="37"/>
  <c r="AM36" i="37"/>
  <c r="AL36" i="37"/>
  <c r="AK36" i="37"/>
  <c r="AJ36" i="37"/>
  <c r="AI36" i="37"/>
  <c r="AH36" i="37"/>
  <c r="AG36" i="37"/>
  <c r="AF36" i="37"/>
  <c r="AE36" i="37"/>
  <c r="AD36" i="37"/>
  <c r="AC36" i="37"/>
  <c r="AB36" i="37"/>
  <c r="AA36" i="37"/>
  <c r="Z36" i="37"/>
  <c r="Y36" i="37"/>
  <c r="AR35" i="37"/>
  <c r="AQ35" i="37"/>
  <c r="AP35" i="37"/>
  <c r="AO35" i="37"/>
  <c r="AN35" i="37"/>
  <c r="AM35" i="37"/>
  <c r="AL35" i="37"/>
  <c r="AK35" i="37"/>
  <c r="AJ35" i="37"/>
  <c r="AI35" i="37"/>
  <c r="AH35" i="37"/>
  <c r="AG35" i="37"/>
  <c r="AF35" i="37"/>
  <c r="AE35" i="37"/>
  <c r="AD35" i="37"/>
  <c r="AC35" i="37"/>
  <c r="AB35" i="37"/>
  <c r="AA35" i="37"/>
  <c r="Z35" i="37"/>
  <c r="Y35" i="37"/>
  <c r="AR34" i="37"/>
  <c r="AQ34" i="37"/>
  <c r="AP34" i="37"/>
  <c r="AO34" i="37"/>
  <c r="AN34" i="37"/>
  <c r="AM34" i="37"/>
  <c r="AL34" i="37"/>
  <c r="AK34" i="37"/>
  <c r="AJ34" i="37"/>
  <c r="AI34" i="37"/>
  <c r="AH34" i="37"/>
  <c r="AG34" i="37"/>
  <c r="AF34" i="37"/>
  <c r="AE34" i="37"/>
  <c r="AD34" i="37"/>
  <c r="AC34" i="37"/>
  <c r="AB34" i="37"/>
  <c r="AA34" i="37"/>
  <c r="Z34" i="37"/>
  <c r="Y34" i="37"/>
  <c r="AR33" i="37"/>
  <c r="AQ33" i="37"/>
  <c r="AP33" i="37"/>
  <c r="AO33" i="37"/>
  <c r="AN33" i="37"/>
  <c r="AM33" i="37"/>
  <c r="AL33" i="37"/>
  <c r="AK33" i="37"/>
  <c r="AJ33" i="37"/>
  <c r="AI33" i="37"/>
  <c r="AH33" i="37"/>
  <c r="AG33" i="37"/>
  <c r="AF33" i="37"/>
  <c r="AE33" i="37"/>
  <c r="AD33" i="37"/>
  <c r="AC33" i="37"/>
  <c r="AB33" i="37"/>
  <c r="AA33" i="37"/>
  <c r="Z33" i="37"/>
  <c r="Y33" i="37"/>
  <c r="AR32" i="37"/>
  <c r="AQ32" i="37"/>
  <c r="AP32" i="37"/>
  <c r="AO32" i="37"/>
  <c r="AN32" i="37"/>
  <c r="AM32" i="37"/>
  <c r="AL32" i="37"/>
  <c r="AK32" i="37"/>
  <c r="AJ32" i="37"/>
  <c r="AI32" i="37"/>
  <c r="AH32" i="37"/>
  <c r="AG32" i="37"/>
  <c r="AF32" i="37"/>
  <c r="AE32" i="37"/>
  <c r="AD32" i="37"/>
  <c r="AC32" i="37"/>
  <c r="AB32" i="37"/>
  <c r="AA32" i="37"/>
  <c r="Z32" i="37"/>
  <c r="Y32" i="37"/>
  <c r="AR31" i="37"/>
  <c r="AQ31" i="37"/>
  <c r="AP31" i="37"/>
  <c r="AO31" i="37"/>
  <c r="AN31" i="37"/>
  <c r="AM31" i="37"/>
  <c r="AL31" i="37"/>
  <c r="AK31" i="37"/>
  <c r="AJ31" i="37"/>
  <c r="AI31" i="37"/>
  <c r="AH31" i="37"/>
  <c r="AG31" i="37"/>
  <c r="AF31" i="37"/>
  <c r="AE31" i="37"/>
  <c r="AD31" i="37"/>
  <c r="AC31" i="37"/>
  <c r="AB31" i="37"/>
  <c r="AA31" i="37"/>
  <c r="Z31" i="37"/>
  <c r="Y31" i="37"/>
  <c r="AR30" i="37"/>
  <c r="AQ30" i="37"/>
  <c r="AP30" i="37"/>
  <c r="AO30" i="37"/>
  <c r="AN30" i="37"/>
  <c r="AM30" i="37"/>
  <c r="AL30" i="37"/>
  <c r="AK30" i="37"/>
  <c r="AJ30" i="37"/>
  <c r="AI30" i="37"/>
  <c r="AH30" i="37"/>
  <c r="AG30" i="37"/>
  <c r="AF30" i="37"/>
  <c r="AE30" i="37"/>
  <c r="AD30" i="37"/>
  <c r="AC30" i="37"/>
  <c r="AB30" i="37"/>
  <c r="AA30" i="37"/>
  <c r="Z30" i="37"/>
  <c r="Y30" i="37"/>
  <c r="AR29" i="37"/>
  <c r="AQ29" i="37"/>
  <c r="AP29" i="37"/>
  <c r="AO29" i="37"/>
  <c r="AN29" i="37"/>
  <c r="AM29" i="37"/>
  <c r="AL29" i="37"/>
  <c r="AK29" i="37"/>
  <c r="AJ29" i="37"/>
  <c r="AI29" i="37"/>
  <c r="AH29" i="37"/>
  <c r="AG29" i="37"/>
  <c r="AF29" i="37"/>
  <c r="AE29" i="37"/>
  <c r="AD29" i="37"/>
  <c r="AC29" i="37"/>
  <c r="AB29" i="37"/>
  <c r="AA29" i="37"/>
  <c r="Z29" i="37"/>
  <c r="Y29" i="37"/>
  <c r="AR28" i="37"/>
  <c r="AQ28" i="37"/>
  <c r="AP28" i="37"/>
  <c r="AO28" i="37"/>
  <c r="AN28" i="37"/>
  <c r="AM28" i="37"/>
  <c r="AL28" i="37"/>
  <c r="AK28" i="37"/>
  <c r="AJ28" i="37"/>
  <c r="AI28" i="37"/>
  <c r="AH28" i="37"/>
  <c r="AG28" i="37"/>
  <c r="AF28" i="37"/>
  <c r="AE28" i="37"/>
  <c r="AD28" i="37"/>
  <c r="AC28" i="37"/>
  <c r="AB28" i="37"/>
  <c r="AA28" i="37"/>
  <c r="Z28" i="37"/>
  <c r="Y28" i="37"/>
  <c r="AR27" i="37"/>
  <c r="AQ27" i="37"/>
  <c r="AP27" i="37"/>
  <c r="AO27" i="37"/>
  <c r="AN27" i="37"/>
  <c r="AM27" i="37"/>
  <c r="AL27" i="37"/>
  <c r="AK27" i="37"/>
  <c r="AJ27" i="37"/>
  <c r="AI27" i="37"/>
  <c r="AH27" i="37"/>
  <c r="AG27" i="37"/>
  <c r="AF27" i="37"/>
  <c r="AE27" i="37"/>
  <c r="AD27" i="37"/>
  <c r="AC27" i="37"/>
  <c r="AB27" i="37"/>
  <c r="AA27" i="37"/>
  <c r="Z27" i="37"/>
  <c r="Y27" i="37"/>
  <c r="AR26" i="37"/>
  <c r="AQ26" i="37"/>
  <c r="AP26" i="37"/>
  <c r="AO26" i="37"/>
  <c r="AN26" i="37"/>
  <c r="AM26" i="37"/>
  <c r="AL26" i="37"/>
  <c r="AK26" i="37"/>
  <c r="AJ26" i="37"/>
  <c r="AI26" i="37"/>
  <c r="AH26" i="37"/>
  <c r="AG26" i="37"/>
  <c r="AF26" i="37"/>
  <c r="AE26" i="37"/>
  <c r="AD26" i="37"/>
  <c r="AC26" i="37"/>
  <c r="AB26" i="37"/>
  <c r="AA26" i="37"/>
  <c r="Z26" i="37"/>
  <c r="Y26" i="37"/>
  <c r="AR25" i="37"/>
  <c r="AQ25" i="37"/>
  <c r="AP25" i="37"/>
  <c r="AO25" i="37"/>
  <c r="AN25" i="37"/>
  <c r="AM25" i="37"/>
  <c r="AL25" i="37"/>
  <c r="AK25" i="37"/>
  <c r="AJ25" i="37"/>
  <c r="AI25" i="37"/>
  <c r="AH25" i="37"/>
  <c r="AG25" i="37"/>
  <c r="AF25" i="37"/>
  <c r="AE25" i="37"/>
  <c r="AD25" i="37"/>
  <c r="AC25" i="37"/>
  <c r="AB25" i="37"/>
  <c r="Z25" i="37"/>
  <c r="Y25" i="37"/>
  <c r="AR24" i="37"/>
  <c r="AQ24" i="37"/>
  <c r="AP24" i="37"/>
  <c r="AO24" i="37"/>
  <c r="AN24" i="37"/>
  <c r="AM24" i="37"/>
  <c r="AL24" i="37"/>
  <c r="AK24" i="37"/>
  <c r="AJ24" i="37"/>
  <c r="AI24" i="37"/>
  <c r="AH24" i="37"/>
  <c r="AG24" i="37"/>
  <c r="AF24" i="37"/>
  <c r="AE24" i="37"/>
  <c r="AD24" i="37"/>
  <c r="AC24" i="37"/>
  <c r="AB24" i="37"/>
  <c r="AA24" i="37"/>
  <c r="Z24" i="37"/>
  <c r="Y24" i="37"/>
  <c r="AR23" i="37"/>
  <c r="AQ23" i="37"/>
  <c r="AP23" i="37"/>
  <c r="AO23" i="37"/>
  <c r="AN23" i="37"/>
  <c r="AM23" i="37"/>
  <c r="AL23" i="37"/>
  <c r="AK23" i="37"/>
  <c r="AJ23" i="37"/>
  <c r="AI23" i="37"/>
  <c r="AH23" i="37"/>
  <c r="AG23" i="37"/>
  <c r="AF23" i="37"/>
  <c r="AE23" i="37"/>
  <c r="AD23" i="37"/>
  <c r="AC23" i="37"/>
  <c r="AB23" i="37"/>
  <c r="AA23" i="37"/>
  <c r="Z23" i="37"/>
  <c r="Y23" i="37"/>
  <c r="AR22" i="37"/>
  <c r="AQ22" i="37"/>
  <c r="AP22" i="37"/>
  <c r="AO22" i="37"/>
  <c r="AN22" i="37"/>
  <c r="AM22" i="37"/>
  <c r="AL22" i="37"/>
  <c r="AK22" i="37"/>
  <c r="AJ22" i="37"/>
  <c r="AI22" i="37"/>
  <c r="AH22" i="37"/>
  <c r="AG22" i="37"/>
  <c r="AF22" i="37"/>
  <c r="AE22" i="37"/>
  <c r="AD22" i="37"/>
  <c r="AC22" i="37"/>
  <c r="AB22" i="37"/>
  <c r="AA22" i="37"/>
  <c r="Z22" i="37"/>
  <c r="Y22" i="37"/>
  <c r="AR21" i="37"/>
  <c r="AQ21" i="37"/>
  <c r="AP21" i="37"/>
  <c r="AO21" i="37"/>
  <c r="AN21" i="37"/>
  <c r="AM21" i="37"/>
  <c r="AL21" i="37"/>
  <c r="AK21" i="37"/>
  <c r="AJ21" i="37"/>
  <c r="AI21" i="37"/>
  <c r="AH21" i="37"/>
  <c r="AG21" i="37"/>
  <c r="AF21" i="37"/>
  <c r="AE21" i="37"/>
  <c r="AD21" i="37"/>
  <c r="AC21" i="37"/>
  <c r="AB21" i="37"/>
  <c r="AA21" i="37"/>
  <c r="Z21" i="37"/>
  <c r="Y21" i="37"/>
  <c r="AR20" i="37"/>
  <c r="AQ20" i="37"/>
  <c r="AP20" i="37"/>
  <c r="AO20" i="37"/>
  <c r="AN20" i="37"/>
  <c r="AM20" i="37"/>
  <c r="AL20" i="37"/>
  <c r="AK20" i="37"/>
  <c r="AJ20" i="37"/>
  <c r="AI20" i="37"/>
  <c r="AH20" i="37"/>
  <c r="AG20" i="37"/>
  <c r="AF20" i="37"/>
  <c r="AE20" i="37"/>
  <c r="AD20" i="37"/>
  <c r="AC20" i="37"/>
  <c r="AB20" i="37"/>
  <c r="AA20" i="37"/>
  <c r="Z20" i="37"/>
  <c r="Y20" i="37"/>
  <c r="AR19" i="37"/>
  <c r="AQ19" i="37"/>
  <c r="AP19" i="37"/>
  <c r="AO19" i="37"/>
  <c r="AN19" i="37"/>
  <c r="AM19" i="37"/>
  <c r="AL19" i="37"/>
  <c r="AK19" i="37"/>
  <c r="AJ19" i="37"/>
  <c r="AI19" i="37"/>
  <c r="AH19" i="37"/>
  <c r="AG19" i="37"/>
  <c r="AF19" i="37"/>
  <c r="AE19" i="37"/>
  <c r="AD19" i="37"/>
  <c r="AC19" i="37"/>
  <c r="AB19" i="37"/>
  <c r="AA19" i="37"/>
  <c r="Z19" i="37"/>
  <c r="Y19" i="37"/>
  <c r="AR18" i="37"/>
  <c r="AQ18" i="37"/>
  <c r="AP18" i="37"/>
  <c r="AO18" i="37"/>
  <c r="AN18" i="37"/>
  <c r="AM18" i="37"/>
  <c r="AL18" i="37"/>
  <c r="AK18" i="37"/>
  <c r="AJ18" i="37"/>
  <c r="AI18" i="37"/>
  <c r="AH18" i="37"/>
  <c r="AG18" i="37"/>
  <c r="AF18" i="37"/>
  <c r="AE18" i="37"/>
  <c r="AD18" i="37"/>
  <c r="AC18" i="37"/>
  <c r="AB18" i="37"/>
  <c r="AA18" i="37"/>
  <c r="Z18" i="37"/>
  <c r="Y18" i="37"/>
  <c r="AR17" i="37"/>
  <c r="AQ17" i="37"/>
  <c r="AP17" i="37"/>
  <c r="AO17" i="37"/>
  <c r="AN17" i="37"/>
  <c r="AM17" i="37"/>
  <c r="AL17" i="37"/>
  <c r="AK17" i="37"/>
  <c r="AJ17" i="37"/>
  <c r="AI17" i="37"/>
  <c r="AH17" i="37"/>
  <c r="AG17" i="37"/>
  <c r="AF17" i="37"/>
  <c r="AE17" i="37"/>
  <c r="AD17" i="37"/>
  <c r="AC17" i="37"/>
  <c r="AB17" i="37"/>
  <c r="AA17" i="37"/>
  <c r="Z17" i="37"/>
  <c r="Y17" i="37"/>
  <c r="AR16" i="37"/>
  <c r="AQ16" i="37"/>
  <c r="AP16" i="37"/>
  <c r="AO16" i="37"/>
  <c r="AN16" i="37"/>
  <c r="AM16" i="37"/>
  <c r="AL16" i="37"/>
  <c r="AK16" i="37"/>
  <c r="AJ16" i="37"/>
  <c r="AI16" i="37"/>
  <c r="AH16" i="37"/>
  <c r="AG16" i="37"/>
  <c r="AF16" i="37"/>
  <c r="AE16" i="37"/>
  <c r="AD16" i="37"/>
  <c r="AC16" i="37"/>
  <c r="AB16" i="37"/>
  <c r="AA16" i="37"/>
  <c r="Z16" i="37"/>
  <c r="Y16" i="37"/>
  <c r="AR15" i="37"/>
  <c r="AQ15" i="37"/>
  <c r="AP15" i="37"/>
  <c r="AO15" i="37"/>
  <c r="AN15" i="37"/>
  <c r="AM15" i="37"/>
  <c r="AL15" i="37"/>
  <c r="AK15" i="37"/>
  <c r="AJ15" i="37"/>
  <c r="AI15" i="37"/>
  <c r="AH15" i="37"/>
  <c r="AG15" i="37"/>
  <c r="AF15" i="37"/>
  <c r="AE15" i="37"/>
  <c r="AD15" i="37"/>
  <c r="AC15" i="37"/>
  <c r="AB15" i="37"/>
  <c r="AA15" i="37"/>
  <c r="Z15" i="37"/>
  <c r="Y15" i="37"/>
  <c r="AR14" i="37"/>
  <c r="AQ14" i="37"/>
  <c r="AP14" i="37"/>
  <c r="AO14" i="37"/>
  <c r="AN14" i="37"/>
  <c r="AM14" i="37"/>
  <c r="AL14" i="37"/>
  <c r="AK14" i="37"/>
  <c r="AJ14" i="37"/>
  <c r="AI14" i="37"/>
  <c r="AH14" i="37"/>
  <c r="AG14" i="37"/>
  <c r="AF14" i="37"/>
  <c r="AE14" i="37"/>
  <c r="AD14" i="37"/>
  <c r="AC14" i="37"/>
  <c r="AB14" i="37"/>
  <c r="AA14" i="37"/>
  <c r="Z14" i="37"/>
  <c r="Y14" i="37"/>
  <c r="AR13" i="37"/>
  <c r="AQ13" i="37"/>
  <c r="AP13" i="37"/>
  <c r="AO13" i="37"/>
  <c r="AN13" i="37"/>
  <c r="AM13" i="37"/>
  <c r="AL13" i="37"/>
  <c r="AK13" i="37"/>
  <c r="AJ13" i="37"/>
  <c r="AI13" i="37"/>
  <c r="AH13" i="37"/>
  <c r="AG13" i="37"/>
  <c r="AF13" i="37"/>
  <c r="AE13" i="37"/>
  <c r="AD13" i="37"/>
  <c r="AC13" i="37"/>
  <c r="AB13" i="37"/>
  <c r="AA13" i="37"/>
  <c r="Z13" i="37"/>
  <c r="Y13" i="37"/>
  <c r="AR12" i="37"/>
  <c r="AQ12" i="37"/>
  <c r="AP12" i="37"/>
  <c r="AO12" i="37"/>
  <c r="AN12" i="37"/>
  <c r="AM12" i="37"/>
  <c r="AL12" i="37"/>
  <c r="AK12" i="37"/>
  <c r="AJ12" i="37"/>
  <c r="AI12" i="37"/>
  <c r="AH12" i="37"/>
  <c r="AG12" i="37"/>
  <c r="AF12" i="37"/>
  <c r="AE12" i="37"/>
  <c r="AD12" i="37"/>
  <c r="AC12" i="37"/>
  <c r="AB12" i="37"/>
  <c r="AA12" i="37"/>
  <c r="Z12" i="37"/>
  <c r="Y12" i="37"/>
  <c r="AR11" i="37"/>
  <c r="AQ11" i="37"/>
  <c r="AP11" i="37"/>
  <c r="AO11" i="37"/>
  <c r="AN11" i="37"/>
  <c r="AM11" i="37"/>
  <c r="AL11" i="37"/>
  <c r="AK11" i="37"/>
  <c r="AJ11" i="37"/>
  <c r="AI11" i="37"/>
  <c r="AH11" i="37"/>
  <c r="AG11" i="37"/>
  <c r="AF11" i="37"/>
  <c r="AE11" i="37"/>
  <c r="AD11" i="37"/>
  <c r="AC11" i="37"/>
  <c r="AB11" i="37"/>
  <c r="AA11" i="37"/>
  <c r="Z11" i="37"/>
  <c r="Y11" i="37"/>
  <c r="AR10" i="37"/>
  <c r="AQ10" i="37"/>
  <c r="AP10" i="37"/>
  <c r="AO10" i="37"/>
  <c r="AN10" i="37"/>
  <c r="AM10" i="37"/>
  <c r="AL10" i="37"/>
  <c r="AK10" i="37"/>
  <c r="AJ10" i="37"/>
  <c r="AI10" i="37"/>
  <c r="AH10" i="37"/>
  <c r="AG10" i="37"/>
  <c r="AF10" i="37"/>
  <c r="AE10" i="37"/>
  <c r="AD10" i="37"/>
  <c r="AC10" i="37"/>
  <c r="AB10" i="37"/>
  <c r="AA10" i="37"/>
  <c r="Z10" i="37"/>
  <c r="Y10" i="37"/>
  <c r="AR9" i="37"/>
  <c r="AQ9" i="37"/>
  <c r="AP9" i="37"/>
  <c r="AO9" i="37"/>
  <c r="AN9" i="37"/>
  <c r="AM9" i="37"/>
  <c r="AL9" i="37"/>
  <c r="AK9" i="37"/>
  <c r="AJ9" i="37"/>
  <c r="AI9" i="37"/>
  <c r="AH9" i="37"/>
  <c r="AG9" i="37"/>
  <c r="AF9" i="37"/>
  <c r="AE9" i="37"/>
  <c r="AD9" i="37"/>
  <c r="AC9" i="37"/>
  <c r="AB9" i="37"/>
  <c r="AA9" i="37"/>
  <c r="Z9" i="37"/>
  <c r="Y9" i="37"/>
  <c r="AR8" i="37"/>
  <c r="AQ8" i="37"/>
  <c r="AP8" i="37"/>
  <c r="AO8" i="37"/>
  <c r="AN8" i="37"/>
  <c r="AM8" i="37"/>
  <c r="AL8" i="37"/>
  <c r="AK8" i="37"/>
  <c r="AJ8" i="37"/>
  <c r="AI8" i="37"/>
  <c r="AH8" i="37"/>
  <c r="AG8" i="37"/>
  <c r="AF8" i="37"/>
  <c r="AE8" i="37"/>
  <c r="AD8" i="37"/>
  <c r="AC8" i="37"/>
  <c r="AB8" i="37"/>
  <c r="AA8" i="37"/>
  <c r="Z8" i="37"/>
  <c r="Y8" i="37"/>
  <c r="AR7" i="37"/>
  <c r="AQ7" i="37"/>
  <c r="AP7" i="37"/>
  <c r="AO7" i="37"/>
  <c r="AN7" i="37"/>
  <c r="AM7" i="37"/>
  <c r="AL7" i="37"/>
  <c r="AK7" i="37"/>
  <c r="AJ7" i="37"/>
  <c r="AI7" i="37"/>
  <c r="AH7" i="37"/>
  <c r="AG7" i="37"/>
  <c r="AF7" i="37"/>
  <c r="AE7" i="37"/>
  <c r="AD7" i="37"/>
  <c r="AC7" i="37"/>
  <c r="AB7" i="37"/>
  <c r="AA7" i="37"/>
  <c r="Z7" i="37"/>
  <c r="Y7" i="37"/>
  <c r="AR6" i="37"/>
  <c r="AQ6" i="37"/>
  <c r="AP6" i="37"/>
  <c r="AO6" i="37"/>
  <c r="AN6" i="37"/>
  <c r="AM6" i="37"/>
  <c r="AL6" i="37"/>
  <c r="AK6" i="37"/>
  <c r="AJ6" i="37"/>
  <c r="AI6" i="37"/>
  <c r="AH6" i="37"/>
  <c r="AG6" i="37"/>
  <c r="AF6" i="37"/>
  <c r="AE6" i="37"/>
  <c r="AD6" i="37"/>
  <c r="AC6" i="37"/>
  <c r="AB6" i="37"/>
  <c r="AA6" i="37"/>
  <c r="Z6" i="37"/>
  <c r="Y6" i="37"/>
  <c r="AR5" i="37"/>
  <c r="AQ5" i="37"/>
  <c r="AP5" i="37"/>
  <c r="AO5" i="37"/>
  <c r="AN5" i="37"/>
  <c r="AM5" i="37"/>
  <c r="AL5" i="37"/>
  <c r="AK5" i="37"/>
  <c r="AJ5" i="37"/>
  <c r="AI5" i="37"/>
  <c r="AH5" i="37"/>
  <c r="AG5" i="37"/>
  <c r="AF5" i="37"/>
  <c r="AE5" i="37"/>
  <c r="AD5" i="37"/>
  <c r="AC5" i="37"/>
  <c r="AB5" i="37"/>
  <c r="AA5" i="37"/>
  <c r="Z5" i="37"/>
  <c r="Y5" i="37"/>
  <c r="AR4" i="37"/>
  <c r="AQ4" i="37"/>
  <c r="AP4" i="37"/>
  <c r="AO4" i="37"/>
  <c r="AN4" i="37"/>
  <c r="AM4" i="37"/>
  <c r="AL4" i="37"/>
  <c r="AK4" i="37"/>
  <c r="AJ4" i="37"/>
  <c r="AI4" i="37"/>
  <c r="AH4" i="37"/>
  <c r="AG4" i="37"/>
  <c r="AF4" i="37"/>
  <c r="AE4" i="37"/>
  <c r="AD4" i="37"/>
  <c r="AC4" i="37"/>
  <c r="AB4" i="37"/>
  <c r="AA4" i="37"/>
  <c r="Z4" i="37"/>
  <c r="Y4" i="37"/>
  <c r="AR3" i="37"/>
  <c r="AQ3" i="37"/>
  <c r="AP3" i="37"/>
  <c r="AO3" i="37"/>
  <c r="AN3" i="37"/>
  <c r="AM3" i="37"/>
  <c r="AL3" i="37"/>
  <c r="AK3" i="37"/>
  <c r="AJ3" i="37"/>
  <c r="AI3" i="37"/>
  <c r="AH3" i="37"/>
  <c r="AG3" i="37"/>
  <c r="AF3" i="37"/>
  <c r="AE3" i="37"/>
  <c r="AD3" i="37"/>
  <c r="AC3" i="37"/>
  <c r="AB3" i="37"/>
  <c r="AA3" i="37"/>
  <c r="Z3" i="37"/>
  <c r="Y3" i="37"/>
  <c r="AR2" i="37"/>
  <c r="AQ2" i="37"/>
  <c r="AP2" i="37"/>
  <c r="AO2" i="37"/>
  <c r="AN2" i="37"/>
  <c r="AM2" i="37"/>
  <c r="AL2" i="37"/>
  <c r="AK2" i="37"/>
  <c r="AJ2" i="37"/>
  <c r="AI2" i="37"/>
  <c r="AH2" i="37"/>
  <c r="AG2" i="37"/>
  <c r="AF2" i="37"/>
  <c r="AE2" i="37"/>
  <c r="AD2" i="37"/>
  <c r="AC2" i="37"/>
  <c r="AB2" i="37"/>
  <c r="AA2" i="37"/>
  <c r="Z2" i="37"/>
  <c r="Y2" i="37"/>
  <c r="AR81" i="33"/>
  <c r="AQ81" i="33"/>
  <c r="AP81" i="33"/>
  <c r="AO81" i="33"/>
  <c r="AN81" i="33"/>
  <c r="AM81" i="33"/>
  <c r="AL81" i="33"/>
  <c r="AK81" i="33"/>
  <c r="AJ81" i="33"/>
  <c r="AI81" i="33"/>
  <c r="AH81" i="33"/>
  <c r="AG81" i="33"/>
  <c r="AF81" i="33"/>
  <c r="AE81" i="33"/>
  <c r="AD81" i="33"/>
  <c r="AC81" i="33"/>
  <c r="AB81" i="33"/>
  <c r="AA81" i="33"/>
  <c r="Z81" i="33"/>
  <c r="Y81" i="33"/>
  <c r="AR80" i="33"/>
  <c r="AQ80" i="33"/>
  <c r="AP80" i="33"/>
  <c r="AO80" i="33"/>
  <c r="AN80" i="33"/>
  <c r="AM80" i="33"/>
  <c r="AL80" i="33"/>
  <c r="AK80" i="33"/>
  <c r="AJ80" i="33"/>
  <c r="AI80" i="33"/>
  <c r="AH80" i="33"/>
  <c r="AG80" i="33"/>
  <c r="AF80" i="33"/>
  <c r="AE80" i="33"/>
  <c r="AD80" i="33"/>
  <c r="AC80" i="33"/>
  <c r="AB80" i="33"/>
  <c r="AA80" i="33"/>
  <c r="Z80" i="33"/>
  <c r="Y80" i="33"/>
  <c r="AR79" i="33"/>
  <c r="AQ79" i="33"/>
  <c r="AP79" i="33"/>
  <c r="AO79" i="33"/>
  <c r="AN79" i="33"/>
  <c r="AM79" i="33"/>
  <c r="AL79" i="33"/>
  <c r="AK79" i="33"/>
  <c r="AJ79" i="33"/>
  <c r="AI79" i="33"/>
  <c r="AH79" i="33"/>
  <c r="AG79" i="33"/>
  <c r="AF79" i="33"/>
  <c r="AE79" i="33"/>
  <c r="AD79" i="33"/>
  <c r="AC79" i="33"/>
  <c r="AB79" i="33"/>
  <c r="AA79" i="33"/>
  <c r="Z79" i="33"/>
  <c r="Y79" i="33"/>
  <c r="AR78" i="33"/>
  <c r="AQ78" i="33"/>
  <c r="AP78" i="33"/>
  <c r="AO78" i="33"/>
  <c r="AN78" i="33"/>
  <c r="AM78" i="33"/>
  <c r="AL78" i="33"/>
  <c r="AK78" i="33"/>
  <c r="AJ78" i="33"/>
  <c r="AI78" i="33"/>
  <c r="AH78" i="33"/>
  <c r="AG78" i="33"/>
  <c r="AF78" i="33"/>
  <c r="AE78" i="33"/>
  <c r="AD78" i="33"/>
  <c r="AC78" i="33"/>
  <c r="AB78" i="33"/>
  <c r="AA78" i="33"/>
  <c r="Z78" i="33"/>
  <c r="Y78" i="33"/>
  <c r="AR77" i="33"/>
  <c r="AQ77" i="33"/>
  <c r="AP77" i="33"/>
  <c r="AO77" i="33"/>
  <c r="AN77" i="33"/>
  <c r="AM77" i="33"/>
  <c r="AL77" i="33"/>
  <c r="AK77" i="33"/>
  <c r="AJ77" i="33"/>
  <c r="AI77" i="33"/>
  <c r="AH77" i="33"/>
  <c r="AG77" i="33"/>
  <c r="AF77" i="33"/>
  <c r="AE77" i="33"/>
  <c r="AD77" i="33"/>
  <c r="AC77" i="33"/>
  <c r="AB77" i="33"/>
  <c r="AA77" i="33"/>
  <c r="Z77" i="33"/>
  <c r="Y77" i="33"/>
  <c r="AR76" i="33"/>
  <c r="AQ76" i="33"/>
  <c r="AP76" i="33"/>
  <c r="AO76" i="33"/>
  <c r="AN76" i="33"/>
  <c r="AM76" i="33"/>
  <c r="AL76" i="33"/>
  <c r="AK76" i="33"/>
  <c r="AJ76" i="33"/>
  <c r="AI76" i="33"/>
  <c r="AH76" i="33"/>
  <c r="AG76" i="33"/>
  <c r="AF76" i="33"/>
  <c r="AE76" i="33"/>
  <c r="AD76" i="33"/>
  <c r="AC76" i="33"/>
  <c r="AB76" i="33"/>
  <c r="AA76" i="33"/>
  <c r="Z76" i="33"/>
  <c r="Y76" i="33"/>
  <c r="AR75" i="33"/>
  <c r="AQ75" i="33"/>
  <c r="AP75" i="33"/>
  <c r="AO75" i="33"/>
  <c r="AN75" i="33"/>
  <c r="AM75" i="33"/>
  <c r="AL75" i="33"/>
  <c r="AK75" i="33"/>
  <c r="AJ75" i="33"/>
  <c r="AI75" i="33"/>
  <c r="AH75" i="33"/>
  <c r="AG75" i="33"/>
  <c r="AF75" i="33"/>
  <c r="AE75" i="33"/>
  <c r="AD75" i="33"/>
  <c r="AC75" i="33"/>
  <c r="AB75" i="33"/>
  <c r="AA75" i="33"/>
  <c r="Z75" i="33"/>
  <c r="Y75" i="33"/>
  <c r="AR74" i="33"/>
  <c r="AQ74" i="33"/>
  <c r="AP74" i="33"/>
  <c r="AO74" i="33"/>
  <c r="AN74" i="33"/>
  <c r="AM74" i="33"/>
  <c r="AL74" i="33"/>
  <c r="AK74" i="33"/>
  <c r="AJ74" i="33"/>
  <c r="AI74" i="33"/>
  <c r="AH74" i="33"/>
  <c r="AG74" i="33"/>
  <c r="AF74" i="33"/>
  <c r="AE74" i="33"/>
  <c r="AD74" i="33"/>
  <c r="AC74" i="33"/>
  <c r="AB74" i="33"/>
  <c r="AA74" i="33"/>
  <c r="Z74" i="33"/>
  <c r="Y74" i="33"/>
  <c r="AR73" i="33"/>
  <c r="AQ73" i="33"/>
  <c r="AP73" i="33"/>
  <c r="AO73" i="33"/>
  <c r="AN73" i="33"/>
  <c r="AM73" i="33"/>
  <c r="AL73" i="33"/>
  <c r="AK73" i="33"/>
  <c r="AJ73" i="33"/>
  <c r="AI73" i="33"/>
  <c r="AH73" i="33"/>
  <c r="AG73" i="33"/>
  <c r="AF73" i="33"/>
  <c r="AE73" i="33"/>
  <c r="AD73" i="33"/>
  <c r="AC73" i="33"/>
  <c r="AB73" i="33"/>
  <c r="AA73" i="33"/>
  <c r="Z73" i="33"/>
  <c r="Y73" i="33"/>
  <c r="AR72" i="33"/>
  <c r="AQ72" i="33"/>
  <c r="AP72" i="33"/>
  <c r="AO72" i="33"/>
  <c r="AN72" i="33"/>
  <c r="AM72" i="33"/>
  <c r="AL72" i="33"/>
  <c r="AK72" i="33"/>
  <c r="AJ72" i="33"/>
  <c r="AI72" i="33"/>
  <c r="AH72" i="33"/>
  <c r="AG72" i="33"/>
  <c r="AF72" i="33"/>
  <c r="AE72" i="33"/>
  <c r="AD72" i="33"/>
  <c r="AC72" i="33"/>
  <c r="AB72" i="33"/>
  <c r="AA72" i="33"/>
  <c r="Z72" i="33"/>
  <c r="Y72" i="33"/>
  <c r="AR71" i="33"/>
  <c r="AQ71" i="33"/>
  <c r="AP71" i="33"/>
  <c r="AO71" i="33"/>
  <c r="AN71" i="33"/>
  <c r="AM71" i="33"/>
  <c r="AL71" i="33"/>
  <c r="AK71" i="33"/>
  <c r="AJ71" i="33"/>
  <c r="AI71" i="33"/>
  <c r="AH71" i="33"/>
  <c r="AG71" i="33"/>
  <c r="AF71" i="33"/>
  <c r="AE71" i="33"/>
  <c r="AD71" i="33"/>
  <c r="AC71" i="33"/>
  <c r="AB71" i="33"/>
  <c r="AA71" i="33"/>
  <c r="Z71" i="33"/>
  <c r="Y71" i="33"/>
  <c r="AR70" i="33"/>
  <c r="AQ70" i="33"/>
  <c r="AP70" i="33"/>
  <c r="AO70" i="33"/>
  <c r="AN70" i="33"/>
  <c r="AM70" i="33"/>
  <c r="AL70" i="33"/>
  <c r="AK70" i="33"/>
  <c r="AJ70" i="33"/>
  <c r="AI70" i="33"/>
  <c r="AH70" i="33"/>
  <c r="AG70" i="33"/>
  <c r="AF70" i="33"/>
  <c r="AE70" i="33"/>
  <c r="AD70" i="33"/>
  <c r="AC70" i="33"/>
  <c r="AB70" i="33"/>
  <c r="AA70" i="33"/>
  <c r="Z70" i="33"/>
  <c r="Y70" i="33"/>
  <c r="AR69" i="33"/>
  <c r="AQ69" i="33"/>
  <c r="AP69" i="33"/>
  <c r="AO69" i="33"/>
  <c r="AN69" i="33"/>
  <c r="AM69" i="33"/>
  <c r="AL69" i="33"/>
  <c r="AK69" i="33"/>
  <c r="AJ69" i="33"/>
  <c r="AI69" i="33"/>
  <c r="AH69" i="33"/>
  <c r="AG69" i="33"/>
  <c r="AF69" i="33"/>
  <c r="AE69" i="33"/>
  <c r="AD69" i="33"/>
  <c r="AC69" i="33"/>
  <c r="AB69" i="33"/>
  <c r="AA69" i="33"/>
  <c r="Z69" i="33"/>
  <c r="Y69" i="33"/>
  <c r="AR68" i="33"/>
  <c r="AQ68" i="33"/>
  <c r="AP68" i="33"/>
  <c r="AO68" i="33"/>
  <c r="AN68" i="33"/>
  <c r="AM68" i="33"/>
  <c r="AL68" i="33"/>
  <c r="AK68" i="33"/>
  <c r="AJ68" i="33"/>
  <c r="AI68" i="33"/>
  <c r="AH68" i="33"/>
  <c r="AG68" i="33"/>
  <c r="AF68" i="33"/>
  <c r="AE68" i="33"/>
  <c r="AD68" i="33"/>
  <c r="AC68" i="33"/>
  <c r="AB68" i="33"/>
  <c r="AA68" i="33"/>
  <c r="Z68" i="33"/>
  <c r="Y68" i="33"/>
  <c r="AR67" i="33"/>
  <c r="AQ67" i="33"/>
  <c r="AP67" i="33"/>
  <c r="AO67" i="33"/>
  <c r="AN67" i="33"/>
  <c r="AM67" i="33"/>
  <c r="AL67" i="33"/>
  <c r="AK67" i="33"/>
  <c r="AJ67" i="33"/>
  <c r="AI67" i="33"/>
  <c r="AH67" i="33"/>
  <c r="AG67" i="33"/>
  <c r="AF67" i="33"/>
  <c r="AE67" i="33"/>
  <c r="AD67" i="33"/>
  <c r="AC67" i="33"/>
  <c r="AB67" i="33"/>
  <c r="AA67" i="33"/>
  <c r="Z67" i="33"/>
  <c r="Y67" i="33"/>
  <c r="AR66" i="33"/>
  <c r="AQ66" i="33"/>
  <c r="AP66" i="33"/>
  <c r="AO66" i="33"/>
  <c r="AN66" i="33"/>
  <c r="AM66" i="33"/>
  <c r="AL66" i="33"/>
  <c r="AK66" i="33"/>
  <c r="AJ66" i="33"/>
  <c r="AI66" i="33"/>
  <c r="AH66" i="33"/>
  <c r="AG66" i="33"/>
  <c r="AF66" i="33"/>
  <c r="AE66" i="33"/>
  <c r="AD66" i="33"/>
  <c r="AC66" i="33"/>
  <c r="AB66" i="33"/>
  <c r="AA66" i="33"/>
  <c r="Z66" i="33"/>
  <c r="Y66" i="33"/>
  <c r="AR65" i="33"/>
  <c r="AQ65" i="33"/>
  <c r="AP65" i="33"/>
  <c r="AO65" i="33"/>
  <c r="AN65" i="33"/>
  <c r="AM65" i="33"/>
  <c r="AL65" i="33"/>
  <c r="AK65" i="33"/>
  <c r="AJ65" i="33"/>
  <c r="AI65" i="33"/>
  <c r="AH65" i="33"/>
  <c r="AG65" i="33"/>
  <c r="AF65" i="33"/>
  <c r="AE65" i="33"/>
  <c r="AD65" i="33"/>
  <c r="AC65" i="33"/>
  <c r="AB65" i="33"/>
  <c r="AA65" i="33"/>
  <c r="Z65" i="33"/>
  <c r="Y65" i="33"/>
  <c r="AR64" i="33"/>
  <c r="AQ64" i="33"/>
  <c r="AP64" i="33"/>
  <c r="AO64" i="33"/>
  <c r="AN64" i="33"/>
  <c r="AM64" i="33"/>
  <c r="AL64" i="33"/>
  <c r="AK64" i="33"/>
  <c r="AJ64" i="33"/>
  <c r="AI64" i="33"/>
  <c r="AH64" i="33"/>
  <c r="AG64" i="33"/>
  <c r="AF64" i="33"/>
  <c r="AE64" i="33"/>
  <c r="AD64" i="33"/>
  <c r="AC64" i="33"/>
  <c r="AB64" i="33"/>
  <c r="AA64" i="33"/>
  <c r="Z64" i="33"/>
  <c r="Y64" i="33"/>
  <c r="AR63" i="33"/>
  <c r="AQ63" i="33"/>
  <c r="AP63" i="33"/>
  <c r="AO63" i="33"/>
  <c r="AN63" i="33"/>
  <c r="AM63" i="33"/>
  <c r="AL63" i="33"/>
  <c r="AK63" i="33"/>
  <c r="AJ63" i="33"/>
  <c r="AI63" i="33"/>
  <c r="AH63" i="33"/>
  <c r="AG63" i="33"/>
  <c r="AF63" i="33"/>
  <c r="AE63" i="33"/>
  <c r="AD63" i="33"/>
  <c r="AC63" i="33"/>
  <c r="AB63" i="33"/>
  <c r="AA63" i="33"/>
  <c r="Z63" i="33"/>
  <c r="Y63" i="33"/>
  <c r="AR62" i="33"/>
  <c r="AQ62" i="33"/>
  <c r="AP62" i="33"/>
  <c r="AO62" i="33"/>
  <c r="AN62" i="33"/>
  <c r="AM62" i="33"/>
  <c r="AL62" i="33"/>
  <c r="AK62" i="33"/>
  <c r="AJ62" i="33"/>
  <c r="AI62" i="33"/>
  <c r="AH62" i="33"/>
  <c r="AG62" i="33"/>
  <c r="AF62" i="33"/>
  <c r="AE62" i="33"/>
  <c r="AD62" i="33"/>
  <c r="AC62" i="33"/>
  <c r="AB62" i="33"/>
  <c r="AA62" i="33"/>
  <c r="Z62" i="33"/>
  <c r="Y62" i="33"/>
  <c r="AR61" i="33"/>
  <c r="AQ61" i="33"/>
  <c r="AP61" i="33"/>
  <c r="AO61" i="33"/>
  <c r="AN61" i="33"/>
  <c r="AM61" i="33"/>
  <c r="AL61" i="33"/>
  <c r="AK61" i="33"/>
  <c r="AJ61" i="33"/>
  <c r="AI61" i="33"/>
  <c r="AH61" i="33"/>
  <c r="AG61" i="33"/>
  <c r="AF61" i="33"/>
  <c r="AE61" i="33"/>
  <c r="AD61" i="33"/>
  <c r="AC61" i="33"/>
  <c r="AB61" i="33"/>
  <c r="AA61" i="33"/>
  <c r="Z61" i="33"/>
  <c r="Y61" i="33"/>
  <c r="AR60" i="33"/>
  <c r="AQ60" i="33"/>
  <c r="AP60" i="33"/>
  <c r="AO60" i="33"/>
  <c r="AN60" i="33"/>
  <c r="AM60" i="33"/>
  <c r="AL60" i="33"/>
  <c r="AK60" i="33"/>
  <c r="AJ60" i="33"/>
  <c r="AI60" i="33"/>
  <c r="AH60" i="33"/>
  <c r="AG60" i="33"/>
  <c r="AF60" i="33"/>
  <c r="AE60" i="33"/>
  <c r="AD60" i="33"/>
  <c r="AC60" i="33"/>
  <c r="AB60" i="33"/>
  <c r="AA60" i="33"/>
  <c r="Z60" i="33"/>
  <c r="Y60" i="33"/>
  <c r="AR59" i="33"/>
  <c r="AQ59" i="33"/>
  <c r="AP59" i="33"/>
  <c r="AO59" i="33"/>
  <c r="AN59" i="33"/>
  <c r="AM59" i="33"/>
  <c r="AL59" i="33"/>
  <c r="AK59" i="33"/>
  <c r="AJ59" i="33"/>
  <c r="AI59" i="33"/>
  <c r="AH59" i="33"/>
  <c r="AG59" i="33"/>
  <c r="AF59" i="33"/>
  <c r="AE59" i="33"/>
  <c r="AD59" i="33"/>
  <c r="AC59" i="33"/>
  <c r="AB59" i="33"/>
  <c r="AA59" i="33"/>
  <c r="Z59" i="33"/>
  <c r="Y59" i="33"/>
  <c r="AR58" i="33"/>
  <c r="AQ58" i="33"/>
  <c r="AP58" i="33"/>
  <c r="AO58" i="33"/>
  <c r="AN58" i="33"/>
  <c r="AM58" i="33"/>
  <c r="AL58" i="33"/>
  <c r="AK58" i="33"/>
  <c r="AJ58" i="33"/>
  <c r="AI58" i="33"/>
  <c r="AH58" i="33"/>
  <c r="AG58" i="33"/>
  <c r="AF58" i="33"/>
  <c r="AE58" i="33"/>
  <c r="AD58" i="33"/>
  <c r="AC58" i="33"/>
  <c r="AB58" i="33"/>
  <c r="AA58" i="33"/>
  <c r="Z58" i="33"/>
  <c r="Y58" i="33"/>
  <c r="AR57" i="33"/>
  <c r="AQ57" i="33"/>
  <c r="AP57" i="33"/>
  <c r="AO57" i="33"/>
  <c r="AN57" i="33"/>
  <c r="AM57" i="33"/>
  <c r="AL57" i="33"/>
  <c r="AK57" i="33"/>
  <c r="AJ57" i="33"/>
  <c r="AI57" i="33"/>
  <c r="AH57" i="33"/>
  <c r="AG57" i="33"/>
  <c r="AF57" i="33"/>
  <c r="AE57" i="33"/>
  <c r="AD57" i="33"/>
  <c r="AC57" i="33"/>
  <c r="AB57" i="33"/>
  <c r="AA57" i="33"/>
  <c r="Z57" i="33"/>
  <c r="Y57" i="33"/>
  <c r="AR56" i="33"/>
  <c r="AQ56" i="33"/>
  <c r="AP56" i="33"/>
  <c r="AO56" i="33"/>
  <c r="AN56" i="33"/>
  <c r="AM56" i="33"/>
  <c r="AL56" i="33"/>
  <c r="AK56" i="33"/>
  <c r="AJ56" i="33"/>
  <c r="AI56" i="33"/>
  <c r="AH56" i="33"/>
  <c r="AG56" i="33"/>
  <c r="AF56" i="33"/>
  <c r="AE56" i="33"/>
  <c r="AD56" i="33"/>
  <c r="AC56" i="33"/>
  <c r="AB56" i="33"/>
  <c r="AA56" i="33"/>
  <c r="Z56" i="33"/>
  <c r="Y56" i="33"/>
  <c r="AR55" i="33"/>
  <c r="AQ55" i="33"/>
  <c r="AP55" i="33"/>
  <c r="AO55" i="33"/>
  <c r="AN55" i="33"/>
  <c r="AM55" i="33"/>
  <c r="AL55" i="33"/>
  <c r="AK55" i="33"/>
  <c r="AJ55" i="33"/>
  <c r="AI55" i="33"/>
  <c r="AH55" i="33"/>
  <c r="AG55" i="33"/>
  <c r="AF55" i="33"/>
  <c r="AE55" i="33"/>
  <c r="AD55" i="33"/>
  <c r="AC55" i="33"/>
  <c r="AB55" i="33"/>
  <c r="AA55" i="33"/>
  <c r="Z55" i="33"/>
  <c r="Y55" i="33"/>
  <c r="AR54" i="33"/>
  <c r="AQ54" i="33"/>
  <c r="AP54" i="33"/>
  <c r="AO54" i="33"/>
  <c r="AN54" i="33"/>
  <c r="AM54" i="33"/>
  <c r="AL54" i="33"/>
  <c r="AK54" i="33"/>
  <c r="AJ54" i="33"/>
  <c r="AI54" i="33"/>
  <c r="AH54" i="33"/>
  <c r="AG54" i="33"/>
  <c r="AF54" i="33"/>
  <c r="AE54" i="33"/>
  <c r="AD54" i="33"/>
  <c r="AC54" i="33"/>
  <c r="AB54" i="33"/>
  <c r="AA54" i="33"/>
  <c r="Z54" i="33"/>
  <c r="Y54" i="33"/>
  <c r="AR53" i="33"/>
  <c r="AQ53" i="33"/>
  <c r="AP53" i="33"/>
  <c r="AO53" i="33"/>
  <c r="AN53" i="33"/>
  <c r="AM53" i="33"/>
  <c r="AL53" i="33"/>
  <c r="AK53" i="33"/>
  <c r="AJ53" i="33"/>
  <c r="AI53" i="33"/>
  <c r="AH53" i="33"/>
  <c r="AG53" i="33"/>
  <c r="AF53" i="33"/>
  <c r="AE53" i="33"/>
  <c r="AD53" i="33"/>
  <c r="AC53" i="33"/>
  <c r="AB53" i="33"/>
  <c r="AA53" i="33"/>
  <c r="Z53" i="33"/>
  <c r="Y53" i="33"/>
  <c r="AR52" i="33"/>
  <c r="AQ52" i="33"/>
  <c r="AP52" i="33"/>
  <c r="AO52" i="33"/>
  <c r="AN52" i="33"/>
  <c r="AM52" i="33"/>
  <c r="AL52" i="33"/>
  <c r="AK52" i="33"/>
  <c r="AJ52" i="33"/>
  <c r="AI52" i="33"/>
  <c r="AH52" i="33"/>
  <c r="AG52" i="33"/>
  <c r="AF52" i="33"/>
  <c r="AE52" i="33"/>
  <c r="AD52" i="33"/>
  <c r="AC52" i="33"/>
  <c r="AB52" i="33"/>
  <c r="AA52" i="33"/>
  <c r="Z52" i="33"/>
  <c r="Y52" i="33"/>
  <c r="AR51" i="33"/>
  <c r="AQ51" i="33"/>
  <c r="AP51" i="33"/>
  <c r="AO51" i="33"/>
  <c r="AN51" i="33"/>
  <c r="AM51" i="33"/>
  <c r="AL51" i="33"/>
  <c r="AK51" i="33"/>
  <c r="AJ51" i="33"/>
  <c r="AI51" i="33"/>
  <c r="AH51" i="33"/>
  <c r="AG51" i="33"/>
  <c r="AF51" i="33"/>
  <c r="AE51" i="33"/>
  <c r="AD51" i="33"/>
  <c r="AC51" i="33"/>
  <c r="AB51" i="33"/>
  <c r="AA51" i="33"/>
  <c r="Z51" i="33"/>
  <c r="Y51" i="33"/>
  <c r="AR50" i="33"/>
  <c r="AQ50" i="33"/>
  <c r="AP50" i="33"/>
  <c r="AO50" i="33"/>
  <c r="AN50" i="33"/>
  <c r="AM50" i="33"/>
  <c r="AL50" i="33"/>
  <c r="AK50" i="33"/>
  <c r="AJ50" i="33"/>
  <c r="AI50" i="33"/>
  <c r="AH50" i="33"/>
  <c r="AG50" i="33"/>
  <c r="AF50" i="33"/>
  <c r="AE50" i="33"/>
  <c r="AD50" i="33"/>
  <c r="AC50" i="33"/>
  <c r="AB50" i="33"/>
  <c r="AA50" i="33"/>
  <c r="Z50" i="33"/>
  <c r="Y50" i="33"/>
  <c r="AR49" i="33"/>
  <c r="AQ49" i="33"/>
  <c r="AP49" i="33"/>
  <c r="AO49" i="33"/>
  <c r="AN49" i="33"/>
  <c r="AM49" i="33"/>
  <c r="AL49" i="33"/>
  <c r="AK49" i="33"/>
  <c r="AJ49" i="33"/>
  <c r="AI49" i="33"/>
  <c r="AH49" i="33"/>
  <c r="AG49" i="33"/>
  <c r="AF49" i="33"/>
  <c r="AE49" i="33"/>
  <c r="AD49" i="33"/>
  <c r="AC49" i="33"/>
  <c r="AB49" i="33"/>
  <c r="AA49" i="33"/>
  <c r="Z49" i="33"/>
  <c r="Y49" i="33"/>
  <c r="AR48" i="33"/>
  <c r="AQ48" i="33"/>
  <c r="AP48" i="33"/>
  <c r="AO48" i="33"/>
  <c r="AN48" i="33"/>
  <c r="AM48" i="33"/>
  <c r="AL48" i="33"/>
  <c r="AK48" i="33"/>
  <c r="AJ48" i="33"/>
  <c r="AI48" i="33"/>
  <c r="AH48" i="33"/>
  <c r="AG48" i="33"/>
  <c r="AF48" i="33"/>
  <c r="AE48" i="33"/>
  <c r="AD48" i="33"/>
  <c r="AC48" i="33"/>
  <c r="AB48" i="33"/>
  <c r="AA48" i="33"/>
  <c r="Z48" i="33"/>
  <c r="Y48" i="33"/>
  <c r="AR47" i="33"/>
  <c r="AQ47" i="33"/>
  <c r="AP47" i="33"/>
  <c r="AO47" i="33"/>
  <c r="AN47" i="33"/>
  <c r="AM47" i="33"/>
  <c r="AL47" i="33"/>
  <c r="AK47" i="33"/>
  <c r="AJ47" i="33"/>
  <c r="AI47" i="33"/>
  <c r="AH47" i="33"/>
  <c r="AG47" i="33"/>
  <c r="AF47" i="33"/>
  <c r="AE47" i="33"/>
  <c r="AD47" i="33"/>
  <c r="AC47" i="33"/>
  <c r="AB47" i="33"/>
  <c r="AA47" i="33"/>
  <c r="Z47" i="33"/>
  <c r="Y47" i="33"/>
  <c r="AR46" i="33"/>
  <c r="AQ46" i="33"/>
  <c r="AP46" i="33"/>
  <c r="AO46" i="33"/>
  <c r="AN46" i="33"/>
  <c r="AM46" i="33"/>
  <c r="AL46" i="33"/>
  <c r="AK46" i="33"/>
  <c r="AJ46" i="33"/>
  <c r="AI46" i="33"/>
  <c r="AH46" i="33"/>
  <c r="AG46" i="33"/>
  <c r="AF46" i="33"/>
  <c r="AE46" i="33"/>
  <c r="AD46" i="33"/>
  <c r="AC46" i="33"/>
  <c r="AB46" i="33"/>
  <c r="AA46" i="33"/>
  <c r="Z46" i="33"/>
  <c r="Y46" i="33"/>
  <c r="AR45" i="33"/>
  <c r="AQ45" i="33"/>
  <c r="AP45" i="33"/>
  <c r="AO45" i="33"/>
  <c r="AN45" i="33"/>
  <c r="AM45" i="33"/>
  <c r="AL45" i="33"/>
  <c r="AK45" i="33"/>
  <c r="AJ45" i="33"/>
  <c r="AI45" i="33"/>
  <c r="AH45" i="33"/>
  <c r="AG45" i="33"/>
  <c r="AF45" i="33"/>
  <c r="AE45" i="33"/>
  <c r="AD45" i="33"/>
  <c r="AC45" i="33"/>
  <c r="AB45" i="33"/>
  <c r="AA45" i="33"/>
  <c r="Z45" i="33"/>
  <c r="Y45" i="33"/>
  <c r="AR44" i="33"/>
  <c r="AQ44" i="33"/>
  <c r="AP44" i="33"/>
  <c r="AO44" i="33"/>
  <c r="AN44" i="33"/>
  <c r="AM44" i="33"/>
  <c r="AL44" i="33"/>
  <c r="AK44" i="33"/>
  <c r="AJ44" i="33"/>
  <c r="AI44" i="33"/>
  <c r="AH44" i="33"/>
  <c r="AG44" i="33"/>
  <c r="AF44" i="33"/>
  <c r="AE44" i="33"/>
  <c r="AD44" i="33"/>
  <c r="AC44" i="33"/>
  <c r="AB44" i="33"/>
  <c r="AA44" i="33"/>
  <c r="Z44" i="33"/>
  <c r="Y44" i="33"/>
  <c r="AR43" i="33"/>
  <c r="AQ43" i="33"/>
  <c r="AP43" i="33"/>
  <c r="AO43" i="33"/>
  <c r="AN43" i="33"/>
  <c r="AM43" i="33"/>
  <c r="AL43" i="33"/>
  <c r="AK43" i="33"/>
  <c r="AJ43" i="33"/>
  <c r="AI43" i="33"/>
  <c r="AH43" i="33"/>
  <c r="AG43" i="33"/>
  <c r="AF43" i="33"/>
  <c r="AE43" i="33"/>
  <c r="AD43" i="33"/>
  <c r="AC43" i="33"/>
  <c r="AB43" i="33"/>
  <c r="AA43" i="33"/>
  <c r="Z43" i="33"/>
  <c r="Y43" i="33"/>
  <c r="AR42" i="33"/>
  <c r="AQ42" i="33"/>
  <c r="AP42" i="33"/>
  <c r="AO42" i="33"/>
  <c r="AN42" i="33"/>
  <c r="AM42" i="33"/>
  <c r="AL42" i="33"/>
  <c r="AK42" i="33"/>
  <c r="AJ42" i="33"/>
  <c r="AI42" i="33"/>
  <c r="AH42" i="33"/>
  <c r="AG42" i="33"/>
  <c r="AF42" i="33"/>
  <c r="AE42" i="33"/>
  <c r="AD42" i="33"/>
  <c r="AC42" i="33"/>
  <c r="AB42" i="33"/>
  <c r="AA42" i="33"/>
  <c r="Z42" i="33"/>
  <c r="Y42" i="33"/>
  <c r="AR41" i="33"/>
  <c r="AQ41" i="33"/>
  <c r="AP41" i="33"/>
  <c r="AO41" i="33"/>
  <c r="AN41" i="33"/>
  <c r="AM41" i="33"/>
  <c r="AL41" i="33"/>
  <c r="AK41" i="33"/>
  <c r="AJ41" i="33"/>
  <c r="AI41" i="33"/>
  <c r="AH41" i="33"/>
  <c r="AG41" i="33"/>
  <c r="AF41" i="33"/>
  <c r="AE41" i="33"/>
  <c r="AD41" i="33"/>
  <c r="AC41" i="33"/>
  <c r="AB41" i="33"/>
  <c r="AA41" i="33"/>
  <c r="Z41" i="33"/>
  <c r="Y41" i="33"/>
  <c r="AR40" i="33"/>
  <c r="AQ40" i="33"/>
  <c r="AP40" i="33"/>
  <c r="AO40" i="33"/>
  <c r="AN40" i="33"/>
  <c r="AM40" i="33"/>
  <c r="AL40" i="33"/>
  <c r="AK40" i="33"/>
  <c r="AJ40" i="33"/>
  <c r="AI40" i="33"/>
  <c r="AH40" i="33"/>
  <c r="AG40" i="33"/>
  <c r="AF40" i="33"/>
  <c r="AE40" i="33"/>
  <c r="AD40" i="33"/>
  <c r="AC40" i="33"/>
  <c r="AB40" i="33"/>
  <c r="AA40" i="33"/>
  <c r="Z40" i="33"/>
  <c r="Y40" i="33"/>
  <c r="AR39" i="33"/>
  <c r="AQ39" i="33"/>
  <c r="AP39" i="33"/>
  <c r="AO39" i="33"/>
  <c r="AN39" i="33"/>
  <c r="AM39" i="33"/>
  <c r="AL39" i="33"/>
  <c r="AK39" i="33"/>
  <c r="AJ39" i="33"/>
  <c r="AI39" i="33"/>
  <c r="AH39" i="33"/>
  <c r="AG39" i="33"/>
  <c r="AF39" i="33"/>
  <c r="AE39" i="33"/>
  <c r="AD39" i="33"/>
  <c r="AC39" i="33"/>
  <c r="AB39" i="33"/>
  <c r="AA39" i="33"/>
  <c r="Z39" i="33"/>
  <c r="Y39" i="33"/>
  <c r="AR38" i="33"/>
  <c r="AQ38" i="33"/>
  <c r="AP38" i="33"/>
  <c r="AO38" i="33"/>
  <c r="AN38" i="33"/>
  <c r="AM38" i="33"/>
  <c r="AL38" i="33"/>
  <c r="AK38" i="33"/>
  <c r="AJ38" i="33"/>
  <c r="AI38" i="33"/>
  <c r="AH38" i="33"/>
  <c r="AG38" i="33"/>
  <c r="AF38" i="33"/>
  <c r="AE38" i="33"/>
  <c r="AD38" i="33"/>
  <c r="AC38" i="33"/>
  <c r="AB38" i="33"/>
  <c r="AA38" i="33"/>
  <c r="Z38" i="33"/>
  <c r="Y38" i="33"/>
  <c r="AR37" i="33"/>
  <c r="AQ37" i="33"/>
  <c r="AP37" i="33"/>
  <c r="AO37" i="33"/>
  <c r="AN37" i="33"/>
  <c r="AM37" i="33"/>
  <c r="AL37" i="33"/>
  <c r="AK37" i="33"/>
  <c r="AJ37" i="33"/>
  <c r="AI37" i="33"/>
  <c r="AH37" i="33"/>
  <c r="AG37" i="33"/>
  <c r="AF37" i="33"/>
  <c r="AE37" i="33"/>
  <c r="AD37" i="33"/>
  <c r="AC37" i="33"/>
  <c r="AB37" i="33"/>
  <c r="AA37" i="33"/>
  <c r="Z37" i="33"/>
  <c r="Y37" i="33"/>
  <c r="AR36" i="33"/>
  <c r="AQ36" i="33"/>
  <c r="AP36" i="33"/>
  <c r="AO36" i="33"/>
  <c r="AN36" i="33"/>
  <c r="AM36" i="33"/>
  <c r="AL36" i="33"/>
  <c r="AK36" i="33"/>
  <c r="AJ36" i="33"/>
  <c r="AI36" i="33"/>
  <c r="AH36" i="33"/>
  <c r="AG36" i="33"/>
  <c r="AF36" i="33"/>
  <c r="AE36" i="33"/>
  <c r="AD36" i="33"/>
  <c r="AC36" i="33"/>
  <c r="AB36" i="33"/>
  <c r="AA36" i="33"/>
  <c r="Z36" i="33"/>
  <c r="Y36" i="33"/>
  <c r="AR35" i="33"/>
  <c r="AQ35" i="33"/>
  <c r="AP35" i="33"/>
  <c r="AO35" i="33"/>
  <c r="AN35" i="33"/>
  <c r="AM35" i="33"/>
  <c r="AL35" i="33"/>
  <c r="AK35" i="33"/>
  <c r="AJ35" i="33"/>
  <c r="AI35" i="33"/>
  <c r="AH35" i="33"/>
  <c r="AG35" i="33"/>
  <c r="AF35" i="33"/>
  <c r="AE35" i="33"/>
  <c r="AD35" i="33"/>
  <c r="AC35" i="33"/>
  <c r="AB35" i="33"/>
  <c r="AA35" i="33"/>
  <c r="Z35" i="33"/>
  <c r="Y35" i="33"/>
  <c r="AR34" i="33"/>
  <c r="AQ34" i="33"/>
  <c r="AP34" i="33"/>
  <c r="AO34" i="33"/>
  <c r="AN34" i="33"/>
  <c r="AM34" i="33"/>
  <c r="AL34" i="33"/>
  <c r="AK34" i="33"/>
  <c r="AJ34" i="33"/>
  <c r="AI34" i="33"/>
  <c r="AH34" i="33"/>
  <c r="AG34" i="33"/>
  <c r="AF34" i="33"/>
  <c r="AE34" i="33"/>
  <c r="AD34" i="33"/>
  <c r="AC34" i="33"/>
  <c r="AB34" i="33"/>
  <c r="AA34" i="33"/>
  <c r="Z34" i="33"/>
  <c r="Y34" i="33"/>
  <c r="AR33" i="33"/>
  <c r="AQ33" i="33"/>
  <c r="AP33" i="33"/>
  <c r="AO33" i="33"/>
  <c r="AN33" i="33"/>
  <c r="AM33" i="33"/>
  <c r="AL33" i="33"/>
  <c r="AK33" i="33"/>
  <c r="AJ33" i="33"/>
  <c r="AI33" i="33"/>
  <c r="AH33" i="33"/>
  <c r="AG33" i="33"/>
  <c r="AF33" i="33"/>
  <c r="AE33" i="33"/>
  <c r="AD33" i="33"/>
  <c r="AC33" i="33"/>
  <c r="AB33" i="33"/>
  <c r="AA33" i="33"/>
  <c r="Z33" i="33"/>
  <c r="Y33" i="33"/>
  <c r="AR32" i="33"/>
  <c r="AQ32" i="33"/>
  <c r="AP32" i="33"/>
  <c r="AO32" i="33"/>
  <c r="AN32" i="33"/>
  <c r="AM32" i="33"/>
  <c r="AL32" i="33"/>
  <c r="AK32" i="33"/>
  <c r="AJ32" i="33"/>
  <c r="AI32" i="33"/>
  <c r="AH32" i="33"/>
  <c r="AG32" i="33"/>
  <c r="AF32" i="33"/>
  <c r="AE32" i="33"/>
  <c r="AD32" i="33"/>
  <c r="AC32" i="33"/>
  <c r="AB32" i="33"/>
  <c r="AA32" i="33"/>
  <c r="Z32" i="33"/>
  <c r="Y32" i="33"/>
  <c r="AR31" i="33"/>
  <c r="AQ31" i="33"/>
  <c r="AP31" i="33"/>
  <c r="AO31" i="33"/>
  <c r="AN31" i="33"/>
  <c r="AM31" i="33"/>
  <c r="AL31" i="33"/>
  <c r="AK31" i="33"/>
  <c r="AJ31" i="33"/>
  <c r="AI31" i="33"/>
  <c r="AH31" i="33"/>
  <c r="AG31" i="33"/>
  <c r="AF31" i="33"/>
  <c r="AE31" i="33"/>
  <c r="AD31" i="33"/>
  <c r="AC31" i="33"/>
  <c r="AB31" i="33"/>
  <c r="AA31" i="33"/>
  <c r="Z31" i="33"/>
  <c r="Y31" i="33"/>
  <c r="AR30" i="33"/>
  <c r="AQ30" i="33"/>
  <c r="AP30" i="33"/>
  <c r="AO30" i="33"/>
  <c r="AN30" i="33"/>
  <c r="AM30" i="33"/>
  <c r="AL30" i="33"/>
  <c r="AK30" i="33"/>
  <c r="AJ30" i="33"/>
  <c r="AI30" i="33"/>
  <c r="AH30" i="33"/>
  <c r="AG30" i="33"/>
  <c r="AF30" i="33"/>
  <c r="AE30" i="33"/>
  <c r="AD30" i="33"/>
  <c r="AC30" i="33"/>
  <c r="AB30" i="33"/>
  <c r="AA30" i="33"/>
  <c r="Z30" i="33"/>
  <c r="Y30" i="33"/>
  <c r="AR29" i="33"/>
  <c r="AQ29" i="33"/>
  <c r="AP29" i="33"/>
  <c r="AO29" i="33"/>
  <c r="AN29" i="33"/>
  <c r="AM29" i="33"/>
  <c r="AL29" i="33"/>
  <c r="AK29" i="33"/>
  <c r="AJ29" i="33"/>
  <c r="AI29" i="33"/>
  <c r="AH29" i="33"/>
  <c r="AG29" i="33"/>
  <c r="AF29" i="33"/>
  <c r="AE29" i="33"/>
  <c r="AD29" i="33"/>
  <c r="AC29" i="33"/>
  <c r="AB29" i="33"/>
  <c r="AA29" i="33"/>
  <c r="Z29" i="33"/>
  <c r="Y29" i="33"/>
  <c r="AR28" i="33"/>
  <c r="AQ28" i="33"/>
  <c r="AP28" i="33"/>
  <c r="AO28" i="33"/>
  <c r="AN28" i="33"/>
  <c r="AM28" i="33"/>
  <c r="AL28" i="33"/>
  <c r="AK28" i="33"/>
  <c r="AJ28" i="33"/>
  <c r="AI28" i="33"/>
  <c r="AH28" i="33"/>
  <c r="AG28" i="33"/>
  <c r="AF28" i="33"/>
  <c r="AE28" i="33"/>
  <c r="AD28" i="33"/>
  <c r="AC28" i="33"/>
  <c r="AB28" i="33"/>
  <c r="AA28" i="33"/>
  <c r="Z28" i="33"/>
  <c r="Y28" i="33"/>
  <c r="AR27" i="33"/>
  <c r="AQ27" i="33"/>
  <c r="AP27" i="33"/>
  <c r="AO27" i="33"/>
  <c r="AN27" i="33"/>
  <c r="AM27" i="33"/>
  <c r="AL27" i="33"/>
  <c r="AK27" i="33"/>
  <c r="AJ27" i="33"/>
  <c r="AI27" i="33"/>
  <c r="AH27" i="33"/>
  <c r="AG27" i="33"/>
  <c r="AF27" i="33"/>
  <c r="AE27" i="33"/>
  <c r="AD27" i="33"/>
  <c r="AC27" i="33"/>
  <c r="AB27" i="33"/>
  <c r="AA27" i="33"/>
  <c r="Z27" i="33"/>
  <c r="Y27" i="33"/>
  <c r="AR26" i="33"/>
  <c r="AQ26" i="33"/>
  <c r="AP26" i="33"/>
  <c r="AO26" i="33"/>
  <c r="AN26" i="33"/>
  <c r="AM26" i="33"/>
  <c r="AL26" i="33"/>
  <c r="AK26" i="33"/>
  <c r="AJ26" i="33"/>
  <c r="AI26" i="33"/>
  <c r="AH26" i="33"/>
  <c r="AG26" i="33"/>
  <c r="AF26" i="33"/>
  <c r="AE26" i="33"/>
  <c r="AD26" i="33"/>
  <c r="AC26" i="33"/>
  <c r="AB26" i="33"/>
  <c r="AA26" i="33"/>
  <c r="Z26" i="33"/>
  <c r="Y26" i="33"/>
  <c r="AR25" i="33"/>
  <c r="AQ25" i="33"/>
  <c r="AP25" i="33"/>
  <c r="AO25" i="33"/>
  <c r="AN25" i="33"/>
  <c r="AM25" i="33"/>
  <c r="AL25" i="33"/>
  <c r="AK25" i="33"/>
  <c r="AJ25" i="33"/>
  <c r="AI25" i="33"/>
  <c r="AH25" i="33"/>
  <c r="AG25" i="33"/>
  <c r="AF25" i="33"/>
  <c r="AE25" i="33"/>
  <c r="AD25" i="33"/>
  <c r="AC25" i="33"/>
  <c r="AB25" i="33"/>
  <c r="AA25" i="33"/>
  <c r="Z25" i="33"/>
  <c r="Y25" i="33"/>
  <c r="AR24" i="33"/>
  <c r="AQ24" i="33"/>
  <c r="AP24" i="33"/>
  <c r="AO24" i="33"/>
  <c r="AN24" i="33"/>
  <c r="AM24" i="33"/>
  <c r="AL24" i="33"/>
  <c r="AK24" i="33"/>
  <c r="AJ24" i="33"/>
  <c r="AI24" i="33"/>
  <c r="AH24" i="33"/>
  <c r="AG24" i="33"/>
  <c r="AF24" i="33"/>
  <c r="AE24" i="33"/>
  <c r="AD24" i="33"/>
  <c r="AC24" i="33"/>
  <c r="AB24" i="33"/>
  <c r="AA24" i="33"/>
  <c r="Z24" i="33"/>
  <c r="Y24" i="33"/>
  <c r="AR23" i="33"/>
  <c r="AQ23" i="33"/>
  <c r="AP23" i="33"/>
  <c r="AO23" i="33"/>
  <c r="AN23" i="33"/>
  <c r="AM23" i="33"/>
  <c r="AL23" i="33"/>
  <c r="AK23" i="33"/>
  <c r="AJ23" i="33"/>
  <c r="AI23" i="33"/>
  <c r="AH23" i="33"/>
  <c r="AG23" i="33"/>
  <c r="AF23" i="33"/>
  <c r="AE23" i="33"/>
  <c r="AD23" i="33"/>
  <c r="AC23" i="33"/>
  <c r="AB23" i="33"/>
  <c r="AA23" i="33"/>
  <c r="Z23" i="33"/>
  <c r="Y23" i="33"/>
  <c r="AR22" i="33"/>
  <c r="AQ22" i="33"/>
  <c r="AP22" i="33"/>
  <c r="AO22" i="33"/>
  <c r="AN22" i="33"/>
  <c r="AM22" i="33"/>
  <c r="AL22" i="33"/>
  <c r="AK22" i="33"/>
  <c r="AJ22" i="33"/>
  <c r="AI22" i="33"/>
  <c r="AH22" i="33"/>
  <c r="AG22" i="33"/>
  <c r="AF22" i="33"/>
  <c r="AE22" i="33"/>
  <c r="AD22" i="33"/>
  <c r="AC22" i="33"/>
  <c r="AB22" i="33"/>
  <c r="AA22" i="33"/>
  <c r="Z22" i="33"/>
  <c r="Y22" i="33"/>
  <c r="AR21" i="33"/>
  <c r="AQ21" i="33"/>
  <c r="AP21" i="33"/>
  <c r="AO21" i="33"/>
  <c r="AN21" i="33"/>
  <c r="AM21" i="33"/>
  <c r="AL21" i="33"/>
  <c r="AK21" i="33"/>
  <c r="AJ21" i="33"/>
  <c r="AI21" i="33"/>
  <c r="AH21" i="33"/>
  <c r="AG21" i="33"/>
  <c r="AF21" i="33"/>
  <c r="AE21" i="33"/>
  <c r="AD21" i="33"/>
  <c r="AC21" i="33"/>
  <c r="AB21" i="33"/>
  <c r="AA21" i="33"/>
  <c r="Z21" i="33"/>
  <c r="Y21" i="33"/>
  <c r="AR20" i="33"/>
  <c r="AQ20" i="33"/>
  <c r="AP20" i="33"/>
  <c r="AO20" i="33"/>
  <c r="AN20" i="33"/>
  <c r="AM20" i="33"/>
  <c r="AL20" i="33"/>
  <c r="AK20" i="33"/>
  <c r="AJ20" i="33"/>
  <c r="AI20" i="33"/>
  <c r="AH20" i="33"/>
  <c r="AG20" i="33"/>
  <c r="AF20" i="33"/>
  <c r="AE20" i="33"/>
  <c r="AD20" i="33"/>
  <c r="AC20" i="33"/>
  <c r="AB20" i="33"/>
  <c r="AA20" i="33"/>
  <c r="Z20" i="33"/>
  <c r="Y20" i="33"/>
  <c r="AR19" i="33"/>
  <c r="AQ19" i="33"/>
  <c r="AP19" i="33"/>
  <c r="AO19" i="33"/>
  <c r="AN19" i="33"/>
  <c r="AM19" i="33"/>
  <c r="AL19" i="33"/>
  <c r="AK19" i="33"/>
  <c r="AJ19" i="33"/>
  <c r="AI19" i="33"/>
  <c r="AH19" i="33"/>
  <c r="AG19" i="33"/>
  <c r="AF19" i="33"/>
  <c r="AE19" i="33"/>
  <c r="AD19" i="33"/>
  <c r="AC19" i="33"/>
  <c r="AB19" i="33"/>
  <c r="AA19" i="33"/>
  <c r="Z19" i="33"/>
  <c r="Y19" i="33"/>
  <c r="AR18" i="33"/>
  <c r="AQ18" i="33"/>
  <c r="AP18" i="33"/>
  <c r="AO18" i="33"/>
  <c r="AN18" i="33"/>
  <c r="AM18" i="33"/>
  <c r="AL18" i="33"/>
  <c r="AK18" i="33"/>
  <c r="AJ18" i="33"/>
  <c r="AI18" i="33"/>
  <c r="AH18" i="33"/>
  <c r="AG18" i="33"/>
  <c r="AF18" i="33"/>
  <c r="AE18" i="33"/>
  <c r="AD18" i="33"/>
  <c r="AC18" i="33"/>
  <c r="AB18" i="33"/>
  <c r="AA18" i="33"/>
  <c r="Z18" i="33"/>
  <c r="Y18" i="33"/>
  <c r="AR17" i="33"/>
  <c r="AQ17" i="33"/>
  <c r="AP17" i="33"/>
  <c r="AO17" i="33"/>
  <c r="AN17" i="33"/>
  <c r="AM17" i="33"/>
  <c r="AL17" i="33"/>
  <c r="AK17" i="33"/>
  <c r="AJ17" i="33"/>
  <c r="AI17" i="33"/>
  <c r="AH17" i="33"/>
  <c r="AG17" i="33"/>
  <c r="AF17" i="33"/>
  <c r="AE17" i="33"/>
  <c r="AD17" i="33"/>
  <c r="AC17" i="33"/>
  <c r="AB17" i="33"/>
  <c r="AA17" i="33"/>
  <c r="Z17" i="33"/>
  <c r="Y17" i="33"/>
  <c r="AR16" i="33"/>
  <c r="AQ16" i="33"/>
  <c r="AP16" i="33"/>
  <c r="AO16" i="33"/>
  <c r="AN16" i="33"/>
  <c r="AM16" i="33"/>
  <c r="AL16" i="33"/>
  <c r="AK16" i="33"/>
  <c r="AJ16" i="33"/>
  <c r="AI16" i="33"/>
  <c r="AH16" i="33"/>
  <c r="AG16" i="33"/>
  <c r="AF16" i="33"/>
  <c r="AE16" i="33"/>
  <c r="AD16" i="33"/>
  <c r="AC16" i="33"/>
  <c r="AB16" i="33"/>
  <c r="AA16" i="33"/>
  <c r="Z16" i="33"/>
  <c r="Y16" i="33"/>
  <c r="AR15" i="33"/>
  <c r="AQ15" i="33"/>
  <c r="AP15" i="33"/>
  <c r="AO15" i="33"/>
  <c r="AN15" i="33"/>
  <c r="AM15" i="33"/>
  <c r="AL15" i="33"/>
  <c r="AK15" i="33"/>
  <c r="AJ15" i="33"/>
  <c r="AI15" i="33"/>
  <c r="AH15" i="33"/>
  <c r="AG15" i="33"/>
  <c r="AF15" i="33"/>
  <c r="AE15" i="33"/>
  <c r="AD15" i="33"/>
  <c r="AC15" i="33"/>
  <c r="AB15" i="33"/>
  <c r="AA15" i="33"/>
  <c r="Z15" i="33"/>
  <c r="Y15" i="33"/>
  <c r="AR14" i="33"/>
  <c r="AQ14" i="33"/>
  <c r="AP14" i="33"/>
  <c r="AO14" i="33"/>
  <c r="AN14" i="33"/>
  <c r="AM14" i="33"/>
  <c r="AL14" i="33"/>
  <c r="AK14" i="33"/>
  <c r="AJ14" i="33"/>
  <c r="AI14" i="33"/>
  <c r="AH14" i="33"/>
  <c r="AG14" i="33"/>
  <c r="AF14" i="33"/>
  <c r="AE14" i="33"/>
  <c r="AD14" i="33"/>
  <c r="AC14" i="33"/>
  <c r="AB14" i="33"/>
  <c r="AA14" i="33"/>
  <c r="Z14" i="33"/>
  <c r="Y14" i="33"/>
  <c r="AR13" i="33"/>
  <c r="AQ13" i="33"/>
  <c r="AP13" i="33"/>
  <c r="AO13" i="33"/>
  <c r="AN13" i="33"/>
  <c r="AM13" i="33"/>
  <c r="AL13" i="33"/>
  <c r="AK13" i="33"/>
  <c r="AJ13" i="33"/>
  <c r="AI13" i="33"/>
  <c r="AH13" i="33"/>
  <c r="AG13" i="33"/>
  <c r="AF13" i="33"/>
  <c r="AE13" i="33"/>
  <c r="AD13" i="33"/>
  <c r="AC13" i="33"/>
  <c r="AB13" i="33"/>
  <c r="AA13" i="33"/>
  <c r="Z13" i="33"/>
  <c r="Y13" i="33"/>
  <c r="AR12" i="33"/>
  <c r="AQ12" i="33"/>
  <c r="AP12" i="33"/>
  <c r="AO12" i="33"/>
  <c r="AN12" i="33"/>
  <c r="AM12" i="33"/>
  <c r="AL12" i="33"/>
  <c r="AK12" i="33"/>
  <c r="AJ12" i="33"/>
  <c r="AI12" i="33"/>
  <c r="AH12" i="33"/>
  <c r="AG12" i="33"/>
  <c r="AF12" i="33"/>
  <c r="AE12" i="33"/>
  <c r="AD12" i="33"/>
  <c r="AC12" i="33"/>
  <c r="AB12" i="33"/>
  <c r="AA12" i="33"/>
  <c r="Z12" i="33"/>
  <c r="Y12" i="33"/>
  <c r="AR11" i="33"/>
  <c r="AQ11" i="33"/>
  <c r="AP11" i="33"/>
  <c r="AO11" i="33"/>
  <c r="AN11" i="33"/>
  <c r="AM11" i="33"/>
  <c r="AL11" i="33"/>
  <c r="AK11" i="33"/>
  <c r="AJ11" i="33"/>
  <c r="AI11" i="33"/>
  <c r="AH11" i="33"/>
  <c r="AG11" i="33"/>
  <c r="AF11" i="33"/>
  <c r="AE11" i="33"/>
  <c r="AD11" i="33"/>
  <c r="AC11" i="33"/>
  <c r="AB11" i="33"/>
  <c r="AA11" i="33"/>
  <c r="Z11" i="33"/>
  <c r="Y11" i="33"/>
  <c r="AR10" i="33"/>
  <c r="AQ10" i="33"/>
  <c r="AP10" i="33"/>
  <c r="AO10" i="33"/>
  <c r="AN10" i="33"/>
  <c r="AM10" i="33"/>
  <c r="AL10" i="33"/>
  <c r="AK10" i="33"/>
  <c r="AJ10" i="33"/>
  <c r="AI10" i="33"/>
  <c r="AH10" i="33"/>
  <c r="AG10" i="33"/>
  <c r="AF10" i="33"/>
  <c r="AE10" i="33"/>
  <c r="AD10" i="33"/>
  <c r="AC10" i="33"/>
  <c r="AB10" i="33"/>
  <c r="AA10" i="33"/>
  <c r="Z10" i="33"/>
  <c r="Y10" i="33"/>
  <c r="AR9" i="33"/>
  <c r="AQ9" i="33"/>
  <c r="AP9" i="33"/>
  <c r="AO9" i="33"/>
  <c r="AN9" i="33"/>
  <c r="AM9" i="33"/>
  <c r="AL9" i="33"/>
  <c r="AK9" i="33"/>
  <c r="AJ9" i="33"/>
  <c r="AI9" i="33"/>
  <c r="AH9" i="33"/>
  <c r="AG9" i="33"/>
  <c r="AF9" i="33"/>
  <c r="AE9" i="33"/>
  <c r="AD9" i="33"/>
  <c r="AC9" i="33"/>
  <c r="AB9" i="33"/>
  <c r="AA9" i="33"/>
  <c r="Z9" i="33"/>
  <c r="Y9" i="33"/>
  <c r="AR8" i="33"/>
  <c r="AQ8" i="33"/>
  <c r="AP8" i="33"/>
  <c r="AO8" i="33"/>
  <c r="AN8" i="33"/>
  <c r="AM8" i="33"/>
  <c r="AL8" i="33"/>
  <c r="AK8" i="33"/>
  <c r="AJ8" i="33"/>
  <c r="AI8" i="33"/>
  <c r="AH8" i="33"/>
  <c r="AG8" i="33"/>
  <c r="AF8" i="33"/>
  <c r="AE8" i="33"/>
  <c r="AD8" i="33"/>
  <c r="AC8" i="33"/>
  <c r="AB8" i="33"/>
  <c r="AA8" i="33"/>
  <c r="Z8" i="33"/>
  <c r="Y8" i="33"/>
  <c r="AR7" i="33"/>
  <c r="AQ7" i="33"/>
  <c r="AP7" i="33"/>
  <c r="AO7" i="33"/>
  <c r="AN7" i="33"/>
  <c r="AM7" i="33"/>
  <c r="AL7" i="33"/>
  <c r="AK7" i="33"/>
  <c r="AJ7" i="33"/>
  <c r="AI7" i="33"/>
  <c r="AH7" i="33"/>
  <c r="AG7" i="33"/>
  <c r="AF7" i="33"/>
  <c r="AE7" i="33"/>
  <c r="AD7" i="33"/>
  <c r="AC7" i="33"/>
  <c r="AB7" i="33"/>
  <c r="AA7" i="33"/>
  <c r="Z7" i="33"/>
  <c r="Y7" i="33"/>
  <c r="AR6" i="33"/>
  <c r="AQ6" i="33"/>
  <c r="AP6" i="33"/>
  <c r="AO6" i="33"/>
  <c r="AN6" i="33"/>
  <c r="AM6" i="33"/>
  <c r="AL6" i="33"/>
  <c r="AK6" i="33"/>
  <c r="AJ6" i="33"/>
  <c r="AI6" i="33"/>
  <c r="AH6" i="33"/>
  <c r="AG6" i="33"/>
  <c r="AF6" i="33"/>
  <c r="AE6" i="33"/>
  <c r="AD6" i="33"/>
  <c r="AC6" i="33"/>
  <c r="AB6" i="33"/>
  <c r="AA6" i="33"/>
  <c r="Z6" i="33"/>
  <c r="Y6" i="33"/>
  <c r="AR5" i="33"/>
  <c r="AQ5" i="33"/>
  <c r="AP5" i="33"/>
  <c r="AO5" i="33"/>
  <c r="AN5" i="33"/>
  <c r="AM5" i="33"/>
  <c r="AL5" i="33"/>
  <c r="AK5" i="33"/>
  <c r="AJ5" i="33"/>
  <c r="AI5" i="33"/>
  <c r="AH5" i="33"/>
  <c r="AG5" i="33"/>
  <c r="AF5" i="33"/>
  <c r="AE5" i="33"/>
  <c r="AD5" i="33"/>
  <c r="AC5" i="33"/>
  <c r="AB5" i="33"/>
  <c r="AA5" i="33"/>
  <c r="Z5" i="33"/>
  <c r="Y5" i="33"/>
  <c r="AR4" i="33"/>
  <c r="AQ4" i="33"/>
  <c r="AP4" i="33"/>
  <c r="AO4" i="33"/>
  <c r="AN4" i="33"/>
  <c r="AM4" i="33"/>
  <c r="AL4" i="33"/>
  <c r="AK4" i="33"/>
  <c r="AJ4" i="33"/>
  <c r="AI4" i="33"/>
  <c r="AH4" i="33"/>
  <c r="AG4" i="33"/>
  <c r="AF4" i="33"/>
  <c r="AE4" i="33"/>
  <c r="AD4" i="33"/>
  <c r="AC4" i="33"/>
  <c r="AB4" i="33"/>
  <c r="AA4" i="33"/>
  <c r="Z4" i="33"/>
  <c r="Y4" i="33"/>
  <c r="AR3" i="33"/>
  <c r="AQ3" i="33"/>
  <c r="AP3" i="33"/>
  <c r="AO3" i="33"/>
  <c r="AN3" i="33"/>
  <c r="AM3" i="33"/>
  <c r="AL3" i="33"/>
  <c r="AK3" i="33"/>
  <c r="AJ3" i="33"/>
  <c r="AI3" i="33"/>
  <c r="AH3" i="33"/>
  <c r="AG3" i="33"/>
  <c r="AF3" i="33"/>
  <c r="AE3" i="33"/>
  <c r="AD3" i="33"/>
  <c r="AC3" i="33"/>
  <c r="AB3" i="33"/>
  <c r="AA3" i="33"/>
  <c r="Z3" i="33"/>
  <c r="Y3" i="33"/>
  <c r="AR2" i="33"/>
  <c r="AQ2" i="33"/>
  <c r="AP2" i="33"/>
  <c r="AO2" i="33"/>
  <c r="AN2" i="33"/>
  <c r="AM2" i="33"/>
  <c r="AL2" i="33"/>
  <c r="AK2" i="33"/>
  <c r="AJ2" i="33"/>
  <c r="AI2" i="33"/>
  <c r="AH2" i="33"/>
  <c r="AG2" i="33"/>
  <c r="AF2" i="33"/>
  <c r="AE2" i="33"/>
  <c r="AD2" i="33"/>
  <c r="AC2" i="33"/>
  <c r="AB2" i="33"/>
  <c r="AA2" i="33"/>
  <c r="Z2" i="33"/>
  <c r="Y2" i="33"/>
  <c r="AR40" i="34"/>
  <c r="AQ40" i="34"/>
  <c r="AP40" i="34"/>
  <c r="AO40" i="34"/>
  <c r="AN40" i="34"/>
  <c r="AM40" i="34"/>
  <c r="AL40" i="34"/>
  <c r="AK40" i="34"/>
  <c r="AJ40" i="34"/>
  <c r="AI40" i="34"/>
  <c r="AH40" i="34"/>
  <c r="AG40" i="34"/>
  <c r="AF40" i="34"/>
  <c r="AE40" i="34"/>
  <c r="AD40" i="34"/>
  <c r="AC40" i="34"/>
  <c r="AB40" i="34"/>
  <c r="AA40" i="34"/>
  <c r="Z40" i="34"/>
  <c r="Y40" i="34"/>
  <c r="AR39" i="34"/>
  <c r="AQ39" i="34"/>
  <c r="AP39" i="34"/>
  <c r="AO39" i="34"/>
  <c r="AN39" i="34"/>
  <c r="AM39" i="34"/>
  <c r="AL39" i="34"/>
  <c r="AK39" i="34"/>
  <c r="AJ39" i="34"/>
  <c r="AI39" i="34"/>
  <c r="AH39" i="34"/>
  <c r="AG39" i="34"/>
  <c r="AF39" i="34"/>
  <c r="AE39" i="34"/>
  <c r="AD39" i="34"/>
  <c r="AC39" i="34"/>
  <c r="AB39" i="34"/>
  <c r="AA39" i="34"/>
  <c r="Z39" i="34"/>
  <c r="Y39" i="34"/>
  <c r="AR38" i="34"/>
  <c r="AQ38" i="34"/>
  <c r="AP38" i="34"/>
  <c r="AO38" i="34"/>
  <c r="AN38" i="34"/>
  <c r="AM38" i="34"/>
  <c r="AL38" i="34"/>
  <c r="AK38" i="34"/>
  <c r="AJ38" i="34"/>
  <c r="AI38" i="34"/>
  <c r="AH38" i="34"/>
  <c r="AG38" i="34"/>
  <c r="AF38" i="34"/>
  <c r="AE38" i="34"/>
  <c r="AD38" i="34"/>
  <c r="AC38" i="34"/>
  <c r="AB38" i="34"/>
  <c r="AA38" i="34"/>
  <c r="Z38" i="34"/>
  <c r="Y38" i="34"/>
  <c r="AR37" i="34"/>
  <c r="AQ37" i="34"/>
  <c r="AP37" i="34"/>
  <c r="AO37" i="34"/>
  <c r="AN37" i="34"/>
  <c r="AM37" i="34"/>
  <c r="AL37" i="34"/>
  <c r="AK37" i="34"/>
  <c r="AJ37" i="34"/>
  <c r="AI37" i="34"/>
  <c r="AH37" i="34"/>
  <c r="AG37" i="34"/>
  <c r="AF37" i="34"/>
  <c r="AE37" i="34"/>
  <c r="AD37" i="34"/>
  <c r="AC37" i="34"/>
  <c r="AB37" i="34"/>
  <c r="AA37" i="34"/>
  <c r="Z37" i="34"/>
  <c r="Y37" i="34"/>
  <c r="AR36" i="34"/>
  <c r="AQ36" i="34"/>
  <c r="AP36" i="34"/>
  <c r="AO36" i="34"/>
  <c r="AN36" i="34"/>
  <c r="AM36" i="34"/>
  <c r="AL36" i="34"/>
  <c r="AK36" i="34"/>
  <c r="AJ36" i="34"/>
  <c r="AI36" i="34"/>
  <c r="AH36" i="34"/>
  <c r="AG36" i="34"/>
  <c r="AF36" i="34"/>
  <c r="AE36" i="34"/>
  <c r="AD36" i="34"/>
  <c r="AC36" i="34"/>
  <c r="AB36" i="34"/>
  <c r="AA36" i="34"/>
  <c r="Z36" i="34"/>
  <c r="Y36" i="34"/>
  <c r="AR35" i="34"/>
  <c r="AQ35" i="34"/>
  <c r="AP35" i="34"/>
  <c r="AO35" i="34"/>
  <c r="AN35" i="34"/>
  <c r="AM35" i="34"/>
  <c r="AL35" i="34"/>
  <c r="AK35" i="34"/>
  <c r="AJ35" i="34"/>
  <c r="AI35" i="34"/>
  <c r="AH35" i="34"/>
  <c r="AG35" i="34"/>
  <c r="AF35" i="34"/>
  <c r="AE35" i="34"/>
  <c r="AD35" i="34"/>
  <c r="AC35" i="34"/>
  <c r="AB35" i="34"/>
  <c r="AA35" i="34"/>
  <c r="Z35" i="34"/>
  <c r="Y35" i="34"/>
  <c r="AR34" i="34"/>
  <c r="AQ34" i="34"/>
  <c r="AP34" i="34"/>
  <c r="AO34" i="34"/>
  <c r="AN34" i="34"/>
  <c r="AM34" i="34"/>
  <c r="AL34" i="34"/>
  <c r="AK34" i="34"/>
  <c r="AJ34" i="34"/>
  <c r="AI34" i="34"/>
  <c r="AH34" i="34"/>
  <c r="AG34" i="34"/>
  <c r="AF34" i="34"/>
  <c r="AE34" i="34"/>
  <c r="AD34" i="34"/>
  <c r="AC34" i="34"/>
  <c r="AB34" i="34"/>
  <c r="AA34" i="34"/>
  <c r="Z34" i="34"/>
  <c r="Y34" i="34"/>
  <c r="AR33" i="34"/>
  <c r="AQ33" i="34"/>
  <c r="AP33" i="34"/>
  <c r="AO33" i="34"/>
  <c r="AN33" i="34"/>
  <c r="AM33" i="34"/>
  <c r="AL33" i="34"/>
  <c r="AK33" i="34"/>
  <c r="AJ33" i="34"/>
  <c r="AI33" i="34"/>
  <c r="AH33" i="34"/>
  <c r="AG33" i="34"/>
  <c r="AF33" i="34"/>
  <c r="AE33" i="34"/>
  <c r="AD33" i="34"/>
  <c r="AC33" i="34"/>
  <c r="AB33" i="34"/>
  <c r="AA33" i="34"/>
  <c r="Z33" i="34"/>
  <c r="Y33" i="34"/>
  <c r="AR32" i="34"/>
  <c r="AQ32" i="34"/>
  <c r="AP32" i="34"/>
  <c r="AO32" i="34"/>
  <c r="AN32" i="34"/>
  <c r="AM32" i="34"/>
  <c r="AL32" i="34"/>
  <c r="AK32" i="34"/>
  <c r="AJ32" i="34"/>
  <c r="AI32" i="34"/>
  <c r="AH32" i="34"/>
  <c r="AG32" i="34"/>
  <c r="AF32" i="34"/>
  <c r="AE32" i="34"/>
  <c r="AD32" i="34"/>
  <c r="AC32" i="34"/>
  <c r="AB32" i="34"/>
  <c r="AA32" i="34"/>
  <c r="Z32" i="34"/>
  <c r="Y32" i="34"/>
  <c r="AR31" i="34"/>
  <c r="AQ31" i="34"/>
  <c r="AP31" i="34"/>
  <c r="AO31" i="34"/>
  <c r="AN31" i="34"/>
  <c r="AM31" i="34"/>
  <c r="AL31" i="34"/>
  <c r="AK31" i="34"/>
  <c r="AJ31" i="34"/>
  <c r="AI31" i="34"/>
  <c r="AH31" i="34"/>
  <c r="AG31" i="34"/>
  <c r="AF31" i="34"/>
  <c r="AE31" i="34"/>
  <c r="AD31" i="34"/>
  <c r="AC31" i="34"/>
  <c r="AB31" i="34"/>
  <c r="AA31" i="34"/>
  <c r="Z31" i="34"/>
  <c r="Y31" i="34"/>
  <c r="AR30" i="34"/>
  <c r="AQ30" i="34"/>
  <c r="AP30" i="34"/>
  <c r="AO30" i="34"/>
  <c r="AN30" i="34"/>
  <c r="AM30" i="34"/>
  <c r="AL30" i="34"/>
  <c r="AK30" i="34"/>
  <c r="AJ30" i="34"/>
  <c r="AI30" i="34"/>
  <c r="AH30" i="34"/>
  <c r="AG30" i="34"/>
  <c r="AF30" i="34"/>
  <c r="AE30" i="34"/>
  <c r="AD30" i="34"/>
  <c r="AC30" i="34"/>
  <c r="AB30" i="34"/>
  <c r="AA30" i="34"/>
  <c r="Z30" i="34"/>
  <c r="Y30" i="34"/>
  <c r="AR29" i="34"/>
  <c r="AQ29" i="34"/>
  <c r="AP29" i="34"/>
  <c r="AO29" i="34"/>
  <c r="AN29" i="34"/>
  <c r="AM29" i="34"/>
  <c r="AL29" i="34"/>
  <c r="AK29" i="34"/>
  <c r="AJ29" i="34"/>
  <c r="AI29" i="34"/>
  <c r="AH29" i="34"/>
  <c r="AG29" i="34"/>
  <c r="AF29" i="34"/>
  <c r="AE29" i="34"/>
  <c r="AD29" i="34"/>
  <c r="AC29" i="34"/>
  <c r="AB29" i="34"/>
  <c r="AA29" i="34"/>
  <c r="Z29" i="34"/>
  <c r="Y29" i="34"/>
  <c r="AR28" i="34"/>
  <c r="AQ28" i="34"/>
  <c r="AP28" i="34"/>
  <c r="AO28" i="34"/>
  <c r="AN28" i="34"/>
  <c r="AM28" i="34"/>
  <c r="AL28" i="34"/>
  <c r="AK28" i="34"/>
  <c r="AJ28" i="34"/>
  <c r="AI28" i="34"/>
  <c r="AH28" i="34"/>
  <c r="AG28" i="34"/>
  <c r="AF28" i="34"/>
  <c r="AE28" i="34"/>
  <c r="AD28" i="34"/>
  <c r="AC28" i="34"/>
  <c r="AB28" i="34"/>
  <c r="AA28" i="34"/>
  <c r="Z28" i="34"/>
  <c r="Y28" i="34"/>
  <c r="AR27" i="34"/>
  <c r="AQ27" i="34"/>
  <c r="AP27" i="34"/>
  <c r="AO27" i="34"/>
  <c r="AN27" i="34"/>
  <c r="AM27" i="34"/>
  <c r="AL27" i="34"/>
  <c r="AK27" i="34"/>
  <c r="AJ27" i="34"/>
  <c r="AI27" i="34"/>
  <c r="AH27" i="34"/>
  <c r="AG27" i="34"/>
  <c r="AF27" i="34"/>
  <c r="AE27" i="34"/>
  <c r="AD27" i="34"/>
  <c r="AC27" i="34"/>
  <c r="AB27" i="34"/>
  <c r="AA27" i="34"/>
  <c r="Z27" i="34"/>
  <c r="Y27" i="34"/>
  <c r="AR26" i="34"/>
  <c r="AQ26" i="34"/>
  <c r="AP26" i="34"/>
  <c r="AO26" i="34"/>
  <c r="AN26" i="34"/>
  <c r="AM26" i="34"/>
  <c r="AL26" i="34"/>
  <c r="AK26" i="34"/>
  <c r="AJ26" i="34"/>
  <c r="AI26" i="34"/>
  <c r="AH26" i="34"/>
  <c r="AG26" i="34"/>
  <c r="AF26" i="34"/>
  <c r="AE26" i="34"/>
  <c r="AD26" i="34"/>
  <c r="AC26" i="34"/>
  <c r="AB26" i="34"/>
  <c r="AA26" i="34"/>
  <c r="Z26" i="34"/>
  <c r="Y26" i="34"/>
  <c r="AR25" i="34"/>
  <c r="AQ25" i="34"/>
  <c r="AP25" i="34"/>
  <c r="AO25" i="34"/>
  <c r="AN25" i="34"/>
  <c r="AM25" i="34"/>
  <c r="AL25" i="34"/>
  <c r="AK25" i="34"/>
  <c r="AJ25" i="34"/>
  <c r="AI25" i="34"/>
  <c r="AH25" i="34"/>
  <c r="AG25" i="34"/>
  <c r="AF25" i="34"/>
  <c r="AE25" i="34"/>
  <c r="AD25" i="34"/>
  <c r="AC25" i="34"/>
  <c r="AB25" i="34"/>
  <c r="AA25" i="34"/>
  <c r="Z25" i="34"/>
  <c r="Y25" i="34"/>
  <c r="AR24" i="34"/>
  <c r="AQ24" i="34"/>
  <c r="AP24" i="34"/>
  <c r="AO24" i="34"/>
  <c r="AN24" i="34"/>
  <c r="AM24" i="34"/>
  <c r="AL24" i="34"/>
  <c r="AK24" i="34"/>
  <c r="AJ24" i="34"/>
  <c r="AI24" i="34"/>
  <c r="AH24" i="34"/>
  <c r="AG24" i="34"/>
  <c r="AF24" i="34"/>
  <c r="AE24" i="34"/>
  <c r="AD24" i="34"/>
  <c r="AC24" i="34"/>
  <c r="AB24" i="34"/>
  <c r="AA24" i="34"/>
  <c r="Z24" i="34"/>
  <c r="Y24" i="34"/>
  <c r="AR23" i="34"/>
  <c r="AQ23" i="34"/>
  <c r="AP23" i="34"/>
  <c r="AO23" i="34"/>
  <c r="AN23" i="34"/>
  <c r="AM23" i="34"/>
  <c r="AL23" i="34"/>
  <c r="AK23" i="34"/>
  <c r="AJ23" i="34"/>
  <c r="AI23" i="34"/>
  <c r="AH23" i="34"/>
  <c r="AG23" i="34"/>
  <c r="AF23" i="34"/>
  <c r="AE23" i="34"/>
  <c r="AD23" i="34"/>
  <c r="AC23" i="34"/>
  <c r="AB23" i="34"/>
  <c r="AA23" i="34"/>
  <c r="Z23" i="34"/>
  <c r="Y23" i="34"/>
  <c r="AR22" i="34"/>
  <c r="AQ22" i="34"/>
  <c r="AP22" i="34"/>
  <c r="AO22" i="34"/>
  <c r="AN22" i="34"/>
  <c r="AM22" i="34"/>
  <c r="AL22" i="34"/>
  <c r="AK22" i="34"/>
  <c r="AJ22" i="34"/>
  <c r="AI22" i="34"/>
  <c r="AH22" i="34"/>
  <c r="AG22" i="34"/>
  <c r="AF22" i="34"/>
  <c r="AE22" i="34"/>
  <c r="AD22" i="34"/>
  <c r="AC22" i="34"/>
  <c r="AB22" i="34"/>
  <c r="AA22" i="34"/>
  <c r="Z22" i="34"/>
  <c r="Y22" i="34"/>
  <c r="AR21" i="34"/>
  <c r="AQ21" i="34"/>
  <c r="AP21" i="34"/>
  <c r="AO21" i="34"/>
  <c r="AN21" i="34"/>
  <c r="AM21" i="34"/>
  <c r="AL21" i="34"/>
  <c r="AK21" i="34"/>
  <c r="AJ21" i="34"/>
  <c r="AI21" i="34"/>
  <c r="AH21" i="34"/>
  <c r="AG21" i="34"/>
  <c r="AF21" i="34"/>
  <c r="AE21" i="34"/>
  <c r="AD21" i="34"/>
  <c r="AC21" i="34"/>
  <c r="AB21" i="34"/>
  <c r="AA21" i="34"/>
  <c r="Z21" i="34"/>
  <c r="Y21" i="34"/>
  <c r="AR20" i="34"/>
  <c r="AQ20" i="34"/>
  <c r="AP20" i="34"/>
  <c r="AO20" i="34"/>
  <c r="AN20" i="34"/>
  <c r="AM20" i="34"/>
  <c r="AL20" i="34"/>
  <c r="AK20" i="34"/>
  <c r="AJ20" i="34"/>
  <c r="AI20" i="34"/>
  <c r="AH20" i="34"/>
  <c r="AG20" i="34"/>
  <c r="AF20" i="34"/>
  <c r="AE20" i="34"/>
  <c r="AD20" i="34"/>
  <c r="AC20" i="34"/>
  <c r="AB20" i="34"/>
  <c r="AA20" i="34"/>
  <c r="Z20" i="34"/>
  <c r="Y20" i="34"/>
  <c r="AR19" i="34"/>
  <c r="AQ19" i="34"/>
  <c r="AP19" i="34"/>
  <c r="AO19" i="34"/>
  <c r="AN19" i="34"/>
  <c r="AM19" i="34"/>
  <c r="AL19" i="34"/>
  <c r="AK19" i="34"/>
  <c r="AJ19" i="34"/>
  <c r="AI19" i="34"/>
  <c r="AH19" i="34"/>
  <c r="AG19" i="34"/>
  <c r="AF19" i="34"/>
  <c r="AE19" i="34"/>
  <c r="AD19" i="34"/>
  <c r="AC19" i="34"/>
  <c r="AB19" i="34"/>
  <c r="AA19" i="34"/>
  <c r="Z19" i="34"/>
  <c r="Y19" i="34"/>
  <c r="AR18" i="34"/>
  <c r="AQ18" i="34"/>
  <c r="AP18" i="34"/>
  <c r="AO18" i="34"/>
  <c r="AN18" i="34"/>
  <c r="AM18" i="34"/>
  <c r="AL18" i="34"/>
  <c r="AK18" i="34"/>
  <c r="AJ18" i="34"/>
  <c r="AI18" i="34"/>
  <c r="AH18" i="34"/>
  <c r="AG18" i="34"/>
  <c r="AF18" i="34"/>
  <c r="AE18" i="34"/>
  <c r="AD18" i="34"/>
  <c r="AC18" i="34"/>
  <c r="AB18" i="34"/>
  <c r="AA18" i="34"/>
  <c r="Z18" i="34"/>
  <c r="Y18" i="34"/>
  <c r="AR17" i="34"/>
  <c r="AQ17" i="34"/>
  <c r="AP17" i="34"/>
  <c r="AO17" i="34"/>
  <c r="AN17" i="34"/>
  <c r="AM17" i="34"/>
  <c r="AL17" i="34"/>
  <c r="AK17" i="34"/>
  <c r="AJ17" i="34"/>
  <c r="AI17" i="34"/>
  <c r="AH17" i="34"/>
  <c r="AG17" i="34"/>
  <c r="AF17" i="34"/>
  <c r="AE17" i="34"/>
  <c r="AD17" i="34"/>
  <c r="AC17" i="34"/>
  <c r="AB17" i="34"/>
  <c r="AA17" i="34"/>
  <c r="Z17" i="34"/>
  <c r="Y17" i="34"/>
  <c r="AR16" i="34"/>
  <c r="AQ16" i="34"/>
  <c r="AP16" i="34"/>
  <c r="AO16" i="34"/>
  <c r="AN16" i="34"/>
  <c r="AM16" i="34"/>
  <c r="AL16" i="34"/>
  <c r="AK16" i="34"/>
  <c r="AJ16" i="34"/>
  <c r="AI16" i="34"/>
  <c r="AH16" i="34"/>
  <c r="AG16" i="34"/>
  <c r="AF16" i="34"/>
  <c r="AE16" i="34"/>
  <c r="AD16" i="34"/>
  <c r="AC16" i="34"/>
  <c r="AB16" i="34"/>
  <c r="AA16" i="34"/>
  <c r="Z16" i="34"/>
  <c r="Y16" i="34"/>
  <c r="AR15" i="34"/>
  <c r="AQ15" i="34"/>
  <c r="AP15" i="34"/>
  <c r="AO15" i="34"/>
  <c r="AN15" i="34"/>
  <c r="AM15" i="34"/>
  <c r="AL15" i="34"/>
  <c r="AK15" i="34"/>
  <c r="AJ15" i="34"/>
  <c r="AI15" i="34"/>
  <c r="AH15" i="34"/>
  <c r="AG15" i="34"/>
  <c r="AF15" i="34"/>
  <c r="AE15" i="34"/>
  <c r="AD15" i="34"/>
  <c r="AC15" i="34"/>
  <c r="AB15" i="34"/>
  <c r="AA15" i="34"/>
  <c r="Z15" i="34"/>
  <c r="Y15" i="34"/>
  <c r="AR14" i="34"/>
  <c r="AQ14" i="34"/>
  <c r="AP14" i="34"/>
  <c r="AO14" i="34"/>
  <c r="AN14" i="34"/>
  <c r="AM14" i="34"/>
  <c r="AL14" i="34"/>
  <c r="AK14" i="34"/>
  <c r="AJ14" i="34"/>
  <c r="AI14" i="34"/>
  <c r="AH14" i="34"/>
  <c r="AG14" i="34"/>
  <c r="AF14" i="34"/>
  <c r="AE14" i="34"/>
  <c r="AD14" i="34"/>
  <c r="AC14" i="34"/>
  <c r="AB14" i="34"/>
  <c r="AA14" i="34"/>
  <c r="Z14" i="34"/>
  <c r="Y14" i="34"/>
  <c r="AR13" i="34"/>
  <c r="AQ13" i="34"/>
  <c r="AP13" i="34"/>
  <c r="AO13" i="34"/>
  <c r="AN13" i="34"/>
  <c r="AM13" i="34"/>
  <c r="AL13" i="34"/>
  <c r="AK13" i="34"/>
  <c r="AJ13" i="34"/>
  <c r="AI13" i="34"/>
  <c r="AH13" i="34"/>
  <c r="AG13" i="34"/>
  <c r="AF13" i="34"/>
  <c r="AE13" i="34"/>
  <c r="AD13" i="34"/>
  <c r="AC13" i="34"/>
  <c r="AB13" i="34"/>
  <c r="AA13" i="34"/>
  <c r="Z13" i="34"/>
  <c r="Y13" i="34"/>
  <c r="AR12" i="34"/>
  <c r="AQ12" i="34"/>
  <c r="AP12" i="34"/>
  <c r="AO12" i="34"/>
  <c r="AN12" i="34"/>
  <c r="AM12" i="34"/>
  <c r="AL12" i="34"/>
  <c r="AK12" i="34"/>
  <c r="AJ12" i="34"/>
  <c r="AI12" i="34"/>
  <c r="AH12" i="34"/>
  <c r="AG12" i="34"/>
  <c r="AF12" i="34"/>
  <c r="AE12" i="34"/>
  <c r="AD12" i="34"/>
  <c r="AC12" i="34"/>
  <c r="AB12" i="34"/>
  <c r="AA12" i="34"/>
  <c r="Z12" i="34"/>
  <c r="Y12" i="34"/>
  <c r="AR11" i="34"/>
  <c r="AQ11" i="34"/>
  <c r="AP11" i="34"/>
  <c r="AO11" i="34"/>
  <c r="AN11" i="34"/>
  <c r="AM11" i="34"/>
  <c r="AL11" i="34"/>
  <c r="AK11" i="34"/>
  <c r="AJ11" i="34"/>
  <c r="AI11" i="34"/>
  <c r="AH11" i="34"/>
  <c r="AG11" i="34"/>
  <c r="AF11" i="34"/>
  <c r="AE11" i="34"/>
  <c r="AD11" i="34"/>
  <c r="AC11" i="34"/>
  <c r="AB11" i="34"/>
  <c r="AA11" i="34"/>
  <c r="Z11" i="34"/>
  <c r="Y11" i="34"/>
  <c r="AR10" i="34"/>
  <c r="AQ10" i="34"/>
  <c r="AP10" i="34"/>
  <c r="AO10" i="34"/>
  <c r="AN10" i="34"/>
  <c r="AM10" i="34"/>
  <c r="AL10" i="34"/>
  <c r="AK10" i="34"/>
  <c r="AJ10" i="34"/>
  <c r="AI10" i="34"/>
  <c r="AH10" i="34"/>
  <c r="AG10" i="34"/>
  <c r="AF10" i="34"/>
  <c r="AE10" i="34"/>
  <c r="AD10" i="34"/>
  <c r="AC10" i="34"/>
  <c r="AB10" i="34"/>
  <c r="AA10" i="34"/>
  <c r="Z10" i="34"/>
  <c r="Y10" i="34"/>
  <c r="AR9" i="34"/>
  <c r="AQ9" i="34"/>
  <c r="AP9" i="34"/>
  <c r="AO9" i="34"/>
  <c r="AN9" i="34"/>
  <c r="AM9" i="34"/>
  <c r="AL9" i="34"/>
  <c r="AK9" i="34"/>
  <c r="AJ9" i="34"/>
  <c r="AI9" i="34"/>
  <c r="AH9" i="34"/>
  <c r="AG9" i="34"/>
  <c r="AF9" i="34"/>
  <c r="AE9" i="34"/>
  <c r="AD9" i="34"/>
  <c r="AC9" i="34"/>
  <c r="AB9" i="34"/>
  <c r="AA9" i="34"/>
  <c r="Z9" i="34"/>
  <c r="Y9" i="34"/>
  <c r="AR8" i="34"/>
  <c r="AQ8" i="34"/>
  <c r="AP8" i="34"/>
  <c r="AO8" i="34"/>
  <c r="AN8" i="34"/>
  <c r="AM8" i="34"/>
  <c r="AL8" i="34"/>
  <c r="AK8" i="34"/>
  <c r="AJ8" i="34"/>
  <c r="AI8" i="34"/>
  <c r="AH8" i="34"/>
  <c r="AG8" i="34"/>
  <c r="AF8" i="34"/>
  <c r="AE8" i="34"/>
  <c r="AD8" i="34"/>
  <c r="AC8" i="34"/>
  <c r="AB8" i="34"/>
  <c r="AA8" i="34"/>
  <c r="Z8" i="34"/>
  <c r="Y8" i="34"/>
  <c r="AR7" i="34"/>
  <c r="AQ7" i="34"/>
  <c r="AP7" i="34"/>
  <c r="AO7" i="34"/>
  <c r="AN7" i="34"/>
  <c r="AM7" i="34"/>
  <c r="AL7" i="34"/>
  <c r="AK7" i="34"/>
  <c r="AJ7" i="34"/>
  <c r="AI7" i="34"/>
  <c r="AH7" i="34"/>
  <c r="AG7" i="34"/>
  <c r="AF7" i="34"/>
  <c r="AE7" i="34"/>
  <c r="AD7" i="34"/>
  <c r="AC7" i="34"/>
  <c r="AB7" i="34"/>
  <c r="AA7" i="34"/>
  <c r="Z7" i="34"/>
  <c r="Y7" i="34"/>
  <c r="AR6" i="34"/>
  <c r="AQ6" i="34"/>
  <c r="AP6" i="34"/>
  <c r="AO6" i="34"/>
  <c r="AN6" i="34"/>
  <c r="AM6" i="34"/>
  <c r="AL6" i="34"/>
  <c r="AK6" i="34"/>
  <c r="AJ6" i="34"/>
  <c r="AI6" i="34"/>
  <c r="AH6" i="34"/>
  <c r="AG6" i="34"/>
  <c r="AF6" i="34"/>
  <c r="AE6" i="34"/>
  <c r="AD6" i="34"/>
  <c r="AC6" i="34"/>
  <c r="AB6" i="34"/>
  <c r="AA6" i="34"/>
  <c r="Z6" i="34"/>
  <c r="Y6" i="34"/>
  <c r="AR5" i="34"/>
  <c r="AQ5" i="34"/>
  <c r="AP5" i="34"/>
  <c r="AO5" i="34"/>
  <c r="AN5" i="34"/>
  <c r="AM5" i="34"/>
  <c r="AL5" i="34"/>
  <c r="AK5" i="34"/>
  <c r="AJ5" i="34"/>
  <c r="AI5" i="34"/>
  <c r="AH5" i="34"/>
  <c r="AG5" i="34"/>
  <c r="AF5" i="34"/>
  <c r="AE5" i="34"/>
  <c r="AD5" i="34"/>
  <c r="AC5" i="34"/>
  <c r="AB5" i="34"/>
  <c r="AA5" i="34"/>
  <c r="Z5" i="34"/>
  <c r="Y5" i="34"/>
  <c r="AR4" i="34"/>
  <c r="AQ4" i="34"/>
  <c r="AP4" i="34"/>
  <c r="AO4" i="34"/>
  <c r="AN4" i="34"/>
  <c r="AM4" i="34"/>
  <c r="AL4" i="34"/>
  <c r="AK4" i="34"/>
  <c r="AJ4" i="34"/>
  <c r="AI4" i="34"/>
  <c r="AH4" i="34"/>
  <c r="AG4" i="34"/>
  <c r="AF4" i="34"/>
  <c r="AE4" i="34"/>
  <c r="AD4" i="34"/>
  <c r="AC4" i="34"/>
  <c r="AB4" i="34"/>
  <c r="AA4" i="34"/>
  <c r="Z4" i="34"/>
  <c r="Y4" i="34"/>
  <c r="AR3" i="34"/>
  <c r="AQ3" i="34"/>
  <c r="AP3" i="34"/>
  <c r="AO3" i="34"/>
  <c r="AN3" i="34"/>
  <c r="AM3" i="34"/>
  <c r="AL3" i="34"/>
  <c r="AK3" i="34"/>
  <c r="AJ3" i="34"/>
  <c r="AI3" i="34"/>
  <c r="AH3" i="34"/>
  <c r="AG3" i="34"/>
  <c r="AF3" i="34"/>
  <c r="AE3" i="34"/>
  <c r="AD3" i="34"/>
  <c r="AC3" i="34"/>
  <c r="AB3" i="34"/>
  <c r="AA3" i="34"/>
  <c r="Z3" i="34"/>
  <c r="Y3" i="34"/>
  <c r="AR2" i="34"/>
  <c r="AQ2" i="34"/>
  <c r="AP2" i="34"/>
  <c r="AO2" i="34"/>
  <c r="AN2" i="34"/>
  <c r="AM2" i="34"/>
  <c r="AL2" i="34"/>
  <c r="AK2" i="34"/>
  <c r="AJ2" i="34"/>
  <c r="AI2" i="34"/>
  <c r="AH2" i="34"/>
  <c r="AG2" i="34"/>
  <c r="AF2" i="34"/>
  <c r="AE2" i="34"/>
  <c r="AD2" i="34"/>
  <c r="AC2" i="34"/>
  <c r="AB2" i="34"/>
  <c r="AA2" i="34"/>
  <c r="Z2" i="34"/>
  <c r="Y2" i="34"/>
  <c r="AR29" i="32"/>
  <c r="AQ29" i="32"/>
  <c r="AP29" i="32"/>
  <c r="AO29" i="32"/>
  <c r="AN29" i="32"/>
  <c r="AM29" i="32"/>
  <c r="AL29" i="32"/>
  <c r="AK29" i="32"/>
  <c r="AJ29" i="32"/>
  <c r="AI29" i="32"/>
  <c r="AH29" i="32"/>
  <c r="AG29" i="32"/>
  <c r="AF29" i="32"/>
  <c r="AE29" i="32"/>
  <c r="AD29" i="32"/>
  <c r="AC29" i="32"/>
  <c r="AB29" i="32"/>
  <c r="AA29" i="32"/>
  <c r="Z29" i="32"/>
  <c r="Y29" i="32"/>
  <c r="AR28" i="32"/>
  <c r="AQ28" i="32"/>
  <c r="AP28" i="32"/>
  <c r="AO28" i="32"/>
  <c r="AN28" i="32"/>
  <c r="AM28" i="32"/>
  <c r="AL28" i="32"/>
  <c r="AK28" i="32"/>
  <c r="AJ28" i="32"/>
  <c r="AI28" i="32"/>
  <c r="AH28" i="32"/>
  <c r="AG28" i="32"/>
  <c r="AF28" i="32"/>
  <c r="AE28" i="32"/>
  <c r="AD28" i="32"/>
  <c r="AC28" i="32"/>
  <c r="AB28" i="32"/>
  <c r="AA28" i="32"/>
  <c r="Z28" i="32"/>
  <c r="Y28" i="32"/>
  <c r="AR27" i="32"/>
  <c r="AQ27" i="32"/>
  <c r="AP27" i="32"/>
  <c r="AO27" i="32"/>
  <c r="AN27" i="32"/>
  <c r="AM27" i="32"/>
  <c r="AL27" i="32"/>
  <c r="AK27" i="32"/>
  <c r="AJ27" i="32"/>
  <c r="AI27" i="32"/>
  <c r="AH27" i="32"/>
  <c r="AG27" i="32"/>
  <c r="AF27" i="32"/>
  <c r="AE27" i="32"/>
  <c r="AD27" i="32"/>
  <c r="AC27" i="32"/>
  <c r="AB27" i="32"/>
  <c r="AA27" i="32"/>
  <c r="Z27" i="32"/>
  <c r="Y27" i="32"/>
  <c r="AR26" i="32"/>
  <c r="AQ26" i="32"/>
  <c r="AP26" i="32"/>
  <c r="AO26" i="32"/>
  <c r="AN26" i="32"/>
  <c r="AM26" i="32"/>
  <c r="AL26" i="32"/>
  <c r="AK26" i="32"/>
  <c r="AJ26" i="32"/>
  <c r="AI26" i="32"/>
  <c r="AH26" i="32"/>
  <c r="AG26" i="32"/>
  <c r="AF26" i="32"/>
  <c r="AE26" i="32"/>
  <c r="AD26" i="32"/>
  <c r="AC26" i="32"/>
  <c r="AB26" i="32"/>
  <c r="AA26" i="32"/>
  <c r="Z26" i="32"/>
  <c r="Y26" i="32"/>
  <c r="AR25" i="32"/>
  <c r="AQ25" i="32"/>
  <c r="AP25" i="32"/>
  <c r="AO25" i="32"/>
  <c r="AN25" i="32"/>
  <c r="AM25" i="32"/>
  <c r="AL25" i="32"/>
  <c r="AK25" i="32"/>
  <c r="AJ25" i="32"/>
  <c r="AI25" i="32"/>
  <c r="AH25" i="32"/>
  <c r="AG25" i="32"/>
  <c r="AF25" i="32"/>
  <c r="AE25" i="32"/>
  <c r="AD25" i="32"/>
  <c r="AC25" i="32"/>
  <c r="AB25" i="32"/>
  <c r="AA25" i="32"/>
  <c r="Z25" i="32"/>
  <c r="Y25" i="32"/>
  <c r="AR24" i="32"/>
  <c r="AQ24" i="32"/>
  <c r="AP24" i="32"/>
  <c r="AO24" i="32"/>
  <c r="AN24" i="32"/>
  <c r="AM24" i="32"/>
  <c r="AL24" i="32"/>
  <c r="AK24" i="32"/>
  <c r="AJ24" i="32"/>
  <c r="AI24" i="32"/>
  <c r="AH24" i="32"/>
  <c r="AG24" i="32"/>
  <c r="AF24" i="32"/>
  <c r="AE24" i="32"/>
  <c r="AD24" i="32"/>
  <c r="AC24" i="32"/>
  <c r="AB24" i="32"/>
  <c r="AA24" i="32"/>
  <c r="Z24" i="32"/>
  <c r="Y24" i="32"/>
  <c r="AR23" i="32"/>
  <c r="AQ23" i="32"/>
  <c r="AP23" i="32"/>
  <c r="AO23" i="32"/>
  <c r="AN23" i="32"/>
  <c r="AM23" i="32"/>
  <c r="AL23" i="32"/>
  <c r="AK23" i="32"/>
  <c r="AJ23" i="32"/>
  <c r="AI23" i="32"/>
  <c r="AH23" i="32"/>
  <c r="AG23" i="32"/>
  <c r="AF23" i="32"/>
  <c r="AE23" i="32"/>
  <c r="AD23" i="32"/>
  <c r="AC23" i="32"/>
  <c r="AB23" i="32"/>
  <c r="AA23" i="32"/>
  <c r="Z23" i="32"/>
  <c r="Y23" i="32"/>
  <c r="AR22" i="32"/>
  <c r="AQ22" i="32"/>
  <c r="AP22" i="32"/>
  <c r="AO22" i="32"/>
  <c r="AN22" i="32"/>
  <c r="AM22" i="32"/>
  <c r="AL22" i="32"/>
  <c r="AK22" i="32"/>
  <c r="AJ22" i="32"/>
  <c r="AI22" i="32"/>
  <c r="AH22" i="32"/>
  <c r="AG22" i="32"/>
  <c r="AF22" i="32"/>
  <c r="AE22" i="32"/>
  <c r="AD22" i="32"/>
  <c r="AC22" i="32"/>
  <c r="AB22" i="32"/>
  <c r="AA22" i="32"/>
  <c r="Z22" i="32"/>
  <c r="Y22" i="32"/>
  <c r="AR21" i="32"/>
  <c r="AQ21" i="32"/>
  <c r="AP21" i="32"/>
  <c r="AO21" i="32"/>
  <c r="AN21" i="32"/>
  <c r="AM21" i="32"/>
  <c r="AL21" i="32"/>
  <c r="AK21" i="32"/>
  <c r="AJ21" i="32"/>
  <c r="AI21" i="32"/>
  <c r="AH21" i="32"/>
  <c r="AG21" i="32"/>
  <c r="AF21" i="32"/>
  <c r="AE21" i="32"/>
  <c r="AD21" i="32"/>
  <c r="AC21" i="32"/>
  <c r="AB21" i="32"/>
  <c r="AA21" i="32"/>
  <c r="Z21" i="32"/>
  <c r="Y21" i="32"/>
  <c r="AR20" i="32"/>
  <c r="AQ20" i="32"/>
  <c r="AP20" i="32"/>
  <c r="AO20" i="32"/>
  <c r="AN20" i="32"/>
  <c r="AM20" i="32"/>
  <c r="AL20" i="32"/>
  <c r="AK20" i="32"/>
  <c r="AJ20" i="32"/>
  <c r="AI20" i="32"/>
  <c r="AH20" i="32"/>
  <c r="AG20" i="32"/>
  <c r="AF20" i="32"/>
  <c r="AE20" i="32"/>
  <c r="AD20" i="32"/>
  <c r="AC20" i="32"/>
  <c r="AB20" i="32"/>
  <c r="AA20" i="32"/>
  <c r="Z20" i="32"/>
  <c r="Y20" i="32"/>
  <c r="AR19" i="32"/>
  <c r="AQ19" i="32"/>
  <c r="AP19" i="32"/>
  <c r="AO19" i="32"/>
  <c r="AN19" i="32"/>
  <c r="AM19" i="32"/>
  <c r="AL19" i="32"/>
  <c r="AK19" i="32"/>
  <c r="AJ19" i="32"/>
  <c r="AI19" i="32"/>
  <c r="AH19" i="32"/>
  <c r="AG19" i="32"/>
  <c r="AF19" i="32"/>
  <c r="AE19" i="32"/>
  <c r="AD19" i="32"/>
  <c r="AC19" i="32"/>
  <c r="AB19" i="32"/>
  <c r="AA19" i="32"/>
  <c r="Z19" i="32"/>
  <c r="Y19" i="32"/>
  <c r="AR18" i="32"/>
  <c r="AQ18" i="32"/>
  <c r="AP18" i="32"/>
  <c r="AO18" i="32"/>
  <c r="AN18" i="32"/>
  <c r="AM18" i="32"/>
  <c r="AL18" i="32"/>
  <c r="AK18" i="32"/>
  <c r="AJ18" i="32"/>
  <c r="AI18" i="32"/>
  <c r="AH18" i="32"/>
  <c r="AG18" i="32"/>
  <c r="AF18" i="32"/>
  <c r="AE18" i="32"/>
  <c r="AD18" i="32"/>
  <c r="AC18" i="32"/>
  <c r="AB18" i="32"/>
  <c r="AA18" i="32"/>
  <c r="Z18" i="32"/>
  <c r="Y18" i="32"/>
  <c r="AR17" i="32"/>
  <c r="AQ17" i="32"/>
  <c r="AP17" i="32"/>
  <c r="AO17" i="32"/>
  <c r="AN17" i="32"/>
  <c r="AM17" i="32"/>
  <c r="AL17" i="32"/>
  <c r="AK17" i="32"/>
  <c r="AJ17" i="32"/>
  <c r="AI17" i="32"/>
  <c r="AH17" i="32"/>
  <c r="AG17" i="32"/>
  <c r="AF17" i="32"/>
  <c r="AE17" i="32"/>
  <c r="AD17" i="32"/>
  <c r="AC17" i="32"/>
  <c r="AB17" i="32"/>
  <c r="AA17" i="32"/>
  <c r="Z17" i="32"/>
  <c r="Y17" i="32"/>
  <c r="AR16" i="32"/>
  <c r="AQ16" i="32"/>
  <c r="AP16" i="32"/>
  <c r="AO16" i="32"/>
  <c r="AN16" i="32"/>
  <c r="AM16" i="32"/>
  <c r="AL16" i="32"/>
  <c r="AK16" i="32"/>
  <c r="AJ16" i="32"/>
  <c r="AI16" i="32"/>
  <c r="AH16" i="32"/>
  <c r="AG16" i="32"/>
  <c r="AF16" i="32"/>
  <c r="AE16" i="32"/>
  <c r="AD16" i="32"/>
  <c r="AC16" i="32"/>
  <c r="AB16" i="32"/>
  <c r="AA16" i="32"/>
  <c r="Z16" i="32"/>
  <c r="Y16" i="32"/>
  <c r="AR15" i="32"/>
  <c r="AQ15" i="32"/>
  <c r="AP15" i="32"/>
  <c r="AO15" i="32"/>
  <c r="AN15" i="32"/>
  <c r="AM15" i="32"/>
  <c r="AL15" i="32"/>
  <c r="AK15" i="32"/>
  <c r="AJ15" i="32"/>
  <c r="AI15" i="32"/>
  <c r="AH15" i="32"/>
  <c r="AG15" i="32"/>
  <c r="AF15" i="32"/>
  <c r="AE15" i="32"/>
  <c r="AD15" i="32"/>
  <c r="AC15" i="32"/>
  <c r="AB15" i="32"/>
  <c r="AA15" i="32"/>
  <c r="Z15" i="32"/>
  <c r="Y15" i="32"/>
  <c r="AR14" i="32"/>
  <c r="AQ14" i="32"/>
  <c r="AP14" i="32"/>
  <c r="AO14" i="32"/>
  <c r="AN14" i="32"/>
  <c r="AM14" i="32"/>
  <c r="AL14" i="32"/>
  <c r="AK14" i="32"/>
  <c r="AJ14" i="32"/>
  <c r="AI14" i="32"/>
  <c r="AH14" i="32"/>
  <c r="AG14" i="32"/>
  <c r="AF14" i="32"/>
  <c r="AE14" i="32"/>
  <c r="AD14" i="32"/>
  <c r="AC14" i="32"/>
  <c r="AB14" i="32"/>
  <c r="AA14" i="32"/>
  <c r="Z14" i="32"/>
  <c r="Y14" i="32"/>
  <c r="AR13" i="32"/>
  <c r="AQ13" i="32"/>
  <c r="AP13" i="32"/>
  <c r="AO13" i="32"/>
  <c r="AN13" i="32"/>
  <c r="AM13" i="32"/>
  <c r="AL13" i="32"/>
  <c r="AK13" i="32"/>
  <c r="AJ13" i="32"/>
  <c r="AI13" i="32"/>
  <c r="AH13" i="32"/>
  <c r="AG13" i="32"/>
  <c r="AF13" i="32"/>
  <c r="AE13" i="32"/>
  <c r="AD13" i="32"/>
  <c r="AC13" i="32"/>
  <c r="AB13" i="32"/>
  <c r="AA13" i="32"/>
  <c r="Z13" i="32"/>
  <c r="Y13" i="32"/>
  <c r="AR12" i="32"/>
  <c r="AQ12" i="32"/>
  <c r="AP12" i="32"/>
  <c r="AO12" i="32"/>
  <c r="AN12" i="32"/>
  <c r="AM12" i="32"/>
  <c r="AL12" i="32"/>
  <c r="AK12" i="32"/>
  <c r="AJ12" i="32"/>
  <c r="AI12" i="32"/>
  <c r="AH12" i="32"/>
  <c r="AG12" i="32"/>
  <c r="AF12" i="32"/>
  <c r="AE12" i="32"/>
  <c r="AD12" i="32"/>
  <c r="AC12" i="32"/>
  <c r="AB12" i="32"/>
  <c r="AA12" i="32"/>
  <c r="Z12" i="32"/>
  <c r="Y12" i="32"/>
  <c r="AR11" i="32"/>
  <c r="AQ11" i="32"/>
  <c r="AP11" i="32"/>
  <c r="AO11" i="32"/>
  <c r="AN11" i="32"/>
  <c r="AM11" i="32"/>
  <c r="AL11" i="32"/>
  <c r="AK11" i="32"/>
  <c r="AJ11" i="32"/>
  <c r="AI11" i="32"/>
  <c r="AH11" i="32"/>
  <c r="AG11" i="32"/>
  <c r="AF11" i="32"/>
  <c r="AE11" i="32"/>
  <c r="AD11" i="32"/>
  <c r="AC11" i="32"/>
  <c r="AB11" i="32"/>
  <c r="AA11" i="32"/>
  <c r="Z11" i="32"/>
  <c r="Y11" i="32"/>
  <c r="AR10" i="32"/>
  <c r="AQ10" i="32"/>
  <c r="AP10" i="32"/>
  <c r="AO10" i="32"/>
  <c r="AN10" i="32"/>
  <c r="AM10" i="32"/>
  <c r="AL10" i="32"/>
  <c r="AK10" i="32"/>
  <c r="AJ10" i="32"/>
  <c r="AI10" i="32"/>
  <c r="AH10" i="32"/>
  <c r="AG10" i="32"/>
  <c r="AF10" i="32"/>
  <c r="AE10" i="32"/>
  <c r="AD10" i="32"/>
  <c r="AC10" i="32"/>
  <c r="AB10" i="32"/>
  <c r="AA10" i="32"/>
  <c r="Z10" i="32"/>
  <c r="Y10" i="32"/>
  <c r="AR9" i="32"/>
  <c r="AQ9" i="32"/>
  <c r="AP9" i="32"/>
  <c r="AO9" i="32"/>
  <c r="AN9" i="32"/>
  <c r="AM9" i="32"/>
  <c r="AL9" i="32"/>
  <c r="AK9" i="32"/>
  <c r="AJ9" i="32"/>
  <c r="AI9" i="32"/>
  <c r="AH9" i="32"/>
  <c r="AG9" i="32"/>
  <c r="AF9" i="32"/>
  <c r="AE9" i="32"/>
  <c r="AD9" i="32"/>
  <c r="AC9" i="32"/>
  <c r="AB9" i="32"/>
  <c r="AA9" i="32"/>
  <c r="Z9" i="32"/>
  <c r="Y9" i="32"/>
  <c r="AR8" i="32"/>
  <c r="AQ8" i="32"/>
  <c r="AP8" i="32"/>
  <c r="AO8" i="32"/>
  <c r="AN8" i="32"/>
  <c r="AM8" i="32"/>
  <c r="AL8" i="32"/>
  <c r="AK8" i="32"/>
  <c r="AJ8" i="32"/>
  <c r="AI8" i="32"/>
  <c r="AH8" i="32"/>
  <c r="AG8" i="32"/>
  <c r="AF8" i="32"/>
  <c r="AE8" i="32"/>
  <c r="AD8" i="32"/>
  <c r="AC8" i="32"/>
  <c r="AB8" i="32"/>
  <c r="AA8" i="32"/>
  <c r="Z8" i="32"/>
  <c r="Y8" i="32"/>
  <c r="AR7" i="32"/>
  <c r="AQ7" i="32"/>
  <c r="AP7" i="32"/>
  <c r="AO7" i="32"/>
  <c r="AN7" i="32"/>
  <c r="AM7" i="32"/>
  <c r="AL7" i="32"/>
  <c r="AK7" i="32"/>
  <c r="AJ7" i="32"/>
  <c r="AI7" i="32"/>
  <c r="AH7" i="32"/>
  <c r="AG7" i="32"/>
  <c r="AF7" i="32"/>
  <c r="AE7" i="32"/>
  <c r="AD7" i="32"/>
  <c r="AC7" i="32"/>
  <c r="AB7" i="32"/>
  <c r="AA7" i="32"/>
  <c r="Z7" i="32"/>
  <c r="Y7" i="32"/>
  <c r="AR6" i="32"/>
  <c r="AQ6" i="32"/>
  <c r="AP6" i="32"/>
  <c r="AO6" i="32"/>
  <c r="AN6" i="32"/>
  <c r="AM6" i="32"/>
  <c r="AL6" i="32"/>
  <c r="AK6" i="32"/>
  <c r="AJ6" i="32"/>
  <c r="AI6" i="32"/>
  <c r="AH6" i="32"/>
  <c r="AG6" i="32"/>
  <c r="AF6" i="32"/>
  <c r="AE6" i="32"/>
  <c r="AD6" i="32"/>
  <c r="AC6" i="32"/>
  <c r="AB6" i="32"/>
  <c r="AA6" i="32"/>
  <c r="Z6" i="32"/>
  <c r="Y6" i="32"/>
  <c r="AR5" i="32"/>
  <c r="AQ5" i="32"/>
  <c r="AP5" i="32"/>
  <c r="AO5" i="32"/>
  <c r="AN5" i="32"/>
  <c r="AM5" i="32"/>
  <c r="AL5" i="32"/>
  <c r="AK5" i="32"/>
  <c r="AJ5" i="32"/>
  <c r="AI5" i="32"/>
  <c r="AH5" i="32"/>
  <c r="AG5" i="32"/>
  <c r="AF5" i="32"/>
  <c r="AE5" i="32"/>
  <c r="AD5" i="32"/>
  <c r="AC5" i="32"/>
  <c r="AB5" i="32"/>
  <c r="AA5" i="32"/>
  <c r="Z5" i="32"/>
  <c r="Y5" i="32"/>
  <c r="AR4" i="32"/>
  <c r="AQ4" i="32"/>
  <c r="AP4" i="32"/>
  <c r="AO4" i="32"/>
  <c r="AN4" i="32"/>
  <c r="AM4" i="32"/>
  <c r="AL4" i="32"/>
  <c r="AK4" i="32"/>
  <c r="AJ4" i="32"/>
  <c r="AI4" i="32"/>
  <c r="AH4" i="32"/>
  <c r="AG4" i="32"/>
  <c r="AF4" i="32"/>
  <c r="AE4" i="32"/>
  <c r="AD4" i="32"/>
  <c r="AC4" i="32"/>
  <c r="AB4" i="32"/>
  <c r="AA4" i="32"/>
  <c r="Z4" i="32"/>
  <c r="Y4" i="32"/>
  <c r="AR3" i="32"/>
  <c r="AQ3" i="32"/>
  <c r="AP3" i="32"/>
  <c r="AO3" i="32"/>
  <c r="AN3" i="32"/>
  <c r="AM3" i="32"/>
  <c r="AL3" i="32"/>
  <c r="AK3" i="32"/>
  <c r="AJ3" i="32"/>
  <c r="AI3" i="32"/>
  <c r="AH3" i="32"/>
  <c r="AG3" i="32"/>
  <c r="AF3" i="32"/>
  <c r="AE3" i="32"/>
  <c r="AD3" i="32"/>
  <c r="AC3" i="32"/>
  <c r="AB3" i="32"/>
  <c r="AA3" i="32"/>
  <c r="Z3" i="32"/>
  <c r="Y3" i="32"/>
  <c r="AR2" i="32"/>
  <c r="AQ2" i="32"/>
  <c r="AP2" i="32"/>
  <c r="AO2" i="32"/>
  <c r="AN2" i="32"/>
  <c r="AM2" i="32"/>
  <c r="AL2" i="32"/>
  <c r="AK2" i="32"/>
  <c r="AJ2" i="32"/>
  <c r="AI2" i="32"/>
  <c r="AH2" i="32"/>
  <c r="AG2" i="32"/>
  <c r="AF2" i="32"/>
  <c r="AE2" i="32"/>
  <c r="AD2" i="32"/>
  <c r="AC2" i="32"/>
  <c r="AB2" i="32"/>
  <c r="AA2" i="32"/>
  <c r="Z2" i="32"/>
  <c r="Y2" i="32"/>
  <c r="AR30" i="30"/>
  <c r="AQ30" i="30"/>
  <c r="AP30" i="30"/>
  <c r="AO30" i="30"/>
  <c r="AN30" i="30"/>
  <c r="AM30" i="30"/>
  <c r="AL30" i="30"/>
  <c r="AK30" i="30"/>
  <c r="AJ30" i="30"/>
  <c r="AI30" i="30"/>
  <c r="AH30" i="30"/>
  <c r="AG30" i="30"/>
  <c r="AF30" i="30"/>
  <c r="AE30" i="30"/>
  <c r="AD30" i="30"/>
  <c r="AC30" i="30"/>
  <c r="AB30" i="30"/>
  <c r="AA30" i="30"/>
  <c r="Z30" i="30"/>
  <c r="Y30" i="30"/>
  <c r="AR29" i="30"/>
  <c r="AQ29" i="30"/>
  <c r="AP29" i="30"/>
  <c r="AO29" i="30"/>
  <c r="AN29" i="30"/>
  <c r="AM29" i="30"/>
  <c r="AL29" i="30"/>
  <c r="AK29" i="30"/>
  <c r="AJ29" i="30"/>
  <c r="AI29" i="30"/>
  <c r="AH29" i="30"/>
  <c r="AG29" i="30"/>
  <c r="AF29" i="30"/>
  <c r="AE29" i="30"/>
  <c r="AD29" i="30"/>
  <c r="AC29" i="30"/>
  <c r="AB29" i="30"/>
  <c r="AA29" i="30"/>
  <c r="Z29" i="30"/>
  <c r="Y29" i="30"/>
  <c r="AR28" i="30"/>
  <c r="AQ28" i="30"/>
  <c r="AP28" i="30"/>
  <c r="AO28" i="30"/>
  <c r="AN28" i="30"/>
  <c r="AM28" i="30"/>
  <c r="AL28" i="30"/>
  <c r="AK28" i="30"/>
  <c r="AJ28" i="30"/>
  <c r="AI28" i="30"/>
  <c r="AH28" i="30"/>
  <c r="AG28" i="30"/>
  <c r="AF28" i="30"/>
  <c r="AE28" i="30"/>
  <c r="AD28" i="30"/>
  <c r="AC28" i="30"/>
  <c r="AB28" i="30"/>
  <c r="AA28" i="30"/>
  <c r="Z28" i="30"/>
  <c r="Y28" i="30"/>
  <c r="AR27" i="30"/>
  <c r="AQ27" i="30"/>
  <c r="AP27" i="30"/>
  <c r="AO27" i="30"/>
  <c r="AN27" i="30"/>
  <c r="AM27" i="30"/>
  <c r="AL27" i="30"/>
  <c r="AK27" i="30"/>
  <c r="AJ27" i="30"/>
  <c r="AI27" i="30"/>
  <c r="AH27" i="30"/>
  <c r="AG27" i="30"/>
  <c r="AF27" i="30"/>
  <c r="AE27" i="30"/>
  <c r="AD27" i="30"/>
  <c r="AC27" i="30"/>
  <c r="AB27" i="30"/>
  <c r="AA27" i="30"/>
  <c r="Z27" i="30"/>
  <c r="Y27" i="30"/>
  <c r="AR26" i="30"/>
  <c r="AQ26" i="30"/>
  <c r="AP26" i="30"/>
  <c r="AO26" i="30"/>
  <c r="AN26" i="30"/>
  <c r="AM26" i="30"/>
  <c r="AL26" i="30"/>
  <c r="AK26" i="30"/>
  <c r="AJ26" i="30"/>
  <c r="AI26" i="30"/>
  <c r="AH26" i="30"/>
  <c r="AG26" i="30"/>
  <c r="AF26" i="30"/>
  <c r="AE26" i="30"/>
  <c r="AD26" i="30"/>
  <c r="AC26" i="30"/>
  <c r="AB26" i="30"/>
  <c r="AA26" i="30"/>
  <c r="Z26" i="30"/>
  <c r="Y26" i="30"/>
  <c r="AR25" i="30"/>
  <c r="AQ25" i="30"/>
  <c r="AP25" i="30"/>
  <c r="AO25" i="30"/>
  <c r="AN25" i="30"/>
  <c r="AM25" i="30"/>
  <c r="AL25" i="30"/>
  <c r="AK25" i="30"/>
  <c r="AJ25" i="30"/>
  <c r="AI25" i="30"/>
  <c r="AH25" i="30"/>
  <c r="AG25" i="30"/>
  <c r="AF25" i="30"/>
  <c r="AE25" i="30"/>
  <c r="AD25" i="30"/>
  <c r="AC25" i="30"/>
  <c r="AB25" i="30"/>
  <c r="AA25" i="30"/>
  <c r="Z25" i="30"/>
  <c r="Y25" i="30"/>
  <c r="AR24" i="30"/>
  <c r="AQ24" i="30"/>
  <c r="AP24" i="30"/>
  <c r="AO24" i="30"/>
  <c r="AN24" i="30"/>
  <c r="AM24" i="30"/>
  <c r="AL24" i="30"/>
  <c r="AK24" i="30"/>
  <c r="AJ24" i="30"/>
  <c r="AI24" i="30"/>
  <c r="AH24" i="30"/>
  <c r="AG24" i="30"/>
  <c r="AF24" i="30"/>
  <c r="AE24" i="30"/>
  <c r="AD24" i="30"/>
  <c r="AC24" i="30"/>
  <c r="AB24" i="30"/>
  <c r="AA24" i="30"/>
  <c r="Z24" i="30"/>
  <c r="Y24" i="30"/>
  <c r="AR23" i="30"/>
  <c r="AQ23" i="30"/>
  <c r="AP23" i="30"/>
  <c r="AO23" i="30"/>
  <c r="AN23" i="30"/>
  <c r="AM23" i="30"/>
  <c r="AL23" i="30"/>
  <c r="AK23" i="30"/>
  <c r="AJ23" i="30"/>
  <c r="AI23" i="30"/>
  <c r="AH23" i="30"/>
  <c r="AG23" i="30"/>
  <c r="AF23" i="30"/>
  <c r="AE23" i="30"/>
  <c r="AD23" i="30"/>
  <c r="AC23" i="30"/>
  <c r="AB23" i="30"/>
  <c r="AA23" i="30"/>
  <c r="Z23" i="30"/>
  <c r="Y23" i="30"/>
  <c r="AR22" i="30"/>
  <c r="AQ22" i="30"/>
  <c r="AP22" i="30"/>
  <c r="AO22" i="30"/>
  <c r="AN22" i="30"/>
  <c r="AM22" i="30"/>
  <c r="AL22" i="30"/>
  <c r="AK22" i="30"/>
  <c r="AJ22" i="30"/>
  <c r="AI22" i="30"/>
  <c r="AH22" i="30"/>
  <c r="AG22" i="30"/>
  <c r="AF22" i="30"/>
  <c r="AE22" i="30"/>
  <c r="AD22" i="30"/>
  <c r="AC22" i="30"/>
  <c r="AB22" i="30"/>
  <c r="AA22" i="30"/>
  <c r="Z22" i="30"/>
  <c r="Y22" i="30"/>
  <c r="AR21" i="30"/>
  <c r="AQ21" i="30"/>
  <c r="AP21" i="30"/>
  <c r="AO21" i="30"/>
  <c r="AN21" i="30"/>
  <c r="AM21" i="30"/>
  <c r="AL21" i="30"/>
  <c r="AK21" i="30"/>
  <c r="AJ21" i="30"/>
  <c r="AI21" i="30"/>
  <c r="AH21" i="30"/>
  <c r="AG21" i="30"/>
  <c r="AF21" i="30"/>
  <c r="AE21" i="30"/>
  <c r="AD21" i="30"/>
  <c r="AC21" i="30"/>
  <c r="AB21" i="30"/>
  <c r="AA21" i="30"/>
  <c r="Z21" i="30"/>
  <c r="Y21" i="30"/>
  <c r="AR20" i="30"/>
  <c r="AQ20" i="30"/>
  <c r="AP20" i="30"/>
  <c r="AO20" i="30"/>
  <c r="AN20" i="30"/>
  <c r="AM20" i="30"/>
  <c r="AL20" i="30"/>
  <c r="AK20" i="30"/>
  <c r="AJ20" i="30"/>
  <c r="AI20" i="30"/>
  <c r="AH20" i="30"/>
  <c r="AG20" i="30"/>
  <c r="AF20" i="30"/>
  <c r="AE20" i="30"/>
  <c r="AD20" i="30"/>
  <c r="AC20" i="30"/>
  <c r="AB20" i="30"/>
  <c r="AA20" i="30"/>
  <c r="Z20" i="30"/>
  <c r="Y20" i="30"/>
  <c r="AR19" i="30"/>
  <c r="AQ19" i="30"/>
  <c r="AP19" i="30"/>
  <c r="AO19" i="30"/>
  <c r="AN19" i="30"/>
  <c r="AM19" i="30"/>
  <c r="AL19" i="30"/>
  <c r="AK19" i="30"/>
  <c r="AJ19" i="30"/>
  <c r="AI19" i="30"/>
  <c r="AH19" i="30"/>
  <c r="AG19" i="30"/>
  <c r="AF19" i="30"/>
  <c r="AE19" i="30"/>
  <c r="AD19" i="30"/>
  <c r="AC19" i="30"/>
  <c r="AB19" i="30"/>
  <c r="AA19" i="30"/>
  <c r="Z19" i="30"/>
  <c r="Y19" i="30"/>
  <c r="AR18" i="30"/>
  <c r="AQ18" i="30"/>
  <c r="AP18" i="30"/>
  <c r="AO18" i="30"/>
  <c r="AN18" i="30"/>
  <c r="AM18" i="30"/>
  <c r="AL18" i="30"/>
  <c r="AK18" i="30"/>
  <c r="AJ18" i="30"/>
  <c r="AI18" i="30"/>
  <c r="AH18" i="30"/>
  <c r="AG18" i="30"/>
  <c r="AF18" i="30"/>
  <c r="AE18" i="30"/>
  <c r="AD18" i="30"/>
  <c r="AC18" i="30"/>
  <c r="AB18" i="30"/>
  <c r="AA18" i="30"/>
  <c r="Z18" i="30"/>
  <c r="Y18" i="30"/>
  <c r="AR17" i="30"/>
  <c r="AQ17" i="30"/>
  <c r="AP17" i="30"/>
  <c r="AO17" i="30"/>
  <c r="AN17" i="30"/>
  <c r="AM17" i="30"/>
  <c r="AL17" i="30"/>
  <c r="AK17" i="30"/>
  <c r="AJ17" i="30"/>
  <c r="AI17" i="30"/>
  <c r="AH17" i="30"/>
  <c r="AG17" i="30"/>
  <c r="AF17" i="30"/>
  <c r="AE17" i="30"/>
  <c r="AD17" i="30"/>
  <c r="AC17" i="30"/>
  <c r="AB17" i="30"/>
  <c r="AA17" i="30"/>
  <c r="Z17" i="30"/>
  <c r="Y17" i="30"/>
  <c r="AR16" i="30"/>
  <c r="AQ16" i="30"/>
  <c r="AP16" i="30"/>
  <c r="AO16" i="30"/>
  <c r="AN16" i="30"/>
  <c r="AM16" i="30"/>
  <c r="AL16" i="30"/>
  <c r="AK16" i="30"/>
  <c r="AJ16" i="30"/>
  <c r="AI16" i="30"/>
  <c r="AH16" i="30"/>
  <c r="AG16" i="30"/>
  <c r="AF16" i="30"/>
  <c r="AE16" i="30"/>
  <c r="AD16" i="30"/>
  <c r="AC16" i="30"/>
  <c r="AB16" i="30"/>
  <c r="AA16" i="30"/>
  <c r="Z16" i="30"/>
  <c r="Y16" i="30"/>
  <c r="AR15" i="30"/>
  <c r="AQ15" i="30"/>
  <c r="AP15" i="30"/>
  <c r="AO15" i="30"/>
  <c r="AN15" i="30"/>
  <c r="AM15" i="30"/>
  <c r="AL15" i="30"/>
  <c r="AK15" i="30"/>
  <c r="AJ15" i="30"/>
  <c r="AI15" i="30"/>
  <c r="AH15" i="30"/>
  <c r="AG15" i="30"/>
  <c r="AF15" i="30"/>
  <c r="AE15" i="30"/>
  <c r="AD15" i="30"/>
  <c r="AC15" i="30"/>
  <c r="AB15" i="30"/>
  <c r="AA15" i="30"/>
  <c r="Z15" i="30"/>
  <c r="Y15" i="30"/>
  <c r="AR14" i="30"/>
  <c r="AQ14" i="30"/>
  <c r="AP14" i="30"/>
  <c r="AO14" i="30"/>
  <c r="AN14" i="30"/>
  <c r="AM14" i="30"/>
  <c r="AL14" i="30"/>
  <c r="AK14" i="30"/>
  <c r="AJ14" i="30"/>
  <c r="AI14" i="30"/>
  <c r="AH14" i="30"/>
  <c r="AG14" i="30"/>
  <c r="AF14" i="30"/>
  <c r="AE14" i="30"/>
  <c r="AD14" i="30"/>
  <c r="AC14" i="30"/>
  <c r="AB14" i="30"/>
  <c r="AA14" i="30"/>
  <c r="Z14" i="30"/>
  <c r="Y14" i="30"/>
  <c r="AR13" i="30"/>
  <c r="AQ13" i="30"/>
  <c r="AP13" i="30"/>
  <c r="AO13" i="30"/>
  <c r="AN13" i="30"/>
  <c r="AM13" i="30"/>
  <c r="AL13" i="30"/>
  <c r="AK13" i="30"/>
  <c r="AJ13" i="30"/>
  <c r="AI13" i="30"/>
  <c r="AH13" i="30"/>
  <c r="AG13" i="30"/>
  <c r="AF13" i="30"/>
  <c r="AE13" i="30"/>
  <c r="AD13" i="30"/>
  <c r="AC13" i="30"/>
  <c r="AB13" i="30"/>
  <c r="AA13" i="30"/>
  <c r="Z13" i="30"/>
  <c r="Y13" i="30"/>
  <c r="AR12" i="30"/>
  <c r="AQ12" i="30"/>
  <c r="AP12" i="30"/>
  <c r="AO12" i="30"/>
  <c r="AN12" i="30"/>
  <c r="AM12" i="30"/>
  <c r="AL12" i="30"/>
  <c r="AK12" i="30"/>
  <c r="AJ12" i="30"/>
  <c r="AI12" i="30"/>
  <c r="AH12" i="30"/>
  <c r="AG12" i="30"/>
  <c r="AF12" i="30"/>
  <c r="AE12" i="30"/>
  <c r="AD12" i="30"/>
  <c r="AC12" i="30"/>
  <c r="AB12" i="30"/>
  <c r="AA12" i="30"/>
  <c r="Z12" i="30"/>
  <c r="Y12" i="30"/>
  <c r="AR11" i="30"/>
  <c r="AQ11" i="30"/>
  <c r="AP11" i="30"/>
  <c r="AO11" i="30"/>
  <c r="AN11" i="30"/>
  <c r="AM11" i="30"/>
  <c r="AL11" i="30"/>
  <c r="AK11" i="30"/>
  <c r="AJ11" i="30"/>
  <c r="AI11" i="30"/>
  <c r="AH11" i="30"/>
  <c r="AG11" i="30"/>
  <c r="AF11" i="30"/>
  <c r="AE11" i="30"/>
  <c r="AD11" i="30"/>
  <c r="AC11" i="30"/>
  <c r="AB11" i="30"/>
  <c r="AA11" i="30"/>
  <c r="Z11" i="30"/>
  <c r="Y11" i="30"/>
  <c r="AR10" i="30"/>
  <c r="AQ10" i="30"/>
  <c r="AP10" i="30"/>
  <c r="AO10" i="30"/>
  <c r="AN10" i="30"/>
  <c r="AM10" i="30"/>
  <c r="AL10" i="30"/>
  <c r="AK10" i="30"/>
  <c r="AJ10" i="30"/>
  <c r="AI10" i="30"/>
  <c r="AH10" i="30"/>
  <c r="AG10" i="30"/>
  <c r="AF10" i="30"/>
  <c r="AE10" i="30"/>
  <c r="AD10" i="30"/>
  <c r="AC10" i="30"/>
  <c r="AB10" i="30"/>
  <c r="AA10" i="30"/>
  <c r="Z10" i="30"/>
  <c r="Y10" i="30"/>
  <c r="AR9" i="30"/>
  <c r="AQ9" i="30"/>
  <c r="AP9" i="30"/>
  <c r="AO9" i="30"/>
  <c r="AN9" i="30"/>
  <c r="AM9" i="30"/>
  <c r="AL9" i="30"/>
  <c r="AK9" i="30"/>
  <c r="AJ9" i="30"/>
  <c r="AI9" i="30"/>
  <c r="AH9" i="30"/>
  <c r="AG9" i="30"/>
  <c r="AF9" i="30"/>
  <c r="AE9" i="30"/>
  <c r="AD9" i="30"/>
  <c r="AC9" i="30"/>
  <c r="AB9" i="30"/>
  <c r="AA9" i="30"/>
  <c r="Z9" i="30"/>
  <c r="Y9" i="30"/>
  <c r="AR8" i="30"/>
  <c r="AQ8" i="30"/>
  <c r="AP8" i="30"/>
  <c r="AO8" i="30"/>
  <c r="AN8" i="30"/>
  <c r="AM8" i="30"/>
  <c r="AL8" i="30"/>
  <c r="AK8" i="30"/>
  <c r="AJ8" i="30"/>
  <c r="AI8" i="30"/>
  <c r="AH8" i="30"/>
  <c r="AG8" i="30"/>
  <c r="AF8" i="30"/>
  <c r="AE8" i="30"/>
  <c r="AD8" i="30"/>
  <c r="AC8" i="30"/>
  <c r="AB8" i="30"/>
  <c r="AA8" i="30"/>
  <c r="Z8" i="30"/>
  <c r="Y8" i="30"/>
  <c r="AR7" i="30"/>
  <c r="AQ7" i="30"/>
  <c r="AP7" i="30"/>
  <c r="AO7" i="30"/>
  <c r="AN7" i="30"/>
  <c r="AM7" i="30"/>
  <c r="AL7" i="30"/>
  <c r="AK7" i="30"/>
  <c r="AJ7" i="30"/>
  <c r="AI7" i="30"/>
  <c r="AH7" i="30"/>
  <c r="AG7" i="30"/>
  <c r="AF7" i="30"/>
  <c r="AE7" i="30"/>
  <c r="AD7" i="30"/>
  <c r="AC7" i="30"/>
  <c r="AB7" i="30"/>
  <c r="AA7" i="30"/>
  <c r="Z7" i="30"/>
  <c r="Y7" i="30"/>
  <c r="AR6" i="30"/>
  <c r="AQ6" i="30"/>
  <c r="AP6" i="30"/>
  <c r="AO6" i="30"/>
  <c r="AN6" i="30"/>
  <c r="AM6" i="30"/>
  <c r="AL6" i="30"/>
  <c r="AK6" i="30"/>
  <c r="AJ6" i="30"/>
  <c r="AI6" i="30"/>
  <c r="AH6" i="30"/>
  <c r="AG6" i="30"/>
  <c r="AF6" i="30"/>
  <c r="AE6" i="30"/>
  <c r="AD6" i="30"/>
  <c r="AC6" i="30"/>
  <c r="AB6" i="30"/>
  <c r="AA6" i="30"/>
  <c r="Z6" i="30"/>
  <c r="Y6" i="30"/>
  <c r="AR5" i="30"/>
  <c r="AQ5" i="30"/>
  <c r="AP5" i="30"/>
  <c r="AO5" i="30"/>
  <c r="AN5" i="30"/>
  <c r="AM5" i="30"/>
  <c r="AL5" i="30"/>
  <c r="AK5" i="30"/>
  <c r="AJ5" i="30"/>
  <c r="AI5" i="30"/>
  <c r="AH5" i="30"/>
  <c r="AG5" i="30"/>
  <c r="AF5" i="30"/>
  <c r="AE5" i="30"/>
  <c r="AD5" i="30"/>
  <c r="AC5" i="30"/>
  <c r="AB5" i="30"/>
  <c r="AA5" i="30"/>
  <c r="Z5" i="30"/>
  <c r="Y5" i="30"/>
  <c r="AR4" i="30"/>
  <c r="AQ4" i="30"/>
  <c r="AP4" i="30"/>
  <c r="AO4" i="30"/>
  <c r="AN4" i="30"/>
  <c r="AM4" i="30"/>
  <c r="AL4" i="30"/>
  <c r="AK4" i="30"/>
  <c r="AJ4" i="30"/>
  <c r="AI4" i="30"/>
  <c r="AH4" i="30"/>
  <c r="AG4" i="30"/>
  <c r="AF4" i="30"/>
  <c r="AE4" i="30"/>
  <c r="AD4" i="30"/>
  <c r="AC4" i="30"/>
  <c r="AB4" i="30"/>
  <c r="AA4" i="30"/>
  <c r="Z4" i="30"/>
  <c r="Y4" i="30"/>
  <c r="AR3" i="30"/>
  <c r="AQ3" i="30"/>
  <c r="AP3" i="30"/>
  <c r="AO3" i="30"/>
  <c r="AN3" i="30"/>
  <c r="AM3" i="30"/>
  <c r="AL3" i="30"/>
  <c r="AK3" i="30"/>
  <c r="AJ3" i="30"/>
  <c r="AI3" i="30"/>
  <c r="AH3" i="30"/>
  <c r="AG3" i="30"/>
  <c r="AF3" i="30"/>
  <c r="AE3" i="30"/>
  <c r="AD3" i="30"/>
  <c r="AC3" i="30"/>
  <c r="AB3" i="30"/>
  <c r="AA3" i="30"/>
  <c r="Z3" i="30"/>
  <c r="Y3" i="30"/>
  <c r="AR2" i="30"/>
  <c r="AQ2" i="30"/>
  <c r="AP2" i="30"/>
  <c r="AO2" i="30"/>
  <c r="AN2" i="30"/>
  <c r="AM2" i="30"/>
  <c r="AL2" i="30"/>
  <c r="AK2" i="30"/>
  <c r="AJ2" i="30"/>
  <c r="AI2" i="30"/>
  <c r="AH2" i="30"/>
  <c r="AG2" i="30"/>
  <c r="AF2" i="30"/>
  <c r="AE2" i="30"/>
  <c r="AD2" i="30"/>
  <c r="AC2" i="30"/>
  <c r="AB2" i="30"/>
  <c r="AA2" i="30"/>
  <c r="Z2" i="30"/>
  <c r="Y2" i="30"/>
  <c r="AR65" i="31"/>
  <c r="AQ65" i="31"/>
  <c r="AP65" i="31"/>
  <c r="AO65" i="31"/>
  <c r="AN65" i="31"/>
  <c r="AM65" i="31"/>
  <c r="AL65" i="31"/>
  <c r="AK65" i="31"/>
  <c r="AJ65" i="31"/>
  <c r="AI65" i="31"/>
  <c r="AH65" i="31"/>
  <c r="AG65" i="31"/>
  <c r="AF65" i="31"/>
  <c r="AE65" i="31"/>
  <c r="AD65" i="31"/>
  <c r="AC65" i="31"/>
  <c r="AB65" i="31"/>
  <c r="AA65" i="31"/>
  <c r="Z65" i="31"/>
  <c r="Y65" i="31"/>
  <c r="AR64" i="31"/>
  <c r="AQ64" i="31"/>
  <c r="AP64" i="31"/>
  <c r="AO64" i="31"/>
  <c r="AN64" i="31"/>
  <c r="AM64" i="31"/>
  <c r="AL64" i="31"/>
  <c r="AK64" i="31"/>
  <c r="AJ64" i="31"/>
  <c r="AI64" i="31"/>
  <c r="AH64" i="31"/>
  <c r="AG64" i="31"/>
  <c r="AF64" i="31"/>
  <c r="AE64" i="31"/>
  <c r="AD64" i="31"/>
  <c r="AC64" i="31"/>
  <c r="AB64" i="31"/>
  <c r="AA64" i="31"/>
  <c r="Z64" i="31"/>
  <c r="Y64" i="31"/>
  <c r="AR63" i="31"/>
  <c r="AQ63" i="31"/>
  <c r="AP63" i="31"/>
  <c r="AO63" i="31"/>
  <c r="AN63" i="31"/>
  <c r="AM63" i="31"/>
  <c r="AL63" i="31"/>
  <c r="AK63" i="31"/>
  <c r="AJ63" i="31"/>
  <c r="AI63" i="31"/>
  <c r="AH63" i="31"/>
  <c r="AG63" i="31"/>
  <c r="AF63" i="31"/>
  <c r="AE63" i="31"/>
  <c r="AD63" i="31"/>
  <c r="AC63" i="31"/>
  <c r="AB63" i="31"/>
  <c r="AA63" i="31"/>
  <c r="Z63" i="31"/>
  <c r="Y63" i="31"/>
  <c r="AR62" i="31"/>
  <c r="AQ62" i="31"/>
  <c r="AP62" i="31"/>
  <c r="AO62" i="31"/>
  <c r="AN62" i="31"/>
  <c r="AM62" i="31"/>
  <c r="AL62" i="31"/>
  <c r="AK62" i="31"/>
  <c r="AJ62" i="31"/>
  <c r="AI62" i="31"/>
  <c r="AH62" i="31"/>
  <c r="AG62" i="31"/>
  <c r="AF62" i="31"/>
  <c r="AE62" i="31"/>
  <c r="AD62" i="31"/>
  <c r="AC62" i="31"/>
  <c r="AB62" i="31"/>
  <c r="AA62" i="31"/>
  <c r="Z62" i="31"/>
  <c r="Y62" i="31"/>
  <c r="AR61" i="31"/>
  <c r="AQ61" i="31"/>
  <c r="AP61" i="31"/>
  <c r="AO61" i="31"/>
  <c r="AN61" i="31"/>
  <c r="AM61" i="31"/>
  <c r="AL61" i="31"/>
  <c r="AK61" i="31"/>
  <c r="AJ61" i="31"/>
  <c r="AI61" i="31"/>
  <c r="AH61" i="31"/>
  <c r="AG61" i="31"/>
  <c r="AF61" i="31"/>
  <c r="AE61" i="31"/>
  <c r="AD61" i="31"/>
  <c r="AC61" i="31"/>
  <c r="AB61" i="31"/>
  <c r="AA61" i="31"/>
  <c r="Z61" i="31"/>
  <c r="Y61" i="31"/>
  <c r="AR60" i="31"/>
  <c r="AQ60" i="31"/>
  <c r="AP60" i="31"/>
  <c r="AO60" i="31"/>
  <c r="AN60" i="31"/>
  <c r="AM60" i="31"/>
  <c r="AL60" i="31"/>
  <c r="AK60" i="31"/>
  <c r="AJ60" i="31"/>
  <c r="AI60" i="31"/>
  <c r="AH60" i="31"/>
  <c r="AG60" i="31"/>
  <c r="AF60" i="31"/>
  <c r="AE60" i="31"/>
  <c r="AD60" i="31"/>
  <c r="AC60" i="31"/>
  <c r="AB60" i="31"/>
  <c r="AA60" i="31"/>
  <c r="Z60" i="31"/>
  <c r="Y60" i="31"/>
  <c r="AR59" i="31"/>
  <c r="AQ59" i="31"/>
  <c r="AP59" i="31"/>
  <c r="AO59" i="31"/>
  <c r="AN59" i="31"/>
  <c r="AM59" i="31"/>
  <c r="AL59" i="31"/>
  <c r="AK59" i="31"/>
  <c r="AJ59" i="31"/>
  <c r="AI59" i="31"/>
  <c r="AH59" i="31"/>
  <c r="AG59" i="31"/>
  <c r="AF59" i="31"/>
  <c r="AE59" i="31"/>
  <c r="AD59" i="31"/>
  <c r="AC59" i="31"/>
  <c r="AB59" i="31"/>
  <c r="AA59" i="31"/>
  <c r="Z59" i="31"/>
  <c r="Y59" i="31"/>
  <c r="AR58" i="31"/>
  <c r="AQ58" i="31"/>
  <c r="AP58" i="31"/>
  <c r="AO58" i="31"/>
  <c r="AN58" i="31"/>
  <c r="AM58" i="31"/>
  <c r="AL58" i="31"/>
  <c r="AK58" i="31"/>
  <c r="AJ58" i="31"/>
  <c r="AI58" i="31"/>
  <c r="AH58" i="31"/>
  <c r="AG58" i="31"/>
  <c r="AF58" i="31"/>
  <c r="AE58" i="31"/>
  <c r="AD58" i="31"/>
  <c r="AC58" i="31"/>
  <c r="AB58" i="31"/>
  <c r="AA58" i="31"/>
  <c r="Z58" i="31"/>
  <c r="Y58" i="31"/>
  <c r="AR57" i="31"/>
  <c r="AQ57" i="31"/>
  <c r="AP57" i="31"/>
  <c r="AO57" i="31"/>
  <c r="AN57" i="31"/>
  <c r="AM57" i="31"/>
  <c r="AL57" i="31"/>
  <c r="AK57" i="31"/>
  <c r="AJ57" i="31"/>
  <c r="AI57" i="31"/>
  <c r="AH57" i="31"/>
  <c r="AG57" i="31"/>
  <c r="AF57" i="31"/>
  <c r="AE57" i="31"/>
  <c r="AD57" i="31"/>
  <c r="AC57" i="31"/>
  <c r="AB57" i="31"/>
  <c r="AA57" i="31"/>
  <c r="Z57" i="31"/>
  <c r="Y57" i="31"/>
  <c r="AR56" i="31"/>
  <c r="AQ56" i="31"/>
  <c r="AP56" i="31"/>
  <c r="AO56" i="31"/>
  <c r="AN56" i="31"/>
  <c r="AM56" i="31"/>
  <c r="AL56" i="31"/>
  <c r="AK56" i="31"/>
  <c r="AJ56" i="31"/>
  <c r="AI56" i="31"/>
  <c r="AH56" i="31"/>
  <c r="AG56" i="31"/>
  <c r="AF56" i="31"/>
  <c r="AE56" i="31"/>
  <c r="AD56" i="31"/>
  <c r="AC56" i="31"/>
  <c r="AB56" i="31"/>
  <c r="AA56" i="31"/>
  <c r="Z56" i="31"/>
  <c r="Y56" i="31"/>
  <c r="AR55" i="31"/>
  <c r="AQ55" i="31"/>
  <c r="AP55" i="31"/>
  <c r="AO55" i="31"/>
  <c r="AN55" i="31"/>
  <c r="AM55" i="31"/>
  <c r="AL55" i="31"/>
  <c r="AK55" i="31"/>
  <c r="AJ55" i="31"/>
  <c r="AI55" i="31"/>
  <c r="AH55" i="31"/>
  <c r="AG55" i="31"/>
  <c r="AF55" i="31"/>
  <c r="AE55" i="31"/>
  <c r="AD55" i="31"/>
  <c r="AC55" i="31"/>
  <c r="AB55" i="31"/>
  <c r="AA55" i="31"/>
  <c r="Z55" i="31"/>
  <c r="Y55" i="31"/>
  <c r="AR54" i="31"/>
  <c r="AQ54" i="31"/>
  <c r="AP54" i="31"/>
  <c r="AO54" i="31"/>
  <c r="AN54" i="31"/>
  <c r="AM54" i="31"/>
  <c r="AL54" i="31"/>
  <c r="AK54" i="31"/>
  <c r="AJ54" i="31"/>
  <c r="AI54" i="31"/>
  <c r="AH54" i="31"/>
  <c r="AG54" i="31"/>
  <c r="AF54" i="31"/>
  <c r="AE54" i="31"/>
  <c r="AD54" i="31"/>
  <c r="AC54" i="31"/>
  <c r="AB54" i="31"/>
  <c r="AA54" i="31"/>
  <c r="Z54" i="31"/>
  <c r="Y54" i="31"/>
  <c r="AR53" i="31"/>
  <c r="AQ53" i="31"/>
  <c r="AP53" i="31"/>
  <c r="AO53" i="31"/>
  <c r="AN53" i="31"/>
  <c r="AM53" i="31"/>
  <c r="AL53" i="31"/>
  <c r="AK53" i="31"/>
  <c r="AJ53" i="31"/>
  <c r="AI53" i="31"/>
  <c r="AH53" i="31"/>
  <c r="AG53" i="31"/>
  <c r="AF53" i="31"/>
  <c r="AE53" i="31"/>
  <c r="AD53" i="31"/>
  <c r="AC53" i="31"/>
  <c r="AB53" i="31"/>
  <c r="AA53" i="31"/>
  <c r="Z53" i="31"/>
  <c r="Y53" i="31"/>
  <c r="AR52" i="31"/>
  <c r="AQ52" i="31"/>
  <c r="AP52" i="31"/>
  <c r="AO52" i="31"/>
  <c r="AN52" i="31"/>
  <c r="AM52" i="31"/>
  <c r="AL52" i="31"/>
  <c r="AK52" i="31"/>
  <c r="AJ52" i="31"/>
  <c r="AI52" i="31"/>
  <c r="AH52" i="31"/>
  <c r="AG52" i="31"/>
  <c r="AF52" i="31"/>
  <c r="AE52" i="31"/>
  <c r="AD52" i="31"/>
  <c r="AC52" i="31"/>
  <c r="AB52" i="31"/>
  <c r="AA52" i="31"/>
  <c r="Z52" i="31"/>
  <c r="Y52" i="31"/>
  <c r="AR51" i="31"/>
  <c r="AQ51" i="31"/>
  <c r="AP51" i="31"/>
  <c r="AO51" i="31"/>
  <c r="AN51" i="31"/>
  <c r="AM51" i="31"/>
  <c r="AL51" i="31"/>
  <c r="AK51" i="31"/>
  <c r="AJ51" i="31"/>
  <c r="AI51" i="31"/>
  <c r="AH51" i="31"/>
  <c r="AG51" i="31"/>
  <c r="AF51" i="31"/>
  <c r="AE51" i="31"/>
  <c r="AD51" i="31"/>
  <c r="AC51" i="31"/>
  <c r="AB51" i="31"/>
  <c r="AA51" i="31"/>
  <c r="Z51" i="31"/>
  <c r="Y51" i="31"/>
  <c r="AR50" i="31"/>
  <c r="AQ50" i="31"/>
  <c r="AP50" i="31"/>
  <c r="AO50" i="31"/>
  <c r="AN50" i="31"/>
  <c r="AM50" i="31"/>
  <c r="AL50" i="31"/>
  <c r="AK50" i="31"/>
  <c r="AJ50" i="31"/>
  <c r="AI50" i="31"/>
  <c r="AH50" i="31"/>
  <c r="AG50" i="31"/>
  <c r="AF50" i="31"/>
  <c r="AE50" i="31"/>
  <c r="AD50" i="31"/>
  <c r="AC50" i="31"/>
  <c r="AB50" i="31"/>
  <c r="AA50" i="31"/>
  <c r="Z50" i="31"/>
  <c r="Y50" i="31"/>
  <c r="AR49" i="31"/>
  <c r="AQ49" i="31"/>
  <c r="AP49" i="31"/>
  <c r="AO49" i="31"/>
  <c r="AN49" i="31"/>
  <c r="AM49" i="31"/>
  <c r="AL49" i="31"/>
  <c r="AK49" i="31"/>
  <c r="AJ49" i="31"/>
  <c r="AI49" i="31"/>
  <c r="AH49" i="31"/>
  <c r="AG49" i="31"/>
  <c r="AF49" i="31"/>
  <c r="AE49" i="31"/>
  <c r="AD49" i="31"/>
  <c r="AC49" i="31"/>
  <c r="AB49" i="31"/>
  <c r="AA49" i="31"/>
  <c r="Z49" i="31"/>
  <c r="Y49" i="31"/>
  <c r="AR48" i="31"/>
  <c r="AQ48" i="31"/>
  <c r="AP48" i="31"/>
  <c r="AO48" i="31"/>
  <c r="AN48" i="31"/>
  <c r="AM48" i="31"/>
  <c r="AL48" i="31"/>
  <c r="AK48" i="31"/>
  <c r="AJ48" i="31"/>
  <c r="AI48" i="31"/>
  <c r="AH48" i="31"/>
  <c r="AG48" i="31"/>
  <c r="AF48" i="31"/>
  <c r="AE48" i="31"/>
  <c r="AD48" i="31"/>
  <c r="AC48" i="31"/>
  <c r="AB48" i="31"/>
  <c r="AA48" i="31"/>
  <c r="Z48" i="31"/>
  <c r="Y48" i="31"/>
  <c r="AR47" i="31"/>
  <c r="AQ47" i="31"/>
  <c r="AP47" i="31"/>
  <c r="AO47" i="31"/>
  <c r="AN47" i="31"/>
  <c r="AM47" i="31"/>
  <c r="AL47" i="31"/>
  <c r="AK47" i="31"/>
  <c r="AJ47" i="31"/>
  <c r="AI47" i="31"/>
  <c r="AH47" i="31"/>
  <c r="AG47" i="31"/>
  <c r="AF47" i="31"/>
  <c r="AE47" i="31"/>
  <c r="AD47" i="31"/>
  <c r="AC47" i="31"/>
  <c r="AB47" i="31"/>
  <c r="AA47" i="31"/>
  <c r="Z47" i="31"/>
  <c r="Y47" i="31"/>
  <c r="AR46" i="31"/>
  <c r="AQ46" i="31"/>
  <c r="AP46" i="31"/>
  <c r="AO46" i="31"/>
  <c r="AN46" i="31"/>
  <c r="AM46" i="31"/>
  <c r="AL46" i="31"/>
  <c r="AK46" i="31"/>
  <c r="AJ46" i="31"/>
  <c r="AI46" i="31"/>
  <c r="AH46" i="31"/>
  <c r="AG46" i="31"/>
  <c r="AF46" i="31"/>
  <c r="AE46" i="31"/>
  <c r="AD46" i="31"/>
  <c r="AC46" i="31"/>
  <c r="AB46" i="31"/>
  <c r="AA46" i="31"/>
  <c r="Z46" i="31"/>
  <c r="Y46" i="31"/>
  <c r="AR45" i="31"/>
  <c r="AQ45" i="31"/>
  <c r="AP45" i="31"/>
  <c r="AO45" i="31"/>
  <c r="AN45" i="31"/>
  <c r="AM45" i="31"/>
  <c r="AL45" i="31"/>
  <c r="AK45" i="31"/>
  <c r="AJ45" i="31"/>
  <c r="AI45" i="31"/>
  <c r="AH45" i="31"/>
  <c r="AG45" i="31"/>
  <c r="AF45" i="31"/>
  <c r="AE45" i="31"/>
  <c r="AD45" i="31"/>
  <c r="AC45" i="31"/>
  <c r="AB45" i="31"/>
  <c r="AA45" i="31"/>
  <c r="Z45" i="31"/>
  <c r="Y45" i="31"/>
  <c r="AR44" i="31"/>
  <c r="AQ44" i="31"/>
  <c r="AP44" i="31"/>
  <c r="AO44" i="31"/>
  <c r="AN44" i="31"/>
  <c r="AM44" i="31"/>
  <c r="AL44" i="31"/>
  <c r="AK44" i="31"/>
  <c r="AJ44" i="31"/>
  <c r="AI44" i="31"/>
  <c r="AH44" i="31"/>
  <c r="AG44" i="31"/>
  <c r="AF44" i="31"/>
  <c r="AE44" i="31"/>
  <c r="AD44" i="31"/>
  <c r="AC44" i="31"/>
  <c r="AB44" i="31"/>
  <c r="AA44" i="31"/>
  <c r="Z44" i="31"/>
  <c r="Y44" i="31"/>
  <c r="AR43" i="31"/>
  <c r="AQ43" i="31"/>
  <c r="AP43" i="31"/>
  <c r="AO43" i="31"/>
  <c r="AN43" i="31"/>
  <c r="AM43" i="31"/>
  <c r="AL43" i="31"/>
  <c r="AK43" i="31"/>
  <c r="AJ43" i="31"/>
  <c r="AI43" i="31"/>
  <c r="AH43" i="31"/>
  <c r="AG43" i="31"/>
  <c r="AF43" i="31"/>
  <c r="AE43" i="31"/>
  <c r="AD43" i="31"/>
  <c r="AC43" i="31"/>
  <c r="AB43" i="31"/>
  <c r="AA43" i="31"/>
  <c r="Z43" i="31"/>
  <c r="Y43" i="31"/>
  <c r="AR42" i="31"/>
  <c r="AQ42" i="31"/>
  <c r="AP42" i="31"/>
  <c r="AO42" i="31"/>
  <c r="AN42" i="31"/>
  <c r="AM42" i="31"/>
  <c r="AL42" i="31"/>
  <c r="AK42" i="31"/>
  <c r="AJ42" i="31"/>
  <c r="AI42" i="31"/>
  <c r="AH42" i="31"/>
  <c r="AG42" i="31"/>
  <c r="AF42" i="31"/>
  <c r="AE42" i="31"/>
  <c r="AD42" i="31"/>
  <c r="AC42" i="31"/>
  <c r="AB42" i="31"/>
  <c r="AA42" i="31"/>
  <c r="Z42" i="31"/>
  <c r="Y42" i="31"/>
  <c r="AR41" i="31"/>
  <c r="AQ41" i="31"/>
  <c r="AP41" i="31"/>
  <c r="AO41" i="31"/>
  <c r="AN41" i="31"/>
  <c r="AM41" i="31"/>
  <c r="AL41" i="31"/>
  <c r="AK41" i="31"/>
  <c r="AJ41" i="31"/>
  <c r="AI41" i="31"/>
  <c r="AH41" i="31"/>
  <c r="AG41" i="31"/>
  <c r="AF41" i="31"/>
  <c r="AE41" i="31"/>
  <c r="AD41" i="31"/>
  <c r="AC41" i="31"/>
  <c r="AB41" i="31"/>
  <c r="AA41" i="31"/>
  <c r="Z41" i="31"/>
  <c r="Y41" i="31"/>
  <c r="AR40" i="31"/>
  <c r="AQ40" i="31"/>
  <c r="AP40" i="31"/>
  <c r="AO40" i="31"/>
  <c r="AN40" i="31"/>
  <c r="AM40" i="31"/>
  <c r="AL40" i="31"/>
  <c r="AK40" i="31"/>
  <c r="AJ40" i="31"/>
  <c r="AI40" i="31"/>
  <c r="AH40" i="31"/>
  <c r="AG40" i="31"/>
  <c r="AF40" i="31"/>
  <c r="AE40" i="31"/>
  <c r="AD40" i="31"/>
  <c r="AC40" i="31"/>
  <c r="AB40" i="31"/>
  <c r="AA40" i="31"/>
  <c r="Z40" i="31"/>
  <c r="Y40" i="31"/>
  <c r="AR39" i="31"/>
  <c r="AQ39" i="31"/>
  <c r="AP39" i="31"/>
  <c r="AO39" i="31"/>
  <c r="AN39" i="31"/>
  <c r="AM39" i="31"/>
  <c r="AL39" i="31"/>
  <c r="AK39" i="31"/>
  <c r="AJ39" i="31"/>
  <c r="AI39" i="31"/>
  <c r="AH39" i="31"/>
  <c r="AG39" i="31"/>
  <c r="AF39" i="31"/>
  <c r="AE39" i="31"/>
  <c r="AD39" i="31"/>
  <c r="AC39" i="31"/>
  <c r="AB39" i="31"/>
  <c r="AA39" i="31"/>
  <c r="Z39" i="31"/>
  <c r="Y39" i="31"/>
  <c r="AR38" i="31"/>
  <c r="AQ38" i="31"/>
  <c r="AP38" i="31"/>
  <c r="AO38" i="31"/>
  <c r="AN38" i="31"/>
  <c r="AM38" i="31"/>
  <c r="AL38" i="31"/>
  <c r="AK38" i="31"/>
  <c r="AJ38" i="31"/>
  <c r="AI38" i="31"/>
  <c r="AH38" i="31"/>
  <c r="AG38" i="31"/>
  <c r="AF38" i="31"/>
  <c r="AE38" i="31"/>
  <c r="AD38" i="31"/>
  <c r="AC38" i="31"/>
  <c r="AB38" i="31"/>
  <c r="AA38" i="31"/>
  <c r="Z38" i="31"/>
  <c r="Y38" i="31"/>
  <c r="AR37" i="31"/>
  <c r="AQ37" i="31"/>
  <c r="AP37" i="31"/>
  <c r="AO37" i="31"/>
  <c r="AN37" i="31"/>
  <c r="AM37" i="31"/>
  <c r="AL37" i="31"/>
  <c r="AK37" i="31"/>
  <c r="AJ37" i="31"/>
  <c r="AI37" i="31"/>
  <c r="AH37" i="31"/>
  <c r="AG37" i="31"/>
  <c r="AF37" i="31"/>
  <c r="AE37" i="31"/>
  <c r="AD37" i="31"/>
  <c r="AC37" i="31"/>
  <c r="AB37" i="31"/>
  <c r="AA37" i="31"/>
  <c r="Z37" i="31"/>
  <c r="Y37" i="31"/>
  <c r="AR36" i="31"/>
  <c r="AQ36" i="31"/>
  <c r="AP36" i="31"/>
  <c r="AO36" i="31"/>
  <c r="AN36" i="31"/>
  <c r="AM36" i="31"/>
  <c r="AL36" i="31"/>
  <c r="AK36" i="31"/>
  <c r="AJ36" i="31"/>
  <c r="AI36" i="31"/>
  <c r="AH36" i="31"/>
  <c r="AG36" i="31"/>
  <c r="AF36" i="31"/>
  <c r="AE36" i="31"/>
  <c r="AD36" i="31"/>
  <c r="AC36" i="31"/>
  <c r="AB36" i="31"/>
  <c r="AA36" i="31"/>
  <c r="Z36" i="31"/>
  <c r="Y36" i="31"/>
  <c r="AR35" i="31"/>
  <c r="AQ35" i="31"/>
  <c r="AP35" i="31"/>
  <c r="AO35" i="31"/>
  <c r="AN35" i="31"/>
  <c r="AM35" i="31"/>
  <c r="AL35" i="31"/>
  <c r="AK35" i="31"/>
  <c r="AJ35" i="31"/>
  <c r="AI35" i="31"/>
  <c r="AH35" i="31"/>
  <c r="AG35" i="31"/>
  <c r="AF35" i="31"/>
  <c r="AE35" i="31"/>
  <c r="AD35" i="31"/>
  <c r="AC35" i="31"/>
  <c r="AB35" i="31"/>
  <c r="AA35" i="31"/>
  <c r="Z35" i="31"/>
  <c r="Y35" i="31"/>
  <c r="AR34" i="31"/>
  <c r="AQ34" i="31"/>
  <c r="AP34" i="31"/>
  <c r="AO34" i="31"/>
  <c r="AN34" i="31"/>
  <c r="AM34" i="31"/>
  <c r="AL34" i="31"/>
  <c r="AK34" i="31"/>
  <c r="AJ34" i="31"/>
  <c r="AI34" i="31"/>
  <c r="AH34" i="31"/>
  <c r="AG34" i="31"/>
  <c r="AF34" i="31"/>
  <c r="AE34" i="31"/>
  <c r="AD34" i="31"/>
  <c r="AC34" i="31"/>
  <c r="AB34" i="31"/>
  <c r="AA34" i="31"/>
  <c r="Z34" i="31"/>
  <c r="Y34" i="31"/>
  <c r="AR33" i="31"/>
  <c r="AQ33" i="31"/>
  <c r="AP33" i="31"/>
  <c r="AO33" i="31"/>
  <c r="AN33" i="31"/>
  <c r="AM33" i="31"/>
  <c r="AL33" i="31"/>
  <c r="AK33" i="31"/>
  <c r="AJ33" i="31"/>
  <c r="AI33" i="31"/>
  <c r="AH33" i="31"/>
  <c r="AG33" i="31"/>
  <c r="AF33" i="31"/>
  <c r="AE33" i="31"/>
  <c r="AD33" i="31"/>
  <c r="AC33" i="31"/>
  <c r="AB33" i="31"/>
  <c r="AA33" i="31"/>
  <c r="Z33" i="31"/>
  <c r="Y33" i="31"/>
  <c r="AR32" i="31"/>
  <c r="AQ32" i="31"/>
  <c r="AP32" i="31"/>
  <c r="AO32" i="31"/>
  <c r="AN32" i="31"/>
  <c r="AM32" i="31"/>
  <c r="AL32" i="31"/>
  <c r="AK32" i="31"/>
  <c r="AJ32" i="31"/>
  <c r="AI32" i="31"/>
  <c r="AH32" i="31"/>
  <c r="AG32" i="31"/>
  <c r="AF32" i="31"/>
  <c r="AE32" i="31"/>
  <c r="AD32" i="31"/>
  <c r="AC32" i="31"/>
  <c r="AB32" i="31"/>
  <c r="AA32" i="31"/>
  <c r="Z32" i="31"/>
  <c r="Y32" i="31"/>
  <c r="AR31" i="31"/>
  <c r="AQ31" i="31"/>
  <c r="AP31" i="31"/>
  <c r="AO31" i="31"/>
  <c r="AN31" i="31"/>
  <c r="AM31" i="31"/>
  <c r="AL31" i="31"/>
  <c r="AK31" i="31"/>
  <c r="AJ31" i="31"/>
  <c r="AI31" i="31"/>
  <c r="AH31" i="31"/>
  <c r="AG31" i="31"/>
  <c r="AF31" i="31"/>
  <c r="AE31" i="31"/>
  <c r="AD31" i="31"/>
  <c r="AC31" i="31"/>
  <c r="AB31" i="31"/>
  <c r="AA31" i="31"/>
  <c r="Z31" i="31"/>
  <c r="Y31" i="31"/>
  <c r="AR30" i="31"/>
  <c r="AQ30" i="31"/>
  <c r="AP30" i="31"/>
  <c r="AO30" i="31"/>
  <c r="AN30" i="31"/>
  <c r="AM30" i="31"/>
  <c r="AL30" i="31"/>
  <c r="AK30" i="31"/>
  <c r="AJ30" i="31"/>
  <c r="AI30" i="31"/>
  <c r="AH30" i="31"/>
  <c r="AG30" i="31"/>
  <c r="AF30" i="31"/>
  <c r="AE30" i="31"/>
  <c r="AD30" i="31"/>
  <c r="AC30" i="31"/>
  <c r="AB30" i="31"/>
  <c r="AA30" i="31"/>
  <c r="Z30" i="31"/>
  <c r="Y30" i="31"/>
  <c r="AR29" i="31"/>
  <c r="AQ29" i="31"/>
  <c r="AP29" i="31"/>
  <c r="AO29" i="31"/>
  <c r="AN29" i="31"/>
  <c r="AM29" i="31"/>
  <c r="AL29" i="31"/>
  <c r="AK29" i="31"/>
  <c r="AJ29" i="31"/>
  <c r="AI29" i="31"/>
  <c r="AH29" i="31"/>
  <c r="AG29" i="31"/>
  <c r="AF29" i="31"/>
  <c r="AE29" i="31"/>
  <c r="AD29" i="31"/>
  <c r="AC29" i="31"/>
  <c r="AB29" i="31"/>
  <c r="AA29" i="31"/>
  <c r="Z29" i="31"/>
  <c r="Y29" i="31"/>
  <c r="AR28" i="31"/>
  <c r="AQ28" i="31"/>
  <c r="AP28" i="31"/>
  <c r="AO28" i="31"/>
  <c r="AN28" i="31"/>
  <c r="AM28" i="31"/>
  <c r="AL28" i="31"/>
  <c r="AK28" i="31"/>
  <c r="AJ28" i="31"/>
  <c r="AI28" i="31"/>
  <c r="AH28" i="31"/>
  <c r="AG28" i="31"/>
  <c r="AF28" i="31"/>
  <c r="AE28" i="31"/>
  <c r="AD28" i="31"/>
  <c r="AC28" i="31"/>
  <c r="AB28" i="31"/>
  <c r="AA28" i="31"/>
  <c r="Z28" i="31"/>
  <c r="Y28" i="31"/>
  <c r="AR27" i="31"/>
  <c r="AQ27" i="31"/>
  <c r="AP27" i="31"/>
  <c r="AO27" i="31"/>
  <c r="AN27" i="31"/>
  <c r="AM27" i="31"/>
  <c r="AL27" i="31"/>
  <c r="AK27" i="31"/>
  <c r="AJ27" i="31"/>
  <c r="AI27" i="31"/>
  <c r="AH27" i="31"/>
  <c r="AG27" i="31"/>
  <c r="AF27" i="31"/>
  <c r="AE27" i="31"/>
  <c r="AD27" i="31"/>
  <c r="AC27" i="31"/>
  <c r="AB27" i="31"/>
  <c r="AA27" i="31"/>
  <c r="Z27" i="31"/>
  <c r="Y27" i="31"/>
  <c r="AR26" i="31"/>
  <c r="AQ26" i="31"/>
  <c r="AP26" i="31"/>
  <c r="AO26" i="31"/>
  <c r="AN26" i="31"/>
  <c r="AM26" i="31"/>
  <c r="AL26" i="31"/>
  <c r="AK26" i="31"/>
  <c r="AJ26" i="31"/>
  <c r="AI26" i="31"/>
  <c r="AH26" i="31"/>
  <c r="AG26" i="31"/>
  <c r="AF26" i="31"/>
  <c r="AE26" i="31"/>
  <c r="AD26" i="31"/>
  <c r="AC26" i="31"/>
  <c r="AB26" i="31"/>
  <c r="AA26" i="31"/>
  <c r="Z26" i="31"/>
  <c r="Y26" i="31"/>
  <c r="AR25" i="31"/>
  <c r="AQ25" i="31"/>
  <c r="AP25" i="31"/>
  <c r="AO25" i="31"/>
  <c r="AN25" i="31"/>
  <c r="AM25" i="31"/>
  <c r="AL25" i="31"/>
  <c r="AK25" i="31"/>
  <c r="AJ25" i="31"/>
  <c r="AI25" i="31"/>
  <c r="AH25" i="31"/>
  <c r="AG25" i="31"/>
  <c r="AF25" i="31"/>
  <c r="AE25" i="31"/>
  <c r="AD25" i="31"/>
  <c r="AC25" i="31"/>
  <c r="AB25" i="31"/>
  <c r="AA25" i="31"/>
  <c r="Z25" i="31"/>
  <c r="Y25" i="31"/>
  <c r="AR24" i="31"/>
  <c r="AQ24" i="31"/>
  <c r="AP24" i="31"/>
  <c r="AO24" i="31"/>
  <c r="AN24" i="31"/>
  <c r="AM24" i="31"/>
  <c r="AL24" i="31"/>
  <c r="AK24" i="31"/>
  <c r="AJ24" i="31"/>
  <c r="AI24" i="31"/>
  <c r="AH24" i="31"/>
  <c r="AG24" i="31"/>
  <c r="AF24" i="31"/>
  <c r="AE24" i="31"/>
  <c r="AD24" i="31"/>
  <c r="AC24" i="31"/>
  <c r="AB24" i="31"/>
  <c r="AA24" i="31"/>
  <c r="Z24" i="31"/>
  <c r="Y24" i="31"/>
  <c r="AR23" i="31"/>
  <c r="AQ23" i="31"/>
  <c r="AP23" i="31"/>
  <c r="AO23" i="31"/>
  <c r="AN23" i="31"/>
  <c r="AM23" i="31"/>
  <c r="AL23" i="31"/>
  <c r="AK23" i="31"/>
  <c r="AJ23" i="31"/>
  <c r="AI23" i="31"/>
  <c r="AH23" i="31"/>
  <c r="AG23" i="31"/>
  <c r="AF23" i="31"/>
  <c r="AE23" i="31"/>
  <c r="AD23" i="31"/>
  <c r="AC23" i="31"/>
  <c r="AB23" i="31"/>
  <c r="AA23" i="31"/>
  <c r="Z23" i="31"/>
  <c r="Y23" i="31"/>
  <c r="AR22" i="31"/>
  <c r="AQ22" i="31"/>
  <c r="AP22" i="31"/>
  <c r="AO22" i="31"/>
  <c r="AN22" i="31"/>
  <c r="AM22" i="31"/>
  <c r="AL22" i="31"/>
  <c r="AK22" i="31"/>
  <c r="AJ22" i="31"/>
  <c r="AI22" i="31"/>
  <c r="AH22" i="31"/>
  <c r="AG22" i="31"/>
  <c r="AF22" i="31"/>
  <c r="AE22" i="31"/>
  <c r="AD22" i="31"/>
  <c r="AC22" i="31"/>
  <c r="AB22" i="31"/>
  <c r="AA22" i="31"/>
  <c r="Z22" i="31"/>
  <c r="Y22" i="31"/>
  <c r="AR21" i="31"/>
  <c r="AQ21" i="31"/>
  <c r="AP21" i="31"/>
  <c r="AO21" i="31"/>
  <c r="AN21" i="31"/>
  <c r="AM21" i="31"/>
  <c r="AL21" i="31"/>
  <c r="AK21" i="31"/>
  <c r="AJ21" i="31"/>
  <c r="AI21" i="31"/>
  <c r="AH21" i="31"/>
  <c r="AG21" i="31"/>
  <c r="AF21" i="31"/>
  <c r="AE21" i="31"/>
  <c r="AD21" i="31"/>
  <c r="AC21" i="31"/>
  <c r="AB21" i="31"/>
  <c r="AA21" i="31"/>
  <c r="Z21" i="31"/>
  <c r="Y21" i="31"/>
  <c r="AR20" i="31"/>
  <c r="AQ20" i="31"/>
  <c r="AP20" i="31"/>
  <c r="AO20" i="31"/>
  <c r="AN20" i="31"/>
  <c r="AM20" i="31"/>
  <c r="AL20" i="31"/>
  <c r="AK20" i="31"/>
  <c r="AJ20" i="31"/>
  <c r="AI20" i="31"/>
  <c r="AH20" i="31"/>
  <c r="AG20" i="31"/>
  <c r="AF20" i="31"/>
  <c r="AE20" i="31"/>
  <c r="AD20" i="31"/>
  <c r="AC20" i="31"/>
  <c r="AB20" i="31"/>
  <c r="AA20" i="31"/>
  <c r="Z20" i="31"/>
  <c r="Y20" i="31"/>
  <c r="AR19" i="31"/>
  <c r="AQ19" i="31"/>
  <c r="AP19" i="31"/>
  <c r="AO19" i="31"/>
  <c r="AN19" i="31"/>
  <c r="AM19" i="31"/>
  <c r="AL19" i="31"/>
  <c r="AK19" i="31"/>
  <c r="AJ19" i="31"/>
  <c r="AI19" i="31"/>
  <c r="AH19" i="31"/>
  <c r="AG19" i="31"/>
  <c r="AF19" i="31"/>
  <c r="AE19" i="31"/>
  <c r="AD19" i="31"/>
  <c r="AC19" i="31"/>
  <c r="AB19" i="31"/>
  <c r="AA19" i="31"/>
  <c r="Z19" i="31"/>
  <c r="Y19" i="31"/>
  <c r="AR18" i="31"/>
  <c r="AQ18" i="31"/>
  <c r="AP18" i="31"/>
  <c r="AO18" i="31"/>
  <c r="AN18" i="31"/>
  <c r="AM18" i="31"/>
  <c r="AL18" i="31"/>
  <c r="AK18" i="31"/>
  <c r="AJ18" i="31"/>
  <c r="AI18" i="31"/>
  <c r="AH18" i="31"/>
  <c r="AG18" i="31"/>
  <c r="AF18" i="31"/>
  <c r="AE18" i="31"/>
  <c r="AD18" i="31"/>
  <c r="AC18" i="31"/>
  <c r="AB18" i="31"/>
  <c r="AA18" i="31"/>
  <c r="Z18" i="31"/>
  <c r="Y18" i="31"/>
  <c r="AR17" i="31"/>
  <c r="AQ17" i="31"/>
  <c r="AP17" i="31"/>
  <c r="AO17" i="31"/>
  <c r="AN17" i="31"/>
  <c r="AM17" i="31"/>
  <c r="AL17" i="31"/>
  <c r="AK17" i="31"/>
  <c r="AJ17" i="31"/>
  <c r="AI17" i="31"/>
  <c r="AH17" i="31"/>
  <c r="AG17" i="31"/>
  <c r="AF17" i="31"/>
  <c r="AE17" i="31"/>
  <c r="AD17" i="31"/>
  <c r="AC17" i="31"/>
  <c r="AB17" i="31"/>
  <c r="AA17" i="31"/>
  <c r="Z17" i="31"/>
  <c r="Y17" i="31"/>
  <c r="AR16" i="31"/>
  <c r="AQ16" i="31"/>
  <c r="AP16" i="31"/>
  <c r="AO16" i="31"/>
  <c r="AN16" i="31"/>
  <c r="AM16" i="31"/>
  <c r="AL16" i="31"/>
  <c r="AK16" i="31"/>
  <c r="AJ16" i="31"/>
  <c r="AI16" i="31"/>
  <c r="AH16" i="31"/>
  <c r="AG16" i="31"/>
  <c r="AF16" i="31"/>
  <c r="AE16" i="31"/>
  <c r="AD16" i="31"/>
  <c r="AC16" i="31"/>
  <c r="AB16" i="31"/>
  <c r="AA16" i="31"/>
  <c r="Z16" i="31"/>
  <c r="Y16" i="31"/>
  <c r="AR15" i="31"/>
  <c r="AQ15" i="31"/>
  <c r="AP15" i="31"/>
  <c r="AO15" i="31"/>
  <c r="AN15" i="31"/>
  <c r="AM15" i="31"/>
  <c r="AL15" i="31"/>
  <c r="AK15" i="31"/>
  <c r="AJ15" i="31"/>
  <c r="AI15" i="31"/>
  <c r="AH15" i="31"/>
  <c r="AG15" i="31"/>
  <c r="AF15" i="31"/>
  <c r="AE15" i="31"/>
  <c r="AD15" i="31"/>
  <c r="AC15" i="31"/>
  <c r="AB15" i="31"/>
  <c r="AA15" i="31"/>
  <c r="Z15" i="31"/>
  <c r="Y15" i="31"/>
  <c r="AR14" i="31"/>
  <c r="AQ14" i="31"/>
  <c r="AP14" i="31"/>
  <c r="AO14" i="31"/>
  <c r="AN14" i="31"/>
  <c r="AM14" i="31"/>
  <c r="AL14" i="31"/>
  <c r="AK14" i="31"/>
  <c r="AJ14" i="31"/>
  <c r="AI14" i="31"/>
  <c r="AH14" i="31"/>
  <c r="AG14" i="31"/>
  <c r="AF14" i="31"/>
  <c r="AE14" i="31"/>
  <c r="AD14" i="31"/>
  <c r="AC14" i="31"/>
  <c r="AB14" i="31"/>
  <c r="AA14" i="31"/>
  <c r="Z14" i="31"/>
  <c r="Y14" i="31"/>
  <c r="AR13" i="31"/>
  <c r="AQ13" i="31"/>
  <c r="AP13" i="31"/>
  <c r="AO13" i="31"/>
  <c r="AN13" i="31"/>
  <c r="AM13" i="31"/>
  <c r="AL13" i="31"/>
  <c r="AK13" i="31"/>
  <c r="AJ13" i="31"/>
  <c r="AI13" i="31"/>
  <c r="AH13" i="31"/>
  <c r="AG13" i="31"/>
  <c r="AF13" i="31"/>
  <c r="AE13" i="31"/>
  <c r="AD13" i="31"/>
  <c r="AC13" i="31"/>
  <c r="AB13" i="31"/>
  <c r="AA13" i="31"/>
  <c r="Z13" i="31"/>
  <c r="Y13" i="31"/>
  <c r="AR12" i="31"/>
  <c r="AQ12" i="31"/>
  <c r="AP12" i="31"/>
  <c r="AO12" i="31"/>
  <c r="AN12" i="31"/>
  <c r="AM12" i="31"/>
  <c r="AL12" i="31"/>
  <c r="AK12" i="31"/>
  <c r="AJ12" i="31"/>
  <c r="AI12" i="31"/>
  <c r="AH12" i="31"/>
  <c r="AG12" i="31"/>
  <c r="AF12" i="31"/>
  <c r="AE12" i="31"/>
  <c r="AD12" i="31"/>
  <c r="AC12" i="31"/>
  <c r="AB12" i="31"/>
  <c r="AA12" i="31"/>
  <c r="Z12" i="31"/>
  <c r="Y12" i="31"/>
  <c r="AR11" i="31"/>
  <c r="AQ11" i="31"/>
  <c r="AP11" i="31"/>
  <c r="AO11" i="31"/>
  <c r="AN11" i="31"/>
  <c r="AM11" i="31"/>
  <c r="AL11" i="31"/>
  <c r="AK11" i="31"/>
  <c r="AJ11" i="31"/>
  <c r="AI11" i="31"/>
  <c r="AH11" i="31"/>
  <c r="AG11" i="31"/>
  <c r="AF11" i="31"/>
  <c r="AE11" i="31"/>
  <c r="AD11" i="31"/>
  <c r="AC11" i="31"/>
  <c r="AB11" i="31"/>
  <c r="AA11" i="31"/>
  <c r="Z11" i="31"/>
  <c r="Y11" i="31"/>
  <c r="AR10" i="31"/>
  <c r="AQ10" i="31"/>
  <c r="AP10" i="31"/>
  <c r="AO10" i="31"/>
  <c r="AN10" i="31"/>
  <c r="AM10" i="31"/>
  <c r="AL10" i="31"/>
  <c r="AK10" i="31"/>
  <c r="AJ10" i="31"/>
  <c r="AI10" i="31"/>
  <c r="AH10" i="31"/>
  <c r="AG10" i="31"/>
  <c r="AF10" i="31"/>
  <c r="AE10" i="31"/>
  <c r="AD10" i="31"/>
  <c r="AC10" i="31"/>
  <c r="AB10" i="31"/>
  <c r="AA10" i="31"/>
  <c r="Z10" i="31"/>
  <c r="Y10" i="31"/>
  <c r="AR9" i="31"/>
  <c r="AQ9" i="31"/>
  <c r="AP9" i="31"/>
  <c r="AO9" i="31"/>
  <c r="AN9" i="31"/>
  <c r="AM9" i="31"/>
  <c r="AL9" i="31"/>
  <c r="AK9" i="31"/>
  <c r="AJ9" i="31"/>
  <c r="AI9" i="31"/>
  <c r="AH9" i="31"/>
  <c r="AG9" i="31"/>
  <c r="AF9" i="31"/>
  <c r="AE9" i="31"/>
  <c r="AD9" i="31"/>
  <c r="AC9" i="31"/>
  <c r="AB9" i="31"/>
  <c r="AA9" i="31"/>
  <c r="Z9" i="31"/>
  <c r="Y9" i="31"/>
  <c r="AR8" i="31"/>
  <c r="AQ8" i="31"/>
  <c r="AP8" i="31"/>
  <c r="AO8" i="31"/>
  <c r="AN8" i="31"/>
  <c r="AM8" i="31"/>
  <c r="AL8" i="31"/>
  <c r="AK8" i="31"/>
  <c r="AJ8" i="31"/>
  <c r="AI8" i="31"/>
  <c r="AH8" i="31"/>
  <c r="AG8" i="31"/>
  <c r="AF8" i="31"/>
  <c r="AE8" i="31"/>
  <c r="AD8" i="31"/>
  <c r="AC8" i="31"/>
  <c r="AB8" i="31"/>
  <c r="AA8" i="31"/>
  <c r="Z8" i="31"/>
  <c r="Y8" i="31"/>
  <c r="AR7" i="31"/>
  <c r="AQ7" i="31"/>
  <c r="AP7" i="31"/>
  <c r="AO7" i="31"/>
  <c r="AN7" i="31"/>
  <c r="AM7" i="31"/>
  <c r="AL7" i="31"/>
  <c r="AK7" i="31"/>
  <c r="AJ7" i="31"/>
  <c r="AI7" i="31"/>
  <c r="AH7" i="31"/>
  <c r="AG7" i="31"/>
  <c r="AF7" i="31"/>
  <c r="AE7" i="31"/>
  <c r="AD7" i="31"/>
  <c r="AC7" i="31"/>
  <c r="AB7" i="31"/>
  <c r="AA7" i="31"/>
  <c r="Z7" i="31"/>
  <c r="Y7" i="31"/>
  <c r="AR6" i="31"/>
  <c r="AQ6" i="31"/>
  <c r="AP6" i="31"/>
  <c r="AO6" i="31"/>
  <c r="AN6" i="31"/>
  <c r="AM6" i="31"/>
  <c r="AL6" i="31"/>
  <c r="AK6" i="31"/>
  <c r="AJ6" i="31"/>
  <c r="AI6" i="31"/>
  <c r="AH6" i="31"/>
  <c r="AG6" i="31"/>
  <c r="AF6" i="31"/>
  <c r="AE6" i="31"/>
  <c r="AD6" i="31"/>
  <c r="AC6" i="31"/>
  <c r="AB6" i="31"/>
  <c r="AA6" i="31"/>
  <c r="Z6" i="31"/>
  <c r="Y6" i="31"/>
  <c r="AR5" i="31"/>
  <c r="AQ5" i="31"/>
  <c r="AP5" i="31"/>
  <c r="AO5" i="31"/>
  <c r="AN5" i="31"/>
  <c r="AM5" i="31"/>
  <c r="AL5" i="31"/>
  <c r="AK5" i="31"/>
  <c r="AJ5" i="31"/>
  <c r="AI5" i="31"/>
  <c r="AH5" i="31"/>
  <c r="AG5" i="31"/>
  <c r="AF5" i="31"/>
  <c r="AE5" i="31"/>
  <c r="AD5" i="31"/>
  <c r="AC5" i="31"/>
  <c r="AB5" i="31"/>
  <c r="AA5" i="31"/>
  <c r="Z5" i="31"/>
  <c r="Y5" i="31"/>
  <c r="AR4" i="31"/>
  <c r="AQ4" i="31"/>
  <c r="AP4" i="31"/>
  <c r="AO4" i="31"/>
  <c r="AN4" i="31"/>
  <c r="AM4" i="31"/>
  <c r="AL4" i="31"/>
  <c r="AK4" i="31"/>
  <c r="AJ4" i="31"/>
  <c r="AI4" i="31"/>
  <c r="AH4" i="31"/>
  <c r="AG4" i="31"/>
  <c r="AF4" i="31"/>
  <c r="AE4" i="31"/>
  <c r="AD4" i="31"/>
  <c r="AC4" i="31"/>
  <c r="AB4" i="31"/>
  <c r="AA4" i="31"/>
  <c r="Z4" i="31"/>
  <c r="Y4" i="31"/>
  <c r="AR3" i="31"/>
  <c r="AQ3" i="31"/>
  <c r="AP3" i="31"/>
  <c r="AO3" i="31"/>
  <c r="AN3" i="31"/>
  <c r="AM3" i="31"/>
  <c r="AL3" i="31"/>
  <c r="AK3" i="31"/>
  <c r="AJ3" i="31"/>
  <c r="AI3" i="31"/>
  <c r="AH3" i="31"/>
  <c r="AG3" i="31"/>
  <c r="AF3" i="31"/>
  <c r="AE3" i="31"/>
  <c r="AD3" i="31"/>
  <c r="AC3" i="31"/>
  <c r="AB3" i="31"/>
  <c r="AA3" i="31"/>
  <c r="Z3" i="31"/>
  <c r="Y3" i="31"/>
  <c r="AR2" i="31"/>
  <c r="AQ2" i="31"/>
  <c r="AP2" i="31"/>
  <c r="AO2" i="31"/>
  <c r="AN2" i="31"/>
  <c r="AM2" i="31"/>
  <c r="AL2" i="31"/>
  <c r="AK2" i="31"/>
  <c r="AJ2" i="31"/>
  <c r="AI2" i="31"/>
  <c r="AH2" i="31"/>
  <c r="AG2" i="31"/>
  <c r="AF2" i="31"/>
  <c r="AE2" i="31"/>
  <c r="AD2" i="31"/>
  <c r="AC2" i="31"/>
  <c r="AB2" i="31"/>
  <c r="AA2" i="31"/>
  <c r="Z2" i="31"/>
  <c r="Y2" i="31"/>
  <c r="AS20" i="35"/>
  <c r="AR20" i="35"/>
  <c r="AQ20" i="35"/>
  <c r="AP20" i="35"/>
  <c r="AO20" i="35"/>
  <c r="AN20" i="35"/>
  <c r="AM20" i="35"/>
  <c r="AL20" i="35"/>
  <c r="AK20" i="35"/>
  <c r="AJ20" i="35"/>
  <c r="AI20" i="35"/>
  <c r="AH20" i="35"/>
  <c r="AG20" i="35"/>
  <c r="AF20" i="35"/>
  <c r="AE20" i="35"/>
  <c r="AD20" i="35"/>
  <c r="AC20" i="35"/>
  <c r="AB20" i="35"/>
  <c r="AA20" i="35"/>
  <c r="Z20" i="35"/>
  <c r="AS19" i="35"/>
  <c r="AR19" i="35"/>
  <c r="AQ19" i="35"/>
  <c r="AP19" i="35"/>
  <c r="AO19" i="35"/>
  <c r="AN19" i="35"/>
  <c r="AM19" i="35"/>
  <c r="AL19" i="35"/>
  <c r="AK19" i="35"/>
  <c r="AJ19" i="35"/>
  <c r="AI19" i="35"/>
  <c r="AH19" i="35"/>
  <c r="AG19" i="35"/>
  <c r="AF19" i="35"/>
  <c r="AE19" i="35"/>
  <c r="AD19" i="35"/>
  <c r="AC19" i="35"/>
  <c r="AB19" i="35"/>
  <c r="AA19" i="35"/>
  <c r="Z19" i="35"/>
  <c r="AS18" i="35"/>
  <c r="AR18" i="35"/>
  <c r="AQ18" i="35"/>
  <c r="AP18" i="35"/>
  <c r="AO18" i="35"/>
  <c r="AN18" i="35"/>
  <c r="AM18" i="35"/>
  <c r="AL18" i="35"/>
  <c r="AK18" i="35"/>
  <c r="AJ18" i="35"/>
  <c r="AI18" i="35"/>
  <c r="AH18" i="35"/>
  <c r="AG18" i="35"/>
  <c r="AF18" i="35"/>
  <c r="AE18" i="35"/>
  <c r="AD18" i="35"/>
  <c r="AC18" i="35"/>
  <c r="AB18" i="35"/>
  <c r="AA18" i="35"/>
  <c r="Z18" i="35"/>
  <c r="AS17" i="35"/>
  <c r="AR17" i="35"/>
  <c r="AQ17" i="35"/>
  <c r="AP17" i="35"/>
  <c r="AO17" i="35"/>
  <c r="AN17" i="35"/>
  <c r="AM17" i="35"/>
  <c r="AL17" i="35"/>
  <c r="AK17" i="35"/>
  <c r="AJ17" i="35"/>
  <c r="AI17" i="35"/>
  <c r="AH17" i="35"/>
  <c r="AG17" i="35"/>
  <c r="AF17" i="35"/>
  <c r="AE17" i="35"/>
  <c r="AD17" i="35"/>
  <c r="AC17" i="35"/>
  <c r="AB17" i="35"/>
  <c r="AA17" i="35"/>
  <c r="Z17" i="35"/>
  <c r="AS16" i="35"/>
  <c r="AR16" i="35"/>
  <c r="AQ16" i="35"/>
  <c r="AP16" i="35"/>
  <c r="AO16" i="35"/>
  <c r="AN16" i="35"/>
  <c r="AM16" i="35"/>
  <c r="AL16" i="35"/>
  <c r="AK16" i="35"/>
  <c r="AJ16" i="35"/>
  <c r="AI16" i="35"/>
  <c r="AH16" i="35"/>
  <c r="AG16" i="35"/>
  <c r="AF16" i="35"/>
  <c r="AE16" i="35"/>
  <c r="AD16" i="35"/>
  <c r="AC16" i="35"/>
  <c r="AB16" i="35"/>
  <c r="AA16" i="35"/>
  <c r="Z16" i="35"/>
  <c r="AS15" i="35"/>
  <c r="AR15" i="35"/>
  <c r="AQ15" i="35"/>
  <c r="AP15" i="35"/>
  <c r="AO15" i="35"/>
  <c r="AN15" i="35"/>
  <c r="AM15" i="35"/>
  <c r="AL15" i="35"/>
  <c r="AK15" i="35"/>
  <c r="AJ15" i="35"/>
  <c r="AI15" i="35"/>
  <c r="AH15" i="35"/>
  <c r="AG15" i="35"/>
  <c r="AF15" i="35"/>
  <c r="AE15" i="35"/>
  <c r="AD15" i="35"/>
  <c r="AC15" i="35"/>
  <c r="AB15" i="35"/>
  <c r="AA15" i="35"/>
  <c r="Z15" i="35"/>
  <c r="AS14" i="35"/>
  <c r="AR14" i="35"/>
  <c r="AQ14" i="35"/>
  <c r="AP14" i="35"/>
  <c r="AO14" i="35"/>
  <c r="AN14" i="35"/>
  <c r="AM14" i="35"/>
  <c r="AL14" i="35"/>
  <c r="AK14" i="35"/>
  <c r="AJ14" i="35"/>
  <c r="AI14" i="35"/>
  <c r="AH14" i="35"/>
  <c r="AG14" i="35"/>
  <c r="AF14" i="35"/>
  <c r="AE14" i="35"/>
  <c r="AD14" i="35"/>
  <c r="AC14" i="35"/>
  <c r="AB14" i="35"/>
  <c r="AA14" i="35"/>
  <c r="Z14" i="35"/>
  <c r="AS13" i="35"/>
  <c r="AR13" i="35"/>
  <c r="AQ13" i="35"/>
  <c r="AP13" i="35"/>
  <c r="AO13" i="35"/>
  <c r="AN13" i="35"/>
  <c r="AM13" i="35"/>
  <c r="AL13" i="35"/>
  <c r="AK13" i="35"/>
  <c r="AJ13" i="35"/>
  <c r="AI13" i="35"/>
  <c r="AH13" i="35"/>
  <c r="AG13" i="35"/>
  <c r="AF13" i="35"/>
  <c r="AE13" i="35"/>
  <c r="AD13" i="35"/>
  <c r="AC13" i="35"/>
  <c r="AB13" i="35"/>
  <c r="AA13" i="35"/>
  <c r="Z13" i="35"/>
  <c r="AS12" i="35"/>
  <c r="AR12" i="35"/>
  <c r="AQ12" i="35"/>
  <c r="AP12" i="35"/>
  <c r="AO12" i="35"/>
  <c r="AN12" i="35"/>
  <c r="AM12" i="35"/>
  <c r="AL12" i="35"/>
  <c r="AK12" i="35"/>
  <c r="AJ12" i="35"/>
  <c r="AI12" i="35"/>
  <c r="AH12" i="35"/>
  <c r="AG12" i="35"/>
  <c r="AF12" i="35"/>
  <c r="AE12" i="35"/>
  <c r="AD12" i="35"/>
  <c r="AC12" i="35"/>
  <c r="AB12" i="35"/>
  <c r="AA12" i="35"/>
  <c r="Z12" i="35"/>
  <c r="AS11" i="35"/>
  <c r="AR11" i="35"/>
  <c r="AQ11" i="35"/>
  <c r="AP11" i="35"/>
  <c r="AO11" i="35"/>
  <c r="AN11" i="35"/>
  <c r="AM11" i="35"/>
  <c r="AL11" i="35"/>
  <c r="AK11" i="35"/>
  <c r="AJ11" i="35"/>
  <c r="AI11" i="35"/>
  <c r="AH11" i="35"/>
  <c r="AG11" i="35"/>
  <c r="AF11" i="35"/>
  <c r="AE11" i="35"/>
  <c r="AD11" i="35"/>
  <c r="AC11" i="35"/>
  <c r="AB11" i="35"/>
  <c r="AA11" i="35"/>
  <c r="Z11" i="35"/>
  <c r="AS10" i="35"/>
  <c r="AR10" i="35"/>
  <c r="AQ10" i="35"/>
  <c r="AP10" i="35"/>
  <c r="AO10" i="35"/>
  <c r="AN10" i="35"/>
  <c r="AM10" i="35"/>
  <c r="AL10" i="35"/>
  <c r="AK10" i="35"/>
  <c r="AJ10" i="35"/>
  <c r="AI10" i="35"/>
  <c r="AH10" i="35"/>
  <c r="AG10" i="35"/>
  <c r="AF10" i="35"/>
  <c r="AE10" i="35"/>
  <c r="AD10" i="35"/>
  <c r="AC10" i="35"/>
  <c r="AB10" i="35"/>
  <c r="AA10" i="35"/>
  <c r="Z10" i="35"/>
  <c r="AS9" i="35"/>
  <c r="AR9" i="35"/>
  <c r="AQ9" i="35"/>
  <c r="AP9" i="35"/>
  <c r="AO9" i="35"/>
  <c r="AN9" i="35"/>
  <c r="AM9" i="35"/>
  <c r="AL9" i="35"/>
  <c r="AK9" i="35"/>
  <c r="AJ9" i="35"/>
  <c r="AI9" i="35"/>
  <c r="AH9" i="35"/>
  <c r="AG9" i="35"/>
  <c r="AF9" i="35"/>
  <c r="AE9" i="35"/>
  <c r="AD9" i="35"/>
  <c r="AC9" i="35"/>
  <c r="AB9" i="35"/>
  <c r="AA9" i="35"/>
  <c r="Z9" i="35"/>
  <c r="AS8" i="35"/>
  <c r="AR8" i="35"/>
  <c r="AQ8" i="35"/>
  <c r="AP8" i="35"/>
  <c r="AO8" i="35"/>
  <c r="AN8" i="35"/>
  <c r="AM8" i="35"/>
  <c r="AL8" i="35"/>
  <c r="AK8" i="35"/>
  <c r="AJ8" i="35"/>
  <c r="AI8" i="35"/>
  <c r="AH8" i="35"/>
  <c r="AG8" i="35"/>
  <c r="AF8" i="35"/>
  <c r="AE8" i="35"/>
  <c r="AD8" i="35"/>
  <c r="AC8" i="35"/>
  <c r="AB8" i="35"/>
  <c r="AA8" i="35"/>
  <c r="Z8" i="35"/>
  <c r="AS7" i="35"/>
  <c r="AR7" i="35"/>
  <c r="AQ7" i="35"/>
  <c r="AP7" i="35"/>
  <c r="AO7" i="35"/>
  <c r="AN7" i="35"/>
  <c r="AM7" i="35"/>
  <c r="AL7" i="35"/>
  <c r="AK7" i="35"/>
  <c r="AJ7" i="35"/>
  <c r="AI7" i="35"/>
  <c r="AH7" i="35"/>
  <c r="AG7" i="35"/>
  <c r="AF7" i="35"/>
  <c r="AE7" i="35"/>
  <c r="AD7" i="35"/>
  <c r="AC7" i="35"/>
  <c r="AB7" i="35"/>
  <c r="AA7" i="35"/>
  <c r="Z7" i="35"/>
  <c r="AS6" i="35"/>
  <c r="AR6" i="35"/>
  <c r="AQ6" i="35"/>
  <c r="AP6" i="35"/>
  <c r="AO6" i="35"/>
  <c r="AN6" i="35"/>
  <c r="AM6" i="35"/>
  <c r="AL6" i="35"/>
  <c r="AK6" i="35"/>
  <c r="AJ6" i="35"/>
  <c r="AI6" i="35"/>
  <c r="AH6" i="35"/>
  <c r="AG6" i="35"/>
  <c r="AF6" i="35"/>
  <c r="AE6" i="35"/>
  <c r="AD6" i="35"/>
  <c r="AC6" i="35"/>
  <c r="AB6" i="35"/>
  <c r="AA6" i="35"/>
  <c r="Z6" i="35"/>
  <c r="AS5" i="35"/>
  <c r="AR5" i="35"/>
  <c r="AQ5" i="35"/>
  <c r="AP5" i="35"/>
  <c r="AO5" i="35"/>
  <c r="AN5" i="35"/>
  <c r="AM5" i="35"/>
  <c r="AL5" i="35"/>
  <c r="AK5" i="35"/>
  <c r="AJ5" i="35"/>
  <c r="AI5" i="35"/>
  <c r="AH5" i="35"/>
  <c r="AG5" i="35"/>
  <c r="AF5" i="35"/>
  <c r="AE5" i="35"/>
  <c r="AD5" i="35"/>
  <c r="AC5" i="35"/>
  <c r="AB5" i="35"/>
  <c r="AA5" i="35"/>
  <c r="Z5" i="35"/>
  <c r="AS4" i="35"/>
  <c r="AR4" i="35"/>
  <c r="AQ4" i="35"/>
  <c r="AP4" i="35"/>
  <c r="AO4" i="35"/>
  <c r="AN4" i="35"/>
  <c r="AM4" i="35"/>
  <c r="AL4" i="35"/>
  <c r="AK4" i="35"/>
  <c r="AJ4" i="35"/>
  <c r="AI4" i="35"/>
  <c r="AH4" i="35"/>
  <c r="AG4" i="35"/>
  <c r="AF4" i="35"/>
  <c r="AE4" i="35"/>
  <c r="AD4" i="35"/>
  <c r="AC4" i="35"/>
  <c r="AB4" i="35"/>
  <c r="AA4" i="35"/>
  <c r="Z4" i="35"/>
  <c r="AS3" i="35"/>
  <c r="AR3" i="35"/>
  <c r="AQ3" i="35"/>
  <c r="AP3" i="35"/>
  <c r="AO3" i="35"/>
  <c r="AN3" i="35"/>
  <c r="AM3" i="35"/>
  <c r="AL3" i="35"/>
  <c r="AK3" i="35"/>
  <c r="AJ3" i="35"/>
  <c r="AI3" i="35"/>
  <c r="AH3" i="35"/>
  <c r="AG3" i="35"/>
  <c r="AF3" i="35"/>
  <c r="AE3" i="35"/>
  <c r="AD3" i="35"/>
  <c r="AC3" i="35"/>
  <c r="AB3" i="35"/>
  <c r="AA3" i="35"/>
  <c r="Z3" i="35"/>
  <c r="AS2" i="35"/>
  <c r="AR2" i="35"/>
  <c r="AQ2" i="35"/>
  <c r="AP2" i="35"/>
  <c r="AO2" i="35"/>
  <c r="AN2" i="35"/>
  <c r="AM2" i="35"/>
  <c r="AL2" i="35"/>
  <c r="AK2" i="35"/>
  <c r="AJ2" i="35"/>
  <c r="AI2" i="35"/>
  <c r="AH2" i="35"/>
  <c r="AG2" i="35"/>
  <c r="AF2" i="35"/>
  <c r="AE2" i="35"/>
  <c r="AD2" i="35"/>
  <c r="AC2" i="35"/>
  <c r="AB2" i="35"/>
  <c r="AA2" i="35"/>
  <c r="Z2" i="35"/>
  <c r="AJ2" i="1"/>
  <c r="AJ3" i="1"/>
  <c r="AJ4" i="1"/>
  <c r="AJ5" i="1"/>
  <c r="AJ6" i="1"/>
  <c r="AJ7" i="1"/>
  <c r="AJ8" i="1"/>
  <c r="AJ9" i="1"/>
  <c r="AJ10" i="1"/>
  <c r="AJ11" i="1"/>
  <c r="AJ12" i="1"/>
  <c r="AJ13" i="1"/>
  <c r="AJ14" i="1"/>
  <c r="AJ15" i="1"/>
  <c r="AJ16" i="1"/>
  <c r="AJ17" i="1"/>
  <c r="AJ18" i="1"/>
  <c r="AJ19" i="1"/>
  <c r="AJ20" i="1"/>
  <c r="AJ21"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I2" i="1"/>
  <c r="AI3" i="1"/>
  <c r="AI4" i="1"/>
  <c r="AI5" i="1"/>
  <c r="AI6" i="1"/>
  <c r="AI7" i="1"/>
  <c r="AI8" i="1"/>
  <c r="AI9" i="1"/>
  <c r="AI10" i="1"/>
  <c r="AI11" i="1"/>
  <c r="AI12" i="1"/>
  <c r="AI13" i="1"/>
  <c r="AI14" i="1"/>
  <c r="AI15" i="1"/>
  <c r="AI16" i="1"/>
  <c r="AI17" i="1"/>
  <c r="AI18" i="1"/>
  <c r="AI19" i="1"/>
  <c r="AI20" i="1"/>
  <c r="AI21"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H2" i="1"/>
  <c r="AH3" i="1"/>
  <c r="AH4" i="1"/>
  <c r="AH5" i="1"/>
  <c r="AH6" i="1"/>
  <c r="AH7" i="1"/>
  <c r="AH8" i="1"/>
  <c r="AH9" i="1"/>
  <c r="AH10" i="1"/>
  <c r="AH11" i="1"/>
  <c r="AH12" i="1"/>
  <c r="AH13" i="1"/>
  <c r="AH14" i="1"/>
  <c r="AH15" i="1"/>
  <c r="AH16" i="1"/>
  <c r="AH17" i="1"/>
  <c r="AH18" i="1"/>
  <c r="AH19" i="1"/>
  <c r="AH20" i="1"/>
  <c r="AH21"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G2" i="1"/>
  <c r="AG3" i="1"/>
  <c r="AG4" i="1"/>
  <c r="AG5" i="1"/>
  <c r="AG6" i="1"/>
  <c r="AG7" i="1"/>
  <c r="AG8" i="1"/>
  <c r="AG9" i="1"/>
  <c r="AG10" i="1"/>
  <c r="AG11" i="1"/>
  <c r="AG12" i="1"/>
  <c r="AG13" i="1"/>
  <c r="AG14" i="1"/>
  <c r="AG15" i="1"/>
  <c r="AG16" i="1"/>
  <c r="AG17" i="1"/>
  <c r="AG18" i="1"/>
  <c r="AG19" i="1"/>
  <c r="AG20" i="1"/>
  <c r="AG21"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F2" i="1"/>
  <c r="AF3" i="1"/>
  <c r="AF4" i="1"/>
  <c r="AF5" i="1"/>
  <c r="AF6" i="1"/>
  <c r="AF7" i="1"/>
  <c r="AF8" i="1"/>
  <c r="AF9" i="1"/>
  <c r="AF10" i="1"/>
  <c r="AF11" i="1"/>
  <c r="AF12" i="1"/>
  <c r="AF13" i="1"/>
  <c r="AF14" i="1"/>
  <c r="AF15" i="1"/>
  <c r="AF16" i="1"/>
  <c r="AF17" i="1"/>
  <c r="AF18" i="1"/>
  <c r="AF19" i="1"/>
  <c r="AF20" i="1"/>
  <c r="AF21"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U2" i="1"/>
  <c r="AU3" i="1"/>
  <c r="AU4" i="1"/>
  <c r="AU5" i="1"/>
  <c r="AU6" i="1"/>
  <c r="AU7" i="1"/>
  <c r="AU8" i="1"/>
  <c r="AU9" i="1"/>
  <c r="AU10" i="1"/>
  <c r="AU11" i="1"/>
  <c r="AU12" i="1"/>
  <c r="AU13" i="1"/>
  <c r="AU14" i="1"/>
  <c r="AU15" i="1"/>
  <c r="AU16" i="1"/>
  <c r="AU17" i="1"/>
  <c r="AU18" i="1"/>
  <c r="AU19" i="1"/>
  <c r="AU20" i="1"/>
  <c r="AU21" i="1"/>
  <c r="AU33" i="1"/>
  <c r="AU34" i="1"/>
  <c r="AU35" i="1"/>
  <c r="AU36" i="1"/>
  <c r="AU37" i="1"/>
  <c r="AU38" i="1"/>
  <c r="AU39" i="1"/>
  <c r="AU40" i="1"/>
  <c r="AU41" i="1"/>
  <c r="AU42" i="1"/>
  <c r="AU43" i="1"/>
  <c r="AU44" i="1"/>
  <c r="AU45" i="1"/>
  <c r="AU46" i="1"/>
  <c r="AU47" i="1"/>
  <c r="AU48" i="1"/>
  <c r="AU49" i="1"/>
  <c r="AU50" i="1"/>
  <c r="AU51" i="1"/>
  <c r="AU52" i="1"/>
  <c r="AU53" i="1"/>
  <c r="AU54" i="1"/>
  <c r="AU55" i="1"/>
  <c r="AU56" i="1"/>
  <c r="AU57" i="1"/>
  <c r="AU58" i="1"/>
  <c r="AU59" i="1"/>
  <c r="AU60" i="1"/>
  <c r="AU61" i="1"/>
  <c r="AU62" i="1"/>
  <c r="AU63" i="1"/>
  <c r="AU64" i="1"/>
  <c r="AU65" i="1"/>
  <c r="AU66" i="1"/>
  <c r="AU67" i="1"/>
  <c r="AU68" i="1"/>
  <c r="AU69" i="1"/>
  <c r="AU70" i="1"/>
  <c r="AU71" i="1"/>
  <c r="AU72" i="1"/>
  <c r="AU73" i="1"/>
  <c r="AU74" i="1"/>
  <c r="AU75" i="1"/>
  <c r="AU76" i="1"/>
  <c r="AU77" i="1"/>
  <c r="AU78" i="1"/>
  <c r="AU79" i="1"/>
  <c r="AU80" i="1"/>
  <c r="AU81" i="1"/>
  <c r="AU82" i="1"/>
  <c r="AU83" i="1"/>
  <c r="AU84" i="1"/>
  <c r="AU85" i="1"/>
  <c r="AU86" i="1"/>
  <c r="AU87" i="1"/>
  <c r="AU88" i="1"/>
  <c r="AU89" i="1"/>
  <c r="AU90" i="1"/>
  <c r="AU91" i="1"/>
  <c r="AU92" i="1"/>
  <c r="AU93" i="1"/>
  <c r="AU94" i="1"/>
  <c r="AU95" i="1"/>
  <c r="AU96" i="1"/>
  <c r="AU97" i="1"/>
  <c r="AU98" i="1"/>
  <c r="AU99" i="1"/>
  <c r="AU100" i="1"/>
  <c r="AU101" i="1"/>
  <c r="AU102" i="1"/>
  <c r="AU103" i="1"/>
  <c r="AU104" i="1"/>
  <c r="AU105" i="1"/>
  <c r="AU106" i="1"/>
  <c r="AU107" i="1"/>
  <c r="AU108" i="1"/>
  <c r="AU109" i="1"/>
  <c r="AU110" i="1"/>
  <c r="AU111" i="1"/>
  <c r="AU112" i="1"/>
  <c r="AU113" i="1"/>
  <c r="AU114" i="1"/>
  <c r="AU115" i="1"/>
  <c r="AU116" i="1"/>
  <c r="AU117" i="1"/>
  <c r="AU118" i="1"/>
  <c r="AU119" i="1"/>
  <c r="AU120" i="1"/>
  <c r="AU121" i="1"/>
  <c r="AU122" i="1"/>
  <c r="AU123" i="1"/>
  <c r="AU124" i="1"/>
  <c r="AU125" i="1"/>
  <c r="AU126" i="1"/>
  <c r="AU127" i="1"/>
  <c r="AU128" i="1"/>
  <c r="AU129" i="1"/>
  <c r="AU130" i="1"/>
  <c r="AU131" i="1"/>
  <c r="AU132" i="1"/>
  <c r="AU133" i="1"/>
  <c r="AU134" i="1"/>
  <c r="AU135" i="1"/>
  <c r="AU136" i="1"/>
  <c r="AU137" i="1"/>
  <c r="AU138" i="1"/>
  <c r="AU139" i="1"/>
  <c r="AU140" i="1"/>
  <c r="AU141" i="1"/>
  <c r="AU142" i="1"/>
  <c r="AU143" i="1"/>
  <c r="AU144" i="1"/>
  <c r="AU145" i="1"/>
  <c r="AU146" i="1"/>
  <c r="AU147" i="1"/>
  <c r="AU148" i="1"/>
  <c r="AU149" i="1"/>
  <c r="AU150" i="1"/>
  <c r="AU151" i="1"/>
  <c r="AU152" i="1"/>
  <c r="AU153" i="1"/>
  <c r="AU154" i="1"/>
  <c r="AU155" i="1"/>
  <c r="AU156" i="1"/>
  <c r="AU157" i="1"/>
  <c r="AU158" i="1"/>
  <c r="AU159" i="1"/>
  <c r="AU160" i="1"/>
  <c r="AU161" i="1"/>
  <c r="AU162" i="1"/>
  <c r="AU163" i="1"/>
  <c r="AU164" i="1"/>
  <c r="AU165" i="1"/>
  <c r="AU166" i="1"/>
  <c r="AU167" i="1"/>
  <c r="AU168" i="1"/>
  <c r="AU169" i="1"/>
  <c r="AU170" i="1"/>
  <c r="AU171" i="1"/>
  <c r="AU172" i="1"/>
  <c r="AU173" i="1"/>
  <c r="AU174" i="1"/>
  <c r="AU175" i="1"/>
  <c r="AU176" i="1"/>
  <c r="AU177" i="1"/>
  <c r="AU178" i="1"/>
  <c r="AU179" i="1"/>
  <c r="AU180" i="1"/>
  <c r="AU181" i="1"/>
  <c r="AU182" i="1"/>
  <c r="AU183" i="1"/>
  <c r="AU184" i="1"/>
  <c r="AU185" i="1"/>
  <c r="AU186" i="1"/>
  <c r="AU187" i="1"/>
  <c r="AU188" i="1"/>
  <c r="AU189" i="1"/>
  <c r="AU190" i="1"/>
  <c r="AU191" i="1"/>
  <c r="AU192" i="1"/>
  <c r="AU193" i="1"/>
  <c r="AU194" i="1"/>
  <c r="AU195" i="1"/>
  <c r="AU196" i="1"/>
  <c r="AU197" i="1"/>
  <c r="AU198" i="1"/>
  <c r="AU199" i="1"/>
  <c r="AU200" i="1"/>
  <c r="AU201" i="1"/>
  <c r="AU202" i="1"/>
  <c r="AU203" i="1"/>
  <c r="AU204" i="1"/>
  <c r="AU205" i="1"/>
  <c r="AU206" i="1"/>
  <c r="AU207" i="1"/>
  <c r="AU208" i="1"/>
  <c r="AU209" i="1"/>
  <c r="AU210" i="1"/>
  <c r="AU211" i="1"/>
  <c r="AU212" i="1"/>
  <c r="AU213" i="1"/>
  <c r="AU214" i="1"/>
  <c r="AU215" i="1"/>
  <c r="AU216" i="1"/>
  <c r="AU217" i="1"/>
  <c r="AU218" i="1"/>
  <c r="AU219" i="1"/>
  <c r="AU220" i="1"/>
  <c r="AU221" i="1"/>
  <c r="AU222" i="1"/>
  <c r="AU223" i="1"/>
  <c r="AU224" i="1"/>
  <c r="AU225" i="1"/>
  <c r="AU226" i="1"/>
  <c r="AU227" i="1"/>
  <c r="AU228" i="1"/>
  <c r="AU229" i="1"/>
  <c r="AU230" i="1"/>
  <c r="AU231" i="1"/>
  <c r="AU232" i="1"/>
  <c r="AU233" i="1"/>
  <c r="AT233" i="1"/>
  <c r="AR233" i="1"/>
  <c r="AO233" i="1"/>
  <c r="AS233" i="1"/>
  <c r="AK233" i="1"/>
  <c r="AP233" i="1"/>
  <c r="AN233" i="1"/>
  <c r="AM233" i="1"/>
  <c r="AQ233" i="1"/>
  <c r="AL233" i="1"/>
  <c r="AE233" i="1"/>
  <c r="AD233" i="1"/>
  <c r="AB233" i="1"/>
  <c r="AC233" i="1"/>
  <c r="AT232" i="1"/>
  <c r="AR232" i="1"/>
  <c r="AO232" i="1"/>
  <c r="AS232" i="1"/>
  <c r="AK232" i="1"/>
  <c r="AP232" i="1"/>
  <c r="AN232" i="1"/>
  <c r="AM232" i="1"/>
  <c r="AQ232" i="1"/>
  <c r="AL232" i="1"/>
  <c r="AE232" i="1"/>
  <c r="AD232" i="1"/>
  <c r="AB232" i="1"/>
  <c r="AC232" i="1"/>
  <c r="AT231" i="1"/>
  <c r="AR231" i="1"/>
  <c r="AO231" i="1"/>
  <c r="AS231" i="1"/>
  <c r="AK231" i="1"/>
  <c r="AP231" i="1"/>
  <c r="AN231" i="1"/>
  <c r="AM231" i="1"/>
  <c r="AQ231" i="1"/>
  <c r="AL231" i="1"/>
  <c r="AE231" i="1"/>
  <c r="AD231" i="1"/>
  <c r="AB231" i="1"/>
  <c r="AC231" i="1"/>
  <c r="AT230" i="1"/>
  <c r="AR230" i="1"/>
  <c r="AO230" i="1"/>
  <c r="AS230" i="1"/>
  <c r="AK230" i="1"/>
  <c r="AP230" i="1"/>
  <c r="AN230" i="1"/>
  <c r="AM230" i="1"/>
  <c r="AQ230" i="1"/>
  <c r="AL230" i="1"/>
  <c r="AE230" i="1"/>
  <c r="AD230" i="1"/>
  <c r="AB230" i="1"/>
  <c r="AC230" i="1"/>
  <c r="AT229" i="1"/>
  <c r="AR229" i="1"/>
  <c r="AO229" i="1"/>
  <c r="AS229" i="1"/>
  <c r="AK229" i="1"/>
  <c r="AP229" i="1"/>
  <c r="AN229" i="1"/>
  <c r="AM229" i="1"/>
  <c r="AQ229" i="1"/>
  <c r="AL229" i="1"/>
  <c r="AE229" i="1"/>
  <c r="AD229" i="1"/>
  <c r="AB229" i="1"/>
  <c r="AC229" i="1"/>
  <c r="AT228" i="1"/>
  <c r="AR228" i="1"/>
  <c r="AO228" i="1"/>
  <c r="AS228" i="1"/>
  <c r="AK228" i="1"/>
  <c r="AP228" i="1"/>
  <c r="AN228" i="1"/>
  <c r="AM228" i="1"/>
  <c r="AQ228" i="1"/>
  <c r="AL228" i="1"/>
  <c r="AE228" i="1"/>
  <c r="AD228" i="1"/>
  <c r="AB228" i="1"/>
  <c r="AC228" i="1"/>
  <c r="AT227" i="1"/>
  <c r="AR227" i="1"/>
  <c r="AO227" i="1"/>
  <c r="AS227" i="1"/>
  <c r="AK227" i="1"/>
  <c r="AP227" i="1"/>
  <c r="AN227" i="1"/>
  <c r="AM227" i="1"/>
  <c r="AQ227" i="1"/>
  <c r="AL227" i="1"/>
  <c r="AE227" i="1"/>
  <c r="AD227" i="1"/>
  <c r="AB227" i="1"/>
  <c r="AC227" i="1"/>
  <c r="AT226" i="1"/>
  <c r="AR226" i="1"/>
  <c r="AO226" i="1"/>
  <c r="AS226" i="1"/>
  <c r="AK226" i="1"/>
  <c r="AP226" i="1"/>
  <c r="AN226" i="1"/>
  <c r="AM226" i="1"/>
  <c r="AQ226" i="1"/>
  <c r="AL226" i="1"/>
  <c r="AE226" i="1"/>
  <c r="AD226" i="1"/>
  <c r="AB226" i="1"/>
  <c r="AC226" i="1"/>
  <c r="AT225" i="1"/>
  <c r="AR225" i="1"/>
  <c r="AO225" i="1"/>
  <c r="AS225" i="1"/>
  <c r="AK225" i="1"/>
  <c r="AP225" i="1"/>
  <c r="AN225" i="1"/>
  <c r="AM225" i="1"/>
  <c r="AQ225" i="1"/>
  <c r="AL225" i="1"/>
  <c r="AE225" i="1"/>
  <c r="AD225" i="1"/>
  <c r="AB225" i="1"/>
  <c r="AC225" i="1"/>
  <c r="AT224" i="1"/>
  <c r="AR224" i="1"/>
  <c r="AO224" i="1"/>
  <c r="AS224" i="1"/>
  <c r="AK224" i="1"/>
  <c r="AP224" i="1"/>
  <c r="AN224" i="1"/>
  <c r="AM224" i="1"/>
  <c r="AQ224" i="1"/>
  <c r="AL224" i="1"/>
  <c r="AE224" i="1"/>
  <c r="AD224" i="1"/>
  <c r="AB224" i="1"/>
  <c r="AC224" i="1"/>
  <c r="AT223" i="1"/>
  <c r="AR223" i="1"/>
  <c r="AO223" i="1"/>
  <c r="AS223" i="1"/>
  <c r="AK223" i="1"/>
  <c r="AP223" i="1"/>
  <c r="AN223" i="1"/>
  <c r="AM223" i="1"/>
  <c r="AQ223" i="1"/>
  <c r="AL223" i="1"/>
  <c r="AE223" i="1"/>
  <c r="AD223" i="1"/>
  <c r="AB223" i="1"/>
  <c r="AC223" i="1"/>
  <c r="AT222" i="1"/>
  <c r="AR222" i="1"/>
  <c r="AO222" i="1"/>
  <c r="AS222" i="1"/>
  <c r="AK222" i="1"/>
  <c r="AP222" i="1"/>
  <c r="AN222" i="1"/>
  <c r="AM222" i="1"/>
  <c r="AQ222" i="1"/>
  <c r="AL222" i="1"/>
  <c r="AE222" i="1"/>
  <c r="AD222" i="1"/>
  <c r="AB222" i="1"/>
  <c r="AC222" i="1"/>
  <c r="AT221" i="1"/>
  <c r="AR221" i="1"/>
  <c r="AO221" i="1"/>
  <c r="AS221" i="1"/>
  <c r="AK221" i="1"/>
  <c r="AP221" i="1"/>
  <c r="AN221" i="1"/>
  <c r="AM221" i="1"/>
  <c r="AQ221" i="1"/>
  <c r="AL221" i="1"/>
  <c r="AE221" i="1"/>
  <c r="AD221" i="1"/>
  <c r="AB221" i="1"/>
  <c r="AC221" i="1"/>
  <c r="AT220" i="1"/>
  <c r="AR220" i="1"/>
  <c r="AO220" i="1"/>
  <c r="AS220" i="1"/>
  <c r="AK220" i="1"/>
  <c r="AP220" i="1"/>
  <c r="AN220" i="1"/>
  <c r="AM220" i="1"/>
  <c r="AQ220" i="1"/>
  <c r="AL220" i="1"/>
  <c r="AE220" i="1"/>
  <c r="AD220" i="1"/>
  <c r="AB220" i="1"/>
  <c r="AC220" i="1"/>
  <c r="AT219" i="1"/>
  <c r="AR219" i="1"/>
  <c r="AO219" i="1"/>
  <c r="AS219" i="1"/>
  <c r="AK219" i="1"/>
  <c r="AP219" i="1"/>
  <c r="AN219" i="1"/>
  <c r="AM219" i="1"/>
  <c r="AQ219" i="1"/>
  <c r="AL219" i="1"/>
  <c r="AE219" i="1"/>
  <c r="AD219" i="1"/>
  <c r="AB219" i="1"/>
  <c r="AC219" i="1"/>
  <c r="AT218" i="1"/>
  <c r="AR218" i="1"/>
  <c r="AO218" i="1"/>
  <c r="AS218" i="1"/>
  <c r="AK218" i="1"/>
  <c r="AP218" i="1"/>
  <c r="AN218" i="1"/>
  <c r="AM218" i="1"/>
  <c r="AQ218" i="1"/>
  <c r="AL218" i="1"/>
  <c r="AE218" i="1"/>
  <c r="AD218" i="1"/>
  <c r="AB218" i="1"/>
  <c r="AC218" i="1"/>
  <c r="AT217" i="1"/>
  <c r="AR217" i="1"/>
  <c r="AO217" i="1"/>
  <c r="AS217" i="1"/>
  <c r="AK217" i="1"/>
  <c r="AP217" i="1"/>
  <c r="AN217" i="1"/>
  <c r="AM217" i="1"/>
  <c r="AQ217" i="1"/>
  <c r="AL217" i="1"/>
  <c r="AE217" i="1"/>
  <c r="AD217" i="1"/>
  <c r="AB217" i="1"/>
  <c r="AC217" i="1"/>
  <c r="AT216" i="1"/>
  <c r="AR216" i="1"/>
  <c r="AO216" i="1"/>
  <c r="AS216" i="1"/>
  <c r="AK216" i="1"/>
  <c r="AP216" i="1"/>
  <c r="AN216" i="1"/>
  <c r="AM216" i="1"/>
  <c r="AQ216" i="1"/>
  <c r="AL216" i="1"/>
  <c r="AE216" i="1"/>
  <c r="AD216" i="1"/>
  <c r="AB216" i="1"/>
  <c r="AC216" i="1"/>
  <c r="AT215" i="1"/>
  <c r="AR215" i="1"/>
  <c r="AO215" i="1"/>
  <c r="AS215" i="1"/>
  <c r="AK215" i="1"/>
  <c r="AP215" i="1"/>
  <c r="AN215" i="1"/>
  <c r="AM215" i="1"/>
  <c r="AQ215" i="1"/>
  <c r="AL215" i="1"/>
  <c r="AE215" i="1"/>
  <c r="AD215" i="1"/>
  <c r="AB215" i="1"/>
  <c r="AC215" i="1"/>
  <c r="AT214" i="1"/>
  <c r="AR214" i="1"/>
  <c r="AO214" i="1"/>
  <c r="AS214" i="1"/>
  <c r="AK214" i="1"/>
  <c r="AP214" i="1"/>
  <c r="AN214" i="1"/>
  <c r="AM214" i="1"/>
  <c r="AQ214" i="1"/>
  <c r="AL214" i="1"/>
  <c r="AE214" i="1"/>
  <c r="AD214" i="1"/>
  <c r="AB214" i="1"/>
  <c r="AC214" i="1"/>
  <c r="AT213" i="1"/>
  <c r="AR213" i="1"/>
  <c r="AO213" i="1"/>
  <c r="AS213" i="1"/>
  <c r="AK213" i="1"/>
  <c r="AP213" i="1"/>
  <c r="AN213" i="1"/>
  <c r="AM213" i="1"/>
  <c r="AQ213" i="1"/>
  <c r="AL213" i="1"/>
  <c r="AE213" i="1"/>
  <c r="AD213" i="1"/>
  <c r="AB213" i="1"/>
  <c r="AC213" i="1"/>
  <c r="AT212" i="1"/>
  <c r="AR212" i="1"/>
  <c r="AO212" i="1"/>
  <c r="AS212" i="1"/>
  <c r="AK212" i="1"/>
  <c r="AP212" i="1"/>
  <c r="AN212" i="1"/>
  <c r="AM212" i="1"/>
  <c r="AQ212" i="1"/>
  <c r="AL212" i="1"/>
  <c r="AE212" i="1"/>
  <c r="AD212" i="1"/>
  <c r="AB212" i="1"/>
  <c r="AC212" i="1"/>
  <c r="AT211" i="1"/>
  <c r="AR211" i="1"/>
  <c r="AO211" i="1"/>
  <c r="AS211" i="1"/>
  <c r="AK211" i="1"/>
  <c r="AP211" i="1"/>
  <c r="AN211" i="1"/>
  <c r="AM211" i="1"/>
  <c r="AQ211" i="1"/>
  <c r="AL211" i="1"/>
  <c r="AE211" i="1"/>
  <c r="AD211" i="1"/>
  <c r="AB211" i="1"/>
  <c r="AC211" i="1"/>
  <c r="AT210" i="1"/>
  <c r="AR210" i="1"/>
  <c r="AO210" i="1"/>
  <c r="AS210" i="1"/>
  <c r="AK210" i="1"/>
  <c r="AP210" i="1"/>
  <c r="AN210" i="1"/>
  <c r="AM210" i="1"/>
  <c r="AQ210" i="1"/>
  <c r="AL210" i="1"/>
  <c r="AE210" i="1"/>
  <c r="AD210" i="1"/>
  <c r="AB210" i="1"/>
  <c r="AC210" i="1"/>
  <c r="AT209" i="1"/>
  <c r="AR209" i="1"/>
  <c r="AO209" i="1"/>
  <c r="AS209" i="1"/>
  <c r="AK209" i="1"/>
  <c r="AP209" i="1"/>
  <c r="AN209" i="1"/>
  <c r="AM209" i="1"/>
  <c r="AQ209" i="1"/>
  <c r="AL209" i="1"/>
  <c r="AE209" i="1"/>
  <c r="AD209" i="1"/>
  <c r="AB209" i="1"/>
  <c r="AC209" i="1"/>
  <c r="AT208" i="1"/>
  <c r="AR208" i="1"/>
  <c r="AO208" i="1"/>
  <c r="AS208" i="1"/>
  <c r="AK208" i="1"/>
  <c r="AP208" i="1"/>
  <c r="AN208" i="1"/>
  <c r="AM208" i="1"/>
  <c r="AQ208" i="1"/>
  <c r="AL208" i="1"/>
  <c r="AE208" i="1"/>
  <c r="AD208" i="1"/>
  <c r="AB208" i="1"/>
  <c r="AC208" i="1"/>
  <c r="AT207" i="1"/>
  <c r="AR207" i="1"/>
  <c r="AO207" i="1"/>
  <c r="AS207" i="1"/>
  <c r="AK207" i="1"/>
  <c r="AP207" i="1"/>
  <c r="AN207" i="1"/>
  <c r="AM207" i="1"/>
  <c r="AQ207" i="1"/>
  <c r="AL207" i="1"/>
  <c r="AE207" i="1"/>
  <c r="AD207" i="1"/>
  <c r="AB207" i="1"/>
  <c r="AC207" i="1"/>
  <c r="AT206" i="1"/>
  <c r="AR206" i="1"/>
  <c r="AO206" i="1"/>
  <c r="AS206" i="1"/>
  <c r="AK206" i="1"/>
  <c r="AP206" i="1"/>
  <c r="AN206" i="1"/>
  <c r="AM206" i="1"/>
  <c r="AQ206" i="1"/>
  <c r="AL206" i="1"/>
  <c r="AE206" i="1"/>
  <c r="AD206" i="1"/>
  <c r="AB206" i="1"/>
  <c r="AC206" i="1"/>
  <c r="AT205" i="1"/>
  <c r="AR205" i="1"/>
  <c r="AO205" i="1"/>
  <c r="AS205" i="1"/>
  <c r="AK205" i="1"/>
  <c r="AP205" i="1"/>
  <c r="AN205" i="1"/>
  <c r="AM205" i="1"/>
  <c r="AQ205" i="1"/>
  <c r="AL205" i="1"/>
  <c r="AE205" i="1"/>
  <c r="AD205" i="1"/>
  <c r="AB205" i="1"/>
  <c r="AC205" i="1"/>
  <c r="AT204" i="1"/>
  <c r="AR204" i="1"/>
  <c r="AO204" i="1"/>
  <c r="AS204" i="1"/>
  <c r="AK204" i="1"/>
  <c r="AP204" i="1"/>
  <c r="AN204" i="1"/>
  <c r="AM204" i="1"/>
  <c r="AQ204" i="1"/>
  <c r="AL204" i="1"/>
  <c r="AE204" i="1"/>
  <c r="AD204" i="1"/>
  <c r="AB204" i="1"/>
  <c r="AC204" i="1"/>
  <c r="AT203" i="1"/>
  <c r="AR203" i="1"/>
  <c r="AO203" i="1"/>
  <c r="AS203" i="1"/>
  <c r="AK203" i="1"/>
  <c r="AP203" i="1"/>
  <c r="AN203" i="1"/>
  <c r="AM203" i="1"/>
  <c r="AQ203" i="1"/>
  <c r="AL203" i="1"/>
  <c r="AE203" i="1"/>
  <c r="AD203" i="1"/>
  <c r="AB203" i="1"/>
  <c r="AC203" i="1"/>
  <c r="AT202" i="1"/>
  <c r="AR202" i="1"/>
  <c r="AO202" i="1"/>
  <c r="AS202" i="1"/>
  <c r="AK202" i="1"/>
  <c r="AP202" i="1"/>
  <c r="AN202" i="1"/>
  <c r="AM202" i="1"/>
  <c r="AQ202" i="1"/>
  <c r="AL202" i="1"/>
  <c r="AE202" i="1"/>
  <c r="AD202" i="1"/>
  <c r="AB202" i="1"/>
  <c r="AC202" i="1"/>
  <c r="AT201" i="1"/>
  <c r="AR201" i="1"/>
  <c r="AO201" i="1"/>
  <c r="AS201" i="1"/>
  <c r="AK201" i="1"/>
  <c r="AP201" i="1"/>
  <c r="AN201" i="1"/>
  <c r="AM201" i="1"/>
  <c r="AQ201" i="1"/>
  <c r="AL201" i="1"/>
  <c r="AE201" i="1"/>
  <c r="AD201" i="1"/>
  <c r="AB201" i="1"/>
  <c r="AC201" i="1"/>
  <c r="AT200" i="1"/>
  <c r="AR200" i="1"/>
  <c r="AO200" i="1"/>
  <c r="AS200" i="1"/>
  <c r="AK200" i="1"/>
  <c r="AP200" i="1"/>
  <c r="AN200" i="1"/>
  <c r="AM200" i="1"/>
  <c r="AQ200" i="1"/>
  <c r="AL200" i="1"/>
  <c r="AE200" i="1"/>
  <c r="AD200" i="1"/>
  <c r="AB200" i="1"/>
  <c r="AC200" i="1"/>
  <c r="AT199" i="1"/>
  <c r="AR199" i="1"/>
  <c r="AO199" i="1"/>
  <c r="AS199" i="1"/>
  <c r="AK199" i="1"/>
  <c r="AP199" i="1"/>
  <c r="AN199" i="1"/>
  <c r="AM199" i="1"/>
  <c r="AQ199" i="1"/>
  <c r="AL199" i="1"/>
  <c r="AE199" i="1"/>
  <c r="AD199" i="1"/>
  <c r="AB199" i="1"/>
  <c r="AC199" i="1"/>
  <c r="AT198" i="1"/>
  <c r="AR198" i="1"/>
  <c r="AO198" i="1"/>
  <c r="AS198" i="1"/>
  <c r="AK198" i="1"/>
  <c r="AP198" i="1"/>
  <c r="AN198" i="1"/>
  <c r="AM198" i="1"/>
  <c r="AQ198" i="1"/>
  <c r="AL198" i="1"/>
  <c r="AE198" i="1"/>
  <c r="AD198" i="1"/>
  <c r="AB198" i="1"/>
  <c r="AC198" i="1"/>
  <c r="AT197" i="1"/>
  <c r="AR197" i="1"/>
  <c r="AO197" i="1"/>
  <c r="AS197" i="1"/>
  <c r="AK197" i="1"/>
  <c r="AP197" i="1"/>
  <c r="AN197" i="1"/>
  <c r="AM197" i="1"/>
  <c r="AQ197" i="1"/>
  <c r="AL197" i="1"/>
  <c r="AE197" i="1"/>
  <c r="AD197" i="1"/>
  <c r="AB197" i="1"/>
  <c r="AC197" i="1"/>
  <c r="AT196" i="1"/>
  <c r="AR196" i="1"/>
  <c r="AO196" i="1"/>
  <c r="AS196" i="1"/>
  <c r="AK196" i="1"/>
  <c r="AP196" i="1"/>
  <c r="AN196" i="1"/>
  <c r="AM196" i="1"/>
  <c r="AQ196" i="1"/>
  <c r="AL196" i="1"/>
  <c r="AE196" i="1"/>
  <c r="AD196" i="1"/>
  <c r="AB196" i="1"/>
  <c r="AC196" i="1"/>
  <c r="AT195" i="1"/>
  <c r="AR195" i="1"/>
  <c r="AO195" i="1"/>
  <c r="AS195" i="1"/>
  <c r="AK195" i="1"/>
  <c r="AP195" i="1"/>
  <c r="AN195" i="1"/>
  <c r="AM195" i="1"/>
  <c r="AQ195" i="1"/>
  <c r="AL195" i="1"/>
  <c r="AE195" i="1"/>
  <c r="AD195" i="1"/>
  <c r="AB195" i="1"/>
  <c r="AC195" i="1"/>
  <c r="AT194" i="1"/>
  <c r="AR194" i="1"/>
  <c r="AO194" i="1"/>
  <c r="AS194" i="1"/>
  <c r="AK194" i="1"/>
  <c r="AP194" i="1"/>
  <c r="AN194" i="1"/>
  <c r="AM194" i="1"/>
  <c r="AQ194" i="1"/>
  <c r="AL194" i="1"/>
  <c r="AE194" i="1"/>
  <c r="AD194" i="1"/>
  <c r="AB194" i="1"/>
  <c r="AC194" i="1"/>
  <c r="AT193" i="1"/>
  <c r="AR193" i="1"/>
  <c r="AO193" i="1"/>
  <c r="AS193" i="1"/>
  <c r="AK193" i="1"/>
  <c r="AP193" i="1"/>
  <c r="AN193" i="1"/>
  <c r="AM193" i="1"/>
  <c r="AQ193" i="1"/>
  <c r="AL193" i="1"/>
  <c r="AE193" i="1"/>
  <c r="AD193" i="1"/>
  <c r="AB193" i="1"/>
  <c r="AC193" i="1"/>
  <c r="AT192" i="1"/>
  <c r="AR192" i="1"/>
  <c r="AO192" i="1"/>
  <c r="AS192" i="1"/>
  <c r="AK192" i="1"/>
  <c r="AP192" i="1"/>
  <c r="AN192" i="1"/>
  <c r="AM192" i="1"/>
  <c r="AQ192" i="1"/>
  <c r="AL192" i="1"/>
  <c r="AE192" i="1"/>
  <c r="AD192" i="1"/>
  <c r="AB192" i="1"/>
  <c r="AC192" i="1"/>
  <c r="AT191" i="1"/>
  <c r="AR191" i="1"/>
  <c r="AO191" i="1"/>
  <c r="AS191" i="1"/>
  <c r="AK191" i="1"/>
  <c r="AP191" i="1"/>
  <c r="AN191" i="1"/>
  <c r="AM191" i="1"/>
  <c r="AQ191" i="1"/>
  <c r="AL191" i="1"/>
  <c r="AE191" i="1"/>
  <c r="AD191" i="1"/>
  <c r="AB191" i="1"/>
  <c r="AC191" i="1"/>
  <c r="AT190" i="1"/>
  <c r="AR190" i="1"/>
  <c r="AO190" i="1"/>
  <c r="AS190" i="1"/>
  <c r="AK190" i="1"/>
  <c r="AP190" i="1"/>
  <c r="AN190" i="1"/>
  <c r="AM190" i="1"/>
  <c r="AQ190" i="1"/>
  <c r="AL190" i="1"/>
  <c r="AE190" i="1"/>
  <c r="AD190" i="1"/>
  <c r="AB190" i="1"/>
  <c r="AC190" i="1"/>
  <c r="AT189" i="1"/>
  <c r="AR189" i="1"/>
  <c r="AO189" i="1"/>
  <c r="AS189" i="1"/>
  <c r="AK189" i="1"/>
  <c r="AP189" i="1"/>
  <c r="AN189" i="1"/>
  <c r="AM189" i="1"/>
  <c r="AQ189" i="1"/>
  <c r="AL189" i="1"/>
  <c r="AE189" i="1"/>
  <c r="AD189" i="1"/>
  <c r="AB189" i="1"/>
  <c r="AC189" i="1"/>
  <c r="AT188" i="1"/>
  <c r="AR188" i="1"/>
  <c r="AO188" i="1"/>
  <c r="AS188" i="1"/>
  <c r="AK188" i="1"/>
  <c r="AP188" i="1"/>
  <c r="AN188" i="1"/>
  <c r="AM188" i="1"/>
  <c r="AQ188" i="1"/>
  <c r="AL188" i="1"/>
  <c r="AE188" i="1"/>
  <c r="AD188" i="1"/>
  <c r="AB188" i="1"/>
  <c r="AC188" i="1"/>
  <c r="AT187" i="1"/>
  <c r="AR187" i="1"/>
  <c r="AO187" i="1"/>
  <c r="AS187" i="1"/>
  <c r="AK187" i="1"/>
  <c r="AP187" i="1"/>
  <c r="AN187" i="1"/>
  <c r="AM187" i="1"/>
  <c r="AQ187" i="1"/>
  <c r="AL187" i="1"/>
  <c r="AE187" i="1"/>
  <c r="AD187" i="1"/>
  <c r="AB187" i="1"/>
  <c r="AC187" i="1"/>
  <c r="AT186" i="1"/>
  <c r="AR186" i="1"/>
  <c r="AO186" i="1"/>
  <c r="AS186" i="1"/>
  <c r="AK186" i="1"/>
  <c r="AP186" i="1"/>
  <c r="AN186" i="1"/>
  <c r="AM186" i="1"/>
  <c r="AQ186" i="1"/>
  <c r="AL186" i="1"/>
  <c r="AE186" i="1"/>
  <c r="AD186" i="1"/>
  <c r="AB186" i="1"/>
  <c r="AC186" i="1"/>
  <c r="AT185" i="1"/>
  <c r="AR185" i="1"/>
  <c r="AO185" i="1"/>
  <c r="AS185" i="1"/>
  <c r="AK185" i="1"/>
  <c r="AP185" i="1"/>
  <c r="AN185" i="1"/>
  <c r="AM185" i="1"/>
  <c r="AQ185" i="1"/>
  <c r="AL185" i="1"/>
  <c r="AE185" i="1"/>
  <c r="AD185" i="1"/>
  <c r="AB185" i="1"/>
  <c r="AC185" i="1"/>
  <c r="AT184" i="1"/>
  <c r="AR184" i="1"/>
  <c r="AO184" i="1"/>
  <c r="AS184" i="1"/>
  <c r="AK184" i="1"/>
  <c r="AP184" i="1"/>
  <c r="AN184" i="1"/>
  <c r="AM184" i="1"/>
  <c r="AQ184" i="1"/>
  <c r="AL184" i="1"/>
  <c r="AE184" i="1"/>
  <c r="AD184" i="1"/>
  <c r="AB184" i="1"/>
  <c r="AC184" i="1"/>
  <c r="AT183" i="1"/>
  <c r="AR183" i="1"/>
  <c r="AO183" i="1"/>
  <c r="AS183" i="1"/>
  <c r="AK183" i="1"/>
  <c r="AP183" i="1"/>
  <c r="AN183" i="1"/>
  <c r="AM183" i="1"/>
  <c r="AQ183" i="1"/>
  <c r="AL183" i="1"/>
  <c r="AE183" i="1"/>
  <c r="AD183" i="1"/>
  <c r="AB183" i="1"/>
  <c r="AC183" i="1"/>
  <c r="AT182" i="1"/>
  <c r="AR182" i="1"/>
  <c r="AO182" i="1"/>
  <c r="AS182" i="1"/>
  <c r="AK182" i="1"/>
  <c r="AP182" i="1"/>
  <c r="AN182" i="1"/>
  <c r="AM182" i="1"/>
  <c r="AQ182" i="1"/>
  <c r="AL182" i="1"/>
  <c r="AE182" i="1"/>
  <c r="AD182" i="1"/>
  <c r="AB182" i="1"/>
  <c r="AC182" i="1"/>
  <c r="AT181" i="1"/>
  <c r="AR181" i="1"/>
  <c r="AO181" i="1"/>
  <c r="AS181" i="1"/>
  <c r="AK181" i="1"/>
  <c r="AP181" i="1"/>
  <c r="AN181" i="1"/>
  <c r="AM181" i="1"/>
  <c r="AQ181" i="1"/>
  <c r="AL181" i="1"/>
  <c r="AE181" i="1"/>
  <c r="AD181" i="1"/>
  <c r="AB181" i="1"/>
  <c r="AC181" i="1"/>
  <c r="AT180" i="1"/>
  <c r="AR180" i="1"/>
  <c r="AO180" i="1"/>
  <c r="AS180" i="1"/>
  <c r="AK180" i="1"/>
  <c r="AP180" i="1"/>
  <c r="AN180" i="1"/>
  <c r="AM180" i="1"/>
  <c r="AQ180" i="1"/>
  <c r="AL180" i="1"/>
  <c r="AE180" i="1"/>
  <c r="AD180" i="1"/>
  <c r="AB180" i="1"/>
  <c r="AC180" i="1"/>
  <c r="AT179" i="1"/>
  <c r="AR179" i="1"/>
  <c r="AO179" i="1"/>
  <c r="AS179" i="1"/>
  <c r="AK179" i="1"/>
  <c r="AP179" i="1"/>
  <c r="AN179" i="1"/>
  <c r="AM179" i="1"/>
  <c r="AQ179" i="1"/>
  <c r="AL179" i="1"/>
  <c r="AE179" i="1"/>
  <c r="AD179" i="1"/>
  <c r="AB179" i="1"/>
  <c r="AC179" i="1"/>
  <c r="AT178" i="1"/>
  <c r="AR178" i="1"/>
  <c r="AO178" i="1"/>
  <c r="AS178" i="1"/>
  <c r="AK178" i="1"/>
  <c r="AP178" i="1"/>
  <c r="AN178" i="1"/>
  <c r="AM178" i="1"/>
  <c r="AQ178" i="1"/>
  <c r="AL178" i="1"/>
  <c r="AE178" i="1"/>
  <c r="AD178" i="1"/>
  <c r="AB178" i="1"/>
  <c r="AC178" i="1"/>
  <c r="AT177" i="1"/>
  <c r="AR177" i="1"/>
  <c r="AO177" i="1"/>
  <c r="AS177" i="1"/>
  <c r="AK177" i="1"/>
  <c r="AP177" i="1"/>
  <c r="AN177" i="1"/>
  <c r="AM177" i="1"/>
  <c r="AQ177" i="1"/>
  <c r="AL177" i="1"/>
  <c r="AE177" i="1"/>
  <c r="AD177" i="1"/>
  <c r="AB177" i="1"/>
  <c r="AC177" i="1"/>
  <c r="AT176" i="1"/>
  <c r="AR176" i="1"/>
  <c r="AO176" i="1"/>
  <c r="AS176" i="1"/>
  <c r="AK176" i="1"/>
  <c r="AP176" i="1"/>
  <c r="AN176" i="1"/>
  <c r="AM176" i="1"/>
  <c r="AQ176" i="1"/>
  <c r="AL176" i="1"/>
  <c r="AE176" i="1"/>
  <c r="AD176" i="1"/>
  <c r="AB176" i="1"/>
  <c r="AC176" i="1"/>
  <c r="AT175" i="1"/>
  <c r="AR175" i="1"/>
  <c r="AO175" i="1"/>
  <c r="AS175" i="1"/>
  <c r="AK175" i="1"/>
  <c r="AP175" i="1"/>
  <c r="AN175" i="1"/>
  <c r="AM175" i="1"/>
  <c r="AQ175" i="1"/>
  <c r="AL175" i="1"/>
  <c r="AE175" i="1"/>
  <c r="AD175" i="1"/>
  <c r="AB175" i="1"/>
  <c r="AC175" i="1"/>
  <c r="AT174" i="1"/>
  <c r="AR174" i="1"/>
  <c r="AO174" i="1"/>
  <c r="AS174" i="1"/>
  <c r="AK174" i="1"/>
  <c r="AP174" i="1"/>
  <c r="AN174" i="1"/>
  <c r="AM174" i="1"/>
  <c r="AQ174" i="1"/>
  <c r="AL174" i="1"/>
  <c r="AE174" i="1"/>
  <c r="AD174" i="1"/>
  <c r="AB174" i="1"/>
  <c r="AC174" i="1"/>
  <c r="AT173" i="1"/>
  <c r="AR173" i="1"/>
  <c r="AO173" i="1"/>
  <c r="AS173" i="1"/>
  <c r="AK173" i="1"/>
  <c r="AP173" i="1"/>
  <c r="AN173" i="1"/>
  <c r="AM173" i="1"/>
  <c r="AQ173" i="1"/>
  <c r="AL173" i="1"/>
  <c r="AE173" i="1"/>
  <c r="AD173" i="1"/>
  <c r="AB173" i="1"/>
  <c r="AC173" i="1"/>
  <c r="AT172" i="1"/>
  <c r="AR172" i="1"/>
  <c r="AO172" i="1"/>
  <c r="AS172" i="1"/>
  <c r="AK172" i="1"/>
  <c r="AP172" i="1"/>
  <c r="AN172" i="1"/>
  <c r="AM172" i="1"/>
  <c r="AQ172" i="1"/>
  <c r="AL172" i="1"/>
  <c r="AE172" i="1"/>
  <c r="AD172" i="1"/>
  <c r="AB172" i="1"/>
  <c r="AC172" i="1"/>
  <c r="AT171" i="1"/>
  <c r="AR171" i="1"/>
  <c r="AO171" i="1"/>
  <c r="AS171" i="1"/>
  <c r="AK171" i="1"/>
  <c r="AP171" i="1"/>
  <c r="AN171" i="1"/>
  <c r="AM171" i="1"/>
  <c r="AQ171" i="1"/>
  <c r="AL171" i="1"/>
  <c r="AE171" i="1"/>
  <c r="AD171" i="1"/>
  <c r="AB171" i="1"/>
  <c r="AC171" i="1"/>
  <c r="AT170" i="1"/>
  <c r="AR170" i="1"/>
  <c r="AO170" i="1"/>
  <c r="AS170" i="1"/>
  <c r="AK170" i="1"/>
  <c r="AP170" i="1"/>
  <c r="AN170" i="1"/>
  <c r="AM170" i="1"/>
  <c r="AQ170" i="1"/>
  <c r="AL170" i="1"/>
  <c r="AE170" i="1"/>
  <c r="AD170" i="1"/>
  <c r="AB170" i="1"/>
  <c r="AC170" i="1"/>
  <c r="AT169" i="1"/>
  <c r="AR169" i="1"/>
  <c r="AO169" i="1"/>
  <c r="AS169" i="1"/>
  <c r="AK169" i="1"/>
  <c r="AP169" i="1"/>
  <c r="AN169" i="1"/>
  <c r="AM169" i="1"/>
  <c r="AQ169" i="1"/>
  <c r="AL169" i="1"/>
  <c r="AE169" i="1"/>
  <c r="AD169" i="1"/>
  <c r="AB169" i="1"/>
  <c r="AC169" i="1"/>
  <c r="AT168" i="1"/>
  <c r="AR168" i="1"/>
  <c r="AO168" i="1"/>
  <c r="AS168" i="1"/>
  <c r="AK168" i="1"/>
  <c r="AP168" i="1"/>
  <c r="AN168" i="1"/>
  <c r="AM168" i="1"/>
  <c r="AQ168" i="1"/>
  <c r="AL168" i="1"/>
  <c r="AE168" i="1"/>
  <c r="AD168" i="1"/>
  <c r="AB168" i="1"/>
  <c r="AC168" i="1"/>
  <c r="AT167" i="1"/>
  <c r="AR167" i="1"/>
  <c r="AO167" i="1"/>
  <c r="AS167" i="1"/>
  <c r="AK167" i="1"/>
  <c r="AP167" i="1"/>
  <c r="AN167" i="1"/>
  <c r="AM167" i="1"/>
  <c r="AQ167" i="1"/>
  <c r="AL167" i="1"/>
  <c r="AE167" i="1"/>
  <c r="AD167" i="1"/>
  <c r="AB167" i="1"/>
  <c r="AC167" i="1"/>
  <c r="AT166" i="1"/>
  <c r="AR166" i="1"/>
  <c r="AO166" i="1"/>
  <c r="AS166" i="1"/>
  <c r="AK166" i="1"/>
  <c r="AP166" i="1"/>
  <c r="AN166" i="1"/>
  <c r="AM166" i="1"/>
  <c r="AQ166" i="1"/>
  <c r="AL166" i="1"/>
  <c r="AE166" i="1"/>
  <c r="AD166" i="1"/>
  <c r="AB166" i="1"/>
  <c r="AC166" i="1"/>
  <c r="AT165" i="1"/>
  <c r="AR165" i="1"/>
  <c r="AO165" i="1"/>
  <c r="AS165" i="1"/>
  <c r="AK165" i="1"/>
  <c r="AP165" i="1"/>
  <c r="AN165" i="1"/>
  <c r="AM165" i="1"/>
  <c r="AQ165" i="1"/>
  <c r="AL165" i="1"/>
  <c r="AE165" i="1"/>
  <c r="AD165" i="1"/>
  <c r="AB165" i="1"/>
  <c r="AC165" i="1"/>
  <c r="AT164" i="1"/>
  <c r="AR164" i="1"/>
  <c r="AO164" i="1"/>
  <c r="AS164" i="1"/>
  <c r="AK164" i="1"/>
  <c r="AP164" i="1"/>
  <c r="AN164" i="1"/>
  <c r="AM164" i="1"/>
  <c r="AQ164" i="1"/>
  <c r="AL164" i="1"/>
  <c r="AE164" i="1"/>
  <c r="AD164" i="1"/>
  <c r="AB164" i="1"/>
  <c r="AC164" i="1"/>
  <c r="AT163" i="1"/>
  <c r="AR163" i="1"/>
  <c r="AO163" i="1"/>
  <c r="AS163" i="1"/>
  <c r="AK163" i="1"/>
  <c r="AP163" i="1"/>
  <c r="AN163" i="1"/>
  <c r="AM163" i="1"/>
  <c r="AQ163" i="1"/>
  <c r="AL163" i="1"/>
  <c r="AE163" i="1"/>
  <c r="AD163" i="1"/>
  <c r="AB163" i="1"/>
  <c r="AC163" i="1"/>
  <c r="AT162" i="1"/>
  <c r="AR162" i="1"/>
  <c r="AO162" i="1"/>
  <c r="AS162" i="1"/>
  <c r="AK162" i="1"/>
  <c r="AP162" i="1"/>
  <c r="AN162" i="1"/>
  <c r="AM162" i="1"/>
  <c r="AQ162" i="1"/>
  <c r="AL162" i="1"/>
  <c r="AE162" i="1"/>
  <c r="AD162" i="1"/>
  <c r="AB162" i="1"/>
  <c r="AC162" i="1"/>
  <c r="AT161" i="1"/>
  <c r="AR161" i="1"/>
  <c r="AO161" i="1"/>
  <c r="AS161" i="1"/>
  <c r="AK161" i="1"/>
  <c r="AP161" i="1"/>
  <c r="AN161" i="1"/>
  <c r="AM161" i="1"/>
  <c r="AQ161" i="1"/>
  <c r="AL161" i="1"/>
  <c r="AE161" i="1"/>
  <c r="AD161" i="1"/>
  <c r="AB161" i="1"/>
  <c r="AC161" i="1"/>
  <c r="AT160" i="1"/>
  <c r="AR160" i="1"/>
  <c r="AO160" i="1"/>
  <c r="AS160" i="1"/>
  <c r="AK160" i="1"/>
  <c r="AP160" i="1"/>
  <c r="AN160" i="1"/>
  <c r="AM160" i="1"/>
  <c r="AQ160" i="1"/>
  <c r="AL160" i="1"/>
  <c r="AE160" i="1"/>
  <c r="AD160" i="1"/>
  <c r="AB160" i="1"/>
  <c r="AC160" i="1"/>
  <c r="AT159" i="1"/>
  <c r="AR159" i="1"/>
  <c r="AO159" i="1"/>
  <c r="AS159" i="1"/>
  <c r="AK159" i="1"/>
  <c r="AP159" i="1"/>
  <c r="AN159" i="1"/>
  <c r="AM159" i="1"/>
  <c r="AQ159" i="1"/>
  <c r="AL159" i="1"/>
  <c r="AE159" i="1"/>
  <c r="AD159" i="1"/>
  <c r="AB159" i="1"/>
  <c r="AC159" i="1"/>
  <c r="AT158" i="1"/>
  <c r="AR158" i="1"/>
  <c r="AO158" i="1"/>
  <c r="AS158" i="1"/>
  <c r="AK158" i="1"/>
  <c r="AP158" i="1"/>
  <c r="AN158" i="1"/>
  <c r="AM158" i="1"/>
  <c r="AQ158" i="1"/>
  <c r="AL158" i="1"/>
  <c r="AE158" i="1"/>
  <c r="AD158" i="1"/>
  <c r="AB158" i="1"/>
  <c r="AC158" i="1"/>
  <c r="AT157" i="1"/>
  <c r="AR157" i="1"/>
  <c r="AO157" i="1"/>
  <c r="AS157" i="1"/>
  <c r="AK157" i="1"/>
  <c r="AP157" i="1"/>
  <c r="AN157" i="1"/>
  <c r="AM157" i="1"/>
  <c r="AQ157" i="1"/>
  <c r="AL157" i="1"/>
  <c r="AE157" i="1"/>
  <c r="AD157" i="1"/>
  <c r="AB157" i="1"/>
  <c r="AC157" i="1"/>
  <c r="AT156" i="1"/>
  <c r="AR156" i="1"/>
  <c r="AO156" i="1"/>
  <c r="AS156" i="1"/>
  <c r="AK156" i="1"/>
  <c r="AP156" i="1"/>
  <c r="AN156" i="1"/>
  <c r="AM156" i="1"/>
  <c r="AQ156" i="1"/>
  <c r="AL156" i="1"/>
  <c r="AE156" i="1"/>
  <c r="AD156" i="1"/>
  <c r="AB156" i="1"/>
  <c r="AC156" i="1"/>
  <c r="AT155" i="1"/>
  <c r="AR155" i="1"/>
  <c r="AO155" i="1"/>
  <c r="AS155" i="1"/>
  <c r="AK155" i="1"/>
  <c r="AP155" i="1"/>
  <c r="AN155" i="1"/>
  <c r="AM155" i="1"/>
  <c r="AQ155" i="1"/>
  <c r="AL155" i="1"/>
  <c r="AE155" i="1"/>
  <c r="AD155" i="1"/>
  <c r="AB155" i="1"/>
  <c r="AC155" i="1"/>
  <c r="AT154" i="1"/>
  <c r="AR154" i="1"/>
  <c r="AO154" i="1"/>
  <c r="AS154" i="1"/>
  <c r="AK154" i="1"/>
  <c r="AP154" i="1"/>
  <c r="AN154" i="1"/>
  <c r="AM154" i="1"/>
  <c r="AQ154" i="1"/>
  <c r="AL154" i="1"/>
  <c r="AE154" i="1"/>
  <c r="AD154" i="1"/>
  <c r="AB154" i="1"/>
  <c r="AC154" i="1"/>
  <c r="AT153" i="1"/>
  <c r="AR153" i="1"/>
  <c r="AO153" i="1"/>
  <c r="AS153" i="1"/>
  <c r="AK153" i="1"/>
  <c r="AP153" i="1"/>
  <c r="AN153" i="1"/>
  <c r="AM153" i="1"/>
  <c r="AQ153" i="1"/>
  <c r="AL153" i="1"/>
  <c r="AE153" i="1"/>
  <c r="AD153" i="1"/>
  <c r="AB153" i="1"/>
  <c r="AC153" i="1"/>
  <c r="AT152" i="1"/>
  <c r="AR152" i="1"/>
  <c r="AO152" i="1"/>
  <c r="AS152" i="1"/>
  <c r="AK152" i="1"/>
  <c r="AP152" i="1"/>
  <c r="AN152" i="1"/>
  <c r="AM152" i="1"/>
  <c r="AQ152" i="1"/>
  <c r="AL152" i="1"/>
  <c r="AE152" i="1"/>
  <c r="AD152" i="1"/>
  <c r="AB152" i="1"/>
  <c r="AC152" i="1"/>
  <c r="AT151" i="1"/>
  <c r="AR151" i="1"/>
  <c r="AO151" i="1"/>
  <c r="AS151" i="1"/>
  <c r="AK151" i="1"/>
  <c r="AP151" i="1"/>
  <c r="AN151" i="1"/>
  <c r="AM151" i="1"/>
  <c r="AQ151" i="1"/>
  <c r="AL151" i="1"/>
  <c r="AE151" i="1"/>
  <c r="AD151" i="1"/>
  <c r="AB151" i="1"/>
  <c r="AC151" i="1"/>
  <c r="AT150" i="1"/>
  <c r="AR150" i="1"/>
  <c r="AO150" i="1"/>
  <c r="AS150" i="1"/>
  <c r="AK150" i="1"/>
  <c r="AP150" i="1"/>
  <c r="AN150" i="1"/>
  <c r="AM150" i="1"/>
  <c r="AQ150" i="1"/>
  <c r="AL150" i="1"/>
  <c r="AE150" i="1"/>
  <c r="AD150" i="1"/>
  <c r="AB150" i="1"/>
  <c r="AC150" i="1"/>
  <c r="AT149" i="1"/>
  <c r="AR149" i="1"/>
  <c r="AO149" i="1"/>
  <c r="AS149" i="1"/>
  <c r="AK149" i="1"/>
  <c r="AP149" i="1"/>
  <c r="AN149" i="1"/>
  <c r="AM149" i="1"/>
  <c r="AQ149" i="1"/>
  <c r="AL149" i="1"/>
  <c r="AE149" i="1"/>
  <c r="AD149" i="1"/>
  <c r="AB149" i="1"/>
  <c r="AC149" i="1"/>
  <c r="AT148" i="1"/>
  <c r="AR148" i="1"/>
  <c r="AO148" i="1"/>
  <c r="AS148" i="1"/>
  <c r="AK148" i="1"/>
  <c r="AP148" i="1"/>
  <c r="AN148" i="1"/>
  <c r="AM148" i="1"/>
  <c r="AQ148" i="1"/>
  <c r="AL148" i="1"/>
  <c r="AE148" i="1"/>
  <c r="AD148" i="1"/>
  <c r="AB148" i="1"/>
  <c r="AC148" i="1"/>
  <c r="AT147" i="1"/>
  <c r="AR147" i="1"/>
  <c r="AO147" i="1"/>
  <c r="AS147" i="1"/>
  <c r="AK147" i="1"/>
  <c r="AP147" i="1"/>
  <c r="AN147" i="1"/>
  <c r="AM147" i="1"/>
  <c r="AQ147" i="1"/>
  <c r="AL147" i="1"/>
  <c r="AE147" i="1"/>
  <c r="AD147" i="1"/>
  <c r="AB147" i="1"/>
  <c r="AC147" i="1"/>
  <c r="AT146" i="1"/>
  <c r="AR146" i="1"/>
  <c r="AO146" i="1"/>
  <c r="AS146" i="1"/>
  <c r="AK146" i="1"/>
  <c r="AP146" i="1"/>
  <c r="AN146" i="1"/>
  <c r="AM146" i="1"/>
  <c r="AQ146" i="1"/>
  <c r="AL146" i="1"/>
  <c r="AE146" i="1"/>
  <c r="AD146" i="1"/>
  <c r="AB146" i="1"/>
  <c r="AC146" i="1"/>
  <c r="AT145" i="1"/>
  <c r="AR145" i="1"/>
  <c r="AO145" i="1"/>
  <c r="AS145" i="1"/>
  <c r="AK145" i="1"/>
  <c r="AP145" i="1"/>
  <c r="AN145" i="1"/>
  <c r="AM145" i="1"/>
  <c r="AQ145" i="1"/>
  <c r="AL145" i="1"/>
  <c r="AE145" i="1"/>
  <c r="AD145" i="1"/>
  <c r="AB145" i="1"/>
  <c r="AC145" i="1"/>
  <c r="AT144" i="1"/>
  <c r="AR144" i="1"/>
  <c r="AO144" i="1"/>
  <c r="AS144" i="1"/>
  <c r="AK144" i="1"/>
  <c r="AP144" i="1"/>
  <c r="AN144" i="1"/>
  <c r="AM144" i="1"/>
  <c r="AQ144" i="1"/>
  <c r="AL144" i="1"/>
  <c r="AE144" i="1"/>
  <c r="AD144" i="1"/>
  <c r="AB144" i="1"/>
  <c r="AC144" i="1"/>
  <c r="AT143" i="1"/>
  <c r="AR143" i="1"/>
  <c r="AO143" i="1"/>
  <c r="AS143" i="1"/>
  <c r="AK143" i="1"/>
  <c r="AP143" i="1"/>
  <c r="AN143" i="1"/>
  <c r="AM143" i="1"/>
  <c r="AQ143" i="1"/>
  <c r="AL143" i="1"/>
  <c r="AE143" i="1"/>
  <c r="AD143" i="1"/>
  <c r="AB143" i="1"/>
  <c r="AC143" i="1"/>
  <c r="AT142" i="1"/>
  <c r="AR142" i="1"/>
  <c r="AO142" i="1"/>
  <c r="AS142" i="1"/>
  <c r="AK142" i="1"/>
  <c r="AP142" i="1"/>
  <c r="AN142" i="1"/>
  <c r="AM142" i="1"/>
  <c r="AQ142" i="1"/>
  <c r="AL142" i="1"/>
  <c r="AE142" i="1"/>
  <c r="AD142" i="1"/>
  <c r="AB142" i="1"/>
  <c r="AC142" i="1"/>
  <c r="AT141" i="1"/>
  <c r="AR141" i="1"/>
  <c r="AO141" i="1"/>
  <c r="AS141" i="1"/>
  <c r="AK141" i="1"/>
  <c r="AP141" i="1"/>
  <c r="AN141" i="1"/>
  <c r="AM141" i="1"/>
  <c r="AQ141" i="1"/>
  <c r="AL141" i="1"/>
  <c r="AE141" i="1"/>
  <c r="AD141" i="1"/>
  <c r="AB141" i="1"/>
  <c r="AC141" i="1"/>
  <c r="AT140" i="1"/>
  <c r="AR140" i="1"/>
  <c r="AO140" i="1"/>
  <c r="AS140" i="1"/>
  <c r="AK140" i="1"/>
  <c r="AP140" i="1"/>
  <c r="AN140" i="1"/>
  <c r="AM140" i="1"/>
  <c r="AQ140" i="1"/>
  <c r="AL140" i="1"/>
  <c r="AE140" i="1"/>
  <c r="AD140" i="1"/>
  <c r="AB140" i="1"/>
  <c r="AC140" i="1"/>
  <c r="AT139" i="1"/>
  <c r="AR139" i="1"/>
  <c r="AO139" i="1"/>
  <c r="AS139" i="1"/>
  <c r="AK139" i="1"/>
  <c r="AP139" i="1"/>
  <c r="AN139" i="1"/>
  <c r="AM139" i="1"/>
  <c r="AQ139" i="1"/>
  <c r="AL139" i="1"/>
  <c r="AE139" i="1"/>
  <c r="AD139" i="1"/>
  <c r="AB139" i="1"/>
  <c r="AC139" i="1"/>
  <c r="AT138" i="1"/>
  <c r="AR138" i="1"/>
  <c r="AO138" i="1"/>
  <c r="AS138" i="1"/>
  <c r="AK138" i="1"/>
  <c r="AP138" i="1"/>
  <c r="AN138" i="1"/>
  <c r="AM138" i="1"/>
  <c r="AQ138" i="1"/>
  <c r="AL138" i="1"/>
  <c r="AE138" i="1"/>
  <c r="AD138" i="1"/>
  <c r="AB138" i="1"/>
  <c r="AC138" i="1"/>
  <c r="AT137" i="1"/>
  <c r="AR137" i="1"/>
  <c r="AO137" i="1"/>
  <c r="AS137" i="1"/>
  <c r="AK137" i="1"/>
  <c r="AP137" i="1"/>
  <c r="AN137" i="1"/>
  <c r="AM137" i="1"/>
  <c r="AQ137" i="1"/>
  <c r="AL137" i="1"/>
  <c r="AE137" i="1"/>
  <c r="AD137" i="1"/>
  <c r="AB137" i="1"/>
  <c r="AC137" i="1"/>
  <c r="AT136" i="1"/>
  <c r="AR136" i="1"/>
  <c r="AO136" i="1"/>
  <c r="AS136" i="1"/>
  <c r="AK136" i="1"/>
  <c r="AP136" i="1"/>
  <c r="AN136" i="1"/>
  <c r="AM136" i="1"/>
  <c r="AQ136" i="1"/>
  <c r="AL136" i="1"/>
  <c r="AE136" i="1"/>
  <c r="AD136" i="1"/>
  <c r="AB136" i="1"/>
  <c r="AC136" i="1"/>
  <c r="AT135" i="1"/>
  <c r="AR135" i="1"/>
  <c r="AO135" i="1"/>
  <c r="AS135" i="1"/>
  <c r="AK135" i="1"/>
  <c r="AP135" i="1"/>
  <c r="AN135" i="1"/>
  <c r="AM135" i="1"/>
  <c r="AQ135" i="1"/>
  <c r="AL135" i="1"/>
  <c r="AE135" i="1"/>
  <c r="AD135" i="1"/>
  <c r="AB135" i="1"/>
  <c r="AC135" i="1"/>
  <c r="AT134" i="1"/>
  <c r="AR134" i="1"/>
  <c r="AO134" i="1"/>
  <c r="AS134" i="1"/>
  <c r="AK134" i="1"/>
  <c r="AP134" i="1"/>
  <c r="AN134" i="1"/>
  <c r="AM134" i="1"/>
  <c r="AQ134" i="1"/>
  <c r="AL134" i="1"/>
  <c r="AE134" i="1"/>
  <c r="AD134" i="1"/>
  <c r="AB134" i="1"/>
  <c r="AC134" i="1"/>
  <c r="AT133" i="1"/>
  <c r="AR133" i="1"/>
  <c r="AO133" i="1"/>
  <c r="AS133" i="1"/>
  <c r="AK133" i="1"/>
  <c r="AP133" i="1"/>
  <c r="AN133" i="1"/>
  <c r="AM133" i="1"/>
  <c r="AQ133" i="1"/>
  <c r="AL133" i="1"/>
  <c r="AE133" i="1"/>
  <c r="AD133" i="1"/>
  <c r="AB133" i="1"/>
  <c r="AC133" i="1"/>
  <c r="AT132" i="1"/>
  <c r="AR132" i="1"/>
  <c r="AO132" i="1"/>
  <c r="AS132" i="1"/>
  <c r="AK132" i="1"/>
  <c r="AP132" i="1"/>
  <c r="AN132" i="1"/>
  <c r="AM132" i="1"/>
  <c r="AQ132" i="1"/>
  <c r="AL132" i="1"/>
  <c r="AE132" i="1"/>
  <c r="AD132" i="1"/>
  <c r="AB132" i="1"/>
  <c r="AC132" i="1"/>
  <c r="AT131" i="1"/>
  <c r="AR131" i="1"/>
  <c r="AO131" i="1"/>
  <c r="AS131" i="1"/>
  <c r="AK131" i="1"/>
  <c r="AP131" i="1"/>
  <c r="AN131" i="1"/>
  <c r="AM131" i="1"/>
  <c r="AQ131" i="1"/>
  <c r="AL131" i="1"/>
  <c r="AE131" i="1"/>
  <c r="AD131" i="1"/>
  <c r="AB131" i="1"/>
  <c r="AC131" i="1"/>
  <c r="AT130" i="1"/>
  <c r="AR130" i="1"/>
  <c r="AO130" i="1"/>
  <c r="AS130" i="1"/>
  <c r="AK130" i="1"/>
  <c r="AP130" i="1"/>
  <c r="AN130" i="1"/>
  <c r="AM130" i="1"/>
  <c r="AQ130" i="1"/>
  <c r="AL130" i="1"/>
  <c r="AE130" i="1"/>
  <c r="AD130" i="1"/>
  <c r="AB130" i="1"/>
  <c r="AC130" i="1"/>
  <c r="AT129" i="1"/>
  <c r="AR129" i="1"/>
  <c r="AO129" i="1"/>
  <c r="AS129" i="1"/>
  <c r="AK129" i="1"/>
  <c r="AP129" i="1"/>
  <c r="AN129" i="1"/>
  <c r="AM129" i="1"/>
  <c r="AQ129" i="1"/>
  <c r="AL129" i="1"/>
  <c r="AE129" i="1"/>
  <c r="AD129" i="1"/>
  <c r="AB129" i="1"/>
  <c r="AC129" i="1"/>
  <c r="AT128" i="1"/>
  <c r="AR128" i="1"/>
  <c r="AO128" i="1"/>
  <c r="AS128" i="1"/>
  <c r="AK128" i="1"/>
  <c r="AP128" i="1"/>
  <c r="AN128" i="1"/>
  <c r="AM128" i="1"/>
  <c r="AQ128" i="1"/>
  <c r="AL128" i="1"/>
  <c r="AE128" i="1"/>
  <c r="AD128" i="1"/>
  <c r="AB128" i="1"/>
  <c r="AC128" i="1"/>
  <c r="AT127" i="1"/>
  <c r="AR127" i="1"/>
  <c r="AO127" i="1"/>
  <c r="AS127" i="1"/>
  <c r="AK127" i="1"/>
  <c r="AP127" i="1"/>
  <c r="AN127" i="1"/>
  <c r="AM127" i="1"/>
  <c r="AQ127" i="1"/>
  <c r="AL127" i="1"/>
  <c r="AE127" i="1"/>
  <c r="AD127" i="1"/>
  <c r="AB127" i="1"/>
  <c r="AC127" i="1"/>
  <c r="AT126" i="1"/>
  <c r="AR126" i="1"/>
  <c r="AO126" i="1"/>
  <c r="AS126" i="1"/>
  <c r="AK126" i="1"/>
  <c r="AP126" i="1"/>
  <c r="AN126" i="1"/>
  <c r="AM126" i="1"/>
  <c r="AQ126" i="1"/>
  <c r="AL126" i="1"/>
  <c r="AE126" i="1"/>
  <c r="AD126" i="1"/>
  <c r="AB126" i="1"/>
  <c r="AC126" i="1"/>
  <c r="AT125" i="1"/>
  <c r="AR125" i="1"/>
  <c r="AO125" i="1"/>
  <c r="AS125" i="1"/>
  <c r="AK125" i="1"/>
  <c r="AP125" i="1"/>
  <c r="AN125" i="1"/>
  <c r="AM125" i="1"/>
  <c r="AQ125" i="1"/>
  <c r="AL125" i="1"/>
  <c r="AE125" i="1"/>
  <c r="AD125" i="1"/>
  <c r="AB125" i="1"/>
  <c r="AC125" i="1"/>
  <c r="AT124" i="1"/>
  <c r="AR124" i="1"/>
  <c r="AO124" i="1"/>
  <c r="AS124" i="1"/>
  <c r="AK124" i="1"/>
  <c r="AP124" i="1"/>
  <c r="AN124" i="1"/>
  <c r="AM124" i="1"/>
  <c r="AQ124" i="1"/>
  <c r="AL124" i="1"/>
  <c r="AE124" i="1"/>
  <c r="AD124" i="1"/>
  <c r="AB124" i="1"/>
  <c r="AC124" i="1"/>
  <c r="AT123" i="1"/>
  <c r="AR123" i="1"/>
  <c r="AO123" i="1"/>
  <c r="AS123" i="1"/>
  <c r="AK123" i="1"/>
  <c r="AP123" i="1"/>
  <c r="AN123" i="1"/>
  <c r="AM123" i="1"/>
  <c r="AQ123" i="1"/>
  <c r="AL123" i="1"/>
  <c r="AE123" i="1"/>
  <c r="AD123" i="1"/>
  <c r="AB123" i="1"/>
  <c r="AC123" i="1"/>
  <c r="AT122" i="1"/>
  <c r="AR122" i="1"/>
  <c r="AO122" i="1"/>
  <c r="AS122" i="1"/>
  <c r="AK122" i="1"/>
  <c r="AP122" i="1"/>
  <c r="AN122" i="1"/>
  <c r="AM122" i="1"/>
  <c r="AQ122" i="1"/>
  <c r="AL122" i="1"/>
  <c r="AE122" i="1"/>
  <c r="AD122" i="1"/>
  <c r="AB122" i="1"/>
  <c r="AC122" i="1"/>
  <c r="AT121" i="1"/>
  <c r="AR121" i="1"/>
  <c r="AO121" i="1"/>
  <c r="AS121" i="1"/>
  <c r="AK121" i="1"/>
  <c r="AP121" i="1"/>
  <c r="AN121" i="1"/>
  <c r="AM121" i="1"/>
  <c r="AQ121" i="1"/>
  <c r="AL121" i="1"/>
  <c r="AE121" i="1"/>
  <c r="AD121" i="1"/>
  <c r="AB121" i="1"/>
  <c r="AC121" i="1"/>
  <c r="AT120" i="1"/>
  <c r="AR120" i="1"/>
  <c r="AO120" i="1"/>
  <c r="AS120" i="1"/>
  <c r="AK120" i="1"/>
  <c r="AP120" i="1"/>
  <c r="AN120" i="1"/>
  <c r="AM120" i="1"/>
  <c r="AQ120" i="1"/>
  <c r="AL120" i="1"/>
  <c r="AE120" i="1"/>
  <c r="AD120" i="1"/>
  <c r="AB120" i="1"/>
  <c r="AC120" i="1"/>
  <c r="AT119" i="1"/>
  <c r="AR119" i="1"/>
  <c r="AO119" i="1"/>
  <c r="AS119" i="1"/>
  <c r="AK119" i="1"/>
  <c r="AP119" i="1"/>
  <c r="AN119" i="1"/>
  <c r="AM119" i="1"/>
  <c r="AQ119" i="1"/>
  <c r="AL119" i="1"/>
  <c r="AE119" i="1"/>
  <c r="AD119" i="1"/>
  <c r="AB119" i="1"/>
  <c r="AC119" i="1"/>
  <c r="AT118" i="1"/>
  <c r="AR118" i="1"/>
  <c r="AO118" i="1"/>
  <c r="AS118" i="1"/>
  <c r="AK118" i="1"/>
  <c r="AP118" i="1"/>
  <c r="AN118" i="1"/>
  <c r="AM118" i="1"/>
  <c r="AQ118" i="1"/>
  <c r="AL118" i="1"/>
  <c r="AE118" i="1"/>
  <c r="AD118" i="1"/>
  <c r="AB118" i="1"/>
  <c r="AC118" i="1"/>
  <c r="AT117" i="1"/>
  <c r="AR117" i="1"/>
  <c r="AO117" i="1"/>
  <c r="AS117" i="1"/>
  <c r="AK117" i="1"/>
  <c r="AP117" i="1"/>
  <c r="AN117" i="1"/>
  <c r="AM117" i="1"/>
  <c r="AQ117" i="1"/>
  <c r="AL117" i="1"/>
  <c r="AE117" i="1"/>
  <c r="AD117" i="1"/>
  <c r="AB117" i="1"/>
  <c r="AC117" i="1"/>
  <c r="AT116" i="1"/>
  <c r="AR116" i="1"/>
  <c r="AO116" i="1"/>
  <c r="AS116" i="1"/>
  <c r="AK116" i="1"/>
  <c r="AP116" i="1"/>
  <c r="AN116" i="1"/>
  <c r="AM116" i="1"/>
  <c r="AQ116" i="1"/>
  <c r="AL116" i="1"/>
  <c r="AE116" i="1"/>
  <c r="AD116" i="1"/>
  <c r="AB116" i="1"/>
  <c r="AC116" i="1"/>
  <c r="AT115" i="1"/>
  <c r="AR115" i="1"/>
  <c r="AO115" i="1"/>
  <c r="AS115" i="1"/>
  <c r="AK115" i="1"/>
  <c r="AP115" i="1"/>
  <c r="AN115" i="1"/>
  <c r="AM115" i="1"/>
  <c r="AQ115" i="1"/>
  <c r="AL115" i="1"/>
  <c r="AE115" i="1"/>
  <c r="AD115" i="1"/>
  <c r="AB115" i="1"/>
  <c r="AC115" i="1"/>
  <c r="AT114" i="1"/>
  <c r="AR114" i="1"/>
  <c r="AO114" i="1"/>
  <c r="AS114" i="1"/>
  <c r="AK114" i="1"/>
  <c r="AP114" i="1"/>
  <c r="AN114" i="1"/>
  <c r="AM114" i="1"/>
  <c r="AQ114" i="1"/>
  <c r="AL114" i="1"/>
  <c r="AE114" i="1"/>
  <c r="AD114" i="1"/>
  <c r="AB114" i="1"/>
  <c r="AC114" i="1"/>
  <c r="AT113" i="1"/>
  <c r="AR113" i="1"/>
  <c r="AO113" i="1"/>
  <c r="AS113" i="1"/>
  <c r="AK113" i="1"/>
  <c r="AP113" i="1"/>
  <c r="AN113" i="1"/>
  <c r="AM113" i="1"/>
  <c r="AQ113" i="1"/>
  <c r="AL113" i="1"/>
  <c r="AE113" i="1"/>
  <c r="AD113" i="1"/>
  <c r="AB113" i="1"/>
  <c r="AC113" i="1"/>
  <c r="AT112" i="1"/>
  <c r="AR112" i="1"/>
  <c r="AO112" i="1"/>
  <c r="AS112" i="1"/>
  <c r="AK112" i="1"/>
  <c r="AP112" i="1"/>
  <c r="AN112" i="1"/>
  <c r="AM112" i="1"/>
  <c r="AQ112" i="1"/>
  <c r="AL112" i="1"/>
  <c r="AE112" i="1"/>
  <c r="AD112" i="1"/>
  <c r="AB112" i="1"/>
  <c r="AC112" i="1"/>
  <c r="AT111" i="1"/>
  <c r="AR111" i="1"/>
  <c r="AO111" i="1"/>
  <c r="AS111" i="1"/>
  <c r="AK111" i="1"/>
  <c r="AP111" i="1"/>
  <c r="AN111" i="1"/>
  <c r="AM111" i="1"/>
  <c r="AQ111" i="1"/>
  <c r="AL111" i="1"/>
  <c r="AE111" i="1"/>
  <c r="AD111" i="1"/>
  <c r="AB111" i="1"/>
  <c r="AC111" i="1"/>
  <c r="AT110" i="1"/>
  <c r="AR110" i="1"/>
  <c r="AO110" i="1"/>
  <c r="AS110" i="1"/>
  <c r="AK110" i="1"/>
  <c r="AP110" i="1"/>
  <c r="AN110" i="1"/>
  <c r="AM110" i="1"/>
  <c r="AQ110" i="1"/>
  <c r="AL110" i="1"/>
  <c r="AE110" i="1"/>
  <c r="AD110" i="1"/>
  <c r="AB110" i="1"/>
  <c r="AC110" i="1"/>
  <c r="AT109" i="1"/>
  <c r="AR109" i="1"/>
  <c r="AO109" i="1"/>
  <c r="AS109" i="1"/>
  <c r="AK109" i="1"/>
  <c r="AP109" i="1"/>
  <c r="AN109" i="1"/>
  <c r="AM109" i="1"/>
  <c r="AQ109" i="1"/>
  <c r="AL109" i="1"/>
  <c r="AE109" i="1"/>
  <c r="AD109" i="1"/>
  <c r="AB109" i="1"/>
  <c r="AC109" i="1"/>
  <c r="AT108" i="1"/>
  <c r="AR108" i="1"/>
  <c r="AO108" i="1"/>
  <c r="AS108" i="1"/>
  <c r="AK108" i="1"/>
  <c r="AP108" i="1"/>
  <c r="AN108" i="1"/>
  <c r="AM108" i="1"/>
  <c r="AQ108" i="1"/>
  <c r="AL108" i="1"/>
  <c r="AE108" i="1"/>
  <c r="AD108" i="1"/>
  <c r="AB108" i="1"/>
  <c r="AC108" i="1"/>
  <c r="AT107" i="1"/>
  <c r="AR107" i="1"/>
  <c r="AO107" i="1"/>
  <c r="AS107" i="1"/>
  <c r="AK107" i="1"/>
  <c r="AP107" i="1"/>
  <c r="AN107" i="1"/>
  <c r="AM107" i="1"/>
  <c r="AQ107" i="1"/>
  <c r="AL107" i="1"/>
  <c r="AE107" i="1"/>
  <c r="AD107" i="1"/>
  <c r="AB107" i="1"/>
  <c r="AC107" i="1"/>
  <c r="AT106" i="1"/>
  <c r="AR106" i="1"/>
  <c r="AO106" i="1"/>
  <c r="AS106" i="1"/>
  <c r="AK106" i="1"/>
  <c r="AP106" i="1"/>
  <c r="AN106" i="1"/>
  <c r="AM106" i="1"/>
  <c r="AQ106" i="1"/>
  <c r="AL106" i="1"/>
  <c r="AE106" i="1"/>
  <c r="AD106" i="1"/>
  <c r="AB106" i="1"/>
  <c r="AC106" i="1"/>
  <c r="AT105" i="1"/>
  <c r="AR105" i="1"/>
  <c r="AO105" i="1"/>
  <c r="AS105" i="1"/>
  <c r="AK105" i="1"/>
  <c r="AP105" i="1"/>
  <c r="AN105" i="1"/>
  <c r="AM105" i="1"/>
  <c r="AQ105" i="1"/>
  <c r="AL105" i="1"/>
  <c r="AE105" i="1"/>
  <c r="AD105" i="1"/>
  <c r="AB105" i="1"/>
  <c r="AC105" i="1"/>
  <c r="AT104" i="1"/>
  <c r="AR104" i="1"/>
  <c r="AO104" i="1"/>
  <c r="AS104" i="1"/>
  <c r="AK104" i="1"/>
  <c r="AP104" i="1"/>
  <c r="AN104" i="1"/>
  <c r="AM104" i="1"/>
  <c r="AQ104" i="1"/>
  <c r="AL104" i="1"/>
  <c r="AE104" i="1"/>
  <c r="AD104" i="1"/>
  <c r="AB104" i="1"/>
  <c r="AC104" i="1"/>
  <c r="AT103" i="1"/>
  <c r="AR103" i="1"/>
  <c r="AO103" i="1"/>
  <c r="AS103" i="1"/>
  <c r="AK103" i="1"/>
  <c r="AP103" i="1"/>
  <c r="AN103" i="1"/>
  <c r="AM103" i="1"/>
  <c r="AQ103" i="1"/>
  <c r="AL103" i="1"/>
  <c r="AE103" i="1"/>
  <c r="AD103" i="1"/>
  <c r="AB103" i="1"/>
  <c r="AC103" i="1"/>
  <c r="AT102" i="1"/>
  <c r="AR102" i="1"/>
  <c r="AO102" i="1"/>
  <c r="AS102" i="1"/>
  <c r="AK102" i="1"/>
  <c r="AP102" i="1"/>
  <c r="AN102" i="1"/>
  <c r="AM102" i="1"/>
  <c r="AQ102" i="1"/>
  <c r="AL102" i="1"/>
  <c r="AE102" i="1"/>
  <c r="AD102" i="1"/>
  <c r="AB102" i="1"/>
  <c r="AC102" i="1"/>
  <c r="AT101" i="1"/>
  <c r="AR101" i="1"/>
  <c r="AO101" i="1"/>
  <c r="AS101" i="1"/>
  <c r="AK101" i="1"/>
  <c r="AP101" i="1"/>
  <c r="AN101" i="1"/>
  <c r="AM101" i="1"/>
  <c r="AQ101" i="1"/>
  <c r="AL101" i="1"/>
  <c r="AE101" i="1"/>
  <c r="AD101" i="1"/>
  <c r="AB101" i="1"/>
  <c r="AC101" i="1"/>
  <c r="AT100" i="1"/>
  <c r="AR100" i="1"/>
  <c r="AO100" i="1"/>
  <c r="AS100" i="1"/>
  <c r="AK100" i="1"/>
  <c r="AP100" i="1"/>
  <c r="AN100" i="1"/>
  <c r="AM100" i="1"/>
  <c r="AQ100" i="1"/>
  <c r="AL100" i="1"/>
  <c r="AE100" i="1"/>
  <c r="AD100" i="1"/>
  <c r="AB100" i="1"/>
  <c r="AC100" i="1"/>
  <c r="AT99" i="1"/>
  <c r="AR99" i="1"/>
  <c r="AO99" i="1"/>
  <c r="AS99" i="1"/>
  <c r="AK99" i="1"/>
  <c r="AP99" i="1"/>
  <c r="AN99" i="1"/>
  <c r="AM99" i="1"/>
  <c r="AQ99" i="1"/>
  <c r="AL99" i="1"/>
  <c r="AE99" i="1"/>
  <c r="AD99" i="1"/>
  <c r="AB99" i="1"/>
  <c r="AC99" i="1"/>
  <c r="AT98" i="1"/>
  <c r="AR98" i="1"/>
  <c r="AO98" i="1"/>
  <c r="AS98" i="1"/>
  <c r="AK98" i="1"/>
  <c r="AP98" i="1"/>
  <c r="AN98" i="1"/>
  <c r="AM98" i="1"/>
  <c r="AQ98" i="1"/>
  <c r="AL98" i="1"/>
  <c r="AE98" i="1"/>
  <c r="AD98" i="1"/>
  <c r="AB98" i="1"/>
  <c r="AC98" i="1"/>
  <c r="AT97" i="1"/>
  <c r="AR97" i="1"/>
  <c r="AO97" i="1"/>
  <c r="AS97" i="1"/>
  <c r="AK97" i="1"/>
  <c r="AP97" i="1"/>
  <c r="AN97" i="1"/>
  <c r="AM97" i="1"/>
  <c r="AQ97" i="1"/>
  <c r="AL97" i="1"/>
  <c r="AE97" i="1"/>
  <c r="AD97" i="1"/>
  <c r="AB97" i="1"/>
  <c r="AC97" i="1"/>
  <c r="AT96" i="1"/>
  <c r="AR96" i="1"/>
  <c r="AO96" i="1"/>
  <c r="AS96" i="1"/>
  <c r="AK96" i="1"/>
  <c r="AP96" i="1"/>
  <c r="AN96" i="1"/>
  <c r="AM96" i="1"/>
  <c r="AQ96" i="1"/>
  <c r="AL96" i="1"/>
  <c r="AE96" i="1"/>
  <c r="AD96" i="1"/>
  <c r="AB96" i="1"/>
  <c r="AC96" i="1"/>
  <c r="AT95" i="1"/>
  <c r="AR95" i="1"/>
  <c r="AO95" i="1"/>
  <c r="AS95" i="1"/>
  <c r="AK95" i="1"/>
  <c r="AP95" i="1"/>
  <c r="AN95" i="1"/>
  <c r="AM95" i="1"/>
  <c r="AQ95" i="1"/>
  <c r="AL95" i="1"/>
  <c r="AE95" i="1"/>
  <c r="AD95" i="1"/>
  <c r="AB95" i="1"/>
  <c r="AC95" i="1"/>
  <c r="AT94" i="1"/>
  <c r="AR94" i="1"/>
  <c r="AO94" i="1"/>
  <c r="AS94" i="1"/>
  <c r="AK94" i="1"/>
  <c r="AP94" i="1"/>
  <c r="AN94" i="1"/>
  <c r="AM94" i="1"/>
  <c r="AQ94" i="1"/>
  <c r="AL94" i="1"/>
  <c r="AE94" i="1"/>
  <c r="AD94" i="1"/>
  <c r="AB94" i="1"/>
  <c r="AC94" i="1"/>
  <c r="AT93" i="1"/>
  <c r="AR93" i="1"/>
  <c r="AO93" i="1"/>
  <c r="AS93" i="1"/>
  <c r="AK93" i="1"/>
  <c r="AP93" i="1"/>
  <c r="AN93" i="1"/>
  <c r="AM93" i="1"/>
  <c r="AQ93" i="1"/>
  <c r="AL93" i="1"/>
  <c r="AE93" i="1"/>
  <c r="AD93" i="1"/>
  <c r="AB93" i="1"/>
  <c r="AC93" i="1"/>
  <c r="AT92" i="1"/>
  <c r="AR92" i="1"/>
  <c r="AO92" i="1"/>
  <c r="AS92" i="1"/>
  <c r="AK92" i="1"/>
  <c r="AP92" i="1"/>
  <c r="AN92" i="1"/>
  <c r="AM92" i="1"/>
  <c r="AQ92" i="1"/>
  <c r="AL92" i="1"/>
  <c r="AE92" i="1"/>
  <c r="AD92" i="1"/>
  <c r="AB92" i="1"/>
  <c r="AC92" i="1"/>
  <c r="AT91" i="1"/>
  <c r="AR91" i="1"/>
  <c r="AO91" i="1"/>
  <c r="AS91" i="1"/>
  <c r="AK91" i="1"/>
  <c r="AP91" i="1"/>
  <c r="AN91" i="1"/>
  <c r="AM91" i="1"/>
  <c r="AQ91" i="1"/>
  <c r="AL91" i="1"/>
  <c r="AE91" i="1"/>
  <c r="AD91" i="1"/>
  <c r="AB91" i="1"/>
  <c r="AC91" i="1"/>
  <c r="AT90" i="1"/>
  <c r="AR90" i="1"/>
  <c r="AO90" i="1"/>
  <c r="AS90" i="1"/>
  <c r="AK90" i="1"/>
  <c r="AP90" i="1"/>
  <c r="AN90" i="1"/>
  <c r="AM90" i="1"/>
  <c r="AQ90" i="1"/>
  <c r="AL90" i="1"/>
  <c r="AE90" i="1"/>
  <c r="AD90" i="1"/>
  <c r="AB90" i="1"/>
  <c r="AC90" i="1"/>
  <c r="AT89" i="1"/>
  <c r="AR89" i="1"/>
  <c r="AO89" i="1"/>
  <c r="AS89" i="1"/>
  <c r="AK89" i="1"/>
  <c r="AP89" i="1"/>
  <c r="AN89" i="1"/>
  <c r="AM89" i="1"/>
  <c r="AQ89" i="1"/>
  <c r="AL89" i="1"/>
  <c r="AE89" i="1"/>
  <c r="AD89" i="1"/>
  <c r="AB89" i="1"/>
  <c r="AC89" i="1"/>
  <c r="AT88" i="1"/>
  <c r="AR88" i="1"/>
  <c r="AO88" i="1"/>
  <c r="AS88" i="1"/>
  <c r="AK88" i="1"/>
  <c r="AP88" i="1"/>
  <c r="AN88" i="1"/>
  <c r="AM88" i="1"/>
  <c r="AQ88" i="1"/>
  <c r="AL88" i="1"/>
  <c r="AE88" i="1"/>
  <c r="AD88" i="1"/>
  <c r="AB88" i="1"/>
  <c r="AC88" i="1"/>
  <c r="AT87" i="1"/>
  <c r="AR87" i="1"/>
  <c r="AO87" i="1"/>
  <c r="AS87" i="1"/>
  <c r="AK87" i="1"/>
  <c r="AP87" i="1"/>
  <c r="AN87" i="1"/>
  <c r="AM87" i="1"/>
  <c r="AQ87" i="1"/>
  <c r="AL87" i="1"/>
  <c r="AE87" i="1"/>
  <c r="AD87" i="1"/>
  <c r="AB87" i="1"/>
  <c r="AC87" i="1"/>
  <c r="AT86" i="1"/>
  <c r="AR86" i="1"/>
  <c r="AO86" i="1"/>
  <c r="AS86" i="1"/>
  <c r="AK86" i="1"/>
  <c r="AP86" i="1"/>
  <c r="AN86" i="1"/>
  <c r="AM86" i="1"/>
  <c r="AQ86" i="1"/>
  <c r="AL86" i="1"/>
  <c r="AE86" i="1"/>
  <c r="AD86" i="1"/>
  <c r="AB86" i="1"/>
  <c r="AC86" i="1"/>
  <c r="AT85" i="1"/>
  <c r="AR85" i="1"/>
  <c r="AO85" i="1"/>
  <c r="AS85" i="1"/>
  <c r="AK85" i="1"/>
  <c r="AP85" i="1"/>
  <c r="AN85" i="1"/>
  <c r="AM85" i="1"/>
  <c r="AQ85" i="1"/>
  <c r="AL85" i="1"/>
  <c r="AE85" i="1"/>
  <c r="AD85" i="1"/>
  <c r="AB85" i="1"/>
  <c r="AC85" i="1"/>
  <c r="AT84" i="1"/>
  <c r="AR84" i="1"/>
  <c r="AO84" i="1"/>
  <c r="AS84" i="1"/>
  <c r="AK84" i="1"/>
  <c r="AP84" i="1"/>
  <c r="AN84" i="1"/>
  <c r="AM84" i="1"/>
  <c r="AQ84" i="1"/>
  <c r="AL84" i="1"/>
  <c r="AE84" i="1"/>
  <c r="AD84" i="1"/>
  <c r="AB84" i="1"/>
  <c r="AC84" i="1"/>
  <c r="AT83" i="1"/>
  <c r="AR83" i="1"/>
  <c r="AO83" i="1"/>
  <c r="AS83" i="1"/>
  <c r="AK83" i="1"/>
  <c r="AP83" i="1"/>
  <c r="AN83" i="1"/>
  <c r="AM83" i="1"/>
  <c r="AQ83" i="1"/>
  <c r="AL83" i="1"/>
  <c r="AE83" i="1"/>
  <c r="AD83" i="1"/>
  <c r="AB83" i="1"/>
  <c r="AC83" i="1"/>
  <c r="AT82" i="1"/>
  <c r="AR82" i="1"/>
  <c r="AO82" i="1"/>
  <c r="AS82" i="1"/>
  <c r="AK82" i="1"/>
  <c r="AP82" i="1"/>
  <c r="AN82" i="1"/>
  <c r="AM82" i="1"/>
  <c r="AQ82" i="1"/>
  <c r="AL82" i="1"/>
  <c r="AE82" i="1"/>
  <c r="AD82" i="1"/>
  <c r="AB82" i="1"/>
  <c r="AC82" i="1"/>
  <c r="AT81" i="1"/>
  <c r="AR81" i="1"/>
  <c r="AO81" i="1"/>
  <c r="AS81" i="1"/>
  <c r="AK81" i="1"/>
  <c r="AP81" i="1"/>
  <c r="AN81" i="1"/>
  <c r="AM81" i="1"/>
  <c r="AQ81" i="1"/>
  <c r="AL81" i="1"/>
  <c r="AE81" i="1"/>
  <c r="AD81" i="1"/>
  <c r="AB81" i="1"/>
  <c r="AC81" i="1"/>
  <c r="AT80" i="1"/>
  <c r="AR80" i="1"/>
  <c r="AO80" i="1"/>
  <c r="AS80" i="1"/>
  <c r="AK80" i="1"/>
  <c r="AP80" i="1"/>
  <c r="AN80" i="1"/>
  <c r="AM80" i="1"/>
  <c r="AQ80" i="1"/>
  <c r="AL80" i="1"/>
  <c r="AE80" i="1"/>
  <c r="AD80" i="1"/>
  <c r="AB80" i="1"/>
  <c r="AC80" i="1"/>
  <c r="AT79" i="1"/>
  <c r="AR79" i="1"/>
  <c r="AO79" i="1"/>
  <c r="AS79" i="1"/>
  <c r="AK79" i="1"/>
  <c r="AP79" i="1"/>
  <c r="AN79" i="1"/>
  <c r="AM79" i="1"/>
  <c r="AQ79" i="1"/>
  <c r="AL79" i="1"/>
  <c r="AE79" i="1"/>
  <c r="AD79" i="1"/>
  <c r="AB79" i="1"/>
  <c r="AC79" i="1"/>
  <c r="AT78" i="1"/>
  <c r="AR78" i="1"/>
  <c r="AO78" i="1"/>
  <c r="AS78" i="1"/>
  <c r="AK78" i="1"/>
  <c r="AP78" i="1"/>
  <c r="AN78" i="1"/>
  <c r="AM78" i="1"/>
  <c r="AQ78" i="1"/>
  <c r="AL78" i="1"/>
  <c r="AE78" i="1"/>
  <c r="AD78" i="1"/>
  <c r="AB78" i="1"/>
  <c r="AC78" i="1"/>
  <c r="AT77" i="1"/>
  <c r="AR77" i="1"/>
  <c r="AO77" i="1"/>
  <c r="AS77" i="1"/>
  <c r="AK77" i="1"/>
  <c r="AP77" i="1"/>
  <c r="AN77" i="1"/>
  <c r="AM77" i="1"/>
  <c r="AQ77" i="1"/>
  <c r="AL77" i="1"/>
  <c r="AE77" i="1"/>
  <c r="AD77" i="1"/>
  <c r="AB77" i="1"/>
  <c r="AC77" i="1"/>
  <c r="AT76" i="1"/>
  <c r="AR76" i="1"/>
  <c r="AO76" i="1"/>
  <c r="AS76" i="1"/>
  <c r="AK76" i="1"/>
  <c r="AP76" i="1"/>
  <c r="AN76" i="1"/>
  <c r="AM76" i="1"/>
  <c r="AQ76" i="1"/>
  <c r="AL76" i="1"/>
  <c r="AE76" i="1"/>
  <c r="AD76" i="1"/>
  <c r="AB76" i="1"/>
  <c r="AC76" i="1"/>
  <c r="AT75" i="1"/>
  <c r="AR75" i="1"/>
  <c r="AO75" i="1"/>
  <c r="AS75" i="1"/>
  <c r="AK75" i="1"/>
  <c r="AP75" i="1"/>
  <c r="AN75" i="1"/>
  <c r="AM75" i="1"/>
  <c r="AQ75" i="1"/>
  <c r="AL75" i="1"/>
  <c r="AE75" i="1"/>
  <c r="AD75" i="1"/>
  <c r="AB75" i="1"/>
  <c r="AC75" i="1"/>
  <c r="AT74" i="1"/>
  <c r="AR74" i="1"/>
  <c r="AO74" i="1"/>
  <c r="AS74" i="1"/>
  <c r="AK74" i="1"/>
  <c r="AP74" i="1"/>
  <c r="AN74" i="1"/>
  <c r="AM74" i="1"/>
  <c r="AQ74" i="1"/>
  <c r="AL74" i="1"/>
  <c r="AE74" i="1"/>
  <c r="AD74" i="1"/>
  <c r="AB74" i="1"/>
  <c r="AC74" i="1"/>
  <c r="AT73" i="1"/>
  <c r="AR73" i="1"/>
  <c r="AO73" i="1"/>
  <c r="AS73" i="1"/>
  <c r="AK73" i="1"/>
  <c r="AP73" i="1"/>
  <c r="AN73" i="1"/>
  <c r="AM73" i="1"/>
  <c r="AQ73" i="1"/>
  <c r="AL73" i="1"/>
  <c r="AE73" i="1"/>
  <c r="AD73" i="1"/>
  <c r="AB73" i="1"/>
  <c r="AC73" i="1"/>
  <c r="AT72" i="1"/>
  <c r="AR72" i="1"/>
  <c r="AO72" i="1"/>
  <c r="AS72" i="1"/>
  <c r="AK72" i="1"/>
  <c r="AP72" i="1"/>
  <c r="AN72" i="1"/>
  <c r="AM72" i="1"/>
  <c r="AQ72" i="1"/>
  <c r="AL72" i="1"/>
  <c r="AE72" i="1"/>
  <c r="AD72" i="1"/>
  <c r="AB72" i="1"/>
  <c r="AC72" i="1"/>
  <c r="AT71" i="1"/>
  <c r="AR71" i="1"/>
  <c r="AO71" i="1"/>
  <c r="AS71" i="1"/>
  <c r="AK71" i="1"/>
  <c r="AP71" i="1"/>
  <c r="AN71" i="1"/>
  <c r="AM71" i="1"/>
  <c r="AQ71" i="1"/>
  <c r="AL71" i="1"/>
  <c r="AE71" i="1"/>
  <c r="AD71" i="1"/>
  <c r="AB71" i="1"/>
  <c r="AC71" i="1"/>
  <c r="AT70" i="1"/>
  <c r="AR70" i="1"/>
  <c r="AO70" i="1"/>
  <c r="AS70" i="1"/>
  <c r="AK70" i="1"/>
  <c r="AP70" i="1"/>
  <c r="AN70" i="1"/>
  <c r="AM70" i="1"/>
  <c r="AQ70" i="1"/>
  <c r="AL70" i="1"/>
  <c r="AE70" i="1"/>
  <c r="AD70" i="1"/>
  <c r="AB70" i="1"/>
  <c r="AC70" i="1"/>
  <c r="AT69" i="1"/>
  <c r="AR69" i="1"/>
  <c r="AO69" i="1"/>
  <c r="AS69" i="1"/>
  <c r="AK69" i="1"/>
  <c r="AP69" i="1"/>
  <c r="AN69" i="1"/>
  <c r="AM69" i="1"/>
  <c r="AQ69" i="1"/>
  <c r="AL69" i="1"/>
  <c r="AE69" i="1"/>
  <c r="AD69" i="1"/>
  <c r="AB69" i="1"/>
  <c r="AC69" i="1"/>
  <c r="AT68" i="1"/>
  <c r="AR68" i="1"/>
  <c r="AO68" i="1"/>
  <c r="AS68" i="1"/>
  <c r="AK68" i="1"/>
  <c r="AP68" i="1"/>
  <c r="AN68" i="1"/>
  <c r="AM68" i="1"/>
  <c r="AQ68" i="1"/>
  <c r="AL68" i="1"/>
  <c r="AE68" i="1"/>
  <c r="AD68" i="1"/>
  <c r="AB68" i="1"/>
  <c r="AC68" i="1"/>
  <c r="AT67" i="1"/>
  <c r="AR67" i="1"/>
  <c r="AO67" i="1"/>
  <c r="AS67" i="1"/>
  <c r="AK67" i="1"/>
  <c r="AP67" i="1"/>
  <c r="AN67" i="1"/>
  <c r="AM67" i="1"/>
  <c r="AQ67" i="1"/>
  <c r="AL67" i="1"/>
  <c r="AE67" i="1"/>
  <c r="AD67" i="1"/>
  <c r="AB67" i="1"/>
  <c r="AC67" i="1"/>
  <c r="AT66" i="1"/>
  <c r="AR66" i="1"/>
  <c r="AO66" i="1"/>
  <c r="AS66" i="1"/>
  <c r="AK66" i="1"/>
  <c r="AP66" i="1"/>
  <c r="AN66" i="1"/>
  <c r="AM66" i="1"/>
  <c r="AQ66" i="1"/>
  <c r="AL66" i="1"/>
  <c r="AE66" i="1"/>
  <c r="AD66" i="1"/>
  <c r="AB66" i="1"/>
  <c r="AC66" i="1"/>
  <c r="AT65" i="1"/>
  <c r="AR65" i="1"/>
  <c r="AO65" i="1"/>
  <c r="AS65" i="1"/>
  <c r="AK65" i="1"/>
  <c r="AP65" i="1"/>
  <c r="AN65" i="1"/>
  <c r="AM65" i="1"/>
  <c r="AQ65" i="1"/>
  <c r="AL65" i="1"/>
  <c r="AE65" i="1"/>
  <c r="AD65" i="1"/>
  <c r="AB65" i="1"/>
  <c r="AC65" i="1"/>
  <c r="AT64" i="1"/>
  <c r="AR64" i="1"/>
  <c r="AO64" i="1"/>
  <c r="AS64" i="1"/>
  <c r="AK64" i="1"/>
  <c r="AP64" i="1"/>
  <c r="AN64" i="1"/>
  <c r="AM64" i="1"/>
  <c r="AQ64" i="1"/>
  <c r="AL64" i="1"/>
  <c r="AE64" i="1"/>
  <c r="AD64" i="1"/>
  <c r="AB64" i="1"/>
  <c r="AC64" i="1"/>
  <c r="AT63" i="1"/>
  <c r="AR63" i="1"/>
  <c r="AO63" i="1"/>
  <c r="AS63" i="1"/>
  <c r="AK63" i="1"/>
  <c r="AP63" i="1"/>
  <c r="AN63" i="1"/>
  <c r="AM63" i="1"/>
  <c r="AQ63" i="1"/>
  <c r="AL63" i="1"/>
  <c r="AE63" i="1"/>
  <c r="AD63" i="1"/>
  <c r="AB63" i="1"/>
  <c r="AC63" i="1"/>
  <c r="AT62" i="1"/>
  <c r="AR62" i="1"/>
  <c r="AO62" i="1"/>
  <c r="AS62" i="1"/>
  <c r="AK62" i="1"/>
  <c r="AP62" i="1"/>
  <c r="AN62" i="1"/>
  <c r="AM62" i="1"/>
  <c r="AQ62" i="1"/>
  <c r="AL62" i="1"/>
  <c r="AE62" i="1"/>
  <c r="AD62" i="1"/>
  <c r="AB62" i="1"/>
  <c r="AC62" i="1"/>
  <c r="AT61" i="1"/>
  <c r="AR61" i="1"/>
  <c r="AO61" i="1"/>
  <c r="AS61" i="1"/>
  <c r="AK61" i="1"/>
  <c r="AP61" i="1"/>
  <c r="AN61" i="1"/>
  <c r="AM61" i="1"/>
  <c r="AQ61" i="1"/>
  <c r="AL61" i="1"/>
  <c r="AE61" i="1"/>
  <c r="AD61" i="1"/>
  <c r="AB61" i="1"/>
  <c r="AC61" i="1"/>
  <c r="AT60" i="1"/>
  <c r="AR60" i="1"/>
  <c r="AO60" i="1"/>
  <c r="AS60" i="1"/>
  <c r="AK60" i="1"/>
  <c r="AP60" i="1"/>
  <c r="AN60" i="1"/>
  <c r="AM60" i="1"/>
  <c r="AQ60" i="1"/>
  <c r="AL60" i="1"/>
  <c r="AE60" i="1"/>
  <c r="AD60" i="1"/>
  <c r="AB60" i="1"/>
  <c r="AC60" i="1"/>
  <c r="AT59" i="1"/>
  <c r="AR59" i="1"/>
  <c r="AO59" i="1"/>
  <c r="AS59" i="1"/>
  <c r="AK59" i="1"/>
  <c r="AP59" i="1"/>
  <c r="AN59" i="1"/>
  <c r="AM59" i="1"/>
  <c r="AQ59" i="1"/>
  <c r="AL59" i="1"/>
  <c r="AE59" i="1"/>
  <c r="AD59" i="1"/>
  <c r="AB59" i="1"/>
  <c r="AC59" i="1"/>
  <c r="AT58" i="1"/>
  <c r="AR58" i="1"/>
  <c r="AO58" i="1"/>
  <c r="AS58" i="1"/>
  <c r="AK58" i="1"/>
  <c r="AP58" i="1"/>
  <c r="AN58" i="1"/>
  <c r="AM58" i="1"/>
  <c r="AQ58" i="1"/>
  <c r="AL58" i="1"/>
  <c r="AE58" i="1"/>
  <c r="AD58" i="1"/>
  <c r="AB58" i="1"/>
  <c r="AC58" i="1"/>
  <c r="AT57" i="1"/>
  <c r="AR57" i="1"/>
  <c r="AO57" i="1"/>
  <c r="AS57" i="1"/>
  <c r="AK57" i="1"/>
  <c r="AP57" i="1"/>
  <c r="AN57" i="1"/>
  <c r="AM57" i="1"/>
  <c r="AQ57" i="1"/>
  <c r="AL57" i="1"/>
  <c r="AE57" i="1"/>
  <c r="AD57" i="1"/>
  <c r="AB57" i="1"/>
  <c r="AC57" i="1"/>
  <c r="AT56" i="1"/>
  <c r="AR56" i="1"/>
  <c r="AO56" i="1"/>
  <c r="AS56" i="1"/>
  <c r="AK56" i="1"/>
  <c r="AP56" i="1"/>
  <c r="AN56" i="1"/>
  <c r="AM56" i="1"/>
  <c r="AQ56" i="1"/>
  <c r="AL56" i="1"/>
  <c r="AE56" i="1"/>
  <c r="AD56" i="1"/>
  <c r="AB56" i="1"/>
  <c r="AC56" i="1"/>
  <c r="AT55" i="1"/>
  <c r="AR55" i="1"/>
  <c r="AO55" i="1"/>
  <c r="AS55" i="1"/>
  <c r="AK55" i="1"/>
  <c r="AP55" i="1"/>
  <c r="AN55" i="1"/>
  <c r="AM55" i="1"/>
  <c r="AQ55" i="1"/>
  <c r="AL55" i="1"/>
  <c r="AE55" i="1"/>
  <c r="AD55" i="1"/>
  <c r="AB55" i="1"/>
  <c r="AC55" i="1"/>
  <c r="AT54" i="1"/>
  <c r="AR54" i="1"/>
  <c r="AO54" i="1"/>
  <c r="AS54" i="1"/>
  <c r="AK54" i="1"/>
  <c r="AP54" i="1"/>
  <c r="AN54" i="1"/>
  <c r="AM54" i="1"/>
  <c r="AQ54" i="1"/>
  <c r="AL54" i="1"/>
  <c r="AE54" i="1"/>
  <c r="AD54" i="1"/>
  <c r="AB54" i="1"/>
  <c r="AC54" i="1"/>
  <c r="AT53" i="1"/>
  <c r="AR53" i="1"/>
  <c r="AO53" i="1"/>
  <c r="AS53" i="1"/>
  <c r="AK53" i="1"/>
  <c r="AP53" i="1"/>
  <c r="AN53" i="1"/>
  <c r="AM53" i="1"/>
  <c r="AQ53" i="1"/>
  <c r="AL53" i="1"/>
  <c r="AE53" i="1"/>
  <c r="AD53" i="1"/>
  <c r="AB53" i="1"/>
  <c r="AC53" i="1"/>
  <c r="AT52" i="1"/>
  <c r="AR52" i="1"/>
  <c r="AO52" i="1"/>
  <c r="AS52" i="1"/>
  <c r="AK52" i="1"/>
  <c r="AP52" i="1"/>
  <c r="AN52" i="1"/>
  <c r="AM52" i="1"/>
  <c r="AQ52" i="1"/>
  <c r="AL52" i="1"/>
  <c r="AE52" i="1"/>
  <c r="AD52" i="1"/>
  <c r="AB52" i="1"/>
  <c r="AC52" i="1"/>
  <c r="AT51" i="1"/>
  <c r="AR51" i="1"/>
  <c r="AO51" i="1"/>
  <c r="AS51" i="1"/>
  <c r="AK51" i="1"/>
  <c r="AP51" i="1"/>
  <c r="AN51" i="1"/>
  <c r="AM51" i="1"/>
  <c r="AQ51" i="1"/>
  <c r="AL51" i="1"/>
  <c r="AE51" i="1"/>
  <c r="AD51" i="1"/>
  <c r="AB51" i="1"/>
  <c r="AC51" i="1"/>
  <c r="AT50" i="1"/>
  <c r="AR50" i="1"/>
  <c r="AO50" i="1"/>
  <c r="AS50" i="1"/>
  <c r="AK50" i="1"/>
  <c r="AP50" i="1"/>
  <c r="AN50" i="1"/>
  <c r="AM50" i="1"/>
  <c r="AQ50" i="1"/>
  <c r="AL50" i="1"/>
  <c r="AE50" i="1"/>
  <c r="AD50" i="1"/>
  <c r="AB50" i="1"/>
  <c r="AC50" i="1"/>
  <c r="AT49" i="1"/>
  <c r="AR49" i="1"/>
  <c r="AO49" i="1"/>
  <c r="AS49" i="1"/>
  <c r="AK49" i="1"/>
  <c r="AP49" i="1"/>
  <c r="AN49" i="1"/>
  <c r="AM49" i="1"/>
  <c r="AQ49" i="1"/>
  <c r="AL49" i="1"/>
  <c r="AE49" i="1"/>
  <c r="AD49" i="1"/>
  <c r="AB49" i="1"/>
  <c r="AC49" i="1"/>
  <c r="AT48" i="1"/>
  <c r="AR48" i="1"/>
  <c r="AO48" i="1"/>
  <c r="AS48" i="1"/>
  <c r="AK48" i="1"/>
  <c r="AP48" i="1"/>
  <c r="AN48" i="1"/>
  <c r="AM48" i="1"/>
  <c r="AQ48" i="1"/>
  <c r="AL48" i="1"/>
  <c r="AE48" i="1"/>
  <c r="AD48" i="1"/>
  <c r="AB48" i="1"/>
  <c r="AC48" i="1"/>
  <c r="AT47" i="1"/>
  <c r="AR47" i="1"/>
  <c r="AO47" i="1"/>
  <c r="AS47" i="1"/>
  <c r="AK47" i="1"/>
  <c r="AP47" i="1"/>
  <c r="AN47" i="1"/>
  <c r="AM47" i="1"/>
  <c r="AQ47" i="1"/>
  <c r="AL47" i="1"/>
  <c r="AE47" i="1"/>
  <c r="AD47" i="1"/>
  <c r="AB47" i="1"/>
  <c r="AC47" i="1"/>
  <c r="AT46" i="1"/>
  <c r="AR46" i="1"/>
  <c r="AO46" i="1"/>
  <c r="AS46" i="1"/>
  <c r="AK46" i="1"/>
  <c r="AP46" i="1"/>
  <c r="AN46" i="1"/>
  <c r="AM46" i="1"/>
  <c r="AQ46" i="1"/>
  <c r="AL46" i="1"/>
  <c r="AE46" i="1"/>
  <c r="AD46" i="1"/>
  <c r="AB46" i="1"/>
  <c r="AC46" i="1"/>
  <c r="AT45" i="1"/>
  <c r="AR45" i="1"/>
  <c r="AO45" i="1"/>
  <c r="AS45" i="1"/>
  <c r="AK45" i="1"/>
  <c r="AP45" i="1"/>
  <c r="AN45" i="1"/>
  <c r="AM45" i="1"/>
  <c r="AQ45" i="1"/>
  <c r="AL45" i="1"/>
  <c r="AE45" i="1"/>
  <c r="AD45" i="1"/>
  <c r="AB45" i="1"/>
  <c r="AC45" i="1"/>
  <c r="AT44" i="1"/>
  <c r="AR44" i="1"/>
  <c r="AO44" i="1"/>
  <c r="AS44" i="1"/>
  <c r="AK44" i="1"/>
  <c r="AP44" i="1"/>
  <c r="AN44" i="1"/>
  <c r="AM44" i="1"/>
  <c r="AQ44" i="1"/>
  <c r="AL44" i="1"/>
  <c r="AE44" i="1"/>
  <c r="AD44" i="1"/>
  <c r="AB44" i="1"/>
  <c r="AC44" i="1"/>
  <c r="AT43" i="1"/>
  <c r="AR43" i="1"/>
  <c r="AO43" i="1"/>
  <c r="AS43" i="1"/>
  <c r="AK43" i="1"/>
  <c r="AP43" i="1"/>
  <c r="AN43" i="1"/>
  <c r="AM43" i="1"/>
  <c r="AQ43" i="1"/>
  <c r="AL43" i="1"/>
  <c r="AE43" i="1"/>
  <c r="AD43" i="1"/>
  <c r="AB43" i="1"/>
  <c r="AC43" i="1"/>
  <c r="AT42" i="1"/>
  <c r="AR42" i="1"/>
  <c r="AO42" i="1"/>
  <c r="AS42" i="1"/>
  <c r="AK42" i="1"/>
  <c r="AP42" i="1"/>
  <c r="AN42" i="1"/>
  <c r="AM42" i="1"/>
  <c r="AQ42" i="1"/>
  <c r="AL42" i="1"/>
  <c r="AE42" i="1"/>
  <c r="AD42" i="1"/>
  <c r="AB42" i="1"/>
  <c r="AC42" i="1"/>
  <c r="AT41" i="1"/>
  <c r="AR41" i="1"/>
  <c r="AO41" i="1"/>
  <c r="AS41" i="1"/>
  <c r="AK41" i="1"/>
  <c r="AP41" i="1"/>
  <c r="AN41" i="1"/>
  <c r="AM41" i="1"/>
  <c r="AQ41" i="1"/>
  <c r="AL41" i="1"/>
  <c r="AE41" i="1"/>
  <c r="AD41" i="1"/>
  <c r="AB41" i="1"/>
  <c r="AC41" i="1"/>
  <c r="AT40" i="1"/>
  <c r="AR40" i="1"/>
  <c r="AO40" i="1"/>
  <c r="AS40" i="1"/>
  <c r="AK40" i="1"/>
  <c r="AP40" i="1"/>
  <c r="AN40" i="1"/>
  <c r="AM40" i="1"/>
  <c r="AQ40" i="1"/>
  <c r="AL40" i="1"/>
  <c r="AE40" i="1"/>
  <c r="AD40" i="1"/>
  <c r="AB40" i="1"/>
  <c r="AC40" i="1"/>
  <c r="AT39" i="1"/>
  <c r="AR39" i="1"/>
  <c r="AO39" i="1"/>
  <c r="AS39" i="1"/>
  <c r="AK39" i="1"/>
  <c r="AP39" i="1"/>
  <c r="AN39" i="1"/>
  <c r="AM39" i="1"/>
  <c r="AQ39" i="1"/>
  <c r="AL39" i="1"/>
  <c r="AE39" i="1"/>
  <c r="AD39" i="1"/>
  <c r="AB39" i="1"/>
  <c r="AC39" i="1"/>
  <c r="AT38" i="1"/>
  <c r="AR38" i="1"/>
  <c r="AO38" i="1"/>
  <c r="AS38" i="1"/>
  <c r="AK38" i="1"/>
  <c r="AP38" i="1"/>
  <c r="AN38" i="1"/>
  <c r="AM38" i="1"/>
  <c r="AQ38" i="1"/>
  <c r="AL38" i="1"/>
  <c r="AE38" i="1"/>
  <c r="AD38" i="1"/>
  <c r="AB38" i="1"/>
  <c r="AC38" i="1"/>
  <c r="AT37" i="1"/>
  <c r="AR37" i="1"/>
  <c r="AO37" i="1"/>
  <c r="AS37" i="1"/>
  <c r="AK37" i="1"/>
  <c r="AP37" i="1"/>
  <c r="AN37" i="1"/>
  <c r="AM37" i="1"/>
  <c r="AQ37" i="1"/>
  <c r="AL37" i="1"/>
  <c r="AE37" i="1"/>
  <c r="AD37" i="1"/>
  <c r="AB37" i="1"/>
  <c r="AC37" i="1"/>
  <c r="AT36" i="1"/>
  <c r="AR36" i="1"/>
  <c r="AO36" i="1"/>
  <c r="AS36" i="1"/>
  <c r="AK36" i="1"/>
  <c r="AP36" i="1"/>
  <c r="AN36" i="1"/>
  <c r="AM36" i="1"/>
  <c r="AQ36" i="1"/>
  <c r="AL36" i="1"/>
  <c r="AE36" i="1"/>
  <c r="AD36" i="1"/>
  <c r="AB36" i="1"/>
  <c r="AC36" i="1"/>
  <c r="AT35" i="1"/>
  <c r="AR35" i="1"/>
  <c r="AO35" i="1"/>
  <c r="AS35" i="1"/>
  <c r="AK35" i="1"/>
  <c r="AP35" i="1"/>
  <c r="AN35" i="1"/>
  <c r="AM35" i="1"/>
  <c r="AQ35" i="1"/>
  <c r="AL35" i="1"/>
  <c r="AE35" i="1"/>
  <c r="AD35" i="1"/>
  <c r="AB35" i="1"/>
  <c r="AC35" i="1"/>
  <c r="AT34" i="1"/>
  <c r="AR34" i="1"/>
  <c r="AO34" i="1"/>
  <c r="AS34" i="1"/>
  <c r="AK34" i="1"/>
  <c r="AP34" i="1"/>
  <c r="AN34" i="1"/>
  <c r="AM34" i="1"/>
  <c r="AQ34" i="1"/>
  <c r="AL34" i="1"/>
  <c r="AE34" i="1"/>
  <c r="AD34" i="1"/>
  <c r="AB34" i="1"/>
  <c r="AC34" i="1"/>
  <c r="AT33" i="1"/>
  <c r="AR33" i="1"/>
  <c r="AO33" i="1"/>
  <c r="AS33" i="1"/>
  <c r="AK33" i="1"/>
  <c r="AP33" i="1"/>
  <c r="AN33" i="1"/>
  <c r="AM33" i="1"/>
  <c r="AQ33" i="1"/>
  <c r="AL33" i="1"/>
  <c r="AE33" i="1"/>
  <c r="AD33" i="1"/>
  <c r="AB33" i="1"/>
  <c r="AC33" i="1"/>
  <c r="AT21" i="1"/>
  <c r="AR21" i="1"/>
  <c r="AS21" i="1"/>
  <c r="AK21" i="1"/>
  <c r="AP21" i="1"/>
  <c r="AN21" i="1"/>
  <c r="AM21" i="1"/>
  <c r="AQ21" i="1"/>
  <c r="AL21" i="1"/>
  <c r="AE21" i="1"/>
  <c r="AD21" i="1"/>
  <c r="AB21" i="1"/>
  <c r="AT20" i="1"/>
  <c r="AR20" i="1"/>
  <c r="AO20" i="1"/>
  <c r="AS20" i="1"/>
  <c r="AK20" i="1"/>
  <c r="AP20" i="1"/>
  <c r="AN20" i="1"/>
  <c r="AM20" i="1"/>
  <c r="AQ20" i="1"/>
  <c r="AL20" i="1"/>
  <c r="AE20" i="1"/>
  <c r="AD20" i="1"/>
  <c r="AB20" i="1"/>
  <c r="AC20" i="1"/>
  <c r="AT19" i="1"/>
  <c r="AR19" i="1"/>
  <c r="AO19" i="1"/>
  <c r="AS19" i="1"/>
  <c r="AK19" i="1"/>
  <c r="AP19" i="1"/>
  <c r="AN19" i="1"/>
  <c r="AM19" i="1"/>
  <c r="AQ19" i="1"/>
  <c r="AL19" i="1"/>
  <c r="AE19" i="1"/>
  <c r="AD19" i="1"/>
  <c r="AB19" i="1"/>
  <c r="AC19" i="1"/>
  <c r="AT18" i="1"/>
  <c r="AR18" i="1"/>
  <c r="AO18" i="1"/>
  <c r="AS18" i="1"/>
  <c r="AK18" i="1"/>
  <c r="AP18" i="1"/>
  <c r="AN18" i="1"/>
  <c r="AM18" i="1"/>
  <c r="AQ18" i="1"/>
  <c r="AL18" i="1"/>
  <c r="AE18" i="1"/>
  <c r="AD18" i="1"/>
  <c r="AB18" i="1"/>
  <c r="AC18" i="1"/>
  <c r="AT17" i="1"/>
  <c r="AR17" i="1"/>
  <c r="AO17" i="1"/>
  <c r="AS17" i="1"/>
  <c r="AK17" i="1"/>
  <c r="AP17" i="1"/>
  <c r="AN17" i="1"/>
  <c r="AM17" i="1"/>
  <c r="AQ17" i="1"/>
  <c r="AL17" i="1"/>
  <c r="AE17" i="1"/>
  <c r="AD17" i="1"/>
  <c r="AB17" i="1"/>
  <c r="AC17" i="1"/>
  <c r="AT16" i="1"/>
  <c r="AR16" i="1"/>
  <c r="AO16" i="1"/>
  <c r="AS16" i="1"/>
  <c r="AK16" i="1"/>
  <c r="AP16" i="1"/>
  <c r="AN16" i="1"/>
  <c r="AM16" i="1"/>
  <c r="AQ16" i="1"/>
  <c r="AL16" i="1"/>
  <c r="AE16" i="1"/>
  <c r="AD16" i="1"/>
  <c r="AB16" i="1"/>
  <c r="AC16" i="1"/>
  <c r="AT15" i="1"/>
  <c r="AR15" i="1"/>
  <c r="AO15" i="1"/>
  <c r="AS15" i="1"/>
  <c r="AK15" i="1"/>
  <c r="AP15" i="1"/>
  <c r="AN15" i="1"/>
  <c r="AM15" i="1"/>
  <c r="AQ15" i="1"/>
  <c r="AL15" i="1"/>
  <c r="AE15" i="1"/>
  <c r="AD15" i="1"/>
  <c r="AB15" i="1"/>
  <c r="AC15" i="1"/>
  <c r="AT14" i="1"/>
  <c r="AR14" i="1"/>
  <c r="AO14" i="1"/>
  <c r="AS14" i="1"/>
  <c r="AK14" i="1"/>
  <c r="AP14" i="1"/>
  <c r="AN14" i="1"/>
  <c r="AM14" i="1"/>
  <c r="AQ14" i="1"/>
  <c r="AL14" i="1"/>
  <c r="AE14" i="1"/>
  <c r="AD14" i="1"/>
  <c r="AB14" i="1"/>
  <c r="AC14" i="1"/>
  <c r="AT13" i="1"/>
  <c r="AR13" i="1"/>
  <c r="AO13" i="1"/>
  <c r="AS13" i="1"/>
  <c r="AK13" i="1"/>
  <c r="AP13" i="1"/>
  <c r="AN13" i="1"/>
  <c r="AM13" i="1"/>
  <c r="AQ13" i="1"/>
  <c r="AL13" i="1"/>
  <c r="AE13" i="1"/>
  <c r="AD13" i="1"/>
  <c r="AB13" i="1"/>
  <c r="AC13" i="1"/>
  <c r="AT12" i="1"/>
  <c r="AR12" i="1"/>
  <c r="AO12" i="1"/>
  <c r="AS12" i="1"/>
  <c r="AK12" i="1"/>
  <c r="AP12" i="1"/>
  <c r="AN12" i="1"/>
  <c r="AM12" i="1"/>
  <c r="AQ12" i="1"/>
  <c r="AL12" i="1"/>
  <c r="AE12" i="1"/>
  <c r="AD12" i="1"/>
  <c r="AB12" i="1"/>
  <c r="AC12" i="1"/>
  <c r="AT11" i="1"/>
  <c r="AR11" i="1"/>
  <c r="AO11" i="1"/>
  <c r="AS11" i="1"/>
  <c r="AK11" i="1"/>
  <c r="AP11" i="1"/>
  <c r="AN11" i="1"/>
  <c r="AM11" i="1"/>
  <c r="AQ11" i="1"/>
  <c r="AL11" i="1"/>
  <c r="AE11" i="1"/>
  <c r="AD11" i="1"/>
  <c r="AB11" i="1"/>
  <c r="AC11" i="1"/>
  <c r="AT10" i="1"/>
  <c r="AR10" i="1"/>
  <c r="AO10" i="1"/>
  <c r="AS10" i="1"/>
  <c r="AK10" i="1"/>
  <c r="AP10" i="1"/>
  <c r="AN10" i="1"/>
  <c r="AM10" i="1"/>
  <c r="AQ10" i="1"/>
  <c r="AL10" i="1"/>
  <c r="AE10" i="1"/>
  <c r="AD10" i="1"/>
  <c r="AB10" i="1"/>
  <c r="AC10" i="1"/>
  <c r="AT9" i="1"/>
  <c r="AR9" i="1"/>
  <c r="AO9" i="1"/>
  <c r="AS9" i="1"/>
  <c r="AK9" i="1"/>
  <c r="AP9" i="1"/>
  <c r="AN9" i="1"/>
  <c r="AM9" i="1"/>
  <c r="AQ9" i="1"/>
  <c r="AL9" i="1"/>
  <c r="AE9" i="1"/>
  <c r="AD9" i="1"/>
  <c r="AB9" i="1"/>
  <c r="AC9" i="1"/>
  <c r="AT8" i="1"/>
  <c r="AR8" i="1"/>
  <c r="AO8" i="1"/>
  <c r="AS8" i="1"/>
  <c r="AK8" i="1"/>
  <c r="AP8" i="1"/>
  <c r="AN8" i="1"/>
  <c r="AM8" i="1"/>
  <c r="AQ8" i="1"/>
  <c r="AL8" i="1"/>
  <c r="AE8" i="1"/>
  <c r="AD8" i="1"/>
  <c r="AB8" i="1"/>
  <c r="AC8" i="1"/>
  <c r="AT7" i="1"/>
  <c r="AR7" i="1"/>
  <c r="AO7" i="1"/>
  <c r="AS7" i="1"/>
  <c r="AK7" i="1"/>
  <c r="AP7" i="1"/>
  <c r="AN7" i="1"/>
  <c r="AM7" i="1"/>
  <c r="AQ7" i="1"/>
  <c r="AL7" i="1"/>
  <c r="AE7" i="1"/>
  <c r="AD7" i="1"/>
  <c r="AB7" i="1"/>
  <c r="AC7" i="1"/>
  <c r="AT6" i="1"/>
  <c r="AR6" i="1"/>
  <c r="AO6" i="1"/>
  <c r="AS6" i="1"/>
  <c r="AK6" i="1"/>
  <c r="AP6" i="1"/>
  <c r="AN6" i="1"/>
  <c r="AM6" i="1"/>
  <c r="AQ6" i="1"/>
  <c r="AL6" i="1"/>
  <c r="AE6" i="1"/>
  <c r="AD6" i="1"/>
  <c r="AB6" i="1"/>
  <c r="AC6" i="1"/>
  <c r="AT5" i="1"/>
  <c r="AR5" i="1"/>
  <c r="AO5" i="1"/>
  <c r="AS5" i="1"/>
  <c r="AK5" i="1"/>
  <c r="AP5" i="1"/>
  <c r="AN5" i="1"/>
  <c r="AM5" i="1"/>
  <c r="AQ5" i="1"/>
  <c r="AL5" i="1"/>
  <c r="AE5" i="1"/>
  <c r="AD5" i="1"/>
  <c r="AB5" i="1"/>
  <c r="AC5" i="1"/>
  <c r="AT4" i="1"/>
  <c r="AR4" i="1"/>
  <c r="AO4" i="1"/>
  <c r="AS4" i="1"/>
  <c r="AK4" i="1"/>
  <c r="AP4" i="1"/>
  <c r="AN4" i="1"/>
  <c r="AM4" i="1"/>
  <c r="AQ4" i="1"/>
  <c r="AL4" i="1"/>
  <c r="AE4" i="1"/>
  <c r="AD4" i="1"/>
  <c r="AB4" i="1"/>
  <c r="AC4" i="1"/>
  <c r="AT3" i="1"/>
  <c r="AR3" i="1"/>
  <c r="AO3" i="1"/>
  <c r="AS3" i="1"/>
  <c r="AK3" i="1"/>
  <c r="AP3" i="1"/>
  <c r="AN3" i="1"/>
  <c r="AM3" i="1"/>
  <c r="AQ3" i="1"/>
  <c r="AL3" i="1"/>
  <c r="AE3" i="1"/>
  <c r="AD3" i="1"/>
  <c r="AB3" i="1"/>
  <c r="AC3" i="1"/>
  <c r="AT2" i="1"/>
  <c r="AR2" i="1"/>
  <c r="AO2" i="1"/>
  <c r="AS2" i="1"/>
  <c r="AK2" i="1"/>
  <c r="AP2" i="1"/>
  <c r="AN2" i="1"/>
  <c r="AM2" i="1"/>
  <c r="AQ2" i="1"/>
  <c r="AL2" i="1"/>
  <c r="AE2" i="1"/>
  <c r="AD2" i="1"/>
  <c r="AB2" i="1"/>
  <c r="AC2" i="1"/>
  <c r="X2" i="35" a="1"/>
  <c r="X2" i="35" s="1"/>
  <c r="X3" i="35" a="1"/>
  <c r="X3" i="35" s="1"/>
  <c r="X4" i="35" a="1"/>
  <c r="X4" i="35" s="1"/>
  <c r="X7" i="35" a="1"/>
  <c r="X7" i="35" s="1"/>
  <c r="X5" i="35" a="1"/>
  <c r="X5" i="35" s="1"/>
  <c r="X6" i="35" a="1"/>
  <c r="X6" i="35" s="1"/>
  <c r="X9" i="35" a="1"/>
  <c r="X9" i="35" s="1"/>
  <c r="X8" i="35" a="1"/>
  <c r="X8" i="35" s="1"/>
  <c r="X13" i="35" a="1"/>
  <c r="X13" i="35" s="1"/>
  <c r="J6" i="31" a="1"/>
  <c r="J6" i="31" s="1"/>
  <c r="E25" i="33"/>
  <c r="E41" i="33"/>
  <c r="E27" i="33"/>
  <c r="E2" i="37"/>
  <c r="E6" i="37"/>
  <c r="E14" i="37"/>
  <c r="E5" i="37"/>
  <c r="E10" i="37"/>
  <c r="E11" i="37"/>
  <c r="E19" i="37"/>
  <c r="E3" i="37"/>
  <c r="E15" i="37"/>
  <c r="E20" i="37"/>
  <c r="E22" i="37"/>
  <c r="E18" i="37"/>
  <c r="E7" i="37"/>
  <c r="E17" i="37"/>
  <c r="E9" i="37"/>
  <c r="E16" i="37"/>
  <c r="E13" i="37"/>
  <c r="E23" i="37"/>
  <c r="E37" i="37"/>
  <c r="E26" i="37"/>
  <c r="E8" i="37"/>
  <c r="E29" i="37"/>
  <c r="E24" i="37"/>
  <c r="E12" i="37"/>
  <c r="E27" i="37"/>
  <c r="E33" i="37"/>
  <c r="E21" i="37"/>
  <c r="E30" i="37"/>
  <c r="E32" i="37"/>
  <c r="E31" i="37"/>
  <c r="E34" i="37"/>
  <c r="E25" i="37"/>
  <c r="E28" i="37"/>
  <c r="E35" i="37"/>
  <c r="E36" i="37"/>
  <c r="E4" i="37"/>
  <c r="E4" i="33"/>
  <c r="E5" i="33"/>
  <c r="E7" i="33"/>
  <c r="E6" i="33"/>
  <c r="E8" i="33"/>
  <c r="E3" i="33"/>
  <c r="E10" i="33"/>
  <c r="E12" i="33"/>
  <c r="E15" i="33"/>
  <c r="E14" i="33"/>
  <c r="E9" i="33"/>
  <c r="E16" i="33"/>
  <c r="E11" i="33"/>
  <c r="E13" i="33"/>
  <c r="E19" i="33"/>
  <c r="E17" i="33"/>
  <c r="E18" i="33"/>
  <c r="E26" i="33"/>
  <c r="E22" i="33"/>
  <c r="E28" i="33"/>
  <c r="E20" i="33"/>
  <c r="E33" i="33"/>
  <c r="E21" i="33"/>
  <c r="E29" i="33"/>
  <c r="E43" i="33"/>
  <c r="E31" i="33"/>
  <c r="E62" i="33"/>
  <c r="E30" i="33"/>
  <c r="E48" i="33"/>
  <c r="E34" i="33"/>
  <c r="E35" i="33"/>
  <c r="E23" i="33"/>
  <c r="E36" i="33"/>
  <c r="E60" i="33"/>
  <c r="E44" i="33"/>
  <c r="E37" i="33"/>
  <c r="E40" i="33"/>
  <c r="E38" i="33"/>
  <c r="E50" i="33"/>
  <c r="E51" i="33"/>
  <c r="E39" i="33"/>
  <c r="E63" i="33"/>
  <c r="E53" i="33"/>
  <c r="E54" i="33"/>
  <c r="E49" i="33"/>
  <c r="E47" i="33"/>
  <c r="E24" i="33"/>
  <c r="E52" i="33"/>
  <c r="E42" i="33"/>
  <c r="E61" i="33"/>
  <c r="E57" i="33"/>
  <c r="E71" i="33"/>
  <c r="E56" i="33"/>
  <c r="E46" i="33"/>
  <c r="E65" i="33"/>
  <c r="E69" i="33"/>
  <c r="E78" i="33"/>
  <c r="E32" i="33"/>
  <c r="E74" i="33"/>
  <c r="E64" i="33"/>
  <c r="E68" i="33"/>
  <c r="E58" i="33"/>
  <c r="E59" i="33"/>
  <c r="E70" i="33"/>
  <c r="E67" i="33"/>
  <c r="E77" i="33"/>
  <c r="E73" i="33"/>
  <c r="E79" i="33"/>
  <c r="E45" i="33"/>
  <c r="E76" i="33"/>
  <c r="E66" i="33"/>
  <c r="E72" i="33"/>
  <c r="E75" i="33"/>
  <c r="E80" i="33"/>
  <c r="E55" i="33"/>
  <c r="E81" i="33"/>
  <c r="E2" i="33"/>
  <c r="E6" i="34"/>
  <c r="E37" i="34"/>
  <c r="E33" i="34"/>
  <c r="E36" i="34"/>
  <c r="E38" i="34"/>
  <c r="E16" i="34"/>
  <c r="E40" i="34"/>
  <c r="E29" i="34"/>
  <c r="E39" i="34"/>
  <c r="E20" i="34"/>
  <c r="E8" i="34"/>
  <c r="E19" i="34"/>
  <c r="E9" i="34"/>
  <c r="E26" i="34"/>
  <c r="E24" i="34"/>
  <c r="E27" i="34"/>
  <c r="E3" i="34"/>
  <c r="E2" i="34"/>
  <c r="E10" i="34"/>
  <c r="E4" i="34"/>
  <c r="E23" i="34"/>
  <c r="E22" i="34"/>
  <c r="E12" i="34"/>
  <c r="E31" i="34"/>
  <c r="E25" i="34"/>
  <c r="E28" i="34"/>
  <c r="E18" i="34"/>
  <c r="E13" i="34"/>
  <c r="E32" i="34"/>
  <c r="E35" i="34"/>
  <c r="E34" i="34"/>
  <c r="E5" i="34"/>
  <c r="E14" i="34"/>
  <c r="E15" i="34"/>
  <c r="E21" i="34"/>
  <c r="E11" i="34"/>
  <c r="E17" i="34"/>
  <c r="E30" i="34"/>
  <c r="E7" i="34"/>
  <c r="E7" i="32"/>
  <c r="E4" i="32"/>
  <c r="E16" i="32"/>
  <c r="E29" i="32"/>
  <c r="E11" i="32"/>
  <c r="E3" i="32"/>
  <c r="E25" i="32"/>
  <c r="E24" i="32"/>
  <c r="E20" i="32"/>
  <c r="E14" i="32"/>
  <c r="E26" i="32"/>
  <c r="E12" i="32"/>
  <c r="E23" i="32"/>
  <c r="E27" i="32"/>
  <c r="E9" i="32"/>
  <c r="E17" i="32"/>
  <c r="E15" i="32"/>
  <c r="E13" i="32"/>
  <c r="E6" i="32"/>
  <c r="E2" i="32"/>
  <c r="E8" i="32"/>
  <c r="E18" i="32"/>
  <c r="E5" i="32"/>
  <c r="E10" i="32"/>
  <c r="E22" i="32"/>
  <c r="E28" i="32"/>
  <c r="E21" i="32"/>
  <c r="E19" i="32"/>
  <c r="E12" i="30"/>
  <c r="E22" i="30"/>
  <c r="E30" i="30"/>
  <c r="E28" i="30"/>
  <c r="E29" i="30"/>
  <c r="E6" i="30"/>
  <c r="E10" i="30"/>
  <c r="E9" i="30"/>
  <c r="E23" i="30"/>
  <c r="E24" i="30"/>
  <c r="E27" i="30"/>
  <c r="E21" i="30"/>
  <c r="E15" i="30"/>
  <c r="E18" i="30"/>
  <c r="E11" i="30"/>
  <c r="E8" i="30"/>
  <c r="E5" i="30"/>
  <c r="E13" i="30"/>
  <c r="E3" i="30"/>
  <c r="E25" i="30"/>
  <c r="E4" i="30"/>
  <c r="E19" i="30"/>
  <c r="E20" i="30"/>
  <c r="E7" i="30"/>
  <c r="E17" i="30"/>
  <c r="E2" i="30"/>
  <c r="E14" i="30"/>
  <c r="E16" i="30"/>
  <c r="E26" i="30"/>
  <c r="E5" i="31"/>
  <c r="E13" i="31"/>
  <c r="E11" i="31"/>
  <c r="E14" i="31"/>
  <c r="E15" i="31"/>
  <c r="E23" i="31"/>
  <c r="E18" i="31"/>
  <c r="E21" i="31"/>
  <c r="E26" i="31"/>
  <c r="E24" i="31"/>
  <c r="E20" i="31"/>
  <c r="E32" i="31"/>
  <c r="E22" i="31"/>
  <c r="E17" i="31"/>
  <c r="E25" i="31"/>
  <c r="E31" i="31"/>
  <c r="E30" i="31"/>
  <c r="E35" i="31"/>
  <c r="E27" i="31"/>
  <c r="E44" i="31"/>
  <c r="E28" i="31"/>
  <c r="E34" i="31"/>
  <c r="E33" i="31"/>
  <c r="E39" i="31"/>
  <c r="E42" i="31"/>
  <c r="E37" i="31"/>
  <c r="E19" i="31"/>
  <c r="E36" i="31"/>
  <c r="E38" i="31"/>
  <c r="E43" i="31"/>
  <c r="E41" i="31"/>
  <c r="E50" i="31"/>
  <c r="E49" i="31"/>
  <c r="E53" i="31"/>
  <c r="E54" i="31"/>
  <c r="E47" i="31"/>
  <c r="E52" i="31"/>
  <c r="E61" i="31"/>
  <c r="E56" i="31"/>
  <c r="E40" i="31"/>
  <c r="E59" i="31"/>
  <c r="E62" i="31"/>
  <c r="E57" i="31"/>
  <c r="E60" i="31"/>
  <c r="E45" i="31"/>
  <c r="E71" i="31"/>
  <c r="E64" i="31"/>
  <c r="E46" i="31"/>
  <c r="E48" i="31"/>
  <c r="E55" i="31"/>
  <c r="E67" i="31"/>
  <c r="E65" i="31"/>
  <c r="E73" i="31"/>
  <c r="E58" i="31"/>
  <c r="E66" i="31"/>
  <c r="E70" i="31"/>
  <c r="E68" i="31"/>
  <c r="E69" i="31"/>
  <c r="E51" i="31"/>
  <c r="E72" i="31"/>
  <c r="E6" i="31"/>
  <c r="E9" i="31"/>
  <c r="E4" i="31"/>
  <c r="E12" i="29"/>
  <c r="E10" i="29"/>
  <c r="E9" i="29"/>
  <c r="E5" i="29"/>
  <c r="E11" i="29"/>
  <c r="E27" i="29"/>
  <c r="E18" i="29"/>
  <c r="E17" i="29"/>
  <c r="E13" i="29"/>
  <c r="E6" i="29"/>
  <c r="E22" i="29"/>
  <c r="E15" i="29"/>
  <c r="E20" i="29"/>
  <c r="E8" i="29"/>
  <c r="E3" i="29"/>
  <c r="E23" i="29"/>
  <c r="E26" i="29"/>
  <c r="E21" i="29"/>
  <c r="E16" i="29"/>
  <c r="E4" i="29"/>
  <c r="E29" i="29"/>
  <c r="E28" i="29"/>
  <c r="E24" i="29"/>
  <c r="E25" i="29"/>
  <c r="E19" i="29"/>
  <c r="E34" i="29"/>
  <c r="E31" i="29"/>
  <c r="E43" i="29"/>
  <c r="E32" i="29"/>
  <c r="E35" i="29"/>
  <c r="E38" i="29"/>
  <c r="E30" i="29"/>
  <c r="E42" i="29"/>
  <c r="E33" i="29"/>
  <c r="E44" i="29"/>
  <c r="E36" i="29"/>
  <c r="E39" i="29"/>
  <c r="E45" i="29"/>
  <c r="E40" i="29"/>
  <c r="E46" i="29"/>
  <c r="E41" i="29"/>
  <c r="E37" i="29"/>
  <c r="E47" i="29"/>
  <c r="E48" i="29"/>
  <c r="E49" i="29"/>
  <c r="E7" i="29"/>
  <c r="E14" i="29"/>
  <c r="E3" i="35"/>
  <c r="E4" i="35"/>
  <c r="E7" i="35"/>
  <c r="E5" i="35"/>
  <c r="E6" i="35"/>
  <c r="E10" i="35"/>
  <c r="E9" i="35"/>
  <c r="E8" i="35"/>
  <c r="E11" i="35"/>
  <c r="E12" i="35"/>
  <c r="E13" i="35"/>
  <c r="E17" i="35"/>
  <c r="E14" i="35"/>
  <c r="E16" i="35"/>
  <c r="E15" i="35"/>
  <c r="E20" i="35"/>
  <c r="E25" i="35"/>
  <c r="E19" i="35"/>
  <c r="E2" i="35"/>
  <c r="J2" i="36" a="1"/>
  <c r="J2" i="36" s="1"/>
  <c r="J3" i="36" a="1"/>
  <c r="J3" i="36" s="1"/>
  <c r="J14" i="36" a="1"/>
  <c r="J14" i="36" s="1"/>
  <c r="J10" i="36" a="1"/>
  <c r="J10" i="36" s="1"/>
  <c r="J5" i="36" a="1"/>
  <c r="J5" i="36" s="1"/>
  <c r="J4" i="36" a="1"/>
  <c r="J4" i="36" s="1"/>
  <c r="J18" i="36" a="1"/>
  <c r="J18" i="36" s="1"/>
  <c r="J9" i="36" a="1"/>
  <c r="J9" i="36" s="1"/>
  <c r="J11" i="36" a="1"/>
  <c r="J11" i="36" s="1"/>
  <c r="J6" i="36" a="1"/>
  <c r="J6" i="36" s="1"/>
  <c r="J7" i="36" a="1"/>
  <c r="J7" i="36" s="1"/>
  <c r="J12" i="36" a="1"/>
  <c r="J12" i="36" s="1"/>
  <c r="J8" i="36" a="1"/>
  <c r="J8" i="36" s="1"/>
  <c r="J15" i="36" a="1"/>
  <c r="J15" i="36" s="1"/>
  <c r="J13" i="36" a="1"/>
  <c r="J13" i="36" s="1"/>
  <c r="J17" i="36" a="1"/>
  <c r="J17" i="36" s="1"/>
  <c r="J20" i="36" a="1"/>
  <c r="J20" i="36" s="1"/>
  <c r="J19" i="36" a="1"/>
  <c r="J19" i="36" s="1"/>
  <c r="J29" i="36" a="1"/>
  <c r="J29" i="36" s="1"/>
  <c r="J21" i="36" a="1"/>
  <c r="J21" i="36" s="1"/>
  <c r="J28" i="36" a="1"/>
  <c r="J28" i="36" s="1"/>
  <c r="J25" i="36" a="1"/>
  <c r="J25" i="36" s="1"/>
  <c r="J26" i="36" a="1"/>
  <c r="J26" i="36" s="1"/>
  <c r="J22" i="36" a="1"/>
  <c r="J22" i="36" s="1"/>
  <c r="J16" i="36" a="1"/>
  <c r="J16" i="36" s="1"/>
  <c r="J24" i="36" a="1"/>
  <c r="J24" i="36" s="1"/>
  <c r="J27" i="36" a="1"/>
  <c r="J27" i="36" s="1"/>
  <c r="J32" i="36" a="1"/>
  <c r="J32" i="36" s="1"/>
  <c r="J23" i="36" a="1"/>
  <c r="J23" i="36" s="1"/>
  <c r="J30" i="36" a="1"/>
  <c r="J30" i="36" s="1"/>
  <c r="J31" i="36" a="1"/>
  <c r="J31" i="36" s="1"/>
  <c r="G2" i="36" a="1"/>
  <c r="G2" i="36" s="1"/>
  <c r="H2" i="36" a="1"/>
  <c r="H2" i="36" s="1"/>
  <c r="V2" i="36" s="1" a="1"/>
  <c r="V2" i="36" s="1"/>
  <c r="G3" i="36" a="1"/>
  <c r="G3" i="36" s="1"/>
  <c r="H3" i="36" a="1"/>
  <c r="H3" i="36" s="1"/>
  <c r="V3" i="36" s="1" a="1"/>
  <c r="V3" i="36" s="1"/>
  <c r="G14" i="36" a="1"/>
  <c r="G14" i="36" s="1"/>
  <c r="H14" i="36" a="1"/>
  <c r="H14" i="36" s="1"/>
  <c r="V14" i="36" s="1" a="1"/>
  <c r="V14" i="36" s="1"/>
  <c r="G10" i="36" a="1"/>
  <c r="G10" i="36" s="1"/>
  <c r="H10" i="36" a="1"/>
  <c r="H10" i="36" s="1"/>
  <c r="V10" i="36" s="1" a="1"/>
  <c r="V10" i="36" s="1"/>
  <c r="G5" i="36" a="1"/>
  <c r="G5" i="36" s="1"/>
  <c r="H5" i="36" a="1"/>
  <c r="H5" i="36" s="1"/>
  <c r="V5" i="36" s="1" a="1"/>
  <c r="V5" i="36" s="1"/>
  <c r="G4" i="36" a="1"/>
  <c r="G4" i="36" s="1"/>
  <c r="H4" i="36" a="1"/>
  <c r="H4" i="36" s="1"/>
  <c r="V4" i="36" s="1" a="1"/>
  <c r="V4" i="36" s="1"/>
  <c r="G18" i="36" a="1"/>
  <c r="G18" i="36" s="1"/>
  <c r="H18" i="36" a="1"/>
  <c r="H18" i="36" s="1"/>
  <c r="V18" i="36" s="1" a="1"/>
  <c r="V18" i="36" s="1"/>
  <c r="G9" i="36" a="1"/>
  <c r="G9" i="36" s="1"/>
  <c r="H9" i="36" a="1"/>
  <c r="H9" i="36" s="1"/>
  <c r="V9" i="36" s="1" a="1"/>
  <c r="V9" i="36" s="1"/>
  <c r="G11" i="36" a="1"/>
  <c r="G11" i="36" s="1"/>
  <c r="H11" i="36" a="1"/>
  <c r="H11" i="36" s="1"/>
  <c r="V11" i="36" s="1" a="1"/>
  <c r="V11" i="36" s="1"/>
  <c r="G6" i="36" a="1"/>
  <c r="G6" i="36" s="1"/>
  <c r="H6" i="36" a="1"/>
  <c r="H6" i="36" s="1"/>
  <c r="V6" i="36" s="1" a="1"/>
  <c r="V6" i="36" s="1"/>
  <c r="G7" i="36" a="1"/>
  <c r="G7" i="36" s="1"/>
  <c r="H7" i="36" a="1"/>
  <c r="H7" i="36" s="1"/>
  <c r="V7" i="36" s="1" a="1"/>
  <c r="V7" i="36" s="1"/>
  <c r="G12" i="36" a="1"/>
  <c r="G12" i="36" s="1"/>
  <c r="H12" i="36" a="1"/>
  <c r="H12" i="36" s="1"/>
  <c r="V12" i="36" s="1" a="1"/>
  <c r="V12" i="36" s="1"/>
  <c r="G8" i="36" a="1"/>
  <c r="G8" i="36" s="1"/>
  <c r="H8" i="36" a="1"/>
  <c r="H8" i="36" s="1"/>
  <c r="V8" i="36" s="1" a="1"/>
  <c r="V8" i="36" s="1"/>
  <c r="G15" i="36" a="1"/>
  <c r="G15" i="36" s="1"/>
  <c r="H15" i="36" a="1"/>
  <c r="H15" i="36" s="1"/>
  <c r="V15" i="36" s="1" a="1"/>
  <c r="V15" i="36" s="1"/>
  <c r="G13" i="36" a="1"/>
  <c r="G13" i="36" s="1"/>
  <c r="H13" i="36" a="1"/>
  <c r="H13" i="36" s="1"/>
  <c r="V13" i="36" s="1" a="1"/>
  <c r="V13" i="36" s="1"/>
  <c r="G17" i="36" a="1"/>
  <c r="G17" i="36" s="1"/>
  <c r="H17" i="36" a="1"/>
  <c r="H17" i="36" s="1"/>
  <c r="V17" i="36" s="1" a="1"/>
  <c r="V17" i="36" s="1"/>
  <c r="G20" i="36" a="1"/>
  <c r="G20" i="36" s="1"/>
  <c r="H20" i="36" a="1"/>
  <c r="H20" i="36" s="1"/>
  <c r="V20" i="36" s="1" a="1"/>
  <c r="V20" i="36" s="1"/>
  <c r="G19" i="36" a="1"/>
  <c r="G19" i="36" s="1"/>
  <c r="H19" i="36" a="1"/>
  <c r="H19" i="36" s="1"/>
  <c r="V19" i="36" s="1" a="1"/>
  <c r="V19" i="36" s="1"/>
  <c r="G29" i="36" a="1"/>
  <c r="G29" i="36" s="1"/>
  <c r="H29" i="36" a="1"/>
  <c r="H29" i="36" s="1"/>
  <c r="V29" i="36" s="1" a="1"/>
  <c r="V29" i="36" s="1"/>
  <c r="G21" i="36" a="1"/>
  <c r="G21" i="36" s="1"/>
  <c r="H21" i="36" a="1"/>
  <c r="H21" i="36" s="1"/>
  <c r="V21" i="36" s="1" a="1"/>
  <c r="V21" i="36" s="1"/>
  <c r="G28" i="36" a="1"/>
  <c r="G28" i="36" s="1"/>
  <c r="H28" i="36" a="1"/>
  <c r="H28" i="36" s="1"/>
  <c r="V28" i="36" s="1" a="1"/>
  <c r="V28" i="36" s="1"/>
  <c r="G25" i="36" a="1"/>
  <c r="G25" i="36" s="1"/>
  <c r="H25" i="36" a="1"/>
  <c r="H25" i="36" s="1"/>
  <c r="V25" i="36" s="1" a="1"/>
  <c r="V25" i="36" s="1"/>
  <c r="G26" i="36" a="1"/>
  <c r="G26" i="36" s="1"/>
  <c r="H26" i="36" a="1"/>
  <c r="H26" i="36" s="1"/>
  <c r="V26" i="36" s="1" a="1"/>
  <c r="V26" i="36" s="1"/>
  <c r="G22" i="36" a="1"/>
  <c r="G22" i="36" s="1"/>
  <c r="H22" i="36" a="1"/>
  <c r="H22" i="36" s="1"/>
  <c r="V22" i="36" s="1" a="1"/>
  <c r="V22" i="36" s="1"/>
  <c r="G16" i="36" a="1"/>
  <c r="G16" i="36" s="1"/>
  <c r="H16" i="36" a="1"/>
  <c r="H16" i="36" s="1"/>
  <c r="V16" i="36" s="1" a="1"/>
  <c r="V16" i="36" s="1"/>
  <c r="G24" i="36" a="1"/>
  <c r="G24" i="36" s="1"/>
  <c r="H24" i="36" a="1"/>
  <c r="H24" i="36" s="1"/>
  <c r="V24" i="36" s="1" a="1"/>
  <c r="V24" i="36" s="1"/>
  <c r="G27" i="36" a="1"/>
  <c r="G27" i="36" s="1"/>
  <c r="H27" i="36" a="1"/>
  <c r="H27" i="36" s="1"/>
  <c r="V27" i="36" s="1" a="1"/>
  <c r="V27" i="36" s="1"/>
  <c r="G32" i="36" a="1"/>
  <c r="G32" i="36" s="1"/>
  <c r="H32" i="36" a="1"/>
  <c r="H32" i="36" s="1"/>
  <c r="V32" i="36" s="1" a="1"/>
  <c r="V32" i="36" s="1"/>
  <c r="G23" i="36" a="1"/>
  <c r="G23" i="36" s="1"/>
  <c r="H23" i="36" a="1"/>
  <c r="H23" i="36" s="1"/>
  <c r="V23" i="36" s="1" a="1"/>
  <c r="V23" i="36" s="1"/>
  <c r="G30" i="36" a="1"/>
  <c r="G30" i="36" s="1"/>
  <c r="H30" i="36" a="1"/>
  <c r="H30" i="36" s="1"/>
  <c r="V30" i="36" s="1" a="1"/>
  <c r="V30" i="36" s="1"/>
  <c r="G31" i="36" a="1"/>
  <c r="G31" i="36" s="1"/>
  <c r="H31" i="36" a="1"/>
  <c r="H31" i="36" s="1"/>
  <c r="V31" i="36" s="1" a="1"/>
  <c r="V31" i="36" s="1"/>
  <c r="J4" i="37" a="1"/>
  <c r="J4" i="37" s="1"/>
  <c r="J2" i="37" a="1"/>
  <c r="J2" i="37" s="1"/>
  <c r="J6" i="37" a="1"/>
  <c r="J6" i="37" s="1"/>
  <c r="J14" i="37" a="1"/>
  <c r="J14" i="37" s="1"/>
  <c r="J5" i="37" a="1"/>
  <c r="J5" i="37" s="1"/>
  <c r="J10" i="37" a="1"/>
  <c r="J10" i="37" s="1"/>
  <c r="J11" i="37" a="1"/>
  <c r="J11" i="37" s="1"/>
  <c r="J19" i="37" a="1"/>
  <c r="J19" i="37" s="1"/>
  <c r="J3" i="37" a="1"/>
  <c r="J3" i="37" s="1"/>
  <c r="J15" i="37" a="1"/>
  <c r="J15" i="37" s="1"/>
  <c r="J20" i="37" a="1"/>
  <c r="J20" i="37" s="1"/>
  <c r="J22" i="37" a="1"/>
  <c r="J22" i="37" s="1"/>
  <c r="J18" i="37" a="1"/>
  <c r="J18" i="37" s="1"/>
  <c r="J7" i="37" a="1"/>
  <c r="J7" i="37" s="1"/>
  <c r="J17" i="37" a="1"/>
  <c r="J17" i="37" s="1"/>
  <c r="J9" i="37" a="1"/>
  <c r="J9" i="37" s="1"/>
  <c r="J16" i="37" a="1"/>
  <c r="J16" i="37" s="1"/>
  <c r="J13" i="37" a="1"/>
  <c r="J13" i="37" s="1"/>
  <c r="J23" i="37" a="1"/>
  <c r="J23" i="37" s="1"/>
  <c r="J37" i="37" a="1"/>
  <c r="J37" i="37" s="1"/>
  <c r="J26" i="37" a="1"/>
  <c r="J26" i="37" s="1"/>
  <c r="J8" i="37" a="1"/>
  <c r="J8" i="37" s="1"/>
  <c r="J29" i="37" a="1"/>
  <c r="J29" i="37" s="1"/>
  <c r="J24" i="37" a="1"/>
  <c r="J24" i="37" s="1"/>
  <c r="J12" i="37" a="1"/>
  <c r="J12" i="37" s="1"/>
  <c r="J27" i="37" a="1"/>
  <c r="J27" i="37" s="1"/>
  <c r="J33" i="37" a="1"/>
  <c r="J33" i="37" s="1"/>
  <c r="J21" i="37" a="1"/>
  <c r="J21" i="37" s="1"/>
  <c r="J30" i="37" a="1"/>
  <c r="J30" i="37" s="1"/>
  <c r="J32" i="37" a="1"/>
  <c r="J32" i="37" s="1"/>
  <c r="J31" i="37" a="1"/>
  <c r="J31" i="37" s="1"/>
  <c r="J34" i="37" a="1"/>
  <c r="J34" i="37" s="1"/>
  <c r="J25" i="37" a="1"/>
  <c r="J25" i="37" s="1"/>
  <c r="J28" i="37" a="1"/>
  <c r="J28" i="37" s="1"/>
  <c r="J35" i="37" a="1"/>
  <c r="J35" i="37" s="1"/>
  <c r="J36" i="37" a="1"/>
  <c r="J36" i="37" s="1"/>
  <c r="G4" i="37" a="1"/>
  <c r="G4" i="37" s="1"/>
  <c r="H4" i="37" a="1"/>
  <c r="H4" i="37" s="1"/>
  <c r="W4" i="37" s="1" a="1"/>
  <c r="W4" i="37" s="1"/>
  <c r="G2" i="37" a="1"/>
  <c r="G2" i="37" s="1"/>
  <c r="H2" i="37" a="1"/>
  <c r="H2" i="37" s="1"/>
  <c r="V2" i="37" s="1" a="1"/>
  <c r="V2" i="37" s="1"/>
  <c r="G6" i="37" a="1"/>
  <c r="G6" i="37" s="1"/>
  <c r="H6" i="37" a="1"/>
  <c r="H6" i="37" s="1"/>
  <c r="V6" i="37" s="1" a="1"/>
  <c r="V6" i="37" s="1"/>
  <c r="G14" i="37" a="1"/>
  <c r="G14" i="37" s="1"/>
  <c r="H14" i="37" a="1"/>
  <c r="H14" i="37" s="1"/>
  <c r="V14" i="37" s="1" a="1"/>
  <c r="V14" i="37" s="1"/>
  <c r="G5" i="37" a="1"/>
  <c r="G5" i="37" s="1"/>
  <c r="H5" i="37" a="1"/>
  <c r="H5" i="37" s="1"/>
  <c r="V5" i="37" s="1" a="1"/>
  <c r="V5" i="37" s="1"/>
  <c r="G10" i="37" a="1"/>
  <c r="G10" i="37" s="1"/>
  <c r="H10" i="37" a="1"/>
  <c r="H10" i="37" s="1"/>
  <c r="V10" i="37" s="1" a="1"/>
  <c r="V10" i="37" s="1"/>
  <c r="G11" i="37" a="1"/>
  <c r="G11" i="37" s="1"/>
  <c r="H11" i="37" a="1"/>
  <c r="H11" i="37" s="1"/>
  <c r="V11" i="37" s="1" a="1"/>
  <c r="V11" i="37" s="1"/>
  <c r="G19" i="37" a="1"/>
  <c r="G19" i="37" s="1"/>
  <c r="H19" i="37" a="1"/>
  <c r="H19" i="37" s="1"/>
  <c r="V19" i="37" s="1" a="1"/>
  <c r="V19" i="37" s="1"/>
  <c r="G3" i="37" a="1"/>
  <c r="G3" i="37" s="1"/>
  <c r="H3" i="37" a="1"/>
  <c r="H3" i="37" s="1"/>
  <c r="V3" i="37" s="1" a="1"/>
  <c r="V3" i="37" s="1"/>
  <c r="H15" i="37" a="1"/>
  <c r="H15" i="37" s="1"/>
  <c r="G20" i="37" a="1"/>
  <c r="G20" i="37" s="1"/>
  <c r="H20" i="37" a="1"/>
  <c r="H20" i="37" s="1"/>
  <c r="V20" i="37" s="1" a="1"/>
  <c r="V20" i="37" s="1"/>
  <c r="G22" i="37" a="1"/>
  <c r="G22" i="37" s="1"/>
  <c r="H22" i="37" a="1"/>
  <c r="H22" i="37" s="1"/>
  <c r="V22" i="37" s="1" a="1"/>
  <c r="V22" i="37" s="1"/>
  <c r="G18" i="37" a="1"/>
  <c r="G18" i="37" s="1"/>
  <c r="H18" i="37" a="1"/>
  <c r="H18" i="37" s="1"/>
  <c r="V18" i="37" s="1" a="1"/>
  <c r="V18" i="37" s="1"/>
  <c r="G7" i="37" a="1"/>
  <c r="G7" i="37" s="1"/>
  <c r="H7" i="37" a="1"/>
  <c r="H7" i="37" s="1"/>
  <c r="V7" i="37" s="1" a="1"/>
  <c r="V7" i="37" s="1"/>
  <c r="G17" i="37" a="1"/>
  <c r="G17" i="37" s="1"/>
  <c r="H17" i="37" a="1"/>
  <c r="H17" i="37" s="1"/>
  <c r="V17" i="37" s="1" a="1"/>
  <c r="V17" i="37" s="1"/>
  <c r="G9" i="37" a="1"/>
  <c r="G9" i="37" s="1"/>
  <c r="H9" i="37" a="1"/>
  <c r="H9" i="37" s="1"/>
  <c r="V9" i="37" s="1" a="1"/>
  <c r="V9" i="37" s="1"/>
  <c r="G16" i="37" a="1"/>
  <c r="G16" i="37" s="1"/>
  <c r="H16" i="37" a="1"/>
  <c r="H16" i="37" s="1"/>
  <c r="V16" i="37" s="1" a="1"/>
  <c r="V16" i="37" s="1"/>
  <c r="G13" i="37" a="1"/>
  <c r="G13" i="37" s="1"/>
  <c r="H13" i="37" a="1"/>
  <c r="H13" i="37" s="1"/>
  <c r="V13" i="37" s="1" a="1"/>
  <c r="V13" i="37" s="1"/>
  <c r="G23" i="37" a="1"/>
  <c r="G23" i="37" s="1"/>
  <c r="H23" i="37" a="1"/>
  <c r="H23" i="37" s="1"/>
  <c r="G37" i="37" a="1"/>
  <c r="G37" i="37" s="1"/>
  <c r="H37" i="37" a="1"/>
  <c r="H37" i="37" s="1"/>
  <c r="V37" i="37" s="1" a="1"/>
  <c r="V37" i="37" s="1"/>
  <c r="G26" i="37" a="1"/>
  <c r="G26" i="37" s="1"/>
  <c r="H26" i="37" a="1"/>
  <c r="H26" i="37" s="1"/>
  <c r="V26" i="37" s="1" a="1"/>
  <c r="V26" i="37" s="1"/>
  <c r="G8" i="37" a="1"/>
  <c r="G8" i="37" s="1"/>
  <c r="H8" i="37" a="1"/>
  <c r="H8" i="37" s="1"/>
  <c r="V8" i="37" s="1" a="1"/>
  <c r="V8" i="37" s="1"/>
  <c r="G29" i="37" a="1"/>
  <c r="G29" i="37" s="1"/>
  <c r="H29" i="37" a="1"/>
  <c r="H29" i="37" s="1"/>
  <c r="V29" i="37" s="1" a="1"/>
  <c r="V29" i="37" s="1"/>
  <c r="G24" i="37" a="1"/>
  <c r="G24" i="37" s="1"/>
  <c r="H24" i="37" a="1"/>
  <c r="H24" i="37" s="1"/>
  <c r="V24" i="37" s="1" a="1"/>
  <c r="V24" i="37" s="1"/>
  <c r="G12" i="37" a="1"/>
  <c r="G12" i="37" s="1"/>
  <c r="H12" i="37" a="1"/>
  <c r="H12" i="37" s="1"/>
  <c r="G27" i="37" a="1"/>
  <c r="G27" i="37" s="1"/>
  <c r="H27" i="37" a="1"/>
  <c r="H27" i="37" s="1"/>
  <c r="V27" i="37" s="1" a="1"/>
  <c r="V27" i="37" s="1"/>
  <c r="G33" i="37" a="1"/>
  <c r="G33" i="37" s="1"/>
  <c r="H33" i="37" a="1"/>
  <c r="H33" i="37" s="1"/>
  <c r="V33" i="37" s="1" a="1"/>
  <c r="V33" i="37" s="1"/>
  <c r="G21" i="37" a="1"/>
  <c r="G21" i="37" s="1"/>
  <c r="H21" i="37" a="1"/>
  <c r="H21" i="37" s="1"/>
  <c r="G30" i="37" a="1"/>
  <c r="G30" i="37" s="1"/>
  <c r="H30" i="37" a="1"/>
  <c r="H30" i="37" s="1"/>
  <c r="V30" i="37" s="1" a="1"/>
  <c r="V30" i="37" s="1"/>
  <c r="G32" i="37" a="1"/>
  <c r="G32" i="37" s="1"/>
  <c r="H32" i="37" a="1"/>
  <c r="H32" i="37" s="1"/>
  <c r="V32" i="37" s="1" a="1"/>
  <c r="V32" i="37" s="1"/>
  <c r="G31" i="37" a="1"/>
  <c r="G31" i="37" s="1"/>
  <c r="H31" i="37" a="1"/>
  <c r="H31" i="37" s="1"/>
  <c r="G34" i="37" a="1"/>
  <c r="G34" i="37" s="1"/>
  <c r="H34" i="37" a="1"/>
  <c r="H34" i="37" s="1"/>
  <c r="V34" i="37" s="1" a="1"/>
  <c r="V34" i="37" s="1"/>
  <c r="G25" i="37" a="1"/>
  <c r="G25" i="37" s="1"/>
  <c r="H25" i="37" a="1"/>
  <c r="H25" i="37" s="1"/>
  <c r="V25" i="37" s="1" a="1"/>
  <c r="V25" i="37" s="1"/>
  <c r="G28" i="37" a="1"/>
  <c r="G28" i="37" s="1"/>
  <c r="H28" i="37" a="1"/>
  <c r="H28" i="37" s="1"/>
  <c r="V28" i="37" s="1" a="1"/>
  <c r="V28" i="37" s="1"/>
  <c r="G35" i="37" a="1"/>
  <c r="G35" i="37" s="1"/>
  <c r="H35" i="37" a="1"/>
  <c r="H35" i="37" s="1"/>
  <c r="V35" i="37" s="1" a="1"/>
  <c r="V35" i="37" s="1"/>
  <c r="G36" i="37" a="1"/>
  <c r="G36" i="37" s="1"/>
  <c r="H36" i="37" a="1"/>
  <c r="H36" i="37" s="1"/>
  <c r="V36" i="37" s="1" a="1"/>
  <c r="V36" i="37" s="1"/>
  <c r="J2" i="33" a="1"/>
  <c r="J2" i="33" s="1"/>
  <c r="J4" i="33" a="1"/>
  <c r="J4" i="33" s="1"/>
  <c r="J5" i="33" a="1"/>
  <c r="J5" i="33" s="1"/>
  <c r="J7" i="33" a="1"/>
  <c r="J7" i="33" s="1"/>
  <c r="J6" i="33" a="1"/>
  <c r="J6" i="33" s="1"/>
  <c r="J8" i="33" a="1"/>
  <c r="J8" i="33" s="1"/>
  <c r="J3" i="33" a="1"/>
  <c r="J3" i="33" s="1"/>
  <c r="J10" i="33" a="1"/>
  <c r="J10" i="33" s="1"/>
  <c r="J12" i="33" a="1"/>
  <c r="J12" i="33" s="1"/>
  <c r="J15" i="33" a="1"/>
  <c r="J15" i="33" s="1"/>
  <c r="J14" i="33" a="1"/>
  <c r="J14" i="33" s="1"/>
  <c r="J9" i="33" a="1"/>
  <c r="J9" i="33" s="1"/>
  <c r="J16" i="33" a="1"/>
  <c r="J16" i="33" s="1"/>
  <c r="J11" i="33" a="1"/>
  <c r="J11" i="33" s="1"/>
  <c r="J13" i="33" a="1"/>
  <c r="J13" i="33" s="1"/>
  <c r="J19" i="33" a="1"/>
  <c r="J19" i="33" s="1"/>
  <c r="J17" i="33" a="1"/>
  <c r="J17" i="33" s="1"/>
  <c r="J18" i="33" a="1"/>
  <c r="J18" i="33" s="1"/>
  <c r="J26" i="33" a="1"/>
  <c r="J26" i="33" s="1"/>
  <c r="J25" i="33" a="1"/>
  <c r="J25" i="33" s="1"/>
  <c r="J41" i="33" a="1"/>
  <c r="J41" i="33" s="1"/>
  <c r="J27" i="33" a="1"/>
  <c r="J27" i="33" s="1"/>
  <c r="J22" i="33" a="1"/>
  <c r="J22" i="33" s="1"/>
  <c r="J28" i="33" a="1"/>
  <c r="J28" i="33" s="1"/>
  <c r="J20" i="33" a="1"/>
  <c r="J20" i="33" s="1"/>
  <c r="J33" i="33" a="1"/>
  <c r="J33" i="33" s="1"/>
  <c r="J21" i="33" a="1"/>
  <c r="J21" i="33" s="1"/>
  <c r="J29" i="33" a="1"/>
  <c r="J29" i="33" s="1"/>
  <c r="J43" i="33" a="1"/>
  <c r="J43" i="33" s="1"/>
  <c r="J31" i="33" a="1"/>
  <c r="J31" i="33" s="1"/>
  <c r="J62" i="33" a="1"/>
  <c r="J62" i="33" s="1"/>
  <c r="J30" i="33" a="1"/>
  <c r="J30" i="33" s="1"/>
  <c r="J48" i="33" a="1"/>
  <c r="J48" i="33" s="1"/>
  <c r="J34" i="33" a="1"/>
  <c r="J34" i="33" s="1"/>
  <c r="J35" i="33" a="1"/>
  <c r="J35" i="33" s="1"/>
  <c r="J23" i="33" a="1"/>
  <c r="J23" i="33" s="1"/>
  <c r="J36" i="33" a="1"/>
  <c r="J36" i="33" s="1"/>
  <c r="J60" i="33" a="1"/>
  <c r="J60" i="33" s="1"/>
  <c r="J44" i="33" a="1"/>
  <c r="J44" i="33" s="1"/>
  <c r="J37" i="33" a="1"/>
  <c r="J37" i="33" s="1"/>
  <c r="J40" i="33" a="1"/>
  <c r="J40" i="33" s="1"/>
  <c r="J38" i="33" a="1"/>
  <c r="J38" i="33" s="1"/>
  <c r="J50" i="33" a="1"/>
  <c r="J50" i="33" s="1"/>
  <c r="J51" i="33" a="1"/>
  <c r="J51" i="33" s="1"/>
  <c r="J39" i="33" a="1"/>
  <c r="J39" i="33" s="1"/>
  <c r="J63" i="33" a="1"/>
  <c r="J63" i="33" s="1"/>
  <c r="J53" i="33" a="1"/>
  <c r="J53" i="33" s="1"/>
  <c r="J54" i="33" a="1"/>
  <c r="J54" i="33" s="1"/>
  <c r="J49" i="33" a="1"/>
  <c r="J49" i="33" s="1"/>
  <c r="J47" i="33" a="1"/>
  <c r="J47" i="33" s="1"/>
  <c r="J24" i="33" a="1"/>
  <c r="J24" i="33" s="1"/>
  <c r="J52" i="33" a="1"/>
  <c r="J52" i="33" s="1"/>
  <c r="J42" i="33" a="1"/>
  <c r="J42" i="33" s="1"/>
  <c r="J61" i="33" a="1"/>
  <c r="J61" i="33" s="1"/>
  <c r="J57" i="33" a="1"/>
  <c r="J57" i="33" s="1"/>
  <c r="J71" i="33" a="1"/>
  <c r="J71" i="33" s="1"/>
  <c r="J56" i="33" a="1"/>
  <c r="J56" i="33" s="1"/>
  <c r="J46" i="33" a="1"/>
  <c r="J46" i="33" s="1"/>
  <c r="J65" i="33" a="1"/>
  <c r="J65" i="33" s="1"/>
  <c r="J69" i="33" a="1"/>
  <c r="J69" i="33" s="1"/>
  <c r="J78" i="33" a="1"/>
  <c r="J78" i="33" s="1"/>
  <c r="J32" i="33" a="1"/>
  <c r="J32" i="33" s="1"/>
  <c r="J74" i="33" a="1"/>
  <c r="J74" i="33" s="1"/>
  <c r="J64" i="33" a="1"/>
  <c r="J64" i="33" s="1"/>
  <c r="J68" i="33" a="1"/>
  <c r="J68" i="33" s="1"/>
  <c r="J58" i="33" a="1"/>
  <c r="J58" i="33" s="1"/>
  <c r="J59" i="33" a="1"/>
  <c r="J59" i="33" s="1"/>
  <c r="J70" i="33" a="1"/>
  <c r="J70" i="33" s="1"/>
  <c r="J67" i="33" a="1"/>
  <c r="J67" i="33" s="1"/>
  <c r="J77" i="33" a="1"/>
  <c r="J77" i="33" s="1"/>
  <c r="J73" i="33" a="1"/>
  <c r="J73" i="33" s="1"/>
  <c r="J79" i="33" a="1"/>
  <c r="J79" i="33" s="1"/>
  <c r="J45" i="33" a="1"/>
  <c r="J45" i="33" s="1"/>
  <c r="J76" i="33" a="1"/>
  <c r="J76" i="33" s="1"/>
  <c r="J66" i="33" a="1"/>
  <c r="J66" i="33" s="1"/>
  <c r="J72" i="33" a="1"/>
  <c r="J72" i="33" s="1"/>
  <c r="J75" i="33" a="1"/>
  <c r="J75" i="33" s="1"/>
  <c r="J80" i="33" a="1"/>
  <c r="J80" i="33" s="1"/>
  <c r="J55" i="33" a="1"/>
  <c r="J55" i="33" s="1"/>
  <c r="J81" i="33" a="1"/>
  <c r="J81" i="33" s="1"/>
  <c r="G2" i="33" a="1"/>
  <c r="G2" i="33" s="1"/>
  <c r="H2" i="33" a="1"/>
  <c r="H2" i="33" s="1"/>
  <c r="V2" i="33" s="1" a="1"/>
  <c r="V2" i="33" s="1"/>
  <c r="G4" i="33" a="1"/>
  <c r="G4" i="33" s="1"/>
  <c r="H4" i="33" a="1"/>
  <c r="H4" i="33" s="1"/>
  <c r="V4" i="33" s="1" a="1"/>
  <c r="V4" i="33" s="1"/>
  <c r="G5" i="33" a="1"/>
  <c r="G5" i="33" s="1"/>
  <c r="H5" i="33" a="1"/>
  <c r="H5" i="33" s="1"/>
  <c r="V5" i="33" s="1" a="1"/>
  <c r="V5" i="33" s="1"/>
  <c r="G7" i="33" a="1"/>
  <c r="G7" i="33" s="1"/>
  <c r="H7" i="33" a="1"/>
  <c r="H7" i="33" s="1"/>
  <c r="V7" i="33" s="1" a="1"/>
  <c r="V7" i="33" s="1"/>
  <c r="G6" i="33" a="1"/>
  <c r="G6" i="33" s="1"/>
  <c r="H6" i="33" a="1"/>
  <c r="H6" i="33" s="1"/>
  <c r="V6" i="33" s="1" a="1"/>
  <c r="V6" i="33" s="1"/>
  <c r="G8" i="33" a="1"/>
  <c r="G8" i="33" s="1"/>
  <c r="H8" i="33" a="1"/>
  <c r="H8" i="33" s="1"/>
  <c r="V8" i="33" s="1" a="1"/>
  <c r="V8" i="33" s="1"/>
  <c r="G3" i="33" a="1"/>
  <c r="G3" i="33" s="1"/>
  <c r="H3" i="33" a="1"/>
  <c r="H3" i="33" s="1"/>
  <c r="V3" i="33" s="1" a="1"/>
  <c r="V3" i="33" s="1"/>
  <c r="G10" i="33" a="1"/>
  <c r="G10" i="33" s="1"/>
  <c r="H10" i="33" a="1"/>
  <c r="H10" i="33" s="1"/>
  <c r="V10" i="33" s="1" a="1"/>
  <c r="V10" i="33" s="1"/>
  <c r="G12" i="33" a="1"/>
  <c r="G12" i="33" s="1"/>
  <c r="H12" i="33" a="1"/>
  <c r="H12" i="33" s="1"/>
  <c r="V12" i="33" s="1" a="1"/>
  <c r="V12" i="33" s="1"/>
  <c r="G15" i="33" a="1"/>
  <c r="G15" i="33" s="1"/>
  <c r="H15" i="33" a="1"/>
  <c r="H15" i="33" s="1"/>
  <c r="V15" i="33" s="1" a="1"/>
  <c r="V15" i="33" s="1"/>
  <c r="G14" i="33" a="1"/>
  <c r="G14" i="33" s="1"/>
  <c r="H14" i="33" a="1"/>
  <c r="H14" i="33" s="1"/>
  <c r="V14" i="33" s="1" a="1"/>
  <c r="V14" i="33" s="1"/>
  <c r="G9" i="33" a="1"/>
  <c r="G9" i="33" s="1"/>
  <c r="H9" i="33" a="1"/>
  <c r="H9" i="33" s="1"/>
  <c r="V9" i="33" s="1" a="1"/>
  <c r="V9" i="33" s="1"/>
  <c r="G16" i="33" a="1"/>
  <c r="G16" i="33" s="1"/>
  <c r="H16" i="33" a="1"/>
  <c r="H16" i="33" s="1"/>
  <c r="V16" i="33" s="1" a="1"/>
  <c r="V16" i="33" s="1"/>
  <c r="G11" i="33" a="1"/>
  <c r="G11" i="33" s="1"/>
  <c r="H11" i="33" a="1"/>
  <c r="H11" i="33" s="1"/>
  <c r="V11" i="33" s="1" a="1"/>
  <c r="V11" i="33" s="1"/>
  <c r="G13" i="33" a="1"/>
  <c r="G13" i="33" s="1"/>
  <c r="H13" i="33" a="1"/>
  <c r="H13" i="33" s="1"/>
  <c r="V13" i="33" s="1" a="1"/>
  <c r="V13" i="33" s="1"/>
  <c r="G19" i="33" a="1"/>
  <c r="G19" i="33" s="1"/>
  <c r="H19" i="33" a="1"/>
  <c r="H19" i="33" s="1"/>
  <c r="V19" i="33" s="1" a="1"/>
  <c r="V19" i="33" s="1"/>
  <c r="G17" i="33" a="1"/>
  <c r="G17" i="33" s="1"/>
  <c r="H17" i="33" a="1"/>
  <c r="H17" i="33" s="1"/>
  <c r="V17" i="33" s="1" a="1"/>
  <c r="V17" i="33" s="1"/>
  <c r="G18" i="33" a="1"/>
  <c r="G18" i="33" s="1"/>
  <c r="H18" i="33" a="1"/>
  <c r="H18" i="33" s="1"/>
  <c r="V18" i="33" s="1" a="1"/>
  <c r="V18" i="33" s="1"/>
  <c r="G26" i="33" a="1"/>
  <c r="G26" i="33" s="1"/>
  <c r="H26" i="33" a="1"/>
  <c r="H26" i="33" s="1"/>
  <c r="V26" i="33" s="1" a="1"/>
  <c r="V26" i="33" s="1"/>
  <c r="G25" i="33" a="1"/>
  <c r="G25" i="33" s="1"/>
  <c r="H25" i="33" a="1"/>
  <c r="H25" i="33" s="1"/>
  <c r="V25" i="33" s="1" a="1"/>
  <c r="V25" i="33" s="1"/>
  <c r="G41" i="33" a="1"/>
  <c r="G41" i="33" s="1"/>
  <c r="H41" i="33" a="1"/>
  <c r="H41" i="33" s="1"/>
  <c r="V41" i="33" s="1" a="1"/>
  <c r="V41" i="33" s="1"/>
  <c r="G27" i="33" a="1"/>
  <c r="G27" i="33" s="1"/>
  <c r="H27" i="33" a="1"/>
  <c r="H27" i="33" s="1"/>
  <c r="V27" i="33" s="1" a="1"/>
  <c r="V27" i="33" s="1"/>
  <c r="G22" i="33" a="1"/>
  <c r="G22" i="33" s="1"/>
  <c r="H22" i="33" a="1"/>
  <c r="H22" i="33" s="1"/>
  <c r="V22" i="33" s="1" a="1"/>
  <c r="V22" i="33" s="1"/>
  <c r="G28" i="33" a="1"/>
  <c r="G28" i="33" s="1"/>
  <c r="H28" i="33" a="1"/>
  <c r="H28" i="33" s="1"/>
  <c r="V28" i="33" s="1" a="1"/>
  <c r="V28" i="33" s="1"/>
  <c r="G20" i="33" a="1"/>
  <c r="G20" i="33" s="1"/>
  <c r="H20" i="33" a="1"/>
  <c r="H20" i="33" s="1"/>
  <c r="V20" i="33" s="1" a="1"/>
  <c r="V20" i="33" s="1"/>
  <c r="G33" i="33" a="1"/>
  <c r="G33" i="33" s="1"/>
  <c r="H33" i="33" a="1"/>
  <c r="H33" i="33" s="1"/>
  <c r="V33" i="33" s="1" a="1"/>
  <c r="V33" i="33" s="1"/>
  <c r="G21" i="33" a="1"/>
  <c r="G21" i="33" s="1"/>
  <c r="H21" i="33" a="1"/>
  <c r="H21" i="33" s="1"/>
  <c r="V21" i="33" s="1" a="1"/>
  <c r="V21" i="33" s="1"/>
  <c r="G29" i="33" a="1"/>
  <c r="G29" i="33" s="1"/>
  <c r="H29" i="33" a="1"/>
  <c r="H29" i="33" s="1"/>
  <c r="V29" i="33" s="1" a="1"/>
  <c r="V29" i="33" s="1"/>
  <c r="G43" i="33" a="1"/>
  <c r="G43" i="33" s="1"/>
  <c r="H43" i="33" a="1"/>
  <c r="H43" i="33" s="1"/>
  <c r="V43" i="33" s="1" a="1"/>
  <c r="V43" i="33" s="1"/>
  <c r="G31" i="33" a="1"/>
  <c r="G31" i="33" s="1"/>
  <c r="H31" i="33" a="1"/>
  <c r="H31" i="33" s="1"/>
  <c r="V31" i="33" s="1" a="1"/>
  <c r="V31" i="33" s="1"/>
  <c r="G62" i="33" a="1"/>
  <c r="G62" i="33" s="1"/>
  <c r="H62" i="33" a="1"/>
  <c r="H62" i="33" s="1"/>
  <c r="V62" i="33" s="1" a="1"/>
  <c r="V62" i="33" s="1"/>
  <c r="G30" i="33" a="1"/>
  <c r="G30" i="33" s="1"/>
  <c r="H30" i="33" a="1"/>
  <c r="H30" i="33" s="1"/>
  <c r="V30" i="33" s="1" a="1"/>
  <c r="V30" i="33" s="1"/>
  <c r="G48" i="33" a="1"/>
  <c r="G48" i="33" s="1"/>
  <c r="H48" i="33" a="1"/>
  <c r="H48" i="33" s="1"/>
  <c r="V48" i="33" s="1" a="1"/>
  <c r="V48" i="33" s="1"/>
  <c r="G34" i="33" a="1"/>
  <c r="G34" i="33" s="1"/>
  <c r="H34" i="33" a="1"/>
  <c r="H34" i="33" s="1"/>
  <c r="V34" i="33" s="1" a="1"/>
  <c r="V34" i="33" s="1"/>
  <c r="G35" i="33" a="1"/>
  <c r="G35" i="33" s="1"/>
  <c r="H35" i="33" a="1"/>
  <c r="H35" i="33" s="1"/>
  <c r="V35" i="33" s="1" a="1"/>
  <c r="V35" i="33" s="1"/>
  <c r="G23" i="33" a="1"/>
  <c r="G23" i="33" s="1"/>
  <c r="H23" i="33" a="1"/>
  <c r="H23" i="33" s="1"/>
  <c r="V23" i="33" s="1" a="1"/>
  <c r="V23" i="33" s="1"/>
  <c r="G36" i="33" a="1"/>
  <c r="G36" i="33" s="1"/>
  <c r="H36" i="33" a="1"/>
  <c r="H36" i="33" s="1"/>
  <c r="V36" i="33" s="1" a="1"/>
  <c r="V36" i="33" s="1"/>
  <c r="G60" i="33" a="1"/>
  <c r="G60" i="33" s="1"/>
  <c r="H60" i="33" a="1"/>
  <c r="H60" i="33" s="1"/>
  <c r="V60" i="33" s="1" a="1"/>
  <c r="V60" i="33" s="1"/>
  <c r="G44" i="33" a="1"/>
  <c r="G44" i="33" s="1"/>
  <c r="H44" i="33" a="1"/>
  <c r="H44" i="33" s="1"/>
  <c r="V44" i="33" s="1" a="1"/>
  <c r="V44" i="33" s="1"/>
  <c r="G37" i="33" a="1"/>
  <c r="G37" i="33" s="1"/>
  <c r="H37" i="33" a="1"/>
  <c r="H37" i="33" s="1"/>
  <c r="V37" i="33" s="1" a="1"/>
  <c r="V37" i="33" s="1"/>
  <c r="G40" i="33" a="1"/>
  <c r="G40" i="33" s="1"/>
  <c r="H40" i="33" a="1"/>
  <c r="H40" i="33" s="1"/>
  <c r="V40" i="33" s="1" a="1"/>
  <c r="V40" i="33" s="1"/>
  <c r="G38" i="33" a="1"/>
  <c r="G38" i="33" s="1"/>
  <c r="H38" i="33" a="1"/>
  <c r="H38" i="33" s="1"/>
  <c r="V38" i="33" s="1" a="1"/>
  <c r="V38" i="33" s="1"/>
  <c r="G50" i="33" a="1"/>
  <c r="G50" i="33" s="1"/>
  <c r="H50" i="33" a="1"/>
  <c r="H50" i="33" s="1"/>
  <c r="V50" i="33" s="1" a="1"/>
  <c r="V50" i="33" s="1"/>
  <c r="G51" i="33" a="1"/>
  <c r="G51" i="33" s="1"/>
  <c r="H51" i="33" a="1"/>
  <c r="H51" i="33" s="1"/>
  <c r="V51" i="33" s="1" a="1"/>
  <c r="V51" i="33" s="1"/>
  <c r="G39" i="33" a="1"/>
  <c r="G39" i="33" s="1"/>
  <c r="H39" i="33" a="1"/>
  <c r="H39" i="33" s="1"/>
  <c r="V39" i="33" s="1" a="1"/>
  <c r="V39" i="33" s="1"/>
  <c r="G63" i="33" a="1"/>
  <c r="G63" i="33" s="1"/>
  <c r="H63" i="33" a="1"/>
  <c r="H63" i="33" s="1"/>
  <c r="V63" i="33" s="1" a="1"/>
  <c r="V63" i="33" s="1"/>
  <c r="G53" i="33" a="1"/>
  <c r="G53" i="33" s="1"/>
  <c r="H53" i="33" a="1"/>
  <c r="H53" i="33" s="1"/>
  <c r="V53" i="33" s="1" a="1"/>
  <c r="V53" i="33" s="1"/>
  <c r="G54" i="33" a="1"/>
  <c r="G54" i="33" s="1"/>
  <c r="H54" i="33" a="1"/>
  <c r="H54" i="33" s="1"/>
  <c r="V54" i="33" s="1" a="1"/>
  <c r="V54" i="33" s="1"/>
  <c r="G49" i="33" a="1"/>
  <c r="G49" i="33" s="1"/>
  <c r="H49" i="33" a="1"/>
  <c r="H49" i="33" s="1"/>
  <c r="V49" i="33" s="1" a="1"/>
  <c r="V49" i="33" s="1"/>
  <c r="G47" i="33" a="1"/>
  <c r="G47" i="33" s="1"/>
  <c r="H47" i="33" a="1"/>
  <c r="H47" i="33" s="1"/>
  <c r="V47" i="33" s="1" a="1"/>
  <c r="V47" i="33" s="1"/>
  <c r="G24" i="33" a="1"/>
  <c r="G24" i="33" s="1"/>
  <c r="H24" i="33" a="1"/>
  <c r="H24" i="33" s="1"/>
  <c r="V24" i="33" s="1" a="1"/>
  <c r="V24" i="33" s="1"/>
  <c r="G52" i="33" a="1"/>
  <c r="G52" i="33" s="1"/>
  <c r="H52" i="33" a="1"/>
  <c r="H52" i="33" s="1"/>
  <c r="V52" i="33" s="1" a="1"/>
  <c r="V52" i="33" s="1"/>
  <c r="G42" i="33" a="1"/>
  <c r="G42" i="33" s="1"/>
  <c r="H42" i="33" a="1"/>
  <c r="H42" i="33" s="1"/>
  <c r="V42" i="33" s="1" a="1"/>
  <c r="V42" i="33" s="1"/>
  <c r="G61" i="33" a="1"/>
  <c r="G61" i="33" s="1"/>
  <c r="H61" i="33" a="1"/>
  <c r="H61" i="33" s="1"/>
  <c r="V61" i="33" s="1" a="1"/>
  <c r="V61" i="33" s="1"/>
  <c r="G57" i="33" a="1"/>
  <c r="G57" i="33" s="1"/>
  <c r="H57" i="33" a="1"/>
  <c r="H57" i="33" s="1"/>
  <c r="V57" i="33" s="1" a="1"/>
  <c r="V57" i="33" s="1"/>
  <c r="G71" i="33" a="1"/>
  <c r="G71" i="33" s="1"/>
  <c r="H71" i="33" a="1"/>
  <c r="H71" i="33" s="1"/>
  <c r="V71" i="33" s="1" a="1"/>
  <c r="V71" i="33" s="1"/>
  <c r="G56" i="33" a="1"/>
  <c r="G56" i="33" s="1"/>
  <c r="H56" i="33" a="1"/>
  <c r="H56" i="33" s="1"/>
  <c r="V56" i="33" s="1" a="1"/>
  <c r="V56" i="33" s="1"/>
  <c r="G46" i="33" a="1"/>
  <c r="G46" i="33" s="1"/>
  <c r="H46" i="33" a="1"/>
  <c r="H46" i="33" s="1"/>
  <c r="V46" i="33" s="1" a="1"/>
  <c r="V46" i="33" s="1"/>
  <c r="G65" i="33" a="1"/>
  <c r="G65" i="33" s="1"/>
  <c r="H65" i="33" a="1"/>
  <c r="H65" i="33" s="1"/>
  <c r="V65" i="33" s="1" a="1"/>
  <c r="V65" i="33" s="1"/>
  <c r="G69" i="33" a="1"/>
  <c r="G69" i="33" s="1"/>
  <c r="H69" i="33" a="1"/>
  <c r="H69" i="33" s="1"/>
  <c r="V69" i="33" s="1" a="1"/>
  <c r="V69" i="33" s="1"/>
  <c r="G78" i="33" a="1"/>
  <c r="G78" i="33" s="1"/>
  <c r="H78" i="33" a="1"/>
  <c r="H78" i="33" s="1"/>
  <c r="V78" i="33" s="1" a="1"/>
  <c r="V78" i="33" s="1"/>
  <c r="G32" i="33" a="1"/>
  <c r="G32" i="33" s="1"/>
  <c r="H32" i="33" a="1"/>
  <c r="H32" i="33" s="1"/>
  <c r="V32" i="33" s="1" a="1"/>
  <c r="V32" i="33" s="1"/>
  <c r="G74" i="33" a="1"/>
  <c r="G74" i="33" s="1"/>
  <c r="H74" i="33" a="1"/>
  <c r="H74" i="33" s="1"/>
  <c r="V74" i="33" s="1" a="1"/>
  <c r="V74" i="33" s="1"/>
  <c r="G64" i="33" a="1"/>
  <c r="G64" i="33" s="1"/>
  <c r="H64" i="33" a="1"/>
  <c r="H64" i="33" s="1"/>
  <c r="V64" i="33" s="1" a="1"/>
  <c r="V64" i="33" s="1"/>
  <c r="G68" i="33" a="1"/>
  <c r="G68" i="33" s="1"/>
  <c r="H68" i="33" a="1"/>
  <c r="H68" i="33" s="1"/>
  <c r="V68" i="33" s="1" a="1"/>
  <c r="V68" i="33" s="1"/>
  <c r="G58" i="33" a="1"/>
  <c r="G58" i="33" s="1"/>
  <c r="H58" i="33" a="1"/>
  <c r="H58" i="33" s="1"/>
  <c r="V58" i="33" s="1" a="1"/>
  <c r="V58" i="33" s="1"/>
  <c r="G59" i="33" a="1"/>
  <c r="G59" i="33" s="1"/>
  <c r="H59" i="33" a="1"/>
  <c r="H59" i="33" s="1"/>
  <c r="V59" i="33" s="1" a="1"/>
  <c r="V59" i="33" s="1"/>
  <c r="G70" i="33" a="1"/>
  <c r="G70" i="33" s="1"/>
  <c r="H70" i="33" a="1"/>
  <c r="H70" i="33" s="1"/>
  <c r="V70" i="33" s="1" a="1"/>
  <c r="V70" i="33" s="1"/>
  <c r="G67" i="33" a="1"/>
  <c r="G67" i="33" s="1"/>
  <c r="H67" i="33" a="1"/>
  <c r="H67" i="33" s="1"/>
  <c r="V67" i="33" s="1" a="1"/>
  <c r="V67" i="33" s="1"/>
  <c r="G77" i="33" a="1"/>
  <c r="G77" i="33" s="1"/>
  <c r="H77" i="33" a="1"/>
  <c r="H77" i="33" s="1"/>
  <c r="V77" i="33" s="1" a="1"/>
  <c r="V77" i="33" s="1"/>
  <c r="G73" i="33" a="1"/>
  <c r="G73" i="33" s="1"/>
  <c r="H73" i="33" a="1"/>
  <c r="H73" i="33" s="1"/>
  <c r="V73" i="33" s="1" a="1"/>
  <c r="V73" i="33" s="1"/>
  <c r="G79" i="33" a="1"/>
  <c r="G79" i="33" s="1"/>
  <c r="H79" i="33" a="1"/>
  <c r="H79" i="33" s="1"/>
  <c r="V79" i="33" s="1" a="1"/>
  <c r="V79" i="33" s="1"/>
  <c r="G45" i="33" a="1"/>
  <c r="G45" i="33" s="1"/>
  <c r="H45" i="33" a="1"/>
  <c r="H45" i="33" s="1"/>
  <c r="V45" i="33" s="1" a="1"/>
  <c r="V45" i="33" s="1"/>
  <c r="G76" i="33" a="1"/>
  <c r="G76" i="33" s="1"/>
  <c r="H76" i="33" a="1"/>
  <c r="H76" i="33" s="1"/>
  <c r="V76" i="33" s="1" a="1"/>
  <c r="V76" i="33" s="1"/>
  <c r="G66" i="33" a="1"/>
  <c r="G66" i="33" s="1"/>
  <c r="H66" i="33" a="1"/>
  <c r="H66" i="33" s="1"/>
  <c r="V66" i="33" s="1" a="1"/>
  <c r="V66" i="33" s="1"/>
  <c r="G72" i="33" a="1"/>
  <c r="G72" i="33" s="1"/>
  <c r="H72" i="33" a="1"/>
  <c r="H72" i="33" s="1"/>
  <c r="V72" i="33" s="1" a="1"/>
  <c r="V72" i="33" s="1"/>
  <c r="G75" i="33" a="1"/>
  <c r="G75" i="33" s="1"/>
  <c r="H75" i="33" a="1"/>
  <c r="H75" i="33" s="1"/>
  <c r="V75" i="33" s="1" a="1"/>
  <c r="V75" i="33" s="1"/>
  <c r="G80" i="33" a="1"/>
  <c r="G80" i="33" s="1"/>
  <c r="H80" i="33" a="1"/>
  <c r="H80" i="33" s="1"/>
  <c r="V80" i="33" s="1" a="1"/>
  <c r="V80" i="33" s="1"/>
  <c r="G55" i="33" a="1"/>
  <c r="G55" i="33" s="1"/>
  <c r="H55" i="33" a="1"/>
  <c r="H55" i="33" s="1"/>
  <c r="V55" i="33" s="1" a="1"/>
  <c r="V55" i="33" s="1"/>
  <c r="G81" i="33" a="1"/>
  <c r="G81" i="33" s="1"/>
  <c r="H81" i="33" a="1"/>
  <c r="H81" i="33" s="1"/>
  <c r="V81" i="33" s="1" a="1"/>
  <c r="V81" i="33" s="1"/>
  <c r="J7" i="34" a="1"/>
  <c r="J7" i="34" s="1"/>
  <c r="J6" i="34" a="1"/>
  <c r="J6" i="34" s="1"/>
  <c r="J37" i="34" a="1"/>
  <c r="J37" i="34" s="1"/>
  <c r="J33" i="34" a="1"/>
  <c r="J33" i="34" s="1"/>
  <c r="J36" i="34" a="1"/>
  <c r="J36" i="34" s="1"/>
  <c r="J38" i="34" a="1"/>
  <c r="J38" i="34" s="1"/>
  <c r="J16" i="34" a="1"/>
  <c r="J16" i="34" s="1"/>
  <c r="J40" i="34" a="1"/>
  <c r="J40" i="34" s="1"/>
  <c r="J29" i="34" a="1"/>
  <c r="J29" i="34" s="1"/>
  <c r="J39" i="34" a="1"/>
  <c r="J39" i="34" s="1"/>
  <c r="J20" i="34" a="1"/>
  <c r="J20" i="34" s="1"/>
  <c r="J8" i="34" a="1"/>
  <c r="J8" i="34" s="1"/>
  <c r="J19" i="34" a="1"/>
  <c r="J19" i="34" s="1"/>
  <c r="J9" i="34" a="1"/>
  <c r="J9" i="34" s="1"/>
  <c r="J26" i="34" a="1"/>
  <c r="J26" i="34" s="1"/>
  <c r="J24" i="34" a="1"/>
  <c r="J24" i="34" s="1"/>
  <c r="J27" i="34" a="1"/>
  <c r="J27" i="34" s="1"/>
  <c r="J3" i="34" a="1"/>
  <c r="J3" i="34" s="1"/>
  <c r="J2" i="34" a="1"/>
  <c r="J2" i="34" s="1"/>
  <c r="J10" i="34" a="1"/>
  <c r="J10" i="34" s="1"/>
  <c r="J4" i="34" a="1"/>
  <c r="J4" i="34" s="1"/>
  <c r="J23" i="34" a="1"/>
  <c r="J23" i="34" s="1"/>
  <c r="J22" i="34" a="1"/>
  <c r="J22" i="34" s="1"/>
  <c r="J12" i="34" a="1"/>
  <c r="J12" i="34" s="1"/>
  <c r="J31" i="34" a="1"/>
  <c r="J31" i="34" s="1"/>
  <c r="J25" i="34" a="1"/>
  <c r="J25" i="34" s="1"/>
  <c r="J28" i="34" a="1"/>
  <c r="J28" i="34" s="1"/>
  <c r="J18" i="34" a="1"/>
  <c r="J18" i="34" s="1"/>
  <c r="J13" i="34" a="1"/>
  <c r="J13" i="34" s="1"/>
  <c r="J32" i="34" a="1"/>
  <c r="J32" i="34" s="1"/>
  <c r="J35" i="34" a="1"/>
  <c r="J35" i="34" s="1"/>
  <c r="J34" i="34" a="1"/>
  <c r="J34" i="34" s="1"/>
  <c r="J5" i="34" a="1"/>
  <c r="J5" i="34" s="1"/>
  <c r="J14" i="34" a="1"/>
  <c r="J14" i="34" s="1"/>
  <c r="J15" i="34" a="1"/>
  <c r="J15" i="34" s="1"/>
  <c r="J21" i="34" a="1"/>
  <c r="J21" i="34" s="1"/>
  <c r="J11" i="34" a="1"/>
  <c r="J11" i="34" s="1"/>
  <c r="J17" i="34" a="1"/>
  <c r="J17" i="34" s="1"/>
  <c r="J30" i="34" a="1"/>
  <c r="J30" i="34" s="1"/>
  <c r="M59" i="1" a="1"/>
  <c r="M59" i="1" s="1"/>
  <c r="M97" i="1" a="1"/>
  <c r="M97" i="1" s="1"/>
  <c r="M210" i="1" a="1"/>
  <c r="M210" i="1" s="1"/>
  <c r="M38" i="1" a="1"/>
  <c r="M38" i="1" s="1"/>
  <c r="M23" i="1" a="1"/>
  <c r="M23" i="1" s="1"/>
  <c r="M76" i="1" a="1"/>
  <c r="M76" i="1" s="1"/>
  <c r="M82" i="1" a="1"/>
  <c r="M82" i="1" s="1"/>
  <c r="M188" i="1" a="1"/>
  <c r="M188" i="1" s="1"/>
  <c r="M67" i="1" a="1"/>
  <c r="M67" i="1" s="1"/>
  <c r="M113" i="1" a="1"/>
  <c r="M113" i="1" s="1"/>
  <c r="M2" i="1" a="1"/>
  <c r="M2" i="1" s="1"/>
  <c r="M109" i="1" a="1"/>
  <c r="M109" i="1" s="1"/>
  <c r="M42" i="1" a="1"/>
  <c r="M42" i="1" s="1"/>
  <c r="M219" i="1" a="1"/>
  <c r="M219" i="1" s="1"/>
  <c r="M34" i="1" a="1"/>
  <c r="M34" i="1" s="1"/>
  <c r="M182" i="1" a="1"/>
  <c r="M182" i="1" s="1"/>
  <c r="M151" i="1" a="1"/>
  <c r="M151" i="1" s="1"/>
  <c r="M99" i="1" a="1"/>
  <c r="M99" i="1" s="1"/>
  <c r="M15" i="1" a="1"/>
  <c r="M15" i="1" s="1"/>
  <c r="M192" i="1" a="1"/>
  <c r="M192" i="1" s="1"/>
  <c r="M187" i="1" a="1"/>
  <c r="M187" i="1" s="1"/>
  <c r="M142" i="1" a="1"/>
  <c r="M142" i="1" s="1"/>
  <c r="M29" i="1" a="1"/>
  <c r="M29" i="1" s="1"/>
  <c r="M88" i="1" a="1"/>
  <c r="M88" i="1" s="1"/>
  <c r="M179" i="1" a="1"/>
  <c r="M179" i="1" s="1"/>
  <c r="M189" i="1" a="1"/>
  <c r="M189" i="1" s="1"/>
  <c r="M108" i="1" a="1"/>
  <c r="M108" i="1" s="1"/>
  <c r="M106" i="1" a="1"/>
  <c r="M106" i="1" s="1"/>
  <c r="M158" i="1" a="1"/>
  <c r="M158" i="1" s="1"/>
  <c r="M178" i="1" a="1"/>
  <c r="M178" i="1" s="1"/>
  <c r="M143" i="1" a="1"/>
  <c r="M143" i="1" s="1"/>
  <c r="M154" i="1" a="1"/>
  <c r="M154" i="1" s="1"/>
  <c r="M130" i="1" a="1"/>
  <c r="M130" i="1" s="1"/>
  <c r="M170" i="1" a="1"/>
  <c r="M170" i="1" s="1"/>
  <c r="M24" i="1" a="1"/>
  <c r="M24" i="1" s="1"/>
  <c r="M197" i="1" a="1"/>
  <c r="M197" i="1" s="1"/>
  <c r="M157" i="1" a="1"/>
  <c r="M157" i="1" s="1"/>
  <c r="M92" i="1" a="1"/>
  <c r="M92" i="1" s="1"/>
  <c r="M44" i="1" a="1"/>
  <c r="M44" i="1" s="1"/>
  <c r="M43" i="1" a="1"/>
  <c r="M43" i="1" s="1"/>
  <c r="M102" i="1" a="1"/>
  <c r="M102" i="1" s="1"/>
  <c r="M45" i="1" a="1"/>
  <c r="M45" i="1" s="1"/>
  <c r="M31" i="1" a="1"/>
  <c r="M31" i="1" s="1"/>
  <c r="M58" i="1" a="1"/>
  <c r="M58" i="1" s="1"/>
  <c r="M56" i="1" a="1"/>
  <c r="M56" i="1" s="1"/>
  <c r="M73" i="1" a="1"/>
  <c r="M73" i="1" s="1"/>
  <c r="M191" i="1" a="1"/>
  <c r="M191" i="1" s="1"/>
  <c r="M177" i="1" a="1"/>
  <c r="M177" i="1" s="1"/>
  <c r="M19" i="1" a="1"/>
  <c r="M19" i="1" s="1"/>
  <c r="M47" i="1" a="1"/>
  <c r="M47" i="1" s="1"/>
  <c r="M11" i="1" a="1"/>
  <c r="M11" i="1" s="1"/>
  <c r="M141" i="1" a="1"/>
  <c r="M141" i="1" s="1"/>
  <c r="M193" i="1" a="1"/>
  <c r="M193" i="1" s="1"/>
  <c r="M172" i="1" a="1"/>
  <c r="M172" i="1" s="1"/>
  <c r="M176" i="1" a="1"/>
  <c r="M176" i="1" s="1"/>
  <c r="M30" i="1" a="1"/>
  <c r="M30" i="1" s="1"/>
  <c r="M35" i="1" a="1"/>
  <c r="M35" i="1" s="1"/>
  <c r="M54" i="1" a="1"/>
  <c r="M54" i="1" s="1"/>
  <c r="M62" i="1" a="1"/>
  <c r="M62" i="1" s="1"/>
  <c r="M115" i="1" a="1"/>
  <c r="M115" i="1" s="1"/>
  <c r="M139" i="1" a="1"/>
  <c r="M139" i="1" s="1"/>
  <c r="M72" i="1" a="1"/>
  <c r="M72" i="1" s="1"/>
  <c r="M69" i="1" a="1"/>
  <c r="M69" i="1" s="1"/>
  <c r="M186" i="1" a="1"/>
  <c r="M186" i="1" s="1"/>
  <c r="M225" i="1" a="1"/>
  <c r="M225" i="1" s="1"/>
  <c r="M209" i="1" a="1"/>
  <c r="M209" i="1" s="1"/>
  <c r="M183" i="1" a="1"/>
  <c r="M183" i="1" s="1"/>
  <c r="M131" i="1" a="1"/>
  <c r="M131" i="1" s="1"/>
  <c r="M48" i="1" a="1"/>
  <c r="M48" i="1" s="1"/>
  <c r="M103" i="1" a="1"/>
  <c r="M103" i="1" s="1"/>
  <c r="M3" i="1" a="1"/>
  <c r="M3" i="1" s="1"/>
  <c r="M66" i="1" a="1"/>
  <c r="M66" i="1" s="1"/>
  <c r="M79" i="1" a="1"/>
  <c r="M79" i="1" s="1"/>
  <c r="M125" i="1" a="1"/>
  <c r="M125" i="1" s="1"/>
  <c r="M93" i="1" a="1"/>
  <c r="M93" i="1" s="1"/>
  <c r="M232" i="1" a="1"/>
  <c r="M232" i="1" s="1"/>
  <c r="M112" i="1" a="1"/>
  <c r="M112" i="1" s="1"/>
  <c r="M190" i="1" a="1"/>
  <c r="M190" i="1" s="1"/>
  <c r="M111" i="1" a="1"/>
  <c r="M111" i="1" s="1"/>
  <c r="M55" i="1" a="1"/>
  <c r="M55" i="1" s="1"/>
  <c r="M171" i="1" a="1"/>
  <c r="M171" i="1" s="1"/>
  <c r="M221" i="1" a="1"/>
  <c r="M221" i="1" s="1"/>
  <c r="M36" i="1" a="1"/>
  <c r="M36" i="1" s="1"/>
  <c r="M28" i="1" a="1"/>
  <c r="M28" i="1" s="1"/>
  <c r="M18" i="1" a="1"/>
  <c r="M18" i="1" s="1"/>
  <c r="M77" i="1" a="1"/>
  <c r="M77" i="1" s="1"/>
  <c r="M211" i="1" a="1"/>
  <c r="M211" i="1" s="1"/>
  <c r="M71" i="1" a="1"/>
  <c r="M71" i="1" s="1"/>
  <c r="M161" i="1" a="1"/>
  <c r="M161" i="1" s="1"/>
  <c r="M63" i="1" a="1"/>
  <c r="M63" i="1" s="1"/>
  <c r="M123" i="1" a="1"/>
  <c r="M123" i="1" s="1"/>
  <c r="M173" i="1" a="1"/>
  <c r="M173" i="1" s="1"/>
  <c r="M98" i="1" a="1"/>
  <c r="M98" i="1" s="1"/>
  <c r="M64" i="1" a="1"/>
  <c r="M64" i="1" s="1"/>
  <c r="M207" i="1" a="1"/>
  <c r="M207" i="1" s="1"/>
  <c r="M198" i="1" a="1"/>
  <c r="M198" i="1" s="1"/>
  <c r="M175" i="1" a="1"/>
  <c r="M175" i="1" s="1"/>
  <c r="M200" i="1" a="1"/>
  <c r="M200" i="1" s="1"/>
  <c r="M156" i="1" a="1"/>
  <c r="M156" i="1" s="1"/>
  <c r="M216" i="1" a="1"/>
  <c r="M216" i="1" s="1"/>
  <c r="M215" i="1" a="1"/>
  <c r="M215" i="1" s="1"/>
  <c r="M214" i="1" a="1"/>
  <c r="M214" i="1" s="1"/>
  <c r="M137" i="1" a="1"/>
  <c r="M137" i="1" s="1"/>
  <c r="M222" i="1" a="1"/>
  <c r="M222" i="1" s="1"/>
  <c r="M16" i="1" a="1"/>
  <c r="M16" i="1" s="1"/>
  <c r="M168" i="1" a="1"/>
  <c r="M168" i="1" s="1"/>
  <c r="M80" i="1" a="1"/>
  <c r="M80" i="1" s="1"/>
  <c r="M145" i="1" a="1"/>
  <c r="M145" i="1" s="1"/>
  <c r="M194" i="1" a="1"/>
  <c r="M194" i="1" s="1"/>
  <c r="M201" i="1" a="1"/>
  <c r="M201" i="1" s="1"/>
  <c r="M84" i="1" a="1"/>
  <c r="M84" i="1" s="1"/>
  <c r="M75" i="1" a="1"/>
  <c r="M75" i="1" s="1"/>
  <c r="M132" i="1" a="1"/>
  <c r="M132" i="1" s="1"/>
  <c r="M153" i="1" a="1"/>
  <c r="M153" i="1" s="1"/>
  <c r="M89" i="1" a="1"/>
  <c r="M89" i="1" s="1"/>
  <c r="M230" i="1" a="1"/>
  <c r="M230" i="1" s="1"/>
  <c r="M107" i="1" a="1"/>
  <c r="M107" i="1" s="1"/>
  <c r="M20" i="1" a="1"/>
  <c r="M20" i="1" s="1"/>
  <c r="M212" i="1" a="1"/>
  <c r="M212" i="1" s="1"/>
  <c r="M224" i="1" a="1"/>
  <c r="M224" i="1" s="1"/>
  <c r="M104" i="1" a="1"/>
  <c r="M104" i="1" s="1"/>
  <c r="M196" i="1" a="1"/>
  <c r="M196" i="1" s="1"/>
  <c r="M33" i="1" a="1"/>
  <c r="M33" i="1" s="1"/>
  <c r="M233" i="1" a="1"/>
  <c r="M233" i="1" s="1"/>
  <c r="M134" i="1" a="1"/>
  <c r="M134" i="1" s="1"/>
  <c r="M61" i="1" a="1"/>
  <c r="M61" i="1" s="1"/>
  <c r="M128" i="1" a="1"/>
  <c r="M128" i="1" s="1"/>
  <c r="M121" i="1" a="1"/>
  <c r="M121" i="1" s="1"/>
  <c r="M22" i="1" a="1"/>
  <c r="M22" i="1" s="1"/>
  <c r="M147" i="1" a="1"/>
  <c r="M147" i="1" s="1"/>
  <c r="M129" i="1" a="1"/>
  <c r="M129" i="1" s="1"/>
  <c r="M223" i="1" a="1"/>
  <c r="M223" i="1" s="1"/>
  <c r="M155" i="1" a="1"/>
  <c r="M155" i="1" s="1"/>
  <c r="M149" i="1" a="1"/>
  <c r="M149" i="1" s="1"/>
  <c r="M119" i="1" a="1"/>
  <c r="M119" i="1" s="1"/>
  <c r="M195" i="1" a="1"/>
  <c r="M195" i="1" s="1"/>
  <c r="M65" i="1" a="1"/>
  <c r="M65" i="1" s="1"/>
  <c r="M120" i="1" a="1"/>
  <c r="M120" i="1" s="1"/>
  <c r="M165" i="1" a="1"/>
  <c r="M165" i="1" s="1"/>
  <c r="M138" i="1" a="1"/>
  <c r="M138" i="1" s="1"/>
  <c r="M160" i="1" a="1"/>
  <c r="M160" i="1" s="1"/>
  <c r="M199" i="1" a="1"/>
  <c r="M199" i="1" s="1"/>
  <c r="M60" i="1" a="1"/>
  <c r="M60" i="1" s="1"/>
  <c r="M40" i="1" a="1"/>
  <c r="M40" i="1" s="1"/>
  <c r="M26" i="1" a="1"/>
  <c r="M26" i="1" s="1"/>
  <c r="M17" i="1" a="1"/>
  <c r="M17" i="1" s="1"/>
  <c r="M100" i="1" a="1"/>
  <c r="M100" i="1" s="1"/>
  <c r="M7" i="1" a="1"/>
  <c r="M7" i="1" s="1"/>
  <c r="M105" i="1" a="1"/>
  <c r="M105" i="1" s="1"/>
  <c r="M229" i="1" a="1"/>
  <c r="M229" i="1" s="1"/>
  <c r="M91" i="1" a="1"/>
  <c r="M91" i="1" s="1"/>
  <c r="M231" i="1" a="1"/>
  <c r="M231" i="1" s="1"/>
  <c r="M203" i="1" a="1"/>
  <c r="M203" i="1" s="1"/>
  <c r="M204" i="1" a="1"/>
  <c r="M204" i="1" s="1"/>
  <c r="M68" i="1" a="1"/>
  <c r="M68" i="1" s="1"/>
  <c r="M169" i="1" a="1"/>
  <c r="M169" i="1" s="1"/>
  <c r="M227" i="1" a="1"/>
  <c r="M227" i="1" s="1"/>
  <c r="M96" i="1" a="1"/>
  <c r="M96" i="1" s="1"/>
  <c r="M13" i="1" a="1"/>
  <c r="M13" i="1" s="1"/>
  <c r="M85" i="1" a="1"/>
  <c r="M85" i="1" s="1"/>
  <c r="M117" i="1" a="1"/>
  <c r="M117" i="1" s="1"/>
  <c r="M126" i="1" a="1"/>
  <c r="M126" i="1" s="1"/>
  <c r="M116" i="1" a="1"/>
  <c r="M116" i="1" s="1"/>
  <c r="M136" i="1" a="1"/>
  <c r="M136" i="1" s="1"/>
  <c r="M118" i="1" a="1"/>
  <c r="M118" i="1" s="1"/>
  <c r="M78" i="1" a="1"/>
  <c r="M78" i="1" s="1"/>
  <c r="M162" i="1" a="1"/>
  <c r="M162" i="1" s="1"/>
  <c r="M167" i="1" a="1"/>
  <c r="M167" i="1" s="1"/>
  <c r="M86" i="1" a="1"/>
  <c r="M86" i="1" s="1"/>
  <c r="M70" i="1" a="1"/>
  <c r="M70" i="1" s="1"/>
  <c r="M208" i="1" a="1"/>
  <c r="M208" i="1" s="1"/>
  <c r="M5" i="1" a="1"/>
  <c r="M5" i="1" s="1"/>
  <c r="M180" i="1" a="1"/>
  <c r="M180" i="1" s="1"/>
  <c r="M150" i="1" a="1"/>
  <c r="M150" i="1" s="1"/>
  <c r="M87" i="1" a="1"/>
  <c r="M87" i="1" s="1"/>
  <c r="M41" i="1" a="1"/>
  <c r="M41" i="1" s="1"/>
  <c r="M83" i="1" a="1"/>
  <c r="M83" i="1" s="1"/>
  <c r="M202" i="1" a="1"/>
  <c r="M202" i="1" s="1"/>
  <c r="M159" i="1" a="1"/>
  <c r="M159" i="1" s="1"/>
  <c r="M146" i="1" a="1"/>
  <c r="M146" i="1" s="1"/>
  <c r="M206" i="1" a="1"/>
  <c r="M206" i="1" s="1"/>
  <c r="M124" i="1" a="1"/>
  <c r="M124" i="1" s="1"/>
  <c r="M122" i="1" a="1"/>
  <c r="M122" i="1" s="1"/>
  <c r="M217" i="1" a="1"/>
  <c r="M217" i="1" s="1"/>
  <c r="M101" i="1" a="1"/>
  <c r="M101" i="1" s="1"/>
  <c r="M133" i="1" a="1"/>
  <c r="M133" i="1" s="1"/>
  <c r="M12" i="1" a="1"/>
  <c r="M12" i="1" s="1"/>
  <c r="M51" i="1" a="1"/>
  <c r="M51" i="1" s="1"/>
  <c r="M205" i="1" a="1"/>
  <c r="M205" i="1" s="1"/>
  <c r="M218" i="1" a="1"/>
  <c r="M218" i="1" s="1"/>
  <c r="M114" i="1" a="1"/>
  <c r="M114" i="1" s="1"/>
  <c r="M226" i="1" a="1"/>
  <c r="M226" i="1" s="1"/>
  <c r="M164" i="1" a="1"/>
  <c r="M164" i="1" s="1"/>
  <c r="M8" i="1" a="1"/>
  <c r="M8" i="1" s="1"/>
  <c r="M39" i="1" a="1"/>
  <c r="M39" i="1" s="1"/>
  <c r="M144" i="1" a="1"/>
  <c r="M144" i="1" s="1"/>
  <c r="M148" i="1" a="1"/>
  <c r="M148" i="1" s="1"/>
  <c r="M181" i="1" a="1"/>
  <c r="M181" i="1" s="1"/>
  <c r="M95" i="1" a="1"/>
  <c r="M95" i="1" s="1"/>
  <c r="M46" i="1" a="1"/>
  <c r="M46" i="1" s="1"/>
  <c r="M220" i="1" a="1"/>
  <c r="M220" i="1" s="1"/>
  <c r="M52" i="1" a="1"/>
  <c r="M52" i="1" s="1"/>
  <c r="M37" i="1" a="1"/>
  <c r="M37" i="1" s="1"/>
  <c r="M49" i="1" a="1"/>
  <c r="M49" i="1" s="1"/>
  <c r="M152" i="1" a="1"/>
  <c r="M152" i="1" s="1"/>
  <c r="M228" i="1" a="1"/>
  <c r="M228" i="1" s="1"/>
  <c r="M10" i="1" a="1"/>
  <c r="M10" i="1" s="1"/>
  <c r="M110" i="1" a="1"/>
  <c r="M110" i="1" s="1"/>
  <c r="M94" i="1" a="1"/>
  <c r="M94" i="1" s="1"/>
  <c r="M174" i="1" a="1"/>
  <c r="M174" i="1" s="1"/>
  <c r="M21" i="1" a="1"/>
  <c r="M21" i="1" s="1"/>
  <c r="M135" i="1" a="1"/>
  <c r="M135" i="1" s="1"/>
  <c r="M50" i="1" a="1"/>
  <c r="M50" i="1" s="1"/>
  <c r="M32" i="1" a="1"/>
  <c r="M32" i="1" s="1"/>
  <c r="M140" i="1" a="1"/>
  <c r="M140" i="1" s="1"/>
  <c r="M4" i="1" a="1"/>
  <c r="M4" i="1" s="1"/>
  <c r="M185" i="1" a="1"/>
  <c r="M185" i="1" s="1"/>
  <c r="M184" i="1" a="1"/>
  <c r="M184" i="1" s="1"/>
  <c r="M14" i="1" a="1"/>
  <c r="M14" i="1" s="1"/>
  <c r="M25" i="1" a="1"/>
  <c r="M25" i="1" s="1"/>
  <c r="M90" i="1" a="1"/>
  <c r="M90" i="1" s="1"/>
  <c r="M74" i="1" a="1"/>
  <c r="M74" i="1" s="1"/>
  <c r="M81" i="1" a="1"/>
  <c r="M81" i="1" s="1"/>
  <c r="M57" i="1" a="1"/>
  <c r="M57" i="1" s="1"/>
  <c r="M53" i="1" a="1"/>
  <c r="M53" i="1" s="1"/>
  <c r="M163" i="1" a="1"/>
  <c r="M163" i="1" s="1"/>
  <c r="M6" i="1" a="1"/>
  <c r="M6" i="1" s="1"/>
  <c r="M166" i="1" a="1"/>
  <c r="M166" i="1" s="1"/>
  <c r="M27" i="1" a="1"/>
  <c r="M27" i="1" s="1"/>
  <c r="M127" i="1" a="1"/>
  <c r="M127" i="1" s="1"/>
  <c r="M213" i="1" a="1"/>
  <c r="M213" i="1" s="1"/>
  <c r="M9" i="1" a="1"/>
  <c r="M9" i="1" s="1"/>
  <c r="K59" i="1" a="1"/>
  <c r="K59" i="1" s="1"/>
  <c r="Z59" i="1" s="1" a="1"/>
  <c r="Z59" i="1" s="1"/>
  <c r="K97" i="1" a="1"/>
  <c r="K97" i="1" s="1"/>
  <c r="Z97" i="1" s="1" a="1"/>
  <c r="Z97" i="1" s="1"/>
  <c r="K210" i="1" a="1"/>
  <c r="K210" i="1" s="1"/>
  <c r="K38" i="1" a="1"/>
  <c r="K38" i="1" s="1"/>
  <c r="Z38" i="1" s="1" a="1"/>
  <c r="Z38" i="1" s="1"/>
  <c r="K23" i="1" a="1"/>
  <c r="K23" i="1" s="1"/>
  <c r="Z23" i="1" s="1" a="1"/>
  <c r="Z23" i="1" s="1"/>
  <c r="K76" i="1" a="1"/>
  <c r="K76" i="1" s="1"/>
  <c r="Z76" i="1" s="1" a="1"/>
  <c r="Z76" i="1" s="1"/>
  <c r="K82" i="1" a="1"/>
  <c r="K82" i="1" s="1"/>
  <c r="Z82" i="1" s="1" a="1"/>
  <c r="Z82" i="1" s="1"/>
  <c r="K188" i="1" a="1"/>
  <c r="K188" i="1" s="1"/>
  <c r="K67" i="1" a="1"/>
  <c r="K67" i="1" s="1"/>
  <c r="Y67" i="1" s="1" a="1"/>
  <c r="Y67" i="1" s="1"/>
  <c r="K113" i="1" a="1"/>
  <c r="K113" i="1" s="1"/>
  <c r="Y113" i="1" s="1" a="1"/>
  <c r="Y113" i="1" s="1"/>
  <c r="K2" i="1" a="1"/>
  <c r="K2" i="1" s="1"/>
  <c r="Y2" i="1" s="1" a="1"/>
  <c r="Y2" i="1" s="1"/>
  <c r="K109" i="1" a="1"/>
  <c r="K109" i="1" s="1"/>
  <c r="K42" i="1" a="1"/>
  <c r="K42" i="1" s="1"/>
  <c r="Z42" i="1" s="1" a="1"/>
  <c r="Z42" i="1" s="1"/>
  <c r="K219" i="1" a="1"/>
  <c r="K219" i="1" s="1"/>
  <c r="K34" i="1" a="1"/>
  <c r="K34" i="1" s="1"/>
  <c r="Z34" i="1" s="1" a="1"/>
  <c r="Z34" i="1" s="1"/>
  <c r="K182" i="1" a="1"/>
  <c r="K182" i="1" s="1"/>
  <c r="K151" i="1" a="1"/>
  <c r="K151" i="1" s="1"/>
  <c r="K99" i="1" a="1"/>
  <c r="K99" i="1" s="1"/>
  <c r="Z99" i="1" s="1" a="1"/>
  <c r="Z99" i="1" s="1"/>
  <c r="K15" i="1" a="1"/>
  <c r="K15" i="1" s="1"/>
  <c r="Z15" i="1" s="1" a="1"/>
  <c r="Z15" i="1" s="1"/>
  <c r="K192" i="1" a="1"/>
  <c r="K192" i="1" s="1"/>
  <c r="K187" i="1" a="1"/>
  <c r="K187" i="1" s="1"/>
  <c r="K142" i="1" a="1"/>
  <c r="K142" i="1" s="1"/>
  <c r="Y142" i="1" s="1" a="1"/>
  <c r="Y142" i="1" s="1"/>
  <c r="K29" i="1" a="1"/>
  <c r="K29" i="1" s="1"/>
  <c r="Z29" i="1" s="1" a="1"/>
  <c r="Z29" i="1" s="1"/>
  <c r="K88" i="1" a="1"/>
  <c r="K88" i="1" s="1"/>
  <c r="Z88" i="1" s="1" a="1"/>
  <c r="Z88" i="1" s="1"/>
  <c r="K179" i="1" a="1"/>
  <c r="K179" i="1" s="1"/>
  <c r="K189" i="1" a="1"/>
  <c r="K189" i="1" s="1"/>
  <c r="K108" i="1" a="1"/>
  <c r="K108" i="1" s="1"/>
  <c r="Z108" i="1" s="1" a="1"/>
  <c r="Z108" i="1" s="1"/>
  <c r="K106" i="1" a="1"/>
  <c r="K106" i="1" s="1"/>
  <c r="Z106" i="1" s="1" a="1"/>
  <c r="Z106" i="1" s="1"/>
  <c r="K158" i="1" a="1"/>
  <c r="K158" i="1" s="1"/>
  <c r="K178" i="1" a="1"/>
  <c r="K178" i="1" s="1"/>
  <c r="K143" i="1" a="1"/>
  <c r="K143" i="1" s="1"/>
  <c r="K154" i="1" a="1"/>
  <c r="K154" i="1" s="1"/>
  <c r="K130" i="1" a="1"/>
  <c r="K130" i="1" s="1"/>
  <c r="Y130" i="1" s="1" a="1"/>
  <c r="Y130" i="1" s="1"/>
  <c r="K170" i="1" a="1"/>
  <c r="K170" i="1" s="1"/>
  <c r="K24" i="1" a="1"/>
  <c r="K24" i="1" s="1"/>
  <c r="Z24" i="1" s="1" a="1"/>
  <c r="Z24" i="1" s="1"/>
  <c r="K197" i="1" a="1"/>
  <c r="K197" i="1" s="1"/>
  <c r="K157" i="1" a="1"/>
  <c r="K157" i="1" s="1"/>
  <c r="K92" i="1" a="1"/>
  <c r="K92" i="1" s="1"/>
  <c r="Z92" i="1" s="1" a="1"/>
  <c r="Z92" i="1" s="1"/>
  <c r="K44" i="1" a="1"/>
  <c r="K44" i="1" s="1"/>
  <c r="Z44" i="1" s="1" a="1"/>
  <c r="Z44" i="1" s="1"/>
  <c r="K43" i="1" a="1"/>
  <c r="K43" i="1" s="1"/>
  <c r="Z43" i="1" s="1" a="1"/>
  <c r="Z43" i="1" s="1"/>
  <c r="K102" i="1" a="1"/>
  <c r="K102" i="1" s="1"/>
  <c r="Z102" i="1" s="1" a="1"/>
  <c r="Z102" i="1" s="1"/>
  <c r="K45" i="1" a="1"/>
  <c r="K45" i="1" s="1"/>
  <c r="Z45" i="1" s="1" a="1"/>
  <c r="Z45" i="1" s="1"/>
  <c r="K31" i="1" a="1"/>
  <c r="K31" i="1" s="1"/>
  <c r="Z31" i="1" s="1" a="1"/>
  <c r="Z31" i="1" s="1"/>
  <c r="K58" i="1" a="1"/>
  <c r="K58" i="1" s="1"/>
  <c r="Y58" i="1" s="1" a="1"/>
  <c r="Y58" i="1" s="1"/>
  <c r="K56" i="1" a="1"/>
  <c r="K56" i="1" s="1"/>
  <c r="Y56" i="1" s="1" a="1"/>
  <c r="Y56" i="1" s="1"/>
  <c r="K73" i="1" a="1"/>
  <c r="K73" i="1" s="1"/>
  <c r="Y73" i="1" s="1" a="1"/>
  <c r="Y73" i="1" s="1"/>
  <c r="K191" i="1" a="1"/>
  <c r="K191" i="1" s="1"/>
  <c r="K177" i="1" a="1"/>
  <c r="K177" i="1" s="1"/>
  <c r="K19" i="1" a="1"/>
  <c r="K19" i="1" s="1"/>
  <c r="Z19" i="1" s="1" a="1"/>
  <c r="Z19" i="1" s="1"/>
  <c r="K47" i="1" a="1"/>
  <c r="K47" i="1" s="1"/>
  <c r="Z47" i="1" s="1" a="1"/>
  <c r="Z47" i="1" s="1"/>
  <c r="K11" i="1" a="1"/>
  <c r="K11" i="1" s="1"/>
  <c r="Z11" i="1" s="1" a="1"/>
  <c r="Z11" i="1" s="1"/>
  <c r="K141" i="1" a="1"/>
  <c r="K141" i="1" s="1"/>
  <c r="K193" i="1" a="1"/>
  <c r="K193" i="1" s="1"/>
  <c r="K172" i="1" a="1"/>
  <c r="K172" i="1" s="1"/>
  <c r="K176" i="1" a="1"/>
  <c r="K176" i="1" s="1"/>
  <c r="K30" i="1" a="1"/>
  <c r="K30" i="1" s="1"/>
  <c r="Y30" i="1" s="1" a="1"/>
  <c r="Y30" i="1" s="1"/>
  <c r="K35" i="1" a="1"/>
  <c r="K35" i="1" s="1"/>
  <c r="Y35" i="1" s="1" a="1"/>
  <c r="Y35" i="1" s="1"/>
  <c r="K54" i="1" a="1"/>
  <c r="K54" i="1" s="1"/>
  <c r="Y54" i="1" s="1" a="1"/>
  <c r="Y54" i="1" s="1"/>
  <c r="K62" i="1" a="1"/>
  <c r="K62" i="1" s="1"/>
  <c r="Z62" i="1" s="1" a="1"/>
  <c r="Z62" i="1" s="1"/>
  <c r="K115" i="1" a="1"/>
  <c r="K115" i="1" s="1"/>
  <c r="K139" i="1" a="1"/>
  <c r="K139" i="1" s="1"/>
  <c r="K72" i="1" a="1"/>
  <c r="K72" i="1" s="1"/>
  <c r="Z72" i="1" s="1" a="1"/>
  <c r="Z72" i="1" s="1"/>
  <c r="K69" i="1" a="1"/>
  <c r="K69" i="1" s="1"/>
  <c r="Z69" i="1" s="1" a="1"/>
  <c r="Z69" i="1" s="1"/>
  <c r="K186" i="1" a="1"/>
  <c r="K186" i="1" s="1"/>
  <c r="K225" i="1" a="1"/>
  <c r="K225" i="1" s="1"/>
  <c r="K209" i="1" a="1"/>
  <c r="K209" i="1" s="1"/>
  <c r="K183" i="1" a="1"/>
  <c r="K183" i="1" s="1"/>
  <c r="K131" i="1" a="1"/>
  <c r="K131" i="1" s="1"/>
  <c r="Y131" i="1" s="1" a="1"/>
  <c r="Y131" i="1" s="1"/>
  <c r="K48" i="1" a="1"/>
  <c r="K48" i="1" s="1"/>
  <c r="Y48" i="1" s="1" a="1"/>
  <c r="Y48" i="1" s="1"/>
  <c r="K103" i="1" a="1"/>
  <c r="K103" i="1" s="1"/>
  <c r="Y103" i="1" s="1" a="1"/>
  <c r="Y103" i="1" s="1"/>
  <c r="K3" i="1" a="1"/>
  <c r="K3" i="1" s="1"/>
  <c r="Y3" i="1" s="1" a="1"/>
  <c r="Y3" i="1" s="1"/>
  <c r="K66" i="1" a="1"/>
  <c r="K66" i="1" s="1"/>
  <c r="Y66" i="1" s="1" a="1"/>
  <c r="Y66" i="1" s="1"/>
  <c r="K79" i="1" a="1"/>
  <c r="K79" i="1" s="1"/>
  <c r="Z79" i="1" s="1" a="1"/>
  <c r="Z79" i="1" s="1"/>
  <c r="K125" i="1" a="1"/>
  <c r="K125" i="1" s="1"/>
  <c r="K93" i="1" a="1"/>
  <c r="K93" i="1" s="1"/>
  <c r="K232" i="1" a="1"/>
  <c r="K232" i="1" s="1"/>
  <c r="K112" i="1" a="1"/>
  <c r="K112" i="1" s="1"/>
  <c r="K190" i="1" a="1"/>
  <c r="K190" i="1" s="1"/>
  <c r="K111" i="1" a="1"/>
  <c r="K111" i="1" s="1"/>
  <c r="Z111" i="1" s="1" a="1"/>
  <c r="Z111" i="1" s="1"/>
  <c r="K55" i="1" a="1"/>
  <c r="K55" i="1" s="1"/>
  <c r="Z55" i="1" s="1" a="1"/>
  <c r="Z55" i="1" s="1"/>
  <c r="K171" i="1" a="1"/>
  <c r="K171" i="1" s="1"/>
  <c r="K221" i="1" a="1"/>
  <c r="K221" i="1" s="1"/>
  <c r="K36" i="1" a="1"/>
  <c r="K36" i="1" s="1"/>
  <c r="Y36" i="1" s="1" a="1"/>
  <c r="Y36" i="1" s="1"/>
  <c r="K28" i="1" a="1"/>
  <c r="K28" i="1" s="1"/>
  <c r="Y28" i="1" s="1" a="1"/>
  <c r="Y28" i="1" s="1"/>
  <c r="K18" i="1" a="1"/>
  <c r="K18" i="1" s="1"/>
  <c r="Z18" i="1" s="1" a="1"/>
  <c r="Z18" i="1" s="1"/>
  <c r="K77" i="1" a="1"/>
  <c r="K77" i="1" s="1"/>
  <c r="Z77" i="1" s="1" a="1"/>
  <c r="Z77" i="1" s="1"/>
  <c r="K211" i="1" a="1"/>
  <c r="K211" i="1" s="1"/>
  <c r="K71" i="1" a="1"/>
  <c r="K71" i="1" s="1"/>
  <c r="Z71" i="1" s="1" a="1"/>
  <c r="Z71" i="1" s="1"/>
  <c r="K161" i="1" a="1"/>
  <c r="K161" i="1" s="1"/>
  <c r="K63" i="1" a="1"/>
  <c r="K63" i="1" s="1"/>
  <c r="Z63" i="1" s="1" a="1"/>
  <c r="Z63" i="1" s="1"/>
  <c r="K123" i="1" a="1"/>
  <c r="K123" i="1" s="1"/>
  <c r="K173" i="1" a="1"/>
  <c r="K173" i="1" s="1"/>
  <c r="K98" i="1" a="1"/>
  <c r="K98" i="1" s="1"/>
  <c r="Y98" i="1" s="1" a="1"/>
  <c r="Y98" i="1" s="1"/>
  <c r="K64" i="1" a="1"/>
  <c r="K64" i="1" s="1"/>
  <c r="Y64" i="1" s="1" a="1"/>
  <c r="Y64" i="1" s="1"/>
  <c r="K207" i="1" a="1"/>
  <c r="K207" i="1" s="1"/>
  <c r="K198" i="1" a="1"/>
  <c r="K198" i="1" s="1"/>
  <c r="K175" i="1" a="1"/>
  <c r="K175" i="1" s="1"/>
  <c r="K200" i="1" a="1"/>
  <c r="K200" i="1" s="1"/>
  <c r="K156" i="1" a="1"/>
  <c r="K156" i="1" s="1"/>
  <c r="K216" i="1" a="1"/>
  <c r="K216" i="1" s="1"/>
  <c r="K215" i="1" a="1"/>
  <c r="K215" i="1" s="1"/>
  <c r="K214" i="1" a="1"/>
  <c r="K214" i="1" s="1"/>
  <c r="K137" i="1" a="1"/>
  <c r="K137" i="1" s="1"/>
  <c r="K222" i="1" a="1"/>
  <c r="K222" i="1" s="1"/>
  <c r="K16" i="1" a="1"/>
  <c r="K16" i="1" s="1"/>
  <c r="Y16" i="1" s="1" a="1"/>
  <c r="Y16" i="1" s="1"/>
  <c r="K168" i="1" a="1"/>
  <c r="K168" i="1" s="1"/>
  <c r="Y168" i="1" s="1" a="1"/>
  <c r="Y168" i="1" s="1"/>
  <c r="K80" i="1" a="1"/>
  <c r="K80" i="1" s="1"/>
  <c r="Z80" i="1" s="1" a="1"/>
  <c r="Z80" i="1" s="1"/>
  <c r="K145" i="1" a="1"/>
  <c r="K145" i="1" s="1"/>
  <c r="K194" i="1" a="1"/>
  <c r="K194" i="1" s="1"/>
  <c r="K201" i="1" a="1"/>
  <c r="K201" i="1" s="1"/>
  <c r="K84" i="1" a="1"/>
  <c r="K84" i="1" s="1"/>
  <c r="Z84" i="1" s="1" a="1"/>
  <c r="Z84" i="1" s="1"/>
  <c r="K75" i="1" a="1"/>
  <c r="K75" i="1" s="1"/>
  <c r="Z75" i="1" s="1" a="1"/>
  <c r="Z75" i="1" s="1"/>
  <c r="K132" i="1" a="1"/>
  <c r="K132" i="1" s="1"/>
  <c r="K153" i="1" a="1"/>
  <c r="K153" i="1" s="1"/>
  <c r="K89" i="1" a="1"/>
  <c r="K89" i="1" s="1"/>
  <c r="Y89" i="1" s="1" a="1"/>
  <c r="Y89" i="1" s="1"/>
  <c r="K230" i="1" a="1"/>
  <c r="K230" i="1" s="1"/>
  <c r="K107" i="1" a="1"/>
  <c r="K107" i="1" s="1"/>
  <c r="Y107" i="1" s="1" a="1"/>
  <c r="Y107" i="1" s="1"/>
  <c r="K20" i="1" a="1"/>
  <c r="K20" i="1" s="1"/>
  <c r="Z20" i="1" s="1" a="1"/>
  <c r="Z20" i="1" s="1"/>
  <c r="K212" i="1" a="1"/>
  <c r="K212" i="1" s="1"/>
  <c r="K224" i="1" a="1"/>
  <c r="K224" i="1" s="1"/>
  <c r="K104" i="1" a="1"/>
  <c r="K104" i="1" s="1"/>
  <c r="K196" i="1" a="1"/>
  <c r="K196" i="1" s="1"/>
  <c r="K33" i="1" a="1"/>
  <c r="K33" i="1" s="1"/>
  <c r="Z33" i="1" s="1" a="1"/>
  <c r="Z33" i="1" s="1"/>
  <c r="K233" i="1" a="1"/>
  <c r="K233" i="1" s="1"/>
  <c r="K134" i="1" a="1"/>
  <c r="K134" i="1" s="1"/>
  <c r="K61" i="1" a="1"/>
  <c r="K61" i="1" s="1"/>
  <c r="Z61" i="1" s="1" a="1"/>
  <c r="Z61" i="1" s="1"/>
  <c r="K128" i="1" a="1"/>
  <c r="K128" i="1" s="1"/>
  <c r="Z128" i="1" s="1" a="1"/>
  <c r="Z128" i="1" s="1"/>
  <c r="K121" i="1" a="1"/>
  <c r="K121" i="1" s="1"/>
  <c r="K22" i="1" a="1"/>
  <c r="K22" i="1" s="1"/>
  <c r="Z22" i="1" s="1" a="1"/>
  <c r="Z22" i="1" s="1"/>
  <c r="K147" i="1" a="1"/>
  <c r="K147" i="1" s="1"/>
  <c r="K129" i="1" a="1"/>
  <c r="K129" i="1" s="1"/>
  <c r="K223" i="1" a="1"/>
  <c r="K223" i="1" s="1"/>
  <c r="K155" i="1" a="1"/>
  <c r="K155" i="1" s="1"/>
  <c r="Y155" i="1" s="1" a="1"/>
  <c r="Y155" i="1" s="1"/>
  <c r="K149" i="1" a="1"/>
  <c r="K149" i="1" s="1"/>
  <c r="Y149" i="1" s="1" a="1"/>
  <c r="Y149" i="1" s="1"/>
  <c r="K119" i="1" a="1"/>
  <c r="K119" i="1" s="1"/>
  <c r="Y119" i="1" s="1" a="1"/>
  <c r="Y119" i="1" s="1"/>
  <c r="K195" i="1" a="1"/>
  <c r="K195" i="1" s="1"/>
  <c r="K65" i="1" a="1"/>
  <c r="K65" i="1" s="1"/>
  <c r="Z65" i="1" s="1" a="1"/>
  <c r="Z65" i="1" s="1"/>
  <c r="K120" i="1" a="1"/>
  <c r="K120" i="1" s="1"/>
  <c r="Z120" i="1" s="1" a="1"/>
  <c r="Z120" i="1" s="1"/>
  <c r="K165" i="1" a="1"/>
  <c r="K165" i="1" s="1"/>
  <c r="K138" i="1" a="1"/>
  <c r="K138" i="1" s="1"/>
  <c r="K160" i="1" a="1"/>
  <c r="K160" i="1" s="1"/>
  <c r="K199" i="1" a="1"/>
  <c r="K199" i="1" s="1"/>
  <c r="K60" i="1" a="1"/>
  <c r="K60" i="1" s="1"/>
  <c r="Z60" i="1" s="1" a="1"/>
  <c r="Z60" i="1" s="1"/>
  <c r="K40" i="1" a="1"/>
  <c r="K40" i="1" s="1"/>
  <c r="Z40" i="1" s="1" a="1"/>
  <c r="Z40" i="1" s="1"/>
  <c r="K26" i="1" a="1"/>
  <c r="K26" i="1" s="1"/>
  <c r="Y26" i="1" s="1" a="1"/>
  <c r="Y26" i="1" s="1"/>
  <c r="K17" i="1" a="1"/>
  <c r="K17" i="1" s="1"/>
  <c r="Y17" i="1" s="1" a="1"/>
  <c r="Y17" i="1" s="1"/>
  <c r="K100" i="1" a="1"/>
  <c r="K100" i="1" s="1"/>
  <c r="Y100" i="1" s="1" a="1"/>
  <c r="Y100" i="1" s="1"/>
  <c r="K7" i="1" a="1"/>
  <c r="K7" i="1" s="1"/>
  <c r="Z7" i="1" s="1" a="1"/>
  <c r="Z7" i="1" s="1"/>
  <c r="K105" i="1" a="1"/>
  <c r="K105" i="1" s="1"/>
  <c r="Z105" i="1" s="1" a="1"/>
  <c r="Z105" i="1" s="1"/>
  <c r="K229" i="1" a="1"/>
  <c r="K229" i="1" s="1"/>
  <c r="K91" i="1" a="1"/>
  <c r="K91" i="1" s="1"/>
  <c r="Z91" i="1" s="1" a="1"/>
  <c r="Z91" i="1" s="1"/>
  <c r="K231" i="1" a="1"/>
  <c r="K231" i="1" s="1"/>
  <c r="K203" i="1" a="1"/>
  <c r="K203" i="1" s="1"/>
  <c r="K204" i="1" a="1"/>
  <c r="K204" i="1" s="1"/>
  <c r="K68" i="1" a="1"/>
  <c r="K68" i="1" s="1"/>
  <c r="Z68" i="1" s="1" a="1"/>
  <c r="Z68" i="1" s="1"/>
  <c r="K169" i="1" a="1"/>
  <c r="K169" i="1" s="1"/>
  <c r="K227" i="1" a="1"/>
  <c r="K227" i="1" s="1"/>
  <c r="K96" i="1" a="1"/>
  <c r="K96" i="1" s="1"/>
  <c r="Y96" i="1" s="1" a="1"/>
  <c r="Y96" i="1" s="1"/>
  <c r="K13" i="1" a="1"/>
  <c r="K13" i="1" s="1"/>
  <c r="Y13" i="1" s="1" a="1"/>
  <c r="Y13" i="1" s="1"/>
  <c r="K85" i="1" a="1"/>
  <c r="K85" i="1" s="1"/>
  <c r="Z85" i="1" s="1" a="1"/>
  <c r="Z85" i="1" s="1"/>
  <c r="K117" i="1" a="1"/>
  <c r="K117" i="1" s="1"/>
  <c r="K126" i="1" a="1"/>
  <c r="K126" i="1" s="1"/>
  <c r="Z126" i="1" s="1" a="1"/>
  <c r="Z126" i="1" s="1"/>
  <c r="K116" i="1" a="1"/>
  <c r="K116" i="1" s="1"/>
  <c r="K136" i="1" a="1"/>
  <c r="K136" i="1" s="1"/>
  <c r="K118" i="1" a="1"/>
  <c r="K118" i="1" s="1"/>
  <c r="K78" i="1" a="1"/>
  <c r="K78" i="1" s="1"/>
  <c r="K162" i="1" a="1"/>
  <c r="K162" i="1" s="1"/>
  <c r="K167" i="1" a="1"/>
  <c r="K167" i="1" s="1"/>
  <c r="K86" i="1" a="1"/>
  <c r="K86" i="1" s="1"/>
  <c r="Y86" i="1" s="1" a="1"/>
  <c r="Y86" i="1" s="1"/>
  <c r="K70" i="1" a="1"/>
  <c r="K70" i="1" s="1"/>
  <c r="Y70" i="1" s="1" a="1"/>
  <c r="Y70" i="1" s="1"/>
  <c r="K208" i="1" a="1"/>
  <c r="K208" i="1" s="1"/>
  <c r="K5" i="1" a="1"/>
  <c r="K5" i="1" s="1"/>
  <c r="Z5" i="1" s="1" a="1"/>
  <c r="Z5" i="1" s="1"/>
  <c r="K180" i="1" a="1"/>
  <c r="K180" i="1" s="1"/>
  <c r="K150" i="1" a="1"/>
  <c r="K150" i="1" s="1"/>
  <c r="K87" i="1" a="1"/>
  <c r="K87" i="1" s="1"/>
  <c r="Z87" i="1" s="1" a="1"/>
  <c r="Z87" i="1" s="1"/>
  <c r="K41" i="1" a="1"/>
  <c r="K41" i="1" s="1"/>
  <c r="Z41" i="1" s="1" a="1"/>
  <c r="Z41" i="1" s="1"/>
  <c r="K83" i="1" a="1"/>
  <c r="K83" i="1" s="1"/>
  <c r="Z83" i="1" s="1" a="1"/>
  <c r="Z83" i="1" s="1"/>
  <c r="K202" i="1" a="1"/>
  <c r="K202" i="1" s="1"/>
  <c r="K159" i="1" a="1"/>
  <c r="K159" i="1" s="1"/>
  <c r="K146" i="1" a="1"/>
  <c r="K146" i="1" s="1"/>
  <c r="Y146" i="1" s="1" a="1"/>
  <c r="Y146" i="1" s="1"/>
  <c r="K206" i="1" a="1"/>
  <c r="K206" i="1" s="1"/>
  <c r="K124" i="1" a="1"/>
  <c r="K124" i="1" s="1"/>
  <c r="Y124" i="1" s="1" a="1"/>
  <c r="Y124" i="1" s="1"/>
  <c r="K122" i="1" a="1"/>
  <c r="K122" i="1" s="1"/>
  <c r="K217" i="1" a="1"/>
  <c r="K217" i="1" s="1"/>
  <c r="K101" i="1" a="1"/>
  <c r="K101" i="1" s="1"/>
  <c r="Z101" i="1" s="1" a="1"/>
  <c r="Z101" i="1" s="1"/>
  <c r="K133" i="1" a="1"/>
  <c r="K133" i="1" s="1"/>
  <c r="Z133" i="1" s="1" a="1"/>
  <c r="Z133" i="1" s="1"/>
  <c r="K12" i="1" a="1"/>
  <c r="K12" i="1" s="1"/>
  <c r="Z12" i="1" s="1" a="1"/>
  <c r="Z12" i="1" s="1"/>
  <c r="K51" i="1" a="1"/>
  <c r="K51" i="1" s="1"/>
  <c r="Z51" i="1" s="1" a="1"/>
  <c r="Z51" i="1" s="1"/>
  <c r="K205" i="1" a="1"/>
  <c r="K205" i="1" s="1"/>
  <c r="K218" i="1" a="1"/>
  <c r="K218" i="1" s="1"/>
  <c r="K114" i="1" a="1"/>
  <c r="K114" i="1" s="1"/>
  <c r="Y114" i="1" s="1" a="1"/>
  <c r="Y114" i="1" s="1"/>
  <c r="K226" i="1" a="1"/>
  <c r="K226" i="1" s="1"/>
  <c r="K164" i="1" a="1"/>
  <c r="K164" i="1" s="1"/>
  <c r="Y164" i="1" s="1" a="1"/>
  <c r="Y164" i="1" s="1"/>
  <c r="K8" i="1" a="1"/>
  <c r="K8" i="1" s="1"/>
  <c r="Z8" i="1" s="1" a="1"/>
  <c r="Z8" i="1" s="1"/>
  <c r="K39" i="1" a="1"/>
  <c r="K39" i="1" s="1"/>
  <c r="Z39" i="1" s="1" a="1"/>
  <c r="Z39" i="1" s="1"/>
  <c r="K144" i="1" a="1"/>
  <c r="K144" i="1" s="1"/>
  <c r="K148" i="1" a="1"/>
  <c r="K148" i="1" s="1"/>
  <c r="K181" i="1" a="1"/>
  <c r="K181" i="1" s="1"/>
  <c r="K95" i="1" a="1"/>
  <c r="K95" i="1" s="1"/>
  <c r="Z95" i="1" s="1" a="1"/>
  <c r="Z95" i="1" s="1"/>
  <c r="K46" i="1" a="1"/>
  <c r="K46" i="1" s="1"/>
  <c r="Z46" i="1" s="1" a="1"/>
  <c r="Z46" i="1" s="1"/>
  <c r="K220" i="1" a="1"/>
  <c r="K220" i="1" s="1"/>
  <c r="Z220" i="1" s="1" a="1"/>
  <c r="Z220" i="1" s="1"/>
  <c r="K52" i="1" a="1"/>
  <c r="K52" i="1" s="1"/>
  <c r="Z52" i="1" s="1" a="1"/>
  <c r="Z52" i="1" s="1"/>
  <c r="K37" i="1" a="1"/>
  <c r="K37" i="1" s="1"/>
  <c r="Y37" i="1" s="1" a="1"/>
  <c r="Y37" i="1" s="1"/>
  <c r="K49" i="1" a="1"/>
  <c r="K49" i="1" s="1"/>
  <c r="Y49" i="1" s="1" a="1"/>
  <c r="Y49" i="1" s="1"/>
  <c r="K152" i="1" a="1"/>
  <c r="K152" i="1" s="1"/>
  <c r="K228" i="1" a="1"/>
  <c r="K228" i="1" s="1"/>
  <c r="K10" i="1" a="1"/>
  <c r="K10" i="1" s="1"/>
  <c r="Z10" i="1" s="1" a="1"/>
  <c r="Z10" i="1" s="1"/>
  <c r="K110" i="1" a="1"/>
  <c r="K110" i="1" s="1"/>
  <c r="Z110" i="1" s="1" a="1"/>
  <c r="Z110" i="1" s="1"/>
  <c r="K94" i="1" a="1"/>
  <c r="K94" i="1" s="1"/>
  <c r="Z94" i="1" s="1" a="1"/>
  <c r="Z94" i="1" s="1"/>
  <c r="K174" i="1" a="1"/>
  <c r="K174" i="1" s="1"/>
  <c r="K21" i="1" a="1"/>
  <c r="K21" i="1" s="1"/>
  <c r="Z21" i="1" s="1" a="1"/>
  <c r="Z21" i="1" s="1"/>
  <c r="K135" i="1" a="1"/>
  <c r="K135" i="1" s="1"/>
  <c r="K50" i="1" a="1"/>
  <c r="K50" i="1" s="1"/>
  <c r="Z50" i="1" s="1" a="1"/>
  <c r="Z50" i="1" s="1"/>
  <c r="K32" i="1" a="1"/>
  <c r="K32" i="1" s="1"/>
  <c r="Z32" i="1" s="1" a="1"/>
  <c r="Z32" i="1" s="1"/>
  <c r="K140" i="1" a="1"/>
  <c r="K140" i="1" s="1"/>
  <c r="Y140" i="1" s="1" a="1"/>
  <c r="Y140" i="1" s="1"/>
  <c r="K4" i="1" a="1"/>
  <c r="K4" i="1" s="1"/>
  <c r="Y4" i="1" s="1" a="1"/>
  <c r="Y4" i="1" s="1"/>
  <c r="K185" i="1" a="1"/>
  <c r="K185" i="1" s="1"/>
  <c r="K184" i="1" a="1"/>
  <c r="K184" i="1" s="1"/>
  <c r="K14" i="1" a="1"/>
  <c r="K14" i="1" s="1"/>
  <c r="Z14" i="1" s="1" a="1"/>
  <c r="Z14" i="1" s="1"/>
  <c r="K25" i="1" a="1"/>
  <c r="K25" i="1" s="1"/>
  <c r="Z25" i="1" s="1" a="1"/>
  <c r="Z25" i="1" s="1"/>
  <c r="K90" i="1" a="1"/>
  <c r="K90" i="1" s="1"/>
  <c r="Z90" i="1" s="1" a="1"/>
  <c r="Z90" i="1" s="1"/>
  <c r="K74" i="1" a="1"/>
  <c r="K74" i="1" s="1"/>
  <c r="Z74" i="1" s="1" a="1"/>
  <c r="Z74" i="1" s="1"/>
  <c r="K81" i="1" a="1"/>
  <c r="K81" i="1" s="1"/>
  <c r="Z81" i="1" s="1" a="1"/>
  <c r="Z81" i="1" s="1"/>
  <c r="K57" i="1" a="1"/>
  <c r="K57" i="1" s="1"/>
  <c r="Z57" i="1" s="1" a="1"/>
  <c r="Z57" i="1" s="1"/>
  <c r="K53" i="1" a="1"/>
  <c r="K53" i="1" s="1"/>
  <c r="Z53" i="1" s="1" a="1"/>
  <c r="Z53" i="1" s="1"/>
  <c r="K163" i="1" a="1"/>
  <c r="K163" i="1" s="1"/>
  <c r="K6" i="1" a="1"/>
  <c r="K6" i="1" s="1"/>
  <c r="Y6" i="1" s="1" a="1"/>
  <c r="Y6" i="1" s="1"/>
  <c r="K166" i="1" a="1"/>
  <c r="K166" i="1" s="1"/>
  <c r="K27" i="1" a="1"/>
  <c r="K27" i="1" s="1"/>
  <c r="Y27" i="1" s="1" a="1"/>
  <c r="Y27" i="1" s="1"/>
  <c r="K127" i="1" a="1"/>
  <c r="K127" i="1" s="1"/>
  <c r="Z127" i="1" s="1" a="1"/>
  <c r="Z127" i="1" s="1"/>
  <c r="K213" i="1" a="1"/>
  <c r="K213" i="1" s="1"/>
  <c r="K9" i="1" a="1"/>
  <c r="K9" i="1" s="1"/>
  <c r="Z9" i="1" s="1" a="1"/>
  <c r="Z9" i="1" s="1"/>
  <c r="J59" i="1" a="1"/>
  <c r="J59" i="1" s="1"/>
  <c r="J97" i="1" a="1"/>
  <c r="J97" i="1" s="1"/>
  <c r="J210" i="1" a="1"/>
  <c r="J210" i="1" s="1"/>
  <c r="J38" i="1" a="1"/>
  <c r="J38" i="1" s="1"/>
  <c r="J23" i="1" a="1"/>
  <c r="J23" i="1" s="1"/>
  <c r="J76" i="1" a="1"/>
  <c r="J76" i="1" s="1"/>
  <c r="J82" i="1" a="1"/>
  <c r="J82" i="1" s="1"/>
  <c r="J67" i="1" a="1"/>
  <c r="J67" i="1" s="1"/>
  <c r="J113" i="1" a="1"/>
  <c r="J113" i="1" s="1"/>
  <c r="J2" i="1" a="1"/>
  <c r="J2" i="1" s="1"/>
  <c r="J109" i="1" a="1"/>
  <c r="J109" i="1" s="1"/>
  <c r="J42" i="1" a="1"/>
  <c r="J42" i="1" s="1"/>
  <c r="J219" i="1" a="1"/>
  <c r="J219" i="1" s="1"/>
  <c r="J34" i="1" a="1"/>
  <c r="J34" i="1" s="1"/>
  <c r="J182" i="1" a="1"/>
  <c r="J182" i="1" s="1"/>
  <c r="J151" i="1" a="1"/>
  <c r="J151" i="1" s="1"/>
  <c r="J99" i="1" a="1"/>
  <c r="J99" i="1" s="1"/>
  <c r="J15" i="1" a="1"/>
  <c r="J15" i="1" s="1"/>
  <c r="J192" i="1" a="1"/>
  <c r="J192" i="1" s="1"/>
  <c r="J187" i="1" a="1"/>
  <c r="J187" i="1" s="1"/>
  <c r="J142" i="1" a="1"/>
  <c r="J142" i="1" s="1"/>
  <c r="J29" i="1" a="1"/>
  <c r="J29" i="1" s="1"/>
  <c r="J88" i="1" a="1"/>
  <c r="J88" i="1" s="1"/>
  <c r="J179" i="1" a="1"/>
  <c r="J179" i="1" s="1"/>
  <c r="J189" i="1" a="1"/>
  <c r="J189" i="1" s="1"/>
  <c r="J108" i="1" a="1"/>
  <c r="J108" i="1" s="1"/>
  <c r="J106" i="1" a="1"/>
  <c r="J106" i="1" s="1"/>
  <c r="J158" i="1" a="1"/>
  <c r="J158" i="1" s="1"/>
  <c r="J178" i="1" a="1"/>
  <c r="J178" i="1" s="1"/>
  <c r="J143" i="1" a="1"/>
  <c r="J143" i="1" s="1"/>
  <c r="J154" i="1" a="1"/>
  <c r="J154" i="1" s="1"/>
  <c r="J130" i="1" a="1"/>
  <c r="J130" i="1" s="1"/>
  <c r="J170" i="1" a="1"/>
  <c r="J170" i="1" s="1"/>
  <c r="J24" i="1" a="1"/>
  <c r="J24" i="1" s="1"/>
  <c r="J197" i="1" a="1"/>
  <c r="J197" i="1" s="1"/>
  <c r="J157" i="1" a="1"/>
  <c r="J157" i="1" s="1"/>
  <c r="J92" i="1" a="1"/>
  <c r="J92" i="1" s="1"/>
  <c r="J44" i="1" a="1"/>
  <c r="J44" i="1" s="1"/>
  <c r="J43" i="1" a="1"/>
  <c r="J43" i="1" s="1"/>
  <c r="J102" i="1" a="1"/>
  <c r="J102" i="1" s="1"/>
  <c r="J45" i="1" a="1"/>
  <c r="J45" i="1" s="1"/>
  <c r="J31" i="1" a="1"/>
  <c r="J31" i="1" s="1"/>
  <c r="J58" i="1" a="1"/>
  <c r="J58" i="1" s="1"/>
  <c r="J56" i="1" a="1"/>
  <c r="J56" i="1" s="1"/>
  <c r="J73" i="1" a="1"/>
  <c r="J73" i="1" s="1"/>
  <c r="J191" i="1" a="1"/>
  <c r="J191" i="1" s="1"/>
  <c r="J177" i="1" a="1"/>
  <c r="J177" i="1" s="1"/>
  <c r="J19" i="1" a="1"/>
  <c r="J19" i="1" s="1"/>
  <c r="J47" i="1" a="1"/>
  <c r="J47" i="1" s="1"/>
  <c r="J11" i="1" a="1"/>
  <c r="J11" i="1" s="1"/>
  <c r="J141" i="1" a="1"/>
  <c r="J141" i="1" s="1"/>
  <c r="J193" i="1" a="1"/>
  <c r="J193" i="1" s="1"/>
  <c r="J172" i="1" a="1"/>
  <c r="J172" i="1" s="1"/>
  <c r="J30" i="1" a="1"/>
  <c r="J30" i="1" s="1"/>
  <c r="J35" i="1" a="1"/>
  <c r="J35" i="1" s="1"/>
  <c r="J54" i="1" a="1"/>
  <c r="J54" i="1" s="1"/>
  <c r="J62" i="1" a="1"/>
  <c r="J62" i="1" s="1"/>
  <c r="J115" i="1" a="1"/>
  <c r="J115" i="1" s="1"/>
  <c r="J139" i="1" a="1"/>
  <c r="J139" i="1" s="1"/>
  <c r="J72" i="1" a="1"/>
  <c r="J72" i="1" s="1"/>
  <c r="J69" i="1" a="1"/>
  <c r="J69" i="1" s="1"/>
  <c r="J186" i="1" a="1"/>
  <c r="J186" i="1" s="1"/>
  <c r="J225" i="1" a="1"/>
  <c r="J225" i="1" s="1"/>
  <c r="J209" i="1" a="1"/>
  <c r="J209" i="1" s="1"/>
  <c r="J183" i="1" a="1"/>
  <c r="J183" i="1" s="1"/>
  <c r="J131" i="1" a="1"/>
  <c r="J131" i="1" s="1"/>
  <c r="J48" i="1" a="1"/>
  <c r="J48" i="1" s="1"/>
  <c r="J103" i="1" a="1"/>
  <c r="J103" i="1" s="1"/>
  <c r="J3" i="1" a="1"/>
  <c r="J3" i="1" s="1"/>
  <c r="J66" i="1" a="1"/>
  <c r="J66" i="1" s="1"/>
  <c r="J79" i="1" a="1"/>
  <c r="J79" i="1" s="1"/>
  <c r="J125" i="1" a="1"/>
  <c r="J125" i="1" s="1"/>
  <c r="J93" i="1" a="1"/>
  <c r="J93" i="1" s="1"/>
  <c r="J232" i="1" a="1"/>
  <c r="J232" i="1" s="1"/>
  <c r="J112" i="1" a="1"/>
  <c r="J112" i="1" s="1"/>
  <c r="J190" i="1" a="1"/>
  <c r="J190" i="1" s="1"/>
  <c r="J111" i="1" a="1"/>
  <c r="J111" i="1" s="1"/>
  <c r="J55" i="1" a="1"/>
  <c r="J55" i="1" s="1"/>
  <c r="J171" i="1" a="1"/>
  <c r="J171" i="1" s="1"/>
  <c r="J221" i="1" a="1"/>
  <c r="J221" i="1" s="1"/>
  <c r="J36" i="1" a="1"/>
  <c r="J36" i="1" s="1"/>
  <c r="J28" i="1" a="1"/>
  <c r="J28" i="1" s="1"/>
  <c r="J18" i="1" a="1"/>
  <c r="J18" i="1" s="1"/>
  <c r="J77" i="1" a="1"/>
  <c r="J77" i="1" s="1"/>
  <c r="J211" i="1" a="1"/>
  <c r="J211" i="1" s="1"/>
  <c r="J71" i="1" a="1"/>
  <c r="J71" i="1" s="1"/>
  <c r="J161" i="1" a="1"/>
  <c r="J161" i="1" s="1"/>
  <c r="J63" i="1" a="1"/>
  <c r="J63" i="1" s="1"/>
  <c r="J123" i="1" a="1"/>
  <c r="J123" i="1" s="1"/>
  <c r="J173" i="1" a="1"/>
  <c r="J173" i="1" s="1"/>
  <c r="J98" i="1" a="1"/>
  <c r="J98" i="1" s="1"/>
  <c r="J64" i="1" a="1"/>
  <c r="J64" i="1" s="1"/>
  <c r="J207" i="1" a="1"/>
  <c r="J207" i="1" s="1"/>
  <c r="J198" i="1" a="1"/>
  <c r="J198" i="1" s="1"/>
  <c r="J175" i="1" a="1"/>
  <c r="J175" i="1" s="1"/>
  <c r="J200" i="1" a="1"/>
  <c r="J200" i="1" s="1"/>
  <c r="J156" i="1" a="1"/>
  <c r="J156" i="1" s="1"/>
  <c r="J216" i="1" a="1"/>
  <c r="J216" i="1" s="1"/>
  <c r="J215" i="1" a="1"/>
  <c r="J215" i="1" s="1"/>
  <c r="J214" i="1" a="1"/>
  <c r="J214" i="1" s="1"/>
  <c r="J137" i="1" a="1"/>
  <c r="J137" i="1" s="1"/>
  <c r="J222" i="1" a="1"/>
  <c r="J222" i="1" s="1"/>
  <c r="J16" i="1" a="1"/>
  <c r="J16" i="1" s="1"/>
  <c r="J168" i="1" a="1"/>
  <c r="J168" i="1" s="1"/>
  <c r="J80" i="1" a="1"/>
  <c r="J80" i="1" s="1"/>
  <c r="J145" i="1" a="1"/>
  <c r="J145" i="1" s="1"/>
  <c r="J194" i="1" a="1"/>
  <c r="J194" i="1" s="1"/>
  <c r="J201" i="1" a="1"/>
  <c r="J201" i="1" s="1"/>
  <c r="J84" i="1" a="1"/>
  <c r="J84" i="1" s="1"/>
  <c r="J75" i="1" a="1"/>
  <c r="J75" i="1" s="1"/>
  <c r="J132" i="1" a="1"/>
  <c r="J132" i="1" s="1"/>
  <c r="J153" i="1" a="1"/>
  <c r="J153" i="1" s="1"/>
  <c r="J89" i="1" a="1"/>
  <c r="J89" i="1" s="1"/>
  <c r="J230" i="1" a="1"/>
  <c r="J230" i="1" s="1"/>
  <c r="J107" i="1" a="1"/>
  <c r="J107" i="1" s="1"/>
  <c r="J20" i="1" a="1"/>
  <c r="J20" i="1" s="1"/>
  <c r="J212" i="1" a="1"/>
  <c r="J212" i="1" s="1"/>
  <c r="J224" i="1" a="1"/>
  <c r="J224" i="1" s="1"/>
  <c r="J104" i="1" a="1"/>
  <c r="J104" i="1" s="1"/>
  <c r="J196" i="1" a="1"/>
  <c r="J196" i="1" s="1"/>
  <c r="J33" i="1" a="1"/>
  <c r="J33" i="1" s="1"/>
  <c r="J233" i="1" a="1"/>
  <c r="J233" i="1" s="1"/>
  <c r="J134" i="1" a="1"/>
  <c r="J134" i="1" s="1"/>
  <c r="J61" i="1" a="1"/>
  <c r="J61" i="1" s="1"/>
  <c r="J128" i="1" a="1"/>
  <c r="J128" i="1" s="1"/>
  <c r="J121" i="1" a="1"/>
  <c r="J121" i="1" s="1"/>
  <c r="J22" i="1" a="1"/>
  <c r="J22" i="1" s="1"/>
  <c r="J147" i="1" a="1"/>
  <c r="J147" i="1" s="1"/>
  <c r="J129" i="1" a="1"/>
  <c r="J129" i="1" s="1"/>
  <c r="J223" i="1" a="1"/>
  <c r="J223" i="1" s="1"/>
  <c r="J155" i="1" a="1"/>
  <c r="J155" i="1" s="1"/>
  <c r="J149" i="1" a="1"/>
  <c r="J149" i="1" s="1"/>
  <c r="J119" i="1" a="1"/>
  <c r="J119" i="1" s="1"/>
  <c r="J195" i="1" a="1"/>
  <c r="J195" i="1" s="1"/>
  <c r="J65" i="1" a="1"/>
  <c r="J65" i="1" s="1"/>
  <c r="J120" i="1" a="1"/>
  <c r="J120" i="1" s="1"/>
  <c r="J165" i="1" a="1"/>
  <c r="J165" i="1" s="1"/>
  <c r="J138" i="1" a="1"/>
  <c r="J138" i="1" s="1"/>
  <c r="J160" i="1" a="1"/>
  <c r="J160" i="1" s="1"/>
  <c r="J199" i="1" a="1"/>
  <c r="J199" i="1" s="1"/>
  <c r="J60" i="1" a="1"/>
  <c r="J60" i="1" s="1"/>
  <c r="J40" i="1" a="1"/>
  <c r="J40" i="1" s="1"/>
  <c r="J26" i="1" a="1"/>
  <c r="J26" i="1" s="1"/>
  <c r="J17" i="1" a="1"/>
  <c r="J17" i="1" s="1"/>
  <c r="J100" i="1" a="1"/>
  <c r="J100" i="1" s="1"/>
  <c r="J7" i="1" a="1"/>
  <c r="J7" i="1" s="1"/>
  <c r="J229" i="1" a="1"/>
  <c r="J229" i="1" s="1"/>
  <c r="J91" i="1" a="1"/>
  <c r="J91" i="1" s="1"/>
  <c r="J231" i="1" a="1"/>
  <c r="J231" i="1" s="1"/>
  <c r="J203" i="1" a="1"/>
  <c r="J203" i="1" s="1"/>
  <c r="J204" i="1" a="1"/>
  <c r="J204" i="1" s="1"/>
  <c r="J68" i="1" a="1"/>
  <c r="J68" i="1" s="1"/>
  <c r="J169" i="1" a="1"/>
  <c r="J169" i="1" s="1"/>
  <c r="J227" i="1" a="1"/>
  <c r="J227" i="1" s="1"/>
  <c r="J96" i="1" a="1"/>
  <c r="J96" i="1" s="1"/>
  <c r="J13" i="1" a="1"/>
  <c r="J13" i="1" s="1"/>
  <c r="J85" i="1" a="1"/>
  <c r="J85" i="1" s="1"/>
  <c r="J117" i="1" a="1"/>
  <c r="J117" i="1" s="1"/>
  <c r="J126" i="1" a="1"/>
  <c r="J126" i="1" s="1"/>
  <c r="J116" i="1" a="1"/>
  <c r="J116" i="1" s="1"/>
  <c r="J136" i="1" a="1"/>
  <c r="J136" i="1" s="1"/>
  <c r="J118" i="1" a="1"/>
  <c r="J118" i="1" s="1"/>
  <c r="J78" i="1" a="1"/>
  <c r="J78" i="1" s="1"/>
  <c r="J162" i="1" a="1"/>
  <c r="J162" i="1" s="1"/>
  <c r="J167" i="1" a="1"/>
  <c r="J167" i="1" s="1"/>
  <c r="J86" i="1" a="1"/>
  <c r="J86" i="1" s="1"/>
  <c r="J70" i="1" a="1"/>
  <c r="J70" i="1" s="1"/>
  <c r="J208" i="1" a="1"/>
  <c r="J208" i="1" s="1"/>
  <c r="J5" i="1" a="1"/>
  <c r="J5" i="1" s="1"/>
  <c r="J180" i="1" a="1"/>
  <c r="J180" i="1" s="1"/>
  <c r="J150" i="1" a="1"/>
  <c r="J150" i="1" s="1"/>
  <c r="J87" i="1" a="1"/>
  <c r="J87" i="1" s="1"/>
  <c r="J41" i="1" a="1"/>
  <c r="J41" i="1" s="1"/>
  <c r="J83" i="1" a="1"/>
  <c r="J83" i="1" s="1"/>
  <c r="J202" i="1" a="1"/>
  <c r="J202" i="1" s="1"/>
  <c r="J159" i="1" a="1"/>
  <c r="J159" i="1" s="1"/>
  <c r="J146" i="1" a="1"/>
  <c r="J146" i="1" s="1"/>
  <c r="J206" i="1" a="1"/>
  <c r="J206" i="1" s="1"/>
  <c r="J124" i="1" a="1"/>
  <c r="J124" i="1" s="1"/>
  <c r="J122" i="1" a="1"/>
  <c r="J122" i="1" s="1"/>
  <c r="J217" i="1" a="1"/>
  <c r="J217" i="1" s="1"/>
  <c r="J101" i="1" a="1"/>
  <c r="J101" i="1" s="1"/>
  <c r="J133" i="1" a="1"/>
  <c r="J133" i="1" s="1"/>
  <c r="J12" i="1" a="1"/>
  <c r="J12" i="1" s="1"/>
  <c r="J51" i="1" a="1"/>
  <c r="J51" i="1" s="1"/>
  <c r="J205" i="1" a="1"/>
  <c r="J205" i="1" s="1"/>
  <c r="J218" i="1" a="1"/>
  <c r="J218" i="1" s="1"/>
  <c r="J114" i="1" a="1"/>
  <c r="J114" i="1" s="1"/>
  <c r="J226" i="1" a="1"/>
  <c r="J226" i="1" s="1"/>
  <c r="J164" i="1" a="1"/>
  <c r="J164" i="1" s="1"/>
  <c r="J8" i="1" a="1"/>
  <c r="J8" i="1" s="1"/>
  <c r="J39" i="1" a="1"/>
  <c r="J39" i="1" s="1"/>
  <c r="J144" i="1" a="1"/>
  <c r="J144" i="1" s="1"/>
  <c r="J148" i="1" a="1"/>
  <c r="J148" i="1" s="1"/>
  <c r="J181" i="1" a="1"/>
  <c r="J181" i="1" s="1"/>
  <c r="J95" i="1" a="1"/>
  <c r="J95" i="1" s="1"/>
  <c r="J46" i="1" a="1"/>
  <c r="J46" i="1" s="1"/>
  <c r="J220" i="1" a="1"/>
  <c r="J220" i="1" s="1"/>
  <c r="J52" i="1" a="1"/>
  <c r="J52" i="1" s="1"/>
  <c r="J37" i="1" a="1"/>
  <c r="J37" i="1" s="1"/>
  <c r="J49" i="1" a="1"/>
  <c r="J49" i="1" s="1"/>
  <c r="J152" i="1" a="1"/>
  <c r="J152" i="1" s="1"/>
  <c r="J228" i="1" a="1"/>
  <c r="J228" i="1" s="1"/>
  <c r="J10" i="1" a="1"/>
  <c r="J10" i="1" s="1"/>
  <c r="J110" i="1" a="1"/>
  <c r="J110" i="1" s="1"/>
  <c r="J94" i="1" a="1"/>
  <c r="J94" i="1" s="1"/>
  <c r="J174" i="1" a="1"/>
  <c r="J174" i="1" s="1"/>
  <c r="J21" i="1" a="1"/>
  <c r="J21" i="1" s="1"/>
  <c r="J135" i="1" a="1"/>
  <c r="J135" i="1" s="1"/>
  <c r="J50" i="1" a="1"/>
  <c r="J50" i="1" s="1"/>
  <c r="J32" i="1" a="1"/>
  <c r="J32" i="1" s="1"/>
  <c r="J140" i="1" a="1"/>
  <c r="J140" i="1" s="1"/>
  <c r="J4" i="1" a="1"/>
  <c r="J4" i="1" s="1"/>
  <c r="J185" i="1" a="1"/>
  <c r="J185" i="1" s="1"/>
  <c r="J184" i="1" a="1"/>
  <c r="J184" i="1" s="1"/>
  <c r="J14" i="1" a="1"/>
  <c r="J14" i="1" s="1"/>
  <c r="J25" i="1" a="1"/>
  <c r="J25" i="1" s="1"/>
  <c r="J90" i="1" a="1"/>
  <c r="J90" i="1" s="1"/>
  <c r="J74" i="1" a="1"/>
  <c r="J74" i="1" s="1"/>
  <c r="J81" i="1" a="1"/>
  <c r="J81" i="1" s="1"/>
  <c r="J57" i="1" a="1"/>
  <c r="J57" i="1" s="1"/>
  <c r="J53" i="1" a="1"/>
  <c r="J53" i="1" s="1"/>
  <c r="J163" i="1" a="1"/>
  <c r="J163" i="1" s="1"/>
  <c r="J6" i="1" a="1"/>
  <c r="J6" i="1" s="1"/>
  <c r="J166" i="1" a="1"/>
  <c r="J166" i="1" s="1"/>
  <c r="J27" i="1" a="1"/>
  <c r="J27" i="1" s="1"/>
  <c r="J127" i="1" a="1"/>
  <c r="J127" i="1" s="1"/>
  <c r="J213" i="1" a="1"/>
  <c r="J213" i="1" s="1"/>
  <c r="J9" i="1" a="1"/>
  <c r="J9" i="1" s="1"/>
  <c r="G12" i="30" a="1"/>
  <c r="G12" i="30" s="1"/>
  <c r="H12" i="30" a="1"/>
  <c r="H12" i="30" s="1"/>
  <c r="V12" i="30" s="1" a="1"/>
  <c r="V12" i="30" s="1"/>
  <c r="G22" i="30" a="1"/>
  <c r="G22" i="30" s="1"/>
  <c r="H22" i="30" a="1"/>
  <c r="H22" i="30" s="1"/>
  <c r="W22" i="30" s="1" a="1"/>
  <c r="W22" i="30" s="1"/>
  <c r="G30" i="30" a="1"/>
  <c r="G30" i="30" s="1"/>
  <c r="H30" i="30" a="1"/>
  <c r="H30" i="30" s="1"/>
  <c r="V30" i="30" s="1" a="1"/>
  <c r="V30" i="30" s="1"/>
  <c r="G28" i="30" a="1"/>
  <c r="G28" i="30" s="1"/>
  <c r="H28" i="30" a="1"/>
  <c r="H28" i="30" s="1"/>
  <c r="W28" i="30" s="1" a="1"/>
  <c r="W28" i="30" s="1"/>
  <c r="G29" i="30" a="1"/>
  <c r="G29" i="30" s="1"/>
  <c r="H29" i="30" a="1"/>
  <c r="H29" i="30" s="1"/>
  <c r="V29" i="30" s="1" a="1"/>
  <c r="V29" i="30" s="1"/>
  <c r="G6" i="30" a="1"/>
  <c r="G6" i="30" s="1"/>
  <c r="H6" i="30" a="1"/>
  <c r="H6" i="30" s="1"/>
  <c r="V6" i="30" s="1" a="1"/>
  <c r="V6" i="30" s="1"/>
  <c r="G10" i="30" a="1"/>
  <c r="G10" i="30" s="1"/>
  <c r="H10" i="30" a="1"/>
  <c r="H10" i="30" s="1"/>
  <c r="V10" i="30" s="1" a="1"/>
  <c r="V10" i="30" s="1"/>
  <c r="G9" i="30" a="1"/>
  <c r="G9" i="30" s="1"/>
  <c r="H9" i="30" a="1"/>
  <c r="H9" i="30" s="1"/>
  <c r="V9" i="30" s="1" a="1"/>
  <c r="V9" i="30" s="1"/>
  <c r="G23" i="30" a="1"/>
  <c r="G23" i="30" s="1"/>
  <c r="H23" i="30" a="1"/>
  <c r="H23" i="30" s="1"/>
  <c r="V23" i="30" s="1" a="1"/>
  <c r="V23" i="30" s="1"/>
  <c r="G24" i="30" a="1"/>
  <c r="G24" i="30" s="1"/>
  <c r="H24" i="30" a="1"/>
  <c r="H24" i="30" s="1"/>
  <c r="W24" i="30" s="1" a="1"/>
  <c r="W24" i="30" s="1"/>
  <c r="G27" i="30" a="1"/>
  <c r="G27" i="30" s="1"/>
  <c r="H27" i="30" a="1"/>
  <c r="H27" i="30" s="1"/>
  <c r="V27" i="30" s="1" a="1"/>
  <c r="V27" i="30" s="1"/>
  <c r="G21" i="30" a="1"/>
  <c r="G21" i="30" s="1"/>
  <c r="H21" i="30" a="1"/>
  <c r="H21" i="30" s="1"/>
  <c r="V21" i="30" s="1" a="1"/>
  <c r="V21" i="30" s="1"/>
  <c r="G15" i="30" a="1"/>
  <c r="G15" i="30" s="1"/>
  <c r="H15" i="30" a="1"/>
  <c r="H15" i="30" s="1"/>
  <c r="V15" i="30" s="1" a="1"/>
  <c r="V15" i="30" s="1"/>
  <c r="G18" i="30" a="1"/>
  <c r="G18" i="30" s="1"/>
  <c r="H18" i="30" a="1"/>
  <c r="H18" i="30" s="1"/>
  <c r="V18" i="30" s="1" a="1"/>
  <c r="V18" i="30" s="1"/>
  <c r="G11" i="30" a="1"/>
  <c r="G11" i="30" s="1"/>
  <c r="H11" i="30" a="1"/>
  <c r="H11" i="30" s="1"/>
  <c r="V11" i="30" s="1" a="1"/>
  <c r="V11" i="30" s="1"/>
  <c r="G8" i="30" a="1"/>
  <c r="G8" i="30" s="1"/>
  <c r="H8" i="30" a="1"/>
  <c r="H8" i="30" s="1"/>
  <c r="W8" i="30" s="1" a="1"/>
  <c r="W8" i="30" s="1"/>
  <c r="G5" i="30" a="1"/>
  <c r="G5" i="30" s="1"/>
  <c r="H5" i="30" a="1"/>
  <c r="H5" i="30" s="1"/>
  <c r="V5" i="30" s="1" a="1"/>
  <c r="V5" i="30" s="1"/>
  <c r="G13" i="30" a="1"/>
  <c r="G13" i="30" s="1"/>
  <c r="H13" i="30" a="1"/>
  <c r="H13" i="30" s="1"/>
  <c r="V13" i="30" s="1" a="1"/>
  <c r="V13" i="30" s="1"/>
  <c r="G3" i="30" a="1"/>
  <c r="G3" i="30" s="1"/>
  <c r="H3" i="30" a="1"/>
  <c r="H3" i="30" s="1"/>
  <c r="V3" i="30" s="1" a="1"/>
  <c r="V3" i="30" s="1"/>
  <c r="G25" i="30" a="1"/>
  <c r="G25" i="30" s="1"/>
  <c r="H25" i="30" a="1"/>
  <c r="H25" i="30" s="1"/>
  <c r="V25" i="30" s="1" a="1"/>
  <c r="V25" i="30" s="1"/>
  <c r="G4" i="30" a="1"/>
  <c r="G4" i="30" s="1"/>
  <c r="H4" i="30" a="1"/>
  <c r="H4" i="30" s="1"/>
  <c r="V4" i="30" s="1" a="1"/>
  <c r="V4" i="30" s="1"/>
  <c r="G19" i="30" a="1"/>
  <c r="G19" i="30" s="1"/>
  <c r="H19" i="30" a="1"/>
  <c r="H19" i="30" s="1"/>
  <c r="W19" i="30" s="1" a="1"/>
  <c r="W19" i="30" s="1"/>
  <c r="G20" i="30" a="1"/>
  <c r="G20" i="30" s="1"/>
  <c r="H20" i="30" a="1"/>
  <c r="H20" i="30" s="1"/>
  <c r="V20" i="30" s="1" a="1"/>
  <c r="V20" i="30" s="1"/>
  <c r="G7" i="30" a="1"/>
  <c r="G7" i="30" s="1"/>
  <c r="H7" i="30" a="1"/>
  <c r="H7" i="30" s="1"/>
  <c r="V7" i="30" s="1" a="1"/>
  <c r="V7" i="30" s="1"/>
  <c r="G17" i="30" a="1"/>
  <c r="G17" i="30" s="1"/>
  <c r="H17" i="30" a="1"/>
  <c r="H17" i="30" s="1"/>
  <c r="V17" i="30" s="1" a="1"/>
  <c r="V17" i="30" s="1"/>
  <c r="G2" i="30" a="1"/>
  <c r="G2" i="30" s="1"/>
  <c r="H2" i="30" a="1"/>
  <c r="H2" i="30" s="1"/>
  <c r="W2" i="30" s="1" a="1"/>
  <c r="W2" i="30" s="1"/>
  <c r="G14" i="30" a="1"/>
  <c r="G14" i="30" s="1"/>
  <c r="H14" i="30" a="1"/>
  <c r="H14" i="30" s="1"/>
  <c r="V14" i="30" s="1" a="1"/>
  <c r="V14" i="30" s="1"/>
  <c r="G16" i="30" a="1"/>
  <c r="G16" i="30" s="1"/>
  <c r="H16" i="30" a="1"/>
  <c r="H16" i="30" s="1"/>
  <c r="W16" i="30" s="1" a="1"/>
  <c r="W16" i="30" s="1"/>
  <c r="J4" i="31" a="1"/>
  <c r="J4" i="31" s="1"/>
  <c r="J9" i="31" a="1"/>
  <c r="J9" i="31" s="1"/>
  <c r="J5" i="31" a="1"/>
  <c r="J5" i="31" s="1"/>
  <c r="J13" i="31" a="1"/>
  <c r="J13" i="31" s="1"/>
  <c r="J7" i="31" a="1"/>
  <c r="J7" i="31" s="1"/>
  <c r="J11" i="31" a="1"/>
  <c r="J11" i="31" s="1"/>
  <c r="J14" i="31" a="1"/>
  <c r="J14" i="31" s="1"/>
  <c r="J15" i="31" a="1"/>
  <c r="J15" i="31" s="1"/>
  <c r="J23" i="31" a="1"/>
  <c r="J23" i="31" s="1"/>
  <c r="J18" i="31" a="1"/>
  <c r="J18" i="31" s="1"/>
  <c r="J21" i="31" a="1"/>
  <c r="J21" i="31" s="1"/>
  <c r="J26" i="31" a="1"/>
  <c r="J26" i="31" s="1"/>
  <c r="J24" i="31" a="1"/>
  <c r="J24" i="31" s="1"/>
  <c r="J20" i="31" a="1"/>
  <c r="J20" i="31" s="1"/>
  <c r="J32" i="31" a="1"/>
  <c r="J32" i="31" s="1"/>
  <c r="J22" i="31" a="1"/>
  <c r="J22" i="31" s="1"/>
  <c r="J17" i="31" a="1"/>
  <c r="J17" i="31" s="1"/>
  <c r="J25" i="31" a="1"/>
  <c r="J25" i="31" s="1"/>
  <c r="J31" i="31" a="1"/>
  <c r="J31" i="31" s="1"/>
  <c r="J30" i="31" a="1"/>
  <c r="J30" i="31" s="1"/>
  <c r="J35" i="31" a="1"/>
  <c r="J35" i="31" s="1"/>
  <c r="J27" i="31" a="1"/>
  <c r="J27" i="31" s="1"/>
  <c r="J44" i="31" a="1"/>
  <c r="J44" i="31" s="1"/>
  <c r="J28" i="31" a="1"/>
  <c r="J28" i="31" s="1"/>
  <c r="J34" i="31" a="1"/>
  <c r="J34" i="31" s="1"/>
  <c r="J33" i="31" a="1"/>
  <c r="J33" i="31" s="1"/>
  <c r="J39" i="31" a="1"/>
  <c r="J39" i="31" s="1"/>
  <c r="J42" i="31" a="1"/>
  <c r="J42" i="31" s="1"/>
  <c r="J37" i="31" a="1"/>
  <c r="J37" i="31" s="1"/>
  <c r="J19" i="31" a="1"/>
  <c r="J19" i="31" s="1"/>
  <c r="J36" i="31" a="1"/>
  <c r="J36" i="31" s="1"/>
  <c r="J38" i="31" a="1"/>
  <c r="J38" i="31" s="1"/>
  <c r="J43" i="31" a="1"/>
  <c r="J43" i="31" s="1"/>
  <c r="J41" i="31" a="1"/>
  <c r="J41" i="31" s="1"/>
  <c r="J50" i="31" a="1"/>
  <c r="J50" i="31" s="1"/>
  <c r="J49" i="31" a="1"/>
  <c r="J49" i="31" s="1"/>
  <c r="J53" i="31" a="1"/>
  <c r="J53" i="31" s="1"/>
  <c r="J54" i="31" a="1"/>
  <c r="J54" i="31" s="1"/>
  <c r="J47" i="31" a="1"/>
  <c r="J47" i="31" s="1"/>
  <c r="J52" i="31" a="1"/>
  <c r="J52" i="31" s="1"/>
  <c r="J61" i="31" a="1"/>
  <c r="J61" i="31" s="1"/>
  <c r="J56" i="31" a="1"/>
  <c r="J56" i="31" s="1"/>
  <c r="J40" i="31" a="1"/>
  <c r="J40" i="31" s="1"/>
  <c r="J59" i="31" a="1"/>
  <c r="J59" i="31" s="1"/>
  <c r="J62" i="31" a="1"/>
  <c r="J62" i="31" s="1"/>
  <c r="J57" i="31" a="1"/>
  <c r="J57" i="31" s="1"/>
  <c r="J60" i="31" a="1"/>
  <c r="J60" i="31" s="1"/>
  <c r="J45" i="31" a="1"/>
  <c r="J45" i="31" s="1"/>
  <c r="J71" i="31" a="1"/>
  <c r="J71" i="31" s="1"/>
  <c r="J64" i="31" a="1"/>
  <c r="J64" i="31" s="1"/>
  <c r="J46" i="31" a="1"/>
  <c r="J46" i="31" s="1"/>
  <c r="J48" i="31" a="1"/>
  <c r="J48" i="31" s="1"/>
  <c r="J55" i="31" a="1"/>
  <c r="J55" i="31" s="1"/>
  <c r="J67" i="31" a="1"/>
  <c r="J67" i="31" s="1"/>
  <c r="J65" i="31" a="1"/>
  <c r="J65" i="31" s="1"/>
  <c r="J73" i="31" a="1"/>
  <c r="J73" i="31" s="1"/>
  <c r="J58" i="31" a="1"/>
  <c r="J58" i="31" s="1"/>
  <c r="J66" i="31" a="1"/>
  <c r="J66" i="31" s="1"/>
  <c r="J70" i="31" a="1"/>
  <c r="J70" i="31" s="1"/>
  <c r="J68" i="31" a="1"/>
  <c r="J68" i="31" s="1"/>
  <c r="J69" i="31" a="1"/>
  <c r="J69" i="31" s="1"/>
  <c r="J51" i="31" a="1"/>
  <c r="J51" i="31" s="1"/>
  <c r="J72" i="31" a="1"/>
  <c r="J72" i="31" s="1"/>
  <c r="G4" i="31" a="1"/>
  <c r="G4" i="31" s="1"/>
  <c r="H4" i="31" a="1"/>
  <c r="H4" i="31" s="1"/>
  <c r="V4" i="31" s="1" a="1"/>
  <c r="V4" i="31" s="1"/>
  <c r="G9" i="31" a="1"/>
  <c r="G9" i="31" s="1"/>
  <c r="H9" i="31" a="1"/>
  <c r="H9" i="31" s="1"/>
  <c r="W9" i="31" s="1" a="1"/>
  <c r="W9" i="31" s="1"/>
  <c r="H6" i="31" a="1"/>
  <c r="H6" i="31" s="1"/>
  <c r="V6" i="31" s="1" a="1"/>
  <c r="V6" i="31" s="1"/>
  <c r="G5" i="31" a="1"/>
  <c r="G5" i="31" s="1"/>
  <c r="H5" i="31" a="1"/>
  <c r="H5" i="31" s="1"/>
  <c r="V5" i="31" s="1" a="1"/>
  <c r="V5" i="31" s="1"/>
  <c r="G13" i="31" a="1"/>
  <c r="G13" i="31" s="1"/>
  <c r="H13" i="31" a="1"/>
  <c r="H13" i="31" s="1"/>
  <c r="W13" i="31" s="1" a="1"/>
  <c r="W13" i="31" s="1"/>
  <c r="G7" i="31" a="1"/>
  <c r="G7" i="31" s="1"/>
  <c r="H7" i="31" a="1"/>
  <c r="H7" i="31" s="1"/>
  <c r="V7" i="31" s="1" a="1"/>
  <c r="V7" i="31" s="1"/>
  <c r="G11" i="31" a="1"/>
  <c r="G11" i="31" s="1"/>
  <c r="H11" i="31" a="1"/>
  <c r="H11" i="31" s="1"/>
  <c r="V11" i="31" s="1" a="1"/>
  <c r="V11" i="31" s="1"/>
  <c r="G14" i="31" a="1"/>
  <c r="G14" i="31" s="1"/>
  <c r="H14" i="31" a="1"/>
  <c r="H14" i="31" s="1"/>
  <c r="W14" i="31" s="1" a="1"/>
  <c r="W14" i="31" s="1"/>
  <c r="G15" i="31" a="1"/>
  <c r="G15" i="31" s="1"/>
  <c r="H15" i="31" a="1"/>
  <c r="H15" i="31" s="1"/>
  <c r="V15" i="31" s="1" a="1"/>
  <c r="V15" i="31" s="1"/>
  <c r="G23" i="31" a="1"/>
  <c r="G23" i="31" s="1"/>
  <c r="H23" i="31" a="1"/>
  <c r="H23" i="31" s="1"/>
  <c r="W23" i="31" s="1" a="1"/>
  <c r="W23" i="31" s="1"/>
  <c r="G18" i="31" a="1"/>
  <c r="G18" i="31" s="1"/>
  <c r="H18" i="31" a="1"/>
  <c r="H18" i="31" s="1"/>
  <c r="V18" i="31" s="1" a="1"/>
  <c r="V18" i="31" s="1"/>
  <c r="G21" i="31" a="1"/>
  <c r="G21" i="31" s="1"/>
  <c r="H21" i="31" a="1"/>
  <c r="H21" i="31" s="1"/>
  <c r="V21" i="31" s="1" a="1"/>
  <c r="V21" i="31" s="1"/>
  <c r="G26" i="31" a="1"/>
  <c r="G26" i="31" s="1"/>
  <c r="H26" i="31" a="1"/>
  <c r="H26" i="31" s="1"/>
  <c r="W26" i="31" s="1" a="1"/>
  <c r="W26" i="31" s="1"/>
  <c r="G24" i="31" a="1"/>
  <c r="G24" i="31" s="1"/>
  <c r="H24" i="31" a="1"/>
  <c r="H24" i="31" s="1"/>
  <c r="V24" i="31" s="1" a="1"/>
  <c r="V24" i="31" s="1"/>
  <c r="G20" i="31" a="1"/>
  <c r="G20" i="31" s="1"/>
  <c r="H20" i="31" a="1"/>
  <c r="H20" i="31" s="1"/>
  <c r="V20" i="31" s="1" a="1"/>
  <c r="V20" i="31" s="1"/>
  <c r="G32" i="31" a="1"/>
  <c r="G32" i="31" s="1"/>
  <c r="H32" i="31" a="1"/>
  <c r="H32" i="31" s="1"/>
  <c r="W32" i="31" s="1" a="1"/>
  <c r="W32" i="31" s="1"/>
  <c r="G22" i="31" a="1"/>
  <c r="G22" i="31" s="1"/>
  <c r="H22" i="31" a="1"/>
  <c r="H22" i="31" s="1"/>
  <c r="V22" i="31" s="1" a="1"/>
  <c r="V22" i="31" s="1"/>
  <c r="G17" i="31" a="1"/>
  <c r="G17" i="31" s="1"/>
  <c r="H17" i="31" a="1"/>
  <c r="H17" i="31" s="1"/>
  <c r="V17" i="31" s="1" a="1"/>
  <c r="V17" i="31" s="1"/>
  <c r="G25" i="31" a="1"/>
  <c r="G25" i="31" s="1"/>
  <c r="H25" i="31" a="1"/>
  <c r="H25" i="31" s="1"/>
  <c r="W25" i="31" s="1" a="1"/>
  <c r="W25" i="31" s="1"/>
  <c r="G31" i="31" a="1"/>
  <c r="G31" i="31" s="1"/>
  <c r="H31" i="31" a="1"/>
  <c r="H31" i="31" s="1"/>
  <c r="V31" i="31" s="1" a="1"/>
  <c r="V31" i="31" s="1"/>
  <c r="G30" i="31" a="1"/>
  <c r="G30" i="31" s="1"/>
  <c r="H30" i="31" a="1"/>
  <c r="H30" i="31" s="1"/>
  <c r="V30" i="31" s="1" a="1"/>
  <c r="V30" i="31" s="1"/>
  <c r="G35" i="31" a="1"/>
  <c r="G35" i="31" s="1"/>
  <c r="H35" i="31" a="1"/>
  <c r="H35" i="31" s="1"/>
  <c r="W35" i="31" s="1" a="1"/>
  <c r="W35" i="31" s="1"/>
  <c r="G27" i="31" a="1"/>
  <c r="G27" i="31" s="1"/>
  <c r="H27" i="31" a="1"/>
  <c r="H27" i="31" s="1"/>
  <c r="V27" i="31" s="1" a="1"/>
  <c r="V27" i="31" s="1"/>
  <c r="G44" i="31" a="1"/>
  <c r="G44" i="31" s="1"/>
  <c r="H44" i="31" a="1"/>
  <c r="H44" i="31" s="1"/>
  <c r="V44" i="31" s="1" a="1"/>
  <c r="V44" i="31" s="1"/>
  <c r="G28" i="31" a="1"/>
  <c r="G28" i="31" s="1"/>
  <c r="H28" i="31" a="1"/>
  <c r="H28" i="31" s="1"/>
  <c r="W28" i="31" s="1" a="1"/>
  <c r="W28" i="31" s="1"/>
  <c r="G34" i="31" a="1"/>
  <c r="G34" i="31" s="1"/>
  <c r="H34" i="31" a="1"/>
  <c r="H34" i="31" s="1"/>
  <c r="V34" i="31" s="1" a="1"/>
  <c r="V34" i="31" s="1"/>
  <c r="G33" i="31" a="1"/>
  <c r="G33" i="31" s="1"/>
  <c r="H33" i="31" a="1"/>
  <c r="H33" i="31" s="1"/>
  <c r="V33" i="31" s="1" a="1"/>
  <c r="V33" i="31" s="1"/>
  <c r="G39" i="31" a="1"/>
  <c r="G39" i="31" s="1"/>
  <c r="H39" i="31" a="1"/>
  <c r="H39" i="31" s="1"/>
  <c r="W39" i="31" s="1" a="1"/>
  <c r="W39" i="31" s="1"/>
  <c r="G42" i="31" a="1"/>
  <c r="G42" i="31" s="1"/>
  <c r="H42" i="31" a="1"/>
  <c r="H42" i="31" s="1"/>
  <c r="V42" i="31" s="1" a="1"/>
  <c r="V42" i="31" s="1"/>
  <c r="G37" i="31" a="1"/>
  <c r="G37" i="31" s="1"/>
  <c r="H37" i="31" a="1"/>
  <c r="H37" i="31" s="1"/>
  <c r="V37" i="31" s="1" a="1"/>
  <c r="V37" i="31" s="1"/>
  <c r="G19" i="31" a="1"/>
  <c r="G19" i="31" s="1"/>
  <c r="H19" i="31" a="1"/>
  <c r="H19" i="31" s="1"/>
  <c r="W19" i="31" s="1" a="1"/>
  <c r="W19" i="31" s="1"/>
  <c r="G36" i="31" a="1"/>
  <c r="G36" i="31" s="1"/>
  <c r="H36" i="31" a="1"/>
  <c r="H36" i="31" s="1"/>
  <c r="V36" i="31" s="1" a="1"/>
  <c r="V36" i="31" s="1"/>
  <c r="G38" i="31" a="1"/>
  <c r="G38" i="31" s="1"/>
  <c r="H38" i="31" a="1"/>
  <c r="H38" i="31" s="1"/>
  <c r="V38" i="31" s="1" a="1"/>
  <c r="V38" i="31" s="1"/>
  <c r="G43" i="31" a="1"/>
  <c r="G43" i="31" s="1"/>
  <c r="H43" i="31" a="1"/>
  <c r="H43" i="31" s="1"/>
  <c r="W43" i="31" s="1" a="1"/>
  <c r="W43" i="31" s="1"/>
  <c r="G41" i="31" a="1"/>
  <c r="G41" i="31" s="1"/>
  <c r="H41" i="31" a="1"/>
  <c r="H41" i="31" s="1"/>
  <c r="V41" i="31" s="1" a="1"/>
  <c r="V41" i="31" s="1"/>
  <c r="G50" i="31" a="1"/>
  <c r="G50" i="31" s="1"/>
  <c r="H50" i="31" a="1"/>
  <c r="H50" i="31" s="1"/>
  <c r="V50" i="31" s="1" a="1"/>
  <c r="V50" i="31" s="1"/>
  <c r="G49" i="31" a="1"/>
  <c r="G49" i="31" s="1"/>
  <c r="H49" i="31" a="1"/>
  <c r="H49" i="31" s="1"/>
  <c r="W49" i="31" s="1" a="1"/>
  <c r="W49" i="31" s="1"/>
  <c r="G53" i="31" a="1"/>
  <c r="G53" i="31" s="1"/>
  <c r="H53" i="31" a="1"/>
  <c r="H53" i="31" s="1"/>
  <c r="V53" i="31" s="1" a="1"/>
  <c r="V53" i="31" s="1"/>
  <c r="G54" i="31" a="1"/>
  <c r="G54" i="31" s="1"/>
  <c r="H54" i="31" a="1"/>
  <c r="H54" i="31" s="1"/>
  <c r="V54" i="31" s="1" a="1"/>
  <c r="V54" i="31" s="1"/>
  <c r="G47" i="31" a="1"/>
  <c r="G47" i="31" s="1"/>
  <c r="H47" i="31" a="1"/>
  <c r="H47" i="31" s="1"/>
  <c r="W47" i="31" s="1" a="1"/>
  <c r="W47" i="31" s="1"/>
  <c r="G52" i="31" a="1"/>
  <c r="G52" i="31" s="1"/>
  <c r="H52" i="31" a="1"/>
  <c r="H52" i="31" s="1"/>
  <c r="V52" i="31" s="1" a="1"/>
  <c r="V52" i="31" s="1"/>
  <c r="G61" i="31" a="1"/>
  <c r="G61" i="31" s="1"/>
  <c r="H61" i="31" a="1"/>
  <c r="H61" i="31" s="1"/>
  <c r="V61" i="31" s="1" a="1"/>
  <c r="V61" i="31" s="1"/>
  <c r="G56" i="31" a="1"/>
  <c r="G56" i="31" s="1"/>
  <c r="H56" i="31" a="1"/>
  <c r="H56" i="31" s="1"/>
  <c r="W56" i="31" s="1" a="1"/>
  <c r="W56" i="31" s="1"/>
  <c r="G40" i="31" a="1"/>
  <c r="G40" i="31" s="1"/>
  <c r="H40" i="31" a="1"/>
  <c r="H40" i="31" s="1"/>
  <c r="V40" i="31" s="1" a="1"/>
  <c r="V40" i="31" s="1"/>
  <c r="G59" i="31" a="1"/>
  <c r="G59" i="31" s="1"/>
  <c r="H59" i="31" a="1"/>
  <c r="H59" i="31" s="1"/>
  <c r="V59" i="31" s="1" a="1"/>
  <c r="V59" i="31" s="1"/>
  <c r="G62" i="31" a="1"/>
  <c r="G62" i="31" s="1"/>
  <c r="H62" i="31" a="1"/>
  <c r="H62" i="31" s="1"/>
  <c r="W62" i="31" s="1" a="1"/>
  <c r="W62" i="31" s="1"/>
  <c r="G57" i="31" a="1"/>
  <c r="G57" i="31" s="1"/>
  <c r="H57" i="31" a="1"/>
  <c r="H57" i="31" s="1"/>
  <c r="V57" i="31" s="1" a="1"/>
  <c r="V57" i="31" s="1"/>
  <c r="G60" i="31" a="1"/>
  <c r="G60" i="31" s="1"/>
  <c r="H60" i="31" a="1"/>
  <c r="H60" i="31" s="1"/>
  <c r="V60" i="31" s="1" a="1"/>
  <c r="V60" i="31" s="1"/>
  <c r="G45" i="31" a="1"/>
  <c r="G45" i="31" s="1"/>
  <c r="H45" i="31" a="1"/>
  <c r="H45" i="31" s="1"/>
  <c r="W45" i="31" s="1" a="1"/>
  <c r="W45" i="31" s="1"/>
  <c r="G71" i="31" a="1"/>
  <c r="G71" i="31" s="1"/>
  <c r="H71" i="31" a="1"/>
  <c r="H71" i="31" s="1"/>
  <c r="V71" i="31" s="1" a="1"/>
  <c r="V71" i="31" s="1"/>
  <c r="G64" i="31" a="1"/>
  <c r="G64" i="31" s="1"/>
  <c r="H64" i="31" a="1"/>
  <c r="H64" i="31" s="1"/>
  <c r="V64" i="31" s="1" a="1"/>
  <c r="V64" i="31" s="1"/>
  <c r="G46" i="31" a="1"/>
  <c r="G46" i="31" s="1"/>
  <c r="H46" i="31" a="1"/>
  <c r="H46" i="31" s="1"/>
  <c r="W46" i="31" s="1" a="1"/>
  <c r="W46" i="31" s="1"/>
  <c r="G48" i="31" a="1"/>
  <c r="G48" i="31" s="1"/>
  <c r="H48" i="31" a="1"/>
  <c r="H48" i="31" s="1"/>
  <c r="V48" i="31" s="1" a="1"/>
  <c r="V48" i="31" s="1"/>
  <c r="G55" i="31" a="1"/>
  <c r="G55" i="31" s="1"/>
  <c r="H55" i="31" a="1"/>
  <c r="H55" i="31" s="1"/>
  <c r="V55" i="31" s="1" a="1"/>
  <c r="V55" i="31" s="1"/>
  <c r="G67" i="31" a="1"/>
  <c r="G67" i="31" s="1"/>
  <c r="H67" i="31" a="1"/>
  <c r="H67" i="31" s="1"/>
  <c r="W67" i="31" s="1" a="1"/>
  <c r="W67" i="31" s="1"/>
  <c r="G65" i="31" a="1"/>
  <c r="G65" i="31" s="1"/>
  <c r="H65" i="31" a="1"/>
  <c r="H65" i="31" s="1"/>
  <c r="V65" i="31" s="1" a="1"/>
  <c r="V65" i="31" s="1"/>
  <c r="G73" i="31" a="1"/>
  <c r="G73" i="31" s="1"/>
  <c r="H73" i="31" a="1"/>
  <c r="H73" i="31" s="1"/>
  <c r="V73" i="31" s="1" a="1"/>
  <c r="V73" i="31" s="1"/>
  <c r="G58" i="31" a="1"/>
  <c r="G58" i="31" s="1"/>
  <c r="H58" i="31" a="1"/>
  <c r="H58" i="31" s="1"/>
  <c r="W58" i="31" s="1" a="1"/>
  <c r="W58" i="31" s="1"/>
  <c r="G66" i="31" a="1"/>
  <c r="G66" i="31" s="1"/>
  <c r="H66" i="31" a="1"/>
  <c r="H66" i="31" s="1"/>
  <c r="V66" i="31" s="1" a="1"/>
  <c r="V66" i="31" s="1"/>
  <c r="G70" i="31" a="1"/>
  <c r="G70" i="31" s="1"/>
  <c r="H70" i="31" a="1"/>
  <c r="H70" i="31" s="1"/>
  <c r="V70" i="31" s="1" a="1"/>
  <c r="V70" i="31" s="1"/>
  <c r="G68" i="31" a="1"/>
  <c r="G68" i="31" s="1"/>
  <c r="H68" i="31" a="1"/>
  <c r="H68" i="31" s="1"/>
  <c r="W68" i="31" s="1" a="1"/>
  <c r="W68" i="31" s="1"/>
  <c r="G69" i="31" a="1"/>
  <c r="G69" i="31" s="1"/>
  <c r="H69" i="31" a="1"/>
  <c r="H69" i="31" s="1"/>
  <c r="V69" i="31" s="1" a="1"/>
  <c r="V69" i="31" s="1"/>
  <c r="G51" i="31" a="1"/>
  <c r="G51" i="31" s="1"/>
  <c r="H51" i="31" a="1"/>
  <c r="H51" i="31" s="1"/>
  <c r="V51" i="31" s="1" a="1"/>
  <c r="V51" i="31" s="1"/>
  <c r="G72" i="31" a="1"/>
  <c r="G72" i="31" s="1"/>
  <c r="H72" i="31" a="1"/>
  <c r="H72" i="31" s="1"/>
  <c r="W72" i="31" s="1" a="1"/>
  <c r="W72" i="31" s="1"/>
  <c r="J49" i="29" a="1"/>
  <c r="J49" i="29" s="1"/>
  <c r="H2" i="29" a="1"/>
  <c r="H2" i="29" s="1"/>
  <c r="H14" i="29" a="1"/>
  <c r="H14" i="29" s="1"/>
  <c r="V14" i="29" s="1" a="1"/>
  <c r="V14" i="29" s="1"/>
  <c r="H7" i="29" a="1"/>
  <c r="H7" i="29" s="1"/>
  <c r="W7" i="29" s="1" a="1"/>
  <c r="W7" i="29" s="1"/>
  <c r="H12" i="29" a="1"/>
  <c r="H12" i="29" s="1"/>
  <c r="W12" i="29" s="1" a="1"/>
  <c r="W12" i="29" s="1"/>
  <c r="H10" i="29" a="1"/>
  <c r="H10" i="29" s="1"/>
  <c r="W10" i="29" s="1" a="1"/>
  <c r="W10" i="29" s="1"/>
  <c r="H9" i="29" a="1"/>
  <c r="H9" i="29" s="1"/>
  <c r="W9" i="29" s="1" a="1"/>
  <c r="W9" i="29" s="1"/>
  <c r="H5" i="29" a="1"/>
  <c r="H5" i="29" s="1"/>
  <c r="W5" i="29" s="1" a="1"/>
  <c r="W5" i="29" s="1"/>
  <c r="H11" i="29" a="1"/>
  <c r="H11" i="29" s="1"/>
  <c r="V11" i="29" s="1" a="1"/>
  <c r="V11" i="29" s="1"/>
  <c r="H27" i="29" a="1"/>
  <c r="H27" i="29" s="1"/>
  <c r="W27" i="29" s="1" a="1"/>
  <c r="W27" i="29" s="1"/>
  <c r="H18" i="29" a="1"/>
  <c r="H18" i="29" s="1"/>
  <c r="W18" i="29" s="1" a="1"/>
  <c r="W18" i="29" s="1"/>
  <c r="H17" i="29" a="1"/>
  <c r="H17" i="29" s="1"/>
  <c r="W17" i="29" s="1" a="1"/>
  <c r="W17" i="29" s="1"/>
  <c r="H13" i="29" a="1"/>
  <c r="H13" i="29" s="1"/>
  <c r="W13" i="29" s="1" a="1"/>
  <c r="W13" i="29" s="1"/>
  <c r="H6" i="29" a="1"/>
  <c r="H6" i="29" s="1"/>
  <c r="W6" i="29" s="1" a="1"/>
  <c r="W6" i="29" s="1"/>
  <c r="H22" i="29" a="1"/>
  <c r="H22" i="29" s="1"/>
  <c r="W22" i="29" s="1" a="1"/>
  <c r="W22" i="29" s="1"/>
  <c r="H15" i="29" a="1"/>
  <c r="H15" i="29" s="1"/>
  <c r="W15" i="29" s="1" a="1"/>
  <c r="W15" i="29" s="1"/>
  <c r="H20" i="29" a="1"/>
  <c r="H20" i="29" s="1"/>
  <c r="W20" i="29" s="1" a="1"/>
  <c r="W20" i="29" s="1"/>
  <c r="H8" i="29" a="1"/>
  <c r="H8" i="29" s="1"/>
  <c r="W8" i="29" s="1" a="1"/>
  <c r="W8" i="29" s="1"/>
  <c r="H3" i="29" a="1"/>
  <c r="H3" i="29" s="1"/>
  <c r="W3" i="29" s="1" a="1"/>
  <c r="W3" i="29" s="1"/>
  <c r="H23" i="29" a="1"/>
  <c r="H23" i="29" s="1"/>
  <c r="W23" i="29" s="1" a="1"/>
  <c r="W23" i="29" s="1"/>
  <c r="H26" i="29" a="1"/>
  <c r="H26" i="29" s="1"/>
  <c r="W26" i="29" s="1" a="1"/>
  <c r="W26" i="29" s="1"/>
  <c r="H21" i="29" a="1"/>
  <c r="H21" i="29" s="1"/>
  <c r="W21" i="29" s="1" a="1"/>
  <c r="W21" i="29" s="1"/>
  <c r="H16" i="29" a="1"/>
  <c r="H16" i="29" s="1"/>
  <c r="W16" i="29" s="1" a="1"/>
  <c r="W16" i="29" s="1"/>
  <c r="H4" i="29" a="1"/>
  <c r="H4" i="29" s="1"/>
  <c r="W4" i="29" s="1" a="1"/>
  <c r="W4" i="29" s="1"/>
  <c r="H29" i="29" a="1"/>
  <c r="H29" i="29" s="1"/>
  <c r="W29" i="29" s="1" a="1"/>
  <c r="W29" i="29" s="1"/>
  <c r="H28" i="29" a="1"/>
  <c r="H28" i="29" s="1"/>
  <c r="W28" i="29" s="1" a="1"/>
  <c r="W28" i="29" s="1"/>
  <c r="H24" i="29" a="1"/>
  <c r="H24" i="29" s="1"/>
  <c r="V24" i="29" s="1" a="1"/>
  <c r="V24" i="29" s="1"/>
  <c r="H25" i="29" a="1"/>
  <c r="H25" i="29" s="1"/>
  <c r="W25" i="29" s="1" a="1"/>
  <c r="W25" i="29" s="1"/>
  <c r="H19" i="29" a="1"/>
  <c r="H19" i="29" s="1"/>
  <c r="W19" i="29" s="1" a="1"/>
  <c r="W19" i="29" s="1"/>
  <c r="H34" i="29" a="1"/>
  <c r="H34" i="29" s="1"/>
  <c r="W34" i="29" s="1" a="1"/>
  <c r="W34" i="29" s="1"/>
  <c r="H31" i="29" a="1"/>
  <c r="H31" i="29" s="1"/>
  <c r="W31" i="29" s="1" a="1"/>
  <c r="W31" i="29" s="1"/>
  <c r="H43" i="29" a="1"/>
  <c r="H43" i="29" s="1"/>
  <c r="W43" i="29" s="1" a="1"/>
  <c r="W43" i="29" s="1"/>
  <c r="H32" i="29" a="1"/>
  <c r="H32" i="29" s="1"/>
  <c r="W32" i="29" s="1" a="1"/>
  <c r="W32" i="29" s="1"/>
  <c r="H35" i="29" a="1"/>
  <c r="H35" i="29" s="1"/>
  <c r="W35" i="29" s="1" a="1"/>
  <c r="W35" i="29" s="1"/>
  <c r="H38" i="29" a="1"/>
  <c r="H38" i="29" s="1"/>
  <c r="W38" i="29" s="1" a="1"/>
  <c r="W38" i="29" s="1"/>
  <c r="H30" i="29" a="1"/>
  <c r="H30" i="29" s="1"/>
  <c r="W30" i="29" s="1" a="1"/>
  <c r="W30" i="29" s="1"/>
  <c r="H42" i="29" a="1"/>
  <c r="H42" i="29" s="1"/>
  <c r="W42" i="29" s="1" a="1"/>
  <c r="W42" i="29" s="1"/>
  <c r="H33" i="29" a="1"/>
  <c r="H33" i="29" s="1"/>
  <c r="W33" i="29" s="1" a="1"/>
  <c r="W33" i="29" s="1"/>
  <c r="H44" i="29" a="1"/>
  <c r="H44" i="29" s="1"/>
  <c r="W44" i="29" s="1" a="1"/>
  <c r="W44" i="29" s="1"/>
  <c r="H36" i="29" a="1"/>
  <c r="H36" i="29" s="1"/>
  <c r="W36" i="29" s="1" a="1"/>
  <c r="W36" i="29" s="1"/>
  <c r="H39" i="29" a="1"/>
  <c r="H39" i="29" s="1"/>
  <c r="W39" i="29" s="1" a="1"/>
  <c r="W39" i="29" s="1"/>
  <c r="H45" i="29" a="1"/>
  <c r="H45" i="29" s="1"/>
  <c r="W45" i="29" s="1" a="1"/>
  <c r="W45" i="29" s="1"/>
  <c r="H40" i="29" a="1"/>
  <c r="H40" i="29" s="1"/>
  <c r="W40" i="29" s="1" a="1"/>
  <c r="W40" i="29" s="1"/>
  <c r="H46" i="29" a="1"/>
  <c r="H46" i="29" s="1"/>
  <c r="W46" i="29" s="1" a="1"/>
  <c r="W46" i="29" s="1"/>
  <c r="H41" i="29" a="1"/>
  <c r="H41" i="29" s="1"/>
  <c r="W41" i="29" s="1" a="1"/>
  <c r="W41" i="29" s="1"/>
  <c r="H37" i="29" a="1"/>
  <c r="H37" i="29" s="1"/>
  <c r="W37" i="29" s="1" a="1"/>
  <c r="W37" i="29" s="1"/>
  <c r="H47" i="29" a="1"/>
  <c r="H47" i="29" s="1"/>
  <c r="W47" i="29" s="1" a="1"/>
  <c r="W47" i="29" s="1"/>
  <c r="H48" i="29" a="1"/>
  <c r="H48" i="29" s="1"/>
  <c r="W48" i="29" s="1" a="1"/>
  <c r="W48" i="29" s="1"/>
  <c r="H49" i="29" a="1"/>
  <c r="H49" i="29" s="1"/>
  <c r="W49" i="29" s="1" a="1"/>
  <c r="W49" i="29" s="1"/>
  <c r="G14" i="29" a="1"/>
  <c r="G14" i="29" s="1"/>
  <c r="G7" i="29" a="1"/>
  <c r="G7" i="29" s="1"/>
  <c r="G12" i="29" a="1"/>
  <c r="G12" i="29" s="1"/>
  <c r="G10" i="29" a="1"/>
  <c r="G10" i="29" s="1"/>
  <c r="G9" i="29" a="1"/>
  <c r="G9" i="29" s="1"/>
  <c r="G5" i="29" a="1"/>
  <c r="G5" i="29" s="1"/>
  <c r="G11" i="29" a="1"/>
  <c r="G11" i="29" s="1"/>
  <c r="G27" i="29" a="1"/>
  <c r="G27" i="29" s="1"/>
  <c r="G18" i="29" a="1"/>
  <c r="G18" i="29" s="1"/>
  <c r="G17" i="29" a="1"/>
  <c r="G17" i="29" s="1"/>
  <c r="G13" i="29" a="1"/>
  <c r="G13" i="29" s="1"/>
  <c r="G6" i="29" a="1"/>
  <c r="G6" i="29" s="1"/>
  <c r="G22" i="29" a="1"/>
  <c r="G22" i="29" s="1"/>
  <c r="G15" i="29" a="1"/>
  <c r="G15" i="29" s="1"/>
  <c r="G20" i="29" a="1"/>
  <c r="G20" i="29" s="1"/>
  <c r="G8" i="29" a="1"/>
  <c r="G8" i="29" s="1"/>
  <c r="G3" i="29" a="1"/>
  <c r="G3" i="29" s="1"/>
  <c r="G23" i="29" a="1"/>
  <c r="G23" i="29" s="1"/>
  <c r="G26" i="29" a="1"/>
  <c r="G26" i="29" s="1"/>
  <c r="G21" i="29" a="1"/>
  <c r="G21" i="29" s="1"/>
  <c r="G16" i="29" a="1"/>
  <c r="G16" i="29" s="1"/>
  <c r="G4" i="29" a="1"/>
  <c r="G4" i="29" s="1"/>
  <c r="G29" i="29" a="1"/>
  <c r="G29" i="29" s="1"/>
  <c r="G28" i="29" a="1"/>
  <c r="G28" i="29" s="1"/>
  <c r="G24" i="29" a="1"/>
  <c r="G24" i="29" s="1"/>
  <c r="G25" i="29" a="1"/>
  <c r="G25" i="29" s="1"/>
  <c r="G19" i="29" a="1"/>
  <c r="G19" i="29" s="1"/>
  <c r="G34" i="29" a="1"/>
  <c r="G34" i="29" s="1"/>
  <c r="G31" i="29" a="1"/>
  <c r="G31" i="29" s="1"/>
  <c r="G43" i="29" a="1"/>
  <c r="G43" i="29" s="1"/>
  <c r="G32" i="29" a="1"/>
  <c r="G32" i="29" s="1"/>
  <c r="G35" i="29" a="1"/>
  <c r="G35" i="29" s="1"/>
  <c r="G38" i="29" a="1"/>
  <c r="G38" i="29" s="1"/>
  <c r="G30" i="29" a="1"/>
  <c r="G30" i="29" s="1"/>
  <c r="G42" i="29" a="1"/>
  <c r="G42" i="29" s="1"/>
  <c r="G33" i="29" a="1"/>
  <c r="G33" i="29" s="1"/>
  <c r="G44" i="29" a="1"/>
  <c r="G44" i="29" s="1"/>
  <c r="G36" i="29" a="1"/>
  <c r="G36" i="29" s="1"/>
  <c r="G39" i="29" a="1"/>
  <c r="G39" i="29" s="1"/>
  <c r="G45" i="29" a="1"/>
  <c r="G45" i="29" s="1"/>
  <c r="G40" i="29" a="1"/>
  <c r="G40" i="29" s="1"/>
  <c r="G46" i="29" a="1"/>
  <c r="G46" i="29" s="1"/>
  <c r="G41" i="29" a="1"/>
  <c r="G41" i="29" s="1"/>
  <c r="G37" i="29" a="1"/>
  <c r="G37" i="29" s="1"/>
  <c r="G47" i="29" a="1"/>
  <c r="G47" i="29" s="1"/>
  <c r="G48" i="29" a="1"/>
  <c r="G48" i="29" s="1"/>
  <c r="G49" i="29" a="1"/>
  <c r="G49" i="29" s="1"/>
  <c r="J2" i="35" a="1"/>
  <c r="J2" i="35" s="1"/>
  <c r="J3" i="35" a="1"/>
  <c r="J3" i="35" s="1"/>
  <c r="J4" i="35" a="1"/>
  <c r="J4" i="35" s="1"/>
  <c r="J7" i="35" a="1"/>
  <c r="J7" i="35" s="1"/>
  <c r="J5" i="35" a="1"/>
  <c r="J5" i="35" s="1"/>
  <c r="J6" i="35" a="1"/>
  <c r="J6" i="35" s="1"/>
  <c r="J10" i="35" a="1"/>
  <c r="J10" i="35" s="1"/>
  <c r="J9" i="35" a="1"/>
  <c r="J9" i="35" s="1"/>
  <c r="J8" i="35" a="1"/>
  <c r="J8" i="35" s="1"/>
  <c r="J11" i="35" a="1"/>
  <c r="J11" i="35" s="1"/>
  <c r="J12" i="35" a="1"/>
  <c r="J12" i="35" s="1"/>
  <c r="J13" i="35" a="1"/>
  <c r="J13" i="35" s="1"/>
  <c r="J17" i="35" a="1"/>
  <c r="J17" i="35" s="1"/>
  <c r="J14" i="35" a="1"/>
  <c r="J14" i="35" s="1"/>
  <c r="J16" i="35" a="1"/>
  <c r="J16" i="35" s="1"/>
  <c r="H2" i="35" a="1"/>
  <c r="H2" i="35" s="1"/>
  <c r="V2" i="35" s="1" a="1"/>
  <c r="V2" i="35" s="1"/>
  <c r="H3" i="35" a="1"/>
  <c r="H3" i="35" s="1"/>
  <c r="V3" i="35" s="1" a="1"/>
  <c r="V3" i="35" s="1"/>
  <c r="H4" i="35" a="1"/>
  <c r="H4" i="35" s="1"/>
  <c r="V4" i="35" s="1" a="1"/>
  <c r="V4" i="35" s="1"/>
  <c r="H7" i="35" a="1"/>
  <c r="H7" i="35" s="1"/>
  <c r="V7" i="35" s="1" a="1"/>
  <c r="V7" i="35" s="1"/>
  <c r="H5" i="35" a="1"/>
  <c r="H5" i="35" s="1"/>
  <c r="V5" i="35" s="1" a="1"/>
  <c r="V5" i="35" s="1"/>
  <c r="H6" i="35" a="1"/>
  <c r="H6" i="35" s="1"/>
  <c r="V6" i="35" s="1" a="1"/>
  <c r="V6" i="35" s="1"/>
  <c r="H10" i="35" a="1"/>
  <c r="H10" i="35" s="1"/>
  <c r="W10" i="35" s="1" a="1"/>
  <c r="W10" i="35" s="1"/>
  <c r="H9" i="35" a="1"/>
  <c r="H9" i="35" s="1"/>
  <c r="V9" i="35" s="1" a="1"/>
  <c r="V9" i="35" s="1"/>
  <c r="H8" i="35" a="1"/>
  <c r="H8" i="35" s="1"/>
  <c r="V8" i="35" s="1" a="1"/>
  <c r="V8" i="35" s="1"/>
  <c r="H11" i="35" a="1"/>
  <c r="H11" i="35" s="1"/>
  <c r="V11" i="35" s="1" a="1"/>
  <c r="V11" i="35" s="1"/>
  <c r="H12" i="35" a="1"/>
  <c r="H12" i="35" s="1"/>
  <c r="V12" i="35" s="1" a="1"/>
  <c r="V12" i="35" s="1"/>
  <c r="H13" i="35" a="1"/>
  <c r="H13" i="35" s="1"/>
  <c r="V13" i="35" s="1" a="1"/>
  <c r="V13" i="35" s="1"/>
  <c r="H17" i="35" a="1"/>
  <c r="H17" i="35" s="1"/>
  <c r="V17" i="35" s="1" a="1"/>
  <c r="V17" i="35" s="1"/>
  <c r="H14" i="35" a="1"/>
  <c r="H14" i="35" s="1"/>
  <c r="V14" i="35" s="1" a="1"/>
  <c r="V14" i="35" s="1"/>
  <c r="H16" i="35" a="1"/>
  <c r="H16" i="35" s="1"/>
  <c r="W16" i="35" s="1" a="1"/>
  <c r="W16" i="35" s="1"/>
  <c r="H15" i="35" a="1"/>
  <c r="H15" i="35" s="1"/>
  <c r="W15" i="35" s="1" a="1"/>
  <c r="W15" i="35" s="1"/>
  <c r="H20" i="35" a="1"/>
  <c r="H20" i="35" s="1"/>
  <c r="W20" i="35" s="1" a="1"/>
  <c r="W20" i="35" s="1"/>
  <c r="H25" i="35" a="1"/>
  <c r="H25" i="35" s="1"/>
  <c r="W25" i="35" s="1" a="1"/>
  <c r="W25" i="35" s="1"/>
  <c r="H19" i="35" a="1"/>
  <c r="H19" i="35" s="1"/>
  <c r="W19" i="35" s="1" a="1"/>
  <c r="W19" i="35" s="1"/>
  <c r="G2" i="35" a="1"/>
  <c r="G2" i="35" s="1"/>
  <c r="G3" i="35" a="1"/>
  <c r="G3" i="35" s="1"/>
  <c r="G4" i="35" a="1"/>
  <c r="G4" i="35" s="1"/>
  <c r="G7" i="35" a="1"/>
  <c r="G7" i="35" s="1"/>
  <c r="G5" i="35" a="1"/>
  <c r="G5" i="35" s="1"/>
  <c r="G6" i="35" a="1"/>
  <c r="G6" i="35" s="1"/>
  <c r="G10" i="35" a="1"/>
  <c r="G10" i="35" s="1"/>
  <c r="G9" i="35" a="1"/>
  <c r="G9" i="35" s="1"/>
  <c r="G8" i="35" a="1"/>
  <c r="G8" i="35" s="1"/>
  <c r="G11" i="35" a="1"/>
  <c r="G11" i="35" s="1"/>
  <c r="G12" i="35" a="1"/>
  <c r="G12" i="35" s="1"/>
  <c r="G13" i="35" a="1"/>
  <c r="G13" i="35" s="1"/>
  <c r="G17" i="35" a="1"/>
  <c r="G17" i="35" s="1"/>
  <c r="G14" i="35" a="1"/>
  <c r="G14" i="35" s="1"/>
  <c r="G16" i="35" a="1"/>
  <c r="G16" i="35" s="1"/>
  <c r="G15" i="35" a="1"/>
  <c r="G15" i="35" s="1"/>
  <c r="G20" i="35" a="1"/>
  <c r="G20" i="35" s="1"/>
  <c r="G25" i="35" a="1"/>
  <c r="G25" i="35" s="1"/>
  <c r="G19" i="35" a="1"/>
  <c r="G19" i="35" s="1"/>
  <c r="H7" i="34" a="1"/>
  <c r="H7" i="34" s="1"/>
  <c r="W7" i="34" s="1" a="1"/>
  <c r="W7" i="34" s="1"/>
  <c r="H6" i="34" a="1"/>
  <c r="H6" i="34" s="1"/>
  <c r="W6" i="34" s="1" a="1"/>
  <c r="W6" i="34" s="1"/>
  <c r="H37" i="34" a="1"/>
  <c r="H37" i="34" s="1"/>
  <c r="W37" i="34" s="1" a="1"/>
  <c r="W37" i="34" s="1"/>
  <c r="H33" i="34" a="1"/>
  <c r="H33" i="34" s="1"/>
  <c r="W33" i="34" s="1" a="1"/>
  <c r="W33" i="34" s="1"/>
  <c r="H36" i="34" a="1"/>
  <c r="H36" i="34" s="1"/>
  <c r="W36" i="34" s="1" a="1"/>
  <c r="W36" i="34" s="1"/>
  <c r="H38" i="34" a="1"/>
  <c r="H38" i="34" s="1"/>
  <c r="W38" i="34" s="1" a="1"/>
  <c r="W38" i="34" s="1"/>
  <c r="H16" i="34" a="1"/>
  <c r="H16" i="34" s="1"/>
  <c r="W16" i="34" s="1" a="1"/>
  <c r="W16" i="34" s="1"/>
  <c r="H40" i="34" a="1"/>
  <c r="H40" i="34" s="1"/>
  <c r="W40" i="34" s="1" a="1"/>
  <c r="W40" i="34" s="1"/>
  <c r="H29" i="34" a="1"/>
  <c r="H29" i="34" s="1"/>
  <c r="W29" i="34" s="1" a="1"/>
  <c r="W29" i="34" s="1"/>
  <c r="H39" i="34" a="1"/>
  <c r="H39" i="34" s="1"/>
  <c r="W39" i="34" s="1" a="1"/>
  <c r="W39" i="34" s="1"/>
  <c r="H20" i="34" a="1"/>
  <c r="H20" i="34" s="1"/>
  <c r="W20" i="34" s="1" a="1"/>
  <c r="W20" i="34" s="1"/>
  <c r="H8" i="34" a="1"/>
  <c r="H8" i="34" s="1"/>
  <c r="W8" i="34" s="1" a="1"/>
  <c r="W8" i="34" s="1"/>
  <c r="H19" i="34" a="1"/>
  <c r="H19" i="34" s="1"/>
  <c r="W19" i="34" s="1" a="1"/>
  <c r="W19" i="34" s="1"/>
  <c r="H9" i="34" a="1"/>
  <c r="H9" i="34" s="1"/>
  <c r="W9" i="34" s="1" a="1"/>
  <c r="W9" i="34" s="1"/>
  <c r="H26" i="34" a="1"/>
  <c r="H26" i="34" s="1"/>
  <c r="W26" i="34" s="1" a="1"/>
  <c r="W26" i="34" s="1"/>
  <c r="H24" i="34" a="1"/>
  <c r="H24" i="34" s="1"/>
  <c r="W24" i="34" s="1" a="1"/>
  <c r="W24" i="34" s="1"/>
  <c r="H27" i="34" a="1"/>
  <c r="H27" i="34" s="1"/>
  <c r="W27" i="34" s="1" a="1"/>
  <c r="W27" i="34" s="1"/>
  <c r="H3" i="34" a="1"/>
  <c r="H3" i="34" s="1"/>
  <c r="W3" i="34" s="1" a="1"/>
  <c r="W3" i="34" s="1"/>
  <c r="H2" i="34" a="1"/>
  <c r="H2" i="34" s="1"/>
  <c r="W2" i="34" s="1" a="1"/>
  <c r="W2" i="34" s="1"/>
  <c r="H10" i="34" a="1"/>
  <c r="H10" i="34" s="1"/>
  <c r="W10" i="34" s="1" a="1"/>
  <c r="W10" i="34" s="1"/>
  <c r="H4" i="34" a="1"/>
  <c r="H4" i="34" s="1"/>
  <c r="W4" i="34" s="1" a="1"/>
  <c r="W4" i="34" s="1"/>
  <c r="H23" i="34" a="1"/>
  <c r="H23" i="34" s="1"/>
  <c r="W23" i="34" s="1" a="1"/>
  <c r="W23" i="34" s="1"/>
  <c r="H22" i="34" a="1"/>
  <c r="H22" i="34" s="1"/>
  <c r="W22" i="34" s="1" a="1"/>
  <c r="W22" i="34" s="1"/>
  <c r="H12" i="34" a="1"/>
  <c r="H12" i="34" s="1"/>
  <c r="W12" i="34" s="1" a="1"/>
  <c r="W12" i="34" s="1"/>
  <c r="H31" i="34" a="1"/>
  <c r="H31" i="34" s="1"/>
  <c r="W31" i="34" s="1" a="1"/>
  <c r="W31" i="34" s="1"/>
  <c r="H25" i="34" a="1"/>
  <c r="H25" i="34" s="1"/>
  <c r="W25" i="34" s="1" a="1"/>
  <c r="W25" i="34" s="1"/>
  <c r="H28" i="34" a="1"/>
  <c r="H28" i="34" s="1"/>
  <c r="W28" i="34" s="1" a="1"/>
  <c r="W28" i="34" s="1"/>
  <c r="H18" i="34" a="1"/>
  <c r="H18" i="34" s="1"/>
  <c r="W18" i="34" s="1" a="1"/>
  <c r="W18" i="34" s="1"/>
  <c r="H13" i="34" a="1"/>
  <c r="H13" i="34" s="1"/>
  <c r="W13" i="34" s="1" a="1"/>
  <c r="W13" i="34" s="1"/>
  <c r="H32" i="34" a="1"/>
  <c r="H32" i="34" s="1"/>
  <c r="W32" i="34" s="1" a="1"/>
  <c r="W32" i="34" s="1"/>
  <c r="H35" i="34" a="1"/>
  <c r="H35" i="34" s="1"/>
  <c r="V35" i="34" s="1" a="1"/>
  <c r="V35" i="34" s="1"/>
  <c r="H34" i="34" a="1"/>
  <c r="H34" i="34" s="1"/>
  <c r="V34" i="34" s="1" a="1"/>
  <c r="V34" i="34" s="1"/>
  <c r="H5" i="34" a="1"/>
  <c r="H5" i="34" s="1"/>
  <c r="V5" i="34" s="1" a="1"/>
  <c r="V5" i="34" s="1"/>
  <c r="H14" i="34" a="1"/>
  <c r="H14" i="34" s="1"/>
  <c r="V14" i="34" s="1" a="1"/>
  <c r="V14" i="34" s="1"/>
  <c r="H15" i="34" a="1"/>
  <c r="H15" i="34" s="1"/>
  <c r="V15" i="34" s="1" a="1"/>
  <c r="V15" i="34" s="1"/>
  <c r="H21" i="34" a="1"/>
  <c r="H21" i="34" s="1"/>
  <c r="V21" i="34" s="1" a="1"/>
  <c r="V21" i="34" s="1"/>
  <c r="H11" i="34" a="1"/>
  <c r="H11" i="34" s="1"/>
  <c r="V11" i="34" s="1" a="1"/>
  <c r="V11" i="34" s="1"/>
  <c r="H17" i="34" a="1"/>
  <c r="H17" i="34" s="1"/>
  <c r="V17" i="34" s="1" a="1"/>
  <c r="V17" i="34" s="1"/>
  <c r="H30" i="34" a="1"/>
  <c r="H30" i="34" s="1"/>
  <c r="V30" i="34" s="1" a="1"/>
  <c r="V30" i="34" s="1"/>
  <c r="G7" i="34" a="1"/>
  <c r="G7" i="34" s="1"/>
  <c r="G6" i="34" a="1"/>
  <c r="G6" i="34" s="1"/>
  <c r="G37" i="34" a="1"/>
  <c r="G37" i="34" s="1"/>
  <c r="G33" i="34" a="1"/>
  <c r="G33" i="34" s="1"/>
  <c r="G36" i="34" a="1"/>
  <c r="G36" i="34" s="1"/>
  <c r="G38" i="34" a="1"/>
  <c r="G38" i="34" s="1"/>
  <c r="G16" i="34" a="1"/>
  <c r="G16" i="34" s="1"/>
  <c r="G40" i="34" a="1"/>
  <c r="G40" i="34" s="1"/>
  <c r="G29" i="34" a="1"/>
  <c r="G29" i="34" s="1"/>
  <c r="G39" i="34" a="1"/>
  <c r="G39" i="34" s="1"/>
  <c r="G20" i="34" a="1"/>
  <c r="G20" i="34" s="1"/>
  <c r="G8" i="34" a="1"/>
  <c r="G8" i="34" s="1"/>
  <c r="G19" i="34" a="1"/>
  <c r="G19" i="34" s="1"/>
  <c r="G9" i="34" a="1"/>
  <c r="G9" i="34" s="1"/>
  <c r="G26" i="34" a="1"/>
  <c r="G26" i="34" s="1"/>
  <c r="G24" i="34" a="1"/>
  <c r="G24" i="34" s="1"/>
  <c r="G27" i="34" a="1"/>
  <c r="G27" i="34" s="1"/>
  <c r="G3" i="34" a="1"/>
  <c r="G3" i="34" s="1"/>
  <c r="G2" i="34" a="1"/>
  <c r="G2" i="34" s="1"/>
  <c r="G10" i="34" a="1"/>
  <c r="G10" i="34" s="1"/>
  <c r="G4" i="34" a="1"/>
  <c r="G4" i="34" s="1"/>
  <c r="G23" i="34" a="1"/>
  <c r="G23" i="34" s="1"/>
  <c r="G22" i="34" a="1"/>
  <c r="G22" i="34" s="1"/>
  <c r="G12" i="34" a="1"/>
  <c r="G12" i="34" s="1"/>
  <c r="G31" i="34" a="1"/>
  <c r="G31" i="34" s="1"/>
  <c r="G25" i="34" a="1"/>
  <c r="G25" i="34" s="1"/>
  <c r="G28" i="34" a="1"/>
  <c r="G28" i="34" s="1"/>
  <c r="G18" i="34" a="1"/>
  <c r="G18" i="34" s="1"/>
  <c r="G13" i="34" a="1"/>
  <c r="G13" i="34" s="1"/>
  <c r="G32" i="34" a="1"/>
  <c r="G32" i="34" s="1"/>
  <c r="G35" i="34" a="1"/>
  <c r="G35" i="34" s="1"/>
  <c r="G34" i="34" a="1"/>
  <c r="G34" i="34" s="1"/>
  <c r="G5" i="34" a="1"/>
  <c r="G5" i="34" s="1"/>
  <c r="G14" i="34" a="1"/>
  <c r="G14" i="34" s="1"/>
  <c r="G15" i="34" a="1"/>
  <c r="G15" i="34" s="1"/>
  <c r="G21" i="34" a="1"/>
  <c r="G21" i="34" s="1"/>
  <c r="G11" i="34" a="1"/>
  <c r="G11" i="34" s="1"/>
  <c r="G17" i="34" a="1"/>
  <c r="G17" i="34" s="1"/>
  <c r="G30" i="34" a="1"/>
  <c r="G30" i="34" s="1"/>
  <c r="J19" i="32" a="1"/>
  <c r="J19" i="32" s="1"/>
  <c r="J7" i="32" a="1"/>
  <c r="J7" i="32" s="1"/>
  <c r="J4" i="32" a="1"/>
  <c r="J4" i="32" s="1"/>
  <c r="J16" i="32" a="1"/>
  <c r="J16" i="32" s="1"/>
  <c r="J29" i="32" a="1"/>
  <c r="J29" i="32" s="1"/>
  <c r="J11" i="32" a="1"/>
  <c r="J11" i="32" s="1"/>
  <c r="J3" i="32" a="1"/>
  <c r="J3" i="32" s="1"/>
  <c r="J25" i="32" a="1"/>
  <c r="J25" i="32" s="1"/>
  <c r="J24" i="32" a="1"/>
  <c r="J24" i="32" s="1"/>
  <c r="J20" i="32" a="1"/>
  <c r="J20" i="32" s="1"/>
  <c r="J14" i="32" a="1"/>
  <c r="J14" i="32" s="1"/>
  <c r="J26" i="32" a="1"/>
  <c r="J26" i="32" s="1"/>
  <c r="J12" i="32" a="1"/>
  <c r="J12" i="32" s="1"/>
  <c r="J23" i="32" a="1"/>
  <c r="J23" i="32" s="1"/>
  <c r="J27" i="32" a="1"/>
  <c r="J27" i="32" s="1"/>
  <c r="J9" i="32" a="1"/>
  <c r="J9" i="32" s="1"/>
  <c r="J17" i="32" a="1"/>
  <c r="J17" i="32" s="1"/>
  <c r="J15" i="32" a="1"/>
  <c r="J15" i="32" s="1"/>
  <c r="J13" i="32" a="1"/>
  <c r="J13" i="32" s="1"/>
  <c r="J6" i="32" a="1"/>
  <c r="J6" i="32" s="1"/>
  <c r="J2" i="32" a="1"/>
  <c r="J2" i="32" s="1"/>
  <c r="J8" i="32" a="1"/>
  <c r="J8" i="32" s="1"/>
  <c r="J18" i="32" a="1"/>
  <c r="J18" i="32" s="1"/>
  <c r="J5" i="32" a="1"/>
  <c r="J5" i="32" s="1"/>
  <c r="J10" i="32" a="1"/>
  <c r="J10" i="32" s="1"/>
  <c r="J22" i="32" a="1"/>
  <c r="J22" i="32" s="1"/>
  <c r="J28" i="32" a="1"/>
  <c r="J28" i="32" s="1"/>
  <c r="J21" i="32" a="1"/>
  <c r="J21" i="32" s="1"/>
  <c r="H19" i="32" a="1"/>
  <c r="H19" i="32" s="1"/>
  <c r="W19" i="32" s="1" a="1"/>
  <c r="W19" i="32" s="1"/>
  <c r="H7" i="32" a="1"/>
  <c r="H7" i="32" s="1"/>
  <c r="V7" i="32" s="1" a="1"/>
  <c r="V7" i="32" s="1"/>
  <c r="H4" i="32" a="1"/>
  <c r="H4" i="32" s="1"/>
  <c r="V4" i="32" s="1" a="1"/>
  <c r="V4" i="32" s="1"/>
  <c r="H16" i="32" a="1"/>
  <c r="H16" i="32" s="1"/>
  <c r="W16" i="32" s="1" a="1"/>
  <c r="W16" i="32" s="1"/>
  <c r="H29" i="32" a="1"/>
  <c r="H29" i="32" s="1"/>
  <c r="H11" i="32" a="1"/>
  <c r="H11" i="32" s="1"/>
  <c r="W11" i="32" s="1" a="1"/>
  <c r="W11" i="32" s="1"/>
  <c r="H3" i="32" a="1"/>
  <c r="H3" i="32" s="1"/>
  <c r="W3" i="32" s="1" a="1"/>
  <c r="W3" i="32" s="1"/>
  <c r="H25" i="32" a="1"/>
  <c r="H25" i="32" s="1"/>
  <c r="W25" i="32" s="1" a="1"/>
  <c r="W25" i="32" s="1"/>
  <c r="H24" i="32" a="1"/>
  <c r="H24" i="32" s="1"/>
  <c r="V24" i="32" s="1" a="1"/>
  <c r="V24" i="32" s="1"/>
  <c r="H20" i="32" a="1"/>
  <c r="H20" i="32" s="1"/>
  <c r="H14" i="32" a="1"/>
  <c r="H14" i="32" s="1"/>
  <c r="V14" i="32" s="1" a="1"/>
  <c r="V14" i="32" s="1"/>
  <c r="H26" i="32" a="1"/>
  <c r="H26" i="32" s="1"/>
  <c r="W26" i="32" s="1" a="1"/>
  <c r="W26" i="32" s="1"/>
  <c r="H12" i="32" a="1"/>
  <c r="H12" i="32" s="1"/>
  <c r="V12" i="32" s="1" a="1"/>
  <c r="V12" i="32" s="1"/>
  <c r="H23" i="32" a="1"/>
  <c r="H23" i="32" s="1"/>
  <c r="V23" i="32" s="1" a="1"/>
  <c r="V23" i="32" s="1"/>
  <c r="H27" i="32" a="1"/>
  <c r="H27" i="32" s="1"/>
  <c r="W27" i="32" s="1" a="1"/>
  <c r="W27" i="32" s="1"/>
  <c r="H9" i="32" a="1"/>
  <c r="H9" i="32" s="1"/>
  <c r="W9" i="32" s="1" a="1"/>
  <c r="W9" i="32" s="1"/>
  <c r="H17" i="32" a="1"/>
  <c r="H17" i="32" s="1"/>
  <c r="H15" i="32" a="1"/>
  <c r="H15" i="32" s="1"/>
  <c r="W15" i="32" s="1" a="1"/>
  <c r="W15" i="32" s="1"/>
  <c r="H13" i="32" a="1"/>
  <c r="H13" i="32" s="1"/>
  <c r="W13" i="32" s="1" a="1"/>
  <c r="W13" i="32" s="1"/>
  <c r="H6" i="32" a="1"/>
  <c r="H6" i="32" s="1"/>
  <c r="W6" i="32" s="1" a="1"/>
  <c r="W6" i="32" s="1"/>
  <c r="H2" i="32" a="1"/>
  <c r="H2" i="32" s="1"/>
  <c r="V2" i="32" s="1" a="1"/>
  <c r="V2" i="32" s="1"/>
  <c r="H8" i="32" a="1"/>
  <c r="H8" i="32" s="1"/>
  <c r="H18" i="32" a="1"/>
  <c r="H18" i="32" s="1"/>
  <c r="V18" i="32" s="1" a="1"/>
  <c r="V18" i="32" s="1"/>
  <c r="H5" i="32" a="1"/>
  <c r="H5" i="32" s="1"/>
  <c r="W5" i="32" s="1" a="1"/>
  <c r="W5" i="32" s="1"/>
  <c r="H10" i="32" a="1"/>
  <c r="H10" i="32" s="1"/>
  <c r="V10" i="32" s="1" a="1"/>
  <c r="V10" i="32" s="1"/>
  <c r="H22" i="32" a="1"/>
  <c r="H22" i="32" s="1"/>
  <c r="V22" i="32" s="1" a="1"/>
  <c r="V22" i="32" s="1"/>
  <c r="H28" i="32" a="1"/>
  <c r="H28" i="32" s="1"/>
  <c r="W28" i="32" s="1" a="1"/>
  <c r="W28" i="32" s="1"/>
  <c r="H21" i="32" a="1"/>
  <c r="H21" i="32" s="1"/>
  <c r="G19" i="32" a="1"/>
  <c r="G19" i="32" s="1"/>
  <c r="G7" i="32" a="1"/>
  <c r="G7" i="32" s="1"/>
  <c r="G4" i="32" a="1"/>
  <c r="G4" i="32" s="1"/>
  <c r="G16" i="32" a="1"/>
  <c r="G16" i="32" s="1"/>
  <c r="G29" i="32" a="1"/>
  <c r="G29" i="32" s="1"/>
  <c r="G11" i="32" a="1"/>
  <c r="G11" i="32" s="1"/>
  <c r="G3" i="32" a="1"/>
  <c r="G3" i="32" s="1"/>
  <c r="G25" i="32" a="1"/>
  <c r="G25" i="32" s="1"/>
  <c r="G24" i="32" a="1"/>
  <c r="G24" i="32" s="1"/>
  <c r="G20" i="32" a="1"/>
  <c r="G20" i="32" s="1"/>
  <c r="G14" i="32" a="1"/>
  <c r="G14" i="32" s="1"/>
  <c r="G26" i="32" a="1"/>
  <c r="G26" i="32" s="1"/>
  <c r="G12" i="32" a="1"/>
  <c r="G12" i="32" s="1"/>
  <c r="G27" i="32" a="1"/>
  <c r="G27" i="32" s="1"/>
  <c r="G9" i="32" a="1"/>
  <c r="G9" i="32" s="1"/>
  <c r="G17" i="32" a="1"/>
  <c r="G17" i="32" s="1"/>
  <c r="G15" i="32" a="1"/>
  <c r="G15" i="32" s="1"/>
  <c r="G13" i="32" a="1"/>
  <c r="G13" i="32" s="1"/>
  <c r="G6" i="32" a="1"/>
  <c r="G6" i="32" s="1"/>
  <c r="G2" i="32" a="1"/>
  <c r="G2" i="32" s="1"/>
  <c r="G8" i="32" a="1"/>
  <c r="G8" i="32" s="1"/>
  <c r="G18" i="32" a="1"/>
  <c r="G18" i="32" s="1"/>
  <c r="G5" i="32" a="1"/>
  <c r="G5" i="32" s="1"/>
  <c r="G10" i="32" a="1"/>
  <c r="G10" i="32" s="1"/>
  <c r="G22" i="32" a="1"/>
  <c r="G22" i="32" s="1"/>
  <c r="G28" i="32" a="1"/>
  <c r="G28" i="32" s="1"/>
  <c r="G21" i="32" a="1"/>
  <c r="G21" i="32" s="1"/>
  <c r="G26" i="30" a="1"/>
  <c r="G26" i="30" s="1"/>
  <c r="H26" i="30" a="1"/>
  <c r="H26" i="30" s="1"/>
  <c r="V26" i="30" s="1" a="1"/>
  <c r="V26" i="30" s="1"/>
  <c r="W2" i="29" l="1" a="1"/>
  <c r="W2" i="29" s="1"/>
  <c r="Y205" i="1" a="1"/>
  <c r="Y205" i="1" s="1"/>
  <c r="Z205" i="1" a="1"/>
  <c r="Z205" i="1" s="1"/>
  <c r="Y202" i="1" a="1"/>
  <c r="Y202" i="1" s="1"/>
  <c r="Z202" i="1" a="1"/>
  <c r="Z202" i="1" s="1"/>
  <c r="Y204" i="1" a="1"/>
  <c r="Y204" i="1" s="1"/>
  <c r="Z204" i="1" a="1"/>
  <c r="Z204" i="1" s="1"/>
  <c r="Y199" i="1" a="1"/>
  <c r="Y199" i="1" s="1"/>
  <c r="Z199" i="1" a="1"/>
  <c r="Z199" i="1" s="1"/>
  <c r="Y191" i="1" a="1"/>
  <c r="Y191" i="1" s="1"/>
  <c r="Z191" i="1" a="1"/>
  <c r="Z191" i="1" s="1"/>
  <c r="Y203" i="1" a="1"/>
  <c r="Y203" i="1" s="1"/>
  <c r="Z203" i="1" a="1"/>
  <c r="Z203" i="1" s="1"/>
  <c r="Y160" i="1" a="1"/>
  <c r="Y160" i="1" s="1"/>
  <c r="Z160" i="1" a="1"/>
  <c r="Z160" i="1" s="1"/>
  <c r="Y221" i="1" a="1"/>
  <c r="Y221" i="1" s="1"/>
  <c r="Z221" i="1" a="1"/>
  <c r="Z221" i="1" s="1"/>
  <c r="Y170" i="1" a="1"/>
  <c r="Y170" i="1" s="1"/>
  <c r="Z170" i="1" a="1"/>
  <c r="Z170" i="1" s="1"/>
  <c r="Y136" i="1" a="1"/>
  <c r="Y136" i="1" s="1"/>
  <c r="Z136" i="1" a="1"/>
  <c r="Z136" i="1" s="1"/>
  <c r="Y231" i="1" a="1"/>
  <c r="Y231" i="1" s="1"/>
  <c r="Z231" i="1" a="1"/>
  <c r="Z231" i="1" s="1"/>
  <c r="Z230" i="1" a="1"/>
  <c r="Z230" i="1" s="1"/>
  <c r="Y230" i="1" a="1"/>
  <c r="Y230" i="1" s="1"/>
  <c r="Z222" i="1" a="1"/>
  <c r="Z222" i="1" s="1"/>
  <c r="Y222" i="1" a="1"/>
  <c r="Y222" i="1" s="1"/>
  <c r="Z173" i="1" a="1"/>
  <c r="Z173" i="1" s="1"/>
  <c r="Y173" i="1" a="1"/>
  <c r="Y173" i="1" s="1"/>
  <c r="Y171" i="1" a="1"/>
  <c r="Y171" i="1" s="1"/>
  <c r="Z171" i="1" a="1"/>
  <c r="Z171" i="1" s="1"/>
  <c r="Z187" i="1" a="1"/>
  <c r="Z187" i="1" s="1"/>
  <c r="Y187" i="1" a="1"/>
  <c r="Y187" i="1" s="1"/>
  <c r="Y181" i="1" a="1"/>
  <c r="Y181" i="1" s="1"/>
  <c r="Z181" i="1" a="1"/>
  <c r="Z181" i="1" s="1"/>
  <c r="Y165" i="1" a="1"/>
  <c r="Y165" i="1" s="1"/>
  <c r="Z165" i="1" a="1"/>
  <c r="Z165" i="1" s="1"/>
  <c r="Y137" i="1" a="1"/>
  <c r="Y137" i="1" s="1"/>
  <c r="Z137" i="1" a="1"/>
  <c r="Z137" i="1" s="1"/>
  <c r="Y154" i="1" a="1"/>
  <c r="Y154" i="1" s="1"/>
  <c r="Z154" i="1" a="1"/>
  <c r="Z154" i="1" s="1"/>
  <c r="Y192" i="1" a="1"/>
  <c r="Y192" i="1" s="1"/>
  <c r="Z192" i="1" a="1"/>
  <c r="Z192" i="1" s="1"/>
  <c r="Y188" i="1" a="1"/>
  <c r="Y188" i="1" s="1"/>
  <c r="Z188" i="1" a="1"/>
  <c r="Z188" i="1" s="1"/>
  <c r="Y148" i="1" a="1"/>
  <c r="Y148" i="1" s="1"/>
  <c r="Z148" i="1" a="1"/>
  <c r="Z148" i="1" s="1"/>
  <c r="Y229" i="1" a="1"/>
  <c r="Y229" i="1" s="1"/>
  <c r="Z229" i="1" a="1"/>
  <c r="Z229" i="1" s="1"/>
  <c r="Y153" i="1" a="1"/>
  <c r="Y153" i="1" s="1"/>
  <c r="Z153" i="1" a="1"/>
  <c r="Z153" i="1" s="1"/>
  <c r="Z214" i="1" a="1"/>
  <c r="Z214" i="1" s="1"/>
  <c r="Y214" i="1" a="1"/>
  <c r="Y214" i="1" s="1"/>
  <c r="Y183" i="1" a="1"/>
  <c r="Y183" i="1" s="1"/>
  <c r="Z183" i="1" a="1"/>
  <c r="Z183" i="1" s="1"/>
  <c r="Z176" i="1" a="1"/>
  <c r="Z176" i="1" s="1"/>
  <c r="Y176" i="1" a="1"/>
  <c r="Y176" i="1" s="1"/>
  <c r="Y143" i="1" a="1"/>
  <c r="Y143" i="1" s="1"/>
  <c r="Z143" i="1" a="1"/>
  <c r="Z143" i="1" s="1"/>
  <c r="Y144" i="1" a="1"/>
  <c r="Y144" i="1" s="1"/>
  <c r="Z144" i="1" a="1"/>
  <c r="Z144" i="1" s="1"/>
  <c r="Y180" i="1" a="1"/>
  <c r="Y180" i="1" s="1"/>
  <c r="Z180" i="1" a="1"/>
  <c r="Z180" i="1" s="1"/>
  <c r="Y132" i="1" a="1"/>
  <c r="Y132" i="1" s="1"/>
  <c r="Z132" i="1" a="1"/>
  <c r="Z132" i="1" s="1"/>
  <c r="Y215" i="1" a="1"/>
  <c r="Y215" i="1" s="1"/>
  <c r="Z215" i="1" a="1"/>
  <c r="Z215" i="1" s="1"/>
  <c r="Y161" i="1" a="1"/>
  <c r="Y161" i="1" s="1"/>
  <c r="Z161" i="1" a="1"/>
  <c r="Z161" i="1" s="1"/>
  <c r="Y190" i="1" a="1"/>
  <c r="Y190" i="1" s="1"/>
  <c r="Z190" i="1" a="1"/>
  <c r="Z190" i="1" s="1"/>
  <c r="Y209" i="1" a="1"/>
  <c r="Y209" i="1" s="1"/>
  <c r="Z209" i="1" a="1"/>
  <c r="Z209" i="1" s="1"/>
  <c r="Y178" i="1" a="1"/>
  <c r="Y178" i="1" s="1"/>
  <c r="Z178" i="1" a="1"/>
  <c r="Z178" i="1" s="1"/>
  <c r="Z213" i="1" a="1"/>
  <c r="Z213" i="1" s="1"/>
  <c r="Y213" i="1" a="1"/>
  <c r="Y213" i="1" s="1"/>
  <c r="Y217" i="1" a="1"/>
  <c r="Y217" i="1" s="1"/>
  <c r="Z217" i="1" a="1"/>
  <c r="Z217" i="1" s="1"/>
  <c r="Y195" i="1" a="1"/>
  <c r="Y195" i="1" s="1"/>
  <c r="Z195" i="1" a="1"/>
  <c r="Z195" i="1" s="1"/>
  <c r="Y233" i="1" a="1"/>
  <c r="Y233" i="1" s="1"/>
  <c r="Z233" i="1" a="1"/>
  <c r="Z233" i="1" s="1"/>
  <c r="Y216" i="1" a="1"/>
  <c r="Y216" i="1" s="1"/>
  <c r="Z216" i="1" a="1"/>
  <c r="Z216" i="1" s="1"/>
  <c r="Y225" i="1" a="1"/>
  <c r="Y225" i="1" s="1"/>
  <c r="Z225" i="1" a="1"/>
  <c r="Z225" i="1" s="1"/>
  <c r="Y193" i="1" a="1"/>
  <c r="Y193" i="1" s="1"/>
  <c r="Z193" i="1" a="1"/>
  <c r="Z193" i="1" s="1"/>
  <c r="Y184" i="1" a="1"/>
  <c r="Y184" i="1" s="1"/>
  <c r="Z184" i="1" a="1"/>
  <c r="Z184" i="1" s="1"/>
  <c r="Z228" i="1" a="1"/>
  <c r="Z228" i="1" s="1"/>
  <c r="Y228" i="1" a="1"/>
  <c r="Y228" i="1" s="1"/>
  <c r="Y208" i="1" a="1"/>
  <c r="Y208" i="1" s="1"/>
  <c r="Z208" i="1" a="1"/>
  <c r="Z208" i="1" s="1"/>
  <c r="Y156" i="1" a="1"/>
  <c r="Y156" i="1" s="1"/>
  <c r="Z156" i="1" a="1"/>
  <c r="Z156" i="1" s="1"/>
  <c r="Y211" i="1" a="1"/>
  <c r="Y211" i="1" s="1"/>
  <c r="Z211" i="1" a="1"/>
  <c r="Z211" i="1" s="1"/>
  <c r="Y232" i="1" a="1"/>
  <c r="Y232" i="1" s="1"/>
  <c r="Z232" i="1" a="1"/>
  <c r="Z232" i="1" s="1"/>
  <c r="Y186" i="1" a="1"/>
  <c r="Y186" i="1" s="1"/>
  <c r="Z186" i="1" a="1"/>
  <c r="Z186" i="1" s="1"/>
  <c r="Y141" i="1" a="1"/>
  <c r="Y141" i="1" s="1"/>
  <c r="Z141" i="1" a="1"/>
  <c r="Z141" i="1" s="1"/>
  <c r="Y182" i="1" a="1"/>
  <c r="Y182" i="1" s="1"/>
  <c r="Z182" i="1" a="1"/>
  <c r="Z182" i="1" s="1"/>
  <c r="Y185" i="1" a="1"/>
  <c r="Y185" i="1" s="1"/>
  <c r="Z185" i="1" a="1"/>
  <c r="Z185" i="1" s="1"/>
  <c r="Y152" i="1" a="1"/>
  <c r="Y152" i="1" s="1"/>
  <c r="Z152" i="1" a="1"/>
  <c r="Z152" i="1" s="1"/>
  <c r="Z196" i="1" a="1"/>
  <c r="Z196" i="1" s="1"/>
  <c r="Y196" i="1" a="1"/>
  <c r="Y196" i="1" s="1"/>
  <c r="Y201" i="1" a="1"/>
  <c r="Y201" i="1" s="1"/>
  <c r="Z201" i="1" a="1"/>
  <c r="Z201" i="1" s="1"/>
  <c r="Y200" i="1" a="1"/>
  <c r="Y200" i="1" s="1"/>
  <c r="Z200" i="1" a="1"/>
  <c r="Z200" i="1" s="1"/>
  <c r="Y93" i="1" a="1"/>
  <c r="Y93" i="1" s="1"/>
  <c r="Z93" i="1" a="1"/>
  <c r="Z93" i="1" s="1"/>
  <c r="Y210" i="1" a="1"/>
  <c r="Y210" i="1" s="1"/>
  <c r="Z210" i="1" a="1"/>
  <c r="Z210" i="1" s="1"/>
  <c r="Y166" i="1" a="1"/>
  <c r="Y166" i="1" s="1"/>
  <c r="Z166" i="1" a="1"/>
  <c r="Z166" i="1" s="1"/>
  <c r="Y226" i="1" a="1"/>
  <c r="Y226" i="1" s="1"/>
  <c r="Z226" i="1" a="1"/>
  <c r="Z226" i="1" s="1"/>
  <c r="Y206" i="1" a="1"/>
  <c r="Y206" i="1" s="1"/>
  <c r="Z206" i="1" a="1"/>
  <c r="Z206" i="1" s="1"/>
  <c r="Y227" i="1" a="1"/>
  <c r="Y227" i="1" s="1"/>
  <c r="Z227" i="1" a="1"/>
  <c r="Z227" i="1" s="1"/>
  <c r="Y194" i="1" a="1"/>
  <c r="Y194" i="1" s="1"/>
  <c r="Z194" i="1" a="1"/>
  <c r="Z194" i="1" s="1"/>
  <c r="Y175" i="1" a="1"/>
  <c r="Y175" i="1" s="1"/>
  <c r="Z175" i="1" a="1"/>
  <c r="Z175" i="1" s="1"/>
  <c r="Y189" i="1" a="1"/>
  <c r="Y189" i="1" s="1"/>
  <c r="Z189" i="1" a="1"/>
  <c r="Z189" i="1" s="1"/>
  <c r="Y219" i="1" a="1"/>
  <c r="Y219" i="1" s="1"/>
  <c r="Z219" i="1" a="1"/>
  <c r="Z219" i="1" s="1"/>
  <c r="Y223" i="1" a="1"/>
  <c r="Y223" i="1" s="1"/>
  <c r="Z223" i="1" a="1"/>
  <c r="Z223" i="1" s="1"/>
  <c r="Z224" i="1" a="1"/>
  <c r="Z224" i="1" s="1"/>
  <c r="Y224" i="1" a="1"/>
  <c r="Y224" i="1" s="1"/>
  <c r="Y198" i="1" a="1"/>
  <c r="Y198" i="1" s="1"/>
  <c r="Z198" i="1" a="1"/>
  <c r="Z198" i="1" s="1"/>
  <c r="Y139" i="1" a="1"/>
  <c r="Y139" i="1" s="1"/>
  <c r="Z139" i="1" a="1"/>
  <c r="Z139" i="1" s="1"/>
  <c r="Y157" i="1" a="1"/>
  <c r="Y157" i="1" s="1"/>
  <c r="Z157" i="1" a="1"/>
  <c r="Z157" i="1" s="1"/>
  <c r="Y179" i="1" a="1"/>
  <c r="Y179" i="1" s="1"/>
  <c r="Z179" i="1" a="1"/>
  <c r="Z179" i="1" s="1"/>
  <c r="Y163" i="1" a="1"/>
  <c r="Y163" i="1" s="1"/>
  <c r="Z163" i="1" a="1"/>
  <c r="Z163" i="1" s="1"/>
  <c r="Y218" i="1" a="1"/>
  <c r="Y218" i="1" s="1"/>
  <c r="Z218" i="1" a="1"/>
  <c r="Z218" i="1" s="1"/>
  <c r="Y212" i="1" a="1"/>
  <c r="Y212" i="1" s="1"/>
  <c r="Z212" i="1" a="1"/>
  <c r="Z212" i="1" s="1"/>
  <c r="Y207" i="1" a="1"/>
  <c r="Y207" i="1" s="1"/>
  <c r="Z207" i="1" a="1"/>
  <c r="Z207" i="1" s="1"/>
  <c r="Z177" i="1" a="1"/>
  <c r="Z177" i="1" s="1"/>
  <c r="Y177" i="1" a="1"/>
  <c r="Y177" i="1" s="1"/>
  <c r="Y197" i="1" a="1"/>
  <c r="Y197" i="1" s="1"/>
  <c r="Z197" i="1" a="1"/>
  <c r="Z197" i="1" s="1"/>
  <c r="Z109" i="1" a="1"/>
  <c r="Z109" i="1" s="1"/>
  <c r="Y109" i="1" a="1"/>
  <c r="Y109" i="1" s="1"/>
  <c r="Z78" i="1" a="1"/>
  <c r="Z78" i="1" s="1"/>
  <c r="Y78" i="1" a="1"/>
  <c r="Y78" i="1" s="1"/>
  <c r="Z147" i="1" a="1"/>
  <c r="Z147" i="1" s="1"/>
  <c r="Y147" i="1" a="1"/>
  <c r="Y147" i="1" s="1"/>
  <c r="Z135" i="1" a="1"/>
  <c r="Z135" i="1" s="1"/>
  <c r="Y135" i="1" a="1"/>
  <c r="Y135" i="1" s="1"/>
  <c r="Z118" i="1" a="1"/>
  <c r="Z118" i="1" s="1"/>
  <c r="Y118" i="1" a="1"/>
  <c r="Y118" i="1" s="1"/>
  <c r="Z138" i="1" a="1"/>
  <c r="Z138" i="1" s="1"/>
  <c r="Y138" i="1" a="1"/>
  <c r="Y138" i="1" s="1"/>
  <c r="Z121" i="1" a="1"/>
  <c r="Z121" i="1" s="1"/>
  <c r="Y121" i="1" a="1"/>
  <c r="Y121" i="1" s="1"/>
  <c r="Z174" i="1" a="1"/>
  <c r="Z174" i="1" s="1"/>
  <c r="Y174" i="1" a="1"/>
  <c r="Y174" i="1" s="1"/>
  <c r="Z116" i="1" a="1"/>
  <c r="Z116" i="1" s="1"/>
  <c r="Y116" i="1" a="1"/>
  <c r="Y116" i="1" s="1"/>
  <c r="Z123" i="1" a="1"/>
  <c r="Z123" i="1" s="1"/>
  <c r="Y123" i="1" a="1"/>
  <c r="Y123" i="1" s="1"/>
  <c r="Z150" i="1" a="1"/>
  <c r="Z150" i="1" s="1"/>
  <c r="Y150" i="1" a="1"/>
  <c r="Y150" i="1" s="1"/>
  <c r="Z117" i="1" a="1"/>
  <c r="Z117" i="1" s="1"/>
  <c r="Y117" i="1" a="1"/>
  <c r="Y117" i="1" s="1"/>
  <c r="Z134" i="1" a="1"/>
  <c r="Z134" i="1" s="1"/>
  <c r="Y134" i="1" a="1"/>
  <c r="Y134" i="1" s="1"/>
  <c r="Z172" i="1" a="1"/>
  <c r="Z172" i="1" s="1"/>
  <c r="Y172" i="1" a="1"/>
  <c r="Y172" i="1" s="1"/>
  <c r="Z112" i="1" a="1"/>
  <c r="Z112" i="1" s="1"/>
  <c r="Y112" i="1" a="1"/>
  <c r="Y112" i="1" s="1"/>
  <c r="Z158" i="1" a="1"/>
  <c r="Z158" i="1" s="1"/>
  <c r="Y158" i="1" a="1"/>
  <c r="Y158" i="1" s="1"/>
  <c r="Z151" i="1" a="1"/>
  <c r="Z151" i="1" s="1"/>
  <c r="Y151" i="1" a="1"/>
  <c r="Y151" i="1" s="1"/>
  <c r="Z122" i="1" a="1"/>
  <c r="Z122" i="1" s="1"/>
  <c r="Y122" i="1" a="1"/>
  <c r="Y122" i="1" s="1"/>
  <c r="Z104" i="1" a="1"/>
  <c r="Z104" i="1" s="1"/>
  <c r="Y104" i="1" a="1"/>
  <c r="Y104" i="1" s="1"/>
  <c r="Z125" i="1" a="1"/>
  <c r="Z125" i="1" s="1"/>
  <c r="Y125" i="1" a="1"/>
  <c r="Y125" i="1" s="1"/>
  <c r="Z167" i="1" a="1"/>
  <c r="Z167" i="1" s="1"/>
  <c r="Y167" i="1" a="1"/>
  <c r="Y167" i="1" s="1"/>
  <c r="Z169" i="1" a="1"/>
  <c r="Z169" i="1" s="1"/>
  <c r="Y169" i="1" a="1"/>
  <c r="Y169" i="1" s="1"/>
  <c r="Z145" i="1" a="1"/>
  <c r="Z145" i="1" s="1"/>
  <c r="Y145" i="1" a="1"/>
  <c r="Y145" i="1" s="1"/>
  <c r="Z159" i="1" a="1"/>
  <c r="Z159" i="1" s="1"/>
  <c r="Y159" i="1" a="1"/>
  <c r="Y159" i="1" s="1"/>
  <c r="Z162" i="1" a="1"/>
  <c r="Z162" i="1" s="1"/>
  <c r="Y162" i="1" a="1"/>
  <c r="Y162" i="1" s="1"/>
  <c r="Z129" i="1" a="1"/>
  <c r="Z129" i="1" s="1"/>
  <c r="Y129" i="1" a="1"/>
  <c r="Y129" i="1" s="1"/>
  <c r="Z115" i="1" a="1"/>
  <c r="Z115" i="1" s="1"/>
  <c r="Y115" i="1" a="1"/>
  <c r="Y115" i="1" s="1"/>
  <c r="V3" i="31" a="1"/>
  <c r="V3" i="31" s="1"/>
  <c r="W3" i="31" a="1"/>
  <c r="W3" i="31" s="1"/>
  <c r="W26" i="35" a="1"/>
  <c r="W26" i="35" s="1"/>
  <c r="V26" i="35" a="1"/>
  <c r="V26" i="35" s="1"/>
  <c r="W27" i="35" a="1"/>
  <c r="W27" i="35" s="1"/>
  <c r="V27" i="35" a="1"/>
  <c r="V27" i="35" s="1"/>
  <c r="W22" i="35" a="1"/>
  <c r="W22" i="35" s="1"/>
  <c r="V22" i="35" a="1"/>
  <c r="V22" i="35" s="1"/>
  <c r="W18" i="35" a="1"/>
  <c r="W18" i="35" s="1"/>
  <c r="V18" i="35" a="1"/>
  <c r="V18" i="35" s="1"/>
  <c r="W23" i="35" a="1"/>
  <c r="W23" i="35" s="1"/>
  <c r="V23" i="35" a="1"/>
  <c r="V23" i="35" s="1"/>
  <c r="W24" i="35" a="1"/>
  <c r="W24" i="35" s="1"/>
  <c r="V24" i="35" a="1"/>
  <c r="V24" i="35" s="1"/>
  <c r="W29" i="35" a="1"/>
  <c r="W29" i="35" s="1"/>
  <c r="V29" i="35" a="1"/>
  <c r="V29" i="35" s="1"/>
  <c r="W21" i="35" a="1"/>
  <c r="W21" i="35" s="1"/>
  <c r="V21" i="35" a="1"/>
  <c r="V21" i="35" s="1"/>
  <c r="W28" i="35" a="1"/>
  <c r="W28" i="35" s="1"/>
  <c r="V28" i="35" a="1"/>
  <c r="V28" i="35" s="1"/>
  <c r="W30" i="35" a="1"/>
  <c r="W30" i="35" s="1"/>
  <c r="V30" i="35" a="1"/>
  <c r="V30" i="35" s="1"/>
  <c r="W31" i="35" a="1"/>
  <c r="W31" i="35" s="1"/>
  <c r="V31" i="35" a="1"/>
  <c r="V31" i="35" s="1"/>
  <c r="W63" i="31" a="1"/>
  <c r="W63" i="31" s="1"/>
  <c r="V63" i="31" a="1"/>
  <c r="V63" i="31" s="1"/>
  <c r="W2" i="31" a="1"/>
  <c r="W2" i="31" s="1"/>
  <c r="V2" i="31" a="1"/>
  <c r="V2" i="31" s="1"/>
  <c r="W16" i="31" a="1"/>
  <c r="W16" i="31" s="1"/>
  <c r="V16" i="31" a="1"/>
  <c r="V16" i="31" s="1"/>
  <c r="V10" i="31" a="1"/>
  <c r="V10" i="31" s="1"/>
  <c r="W29" i="31" a="1"/>
  <c r="W29" i="31" s="1"/>
  <c r="V29" i="31" a="1"/>
  <c r="V29" i="31" s="1"/>
  <c r="V8" i="31" a="1"/>
  <c r="V8" i="31" s="1"/>
  <c r="V12" i="31" a="1"/>
  <c r="V12" i="31" s="1"/>
  <c r="V4" i="37" a="1"/>
  <c r="V4" i="37" s="1"/>
  <c r="W23" i="36" a="1"/>
  <c r="W23" i="36" s="1"/>
  <c r="W22" i="36" a="1"/>
  <c r="W22" i="36" s="1"/>
  <c r="W19" i="36" a="1"/>
  <c r="W19" i="36" s="1"/>
  <c r="W12" i="36" a="1"/>
  <c r="W12" i="36" s="1"/>
  <c r="W4" i="36" a="1"/>
  <c r="W4" i="36" s="1"/>
  <c r="W32" i="36" a="1"/>
  <c r="W32" i="36" s="1"/>
  <c r="W26" i="36" a="1"/>
  <c r="W26" i="36" s="1"/>
  <c r="W20" i="36" a="1"/>
  <c r="W20" i="36" s="1"/>
  <c r="W7" i="36" a="1"/>
  <c r="W7" i="36" s="1"/>
  <c r="W5" i="36" a="1"/>
  <c r="W5" i="36" s="1"/>
  <c r="W27" i="36" a="1"/>
  <c r="W27" i="36" s="1"/>
  <c r="W25" i="36" a="1"/>
  <c r="W25" i="36" s="1"/>
  <c r="W17" i="36" a="1"/>
  <c r="W17" i="36" s="1"/>
  <c r="W6" i="36" a="1"/>
  <c r="W6" i="36" s="1"/>
  <c r="W10" i="36" a="1"/>
  <c r="W10" i="36" s="1"/>
  <c r="W31" i="36" a="1"/>
  <c r="W31" i="36" s="1"/>
  <c r="W28" i="36" a="1"/>
  <c r="W28" i="36" s="1"/>
  <c r="W13" i="36" a="1"/>
  <c r="W13" i="36" s="1"/>
  <c r="W11" i="36" a="1"/>
  <c r="W11" i="36" s="1"/>
  <c r="W14" i="36" a="1"/>
  <c r="W14" i="36" s="1"/>
  <c r="W30" i="36" a="1"/>
  <c r="W30" i="36" s="1"/>
  <c r="W24" i="36" a="1"/>
  <c r="W24" i="36" s="1"/>
  <c r="W21" i="36" a="1"/>
  <c r="W21" i="36" s="1"/>
  <c r="W15" i="36" a="1"/>
  <c r="W15" i="36" s="1"/>
  <c r="W9" i="36" a="1"/>
  <c r="W9" i="36" s="1"/>
  <c r="W3" i="36" a="1"/>
  <c r="W3" i="36" s="1"/>
  <c r="W16" i="36" a="1"/>
  <c r="W16" i="36" s="1"/>
  <c r="W29" i="36" a="1"/>
  <c r="W29" i="36" s="1"/>
  <c r="W8" i="36" a="1"/>
  <c r="W8" i="36" s="1"/>
  <c r="W18" i="36" a="1"/>
  <c r="W18" i="36" s="1"/>
  <c r="W2" i="36" a="1"/>
  <c r="W2" i="36" s="1"/>
  <c r="V31" i="37" a="1"/>
  <c r="V31" i="37" s="1"/>
  <c r="W31" i="37" a="1"/>
  <c r="W31" i="37" s="1"/>
  <c r="V12" i="37" a="1"/>
  <c r="V12" i="37" s="1"/>
  <c r="W12" i="37" a="1"/>
  <c r="W12" i="37" s="1"/>
  <c r="V23" i="37" a="1"/>
  <c r="V23" i="37" s="1"/>
  <c r="W23" i="37" a="1"/>
  <c r="W23" i="37" s="1"/>
  <c r="V21" i="37" a="1"/>
  <c r="V21" i="37" s="1"/>
  <c r="W21" i="37" a="1"/>
  <c r="W21" i="37" s="1"/>
  <c r="V15" i="37" a="1"/>
  <c r="V15" i="37" s="1"/>
  <c r="W15" i="37" a="1"/>
  <c r="W15" i="37" s="1"/>
  <c r="V19" i="35" a="1"/>
  <c r="V19" i="35" s="1"/>
  <c r="V10" i="35" a="1"/>
  <c r="V10" i="35" s="1"/>
  <c r="W6" i="35" a="1"/>
  <c r="W6" i="35" s="1"/>
  <c r="W14" i="35" a="1"/>
  <c r="W14" i="35" s="1"/>
  <c r="W25" i="37" a="1"/>
  <c r="W25" i="37" s="1"/>
  <c r="W33" i="37" a="1"/>
  <c r="W33" i="37" s="1"/>
  <c r="W26" i="37" a="1"/>
  <c r="W26" i="37" s="1"/>
  <c r="W17" i="37" a="1"/>
  <c r="W17" i="37" s="1"/>
  <c r="W3" i="37" a="1"/>
  <c r="W3" i="37" s="1"/>
  <c r="W6" i="37" a="1"/>
  <c r="W6" i="37" s="1"/>
  <c r="V25" i="35" a="1"/>
  <c r="V25" i="35" s="1"/>
  <c r="W5" i="35" a="1"/>
  <c r="W5" i="35" s="1"/>
  <c r="W17" i="35" a="1"/>
  <c r="W17" i="35" s="1"/>
  <c r="V20" i="35" a="1"/>
  <c r="V20" i="35" s="1"/>
  <c r="W7" i="35" a="1"/>
  <c r="W7" i="35" s="1"/>
  <c r="W13" i="35" a="1"/>
  <c r="W13" i="35" s="1"/>
  <c r="W34" i="37" a="1"/>
  <c r="W34" i="37" s="1"/>
  <c r="W27" i="37" a="1"/>
  <c r="W27" i="37" s="1"/>
  <c r="W37" i="37" a="1"/>
  <c r="W37" i="37" s="1"/>
  <c r="W7" i="37" a="1"/>
  <c r="W7" i="37" s="1"/>
  <c r="W19" i="37" a="1"/>
  <c r="W19" i="37" s="1"/>
  <c r="W2" i="37" a="1"/>
  <c r="W2" i="37" s="1"/>
  <c r="V15" i="35" a="1"/>
  <c r="V15" i="35" s="1"/>
  <c r="W4" i="35" a="1"/>
  <c r="W4" i="35" s="1"/>
  <c r="V16" i="35" a="1"/>
  <c r="V16" i="35" s="1"/>
  <c r="W3" i="35" a="1"/>
  <c r="W3" i="35" s="1"/>
  <c r="W18" i="37" a="1"/>
  <c r="W18" i="37" s="1"/>
  <c r="W11" i="37" a="1"/>
  <c r="W11" i="37" s="1"/>
  <c r="W2" i="35" a="1"/>
  <c r="W2" i="35" s="1"/>
  <c r="W36" i="37" a="1"/>
  <c r="W36" i="37" s="1"/>
  <c r="W32" i="37" a="1"/>
  <c r="W32" i="37" s="1"/>
  <c r="W24" i="37" a="1"/>
  <c r="W24" i="37" s="1"/>
  <c r="W13" i="37" a="1"/>
  <c r="W13" i="37" s="1"/>
  <c r="W22" i="37" a="1"/>
  <c r="W22" i="37" s="1"/>
  <c r="W10" i="37" a="1"/>
  <c r="W10" i="37" s="1"/>
  <c r="W12" i="35" a="1"/>
  <c r="W12" i="35" s="1"/>
  <c r="W11" i="35" a="1"/>
  <c r="W11" i="35" s="1"/>
  <c r="W35" i="37" a="1"/>
  <c r="W35" i="37" s="1"/>
  <c r="W30" i="37" a="1"/>
  <c r="W30" i="37" s="1"/>
  <c r="W29" i="37" a="1"/>
  <c r="W29" i="37" s="1"/>
  <c r="W16" i="37" a="1"/>
  <c r="W16" i="37" s="1"/>
  <c r="W20" i="37" a="1"/>
  <c r="W20" i="37" s="1"/>
  <c r="W5" i="37" a="1"/>
  <c r="W5" i="37" s="1"/>
  <c r="W8" i="35" a="1"/>
  <c r="W8" i="35" s="1"/>
  <c r="W9" i="35" a="1"/>
  <c r="W9" i="35" s="1"/>
  <c r="W28" i="37" a="1"/>
  <c r="W28" i="37" s="1"/>
  <c r="W8" i="37" a="1"/>
  <c r="W8" i="37" s="1"/>
  <c r="W9" i="37" a="1"/>
  <c r="W9" i="37" s="1"/>
  <c r="W14" i="37" a="1"/>
  <c r="W14" i="37" s="1"/>
  <c r="W55" i="33" a="1"/>
  <c r="W55" i="33" s="1"/>
  <c r="W45" i="33" a="1"/>
  <c r="W45" i="33" s="1"/>
  <c r="W59" i="33" a="1"/>
  <c r="W59" i="33" s="1"/>
  <c r="W78" i="33" a="1"/>
  <c r="W78" i="33" s="1"/>
  <c r="W57" i="33" a="1"/>
  <c r="W57" i="33" s="1"/>
  <c r="W49" i="33" a="1"/>
  <c r="W49" i="33" s="1"/>
  <c r="W50" i="33" a="1"/>
  <c r="W50" i="33" s="1"/>
  <c r="W36" i="33" a="1"/>
  <c r="W36" i="33" s="1"/>
  <c r="W62" i="33" a="1"/>
  <c r="W62" i="33" s="1"/>
  <c r="W20" i="33" a="1"/>
  <c r="W20" i="33" s="1"/>
  <c r="W26" i="33" a="1"/>
  <c r="W26" i="33" s="1"/>
  <c r="W16" i="33" a="1"/>
  <c r="W16" i="33" s="1"/>
  <c r="W3" i="33" a="1"/>
  <c r="W3" i="33" s="1"/>
  <c r="W2" i="33" a="1"/>
  <c r="W2" i="33" s="1"/>
  <c r="W80" i="33" a="1"/>
  <c r="W80" i="33" s="1"/>
  <c r="W79" i="33" a="1"/>
  <c r="W79" i="33" s="1"/>
  <c r="W58" i="33" a="1"/>
  <c r="W58" i="33" s="1"/>
  <c r="W69" i="33" a="1"/>
  <c r="W69" i="33" s="1"/>
  <c r="W61" i="33" a="1"/>
  <c r="W61" i="33" s="1"/>
  <c r="W54" i="33" a="1"/>
  <c r="W54" i="33" s="1"/>
  <c r="W38" i="33" a="1"/>
  <c r="W38" i="33" s="1"/>
  <c r="W23" i="33" a="1"/>
  <c r="W23" i="33" s="1"/>
  <c r="W31" i="33" a="1"/>
  <c r="W31" i="33" s="1"/>
  <c r="W28" i="33" a="1"/>
  <c r="W28" i="33" s="1"/>
  <c r="W18" i="33" a="1"/>
  <c r="W18" i="33" s="1"/>
  <c r="W9" i="33" a="1"/>
  <c r="W9" i="33" s="1"/>
  <c r="W8" i="33" a="1"/>
  <c r="W8" i="33" s="1"/>
  <c r="W75" i="33" a="1"/>
  <c r="W75" i="33" s="1"/>
  <c r="W73" i="33" a="1"/>
  <c r="W73" i="33" s="1"/>
  <c r="W68" i="33" a="1"/>
  <c r="W68" i="33" s="1"/>
  <c r="W65" i="33" a="1"/>
  <c r="W65" i="33" s="1"/>
  <c r="W42" i="33" a="1"/>
  <c r="W42" i="33" s="1"/>
  <c r="W53" i="33" a="1"/>
  <c r="W53" i="33" s="1"/>
  <c r="W40" i="33" a="1"/>
  <c r="W40" i="33" s="1"/>
  <c r="W35" i="33" a="1"/>
  <c r="W35" i="33" s="1"/>
  <c r="W43" i="33" a="1"/>
  <c r="W43" i="33" s="1"/>
  <c r="W22" i="33" a="1"/>
  <c r="W22" i="33" s="1"/>
  <c r="W17" i="33" a="1"/>
  <c r="W17" i="33" s="1"/>
  <c r="W14" i="33" a="1"/>
  <c r="W14" i="33" s="1"/>
  <c r="W6" i="33" a="1"/>
  <c r="W6" i="33" s="1"/>
  <c r="W72" i="33" a="1"/>
  <c r="W72" i="33" s="1"/>
  <c r="W77" i="33" a="1"/>
  <c r="W77" i="33" s="1"/>
  <c r="W64" i="33" a="1"/>
  <c r="W64" i="33" s="1"/>
  <c r="W46" i="33" a="1"/>
  <c r="W46" i="33" s="1"/>
  <c r="W52" i="33" a="1"/>
  <c r="W52" i="33" s="1"/>
  <c r="W63" i="33" a="1"/>
  <c r="W63" i="33" s="1"/>
  <c r="W37" i="33" a="1"/>
  <c r="W37" i="33" s="1"/>
  <c r="W34" i="33" a="1"/>
  <c r="W34" i="33" s="1"/>
  <c r="W29" i="33" a="1"/>
  <c r="W29" i="33" s="1"/>
  <c r="W27" i="33" a="1"/>
  <c r="W27" i="33" s="1"/>
  <c r="W19" i="33" a="1"/>
  <c r="W19" i="33" s="1"/>
  <c r="W15" i="33" a="1"/>
  <c r="W15" i="33" s="1"/>
  <c r="W7" i="33" a="1"/>
  <c r="W7" i="33" s="1"/>
  <c r="W66" i="33" a="1"/>
  <c r="W66" i="33" s="1"/>
  <c r="W67" i="33" a="1"/>
  <c r="W67" i="33" s="1"/>
  <c r="W74" i="33" a="1"/>
  <c r="W74" i="33" s="1"/>
  <c r="W56" i="33" a="1"/>
  <c r="W56" i="33" s="1"/>
  <c r="W24" i="33" a="1"/>
  <c r="W24" i="33" s="1"/>
  <c r="W39" i="33" a="1"/>
  <c r="W39" i="33" s="1"/>
  <c r="W44" i="33" a="1"/>
  <c r="W44" i="33" s="1"/>
  <c r="W48" i="33" a="1"/>
  <c r="W48" i="33" s="1"/>
  <c r="W21" i="33" a="1"/>
  <c r="W21" i="33" s="1"/>
  <c r="W41" i="33" a="1"/>
  <c r="W41" i="33" s="1"/>
  <c r="W13" i="33" a="1"/>
  <c r="W13" i="33" s="1"/>
  <c r="W12" i="33" a="1"/>
  <c r="W12" i="33" s="1"/>
  <c r="W5" i="33" a="1"/>
  <c r="W5" i="33" s="1"/>
  <c r="W81" i="33" a="1"/>
  <c r="W81" i="33" s="1"/>
  <c r="W76" i="33" a="1"/>
  <c r="W76" i="33" s="1"/>
  <c r="W70" i="33" a="1"/>
  <c r="W70" i="33" s="1"/>
  <c r="W32" i="33" a="1"/>
  <c r="W32" i="33" s="1"/>
  <c r="W71" i="33" a="1"/>
  <c r="W71" i="33" s="1"/>
  <c r="W47" i="33" a="1"/>
  <c r="W47" i="33" s="1"/>
  <c r="W51" i="33" a="1"/>
  <c r="W51" i="33" s="1"/>
  <c r="W60" i="33" a="1"/>
  <c r="W60" i="33" s="1"/>
  <c r="W30" i="33" a="1"/>
  <c r="W30" i="33" s="1"/>
  <c r="W33" i="33" a="1"/>
  <c r="W33" i="33" s="1"/>
  <c r="W25" i="33" a="1"/>
  <c r="W25" i="33" s="1"/>
  <c r="W11" i="33" a="1"/>
  <c r="W11" i="33" s="1"/>
  <c r="W10" i="33" a="1"/>
  <c r="W10" i="33" s="1"/>
  <c r="W4" i="33" a="1"/>
  <c r="W4" i="33" s="1"/>
  <c r="W17" i="34" a="1"/>
  <c r="W17" i="34" s="1"/>
  <c r="W11" i="34" a="1"/>
  <c r="W11" i="34" s="1"/>
  <c r="W21" i="34" a="1"/>
  <c r="W21" i="34" s="1"/>
  <c r="W15" i="34" a="1"/>
  <c r="W15" i="34" s="1"/>
  <c r="W14" i="34" a="1"/>
  <c r="W14" i="34" s="1"/>
  <c r="W5" i="34" a="1"/>
  <c r="W5" i="34" s="1"/>
  <c r="W34" i="34" a="1"/>
  <c r="W34" i="34" s="1"/>
  <c r="W35" i="34" a="1"/>
  <c r="W35" i="34" s="1"/>
  <c r="V7" i="34" a="1"/>
  <c r="V7" i="34" s="1"/>
  <c r="V16" i="34" a="1"/>
  <c r="V16" i="34" s="1"/>
  <c r="V19" i="34" a="1"/>
  <c r="V19" i="34" s="1"/>
  <c r="V2" i="34" a="1"/>
  <c r="V2" i="34" s="1"/>
  <c r="V31" i="34" a="1"/>
  <c r="V31" i="34" s="1"/>
  <c r="V6" i="34" a="1"/>
  <c r="V6" i="34" s="1"/>
  <c r="V40" i="34" a="1"/>
  <c r="V40" i="34" s="1"/>
  <c r="V9" i="34" a="1"/>
  <c r="V9" i="34" s="1"/>
  <c r="V10" i="34" a="1"/>
  <c r="V10" i="34" s="1"/>
  <c r="V25" i="34" a="1"/>
  <c r="V25" i="34" s="1"/>
  <c r="V37" i="34" a="1"/>
  <c r="V37" i="34" s="1"/>
  <c r="V29" i="34" a="1"/>
  <c r="V29" i="34" s="1"/>
  <c r="V26" i="34" a="1"/>
  <c r="V26" i="34" s="1"/>
  <c r="V4" i="34" a="1"/>
  <c r="V4" i="34" s="1"/>
  <c r="V28" i="34" a="1"/>
  <c r="V28" i="34" s="1"/>
  <c r="V33" i="34" a="1"/>
  <c r="V33" i="34" s="1"/>
  <c r="V39" i="34" a="1"/>
  <c r="V39" i="34" s="1"/>
  <c r="V24" i="34" a="1"/>
  <c r="V24" i="34" s="1"/>
  <c r="V23" i="34" a="1"/>
  <c r="V23" i="34" s="1"/>
  <c r="V18" i="34" a="1"/>
  <c r="V18" i="34" s="1"/>
  <c r="V36" i="34" a="1"/>
  <c r="V36" i="34" s="1"/>
  <c r="V20" i="34" a="1"/>
  <c r="V20" i="34" s="1"/>
  <c r="V27" i="34" a="1"/>
  <c r="V27" i="34" s="1"/>
  <c r="V22" i="34" a="1"/>
  <c r="V22" i="34" s="1"/>
  <c r="V13" i="34" a="1"/>
  <c r="V13" i="34" s="1"/>
  <c r="V38" i="34" a="1"/>
  <c r="V38" i="34" s="1"/>
  <c r="V8" i="34" a="1"/>
  <c r="V8" i="34" s="1"/>
  <c r="V3" i="34" a="1"/>
  <c r="V3" i="34" s="1"/>
  <c r="V12" i="34" a="1"/>
  <c r="V12" i="34" s="1"/>
  <c r="V32" i="34" a="1"/>
  <c r="V32" i="34" s="1"/>
  <c r="Y32" i="1" a="1"/>
  <c r="Y32" i="1" s="1"/>
  <c r="Y52" i="1" a="1"/>
  <c r="Y52" i="1" s="1"/>
  <c r="Y40" i="1" a="1"/>
  <c r="Y40" i="1" s="1"/>
  <c r="Y31" i="1" a="1"/>
  <c r="Y31" i="1" s="1"/>
  <c r="Y15" i="1" a="1"/>
  <c r="Y15" i="1" s="1"/>
  <c r="Z27" i="1" a="1"/>
  <c r="Z27" i="1" s="1"/>
  <c r="Z164" i="1" a="1"/>
  <c r="Z164" i="1" s="1"/>
  <c r="Z124" i="1" a="1"/>
  <c r="Z124" i="1" s="1"/>
  <c r="Z70" i="1" a="1"/>
  <c r="Z70" i="1" s="1"/>
  <c r="Z13" i="1" a="1"/>
  <c r="Z13" i="1" s="1"/>
  <c r="Z100" i="1" a="1"/>
  <c r="Z100" i="1" s="1"/>
  <c r="Z119" i="1" a="1"/>
  <c r="Z119" i="1" s="1"/>
  <c r="Z107" i="1" a="1"/>
  <c r="Z107" i="1" s="1"/>
  <c r="Z168" i="1" a="1"/>
  <c r="Z168" i="1" s="1"/>
  <c r="Z28" i="1" a="1"/>
  <c r="Z28" i="1" s="1"/>
  <c r="Z66" i="1" a="1"/>
  <c r="Z66" i="1" s="1"/>
  <c r="Z54" i="1" a="1"/>
  <c r="Z54" i="1" s="1"/>
  <c r="Z73" i="1" a="1"/>
  <c r="Z73" i="1" s="1"/>
  <c r="Z142" i="1" a="1"/>
  <c r="Z142" i="1" s="1"/>
  <c r="Z2" i="1" a="1"/>
  <c r="Z2" i="1" s="1"/>
  <c r="Y53" i="1" a="1"/>
  <c r="Y53" i="1" s="1"/>
  <c r="Y50" i="1" a="1"/>
  <c r="Y50" i="1" s="1"/>
  <c r="Y220" i="1" a="1"/>
  <c r="Y220" i="1" s="1"/>
  <c r="Y68" i="1" a="1"/>
  <c r="Y68" i="1" s="1"/>
  <c r="Y60" i="1" a="1"/>
  <c r="Y60" i="1" s="1"/>
  <c r="Y55" i="1" a="1"/>
  <c r="Y55" i="1" s="1"/>
  <c r="Y45" i="1" a="1"/>
  <c r="Y45" i="1" s="1"/>
  <c r="Y99" i="1" a="1"/>
  <c r="Y99" i="1" s="1"/>
  <c r="Y82" i="1" a="1"/>
  <c r="Y82" i="1" s="1"/>
  <c r="Z4" i="1" a="1"/>
  <c r="Z4" i="1" s="1"/>
  <c r="Z49" i="1" a="1"/>
  <c r="Z49" i="1" s="1"/>
  <c r="Z96" i="1" a="1"/>
  <c r="Z96" i="1" s="1"/>
  <c r="Z17" i="1" a="1"/>
  <c r="Z17" i="1" s="1"/>
  <c r="Z149" i="1" a="1"/>
  <c r="Z149" i="1" s="1"/>
  <c r="Z16" i="1" a="1"/>
  <c r="Z16" i="1" s="1"/>
  <c r="Z64" i="1" a="1"/>
  <c r="Z64" i="1" s="1"/>
  <c r="Z36" i="1" a="1"/>
  <c r="Z36" i="1" s="1"/>
  <c r="Z3" i="1" a="1"/>
  <c r="Z3" i="1" s="1"/>
  <c r="Z48" i="1" a="1"/>
  <c r="Z48" i="1" s="1"/>
  <c r="Z35" i="1" a="1"/>
  <c r="Z35" i="1" s="1"/>
  <c r="Z56" i="1" a="1"/>
  <c r="Z56" i="1" s="1"/>
  <c r="Z130" i="1" a="1"/>
  <c r="Z130" i="1" s="1"/>
  <c r="Z113" i="1" a="1"/>
  <c r="Z113" i="1" s="1"/>
  <c r="Y57" i="1" a="1"/>
  <c r="Y57" i="1" s="1"/>
  <c r="Y46" i="1" a="1"/>
  <c r="Y46" i="1" s="1"/>
  <c r="Y51" i="1" a="1"/>
  <c r="Y51" i="1" s="1"/>
  <c r="Y83" i="1" a="1"/>
  <c r="Y83" i="1" s="1"/>
  <c r="Y75" i="1" a="1"/>
  <c r="Y75" i="1" s="1"/>
  <c r="Y63" i="1" a="1"/>
  <c r="Y63" i="1" s="1"/>
  <c r="Y111" i="1" a="1"/>
  <c r="Y111" i="1" s="1"/>
  <c r="Y102" i="1" a="1"/>
  <c r="Y102" i="1" s="1"/>
  <c r="Y76" i="1" a="1"/>
  <c r="Y76" i="1" s="1"/>
  <c r="Z6" i="1" a="1"/>
  <c r="Z6" i="1" s="1"/>
  <c r="Z140" i="1" a="1"/>
  <c r="Z140" i="1" s="1"/>
  <c r="Z37" i="1" a="1"/>
  <c r="Z37" i="1" s="1"/>
  <c r="Z114" i="1" a="1"/>
  <c r="Z114" i="1" s="1"/>
  <c r="Z146" i="1" a="1"/>
  <c r="Z146" i="1" s="1"/>
  <c r="Z86" i="1" a="1"/>
  <c r="Z86" i="1" s="1"/>
  <c r="Z26" i="1" a="1"/>
  <c r="Z26" i="1" s="1"/>
  <c r="Z155" i="1" a="1"/>
  <c r="Z155" i="1" s="1"/>
  <c r="Z89" i="1" a="1"/>
  <c r="Z89" i="1" s="1"/>
  <c r="Z98" i="1" a="1"/>
  <c r="Z98" i="1" s="1"/>
  <c r="Z103" i="1" a="1"/>
  <c r="Z103" i="1" s="1"/>
  <c r="Z131" i="1" a="1"/>
  <c r="Z131" i="1" s="1"/>
  <c r="Z30" i="1" a="1"/>
  <c r="Z30" i="1" s="1"/>
  <c r="Z58" i="1" a="1"/>
  <c r="Z58" i="1" s="1"/>
  <c r="Z67" i="1" a="1"/>
  <c r="Z67" i="1" s="1"/>
  <c r="Y81" i="1" a="1"/>
  <c r="Y81" i="1" s="1"/>
  <c r="Y21" i="1" a="1"/>
  <c r="Y21" i="1" s="1"/>
  <c r="Y95" i="1" a="1"/>
  <c r="Y95" i="1" s="1"/>
  <c r="Y12" i="1" a="1"/>
  <c r="Y12" i="1" s="1"/>
  <c r="Y41" i="1" a="1"/>
  <c r="Y41" i="1" s="1"/>
  <c r="Y22" i="1" a="1"/>
  <c r="Y22" i="1" s="1"/>
  <c r="Y33" i="1" a="1"/>
  <c r="Y33" i="1" s="1"/>
  <c r="Y84" i="1" a="1"/>
  <c r="Y84" i="1" s="1"/>
  <c r="Y43" i="1" a="1"/>
  <c r="Y43" i="1" s="1"/>
  <c r="Y106" i="1" a="1"/>
  <c r="Y106" i="1" s="1"/>
  <c r="Y23" i="1" a="1"/>
  <c r="Y23" i="1" s="1"/>
  <c r="Y74" i="1" a="1"/>
  <c r="Y74" i="1" s="1"/>
  <c r="Y87" i="1" a="1"/>
  <c r="Y87" i="1" s="1"/>
  <c r="Y71" i="1" a="1"/>
  <c r="Y71" i="1" s="1"/>
  <c r="Y69" i="1" a="1"/>
  <c r="Y69" i="1" s="1"/>
  <c r="Y11" i="1" a="1"/>
  <c r="Y11" i="1" s="1"/>
  <c r="Y44" i="1" a="1"/>
  <c r="Y44" i="1" s="1"/>
  <c r="Y108" i="1" a="1"/>
  <c r="Y108" i="1" s="1"/>
  <c r="Y34" i="1" a="1"/>
  <c r="Y34" i="1" s="1"/>
  <c r="Y38" i="1" a="1"/>
  <c r="Y38" i="1" s="1"/>
  <c r="Y90" i="1" a="1"/>
  <c r="Y90" i="1" s="1"/>
  <c r="Y94" i="1" a="1"/>
  <c r="Y94" i="1" s="1"/>
  <c r="Y133" i="1" a="1"/>
  <c r="Y133" i="1" s="1"/>
  <c r="Y91" i="1" a="1"/>
  <c r="Y91" i="1" s="1"/>
  <c r="Y128" i="1" a="1"/>
  <c r="Y128" i="1" s="1"/>
  <c r="Y72" i="1" a="1"/>
  <c r="Y72" i="1" s="1"/>
  <c r="Y47" i="1" a="1"/>
  <c r="Y47" i="1" s="1"/>
  <c r="Y92" i="1" a="1"/>
  <c r="Y92" i="1" s="1"/>
  <c r="Y9" i="1" a="1"/>
  <c r="Y9" i="1" s="1"/>
  <c r="Y25" i="1" a="1"/>
  <c r="Y25" i="1" s="1"/>
  <c r="Y110" i="1" a="1"/>
  <c r="Y110" i="1" s="1"/>
  <c r="Y101" i="1" a="1"/>
  <c r="Y101" i="1" s="1"/>
  <c r="Y126" i="1" a="1"/>
  <c r="Y126" i="1" s="1"/>
  <c r="Y120" i="1" a="1"/>
  <c r="Y120" i="1" s="1"/>
  <c r="Y61" i="1" a="1"/>
  <c r="Y61" i="1" s="1"/>
  <c r="Y77" i="1" a="1"/>
  <c r="Y77" i="1" s="1"/>
  <c r="Y19" i="1" a="1"/>
  <c r="Y19" i="1" s="1"/>
  <c r="Y42" i="1" a="1"/>
  <c r="Y42" i="1" s="1"/>
  <c r="Y14" i="1" a="1"/>
  <c r="Y14" i="1" s="1"/>
  <c r="Y10" i="1" a="1"/>
  <c r="Y10" i="1" s="1"/>
  <c r="Y39" i="1" a="1"/>
  <c r="Y39" i="1" s="1"/>
  <c r="Y5" i="1" a="1"/>
  <c r="Y5" i="1" s="1"/>
  <c r="Y105" i="1" a="1"/>
  <c r="Y105" i="1" s="1"/>
  <c r="Y65" i="1" a="1"/>
  <c r="Y65" i="1" s="1"/>
  <c r="Y88" i="1" a="1"/>
  <c r="Y88" i="1" s="1"/>
  <c r="Y97" i="1" a="1"/>
  <c r="Y97" i="1" s="1"/>
  <c r="Y127" i="1" a="1"/>
  <c r="Y127" i="1" s="1"/>
  <c r="Y8" i="1" a="1"/>
  <c r="Y8" i="1" s="1"/>
  <c r="Y85" i="1" a="1"/>
  <c r="Y85" i="1" s="1"/>
  <c r="Y7" i="1" a="1"/>
  <c r="Y7" i="1" s="1"/>
  <c r="Y20" i="1" a="1"/>
  <c r="Y20" i="1" s="1"/>
  <c r="Y80" i="1" a="1"/>
  <c r="Y80" i="1" s="1"/>
  <c r="Y18" i="1" a="1"/>
  <c r="Y18" i="1" s="1"/>
  <c r="Y79" i="1" a="1"/>
  <c r="Y79" i="1" s="1"/>
  <c r="Y62" i="1" a="1"/>
  <c r="Y62" i="1" s="1"/>
  <c r="Y24" i="1" a="1"/>
  <c r="Y24" i="1" s="1"/>
  <c r="Y29" i="1" a="1"/>
  <c r="Y29" i="1" s="1"/>
  <c r="Y59" i="1" a="1"/>
  <c r="Y59" i="1" s="1"/>
  <c r="V22" i="30" a="1"/>
  <c r="V22" i="30" s="1"/>
  <c r="V23" i="31" a="1"/>
  <c r="V23" i="31" s="1"/>
  <c r="V13" i="31" a="1"/>
  <c r="V13" i="31" s="1"/>
  <c r="W4" i="30" a="1"/>
  <c r="W4" i="30" s="1"/>
  <c r="V46" i="31" a="1"/>
  <c r="V46" i="31" s="1"/>
  <c r="V62" i="31" a="1"/>
  <c r="V62" i="31" s="1"/>
  <c r="V47" i="31" a="1"/>
  <c r="V47" i="31" s="1"/>
  <c r="V39" i="31" a="1"/>
  <c r="V39" i="31" s="1"/>
  <c r="V32" i="31" a="1"/>
  <c r="V32" i="31" s="1"/>
  <c r="V68" i="31" a="1"/>
  <c r="V68" i="31" s="1"/>
  <c r="V28" i="31" a="1"/>
  <c r="V28" i="31" s="1"/>
  <c r="V58" i="31" a="1"/>
  <c r="V58" i="31" s="1"/>
  <c r="V35" i="31" a="1"/>
  <c r="V35" i="31" s="1"/>
  <c r="W14" i="30" a="1"/>
  <c r="W14" i="30" s="1"/>
  <c r="V67" i="31" a="1"/>
  <c r="V67" i="31" s="1"/>
  <c r="V25" i="31" a="1"/>
  <c r="V25" i="31" s="1"/>
  <c r="V2" i="30" a="1"/>
  <c r="V2" i="30" s="1"/>
  <c r="V45" i="31" a="1"/>
  <c r="V45" i="31" s="1"/>
  <c r="V26" i="31" a="1"/>
  <c r="V26" i="31" s="1"/>
  <c r="W13" i="30" a="1"/>
  <c r="W13" i="30" s="1"/>
  <c r="W11" i="30" a="1"/>
  <c r="W11" i="30" s="1"/>
  <c r="V56" i="31" a="1"/>
  <c r="V56" i="31" s="1"/>
  <c r="V14" i="31" a="1"/>
  <c r="V14" i="31" s="1"/>
  <c r="W21" i="30" a="1"/>
  <c r="W21" i="30" s="1"/>
  <c r="W23" i="30" a="1"/>
  <c r="W23" i="30" s="1"/>
  <c r="V49" i="31" a="1"/>
  <c r="V49" i="31" s="1"/>
  <c r="V9" i="31" a="1"/>
  <c r="V9" i="31" s="1"/>
  <c r="W6" i="30" a="1"/>
  <c r="W6" i="30" s="1"/>
  <c r="V43" i="31" a="1"/>
  <c r="V43" i="31" s="1"/>
  <c r="W30" i="30" a="1"/>
  <c r="W30" i="30" s="1"/>
  <c r="V19" i="31" a="1"/>
  <c r="V19" i="31" s="1"/>
  <c r="V72" i="31" a="1"/>
  <c r="V72" i="31" s="1"/>
  <c r="V36" i="29" a="1"/>
  <c r="V36" i="29" s="1"/>
  <c r="V25" i="29" a="1"/>
  <c r="V25" i="29" s="1"/>
  <c r="V15" i="29" a="1"/>
  <c r="V15" i="29" s="1"/>
  <c r="V7" i="29" a="1"/>
  <c r="V7" i="29" s="1"/>
  <c r="V16" i="30" a="1"/>
  <c r="V16" i="30" s="1"/>
  <c r="V19" i="30" a="1"/>
  <c r="V19" i="30" s="1"/>
  <c r="V8" i="30" a="1"/>
  <c r="V8" i="30" s="1"/>
  <c r="V24" i="30" a="1"/>
  <c r="V24" i="30" s="1"/>
  <c r="V28" i="30" a="1"/>
  <c r="V28" i="30" s="1"/>
  <c r="V33" i="29" a="1"/>
  <c r="V33" i="29" s="1"/>
  <c r="V28" i="29" a="1"/>
  <c r="V28" i="29" s="1"/>
  <c r="V6" i="29" a="1"/>
  <c r="V6" i="29" s="1"/>
  <c r="V2" i="29" a="1"/>
  <c r="V2" i="29" s="1"/>
  <c r="W70" i="31" a="1"/>
  <c r="W70" i="31" s="1"/>
  <c r="W55" i="31" a="1"/>
  <c r="W55" i="31" s="1"/>
  <c r="W60" i="31" a="1"/>
  <c r="W60" i="31" s="1"/>
  <c r="W61" i="31" a="1"/>
  <c r="W61" i="31" s="1"/>
  <c r="W50" i="31" a="1"/>
  <c r="W50" i="31" s="1"/>
  <c r="W37" i="31" a="1"/>
  <c r="W37" i="31" s="1"/>
  <c r="W44" i="31" a="1"/>
  <c r="W44" i="31" s="1"/>
  <c r="W17" i="31" a="1"/>
  <c r="W17" i="31" s="1"/>
  <c r="W21" i="31" a="1"/>
  <c r="W21" i="31" s="1"/>
  <c r="W11" i="31" a="1"/>
  <c r="W11" i="31" s="1"/>
  <c r="W4" i="31" a="1"/>
  <c r="W4" i="31" s="1"/>
  <c r="V49" i="29" a="1"/>
  <c r="V49" i="29" s="1"/>
  <c r="V42" i="29" a="1"/>
  <c r="V42" i="29" s="1"/>
  <c r="V29" i="29" a="1"/>
  <c r="V29" i="29" s="1"/>
  <c r="V13" i="29" a="1"/>
  <c r="V13" i="29" s="1"/>
  <c r="W25" i="30" a="1"/>
  <c r="W25" i="30" s="1"/>
  <c r="W18" i="30" a="1"/>
  <c r="W18" i="30" s="1"/>
  <c r="W9" i="30" a="1"/>
  <c r="W9" i="30" s="1"/>
  <c r="V48" i="29" a="1"/>
  <c r="V48" i="29" s="1"/>
  <c r="V30" i="29" a="1"/>
  <c r="V30" i="29" s="1"/>
  <c r="V4" i="29" a="1"/>
  <c r="V4" i="29" s="1"/>
  <c r="V17" i="29" a="1"/>
  <c r="V17" i="29" s="1"/>
  <c r="W66" i="31" a="1"/>
  <c r="W66" i="31" s="1"/>
  <c r="W48" i="31" a="1"/>
  <c r="W48" i="31" s="1"/>
  <c r="W57" i="31" a="1"/>
  <c r="W57" i="31" s="1"/>
  <c r="W52" i="31" a="1"/>
  <c r="W52" i="31" s="1"/>
  <c r="W41" i="31" a="1"/>
  <c r="W41" i="31" s="1"/>
  <c r="W42" i="31" a="1"/>
  <c r="W42" i="31" s="1"/>
  <c r="W27" i="31" a="1"/>
  <c r="W27" i="31" s="1"/>
  <c r="W22" i="31" a="1"/>
  <c r="W22" i="31" s="1"/>
  <c r="W18" i="31" a="1"/>
  <c r="W18" i="31" s="1"/>
  <c r="W7" i="31" a="1"/>
  <c r="W7" i="31" s="1"/>
  <c r="V44" i="29" a="1"/>
  <c r="V44" i="29" s="1"/>
  <c r="V22" i="29" a="1"/>
  <c r="V22" i="29" s="1"/>
  <c r="W24" i="29" a="1"/>
  <c r="W24" i="29" s="1"/>
  <c r="W14" i="29" a="1"/>
  <c r="W14" i="29" s="1"/>
  <c r="W30" i="34" a="1"/>
  <c r="W30" i="34" s="1"/>
  <c r="V47" i="29" a="1"/>
  <c r="V47" i="29" s="1"/>
  <c r="V38" i="29" a="1"/>
  <c r="V38" i="29" s="1"/>
  <c r="V16" i="29" a="1"/>
  <c r="V16" i="29" s="1"/>
  <c r="V18" i="29" a="1"/>
  <c r="V18" i="29" s="1"/>
  <c r="W17" i="30" a="1"/>
  <c r="W17" i="30" s="1"/>
  <c r="W3" i="30" a="1"/>
  <c r="W3" i="30" s="1"/>
  <c r="W15" i="30" a="1"/>
  <c r="W15" i="30" s="1"/>
  <c r="W10" i="30" a="1"/>
  <c r="W10" i="30" s="1"/>
  <c r="W12" i="30" a="1"/>
  <c r="W12" i="30" s="1"/>
  <c r="V37" i="29" a="1"/>
  <c r="V37" i="29" s="1"/>
  <c r="V35" i="29" a="1"/>
  <c r="V35" i="29" s="1"/>
  <c r="V21" i="29" a="1"/>
  <c r="V21" i="29" s="1"/>
  <c r="V27" i="29" a="1"/>
  <c r="V27" i="29" s="1"/>
  <c r="V41" i="29" a="1"/>
  <c r="V41" i="29" s="1"/>
  <c r="V26" i="29" a="1"/>
  <c r="V26" i="29" s="1"/>
  <c r="W11" i="29" a="1"/>
  <c r="W11" i="29" s="1"/>
  <c r="W7" i="30" a="1"/>
  <c r="W7" i="30" s="1"/>
  <c r="W26" i="30" a="1"/>
  <c r="W26" i="30" s="1"/>
  <c r="V32" i="29" a="1"/>
  <c r="V32" i="29" s="1"/>
  <c r="V5" i="32" a="1"/>
  <c r="V5" i="32" s="1"/>
  <c r="V46" i="29" a="1"/>
  <c r="V46" i="29" s="1"/>
  <c r="V43" i="29" a="1"/>
  <c r="V43" i="29" s="1"/>
  <c r="V23" i="29" a="1"/>
  <c r="V23" i="29" s="1"/>
  <c r="V5" i="29" a="1"/>
  <c r="V5" i="29" s="1"/>
  <c r="W51" i="31" a="1"/>
  <c r="W51" i="31" s="1"/>
  <c r="W73" i="31" a="1"/>
  <c r="W73" i="31" s="1"/>
  <c r="W64" i="31" a="1"/>
  <c r="W64" i="31" s="1"/>
  <c r="W59" i="31" a="1"/>
  <c r="W59" i="31" s="1"/>
  <c r="W54" i="31" a="1"/>
  <c r="W54" i="31" s="1"/>
  <c r="W38" i="31" a="1"/>
  <c r="W38" i="31" s="1"/>
  <c r="W33" i="31" a="1"/>
  <c r="W33" i="31" s="1"/>
  <c r="W30" i="31" a="1"/>
  <c r="W30" i="31" s="1"/>
  <c r="W20" i="31" a="1"/>
  <c r="W20" i="31" s="1"/>
  <c r="W15" i="31" a="1"/>
  <c r="W15" i="31" s="1"/>
  <c r="W5" i="31" a="1"/>
  <c r="W5" i="31" s="1"/>
  <c r="V26" i="32" a="1"/>
  <c r="V26" i="32" s="1"/>
  <c r="V40" i="29" a="1"/>
  <c r="V40" i="29" s="1"/>
  <c r="V31" i="29" a="1"/>
  <c r="V31" i="29" s="1"/>
  <c r="V3" i="29" a="1"/>
  <c r="V3" i="29" s="1"/>
  <c r="V9" i="29" a="1"/>
  <c r="V9" i="29" s="1"/>
  <c r="W20" i="30" a="1"/>
  <c r="W20" i="30" s="1"/>
  <c r="W5" i="30" a="1"/>
  <c r="W5" i="30" s="1"/>
  <c r="W27" i="30" a="1"/>
  <c r="W27" i="30" s="1"/>
  <c r="W29" i="30" a="1"/>
  <c r="W29" i="30" s="1"/>
  <c r="V19" i="32" a="1"/>
  <c r="V19" i="32" s="1"/>
  <c r="V45" i="29" a="1"/>
  <c r="V45" i="29" s="1"/>
  <c r="V34" i="29" a="1"/>
  <c r="V34" i="29" s="1"/>
  <c r="V8" i="29" a="1"/>
  <c r="V8" i="29" s="1"/>
  <c r="V10" i="29" a="1"/>
  <c r="V10" i="29" s="1"/>
  <c r="W69" i="31" a="1"/>
  <c r="W69" i="31" s="1"/>
  <c r="W65" i="31" a="1"/>
  <c r="W65" i="31" s="1"/>
  <c r="W71" i="31" a="1"/>
  <c r="W71" i="31" s="1"/>
  <c r="W40" i="31" a="1"/>
  <c r="W40" i="31" s="1"/>
  <c r="W53" i="31" a="1"/>
  <c r="W53" i="31" s="1"/>
  <c r="W36" i="31" a="1"/>
  <c r="W36" i="31" s="1"/>
  <c r="W34" i="31" a="1"/>
  <c r="W34" i="31" s="1"/>
  <c r="W31" i="31" a="1"/>
  <c r="W31" i="31" s="1"/>
  <c r="W24" i="31" a="1"/>
  <c r="W24" i="31" s="1"/>
  <c r="W6" i="31" a="1"/>
  <c r="W6" i="31" s="1"/>
  <c r="V39" i="29" a="1"/>
  <c r="V39" i="29" s="1"/>
  <c r="V19" i="29" a="1"/>
  <c r="V19" i="29" s="1"/>
  <c r="V20" i="29" a="1"/>
  <c r="V20" i="29" s="1"/>
  <c r="V12" i="29" a="1"/>
  <c r="V12" i="29" s="1"/>
  <c r="V8" i="32" a="1"/>
  <c r="V8" i="32" s="1"/>
  <c r="W8" i="32" a="1"/>
  <c r="W8" i="32" s="1"/>
  <c r="V20" i="32" a="1"/>
  <c r="V20" i="32" s="1"/>
  <c r="W20" i="32" a="1"/>
  <c r="W20" i="32" s="1"/>
  <c r="W21" i="32" a="1"/>
  <c r="W21" i="32" s="1"/>
  <c r="V21" i="32" a="1"/>
  <c r="V21" i="32" s="1"/>
  <c r="W17" i="32" a="1"/>
  <c r="W17" i="32" s="1"/>
  <c r="V17" i="32" a="1"/>
  <c r="V17" i="32" s="1"/>
  <c r="W29" i="32" a="1"/>
  <c r="W29" i="32" s="1"/>
  <c r="V29" i="32" a="1"/>
  <c r="V29" i="32" s="1"/>
  <c r="V6" i="32" a="1"/>
  <c r="V6" i="32" s="1"/>
  <c r="V25" i="32" a="1"/>
  <c r="V25" i="32" s="1"/>
  <c r="W22" i="32" a="1"/>
  <c r="W22" i="32" s="1"/>
  <c r="W23" i="32" a="1"/>
  <c r="W23" i="32" s="1"/>
  <c r="W4" i="32" a="1"/>
  <c r="W4" i="32" s="1"/>
  <c r="V13" i="32" a="1"/>
  <c r="V13" i="32" s="1"/>
  <c r="V3" i="32" a="1"/>
  <c r="V3" i="32" s="1"/>
  <c r="W10" i="32" a="1"/>
  <c r="W10" i="32" s="1"/>
  <c r="W12" i="32" a="1"/>
  <c r="W12" i="32" s="1"/>
  <c r="W7" i="32" a="1"/>
  <c r="W7" i="32" s="1"/>
  <c r="V15" i="32" a="1"/>
  <c r="V15" i="32" s="1"/>
  <c r="V11" i="32" a="1"/>
  <c r="V11" i="32" s="1"/>
  <c r="W18" i="32" a="1"/>
  <c r="W18" i="32" s="1"/>
  <c r="W14" i="32" a="1"/>
  <c r="W14" i="32" s="1"/>
  <c r="V28" i="32" a="1"/>
  <c r="V28" i="32" s="1"/>
  <c r="V9" i="32" a="1"/>
  <c r="V9" i="32" s="1"/>
  <c r="V27" i="32" a="1"/>
  <c r="V27" i="32" s="1"/>
  <c r="V16" i="32" a="1"/>
  <c r="V16" i="32" s="1"/>
  <c r="W2" i="32" a="1"/>
  <c r="W2" i="32" s="1"/>
  <c r="W24" i="32" a="1"/>
  <c r="W24" i="32" s="1"/>
  <c r="E44" i="1"/>
  <c r="E175" i="1"/>
  <c r="E169" i="1"/>
  <c r="E95" i="1"/>
  <c r="E9" i="1"/>
  <c r="I126" i="1" l="1" a="1"/>
  <c r="I126" i="1" s="1"/>
  <c r="I34" i="1" a="1"/>
  <c r="I34" i="1" s="1"/>
  <c r="I59" i="1" l="1" a="1"/>
  <c r="I59" i="1" s="1"/>
  <c r="I51" i="1" a="1"/>
  <c r="I51" i="1" s="1"/>
  <c r="I80" i="1" a="1"/>
  <c r="I80" i="1" s="1"/>
  <c r="I17" i="1" a="1"/>
  <c r="I17" i="1" s="1"/>
  <c r="I102" i="1" a="1"/>
  <c r="I102" i="1" s="1"/>
  <c r="I70" i="1" a="1"/>
  <c r="I70" i="1" s="1"/>
  <c r="I18" i="1" a="1"/>
  <c r="I18" i="1" s="1"/>
  <c r="I140" i="1" a="1"/>
  <c r="I140" i="1" s="1"/>
  <c r="I52" i="1" a="1"/>
  <c r="I52" i="1" s="1"/>
  <c r="I97" i="1" a="1"/>
  <c r="I97" i="1" s="1"/>
  <c r="I85" i="1" a="1"/>
  <c r="I85" i="1" s="1"/>
  <c r="I58" i="1" a="1"/>
  <c r="I58" i="1" s="1"/>
  <c r="I90" i="1" a="1"/>
  <c r="I90" i="1" s="1"/>
  <c r="I75" i="1" a="1"/>
  <c r="I75" i="1" s="1"/>
  <c r="I48" i="1" a="1"/>
  <c r="I48" i="1" s="1"/>
  <c r="I46" i="1" a="1"/>
  <c r="I46" i="1" s="1"/>
  <c r="I95" i="1" a="1"/>
  <c r="I95" i="1" s="1"/>
  <c r="I57" i="1" a="1"/>
  <c r="I57" i="1" s="1"/>
  <c r="I35" i="1" a="1"/>
  <c r="I35" i="1" s="1"/>
  <c r="I24" i="1" a="1"/>
  <c r="I24" i="1" s="1"/>
  <c r="I37" i="1" a="1"/>
  <c r="I37" i="1" s="1"/>
  <c r="I53" i="1" a="1"/>
  <c r="I53" i="1" s="1"/>
  <c r="I76" i="1" a="1"/>
  <c r="I76" i="1" s="1"/>
  <c r="I45" i="1" a="1"/>
  <c r="I45" i="1" s="1"/>
  <c r="I88" i="1" a="1"/>
  <c r="I88" i="1" s="1"/>
  <c r="I54" i="1" a="1"/>
  <c r="I54" i="1" s="1"/>
  <c r="I31" i="1" a="1"/>
  <c r="I31" i="1" s="1"/>
  <c r="I74" i="1" a="1"/>
  <c r="I74" i="1" s="1"/>
  <c r="I106" i="1" a="1"/>
  <c r="I106" i="1" s="1"/>
  <c r="I87" i="1" a="1"/>
  <c r="I87" i="1" s="1"/>
  <c r="I92" i="1" a="1"/>
  <c r="I92" i="1" s="1"/>
  <c r="I69" i="1" a="1"/>
  <c r="I69" i="1" s="1"/>
  <c r="I111" i="1" a="1"/>
  <c r="I111" i="1" s="1"/>
  <c r="I81" i="1" a="1"/>
  <c r="I81" i="1" s="1"/>
  <c r="I61" i="1" a="1"/>
  <c r="I61" i="1" s="1"/>
  <c r="I67" i="1" a="1"/>
  <c r="I67" i="1" s="1"/>
  <c r="I99" i="1" a="1"/>
  <c r="I99" i="1" s="1"/>
  <c r="I63" i="1" a="1"/>
  <c r="I63" i="1" s="1"/>
  <c r="I79" i="1" a="1"/>
  <c r="I79" i="1" s="1"/>
  <c r="I47" i="1" a="1"/>
  <c r="I47" i="1" s="1"/>
  <c r="I94" i="1" a="1"/>
  <c r="I94" i="1" s="1"/>
  <c r="I84" i="1" a="1"/>
  <c r="I84" i="1" s="1"/>
  <c r="I105" i="1" a="1"/>
  <c r="I105" i="1" s="1"/>
  <c r="I77" i="1" a="1"/>
  <c r="I77" i="1" s="1"/>
  <c r="I83" i="1" a="1"/>
  <c r="I83" i="1" s="1"/>
  <c r="I82" i="1" a="1"/>
  <c r="I82" i="1" s="1"/>
  <c r="I220" i="1" a="1"/>
  <c r="I220" i="1" s="1"/>
  <c r="I56" i="1" a="1"/>
  <c r="I56" i="1" s="1"/>
  <c r="I133" i="1" a="1"/>
  <c r="I133" i="1" s="1"/>
  <c r="I100" i="1" a="1"/>
  <c r="I100" i="1" s="1"/>
  <c r="I130" i="1" a="1"/>
  <c r="I130" i="1" s="1"/>
  <c r="I96" i="1" a="1"/>
  <c r="I96" i="1" s="1"/>
  <c r="I62" i="1" a="1"/>
  <c r="I62" i="1" s="1"/>
  <c r="I72" i="1" a="1"/>
  <c r="I72" i="1" s="1"/>
  <c r="I86" i="1" a="1"/>
  <c r="I86" i="1" s="1"/>
  <c r="I89" i="1" a="1"/>
  <c r="I89" i="1" s="1"/>
  <c r="I103" i="1" a="1"/>
  <c r="I103" i="1" s="1"/>
  <c r="I98" i="1" a="1"/>
  <c r="I98" i="1" s="1"/>
  <c r="I107" i="1" a="1"/>
  <c r="I107" i="1" s="1"/>
  <c r="I135" i="1" a="1"/>
  <c r="I135" i="1" s="1"/>
  <c r="I128" i="1" a="1"/>
  <c r="I128" i="1" s="1"/>
  <c r="I127" i="1" a="1"/>
  <c r="I127" i="1" s="1"/>
  <c r="I123" i="1" a="1"/>
  <c r="I123" i="1" s="1"/>
  <c r="I122" i="1" a="1"/>
  <c r="I122" i="1" s="1"/>
  <c r="I113" i="1" a="1"/>
  <c r="I113" i="1" s="1"/>
  <c r="I101" i="1" a="1"/>
  <c r="I101" i="1" s="1"/>
  <c r="I155" i="1" a="1"/>
  <c r="I155" i="1" s="1"/>
  <c r="I115" i="1" a="1"/>
  <c r="I115" i="1" s="1"/>
  <c r="I117" i="1" a="1"/>
  <c r="I117" i="1" s="1"/>
  <c r="I121" i="1" a="1"/>
  <c r="I121" i="1" s="1"/>
  <c r="I176" i="1" a="1"/>
  <c r="I176" i="1" s="1"/>
  <c r="I138" i="1" a="1"/>
  <c r="I138" i="1" s="1"/>
  <c r="I147" i="1" a="1"/>
  <c r="I147" i="1" s="1"/>
  <c r="I129" i="1" a="1"/>
  <c r="I129" i="1" s="1"/>
  <c r="I55" i="1" a="1"/>
  <c r="I55" i="1" s="1"/>
  <c r="I120" i="1" a="1"/>
  <c r="I120" i="1" s="1"/>
  <c r="I125" i="1" a="1"/>
  <c r="I125" i="1" s="1"/>
  <c r="I172" i="1" a="1"/>
  <c r="I172" i="1" s="1"/>
  <c r="I131" i="1" a="1"/>
  <c r="I131" i="1" s="1"/>
  <c r="I124" i="1" a="1"/>
  <c r="I124" i="1" s="1"/>
  <c r="I158" i="1" a="1"/>
  <c r="I158" i="1" s="1"/>
  <c r="I149" i="1" a="1"/>
  <c r="I149" i="1" s="1"/>
  <c r="I168" i="1" a="1"/>
  <c r="I168" i="1" s="1"/>
  <c r="I104" i="1" a="1"/>
  <c r="I104" i="1" s="1"/>
  <c r="I73" i="1" a="1"/>
  <c r="I73" i="1" s="1"/>
  <c r="I78" i="1" a="1"/>
  <c r="I78" i="1" s="1"/>
  <c r="I174" i="1" a="1"/>
  <c r="I174" i="1" s="1"/>
  <c r="I150" i="1" a="1"/>
  <c r="I150" i="1" s="1"/>
  <c r="I91" i="1" a="1"/>
  <c r="I91" i="1" s="1"/>
  <c r="I169" i="1" a="1"/>
  <c r="I169" i="1" s="1"/>
  <c r="I116" i="1" a="1"/>
  <c r="I116" i="1" s="1"/>
  <c r="I152" i="1" a="1"/>
  <c r="I152" i="1" s="1"/>
  <c r="I119" i="1" a="1"/>
  <c r="I119" i="1" s="1"/>
  <c r="I162" i="1" a="1"/>
  <c r="I162" i="1" s="1"/>
  <c r="I112" i="1" a="1"/>
  <c r="I112" i="1" s="1"/>
  <c r="I161" i="1" a="1"/>
  <c r="I161" i="1" s="1"/>
  <c r="I139" i="1" a="1"/>
  <c r="I139" i="1" s="1"/>
  <c r="I146" i="1" a="1"/>
  <c r="I146" i="1" s="1"/>
  <c r="I165" i="1" a="1"/>
  <c r="I165" i="1" s="1"/>
  <c r="I151" i="1" a="1"/>
  <c r="I151" i="1" s="1"/>
  <c r="I201" i="1" a="1"/>
  <c r="I201" i="1" s="1"/>
  <c r="I156" i="1" a="1"/>
  <c r="I156" i="1" s="1"/>
  <c r="I167" i="1" a="1"/>
  <c r="I167" i="1" s="1"/>
  <c r="I179" i="1" a="1"/>
  <c r="I179" i="1" s="1"/>
  <c r="I205" i="1" a="1"/>
  <c r="I205" i="1" s="1"/>
  <c r="I178" i="1" a="1"/>
  <c r="I178" i="1" s="1"/>
  <c r="I212" i="1" a="1"/>
  <c r="I212" i="1" s="1"/>
  <c r="I145" i="1" a="1"/>
  <c r="I145" i="1" s="1"/>
  <c r="I187" i="1" a="1"/>
  <c r="I187" i="1" s="1"/>
  <c r="I177" i="1" a="1"/>
  <c r="I177" i="1" s="1"/>
  <c r="I144" i="1" a="1"/>
  <c r="I144" i="1" s="1"/>
  <c r="I164" i="1" a="1"/>
  <c r="I164" i="1" s="1"/>
  <c r="I170" i="1" a="1"/>
  <c r="I170" i="1" s="1"/>
  <c r="I142" i="1" a="1"/>
  <c r="I142" i="1" s="1"/>
  <c r="I132" i="1" a="1"/>
  <c r="I132" i="1" s="1"/>
  <c r="I160" i="1" a="1"/>
  <c r="I160" i="1" s="1"/>
  <c r="I141" i="1" a="1"/>
  <c r="I141" i="1" s="1"/>
  <c r="I171" i="1" a="1"/>
  <c r="I171" i="1" s="1"/>
  <c r="I134" i="1" a="1"/>
  <c r="I134" i="1" s="1"/>
  <c r="I166" i="1" a="1"/>
  <c r="I166" i="1" s="1"/>
  <c r="I191" i="1" a="1"/>
  <c r="I191" i="1" s="1"/>
  <c r="I199" i="1" a="1"/>
  <c r="I199" i="1" s="1"/>
  <c r="I159" i="1" a="1"/>
  <c r="I159" i="1" s="1"/>
  <c r="I118" i="1" a="1"/>
  <c r="I118" i="1" s="1"/>
  <c r="I114" i="1" a="1"/>
  <c r="I114" i="1" s="1"/>
  <c r="I143" i="1" a="1"/>
  <c r="I143" i="1" s="1"/>
  <c r="I148" i="1" a="1"/>
  <c r="I148" i="1" s="1"/>
  <c r="I154" i="1" a="1"/>
  <c r="I154" i="1" s="1"/>
  <c r="I194" i="1" a="1"/>
  <c r="I194" i="1" s="1"/>
  <c r="I189" i="1" a="1"/>
  <c r="I189" i="1" s="1"/>
  <c r="I136" i="1" a="1"/>
  <c r="I136" i="1" s="1"/>
  <c r="I173" i="1" a="1"/>
  <c r="I173" i="1" s="1"/>
  <c r="I163" i="1" a="1"/>
  <c r="I163" i="1" s="1"/>
  <c r="I157" i="1" a="1"/>
  <c r="I157" i="1" s="1"/>
  <c r="I181" i="1" a="1"/>
  <c r="I181" i="1" s="1"/>
  <c r="I183" i="1" a="1"/>
  <c r="I183" i="1" s="1"/>
  <c r="I195" i="1" a="1"/>
  <c r="I195" i="1" s="1"/>
  <c r="I153" i="1" a="1"/>
  <c r="I153" i="1" s="1"/>
  <c r="I219" i="1" a="1"/>
  <c r="I219" i="1" s="1"/>
  <c r="I200" i="1" a="1"/>
  <c r="I200" i="1" s="1"/>
  <c r="I175" i="1" a="1"/>
  <c r="I175" i="1" s="1"/>
  <c r="I190" i="1" a="1"/>
  <c r="I190" i="1" s="1"/>
  <c r="I186" i="1" a="1"/>
  <c r="I186" i="1" s="1"/>
  <c r="I180" i="1" a="1"/>
  <c r="I180" i="1" s="1"/>
  <c r="I209" i="1" a="1"/>
  <c r="I209" i="1" s="1"/>
  <c r="I182" i="1" a="1"/>
  <c r="I182" i="1" s="1"/>
  <c r="I213" i="1" a="1"/>
  <c r="I213" i="1" s="1"/>
  <c r="I193" i="1" a="1"/>
  <c r="I193" i="1" s="1"/>
  <c r="I223" i="1" a="1"/>
  <c r="I223" i="1" s="1"/>
  <c r="I215" i="1" a="1"/>
  <c r="I215" i="1" s="1"/>
  <c r="I109" i="1" a="1"/>
  <c r="I109" i="1" s="1"/>
  <c r="I184" i="1" a="1"/>
  <c r="I184" i="1" s="1"/>
  <c r="I93" i="1" a="1"/>
  <c r="I93" i="1" s="1"/>
  <c r="I210" i="1" a="1"/>
  <c r="I210" i="1" s="1"/>
  <c r="I198" i="1" a="1"/>
  <c r="I198" i="1" s="1"/>
  <c r="I137" i="1" a="1"/>
  <c r="I137" i="1" s="1"/>
  <c r="I204" i="1" a="1"/>
  <c r="I204" i="1" s="1"/>
  <c r="I192" i="1" a="1"/>
  <c r="I192" i="1" s="1"/>
  <c r="I188" i="1" a="1"/>
  <c r="I188" i="1" s="1"/>
  <c r="I202" i="1" a="1"/>
  <c r="I202" i="1" s="1"/>
  <c r="I206" i="1" a="1"/>
  <c r="I206" i="1" s="1"/>
  <c r="I225" i="1" a="1"/>
  <c r="I225" i="1" s="1"/>
  <c r="I185" i="1" a="1"/>
  <c r="I185" i="1" s="1"/>
  <c r="I207" i="1" a="1"/>
  <c r="I207" i="1" s="1"/>
  <c r="I197" i="1" a="1"/>
  <c r="I197" i="1" s="1"/>
  <c r="I224" i="1" a="1"/>
  <c r="I224" i="1" s="1"/>
  <c r="I211" i="1" a="1"/>
  <c r="I211" i="1" s="1"/>
  <c r="I208" i="1" a="1"/>
  <c r="I208" i="1" s="1"/>
  <c r="I218" i="1" a="1"/>
  <c r="I218" i="1" s="1"/>
  <c r="I214" i="1" a="1"/>
  <c r="I214" i="1" s="1"/>
  <c r="I222" i="1" a="1"/>
  <c r="I222" i="1" s="1"/>
  <c r="I231" i="1" a="1"/>
  <c r="I231" i="1" s="1"/>
  <c r="I203" i="1" a="1"/>
  <c r="I203" i="1" s="1"/>
  <c r="I216" i="1" a="1"/>
  <c r="I216" i="1" s="1"/>
  <c r="I217" i="1" a="1"/>
  <c r="I217" i="1" s="1"/>
  <c r="I230" i="1" a="1"/>
  <c r="I230" i="1" s="1"/>
  <c r="I229" i="1" a="1"/>
  <c r="I229" i="1" s="1"/>
  <c r="I221" i="1" a="1"/>
  <c r="I221" i="1" s="1"/>
  <c r="I228" i="1" a="1"/>
  <c r="I228" i="1" s="1"/>
  <c r="I226" i="1" a="1"/>
  <c r="I226" i="1" s="1"/>
  <c r="I227" i="1" a="1"/>
  <c r="I227" i="1" s="1"/>
  <c r="I232" i="1" a="1"/>
  <c r="I232" i="1" s="1"/>
  <c r="I5" i="1" a="1"/>
  <c r="I5" i="1" s="1"/>
  <c r="I2" i="1" a="1"/>
  <c r="I2" i="1" s="1"/>
  <c r="I3" i="1" a="1"/>
  <c r="I3" i="1" s="1"/>
  <c r="I4" i="1" a="1"/>
  <c r="I4" i="1" s="1"/>
  <c r="I7" i="1" a="1"/>
  <c r="I7" i="1" s="1"/>
  <c r="I8" i="1" a="1"/>
  <c r="I8" i="1" s="1"/>
  <c r="I29" i="1" a="1"/>
  <c r="I29" i="1" s="1"/>
  <c r="I14" i="1" a="1"/>
  <c r="I14" i="1" s="1"/>
  <c r="I6" i="1" a="1"/>
  <c r="I6" i="1" s="1"/>
  <c r="I21" i="1" a="1"/>
  <c r="I21" i="1" s="1"/>
  <c r="I32" i="1" a="1"/>
  <c r="I32" i="1" s="1"/>
  <c r="I38" i="1" a="1"/>
  <c r="I38" i="1" s="1"/>
  <c r="I19" i="1" a="1"/>
  <c r="I19" i="1" s="1"/>
  <c r="I36" i="1" a="1"/>
  <c r="I36" i="1" s="1"/>
  <c r="I27" i="1" a="1"/>
  <c r="I27" i="1" s="1"/>
  <c r="I13" i="1" a="1"/>
  <c r="I13" i="1" s="1"/>
  <c r="I10" i="1" a="1"/>
  <c r="I10" i="1" s="1"/>
  <c r="I28" i="1" a="1"/>
  <c r="I28" i="1" s="1"/>
  <c r="I12" i="1" a="1"/>
  <c r="I12" i="1" s="1"/>
  <c r="I11" i="1" a="1"/>
  <c r="I11" i="1" s="1"/>
  <c r="I16" i="1" a="1"/>
  <c r="I16" i="1" s="1"/>
  <c r="I20" i="1" a="1"/>
  <c r="I20" i="1" s="1"/>
  <c r="I9" i="1" a="1"/>
  <c r="I9" i="1" s="1"/>
  <c r="I42" i="1" a="1"/>
  <c r="I42" i="1" s="1"/>
  <c r="I68" i="1" a="1"/>
  <c r="I68" i="1" s="1"/>
  <c r="I39" i="1" a="1"/>
  <c r="I39" i="1" s="1"/>
  <c r="I25" i="1" a="1"/>
  <c r="I25" i="1" s="1"/>
  <c r="I15" i="1" a="1"/>
  <c r="I15" i="1" s="1"/>
  <c r="I66" i="1" a="1"/>
  <c r="I66" i="1" s="1"/>
  <c r="I33" i="1" a="1"/>
  <c r="I33" i="1" s="1"/>
  <c r="I30" i="1" a="1"/>
  <c r="I30" i="1" s="1"/>
  <c r="I44" i="1" a="1"/>
  <c r="I44" i="1" s="1"/>
  <c r="I71" i="1" a="1"/>
  <c r="I71" i="1" s="1"/>
  <c r="I26" i="1" a="1"/>
  <c r="I26" i="1" s="1"/>
  <c r="I22" i="1" a="1"/>
  <c r="I22" i="1" s="1"/>
  <c r="I23" i="1" a="1"/>
  <c r="I23" i="1" s="1"/>
  <c r="I43" i="1" a="1"/>
  <c r="I43" i="1" s="1"/>
  <c r="I64" i="1" a="1"/>
  <c r="I64" i="1" s="1"/>
  <c r="I40" i="1" a="1"/>
  <c r="I40" i="1" s="1"/>
  <c r="I60" i="1" a="1"/>
  <c r="I60" i="1" s="1"/>
  <c r="I65" i="1" a="1"/>
  <c r="I65" i="1" s="1"/>
  <c r="I50" i="1" a="1"/>
  <c r="I50" i="1"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628">
    <bk>
      <extLst>
        <ext uri="{3e2802c4-a4d2-4d8b-9148-e3be6c30e623}">
          <xlrd:rvb i="2"/>
        </ext>
      </extLst>
    </bk>
    <bk>
      <extLst>
        <ext uri="{3e2802c4-a4d2-4d8b-9148-e3be6c30e623}">
          <xlrd:rvb i="5"/>
        </ext>
      </extLst>
    </bk>
    <bk>
      <extLst>
        <ext uri="{3e2802c4-a4d2-4d8b-9148-e3be6c30e623}">
          <xlrd:rvb i="8"/>
        </ext>
      </extLst>
    </bk>
    <bk>
      <extLst>
        <ext uri="{3e2802c4-a4d2-4d8b-9148-e3be6c30e623}">
          <xlrd:rvb i="11"/>
        </ext>
      </extLst>
    </bk>
    <bk>
      <extLst>
        <ext uri="{3e2802c4-a4d2-4d8b-9148-e3be6c30e623}">
          <xlrd:rvb i="14"/>
        </ext>
      </extLst>
    </bk>
    <bk>
      <extLst>
        <ext uri="{3e2802c4-a4d2-4d8b-9148-e3be6c30e623}">
          <xlrd:rvb i="17"/>
        </ext>
      </extLst>
    </bk>
    <bk>
      <extLst>
        <ext uri="{3e2802c4-a4d2-4d8b-9148-e3be6c30e623}">
          <xlrd:rvb i="20"/>
        </ext>
      </extLst>
    </bk>
    <bk>
      <extLst>
        <ext uri="{3e2802c4-a4d2-4d8b-9148-e3be6c30e623}">
          <xlrd:rvb i="23"/>
        </ext>
      </extLst>
    </bk>
    <bk>
      <extLst>
        <ext uri="{3e2802c4-a4d2-4d8b-9148-e3be6c30e623}">
          <xlrd:rvb i="26"/>
        </ext>
      </extLst>
    </bk>
    <bk>
      <extLst>
        <ext uri="{3e2802c4-a4d2-4d8b-9148-e3be6c30e623}">
          <xlrd:rvb i="29"/>
        </ext>
      </extLst>
    </bk>
    <bk>
      <extLst>
        <ext uri="{3e2802c4-a4d2-4d8b-9148-e3be6c30e623}">
          <xlrd:rvb i="32"/>
        </ext>
      </extLst>
    </bk>
    <bk>
      <extLst>
        <ext uri="{3e2802c4-a4d2-4d8b-9148-e3be6c30e623}">
          <xlrd:rvb i="35"/>
        </ext>
      </extLst>
    </bk>
    <bk>
      <extLst>
        <ext uri="{3e2802c4-a4d2-4d8b-9148-e3be6c30e623}">
          <xlrd:rvb i="38"/>
        </ext>
      </extLst>
    </bk>
    <bk>
      <extLst>
        <ext uri="{3e2802c4-a4d2-4d8b-9148-e3be6c30e623}">
          <xlrd:rvb i="41"/>
        </ext>
      </extLst>
    </bk>
    <bk>
      <extLst>
        <ext uri="{3e2802c4-a4d2-4d8b-9148-e3be6c30e623}">
          <xlrd:rvb i="44"/>
        </ext>
      </extLst>
    </bk>
    <bk>
      <extLst>
        <ext uri="{3e2802c4-a4d2-4d8b-9148-e3be6c30e623}">
          <xlrd:rvb i="47"/>
        </ext>
      </extLst>
    </bk>
    <bk>
      <extLst>
        <ext uri="{3e2802c4-a4d2-4d8b-9148-e3be6c30e623}">
          <xlrd:rvb i="50"/>
        </ext>
      </extLst>
    </bk>
    <bk>
      <extLst>
        <ext uri="{3e2802c4-a4d2-4d8b-9148-e3be6c30e623}">
          <xlrd:rvb i="53"/>
        </ext>
      </extLst>
    </bk>
    <bk>
      <extLst>
        <ext uri="{3e2802c4-a4d2-4d8b-9148-e3be6c30e623}">
          <xlrd:rvb i="56"/>
        </ext>
      </extLst>
    </bk>
    <bk>
      <extLst>
        <ext uri="{3e2802c4-a4d2-4d8b-9148-e3be6c30e623}">
          <xlrd:rvb i="59"/>
        </ext>
      </extLst>
    </bk>
    <bk>
      <extLst>
        <ext uri="{3e2802c4-a4d2-4d8b-9148-e3be6c30e623}">
          <xlrd:rvb i="62"/>
        </ext>
      </extLst>
    </bk>
    <bk>
      <extLst>
        <ext uri="{3e2802c4-a4d2-4d8b-9148-e3be6c30e623}">
          <xlrd:rvb i="65"/>
        </ext>
      </extLst>
    </bk>
    <bk>
      <extLst>
        <ext uri="{3e2802c4-a4d2-4d8b-9148-e3be6c30e623}">
          <xlrd:rvb i="68"/>
        </ext>
      </extLst>
    </bk>
    <bk>
      <extLst>
        <ext uri="{3e2802c4-a4d2-4d8b-9148-e3be6c30e623}">
          <xlrd:rvb i="71"/>
        </ext>
      </extLst>
    </bk>
    <bk>
      <extLst>
        <ext uri="{3e2802c4-a4d2-4d8b-9148-e3be6c30e623}">
          <xlrd:rvb i="74"/>
        </ext>
      </extLst>
    </bk>
    <bk>
      <extLst>
        <ext uri="{3e2802c4-a4d2-4d8b-9148-e3be6c30e623}">
          <xlrd:rvb i="77"/>
        </ext>
      </extLst>
    </bk>
    <bk>
      <extLst>
        <ext uri="{3e2802c4-a4d2-4d8b-9148-e3be6c30e623}">
          <xlrd:rvb i="80"/>
        </ext>
      </extLst>
    </bk>
    <bk>
      <extLst>
        <ext uri="{3e2802c4-a4d2-4d8b-9148-e3be6c30e623}">
          <xlrd:rvb i="83"/>
        </ext>
      </extLst>
    </bk>
    <bk>
      <extLst>
        <ext uri="{3e2802c4-a4d2-4d8b-9148-e3be6c30e623}">
          <xlrd:rvb i="86"/>
        </ext>
      </extLst>
    </bk>
    <bk>
      <extLst>
        <ext uri="{3e2802c4-a4d2-4d8b-9148-e3be6c30e623}">
          <xlrd:rvb i="89"/>
        </ext>
      </extLst>
    </bk>
    <bk>
      <extLst>
        <ext uri="{3e2802c4-a4d2-4d8b-9148-e3be6c30e623}">
          <xlrd:rvb i="92"/>
        </ext>
      </extLst>
    </bk>
    <bk>
      <extLst>
        <ext uri="{3e2802c4-a4d2-4d8b-9148-e3be6c30e623}">
          <xlrd:rvb i="95"/>
        </ext>
      </extLst>
    </bk>
    <bk>
      <extLst>
        <ext uri="{3e2802c4-a4d2-4d8b-9148-e3be6c30e623}">
          <xlrd:rvb i="98"/>
        </ext>
      </extLst>
    </bk>
    <bk>
      <extLst>
        <ext uri="{3e2802c4-a4d2-4d8b-9148-e3be6c30e623}">
          <xlrd:rvb i="101"/>
        </ext>
      </extLst>
    </bk>
    <bk>
      <extLst>
        <ext uri="{3e2802c4-a4d2-4d8b-9148-e3be6c30e623}">
          <xlrd:rvb i="104"/>
        </ext>
      </extLst>
    </bk>
    <bk>
      <extLst>
        <ext uri="{3e2802c4-a4d2-4d8b-9148-e3be6c30e623}">
          <xlrd:rvb i="107"/>
        </ext>
      </extLst>
    </bk>
    <bk>
      <extLst>
        <ext uri="{3e2802c4-a4d2-4d8b-9148-e3be6c30e623}">
          <xlrd:rvb i="110"/>
        </ext>
      </extLst>
    </bk>
    <bk>
      <extLst>
        <ext uri="{3e2802c4-a4d2-4d8b-9148-e3be6c30e623}">
          <xlrd:rvb i="113"/>
        </ext>
      </extLst>
    </bk>
    <bk>
      <extLst>
        <ext uri="{3e2802c4-a4d2-4d8b-9148-e3be6c30e623}">
          <xlrd:rvb i="116"/>
        </ext>
      </extLst>
    </bk>
    <bk>
      <extLst>
        <ext uri="{3e2802c4-a4d2-4d8b-9148-e3be6c30e623}">
          <xlrd:rvb i="119"/>
        </ext>
      </extLst>
    </bk>
    <bk>
      <extLst>
        <ext uri="{3e2802c4-a4d2-4d8b-9148-e3be6c30e623}">
          <xlrd:rvb i="122"/>
        </ext>
      </extLst>
    </bk>
    <bk>
      <extLst>
        <ext uri="{3e2802c4-a4d2-4d8b-9148-e3be6c30e623}">
          <xlrd:rvb i="125"/>
        </ext>
      </extLst>
    </bk>
    <bk>
      <extLst>
        <ext uri="{3e2802c4-a4d2-4d8b-9148-e3be6c30e623}">
          <xlrd:rvb i="128"/>
        </ext>
      </extLst>
    </bk>
    <bk>
      <extLst>
        <ext uri="{3e2802c4-a4d2-4d8b-9148-e3be6c30e623}">
          <xlrd:rvb i="131"/>
        </ext>
      </extLst>
    </bk>
    <bk>
      <extLst>
        <ext uri="{3e2802c4-a4d2-4d8b-9148-e3be6c30e623}">
          <xlrd:rvb i="134"/>
        </ext>
      </extLst>
    </bk>
    <bk>
      <extLst>
        <ext uri="{3e2802c4-a4d2-4d8b-9148-e3be6c30e623}">
          <xlrd:rvb i="137"/>
        </ext>
      </extLst>
    </bk>
    <bk>
      <extLst>
        <ext uri="{3e2802c4-a4d2-4d8b-9148-e3be6c30e623}">
          <xlrd:rvb i="140"/>
        </ext>
      </extLst>
    </bk>
    <bk>
      <extLst>
        <ext uri="{3e2802c4-a4d2-4d8b-9148-e3be6c30e623}">
          <xlrd:rvb i="143"/>
        </ext>
      </extLst>
    </bk>
    <bk>
      <extLst>
        <ext uri="{3e2802c4-a4d2-4d8b-9148-e3be6c30e623}">
          <xlrd:rvb i="146"/>
        </ext>
      </extLst>
    </bk>
    <bk>
      <extLst>
        <ext uri="{3e2802c4-a4d2-4d8b-9148-e3be6c30e623}">
          <xlrd:rvb i="149"/>
        </ext>
      </extLst>
    </bk>
    <bk>
      <extLst>
        <ext uri="{3e2802c4-a4d2-4d8b-9148-e3be6c30e623}">
          <xlrd:rvb i="152"/>
        </ext>
      </extLst>
    </bk>
    <bk>
      <extLst>
        <ext uri="{3e2802c4-a4d2-4d8b-9148-e3be6c30e623}">
          <xlrd:rvb i="155"/>
        </ext>
      </extLst>
    </bk>
    <bk>
      <extLst>
        <ext uri="{3e2802c4-a4d2-4d8b-9148-e3be6c30e623}">
          <xlrd:rvb i="158"/>
        </ext>
      </extLst>
    </bk>
    <bk>
      <extLst>
        <ext uri="{3e2802c4-a4d2-4d8b-9148-e3be6c30e623}">
          <xlrd:rvb i="161"/>
        </ext>
      </extLst>
    </bk>
    <bk>
      <extLst>
        <ext uri="{3e2802c4-a4d2-4d8b-9148-e3be6c30e623}">
          <xlrd:rvb i="164"/>
        </ext>
      </extLst>
    </bk>
    <bk>
      <extLst>
        <ext uri="{3e2802c4-a4d2-4d8b-9148-e3be6c30e623}">
          <xlrd:rvb i="167"/>
        </ext>
      </extLst>
    </bk>
    <bk>
      <extLst>
        <ext uri="{3e2802c4-a4d2-4d8b-9148-e3be6c30e623}">
          <xlrd:rvb i="170"/>
        </ext>
      </extLst>
    </bk>
    <bk>
      <extLst>
        <ext uri="{3e2802c4-a4d2-4d8b-9148-e3be6c30e623}">
          <xlrd:rvb i="173"/>
        </ext>
      </extLst>
    </bk>
    <bk>
      <extLst>
        <ext uri="{3e2802c4-a4d2-4d8b-9148-e3be6c30e623}">
          <xlrd:rvb i="176"/>
        </ext>
      </extLst>
    </bk>
    <bk>
      <extLst>
        <ext uri="{3e2802c4-a4d2-4d8b-9148-e3be6c30e623}">
          <xlrd:rvb i="179"/>
        </ext>
      </extLst>
    </bk>
    <bk>
      <extLst>
        <ext uri="{3e2802c4-a4d2-4d8b-9148-e3be6c30e623}">
          <xlrd:rvb i="182"/>
        </ext>
      </extLst>
    </bk>
    <bk>
      <extLst>
        <ext uri="{3e2802c4-a4d2-4d8b-9148-e3be6c30e623}">
          <xlrd:rvb i="185"/>
        </ext>
      </extLst>
    </bk>
    <bk>
      <extLst>
        <ext uri="{3e2802c4-a4d2-4d8b-9148-e3be6c30e623}">
          <xlrd:rvb i="188"/>
        </ext>
      </extLst>
    </bk>
    <bk>
      <extLst>
        <ext uri="{3e2802c4-a4d2-4d8b-9148-e3be6c30e623}">
          <xlrd:rvb i="191"/>
        </ext>
      </extLst>
    </bk>
    <bk>
      <extLst>
        <ext uri="{3e2802c4-a4d2-4d8b-9148-e3be6c30e623}">
          <xlrd:rvb i="194"/>
        </ext>
      </extLst>
    </bk>
    <bk>
      <extLst>
        <ext uri="{3e2802c4-a4d2-4d8b-9148-e3be6c30e623}">
          <xlrd:rvb i="197"/>
        </ext>
      </extLst>
    </bk>
    <bk>
      <extLst>
        <ext uri="{3e2802c4-a4d2-4d8b-9148-e3be6c30e623}">
          <xlrd:rvb i="200"/>
        </ext>
      </extLst>
    </bk>
    <bk>
      <extLst>
        <ext uri="{3e2802c4-a4d2-4d8b-9148-e3be6c30e623}">
          <xlrd:rvb i="203"/>
        </ext>
      </extLst>
    </bk>
    <bk>
      <extLst>
        <ext uri="{3e2802c4-a4d2-4d8b-9148-e3be6c30e623}">
          <xlrd:rvb i="206"/>
        </ext>
      </extLst>
    </bk>
    <bk>
      <extLst>
        <ext uri="{3e2802c4-a4d2-4d8b-9148-e3be6c30e623}">
          <xlrd:rvb i="209"/>
        </ext>
      </extLst>
    </bk>
    <bk>
      <extLst>
        <ext uri="{3e2802c4-a4d2-4d8b-9148-e3be6c30e623}">
          <xlrd:rvb i="212"/>
        </ext>
      </extLst>
    </bk>
    <bk>
      <extLst>
        <ext uri="{3e2802c4-a4d2-4d8b-9148-e3be6c30e623}">
          <xlrd:rvb i="215"/>
        </ext>
      </extLst>
    </bk>
    <bk>
      <extLst>
        <ext uri="{3e2802c4-a4d2-4d8b-9148-e3be6c30e623}">
          <xlrd:rvb i="218"/>
        </ext>
      </extLst>
    </bk>
    <bk>
      <extLst>
        <ext uri="{3e2802c4-a4d2-4d8b-9148-e3be6c30e623}">
          <xlrd:rvb i="221"/>
        </ext>
      </extLst>
    </bk>
    <bk>
      <extLst>
        <ext uri="{3e2802c4-a4d2-4d8b-9148-e3be6c30e623}">
          <xlrd:rvb i="224"/>
        </ext>
      </extLst>
    </bk>
    <bk>
      <extLst>
        <ext uri="{3e2802c4-a4d2-4d8b-9148-e3be6c30e623}">
          <xlrd:rvb i="227"/>
        </ext>
      </extLst>
    </bk>
    <bk>
      <extLst>
        <ext uri="{3e2802c4-a4d2-4d8b-9148-e3be6c30e623}">
          <xlrd:rvb i="230"/>
        </ext>
      </extLst>
    </bk>
    <bk>
      <extLst>
        <ext uri="{3e2802c4-a4d2-4d8b-9148-e3be6c30e623}">
          <xlrd:rvb i="233"/>
        </ext>
      </extLst>
    </bk>
    <bk>
      <extLst>
        <ext uri="{3e2802c4-a4d2-4d8b-9148-e3be6c30e623}">
          <xlrd:rvb i="236"/>
        </ext>
      </extLst>
    </bk>
    <bk>
      <extLst>
        <ext uri="{3e2802c4-a4d2-4d8b-9148-e3be6c30e623}">
          <xlrd:rvb i="239"/>
        </ext>
      </extLst>
    </bk>
    <bk>
      <extLst>
        <ext uri="{3e2802c4-a4d2-4d8b-9148-e3be6c30e623}">
          <xlrd:rvb i="242"/>
        </ext>
      </extLst>
    </bk>
    <bk>
      <extLst>
        <ext uri="{3e2802c4-a4d2-4d8b-9148-e3be6c30e623}">
          <xlrd:rvb i="245"/>
        </ext>
      </extLst>
    </bk>
    <bk>
      <extLst>
        <ext uri="{3e2802c4-a4d2-4d8b-9148-e3be6c30e623}">
          <xlrd:rvb i="248"/>
        </ext>
      </extLst>
    </bk>
    <bk>
      <extLst>
        <ext uri="{3e2802c4-a4d2-4d8b-9148-e3be6c30e623}">
          <xlrd:rvb i="251"/>
        </ext>
      </extLst>
    </bk>
    <bk>
      <extLst>
        <ext uri="{3e2802c4-a4d2-4d8b-9148-e3be6c30e623}">
          <xlrd:rvb i="254"/>
        </ext>
      </extLst>
    </bk>
    <bk>
      <extLst>
        <ext uri="{3e2802c4-a4d2-4d8b-9148-e3be6c30e623}">
          <xlrd:rvb i="257"/>
        </ext>
      </extLst>
    </bk>
    <bk>
      <extLst>
        <ext uri="{3e2802c4-a4d2-4d8b-9148-e3be6c30e623}">
          <xlrd:rvb i="260"/>
        </ext>
      </extLst>
    </bk>
    <bk>
      <extLst>
        <ext uri="{3e2802c4-a4d2-4d8b-9148-e3be6c30e623}">
          <xlrd:rvb i="263"/>
        </ext>
      </extLst>
    </bk>
    <bk>
      <extLst>
        <ext uri="{3e2802c4-a4d2-4d8b-9148-e3be6c30e623}">
          <xlrd:rvb i="266"/>
        </ext>
      </extLst>
    </bk>
    <bk>
      <extLst>
        <ext uri="{3e2802c4-a4d2-4d8b-9148-e3be6c30e623}">
          <xlrd:rvb i="269"/>
        </ext>
      </extLst>
    </bk>
    <bk>
      <extLst>
        <ext uri="{3e2802c4-a4d2-4d8b-9148-e3be6c30e623}">
          <xlrd:rvb i="272"/>
        </ext>
      </extLst>
    </bk>
    <bk>
      <extLst>
        <ext uri="{3e2802c4-a4d2-4d8b-9148-e3be6c30e623}">
          <xlrd:rvb i="275"/>
        </ext>
      </extLst>
    </bk>
    <bk>
      <extLst>
        <ext uri="{3e2802c4-a4d2-4d8b-9148-e3be6c30e623}">
          <xlrd:rvb i="278"/>
        </ext>
      </extLst>
    </bk>
    <bk>
      <extLst>
        <ext uri="{3e2802c4-a4d2-4d8b-9148-e3be6c30e623}">
          <xlrd:rvb i="281"/>
        </ext>
      </extLst>
    </bk>
    <bk>
      <extLst>
        <ext uri="{3e2802c4-a4d2-4d8b-9148-e3be6c30e623}">
          <xlrd:rvb i="284"/>
        </ext>
      </extLst>
    </bk>
    <bk>
      <extLst>
        <ext uri="{3e2802c4-a4d2-4d8b-9148-e3be6c30e623}">
          <xlrd:rvb i="287"/>
        </ext>
      </extLst>
    </bk>
    <bk>
      <extLst>
        <ext uri="{3e2802c4-a4d2-4d8b-9148-e3be6c30e623}">
          <xlrd:rvb i="290"/>
        </ext>
      </extLst>
    </bk>
    <bk>
      <extLst>
        <ext uri="{3e2802c4-a4d2-4d8b-9148-e3be6c30e623}">
          <xlrd:rvb i="293"/>
        </ext>
      </extLst>
    </bk>
    <bk>
      <extLst>
        <ext uri="{3e2802c4-a4d2-4d8b-9148-e3be6c30e623}">
          <xlrd:rvb i="296"/>
        </ext>
      </extLst>
    </bk>
    <bk>
      <extLst>
        <ext uri="{3e2802c4-a4d2-4d8b-9148-e3be6c30e623}">
          <xlrd:rvb i="299"/>
        </ext>
      </extLst>
    </bk>
    <bk>
      <extLst>
        <ext uri="{3e2802c4-a4d2-4d8b-9148-e3be6c30e623}">
          <xlrd:rvb i="302"/>
        </ext>
      </extLst>
    </bk>
    <bk>
      <extLst>
        <ext uri="{3e2802c4-a4d2-4d8b-9148-e3be6c30e623}">
          <xlrd:rvb i="305"/>
        </ext>
      </extLst>
    </bk>
    <bk>
      <extLst>
        <ext uri="{3e2802c4-a4d2-4d8b-9148-e3be6c30e623}">
          <xlrd:rvb i="308"/>
        </ext>
      </extLst>
    </bk>
    <bk>
      <extLst>
        <ext uri="{3e2802c4-a4d2-4d8b-9148-e3be6c30e623}">
          <xlrd:rvb i="311"/>
        </ext>
      </extLst>
    </bk>
    <bk>
      <extLst>
        <ext uri="{3e2802c4-a4d2-4d8b-9148-e3be6c30e623}">
          <xlrd:rvb i="312"/>
        </ext>
      </extLst>
    </bk>
    <bk>
      <extLst>
        <ext uri="{3e2802c4-a4d2-4d8b-9148-e3be6c30e623}">
          <xlrd:rvb i="315"/>
        </ext>
      </extLst>
    </bk>
    <bk>
      <extLst>
        <ext uri="{3e2802c4-a4d2-4d8b-9148-e3be6c30e623}">
          <xlrd:rvb i="318"/>
        </ext>
      </extLst>
    </bk>
    <bk>
      <extLst>
        <ext uri="{3e2802c4-a4d2-4d8b-9148-e3be6c30e623}">
          <xlrd:rvb i="321"/>
        </ext>
      </extLst>
    </bk>
    <bk>
      <extLst>
        <ext uri="{3e2802c4-a4d2-4d8b-9148-e3be6c30e623}">
          <xlrd:rvb i="324"/>
        </ext>
      </extLst>
    </bk>
    <bk>
      <extLst>
        <ext uri="{3e2802c4-a4d2-4d8b-9148-e3be6c30e623}">
          <xlrd:rvb i="327"/>
        </ext>
      </extLst>
    </bk>
    <bk>
      <extLst>
        <ext uri="{3e2802c4-a4d2-4d8b-9148-e3be6c30e623}">
          <xlrd:rvb i="330"/>
        </ext>
      </extLst>
    </bk>
    <bk>
      <extLst>
        <ext uri="{3e2802c4-a4d2-4d8b-9148-e3be6c30e623}">
          <xlrd:rvb i="333"/>
        </ext>
      </extLst>
    </bk>
    <bk>
      <extLst>
        <ext uri="{3e2802c4-a4d2-4d8b-9148-e3be6c30e623}">
          <xlrd:rvb i="336"/>
        </ext>
      </extLst>
    </bk>
    <bk>
      <extLst>
        <ext uri="{3e2802c4-a4d2-4d8b-9148-e3be6c30e623}">
          <xlrd:rvb i="339"/>
        </ext>
      </extLst>
    </bk>
    <bk>
      <extLst>
        <ext uri="{3e2802c4-a4d2-4d8b-9148-e3be6c30e623}">
          <xlrd:rvb i="340"/>
        </ext>
      </extLst>
    </bk>
    <bk>
      <extLst>
        <ext uri="{3e2802c4-a4d2-4d8b-9148-e3be6c30e623}">
          <xlrd:rvb i="343"/>
        </ext>
      </extLst>
    </bk>
    <bk>
      <extLst>
        <ext uri="{3e2802c4-a4d2-4d8b-9148-e3be6c30e623}">
          <xlrd:rvb i="346"/>
        </ext>
      </extLst>
    </bk>
    <bk>
      <extLst>
        <ext uri="{3e2802c4-a4d2-4d8b-9148-e3be6c30e623}">
          <xlrd:rvb i="349"/>
        </ext>
      </extLst>
    </bk>
    <bk>
      <extLst>
        <ext uri="{3e2802c4-a4d2-4d8b-9148-e3be6c30e623}">
          <xlrd:rvb i="352"/>
        </ext>
      </extLst>
    </bk>
    <bk>
      <extLst>
        <ext uri="{3e2802c4-a4d2-4d8b-9148-e3be6c30e623}">
          <xlrd:rvb i="355"/>
        </ext>
      </extLst>
    </bk>
    <bk>
      <extLst>
        <ext uri="{3e2802c4-a4d2-4d8b-9148-e3be6c30e623}">
          <xlrd:rvb i="358"/>
        </ext>
      </extLst>
    </bk>
    <bk>
      <extLst>
        <ext uri="{3e2802c4-a4d2-4d8b-9148-e3be6c30e623}">
          <xlrd:rvb i="361"/>
        </ext>
      </extLst>
    </bk>
    <bk>
      <extLst>
        <ext uri="{3e2802c4-a4d2-4d8b-9148-e3be6c30e623}">
          <xlrd:rvb i="364"/>
        </ext>
      </extLst>
    </bk>
    <bk>
      <extLst>
        <ext uri="{3e2802c4-a4d2-4d8b-9148-e3be6c30e623}">
          <xlrd:rvb i="367"/>
        </ext>
      </extLst>
    </bk>
    <bk>
      <extLst>
        <ext uri="{3e2802c4-a4d2-4d8b-9148-e3be6c30e623}">
          <xlrd:rvb i="370"/>
        </ext>
      </extLst>
    </bk>
    <bk>
      <extLst>
        <ext uri="{3e2802c4-a4d2-4d8b-9148-e3be6c30e623}">
          <xlrd:rvb i="373"/>
        </ext>
      </extLst>
    </bk>
    <bk>
      <extLst>
        <ext uri="{3e2802c4-a4d2-4d8b-9148-e3be6c30e623}">
          <xlrd:rvb i="376"/>
        </ext>
      </extLst>
    </bk>
    <bk>
      <extLst>
        <ext uri="{3e2802c4-a4d2-4d8b-9148-e3be6c30e623}">
          <xlrd:rvb i="379"/>
        </ext>
      </extLst>
    </bk>
    <bk>
      <extLst>
        <ext uri="{3e2802c4-a4d2-4d8b-9148-e3be6c30e623}">
          <xlrd:rvb i="382"/>
        </ext>
      </extLst>
    </bk>
    <bk>
      <extLst>
        <ext uri="{3e2802c4-a4d2-4d8b-9148-e3be6c30e623}">
          <xlrd:rvb i="385"/>
        </ext>
      </extLst>
    </bk>
    <bk>
      <extLst>
        <ext uri="{3e2802c4-a4d2-4d8b-9148-e3be6c30e623}">
          <xlrd:rvb i="388"/>
        </ext>
      </extLst>
    </bk>
    <bk>
      <extLst>
        <ext uri="{3e2802c4-a4d2-4d8b-9148-e3be6c30e623}">
          <xlrd:rvb i="391"/>
        </ext>
      </extLst>
    </bk>
    <bk>
      <extLst>
        <ext uri="{3e2802c4-a4d2-4d8b-9148-e3be6c30e623}">
          <xlrd:rvb i="394"/>
        </ext>
      </extLst>
    </bk>
    <bk>
      <extLst>
        <ext uri="{3e2802c4-a4d2-4d8b-9148-e3be6c30e623}">
          <xlrd:rvb i="397"/>
        </ext>
      </extLst>
    </bk>
    <bk>
      <extLst>
        <ext uri="{3e2802c4-a4d2-4d8b-9148-e3be6c30e623}">
          <xlrd:rvb i="400"/>
        </ext>
      </extLst>
    </bk>
    <bk>
      <extLst>
        <ext uri="{3e2802c4-a4d2-4d8b-9148-e3be6c30e623}">
          <xlrd:rvb i="403"/>
        </ext>
      </extLst>
    </bk>
    <bk>
      <extLst>
        <ext uri="{3e2802c4-a4d2-4d8b-9148-e3be6c30e623}">
          <xlrd:rvb i="406"/>
        </ext>
      </extLst>
    </bk>
    <bk>
      <extLst>
        <ext uri="{3e2802c4-a4d2-4d8b-9148-e3be6c30e623}">
          <xlrd:rvb i="409"/>
        </ext>
      </extLst>
    </bk>
    <bk>
      <extLst>
        <ext uri="{3e2802c4-a4d2-4d8b-9148-e3be6c30e623}">
          <xlrd:rvb i="412"/>
        </ext>
      </extLst>
    </bk>
    <bk>
      <extLst>
        <ext uri="{3e2802c4-a4d2-4d8b-9148-e3be6c30e623}">
          <xlrd:rvb i="415"/>
        </ext>
      </extLst>
    </bk>
    <bk>
      <extLst>
        <ext uri="{3e2802c4-a4d2-4d8b-9148-e3be6c30e623}">
          <xlrd:rvb i="418"/>
        </ext>
      </extLst>
    </bk>
    <bk>
      <extLst>
        <ext uri="{3e2802c4-a4d2-4d8b-9148-e3be6c30e623}">
          <xlrd:rvb i="421"/>
        </ext>
      </extLst>
    </bk>
    <bk>
      <extLst>
        <ext uri="{3e2802c4-a4d2-4d8b-9148-e3be6c30e623}">
          <xlrd:rvb i="424"/>
        </ext>
      </extLst>
    </bk>
    <bk>
      <extLst>
        <ext uri="{3e2802c4-a4d2-4d8b-9148-e3be6c30e623}">
          <xlrd:rvb i="427"/>
        </ext>
      </extLst>
    </bk>
    <bk>
      <extLst>
        <ext uri="{3e2802c4-a4d2-4d8b-9148-e3be6c30e623}">
          <xlrd:rvb i="430"/>
        </ext>
      </extLst>
    </bk>
    <bk>
      <extLst>
        <ext uri="{3e2802c4-a4d2-4d8b-9148-e3be6c30e623}">
          <xlrd:rvb i="433"/>
        </ext>
      </extLst>
    </bk>
    <bk>
      <extLst>
        <ext uri="{3e2802c4-a4d2-4d8b-9148-e3be6c30e623}">
          <xlrd:rvb i="436"/>
        </ext>
      </extLst>
    </bk>
    <bk>
      <extLst>
        <ext uri="{3e2802c4-a4d2-4d8b-9148-e3be6c30e623}">
          <xlrd:rvb i="439"/>
        </ext>
      </extLst>
    </bk>
    <bk>
      <extLst>
        <ext uri="{3e2802c4-a4d2-4d8b-9148-e3be6c30e623}">
          <xlrd:rvb i="442"/>
        </ext>
      </extLst>
    </bk>
    <bk>
      <extLst>
        <ext uri="{3e2802c4-a4d2-4d8b-9148-e3be6c30e623}">
          <xlrd:rvb i="445"/>
        </ext>
      </extLst>
    </bk>
    <bk>
      <extLst>
        <ext uri="{3e2802c4-a4d2-4d8b-9148-e3be6c30e623}">
          <xlrd:rvb i="448"/>
        </ext>
      </extLst>
    </bk>
    <bk>
      <extLst>
        <ext uri="{3e2802c4-a4d2-4d8b-9148-e3be6c30e623}">
          <xlrd:rvb i="451"/>
        </ext>
      </extLst>
    </bk>
    <bk>
      <extLst>
        <ext uri="{3e2802c4-a4d2-4d8b-9148-e3be6c30e623}">
          <xlrd:rvb i="454"/>
        </ext>
      </extLst>
    </bk>
    <bk>
      <extLst>
        <ext uri="{3e2802c4-a4d2-4d8b-9148-e3be6c30e623}">
          <xlrd:rvb i="457"/>
        </ext>
      </extLst>
    </bk>
    <bk>
      <extLst>
        <ext uri="{3e2802c4-a4d2-4d8b-9148-e3be6c30e623}">
          <xlrd:rvb i="460"/>
        </ext>
      </extLst>
    </bk>
    <bk>
      <extLst>
        <ext uri="{3e2802c4-a4d2-4d8b-9148-e3be6c30e623}">
          <xlrd:rvb i="463"/>
        </ext>
      </extLst>
    </bk>
    <bk>
      <extLst>
        <ext uri="{3e2802c4-a4d2-4d8b-9148-e3be6c30e623}">
          <xlrd:rvb i="466"/>
        </ext>
      </extLst>
    </bk>
    <bk>
      <extLst>
        <ext uri="{3e2802c4-a4d2-4d8b-9148-e3be6c30e623}">
          <xlrd:rvb i="469"/>
        </ext>
      </extLst>
    </bk>
    <bk>
      <extLst>
        <ext uri="{3e2802c4-a4d2-4d8b-9148-e3be6c30e623}">
          <xlrd:rvb i="472"/>
        </ext>
      </extLst>
    </bk>
    <bk>
      <extLst>
        <ext uri="{3e2802c4-a4d2-4d8b-9148-e3be6c30e623}">
          <xlrd:rvb i="475"/>
        </ext>
      </extLst>
    </bk>
    <bk>
      <extLst>
        <ext uri="{3e2802c4-a4d2-4d8b-9148-e3be6c30e623}">
          <xlrd:rvb i="478"/>
        </ext>
      </extLst>
    </bk>
    <bk>
      <extLst>
        <ext uri="{3e2802c4-a4d2-4d8b-9148-e3be6c30e623}">
          <xlrd:rvb i="481"/>
        </ext>
      </extLst>
    </bk>
    <bk>
      <extLst>
        <ext uri="{3e2802c4-a4d2-4d8b-9148-e3be6c30e623}">
          <xlrd:rvb i="484"/>
        </ext>
      </extLst>
    </bk>
    <bk>
      <extLst>
        <ext uri="{3e2802c4-a4d2-4d8b-9148-e3be6c30e623}">
          <xlrd:rvb i="487"/>
        </ext>
      </extLst>
    </bk>
    <bk>
      <extLst>
        <ext uri="{3e2802c4-a4d2-4d8b-9148-e3be6c30e623}">
          <xlrd:rvb i="490"/>
        </ext>
      </extLst>
    </bk>
    <bk>
      <extLst>
        <ext uri="{3e2802c4-a4d2-4d8b-9148-e3be6c30e623}">
          <xlrd:rvb i="493"/>
        </ext>
      </extLst>
    </bk>
    <bk>
      <extLst>
        <ext uri="{3e2802c4-a4d2-4d8b-9148-e3be6c30e623}">
          <xlrd:rvb i="496"/>
        </ext>
      </extLst>
    </bk>
    <bk>
      <extLst>
        <ext uri="{3e2802c4-a4d2-4d8b-9148-e3be6c30e623}">
          <xlrd:rvb i="499"/>
        </ext>
      </extLst>
    </bk>
    <bk>
      <extLst>
        <ext uri="{3e2802c4-a4d2-4d8b-9148-e3be6c30e623}">
          <xlrd:rvb i="502"/>
        </ext>
      </extLst>
    </bk>
    <bk>
      <extLst>
        <ext uri="{3e2802c4-a4d2-4d8b-9148-e3be6c30e623}">
          <xlrd:rvb i="505"/>
        </ext>
      </extLst>
    </bk>
    <bk>
      <extLst>
        <ext uri="{3e2802c4-a4d2-4d8b-9148-e3be6c30e623}">
          <xlrd:rvb i="508"/>
        </ext>
      </extLst>
    </bk>
    <bk>
      <extLst>
        <ext uri="{3e2802c4-a4d2-4d8b-9148-e3be6c30e623}">
          <xlrd:rvb i="511"/>
        </ext>
      </extLst>
    </bk>
    <bk>
      <extLst>
        <ext uri="{3e2802c4-a4d2-4d8b-9148-e3be6c30e623}">
          <xlrd:rvb i="514"/>
        </ext>
      </extLst>
    </bk>
    <bk>
      <extLst>
        <ext uri="{3e2802c4-a4d2-4d8b-9148-e3be6c30e623}">
          <xlrd:rvb i="517"/>
        </ext>
      </extLst>
    </bk>
    <bk>
      <extLst>
        <ext uri="{3e2802c4-a4d2-4d8b-9148-e3be6c30e623}">
          <xlrd:rvb i="520"/>
        </ext>
      </extLst>
    </bk>
    <bk>
      <extLst>
        <ext uri="{3e2802c4-a4d2-4d8b-9148-e3be6c30e623}">
          <xlrd:rvb i="523"/>
        </ext>
      </extLst>
    </bk>
    <bk>
      <extLst>
        <ext uri="{3e2802c4-a4d2-4d8b-9148-e3be6c30e623}">
          <xlrd:rvb i="526"/>
        </ext>
      </extLst>
    </bk>
    <bk>
      <extLst>
        <ext uri="{3e2802c4-a4d2-4d8b-9148-e3be6c30e623}">
          <xlrd:rvb i="529"/>
        </ext>
      </extLst>
    </bk>
    <bk>
      <extLst>
        <ext uri="{3e2802c4-a4d2-4d8b-9148-e3be6c30e623}">
          <xlrd:rvb i="532"/>
        </ext>
      </extLst>
    </bk>
    <bk>
      <extLst>
        <ext uri="{3e2802c4-a4d2-4d8b-9148-e3be6c30e623}">
          <xlrd:rvb i="535"/>
        </ext>
      </extLst>
    </bk>
    <bk>
      <extLst>
        <ext uri="{3e2802c4-a4d2-4d8b-9148-e3be6c30e623}">
          <xlrd:rvb i="538"/>
        </ext>
      </extLst>
    </bk>
    <bk>
      <extLst>
        <ext uri="{3e2802c4-a4d2-4d8b-9148-e3be6c30e623}">
          <xlrd:rvb i="541"/>
        </ext>
      </extLst>
    </bk>
    <bk>
      <extLst>
        <ext uri="{3e2802c4-a4d2-4d8b-9148-e3be6c30e623}">
          <xlrd:rvb i="544"/>
        </ext>
      </extLst>
    </bk>
    <bk>
      <extLst>
        <ext uri="{3e2802c4-a4d2-4d8b-9148-e3be6c30e623}">
          <xlrd:rvb i="547"/>
        </ext>
      </extLst>
    </bk>
    <bk>
      <extLst>
        <ext uri="{3e2802c4-a4d2-4d8b-9148-e3be6c30e623}">
          <xlrd:rvb i="550"/>
        </ext>
      </extLst>
    </bk>
    <bk>
      <extLst>
        <ext uri="{3e2802c4-a4d2-4d8b-9148-e3be6c30e623}">
          <xlrd:rvb i="553"/>
        </ext>
      </extLst>
    </bk>
    <bk>
      <extLst>
        <ext uri="{3e2802c4-a4d2-4d8b-9148-e3be6c30e623}">
          <xlrd:rvb i="556"/>
        </ext>
      </extLst>
    </bk>
    <bk>
      <extLst>
        <ext uri="{3e2802c4-a4d2-4d8b-9148-e3be6c30e623}">
          <xlrd:rvb i="559"/>
        </ext>
      </extLst>
    </bk>
    <bk>
      <extLst>
        <ext uri="{3e2802c4-a4d2-4d8b-9148-e3be6c30e623}">
          <xlrd:rvb i="562"/>
        </ext>
      </extLst>
    </bk>
    <bk>
      <extLst>
        <ext uri="{3e2802c4-a4d2-4d8b-9148-e3be6c30e623}">
          <xlrd:rvb i="565"/>
        </ext>
      </extLst>
    </bk>
    <bk>
      <extLst>
        <ext uri="{3e2802c4-a4d2-4d8b-9148-e3be6c30e623}">
          <xlrd:rvb i="568"/>
        </ext>
      </extLst>
    </bk>
    <bk>
      <extLst>
        <ext uri="{3e2802c4-a4d2-4d8b-9148-e3be6c30e623}">
          <xlrd:rvb i="571"/>
        </ext>
      </extLst>
    </bk>
    <bk>
      <extLst>
        <ext uri="{3e2802c4-a4d2-4d8b-9148-e3be6c30e623}">
          <xlrd:rvb i="574"/>
        </ext>
      </extLst>
    </bk>
    <bk>
      <extLst>
        <ext uri="{3e2802c4-a4d2-4d8b-9148-e3be6c30e623}">
          <xlrd:rvb i="577"/>
        </ext>
      </extLst>
    </bk>
    <bk>
      <extLst>
        <ext uri="{3e2802c4-a4d2-4d8b-9148-e3be6c30e623}">
          <xlrd:rvb i="580"/>
        </ext>
      </extLst>
    </bk>
    <bk>
      <extLst>
        <ext uri="{3e2802c4-a4d2-4d8b-9148-e3be6c30e623}">
          <xlrd:rvb i="583"/>
        </ext>
      </extLst>
    </bk>
    <bk>
      <extLst>
        <ext uri="{3e2802c4-a4d2-4d8b-9148-e3be6c30e623}">
          <xlrd:rvb i="586"/>
        </ext>
      </extLst>
    </bk>
    <bk>
      <extLst>
        <ext uri="{3e2802c4-a4d2-4d8b-9148-e3be6c30e623}">
          <xlrd:rvb i="589"/>
        </ext>
      </extLst>
    </bk>
    <bk>
      <extLst>
        <ext uri="{3e2802c4-a4d2-4d8b-9148-e3be6c30e623}">
          <xlrd:rvb i="592"/>
        </ext>
      </extLst>
    </bk>
    <bk>
      <extLst>
        <ext uri="{3e2802c4-a4d2-4d8b-9148-e3be6c30e623}">
          <xlrd:rvb i="595"/>
        </ext>
      </extLst>
    </bk>
    <bk>
      <extLst>
        <ext uri="{3e2802c4-a4d2-4d8b-9148-e3be6c30e623}">
          <xlrd:rvb i="598"/>
        </ext>
      </extLst>
    </bk>
    <bk>
      <extLst>
        <ext uri="{3e2802c4-a4d2-4d8b-9148-e3be6c30e623}">
          <xlrd:rvb i="601"/>
        </ext>
      </extLst>
    </bk>
    <bk>
      <extLst>
        <ext uri="{3e2802c4-a4d2-4d8b-9148-e3be6c30e623}">
          <xlrd:rvb i="604"/>
        </ext>
      </extLst>
    </bk>
    <bk>
      <extLst>
        <ext uri="{3e2802c4-a4d2-4d8b-9148-e3be6c30e623}">
          <xlrd:rvb i="607"/>
        </ext>
      </extLst>
    </bk>
    <bk>
      <extLst>
        <ext uri="{3e2802c4-a4d2-4d8b-9148-e3be6c30e623}">
          <xlrd:rvb i="610"/>
        </ext>
      </extLst>
    </bk>
    <bk>
      <extLst>
        <ext uri="{3e2802c4-a4d2-4d8b-9148-e3be6c30e623}">
          <xlrd:rvb i="613"/>
        </ext>
      </extLst>
    </bk>
    <bk>
      <extLst>
        <ext uri="{3e2802c4-a4d2-4d8b-9148-e3be6c30e623}">
          <xlrd:rvb i="616"/>
        </ext>
      </extLst>
    </bk>
    <bk>
      <extLst>
        <ext uri="{3e2802c4-a4d2-4d8b-9148-e3be6c30e623}">
          <xlrd:rvb i="619"/>
        </ext>
      </extLst>
    </bk>
    <bk>
      <extLst>
        <ext uri="{3e2802c4-a4d2-4d8b-9148-e3be6c30e623}">
          <xlrd:rvb i="622"/>
        </ext>
      </extLst>
    </bk>
    <bk>
      <extLst>
        <ext uri="{3e2802c4-a4d2-4d8b-9148-e3be6c30e623}">
          <xlrd:rvb i="625"/>
        </ext>
      </extLst>
    </bk>
    <bk>
      <extLst>
        <ext uri="{3e2802c4-a4d2-4d8b-9148-e3be6c30e623}">
          <xlrd:rvb i="628"/>
        </ext>
      </extLst>
    </bk>
    <bk>
      <extLst>
        <ext uri="{3e2802c4-a4d2-4d8b-9148-e3be6c30e623}">
          <xlrd:rvb i="631"/>
        </ext>
      </extLst>
    </bk>
    <bk>
      <extLst>
        <ext uri="{3e2802c4-a4d2-4d8b-9148-e3be6c30e623}">
          <xlrd:rvb i="634"/>
        </ext>
      </extLst>
    </bk>
    <bk>
      <extLst>
        <ext uri="{3e2802c4-a4d2-4d8b-9148-e3be6c30e623}">
          <xlrd:rvb i="637"/>
        </ext>
      </extLst>
    </bk>
    <bk>
      <extLst>
        <ext uri="{3e2802c4-a4d2-4d8b-9148-e3be6c30e623}">
          <xlrd:rvb i="640"/>
        </ext>
      </extLst>
    </bk>
    <bk>
      <extLst>
        <ext uri="{3e2802c4-a4d2-4d8b-9148-e3be6c30e623}">
          <xlrd:rvb i="643"/>
        </ext>
      </extLst>
    </bk>
    <bk>
      <extLst>
        <ext uri="{3e2802c4-a4d2-4d8b-9148-e3be6c30e623}">
          <xlrd:rvb i="646"/>
        </ext>
      </extLst>
    </bk>
    <bk>
      <extLst>
        <ext uri="{3e2802c4-a4d2-4d8b-9148-e3be6c30e623}">
          <xlrd:rvb i="649"/>
        </ext>
      </extLst>
    </bk>
    <bk>
      <extLst>
        <ext uri="{3e2802c4-a4d2-4d8b-9148-e3be6c30e623}">
          <xlrd:rvb i="652"/>
        </ext>
      </extLst>
    </bk>
    <bk>
      <extLst>
        <ext uri="{3e2802c4-a4d2-4d8b-9148-e3be6c30e623}">
          <xlrd:rvb i="655"/>
        </ext>
      </extLst>
    </bk>
    <bk>
      <extLst>
        <ext uri="{3e2802c4-a4d2-4d8b-9148-e3be6c30e623}">
          <xlrd:rvb i="658"/>
        </ext>
      </extLst>
    </bk>
    <bk>
      <extLst>
        <ext uri="{3e2802c4-a4d2-4d8b-9148-e3be6c30e623}">
          <xlrd:rvb i="661"/>
        </ext>
      </extLst>
    </bk>
    <bk>
      <extLst>
        <ext uri="{3e2802c4-a4d2-4d8b-9148-e3be6c30e623}">
          <xlrd:rvb i="664"/>
        </ext>
      </extLst>
    </bk>
    <bk>
      <extLst>
        <ext uri="{3e2802c4-a4d2-4d8b-9148-e3be6c30e623}">
          <xlrd:rvb i="667"/>
        </ext>
      </extLst>
    </bk>
    <bk>
      <extLst>
        <ext uri="{3e2802c4-a4d2-4d8b-9148-e3be6c30e623}">
          <xlrd:rvb i="670"/>
        </ext>
      </extLst>
    </bk>
    <bk>
      <extLst>
        <ext uri="{3e2802c4-a4d2-4d8b-9148-e3be6c30e623}">
          <xlrd:rvb i="673"/>
        </ext>
      </extLst>
    </bk>
    <bk>
      <extLst>
        <ext uri="{3e2802c4-a4d2-4d8b-9148-e3be6c30e623}">
          <xlrd:rvb i="676"/>
        </ext>
      </extLst>
    </bk>
    <bk>
      <extLst>
        <ext uri="{3e2802c4-a4d2-4d8b-9148-e3be6c30e623}">
          <xlrd:rvb i="679"/>
        </ext>
      </extLst>
    </bk>
    <bk>
      <extLst>
        <ext uri="{3e2802c4-a4d2-4d8b-9148-e3be6c30e623}">
          <xlrd:rvb i="682"/>
        </ext>
      </extLst>
    </bk>
    <bk>
      <extLst>
        <ext uri="{3e2802c4-a4d2-4d8b-9148-e3be6c30e623}">
          <xlrd:rvb i="685"/>
        </ext>
      </extLst>
    </bk>
    <bk>
      <extLst>
        <ext uri="{3e2802c4-a4d2-4d8b-9148-e3be6c30e623}">
          <xlrd:rvb i="688"/>
        </ext>
      </extLst>
    </bk>
    <bk>
      <extLst>
        <ext uri="{3e2802c4-a4d2-4d8b-9148-e3be6c30e623}">
          <xlrd:rvb i="691"/>
        </ext>
      </extLst>
    </bk>
    <bk>
      <extLst>
        <ext uri="{3e2802c4-a4d2-4d8b-9148-e3be6c30e623}">
          <xlrd:rvb i="694"/>
        </ext>
      </extLst>
    </bk>
    <bk>
      <extLst>
        <ext uri="{3e2802c4-a4d2-4d8b-9148-e3be6c30e623}">
          <xlrd:rvb i="697"/>
        </ext>
      </extLst>
    </bk>
    <bk>
      <extLst>
        <ext uri="{3e2802c4-a4d2-4d8b-9148-e3be6c30e623}">
          <xlrd:rvb i="700"/>
        </ext>
      </extLst>
    </bk>
    <bk>
      <extLst>
        <ext uri="{3e2802c4-a4d2-4d8b-9148-e3be6c30e623}">
          <xlrd:rvb i="703"/>
        </ext>
      </extLst>
    </bk>
    <bk>
      <extLst>
        <ext uri="{3e2802c4-a4d2-4d8b-9148-e3be6c30e623}">
          <xlrd:rvb i="706"/>
        </ext>
      </extLst>
    </bk>
    <bk>
      <extLst>
        <ext uri="{3e2802c4-a4d2-4d8b-9148-e3be6c30e623}">
          <xlrd:rvb i="709"/>
        </ext>
      </extLst>
    </bk>
    <bk>
      <extLst>
        <ext uri="{3e2802c4-a4d2-4d8b-9148-e3be6c30e623}">
          <xlrd:rvb i="712"/>
        </ext>
      </extLst>
    </bk>
    <bk>
      <extLst>
        <ext uri="{3e2802c4-a4d2-4d8b-9148-e3be6c30e623}">
          <xlrd:rvb i="715"/>
        </ext>
      </extLst>
    </bk>
    <bk>
      <extLst>
        <ext uri="{3e2802c4-a4d2-4d8b-9148-e3be6c30e623}">
          <xlrd:rvb i="718"/>
        </ext>
      </extLst>
    </bk>
    <bk>
      <extLst>
        <ext uri="{3e2802c4-a4d2-4d8b-9148-e3be6c30e623}">
          <xlrd:rvb i="725"/>
        </ext>
      </extLst>
    </bk>
    <bk>
      <extLst>
        <ext uri="{3e2802c4-a4d2-4d8b-9148-e3be6c30e623}">
          <xlrd:rvb i="728"/>
        </ext>
      </extLst>
    </bk>
    <bk>
      <extLst>
        <ext uri="{3e2802c4-a4d2-4d8b-9148-e3be6c30e623}">
          <xlrd:rvb i="731"/>
        </ext>
      </extLst>
    </bk>
    <bk>
      <extLst>
        <ext uri="{3e2802c4-a4d2-4d8b-9148-e3be6c30e623}">
          <xlrd:rvb i="737"/>
        </ext>
      </extLst>
    </bk>
    <bk>
      <extLst>
        <ext uri="{3e2802c4-a4d2-4d8b-9148-e3be6c30e623}">
          <xlrd:rvb i="740"/>
        </ext>
      </extLst>
    </bk>
    <bk>
      <extLst>
        <ext uri="{3e2802c4-a4d2-4d8b-9148-e3be6c30e623}">
          <xlrd:rvb i="743"/>
        </ext>
      </extLst>
    </bk>
    <bk>
      <extLst>
        <ext uri="{3e2802c4-a4d2-4d8b-9148-e3be6c30e623}">
          <xlrd:rvb i="746"/>
        </ext>
      </extLst>
    </bk>
    <bk>
      <extLst>
        <ext uri="{3e2802c4-a4d2-4d8b-9148-e3be6c30e623}">
          <xlrd:rvb i="749"/>
        </ext>
      </extLst>
    </bk>
    <bk>
      <extLst>
        <ext uri="{3e2802c4-a4d2-4d8b-9148-e3be6c30e623}">
          <xlrd:rvb i="752"/>
        </ext>
      </extLst>
    </bk>
    <bk>
      <extLst>
        <ext uri="{3e2802c4-a4d2-4d8b-9148-e3be6c30e623}">
          <xlrd:rvb i="755"/>
        </ext>
      </extLst>
    </bk>
    <bk>
      <extLst>
        <ext uri="{3e2802c4-a4d2-4d8b-9148-e3be6c30e623}">
          <xlrd:rvb i="758"/>
        </ext>
      </extLst>
    </bk>
    <bk>
      <extLst>
        <ext uri="{3e2802c4-a4d2-4d8b-9148-e3be6c30e623}">
          <xlrd:rvb i="761"/>
        </ext>
      </extLst>
    </bk>
    <bk>
      <extLst>
        <ext uri="{3e2802c4-a4d2-4d8b-9148-e3be6c30e623}">
          <xlrd:rvb i="764"/>
        </ext>
      </extLst>
    </bk>
    <bk>
      <extLst>
        <ext uri="{3e2802c4-a4d2-4d8b-9148-e3be6c30e623}">
          <xlrd:rvb i="767"/>
        </ext>
      </extLst>
    </bk>
    <bk>
      <extLst>
        <ext uri="{3e2802c4-a4d2-4d8b-9148-e3be6c30e623}">
          <xlrd:rvb i="768"/>
        </ext>
      </extLst>
    </bk>
    <bk>
      <extLst>
        <ext uri="{3e2802c4-a4d2-4d8b-9148-e3be6c30e623}">
          <xlrd:rvb i="771"/>
        </ext>
      </extLst>
    </bk>
    <bk>
      <extLst>
        <ext uri="{3e2802c4-a4d2-4d8b-9148-e3be6c30e623}">
          <xlrd:rvb i="774"/>
        </ext>
      </extLst>
    </bk>
    <bk>
      <extLst>
        <ext uri="{3e2802c4-a4d2-4d8b-9148-e3be6c30e623}">
          <xlrd:rvb i="777"/>
        </ext>
      </extLst>
    </bk>
    <bk>
      <extLst>
        <ext uri="{3e2802c4-a4d2-4d8b-9148-e3be6c30e623}">
          <xlrd:rvb i="780"/>
        </ext>
      </extLst>
    </bk>
    <bk>
      <extLst>
        <ext uri="{3e2802c4-a4d2-4d8b-9148-e3be6c30e623}">
          <xlrd:rvb i="783"/>
        </ext>
      </extLst>
    </bk>
    <bk>
      <extLst>
        <ext uri="{3e2802c4-a4d2-4d8b-9148-e3be6c30e623}">
          <xlrd:rvb i="786"/>
        </ext>
      </extLst>
    </bk>
    <bk>
      <extLst>
        <ext uri="{3e2802c4-a4d2-4d8b-9148-e3be6c30e623}">
          <xlrd:rvb i="789"/>
        </ext>
      </extLst>
    </bk>
    <bk>
      <extLst>
        <ext uri="{3e2802c4-a4d2-4d8b-9148-e3be6c30e623}">
          <xlrd:rvb i="792"/>
        </ext>
      </extLst>
    </bk>
    <bk>
      <extLst>
        <ext uri="{3e2802c4-a4d2-4d8b-9148-e3be6c30e623}">
          <xlrd:rvb i="795"/>
        </ext>
      </extLst>
    </bk>
    <bk>
      <extLst>
        <ext uri="{3e2802c4-a4d2-4d8b-9148-e3be6c30e623}">
          <xlrd:rvb i="798"/>
        </ext>
      </extLst>
    </bk>
    <bk>
      <extLst>
        <ext uri="{3e2802c4-a4d2-4d8b-9148-e3be6c30e623}">
          <xlrd:rvb i="801"/>
        </ext>
      </extLst>
    </bk>
    <bk>
      <extLst>
        <ext uri="{3e2802c4-a4d2-4d8b-9148-e3be6c30e623}">
          <xlrd:rvb i="804"/>
        </ext>
      </extLst>
    </bk>
    <bk>
      <extLst>
        <ext uri="{3e2802c4-a4d2-4d8b-9148-e3be6c30e623}">
          <xlrd:rvb i="807"/>
        </ext>
      </extLst>
    </bk>
    <bk>
      <extLst>
        <ext uri="{3e2802c4-a4d2-4d8b-9148-e3be6c30e623}">
          <xlrd:rvb i="810"/>
        </ext>
      </extLst>
    </bk>
    <bk>
      <extLst>
        <ext uri="{3e2802c4-a4d2-4d8b-9148-e3be6c30e623}">
          <xlrd:rvb i="813"/>
        </ext>
      </extLst>
    </bk>
    <bk>
      <extLst>
        <ext uri="{3e2802c4-a4d2-4d8b-9148-e3be6c30e623}">
          <xlrd:rvb i="816"/>
        </ext>
      </extLst>
    </bk>
    <bk>
      <extLst>
        <ext uri="{3e2802c4-a4d2-4d8b-9148-e3be6c30e623}">
          <xlrd:rvb i="819"/>
        </ext>
      </extLst>
    </bk>
    <bk>
      <extLst>
        <ext uri="{3e2802c4-a4d2-4d8b-9148-e3be6c30e623}">
          <xlrd:rvb i="822"/>
        </ext>
      </extLst>
    </bk>
    <bk>
      <extLst>
        <ext uri="{3e2802c4-a4d2-4d8b-9148-e3be6c30e623}">
          <xlrd:rvb i="825"/>
        </ext>
      </extLst>
    </bk>
    <bk>
      <extLst>
        <ext uri="{3e2802c4-a4d2-4d8b-9148-e3be6c30e623}">
          <xlrd:rvb i="828"/>
        </ext>
      </extLst>
    </bk>
    <bk>
      <extLst>
        <ext uri="{3e2802c4-a4d2-4d8b-9148-e3be6c30e623}">
          <xlrd:rvb i="831"/>
        </ext>
      </extLst>
    </bk>
    <bk>
      <extLst>
        <ext uri="{3e2802c4-a4d2-4d8b-9148-e3be6c30e623}">
          <xlrd:rvb i="834"/>
        </ext>
      </extLst>
    </bk>
    <bk>
      <extLst>
        <ext uri="{3e2802c4-a4d2-4d8b-9148-e3be6c30e623}">
          <xlrd:rvb i="837"/>
        </ext>
      </extLst>
    </bk>
    <bk>
      <extLst>
        <ext uri="{3e2802c4-a4d2-4d8b-9148-e3be6c30e623}">
          <xlrd:rvb i="840"/>
        </ext>
      </extLst>
    </bk>
    <bk>
      <extLst>
        <ext uri="{3e2802c4-a4d2-4d8b-9148-e3be6c30e623}">
          <xlrd:rvb i="843"/>
        </ext>
      </extLst>
    </bk>
    <bk>
      <extLst>
        <ext uri="{3e2802c4-a4d2-4d8b-9148-e3be6c30e623}">
          <xlrd:rvb i="846"/>
        </ext>
      </extLst>
    </bk>
    <bk>
      <extLst>
        <ext uri="{3e2802c4-a4d2-4d8b-9148-e3be6c30e623}">
          <xlrd:rvb i="849"/>
        </ext>
      </extLst>
    </bk>
    <bk>
      <extLst>
        <ext uri="{3e2802c4-a4d2-4d8b-9148-e3be6c30e623}">
          <xlrd:rvb i="852"/>
        </ext>
      </extLst>
    </bk>
    <bk>
      <extLst>
        <ext uri="{3e2802c4-a4d2-4d8b-9148-e3be6c30e623}">
          <xlrd:rvb i="855"/>
        </ext>
      </extLst>
    </bk>
    <bk>
      <extLst>
        <ext uri="{3e2802c4-a4d2-4d8b-9148-e3be6c30e623}">
          <xlrd:rvb i="858"/>
        </ext>
      </extLst>
    </bk>
    <bk>
      <extLst>
        <ext uri="{3e2802c4-a4d2-4d8b-9148-e3be6c30e623}">
          <xlrd:rvb i="861"/>
        </ext>
      </extLst>
    </bk>
    <bk>
      <extLst>
        <ext uri="{3e2802c4-a4d2-4d8b-9148-e3be6c30e623}">
          <xlrd:rvb i="864"/>
        </ext>
      </extLst>
    </bk>
    <bk>
      <extLst>
        <ext uri="{3e2802c4-a4d2-4d8b-9148-e3be6c30e623}">
          <xlrd:rvb i="867"/>
        </ext>
      </extLst>
    </bk>
    <bk>
      <extLst>
        <ext uri="{3e2802c4-a4d2-4d8b-9148-e3be6c30e623}">
          <xlrd:rvb i="870"/>
        </ext>
      </extLst>
    </bk>
    <bk>
      <extLst>
        <ext uri="{3e2802c4-a4d2-4d8b-9148-e3be6c30e623}">
          <xlrd:rvb i="873"/>
        </ext>
      </extLst>
    </bk>
    <bk>
      <extLst>
        <ext uri="{3e2802c4-a4d2-4d8b-9148-e3be6c30e623}">
          <xlrd:rvb i="876"/>
        </ext>
      </extLst>
    </bk>
    <bk>
      <extLst>
        <ext uri="{3e2802c4-a4d2-4d8b-9148-e3be6c30e623}">
          <xlrd:rvb i="879"/>
        </ext>
      </extLst>
    </bk>
    <bk>
      <extLst>
        <ext uri="{3e2802c4-a4d2-4d8b-9148-e3be6c30e623}">
          <xlrd:rvb i="882"/>
        </ext>
      </extLst>
    </bk>
    <bk>
      <extLst>
        <ext uri="{3e2802c4-a4d2-4d8b-9148-e3be6c30e623}">
          <xlrd:rvb i="885"/>
        </ext>
      </extLst>
    </bk>
    <bk>
      <extLst>
        <ext uri="{3e2802c4-a4d2-4d8b-9148-e3be6c30e623}">
          <xlrd:rvb i="888"/>
        </ext>
      </extLst>
    </bk>
    <bk>
      <extLst>
        <ext uri="{3e2802c4-a4d2-4d8b-9148-e3be6c30e623}">
          <xlrd:rvb i="891"/>
        </ext>
      </extLst>
    </bk>
    <bk>
      <extLst>
        <ext uri="{3e2802c4-a4d2-4d8b-9148-e3be6c30e623}">
          <xlrd:rvb i="894"/>
        </ext>
      </extLst>
    </bk>
    <bk>
      <extLst>
        <ext uri="{3e2802c4-a4d2-4d8b-9148-e3be6c30e623}">
          <xlrd:rvb i="897"/>
        </ext>
      </extLst>
    </bk>
    <bk>
      <extLst>
        <ext uri="{3e2802c4-a4d2-4d8b-9148-e3be6c30e623}">
          <xlrd:rvb i="900"/>
        </ext>
      </extLst>
    </bk>
    <bk>
      <extLst>
        <ext uri="{3e2802c4-a4d2-4d8b-9148-e3be6c30e623}">
          <xlrd:rvb i="903"/>
        </ext>
      </extLst>
    </bk>
    <bk>
      <extLst>
        <ext uri="{3e2802c4-a4d2-4d8b-9148-e3be6c30e623}">
          <xlrd:rvb i="906"/>
        </ext>
      </extLst>
    </bk>
    <bk>
      <extLst>
        <ext uri="{3e2802c4-a4d2-4d8b-9148-e3be6c30e623}">
          <xlrd:rvb i="909"/>
        </ext>
      </extLst>
    </bk>
    <bk>
      <extLst>
        <ext uri="{3e2802c4-a4d2-4d8b-9148-e3be6c30e623}">
          <xlrd:rvb i="912"/>
        </ext>
      </extLst>
    </bk>
    <bk>
      <extLst>
        <ext uri="{3e2802c4-a4d2-4d8b-9148-e3be6c30e623}">
          <xlrd:rvb i="915"/>
        </ext>
      </extLst>
    </bk>
    <bk>
      <extLst>
        <ext uri="{3e2802c4-a4d2-4d8b-9148-e3be6c30e623}">
          <xlrd:rvb i="918"/>
        </ext>
      </extLst>
    </bk>
    <bk>
      <extLst>
        <ext uri="{3e2802c4-a4d2-4d8b-9148-e3be6c30e623}">
          <xlrd:rvb i="921"/>
        </ext>
      </extLst>
    </bk>
    <bk>
      <extLst>
        <ext uri="{3e2802c4-a4d2-4d8b-9148-e3be6c30e623}">
          <xlrd:rvb i="924"/>
        </ext>
      </extLst>
    </bk>
    <bk>
      <extLst>
        <ext uri="{3e2802c4-a4d2-4d8b-9148-e3be6c30e623}">
          <xlrd:rvb i="927"/>
        </ext>
      </extLst>
    </bk>
    <bk>
      <extLst>
        <ext uri="{3e2802c4-a4d2-4d8b-9148-e3be6c30e623}">
          <xlrd:rvb i="930"/>
        </ext>
      </extLst>
    </bk>
    <bk>
      <extLst>
        <ext uri="{3e2802c4-a4d2-4d8b-9148-e3be6c30e623}">
          <xlrd:rvb i="933"/>
        </ext>
      </extLst>
    </bk>
    <bk>
      <extLst>
        <ext uri="{3e2802c4-a4d2-4d8b-9148-e3be6c30e623}">
          <xlrd:rvb i="936"/>
        </ext>
      </extLst>
    </bk>
    <bk>
      <extLst>
        <ext uri="{3e2802c4-a4d2-4d8b-9148-e3be6c30e623}">
          <xlrd:rvb i="939"/>
        </ext>
      </extLst>
    </bk>
    <bk>
      <extLst>
        <ext uri="{3e2802c4-a4d2-4d8b-9148-e3be6c30e623}">
          <xlrd:rvb i="942"/>
        </ext>
      </extLst>
    </bk>
    <bk>
      <extLst>
        <ext uri="{3e2802c4-a4d2-4d8b-9148-e3be6c30e623}">
          <xlrd:rvb i="945"/>
        </ext>
      </extLst>
    </bk>
    <bk>
      <extLst>
        <ext uri="{3e2802c4-a4d2-4d8b-9148-e3be6c30e623}">
          <xlrd:rvb i="948"/>
        </ext>
      </extLst>
    </bk>
    <bk>
      <extLst>
        <ext uri="{3e2802c4-a4d2-4d8b-9148-e3be6c30e623}">
          <xlrd:rvb i="951"/>
        </ext>
      </extLst>
    </bk>
    <bk>
      <extLst>
        <ext uri="{3e2802c4-a4d2-4d8b-9148-e3be6c30e623}">
          <xlrd:rvb i="954"/>
        </ext>
      </extLst>
    </bk>
    <bk>
      <extLst>
        <ext uri="{3e2802c4-a4d2-4d8b-9148-e3be6c30e623}">
          <xlrd:rvb i="957"/>
        </ext>
      </extLst>
    </bk>
    <bk>
      <extLst>
        <ext uri="{3e2802c4-a4d2-4d8b-9148-e3be6c30e623}">
          <xlrd:rvb i="960"/>
        </ext>
      </extLst>
    </bk>
    <bk>
      <extLst>
        <ext uri="{3e2802c4-a4d2-4d8b-9148-e3be6c30e623}">
          <xlrd:rvb i="963"/>
        </ext>
      </extLst>
    </bk>
    <bk>
      <extLst>
        <ext uri="{3e2802c4-a4d2-4d8b-9148-e3be6c30e623}">
          <xlrd:rvb i="966"/>
        </ext>
      </extLst>
    </bk>
    <bk>
      <extLst>
        <ext uri="{3e2802c4-a4d2-4d8b-9148-e3be6c30e623}">
          <xlrd:rvb i="969"/>
        </ext>
      </extLst>
    </bk>
    <bk>
      <extLst>
        <ext uri="{3e2802c4-a4d2-4d8b-9148-e3be6c30e623}">
          <xlrd:rvb i="972"/>
        </ext>
      </extLst>
    </bk>
    <bk>
      <extLst>
        <ext uri="{3e2802c4-a4d2-4d8b-9148-e3be6c30e623}">
          <xlrd:rvb i="975"/>
        </ext>
      </extLst>
    </bk>
    <bk>
      <extLst>
        <ext uri="{3e2802c4-a4d2-4d8b-9148-e3be6c30e623}">
          <xlrd:rvb i="978"/>
        </ext>
      </extLst>
    </bk>
    <bk>
      <extLst>
        <ext uri="{3e2802c4-a4d2-4d8b-9148-e3be6c30e623}">
          <xlrd:rvb i="981"/>
        </ext>
      </extLst>
    </bk>
    <bk>
      <extLst>
        <ext uri="{3e2802c4-a4d2-4d8b-9148-e3be6c30e623}">
          <xlrd:rvb i="984"/>
        </ext>
      </extLst>
    </bk>
    <bk>
      <extLst>
        <ext uri="{3e2802c4-a4d2-4d8b-9148-e3be6c30e623}">
          <xlrd:rvb i="987"/>
        </ext>
      </extLst>
    </bk>
    <bk>
      <extLst>
        <ext uri="{3e2802c4-a4d2-4d8b-9148-e3be6c30e623}">
          <xlrd:rvb i="990"/>
        </ext>
      </extLst>
    </bk>
    <bk>
      <extLst>
        <ext uri="{3e2802c4-a4d2-4d8b-9148-e3be6c30e623}">
          <xlrd:rvb i="993"/>
        </ext>
      </extLst>
    </bk>
    <bk>
      <extLst>
        <ext uri="{3e2802c4-a4d2-4d8b-9148-e3be6c30e623}">
          <xlrd:rvb i="996"/>
        </ext>
      </extLst>
    </bk>
    <bk>
      <extLst>
        <ext uri="{3e2802c4-a4d2-4d8b-9148-e3be6c30e623}">
          <xlrd:rvb i="999"/>
        </ext>
      </extLst>
    </bk>
    <bk>
      <extLst>
        <ext uri="{3e2802c4-a4d2-4d8b-9148-e3be6c30e623}">
          <xlrd:rvb i="1002"/>
        </ext>
      </extLst>
    </bk>
    <bk>
      <extLst>
        <ext uri="{3e2802c4-a4d2-4d8b-9148-e3be6c30e623}">
          <xlrd:rvb i="1005"/>
        </ext>
      </extLst>
    </bk>
    <bk>
      <extLst>
        <ext uri="{3e2802c4-a4d2-4d8b-9148-e3be6c30e623}">
          <xlrd:rvb i="1008"/>
        </ext>
      </extLst>
    </bk>
    <bk>
      <extLst>
        <ext uri="{3e2802c4-a4d2-4d8b-9148-e3be6c30e623}">
          <xlrd:rvb i="1011"/>
        </ext>
      </extLst>
    </bk>
    <bk>
      <extLst>
        <ext uri="{3e2802c4-a4d2-4d8b-9148-e3be6c30e623}">
          <xlrd:rvb i="1014"/>
        </ext>
      </extLst>
    </bk>
    <bk>
      <extLst>
        <ext uri="{3e2802c4-a4d2-4d8b-9148-e3be6c30e623}">
          <xlrd:rvb i="1017"/>
        </ext>
      </extLst>
    </bk>
    <bk>
      <extLst>
        <ext uri="{3e2802c4-a4d2-4d8b-9148-e3be6c30e623}">
          <xlrd:rvb i="1020"/>
        </ext>
      </extLst>
    </bk>
    <bk>
      <extLst>
        <ext uri="{3e2802c4-a4d2-4d8b-9148-e3be6c30e623}">
          <xlrd:rvb i="1023"/>
        </ext>
      </extLst>
    </bk>
    <bk>
      <extLst>
        <ext uri="{3e2802c4-a4d2-4d8b-9148-e3be6c30e623}">
          <xlrd:rvb i="1026"/>
        </ext>
      </extLst>
    </bk>
    <bk>
      <extLst>
        <ext uri="{3e2802c4-a4d2-4d8b-9148-e3be6c30e623}">
          <xlrd:rvb i="1029"/>
        </ext>
      </extLst>
    </bk>
    <bk>
      <extLst>
        <ext uri="{3e2802c4-a4d2-4d8b-9148-e3be6c30e623}">
          <xlrd:rvb i="1032"/>
        </ext>
      </extLst>
    </bk>
    <bk>
      <extLst>
        <ext uri="{3e2802c4-a4d2-4d8b-9148-e3be6c30e623}">
          <xlrd:rvb i="1035"/>
        </ext>
      </extLst>
    </bk>
    <bk>
      <extLst>
        <ext uri="{3e2802c4-a4d2-4d8b-9148-e3be6c30e623}">
          <xlrd:rvb i="1038"/>
        </ext>
      </extLst>
    </bk>
    <bk>
      <extLst>
        <ext uri="{3e2802c4-a4d2-4d8b-9148-e3be6c30e623}">
          <xlrd:rvb i="1041"/>
        </ext>
      </extLst>
    </bk>
    <bk>
      <extLst>
        <ext uri="{3e2802c4-a4d2-4d8b-9148-e3be6c30e623}">
          <xlrd:rvb i="1044"/>
        </ext>
      </extLst>
    </bk>
    <bk>
      <extLst>
        <ext uri="{3e2802c4-a4d2-4d8b-9148-e3be6c30e623}">
          <xlrd:rvb i="1047"/>
        </ext>
      </extLst>
    </bk>
    <bk>
      <extLst>
        <ext uri="{3e2802c4-a4d2-4d8b-9148-e3be6c30e623}">
          <xlrd:rvb i="1050"/>
        </ext>
      </extLst>
    </bk>
    <bk>
      <extLst>
        <ext uri="{3e2802c4-a4d2-4d8b-9148-e3be6c30e623}">
          <xlrd:rvb i="1053"/>
        </ext>
      </extLst>
    </bk>
    <bk>
      <extLst>
        <ext uri="{3e2802c4-a4d2-4d8b-9148-e3be6c30e623}">
          <xlrd:rvb i="1056"/>
        </ext>
      </extLst>
    </bk>
    <bk>
      <extLst>
        <ext uri="{3e2802c4-a4d2-4d8b-9148-e3be6c30e623}">
          <xlrd:rvb i="1059"/>
        </ext>
      </extLst>
    </bk>
    <bk>
      <extLst>
        <ext uri="{3e2802c4-a4d2-4d8b-9148-e3be6c30e623}">
          <xlrd:rvb i="1062"/>
        </ext>
      </extLst>
    </bk>
    <bk>
      <extLst>
        <ext uri="{3e2802c4-a4d2-4d8b-9148-e3be6c30e623}">
          <xlrd:rvb i="1065"/>
        </ext>
      </extLst>
    </bk>
    <bk>
      <extLst>
        <ext uri="{3e2802c4-a4d2-4d8b-9148-e3be6c30e623}">
          <xlrd:rvb i="1068"/>
        </ext>
      </extLst>
    </bk>
    <bk>
      <extLst>
        <ext uri="{3e2802c4-a4d2-4d8b-9148-e3be6c30e623}">
          <xlrd:rvb i="1071"/>
        </ext>
      </extLst>
    </bk>
    <bk>
      <extLst>
        <ext uri="{3e2802c4-a4d2-4d8b-9148-e3be6c30e623}">
          <xlrd:rvb i="1074"/>
        </ext>
      </extLst>
    </bk>
    <bk>
      <extLst>
        <ext uri="{3e2802c4-a4d2-4d8b-9148-e3be6c30e623}">
          <xlrd:rvb i="1077"/>
        </ext>
      </extLst>
    </bk>
    <bk>
      <extLst>
        <ext uri="{3e2802c4-a4d2-4d8b-9148-e3be6c30e623}">
          <xlrd:rvb i="1080"/>
        </ext>
      </extLst>
    </bk>
    <bk>
      <extLst>
        <ext uri="{3e2802c4-a4d2-4d8b-9148-e3be6c30e623}">
          <xlrd:rvb i="1083"/>
        </ext>
      </extLst>
    </bk>
    <bk>
      <extLst>
        <ext uri="{3e2802c4-a4d2-4d8b-9148-e3be6c30e623}">
          <xlrd:rvb i="1086"/>
        </ext>
      </extLst>
    </bk>
    <bk>
      <extLst>
        <ext uri="{3e2802c4-a4d2-4d8b-9148-e3be6c30e623}">
          <xlrd:rvb i="1089"/>
        </ext>
      </extLst>
    </bk>
    <bk>
      <extLst>
        <ext uri="{3e2802c4-a4d2-4d8b-9148-e3be6c30e623}">
          <xlrd:rvb i="1092"/>
        </ext>
      </extLst>
    </bk>
    <bk>
      <extLst>
        <ext uri="{3e2802c4-a4d2-4d8b-9148-e3be6c30e623}">
          <xlrd:rvb i="1095"/>
        </ext>
      </extLst>
    </bk>
    <bk>
      <extLst>
        <ext uri="{3e2802c4-a4d2-4d8b-9148-e3be6c30e623}">
          <xlrd:rvb i="1098"/>
        </ext>
      </extLst>
    </bk>
    <bk>
      <extLst>
        <ext uri="{3e2802c4-a4d2-4d8b-9148-e3be6c30e623}">
          <xlrd:rvb i="1101"/>
        </ext>
      </extLst>
    </bk>
    <bk>
      <extLst>
        <ext uri="{3e2802c4-a4d2-4d8b-9148-e3be6c30e623}">
          <xlrd:rvb i="1104"/>
        </ext>
      </extLst>
    </bk>
    <bk>
      <extLst>
        <ext uri="{3e2802c4-a4d2-4d8b-9148-e3be6c30e623}">
          <xlrd:rvb i="1107"/>
        </ext>
      </extLst>
    </bk>
    <bk>
      <extLst>
        <ext uri="{3e2802c4-a4d2-4d8b-9148-e3be6c30e623}">
          <xlrd:rvb i="1110"/>
        </ext>
      </extLst>
    </bk>
    <bk>
      <extLst>
        <ext uri="{3e2802c4-a4d2-4d8b-9148-e3be6c30e623}">
          <xlrd:rvb i="1113"/>
        </ext>
      </extLst>
    </bk>
    <bk>
      <extLst>
        <ext uri="{3e2802c4-a4d2-4d8b-9148-e3be6c30e623}">
          <xlrd:rvb i="1116"/>
        </ext>
      </extLst>
    </bk>
    <bk>
      <extLst>
        <ext uri="{3e2802c4-a4d2-4d8b-9148-e3be6c30e623}">
          <xlrd:rvb i="1119"/>
        </ext>
      </extLst>
    </bk>
    <bk>
      <extLst>
        <ext uri="{3e2802c4-a4d2-4d8b-9148-e3be6c30e623}">
          <xlrd:rvb i="1122"/>
        </ext>
      </extLst>
    </bk>
    <bk>
      <extLst>
        <ext uri="{3e2802c4-a4d2-4d8b-9148-e3be6c30e623}">
          <xlrd:rvb i="1125"/>
        </ext>
      </extLst>
    </bk>
    <bk>
      <extLst>
        <ext uri="{3e2802c4-a4d2-4d8b-9148-e3be6c30e623}">
          <xlrd:rvb i="1128"/>
        </ext>
      </extLst>
    </bk>
    <bk>
      <extLst>
        <ext uri="{3e2802c4-a4d2-4d8b-9148-e3be6c30e623}">
          <xlrd:rvb i="1131"/>
        </ext>
      </extLst>
    </bk>
    <bk>
      <extLst>
        <ext uri="{3e2802c4-a4d2-4d8b-9148-e3be6c30e623}">
          <xlrd:rvb i="1134"/>
        </ext>
      </extLst>
    </bk>
    <bk>
      <extLst>
        <ext uri="{3e2802c4-a4d2-4d8b-9148-e3be6c30e623}">
          <xlrd:rvb i="1137"/>
        </ext>
      </extLst>
    </bk>
    <bk>
      <extLst>
        <ext uri="{3e2802c4-a4d2-4d8b-9148-e3be6c30e623}">
          <xlrd:rvb i="1140"/>
        </ext>
      </extLst>
    </bk>
    <bk>
      <extLst>
        <ext uri="{3e2802c4-a4d2-4d8b-9148-e3be6c30e623}">
          <xlrd:rvb i="1143"/>
        </ext>
      </extLst>
    </bk>
    <bk>
      <extLst>
        <ext uri="{3e2802c4-a4d2-4d8b-9148-e3be6c30e623}">
          <xlrd:rvb i="1146"/>
        </ext>
      </extLst>
    </bk>
    <bk>
      <extLst>
        <ext uri="{3e2802c4-a4d2-4d8b-9148-e3be6c30e623}">
          <xlrd:rvb i="1149"/>
        </ext>
      </extLst>
    </bk>
    <bk>
      <extLst>
        <ext uri="{3e2802c4-a4d2-4d8b-9148-e3be6c30e623}">
          <xlrd:rvb i="1152"/>
        </ext>
      </extLst>
    </bk>
    <bk>
      <extLst>
        <ext uri="{3e2802c4-a4d2-4d8b-9148-e3be6c30e623}">
          <xlrd:rvb i="1155"/>
        </ext>
      </extLst>
    </bk>
    <bk>
      <extLst>
        <ext uri="{3e2802c4-a4d2-4d8b-9148-e3be6c30e623}">
          <xlrd:rvb i="1158"/>
        </ext>
      </extLst>
    </bk>
    <bk>
      <extLst>
        <ext uri="{3e2802c4-a4d2-4d8b-9148-e3be6c30e623}">
          <xlrd:rvb i="1161"/>
        </ext>
      </extLst>
    </bk>
    <bk>
      <extLst>
        <ext uri="{3e2802c4-a4d2-4d8b-9148-e3be6c30e623}">
          <xlrd:rvb i="1164"/>
        </ext>
      </extLst>
    </bk>
    <bk>
      <extLst>
        <ext uri="{3e2802c4-a4d2-4d8b-9148-e3be6c30e623}">
          <xlrd:rvb i="1167"/>
        </ext>
      </extLst>
    </bk>
    <bk>
      <extLst>
        <ext uri="{3e2802c4-a4d2-4d8b-9148-e3be6c30e623}">
          <xlrd:rvb i="1170"/>
        </ext>
      </extLst>
    </bk>
    <bk>
      <extLst>
        <ext uri="{3e2802c4-a4d2-4d8b-9148-e3be6c30e623}">
          <xlrd:rvb i="1173"/>
        </ext>
      </extLst>
    </bk>
    <bk>
      <extLst>
        <ext uri="{3e2802c4-a4d2-4d8b-9148-e3be6c30e623}">
          <xlrd:rvb i="1176"/>
        </ext>
      </extLst>
    </bk>
    <bk>
      <extLst>
        <ext uri="{3e2802c4-a4d2-4d8b-9148-e3be6c30e623}">
          <xlrd:rvb i="1179"/>
        </ext>
      </extLst>
    </bk>
    <bk>
      <extLst>
        <ext uri="{3e2802c4-a4d2-4d8b-9148-e3be6c30e623}">
          <xlrd:rvb i="1182"/>
        </ext>
      </extLst>
    </bk>
    <bk>
      <extLst>
        <ext uri="{3e2802c4-a4d2-4d8b-9148-e3be6c30e623}">
          <xlrd:rvb i="1185"/>
        </ext>
      </extLst>
    </bk>
    <bk>
      <extLst>
        <ext uri="{3e2802c4-a4d2-4d8b-9148-e3be6c30e623}">
          <xlrd:rvb i="1188"/>
        </ext>
      </extLst>
    </bk>
    <bk>
      <extLst>
        <ext uri="{3e2802c4-a4d2-4d8b-9148-e3be6c30e623}">
          <xlrd:rvb i="1191"/>
        </ext>
      </extLst>
    </bk>
    <bk>
      <extLst>
        <ext uri="{3e2802c4-a4d2-4d8b-9148-e3be6c30e623}">
          <xlrd:rvb i="1194"/>
        </ext>
      </extLst>
    </bk>
    <bk>
      <extLst>
        <ext uri="{3e2802c4-a4d2-4d8b-9148-e3be6c30e623}">
          <xlrd:rvb i="1197"/>
        </ext>
      </extLst>
    </bk>
    <bk>
      <extLst>
        <ext uri="{3e2802c4-a4d2-4d8b-9148-e3be6c30e623}">
          <xlrd:rvb i="1200"/>
        </ext>
      </extLst>
    </bk>
    <bk>
      <extLst>
        <ext uri="{3e2802c4-a4d2-4d8b-9148-e3be6c30e623}">
          <xlrd:rvb i="1203"/>
        </ext>
      </extLst>
    </bk>
    <bk>
      <extLst>
        <ext uri="{3e2802c4-a4d2-4d8b-9148-e3be6c30e623}">
          <xlrd:rvb i="1206"/>
        </ext>
      </extLst>
    </bk>
    <bk>
      <extLst>
        <ext uri="{3e2802c4-a4d2-4d8b-9148-e3be6c30e623}">
          <xlrd:rvb i="1209"/>
        </ext>
      </extLst>
    </bk>
    <bk>
      <extLst>
        <ext uri="{3e2802c4-a4d2-4d8b-9148-e3be6c30e623}">
          <xlrd:rvb i="1212"/>
        </ext>
      </extLst>
    </bk>
    <bk>
      <extLst>
        <ext uri="{3e2802c4-a4d2-4d8b-9148-e3be6c30e623}">
          <xlrd:rvb i="1215"/>
        </ext>
      </extLst>
    </bk>
    <bk>
      <extLst>
        <ext uri="{3e2802c4-a4d2-4d8b-9148-e3be6c30e623}">
          <xlrd:rvb i="1218"/>
        </ext>
      </extLst>
    </bk>
    <bk>
      <extLst>
        <ext uri="{3e2802c4-a4d2-4d8b-9148-e3be6c30e623}">
          <xlrd:rvb i="1221"/>
        </ext>
      </extLst>
    </bk>
    <bk>
      <extLst>
        <ext uri="{3e2802c4-a4d2-4d8b-9148-e3be6c30e623}">
          <xlrd:rvb i="1224"/>
        </ext>
      </extLst>
    </bk>
    <bk>
      <extLst>
        <ext uri="{3e2802c4-a4d2-4d8b-9148-e3be6c30e623}">
          <xlrd:rvb i="1227"/>
        </ext>
      </extLst>
    </bk>
    <bk>
      <extLst>
        <ext uri="{3e2802c4-a4d2-4d8b-9148-e3be6c30e623}">
          <xlrd:rvb i="1230"/>
        </ext>
      </extLst>
    </bk>
    <bk>
      <extLst>
        <ext uri="{3e2802c4-a4d2-4d8b-9148-e3be6c30e623}">
          <xlrd:rvb i="1233"/>
        </ext>
      </extLst>
    </bk>
    <bk>
      <extLst>
        <ext uri="{3e2802c4-a4d2-4d8b-9148-e3be6c30e623}">
          <xlrd:rvb i="1236"/>
        </ext>
      </extLst>
    </bk>
    <bk>
      <extLst>
        <ext uri="{3e2802c4-a4d2-4d8b-9148-e3be6c30e623}">
          <xlrd:rvb i="1239"/>
        </ext>
      </extLst>
    </bk>
    <bk>
      <extLst>
        <ext uri="{3e2802c4-a4d2-4d8b-9148-e3be6c30e623}">
          <xlrd:rvb i="1242"/>
        </ext>
      </extLst>
    </bk>
    <bk>
      <extLst>
        <ext uri="{3e2802c4-a4d2-4d8b-9148-e3be6c30e623}">
          <xlrd:rvb i="1245"/>
        </ext>
      </extLst>
    </bk>
    <bk>
      <extLst>
        <ext uri="{3e2802c4-a4d2-4d8b-9148-e3be6c30e623}">
          <xlrd:rvb i="1248"/>
        </ext>
      </extLst>
    </bk>
    <bk>
      <extLst>
        <ext uri="{3e2802c4-a4d2-4d8b-9148-e3be6c30e623}">
          <xlrd:rvb i="1251"/>
        </ext>
      </extLst>
    </bk>
    <bk>
      <extLst>
        <ext uri="{3e2802c4-a4d2-4d8b-9148-e3be6c30e623}">
          <xlrd:rvb i="1254"/>
        </ext>
      </extLst>
    </bk>
    <bk>
      <extLst>
        <ext uri="{3e2802c4-a4d2-4d8b-9148-e3be6c30e623}">
          <xlrd:rvb i="1257"/>
        </ext>
      </extLst>
    </bk>
    <bk>
      <extLst>
        <ext uri="{3e2802c4-a4d2-4d8b-9148-e3be6c30e623}">
          <xlrd:rvb i="1260"/>
        </ext>
      </extLst>
    </bk>
    <bk>
      <extLst>
        <ext uri="{3e2802c4-a4d2-4d8b-9148-e3be6c30e623}">
          <xlrd:rvb i="1263"/>
        </ext>
      </extLst>
    </bk>
    <bk>
      <extLst>
        <ext uri="{3e2802c4-a4d2-4d8b-9148-e3be6c30e623}">
          <xlrd:rvb i="1266"/>
        </ext>
      </extLst>
    </bk>
    <bk>
      <extLst>
        <ext uri="{3e2802c4-a4d2-4d8b-9148-e3be6c30e623}">
          <xlrd:rvb i="1269"/>
        </ext>
      </extLst>
    </bk>
    <bk>
      <extLst>
        <ext uri="{3e2802c4-a4d2-4d8b-9148-e3be6c30e623}">
          <xlrd:rvb i="1272"/>
        </ext>
      </extLst>
    </bk>
    <bk>
      <extLst>
        <ext uri="{3e2802c4-a4d2-4d8b-9148-e3be6c30e623}">
          <xlrd:rvb i="1275"/>
        </ext>
      </extLst>
    </bk>
    <bk>
      <extLst>
        <ext uri="{3e2802c4-a4d2-4d8b-9148-e3be6c30e623}">
          <xlrd:rvb i="1278"/>
        </ext>
      </extLst>
    </bk>
    <bk>
      <extLst>
        <ext uri="{3e2802c4-a4d2-4d8b-9148-e3be6c30e623}">
          <xlrd:rvb i="1281"/>
        </ext>
      </extLst>
    </bk>
    <bk>
      <extLst>
        <ext uri="{3e2802c4-a4d2-4d8b-9148-e3be6c30e623}">
          <xlrd:rvb i="1284"/>
        </ext>
      </extLst>
    </bk>
    <bk>
      <extLst>
        <ext uri="{3e2802c4-a4d2-4d8b-9148-e3be6c30e623}">
          <xlrd:rvb i="1287"/>
        </ext>
      </extLst>
    </bk>
    <bk>
      <extLst>
        <ext uri="{3e2802c4-a4d2-4d8b-9148-e3be6c30e623}">
          <xlrd:rvb i="1290"/>
        </ext>
      </extLst>
    </bk>
    <bk>
      <extLst>
        <ext uri="{3e2802c4-a4d2-4d8b-9148-e3be6c30e623}">
          <xlrd:rvb i="1293"/>
        </ext>
      </extLst>
    </bk>
    <bk>
      <extLst>
        <ext uri="{3e2802c4-a4d2-4d8b-9148-e3be6c30e623}">
          <xlrd:rvb i="1296"/>
        </ext>
      </extLst>
    </bk>
    <bk>
      <extLst>
        <ext uri="{3e2802c4-a4d2-4d8b-9148-e3be6c30e623}">
          <xlrd:rvb i="1299"/>
        </ext>
      </extLst>
    </bk>
    <bk>
      <extLst>
        <ext uri="{3e2802c4-a4d2-4d8b-9148-e3be6c30e623}">
          <xlrd:rvb i="1302"/>
        </ext>
      </extLst>
    </bk>
    <bk>
      <extLst>
        <ext uri="{3e2802c4-a4d2-4d8b-9148-e3be6c30e623}">
          <xlrd:rvb i="1305"/>
        </ext>
      </extLst>
    </bk>
    <bk>
      <extLst>
        <ext uri="{3e2802c4-a4d2-4d8b-9148-e3be6c30e623}">
          <xlrd:rvb i="1308"/>
        </ext>
      </extLst>
    </bk>
    <bk>
      <extLst>
        <ext uri="{3e2802c4-a4d2-4d8b-9148-e3be6c30e623}">
          <xlrd:rvb i="1311"/>
        </ext>
      </extLst>
    </bk>
    <bk>
      <extLst>
        <ext uri="{3e2802c4-a4d2-4d8b-9148-e3be6c30e623}">
          <xlrd:rvb i="1314"/>
        </ext>
      </extLst>
    </bk>
    <bk>
      <extLst>
        <ext uri="{3e2802c4-a4d2-4d8b-9148-e3be6c30e623}">
          <xlrd:rvb i="1317"/>
        </ext>
      </extLst>
    </bk>
    <bk>
      <extLst>
        <ext uri="{3e2802c4-a4d2-4d8b-9148-e3be6c30e623}">
          <xlrd:rvb i="1320"/>
        </ext>
      </extLst>
    </bk>
    <bk>
      <extLst>
        <ext uri="{3e2802c4-a4d2-4d8b-9148-e3be6c30e623}">
          <xlrd:rvb i="1323"/>
        </ext>
      </extLst>
    </bk>
    <bk>
      <extLst>
        <ext uri="{3e2802c4-a4d2-4d8b-9148-e3be6c30e623}">
          <xlrd:rvb i="1326"/>
        </ext>
      </extLst>
    </bk>
    <bk>
      <extLst>
        <ext uri="{3e2802c4-a4d2-4d8b-9148-e3be6c30e623}">
          <xlrd:rvb i="1329"/>
        </ext>
      </extLst>
    </bk>
    <bk>
      <extLst>
        <ext uri="{3e2802c4-a4d2-4d8b-9148-e3be6c30e623}">
          <xlrd:rvb i="1332"/>
        </ext>
      </extLst>
    </bk>
    <bk>
      <extLst>
        <ext uri="{3e2802c4-a4d2-4d8b-9148-e3be6c30e623}">
          <xlrd:rvb i="1335"/>
        </ext>
      </extLst>
    </bk>
    <bk>
      <extLst>
        <ext uri="{3e2802c4-a4d2-4d8b-9148-e3be6c30e623}">
          <xlrd:rvb i="1338"/>
        </ext>
      </extLst>
    </bk>
    <bk>
      <extLst>
        <ext uri="{3e2802c4-a4d2-4d8b-9148-e3be6c30e623}">
          <xlrd:rvb i="1341"/>
        </ext>
      </extLst>
    </bk>
    <bk>
      <extLst>
        <ext uri="{3e2802c4-a4d2-4d8b-9148-e3be6c30e623}">
          <xlrd:rvb i="1344"/>
        </ext>
      </extLst>
    </bk>
    <bk>
      <extLst>
        <ext uri="{3e2802c4-a4d2-4d8b-9148-e3be6c30e623}">
          <xlrd:rvb i="1347"/>
        </ext>
      </extLst>
    </bk>
    <bk>
      <extLst>
        <ext uri="{3e2802c4-a4d2-4d8b-9148-e3be6c30e623}">
          <xlrd:rvb i="1350"/>
        </ext>
      </extLst>
    </bk>
    <bk>
      <extLst>
        <ext uri="{3e2802c4-a4d2-4d8b-9148-e3be6c30e623}">
          <xlrd:rvb i="1353"/>
        </ext>
      </extLst>
    </bk>
    <bk>
      <extLst>
        <ext uri="{3e2802c4-a4d2-4d8b-9148-e3be6c30e623}">
          <xlrd:rvb i="1356"/>
        </ext>
      </extLst>
    </bk>
    <bk>
      <extLst>
        <ext uri="{3e2802c4-a4d2-4d8b-9148-e3be6c30e623}">
          <xlrd:rvb i="1359"/>
        </ext>
      </extLst>
    </bk>
    <bk>
      <extLst>
        <ext uri="{3e2802c4-a4d2-4d8b-9148-e3be6c30e623}">
          <xlrd:rvb i="1362"/>
        </ext>
      </extLst>
    </bk>
    <bk>
      <extLst>
        <ext uri="{3e2802c4-a4d2-4d8b-9148-e3be6c30e623}">
          <xlrd:rvb i="1365"/>
        </ext>
      </extLst>
    </bk>
    <bk>
      <extLst>
        <ext uri="{3e2802c4-a4d2-4d8b-9148-e3be6c30e623}">
          <xlrd:rvb i="1368"/>
        </ext>
      </extLst>
    </bk>
    <bk>
      <extLst>
        <ext uri="{3e2802c4-a4d2-4d8b-9148-e3be6c30e623}">
          <xlrd:rvb i="1371"/>
        </ext>
      </extLst>
    </bk>
    <bk>
      <extLst>
        <ext uri="{3e2802c4-a4d2-4d8b-9148-e3be6c30e623}">
          <xlrd:rvb i="1374"/>
        </ext>
      </extLst>
    </bk>
    <bk>
      <extLst>
        <ext uri="{3e2802c4-a4d2-4d8b-9148-e3be6c30e623}">
          <xlrd:rvb i="1377"/>
        </ext>
      </extLst>
    </bk>
    <bk>
      <extLst>
        <ext uri="{3e2802c4-a4d2-4d8b-9148-e3be6c30e623}">
          <xlrd:rvb i="1380"/>
        </ext>
      </extLst>
    </bk>
    <bk>
      <extLst>
        <ext uri="{3e2802c4-a4d2-4d8b-9148-e3be6c30e623}">
          <xlrd:rvb i="1383"/>
        </ext>
      </extLst>
    </bk>
    <bk>
      <extLst>
        <ext uri="{3e2802c4-a4d2-4d8b-9148-e3be6c30e623}">
          <xlrd:rvb i="1386"/>
        </ext>
      </extLst>
    </bk>
    <bk>
      <extLst>
        <ext uri="{3e2802c4-a4d2-4d8b-9148-e3be6c30e623}">
          <xlrd:rvb i="1389"/>
        </ext>
      </extLst>
    </bk>
    <bk>
      <extLst>
        <ext uri="{3e2802c4-a4d2-4d8b-9148-e3be6c30e623}">
          <xlrd:rvb i="1392"/>
        </ext>
      </extLst>
    </bk>
    <bk>
      <extLst>
        <ext uri="{3e2802c4-a4d2-4d8b-9148-e3be6c30e623}">
          <xlrd:rvb i="1395"/>
        </ext>
      </extLst>
    </bk>
    <bk>
      <extLst>
        <ext uri="{3e2802c4-a4d2-4d8b-9148-e3be6c30e623}">
          <xlrd:rvb i="1398"/>
        </ext>
      </extLst>
    </bk>
    <bk>
      <extLst>
        <ext uri="{3e2802c4-a4d2-4d8b-9148-e3be6c30e623}">
          <xlrd:rvb i="1401"/>
        </ext>
      </extLst>
    </bk>
    <bk>
      <extLst>
        <ext uri="{3e2802c4-a4d2-4d8b-9148-e3be6c30e623}">
          <xlrd:rvb i="1404"/>
        </ext>
      </extLst>
    </bk>
    <bk>
      <extLst>
        <ext uri="{3e2802c4-a4d2-4d8b-9148-e3be6c30e623}">
          <xlrd:rvb i="1407"/>
        </ext>
      </extLst>
    </bk>
    <bk>
      <extLst>
        <ext uri="{3e2802c4-a4d2-4d8b-9148-e3be6c30e623}">
          <xlrd:rvb i="1410"/>
        </ext>
      </extLst>
    </bk>
    <bk>
      <extLst>
        <ext uri="{3e2802c4-a4d2-4d8b-9148-e3be6c30e623}">
          <xlrd:rvb i="1413"/>
        </ext>
      </extLst>
    </bk>
    <bk>
      <extLst>
        <ext uri="{3e2802c4-a4d2-4d8b-9148-e3be6c30e623}">
          <xlrd:rvb i="1416"/>
        </ext>
      </extLst>
    </bk>
    <bk>
      <extLst>
        <ext uri="{3e2802c4-a4d2-4d8b-9148-e3be6c30e623}">
          <xlrd:rvb i="1419"/>
        </ext>
      </extLst>
    </bk>
    <bk>
      <extLst>
        <ext uri="{3e2802c4-a4d2-4d8b-9148-e3be6c30e623}">
          <xlrd:rvb i="1422"/>
        </ext>
      </extLst>
    </bk>
    <bk>
      <extLst>
        <ext uri="{3e2802c4-a4d2-4d8b-9148-e3be6c30e623}">
          <xlrd:rvb i="1425"/>
        </ext>
      </extLst>
    </bk>
    <bk>
      <extLst>
        <ext uri="{3e2802c4-a4d2-4d8b-9148-e3be6c30e623}">
          <xlrd:rvb i="1428"/>
        </ext>
      </extLst>
    </bk>
    <bk>
      <extLst>
        <ext uri="{3e2802c4-a4d2-4d8b-9148-e3be6c30e623}">
          <xlrd:rvb i="1431"/>
        </ext>
      </extLst>
    </bk>
    <bk>
      <extLst>
        <ext uri="{3e2802c4-a4d2-4d8b-9148-e3be6c30e623}">
          <xlrd:rvb i="1434"/>
        </ext>
      </extLst>
    </bk>
    <bk>
      <extLst>
        <ext uri="{3e2802c4-a4d2-4d8b-9148-e3be6c30e623}">
          <xlrd:rvb i="1437"/>
        </ext>
      </extLst>
    </bk>
    <bk>
      <extLst>
        <ext uri="{3e2802c4-a4d2-4d8b-9148-e3be6c30e623}">
          <xlrd:rvb i="1440"/>
        </ext>
      </extLst>
    </bk>
    <bk>
      <extLst>
        <ext uri="{3e2802c4-a4d2-4d8b-9148-e3be6c30e623}">
          <xlrd:rvb i="1443"/>
        </ext>
      </extLst>
    </bk>
    <bk>
      <extLst>
        <ext uri="{3e2802c4-a4d2-4d8b-9148-e3be6c30e623}">
          <xlrd:rvb i="1446"/>
        </ext>
      </extLst>
    </bk>
    <bk>
      <extLst>
        <ext uri="{3e2802c4-a4d2-4d8b-9148-e3be6c30e623}">
          <xlrd:rvb i="1449"/>
        </ext>
      </extLst>
    </bk>
    <bk>
      <extLst>
        <ext uri="{3e2802c4-a4d2-4d8b-9148-e3be6c30e623}">
          <xlrd:rvb i="1452"/>
        </ext>
      </extLst>
    </bk>
    <bk>
      <extLst>
        <ext uri="{3e2802c4-a4d2-4d8b-9148-e3be6c30e623}">
          <xlrd:rvb i="1455"/>
        </ext>
      </extLst>
    </bk>
    <bk>
      <extLst>
        <ext uri="{3e2802c4-a4d2-4d8b-9148-e3be6c30e623}">
          <xlrd:rvb i="1458"/>
        </ext>
      </extLst>
    </bk>
    <bk>
      <extLst>
        <ext uri="{3e2802c4-a4d2-4d8b-9148-e3be6c30e623}">
          <xlrd:rvb i="1461"/>
        </ext>
      </extLst>
    </bk>
    <bk>
      <extLst>
        <ext uri="{3e2802c4-a4d2-4d8b-9148-e3be6c30e623}">
          <xlrd:rvb i="1464"/>
        </ext>
      </extLst>
    </bk>
    <bk>
      <extLst>
        <ext uri="{3e2802c4-a4d2-4d8b-9148-e3be6c30e623}">
          <xlrd:rvb i="1467"/>
        </ext>
      </extLst>
    </bk>
    <bk>
      <extLst>
        <ext uri="{3e2802c4-a4d2-4d8b-9148-e3be6c30e623}">
          <xlrd:rvb i="1470"/>
        </ext>
      </extLst>
    </bk>
    <bk>
      <extLst>
        <ext uri="{3e2802c4-a4d2-4d8b-9148-e3be6c30e623}">
          <xlrd:rvb i="1473"/>
        </ext>
      </extLst>
    </bk>
    <bk>
      <extLst>
        <ext uri="{3e2802c4-a4d2-4d8b-9148-e3be6c30e623}">
          <xlrd:rvb i="1476"/>
        </ext>
      </extLst>
    </bk>
    <bk>
      <extLst>
        <ext uri="{3e2802c4-a4d2-4d8b-9148-e3be6c30e623}">
          <xlrd:rvb i="1479"/>
        </ext>
      </extLst>
    </bk>
    <bk>
      <extLst>
        <ext uri="{3e2802c4-a4d2-4d8b-9148-e3be6c30e623}">
          <xlrd:rvb i="1482"/>
        </ext>
      </extLst>
    </bk>
    <bk>
      <extLst>
        <ext uri="{3e2802c4-a4d2-4d8b-9148-e3be6c30e623}">
          <xlrd:rvb i="1485"/>
        </ext>
      </extLst>
    </bk>
    <bk>
      <extLst>
        <ext uri="{3e2802c4-a4d2-4d8b-9148-e3be6c30e623}">
          <xlrd:rvb i="1488"/>
        </ext>
      </extLst>
    </bk>
    <bk>
      <extLst>
        <ext uri="{3e2802c4-a4d2-4d8b-9148-e3be6c30e623}">
          <xlrd:rvb i="1491"/>
        </ext>
      </extLst>
    </bk>
    <bk>
      <extLst>
        <ext uri="{3e2802c4-a4d2-4d8b-9148-e3be6c30e623}">
          <xlrd:rvb i="1494"/>
        </ext>
      </extLst>
    </bk>
    <bk>
      <extLst>
        <ext uri="{3e2802c4-a4d2-4d8b-9148-e3be6c30e623}">
          <xlrd:rvb i="1497"/>
        </ext>
      </extLst>
    </bk>
    <bk>
      <extLst>
        <ext uri="{3e2802c4-a4d2-4d8b-9148-e3be6c30e623}">
          <xlrd:rvb i="1500"/>
        </ext>
      </extLst>
    </bk>
    <bk>
      <extLst>
        <ext uri="{3e2802c4-a4d2-4d8b-9148-e3be6c30e623}">
          <xlrd:rvb i="1503"/>
        </ext>
      </extLst>
    </bk>
    <bk>
      <extLst>
        <ext uri="{3e2802c4-a4d2-4d8b-9148-e3be6c30e623}">
          <xlrd:rvb i="1506"/>
        </ext>
      </extLst>
    </bk>
    <bk>
      <extLst>
        <ext uri="{3e2802c4-a4d2-4d8b-9148-e3be6c30e623}">
          <xlrd:rvb i="1509"/>
        </ext>
      </extLst>
    </bk>
    <bk>
      <extLst>
        <ext uri="{3e2802c4-a4d2-4d8b-9148-e3be6c30e623}">
          <xlrd:rvb i="1512"/>
        </ext>
      </extLst>
    </bk>
    <bk>
      <extLst>
        <ext uri="{3e2802c4-a4d2-4d8b-9148-e3be6c30e623}">
          <xlrd:rvb i="1515"/>
        </ext>
      </extLst>
    </bk>
    <bk>
      <extLst>
        <ext uri="{3e2802c4-a4d2-4d8b-9148-e3be6c30e623}">
          <xlrd:rvb i="1518"/>
        </ext>
      </extLst>
    </bk>
    <bk>
      <extLst>
        <ext uri="{3e2802c4-a4d2-4d8b-9148-e3be6c30e623}">
          <xlrd:rvb i="1521"/>
        </ext>
      </extLst>
    </bk>
    <bk>
      <extLst>
        <ext uri="{3e2802c4-a4d2-4d8b-9148-e3be6c30e623}">
          <xlrd:rvb i="1524"/>
        </ext>
      </extLst>
    </bk>
    <bk>
      <extLst>
        <ext uri="{3e2802c4-a4d2-4d8b-9148-e3be6c30e623}">
          <xlrd:rvb i="1527"/>
        </ext>
      </extLst>
    </bk>
    <bk>
      <extLst>
        <ext uri="{3e2802c4-a4d2-4d8b-9148-e3be6c30e623}">
          <xlrd:rvb i="1530"/>
        </ext>
      </extLst>
    </bk>
    <bk>
      <extLst>
        <ext uri="{3e2802c4-a4d2-4d8b-9148-e3be6c30e623}">
          <xlrd:rvb i="1533"/>
        </ext>
      </extLst>
    </bk>
    <bk>
      <extLst>
        <ext uri="{3e2802c4-a4d2-4d8b-9148-e3be6c30e623}">
          <xlrd:rvb i="1536"/>
        </ext>
      </extLst>
    </bk>
    <bk>
      <extLst>
        <ext uri="{3e2802c4-a4d2-4d8b-9148-e3be6c30e623}">
          <xlrd:rvb i="1539"/>
        </ext>
      </extLst>
    </bk>
    <bk>
      <extLst>
        <ext uri="{3e2802c4-a4d2-4d8b-9148-e3be6c30e623}">
          <xlrd:rvb i="1542"/>
        </ext>
      </extLst>
    </bk>
    <bk>
      <extLst>
        <ext uri="{3e2802c4-a4d2-4d8b-9148-e3be6c30e623}">
          <xlrd:rvb i="1545"/>
        </ext>
      </extLst>
    </bk>
    <bk>
      <extLst>
        <ext uri="{3e2802c4-a4d2-4d8b-9148-e3be6c30e623}">
          <xlrd:rvb i="1548"/>
        </ext>
      </extLst>
    </bk>
    <bk>
      <extLst>
        <ext uri="{3e2802c4-a4d2-4d8b-9148-e3be6c30e623}">
          <xlrd:rvb i="1551"/>
        </ext>
      </extLst>
    </bk>
    <bk>
      <extLst>
        <ext uri="{3e2802c4-a4d2-4d8b-9148-e3be6c30e623}">
          <xlrd:rvb i="1554"/>
        </ext>
      </extLst>
    </bk>
    <bk>
      <extLst>
        <ext uri="{3e2802c4-a4d2-4d8b-9148-e3be6c30e623}">
          <xlrd:rvb i="1557"/>
        </ext>
      </extLst>
    </bk>
    <bk>
      <extLst>
        <ext uri="{3e2802c4-a4d2-4d8b-9148-e3be6c30e623}">
          <xlrd:rvb i="1560"/>
        </ext>
      </extLst>
    </bk>
    <bk>
      <extLst>
        <ext uri="{3e2802c4-a4d2-4d8b-9148-e3be6c30e623}">
          <xlrd:rvb i="1563"/>
        </ext>
      </extLst>
    </bk>
    <bk>
      <extLst>
        <ext uri="{3e2802c4-a4d2-4d8b-9148-e3be6c30e623}">
          <xlrd:rvb i="1566"/>
        </ext>
      </extLst>
    </bk>
    <bk>
      <extLst>
        <ext uri="{3e2802c4-a4d2-4d8b-9148-e3be6c30e623}">
          <xlrd:rvb i="1569"/>
        </ext>
      </extLst>
    </bk>
    <bk>
      <extLst>
        <ext uri="{3e2802c4-a4d2-4d8b-9148-e3be6c30e623}">
          <xlrd:rvb i="1572"/>
        </ext>
      </extLst>
    </bk>
    <bk>
      <extLst>
        <ext uri="{3e2802c4-a4d2-4d8b-9148-e3be6c30e623}">
          <xlrd:rvb i="1575"/>
        </ext>
      </extLst>
    </bk>
    <bk>
      <extLst>
        <ext uri="{3e2802c4-a4d2-4d8b-9148-e3be6c30e623}">
          <xlrd:rvb i="1578"/>
        </ext>
      </extLst>
    </bk>
    <bk>
      <extLst>
        <ext uri="{3e2802c4-a4d2-4d8b-9148-e3be6c30e623}">
          <xlrd:rvb i="1581"/>
        </ext>
      </extLst>
    </bk>
    <bk>
      <extLst>
        <ext uri="{3e2802c4-a4d2-4d8b-9148-e3be6c30e623}">
          <xlrd:rvb i="1584"/>
        </ext>
      </extLst>
    </bk>
    <bk>
      <extLst>
        <ext uri="{3e2802c4-a4d2-4d8b-9148-e3be6c30e623}">
          <xlrd:rvb i="1587"/>
        </ext>
      </extLst>
    </bk>
    <bk>
      <extLst>
        <ext uri="{3e2802c4-a4d2-4d8b-9148-e3be6c30e623}">
          <xlrd:rvb i="1590"/>
        </ext>
      </extLst>
    </bk>
    <bk>
      <extLst>
        <ext uri="{3e2802c4-a4d2-4d8b-9148-e3be6c30e623}">
          <xlrd:rvb i="1593"/>
        </ext>
      </extLst>
    </bk>
    <bk>
      <extLst>
        <ext uri="{3e2802c4-a4d2-4d8b-9148-e3be6c30e623}">
          <xlrd:rvb i="1596"/>
        </ext>
      </extLst>
    </bk>
    <bk>
      <extLst>
        <ext uri="{3e2802c4-a4d2-4d8b-9148-e3be6c30e623}">
          <xlrd:rvb i="1599"/>
        </ext>
      </extLst>
    </bk>
    <bk>
      <extLst>
        <ext uri="{3e2802c4-a4d2-4d8b-9148-e3be6c30e623}">
          <xlrd:rvb i="1602"/>
        </ext>
      </extLst>
    </bk>
    <bk>
      <extLst>
        <ext uri="{3e2802c4-a4d2-4d8b-9148-e3be6c30e623}">
          <xlrd:rvb i="1605"/>
        </ext>
      </extLst>
    </bk>
    <bk>
      <extLst>
        <ext uri="{3e2802c4-a4d2-4d8b-9148-e3be6c30e623}">
          <xlrd:rvb i="1608"/>
        </ext>
      </extLst>
    </bk>
    <bk>
      <extLst>
        <ext uri="{3e2802c4-a4d2-4d8b-9148-e3be6c30e623}">
          <xlrd:rvb i="1611"/>
        </ext>
      </extLst>
    </bk>
    <bk>
      <extLst>
        <ext uri="{3e2802c4-a4d2-4d8b-9148-e3be6c30e623}">
          <xlrd:rvb i="1614"/>
        </ext>
      </extLst>
    </bk>
    <bk>
      <extLst>
        <ext uri="{3e2802c4-a4d2-4d8b-9148-e3be6c30e623}">
          <xlrd:rvb i="1617"/>
        </ext>
      </extLst>
    </bk>
    <bk>
      <extLst>
        <ext uri="{3e2802c4-a4d2-4d8b-9148-e3be6c30e623}">
          <xlrd:rvb i="1620"/>
        </ext>
      </extLst>
    </bk>
    <bk>
      <extLst>
        <ext uri="{3e2802c4-a4d2-4d8b-9148-e3be6c30e623}">
          <xlrd:rvb i="1623"/>
        </ext>
      </extLst>
    </bk>
    <bk>
      <extLst>
        <ext uri="{3e2802c4-a4d2-4d8b-9148-e3be6c30e623}">
          <xlrd:rvb i="1626"/>
        </ext>
      </extLst>
    </bk>
    <bk>
      <extLst>
        <ext uri="{3e2802c4-a4d2-4d8b-9148-e3be6c30e623}">
          <xlrd:rvb i="1629"/>
        </ext>
      </extLst>
    </bk>
    <bk>
      <extLst>
        <ext uri="{3e2802c4-a4d2-4d8b-9148-e3be6c30e623}">
          <xlrd:rvb i="1632"/>
        </ext>
      </extLst>
    </bk>
    <bk>
      <extLst>
        <ext uri="{3e2802c4-a4d2-4d8b-9148-e3be6c30e623}">
          <xlrd:rvb i="1635"/>
        </ext>
      </extLst>
    </bk>
    <bk>
      <extLst>
        <ext uri="{3e2802c4-a4d2-4d8b-9148-e3be6c30e623}">
          <xlrd:rvb i="1638"/>
        </ext>
      </extLst>
    </bk>
    <bk>
      <extLst>
        <ext uri="{3e2802c4-a4d2-4d8b-9148-e3be6c30e623}">
          <xlrd:rvb i="1641"/>
        </ext>
      </extLst>
    </bk>
    <bk>
      <extLst>
        <ext uri="{3e2802c4-a4d2-4d8b-9148-e3be6c30e623}">
          <xlrd:rvb i="1644"/>
        </ext>
      </extLst>
    </bk>
    <bk>
      <extLst>
        <ext uri="{3e2802c4-a4d2-4d8b-9148-e3be6c30e623}">
          <xlrd:rvb i="1647"/>
        </ext>
      </extLst>
    </bk>
    <bk>
      <extLst>
        <ext uri="{3e2802c4-a4d2-4d8b-9148-e3be6c30e623}">
          <xlrd:rvb i="1650"/>
        </ext>
      </extLst>
    </bk>
    <bk>
      <extLst>
        <ext uri="{3e2802c4-a4d2-4d8b-9148-e3be6c30e623}">
          <xlrd:rvb i="1653"/>
        </ext>
      </extLst>
    </bk>
    <bk>
      <extLst>
        <ext uri="{3e2802c4-a4d2-4d8b-9148-e3be6c30e623}">
          <xlrd:rvb i="1656"/>
        </ext>
      </extLst>
    </bk>
    <bk>
      <extLst>
        <ext uri="{3e2802c4-a4d2-4d8b-9148-e3be6c30e623}">
          <xlrd:rvb i="1659"/>
        </ext>
      </extLst>
    </bk>
    <bk>
      <extLst>
        <ext uri="{3e2802c4-a4d2-4d8b-9148-e3be6c30e623}">
          <xlrd:rvb i="1662"/>
        </ext>
      </extLst>
    </bk>
    <bk>
      <extLst>
        <ext uri="{3e2802c4-a4d2-4d8b-9148-e3be6c30e623}">
          <xlrd:rvb i="1665"/>
        </ext>
      </extLst>
    </bk>
    <bk>
      <extLst>
        <ext uri="{3e2802c4-a4d2-4d8b-9148-e3be6c30e623}">
          <xlrd:rvb i="1668"/>
        </ext>
      </extLst>
    </bk>
    <bk>
      <extLst>
        <ext uri="{3e2802c4-a4d2-4d8b-9148-e3be6c30e623}">
          <xlrd:rvb i="1671"/>
        </ext>
      </extLst>
    </bk>
    <bk>
      <extLst>
        <ext uri="{3e2802c4-a4d2-4d8b-9148-e3be6c30e623}">
          <xlrd:rvb i="1674"/>
        </ext>
      </extLst>
    </bk>
    <bk>
      <extLst>
        <ext uri="{3e2802c4-a4d2-4d8b-9148-e3be6c30e623}">
          <xlrd:rvb i="1677"/>
        </ext>
      </extLst>
    </bk>
    <bk>
      <extLst>
        <ext uri="{3e2802c4-a4d2-4d8b-9148-e3be6c30e623}">
          <xlrd:rvb i="1680"/>
        </ext>
      </extLst>
    </bk>
    <bk>
      <extLst>
        <ext uri="{3e2802c4-a4d2-4d8b-9148-e3be6c30e623}">
          <xlrd:rvb i="1683"/>
        </ext>
      </extLst>
    </bk>
    <bk>
      <extLst>
        <ext uri="{3e2802c4-a4d2-4d8b-9148-e3be6c30e623}">
          <xlrd:rvb i="1686"/>
        </ext>
      </extLst>
    </bk>
    <bk>
      <extLst>
        <ext uri="{3e2802c4-a4d2-4d8b-9148-e3be6c30e623}">
          <xlrd:rvb i="1689"/>
        </ext>
      </extLst>
    </bk>
    <bk>
      <extLst>
        <ext uri="{3e2802c4-a4d2-4d8b-9148-e3be6c30e623}">
          <xlrd:rvb i="1692"/>
        </ext>
      </extLst>
    </bk>
    <bk>
      <extLst>
        <ext uri="{3e2802c4-a4d2-4d8b-9148-e3be6c30e623}">
          <xlrd:rvb i="1695"/>
        </ext>
      </extLst>
    </bk>
    <bk>
      <extLst>
        <ext uri="{3e2802c4-a4d2-4d8b-9148-e3be6c30e623}">
          <xlrd:rvb i="1698"/>
        </ext>
      </extLst>
    </bk>
    <bk>
      <extLst>
        <ext uri="{3e2802c4-a4d2-4d8b-9148-e3be6c30e623}">
          <xlrd:rvb i="1701"/>
        </ext>
      </extLst>
    </bk>
    <bk>
      <extLst>
        <ext uri="{3e2802c4-a4d2-4d8b-9148-e3be6c30e623}">
          <xlrd:rvb i="1704"/>
        </ext>
      </extLst>
    </bk>
    <bk>
      <extLst>
        <ext uri="{3e2802c4-a4d2-4d8b-9148-e3be6c30e623}">
          <xlrd:rvb i="1707"/>
        </ext>
      </extLst>
    </bk>
    <bk>
      <extLst>
        <ext uri="{3e2802c4-a4d2-4d8b-9148-e3be6c30e623}">
          <xlrd:rvb i="1710"/>
        </ext>
      </extLst>
    </bk>
    <bk>
      <extLst>
        <ext uri="{3e2802c4-a4d2-4d8b-9148-e3be6c30e623}">
          <xlrd:rvb i="1713"/>
        </ext>
      </extLst>
    </bk>
    <bk>
      <extLst>
        <ext uri="{3e2802c4-a4d2-4d8b-9148-e3be6c30e623}">
          <xlrd:rvb i="1716"/>
        </ext>
      </extLst>
    </bk>
    <bk>
      <extLst>
        <ext uri="{3e2802c4-a4d2-4d8b-9148-e3be6c30e623}">
          <xlrd:rvb i="1719"/>
        </ext>
      </extLst>
    </bk>
    <bk>
      <extLst>
        <ext uri="{3e2802c4-a4d2-4d8b-9148-e3be6c30e623}">
          <xlrd:rvb i="1722"/>
        </ext>
      </extLst>
    </bk>
    <bk>
      <extLst>
        <ext uri="{3e2802c4-a4d2-4d8b-9148-e3be6c30e623}">
          <xlrd:rvb i="1725"/>
        </ext>
      </extLst>
    </bk>
    <bk>
      <extLst>
        <ext uri="{3e2802c4-a4d2-4d8b-9148-e3be6c30e623}">
          <xlrd:rvb i="1728"/>
        </ext>
      </extLst>
    </bk>
    <bk>
      <extLst>
        <ext uri="{3e2802c4-a4d2-4d8b-9148-e3be6c30e623}">
          <xlrd:rvb i="1731"/>
        </ext>
      </extLst>
    </bk>
    <bk>
      <extLst>
        <ext uri="{3e2802c4-a4d2-4d8b-9148-e3be6c30e623}">
          <xlrd:rvb i="1734"/>
        </ext>
      </extLst>
    </bk>
    <bk>
      <extLst>
        <ext uri="{3e2802c4-a4d2-4d8b-9148-e3be6c30e623}">
          <xlrd:rvb i="1737"/>
        </ext>
      </extLst>
    </bk>
    <bk>
      <extLst>
        <ext uri="{3e2802c4-a4d2-4d8b-9148-e3be6c30e623}">
          <xlrd:rvb i="1740"/>
        </ext>
      </extLst>
    </bk>
    <bk>
      <extLst>
        <ext uri="{3e2802c4-a4d2-4d8b-9148-e3be6c30e623}">
          <xlrd:rvb i="1743"/>
        </ext>
      </extLst>
    </bk>
    <bk>
      <extLst>
        <ext uri="{3e2802c4-a4d2-4d8b-9148-e3be6c30e623}">
          <xlrd:rvb i="1746"/>
        </ext>
      </extLst>
    </bk>
    <bk>
      <extLst>
        <ext uri="{3e2802c4-a4d2-4d8b-9148-e3be6c30e623}">
          <xlrd:rvb i="1749"/>
        </ext>
      </extLst>
    </bk>
    <bk>
      <extLst>
        <ext uri="{3e2802c4-a4d2-4d8b-9148-e3be6c30e623}">
          <xlrd:rvb i="1752"/>
        </ext>
      </extLst>
    </bk>
    <bk>
      <extLst>
        <ext uri="{3e2802c4-a4d2-4d8b-9148-e3be6c30e623}">
          <xlrd:rvb i="1755"/>
        </ext>
      </extLst>
    </bk>
    <bk>
      <extLst>
        <ext uri="{3e2802c4-a4d2-4d8b-9148-e3be6c30e623}">
          <xlrd:rvb i="1758"/>
        </ext>
      </extLst>
    </bk>
    <bk>
      <extLst>
        <ext uri="{3e2802c4-a4d2-4d8b-9148-e3be6c30e623}">
          <xlrd:rvb i="1761"/>
        </ext>
      </extLst>
    </bk>
    <bk>
      <extLst>
        <ext uri="{3e2802c4-a4d2-4d8b-9148-e3be6c30e623}">
          <xlrd:rvb i="1764"/>
        </ext>
      </extLst>
    </bk>
    <bk>
      <extLst>
        <ext uri="{3e2802c4-a4d2-4d8b-9148-e3be6c30e623}">
          <xlrd:rvb i="1767"/>
        </ext>
      </extLst>
    </bk>
    <bk>
      <extLst>
        <ext uri="{3e2802c4-a4d2-4d8b-9148-e3be6c30e623}">
          <xlrd:rvb i="1770"/>
        </ext>
      </extLst>
    </bk>
    <bk>
      <extLst>
        <ext uri="{3e2802c4-a4d2-4d8b-9148-e3be6c30e623}">
          <xlrd:rvb i="1773"/>
        </ext>
      </extLst>
    </bk>
    <bk>
      <extLst>
        <ext uri="{3e2802c4-a4d2-4d8b-9148-e3be6c30e623}">
          <xlrd:rvb i="1776"/>
        </ext>
      </extLst>
    </bk>
    <bk>
      <extLst>
        <ext uri="{3e2802c4-a4d2-4d8b-9148-e3be6c30e623}">
          <xlrd:rvb i="1779"/>
        </ext>
      </extLst>
    </bk>
    <bk>
      <extLst>
        <ext uri="{3e2802c4-a4d2-4d8b-9148-e3be6c30e623}">
          <xlrd:rvb i="1782"/>
        </ext>
      </extLst>
    </bk>
    <bk>
      <extLst>
        <ext uri="{3e2802c4-a4d2-4d8b-9148-e3be6c30e623}">
          <xlrd:rvb i="1785"/>
        </ext>
      </extLst>
    </bk>
    <bk>
      <extLst>
        <ext uri="{3e2802c4-a4d2-4d8b-9148-e3be6c30e623}">
          <xlrd:rvb i="1788"/>
        </ext>
      </extLst>
    </bk>
    <bk>
      <extLst>
        <ext uri="{3e2802c4-a4d2-4d8b-9148-e3be6c30e623}">
          <xlrd:rvb i="1791"/>
        </ext>
      </extLst>
    </bk>
    <bk>
      <extLst>
        <ext uri="{3e2802c4-a4d2-4d8b-9148-e3be6c30e623}">
          <xlrd:rvb i="1794"/>
        </ext>
      </extLst>
    </bk>
    <bk>
      <extLst>
        <ext uri="{3e2802c4-a4d2-4d8b-9148-e3be6c30e623}">
          <xlrd:rvb i="1797"/>
        </ext>
      </extLst>
    </bk>
    <bk>
      <extLst>
        <ext uri="{3e2802c4-a4d2-4d8b-9148-e3be6c30e623}">
          <xlrd:rvb i="1800"/>
        </ext>
      </extLst>
    </bk>
    <bk>
      <extLst>
        <ext uri="{3e2802c4-a4d2-4d8b-9148-e3be6c30e623}">
          <xlrd:rvb i="1803"/>
        </ext>
      </extLst>
    </bk>
    <bk>
      <extLst>
        <ext uri="{3e2802c4-a4d2-4d8b-9148-e3be6c30e623}">
          <xlrd:rvb i="1806"/>
        </ext>
      </extLst>
    </bk>
    <bk>
      <extLst>
        <ext uri="{3e2802c4-a4d2-4d8b-9148-e3be6c30e623}">
          <xlrd:rvb i="1809"/>
        </ext>
      </extLst>
    </bk>
    <bk>
      <extLst>
        <ext uri="{3e2802c4-a4d2-4d8b-9148-e3be6c30e623}">
          <xlrd:rvb i="1812"/>
        </ext>
      </extLst>
    </bk>
    <bk>
      <extLst>
        <ext uri="{3e2802c4-a4d2-4d8b-9148-e3be6c30e623}">
          <xlrd:rvb i="1815"/>
        </ext>
      </extLst>
    </bk>
    <bk>
      <extLst>
        <ext uri="{3e2802c4-a4d2-4d8b-9148-e3be6c30e623}">
          <xlrd:rvb i="1818"/>
        </ext>
      </extLst>
    </bk>
    <bk>
      <extLst>
        <ext uri="{3e2802c4-a4d2-4d8b-9148-e3be6c30e623}">
          <xlrd:rvb i="1821"/>
        </ext>
      </extLst>
    </bk>
    <bk>
      <extLst>
        <ext uri="{3e2802c4-a4d2-4d8b-9148-e3be6c30e623}">
          <xlrd:rvb i="1824"/>
        </ext>
      </extLst>
    </bk>
    <bk>
      <extLst>
        <ext uri="{3e2802c4-a4d2-4d8b-9148-e3be6c30e623}">
          <xlrd:rvb i="1827"/>
        </ext>
      </extLst>
    </bk>
    <bk>
      <extLst>
        <ext uri="{3e2802c4-a4d2-4d8b-9148-e3be6c30e623}">
          <xlrd:rvb i="1830"/>
        </ext>
      </extLst>
    </bk>
    <bk>
      <extLst>
        <ext uri="{3e2802c4-a4d2-4d8b-9148-e3be6c30e623}">
          <xlrd:rvb i="1833"/>
        </ext>
      </extLst>
    </bk>
    <bk>
      <extLst>
        <ext uri="{3e2802c4-a4d2-4d8b-9148-e3be6c30e623}">
          <xlrd:rvb i="1836"/>
        </ext>
      </extLst>
    </bk>
    <bk>
      <extLst>
        <ext uri="{3e2802c4-a4d2-4d8b-9148-e3be6c30e623}">
          <xlrd:rvb i="1839"/>
        </ext>
      </extLst>
    </bk>
    <bk>
      <extLst>
        <ext uri="{3e2802c4-a4d2-4d8b-9148-e3be6c30e623}">
          <xlrd:rvb i="1842"/>
        </ext>
      </extLst>
    </bk>
    <bk>
      <extLst>
        <ext uri="{3e2802c4-a4d2-4d8b-9148-e3be6c30e623}">
          <xlrd:rvb i="1845"/>
        </ext>
      </extLst>
    </bk>
    <bk>
      <extLst>
        <ext uri="{3e2802c4-a4d2-4d8b-9148-e3be6c30e623}">
          <xlrd:rvb i="1848"/>
        </ext>
      </extLst>
    </bk>
    <bk>
      <extLst>
        <ext uri="{3e2802c4-a4d2-4d8b-9148-e3be6c30e623}">
          <xlrd:rvb i="1851"/>
        </ext>
      </extLst>
    </bk>
    <bk>
      <extLst>
        <ext uri="{3e2802c4-a4d2-4d8b-9148-e3be6c30e623}">
          <xlrd:rvb i="1854"/>
        </ext>
      </extLst>
    </bk>
    <bk>
      <extLst>
        <ext uri="{3e2802c4-a4d2-4d8b-9148-e3be6c30e623}">
          <xlrd:rvb i="1857"/>
        </ext>
      </extLst>
    </bk>
    <bk>
      <extLst>
        <ext uri="{3e2802c4-a4d2-4d8b-9148-e3be6c30e623}">
          <xlrd:rvb i="1860"/>
        </ext>
      </extLst>
    </bk>
    <bk>
      <extLst>
        <ext uri="{3e2802c4-a4d2-4d8b-9148-e3be6c30e623}">
          <xlrd:rvb i="1863"/>
        </ext>
      </extLst>
    </bk>
    <bk>
      <extLst>
        <ext uri="{3e2802c4-a4d2-4d8b-9148-e3be6c30e623}">
          <xlrd:rvb i="1866"/>
        </ext>
      </extLst>
    </bk>
    <bk>
      <extLst>
        <ext uri="{3e2802c4-a4d2-4d8b-9148-e3be6c30e623}">
          <xlrd:rvb i="1869"/>
        </ext>
      </extLst>
    </bk>
    <bk>
      <extLst>
        <ext uri="{3e2802c4-a4d2-4d8b-9148-e3be6c30e623}">
          <xlrd:rvb i="1872"/>
        </ext>
      </extLst>
    </bk>
    <bk>
      <extLst>
        <ext uri="{3e2802c4-a4d2-4d8b-9148-e3be6c30e623}">
          <xlrd:rvb i="1875"/>
        </ext>
      </extLst>
    </bk>
    <bk>
      <extLst>
        <ext uri="{3e2802c4-a4d2-4d8b-9148-e3be6c30e623}">
          <xlrd:rvb i="1878"/>
        </ext>
      </extLst>
    </bk>
    <bk>
      <extLst>
        <ext uri="{3e2802c4-a4d2-4d8b-9148-e3be6c30e623}">
          <xlrd:rvb i="1881"/>
        </ext>
      </extLst>
    </bk>
    <bk>
      <extLst>
        <ext uri="{3e2802c4-a4d2-4d8b-9148-e3be6c30e623}">
          <xlrd:rvb i="1884"/>
        </ext>
      </extLst>
    </bk>
  </futureMetadata>
  <cellMetadata count="1">
    <bk>
      <rc t="1" v="0"/>
    </bk>
  </cellMetadata>
  <valueMetadata count="62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bk>
      <rc t="2" v="59"/>
    </bk>
    <bk>
      <rc t="2" v="60"/>
    </bk>
    <bk>
      <rc t="2" v="61"/>
    </bk>
    <bk>
      <rc t="2" v="62"/>
    </bk>
    <bk>
      <rc t="2" v="63"/>
    </bk>
    <bk>
      <rc t="2" v="64"/>
    </bk>
    <bk>
      <rc t="2" v="65"/>
    </bk>
    <bk>
      <rc t="2" v="66"/>
    </bk>
    <bk>
      <rc t="2" v="67"/>
    </bk>
    <bk>
      <rc t="2" v="68"/>
    </bk>
    <bk>
      <rc t="2" v="69"/>
    </bk>
    <bk>
      <rc t="2" v="70"/>
    </bk>
    <bk>
      <rc t="2" v="71"/>
    </bk>
    <bk>
      <rc t="2" v="72"/>
    </bk>
    <bk>
      <rc t="2" v="73"/>
    </bk>
    <bk>
      <rc t="2" v="74"/>
    </bk>
    <bk>
      <rc t="2" v="75"/>
    </bk>
    <bk>
      <rc t="2" v="76"/>
    </bk>
    <bk>
      <rc t="2" v="77"/>
    </bk>
    <bk>
      <rc t="2" v="78"/>
    </bk>
    <bk>
      <rc t="2" v="79"/>
    </bk>
    <bk>
      <rc t="2" v="80"/>
    </bk>
    <bk>
      <rc t="2" v="81"/>
    </bk>
    <bk>
      <rc t="2" v="82"/>
    </bk>
    <bk>
      <rc t="2" v="83"/>
    </bk>
    <bk>
      <rc t="2" v="84"/>
    </bk>
    <bk>
      <rc t="2" v="85"/>
    </bk>
    <bk>
      <rc t="2" v="86"/>
    </bk>
    <bk>
      <rc t="2" v="87"/>
    </bk>
    <bk>
      <rc t="2" v="88"/>
    </bk>
    <bk>
      <rc t="2" v="89"/>
    </bk>
    <bk>
      <rc t="2" v="90"/>
    </bk>
    <bk>
      <rc t="2" v="91"/>
    </bk>
    <bk>
      <rc t="2" v="92"/>
    </bk>
    <bk>
      <rc t="2" v="93"/>
    </bk>
    <bk>
      <rc t="2" v="94"/>
    </bk>
    <bk>
      <rc t="2" v="95"/>
    </bk>
    <bk>
      <rc t="2" v="96"/>
    </bk>
    <bk>
      <rc t="2" v="97"/>
    </bk>
    <bk>
      <rc t="2" v="98"/>
    </bk>
    <bk>
      <rc t="2" v="99"/>
    </bk>
    <bk>
      <rc t="2" v="100"/>
    </bk>
    <bk>
      <rc t="2" v="101"/>
    </bk>
    <bk>
      <rc t="2" v="102"/>
    </bk>
    <bk>
      <rc t="2" v="103"/>
    </bk>
    <bk>
      <rc t="2" v="104"/>
    </bk>
    <bk>
      <rc t="2" v="105"/>
    </bk>
    <bk>
      <rc t="2" v="106"/>
    </bk>
    <bk>
      <rc t="2" v="107"/>
    </bk>
    <bk>
      <rc t="2" v="108"/>
    </bk>
    <bk>
      <rc t="2" v="109"/>
    </bk>
    <bk>
      <rc t="2" v="110"/>
    </bk>
    <bk>
      <rc t="2" v="111"/>
    </bk>
    <bk>
      <rc t="2" v="112"/>
    </bk>
    <bk>
      <rc t="2" v="113"/>
    </bk>
    <bk>
      <rc t="2" v="114"/>
    </bk>
    <bk>
      <rc t="2" v="115"/>
    </bk>
    <bk>
      <rc t="2" v="116"/>
    </bk>
    <bk>
      <rc t="2" v="117"/>
    </bk>
    <bk>
      <rc t="2" v="118"/>
    </bk>
    <bk>
      <rc t="2" v="119"/>
    </bk>
    <bk>
      <rc t="2" v="120"/>
    </bk>
    <bk>
      <rc t="2" v="121"/>
    </bk>
    <bk>
      <rc t="2" v="122"/>
    </bk>
    <bk>
      <rc t="2" v="123"/>
    </bk>
    <bk>
      <rc t="2" v="124"/>
    </bk>
    <bk>
      <rc t="2" v="125"/>
    </bk>
    <bk>
      <rc t="2" v="126"/>
    </bk>
    <bk>
      <rc t="2" v="127"/>
    </bk>
    <bk>
      <rc t="2" v="128"/>
    </bk>
    <bk>
      <rc t="2" v="129"/>
    </bk>
    <bk>
      <rc t="2" v="130"/>
    </bk>
    <bk>
      <rc t="2" v="131"/>
    </bk>
    <bk>
      <rc t="2" v="132"/>
    </bk>
    <bk>
      <rc t="2" v="133"/>
    </bk>
    <bk>
      <rc t="2" v="134"/>
    </bk>
    <bk>
      <rc t="2" v="135"/>
    </bk>
    <bk>
      <rc t="2" v="136"/>
    </bk>
    <bk>
      <rc t="2" v="137"/>
    </bk>
    <bk>
      <rc t="2" v="138"/>
    </bk>
    <bk>
      <rc t="2" v="139"/>
    </bk>
    <bk>
      <rc t="2" v="140"/>
    </bk>
    <bk>
      <rc t="2" v="141"/>
    </bk>
    <bk>
      <rc t="2" v="142"/>
    </bk>
    <bk>
      <rc t="2" v="143"/>
    </bk>
    <bk>
      <rc t="2" v="144"/>
    </bk>
    <bk>
      <rc t="2" v="145"/>
    </bk>
    <bk>
      <rc t="2" v="146"/>
    </bk>
    <bk>
      <rc t="2" v="147"/>
    </bk>
    <bk>
      <rc t="2" v="148"/>
    </bk>
    <bk>
      <rc t="2" v="149"/>
    </bk>
    <bk>
      <rc t="2" v="150"/>
    </bk>
    <bk>
      <rc t="2" v="151"/>
    </bk>
    <bk>
      <rc t="2" v="152"/>
    </bk>
    <bk>
      <rc t="2" v="153"/>
    </bk>
    <bk>
      <rc t="2" v="154"/>
    </bk>
    <bk>
      <rc t="2" v="155"/>
    </bk>
    <bk>
      <rc t="2" v="156"/>
    </bk>
    <bk>
      <rc t="2" v="157"/>
    </bk>
    <bk>
      <rc t="2" v="158"/>
    </bk>
    <bk>
      <rc t="2" v="159"/>
    </bk>
    <bk>
      <rc t="2" v="160"/>
    </bk>
    <bk>
      <rc t="2" v="161"/>
    </bk>
    <bk>
      <rc t="2" v="162"/>
    </bk>
    <bk>
      <rc t="2" v="163"/>
    </bk>
    <bk>
      <rc t="2" v="164"/>
    </bk>
    <bk>
      <rc t="2" v="165"/>
    </bk>
    <bk>
      <rc t="2" v="166"/>
    </bk>
    <bk>
      <rc t="2" v="167"/>
    </bk>
    <bk>
      <rc t="2" v="168"/>
    </bk>
    <bk>
      <rc t="2" v="169"/>
    </bk>
    <bk>
      <rc t="2" v="170"/>
    </bk>
    <bk>
      <rc t="2" v="171"/>
    </bk>
    <bk>
      <rc t="2" v="172"/>
    </bk>
    <bk>
      <rc t="2" v="173"/>
    </bk>
    <bk>
      <rc t="2" v="174"/>
    </bk>
    <bk>
      <rc t="2" v="175"/>
    </bk>
    <bk>
      <rc t="2" v="176"/>
    </bk>
    <bk>
      <rc t="2" v="177"/>
    </bk>
    <bk>
      <rc t="2" v="178"/>
    </bk>
    <bk>
      <rc t="2" v="179"/>
    </bk>
    <bk>
      <rc t="2" v="180"/>
    </bk>
    <bk>
      <rc t="2" v="181"/>
    </bk>
    <bk>
      <rc t="2" v="182"/>
    </bk>
    <bk>
      <rc t="2" v="183"/>
    </bk>
    <bk>
      <rc t="2" v="184"/>
    </bk>
    <bk>
      <rc t="2" v="185"/>
    </bk>
    <bk>
      <rc t="2" v="186"/>
    </bk>
    <bk>
      <rc t="2" v="187"/>
    </bk>
    <bk>
      <rc t="2" v="188"/>
    </bk>
    <bk>
      <rc t="2" v="189"/>
    </bk>
    <bk>
      <rc t="2" v="190"/>
    </bk>
    <bk>
      <rc t="2" v="191"/>
    </bk>
    <bk>
      <rc t="2" v="192"/>
    </bk>
    <bk>
      <rc t="2" v="193"/>
    </bk>
    <bk>
      <rc t="2" v="194"/>
    </bk>
    <bk>
      <rc t="2" v="195"/>
    </bk>
    <bk>
      <rc t="2" v="196"/>
    </bk>
    <bk>
      <rc t="2" v="197"/>
    </bk>
    <bk>
      <rc t="2" v="198"/>
    </bk>
    <bk>
      <rc t="2" v="199"/>
    </bk>
    <bk>
      <rc t="2" v="200"/>
    </bk>
    <bk>
      <rc t="2" v="201"/>
    </bk>
    <bk>
      <rc t="2" v="202"/>
    </bk>
    <bk>
      <rc t="2" v="203"/>
    </bk>
    <bk>
      <rc t="2" v="204"/>
    </bk>
    <bk>
      <rc t="2" v="205"/>
    </bk>
    <bk>
      <rc t="2" v="206"/>
    </bk>
    <bk>
      <rc t="2" v="207"/>
    </bk>
    <bk>
      <rc t="2" v="208"/>
    </bk>
    <bk>
      <rc t="2" v="209"/>
    </bk>
    <bk>
      <rc t="2" v="210"/>
    </bk>
    <bk>
      <rc t="2" v="211"/>
    </bk>
    <bk>
      <rc t="2" v="212"/>
    </bk>
    <bk>
      <rc t="2" v="213"/>
    </bk>
    <bk>
      <rc t="2" v="214"/>
    </bk>
    <bk>
      <rc t="2" v="215"/>
    </bk>
    <bk>
      <rc t="2" v="216"/>
    </bk>
    <bk>
      <rc t="2" v="217"/>
    </bk>
    <bk>
      <rc t="2" v="218"/>
    </bk>
    <bk>
      <rc t="2" v="219"/>
    </bk>
    <bk>
      <rc t="2" v="220"/>
    </bk>
    <bk>
      <rc t="2" v="221"/>
    </bk>
    <bk>
      <rc t="2" v="222"/>
    </bk>
    <bk>
      <rc t="2" v="223"/>
    </bk>
    <bk>
      <rc t="2" v="224"/>
    </bk>
    <bk>
      <rc t="2" v="225"/>
    </bk>
    <bk>
      <rc t="2" v="226"/>
    </bk>
    <bk>
      <rc t="2" v="227"/>
    </bk>
    <bk>
      <rc t="2" v="228"/>
    </bk>
    <bk>
      <rc t="2" v="229"/>
    </bk>
    <bk>
      <rc t="2" v="230"/>
    </bk>
    <bk>
      <rc t="2" v="231"/>
    </bk>
    <bk>
      <rc t="2" v="232"/>
    </bk>
    <bk>
      <rc t="2" v="233"/>
    </bk>
    <bk>
      <rc t="2" v="234"/>
    </bk>
    <bk>
      <rc t="2" v="235"/>
    </bk>
    <bk>
      <rc t="2" v="236"/>
    </bk>
    <bk>
      <rc t="2" v="237"/>
    </bk>
    <bk>
      <rc t="2" v="238"/>
    </bk>
    <bk>
      <rc t="2" v="239"/>
    </bk>
    <bk>
      <rc t="2" v="240"/>
    </bk>
    <bk>
      <rc t="2" v="241"/>
    </bk>
    <bk>
      <rc t="2" v="242"/>
    </bk>
    <bk>
      <rc t="2" v="243"/>
    </bk>
    <bk>
      <rc t="2" v="244"/>
    </bk>
    <bk>
      <rc t="2" v="245"/>
    </bk>
    <bk>
      <rc t="2" v="246"/>
    </bk>
    <bk>
      <rc t="2" v="247"/>
    </bk>
    <bk>
      <rc t="2" v="248"/>
    </bk>
    <bk>
      <rc t="2" v="249"/>
    </bk>
    <bk>
      <rc t="2" v="250"/>
    </bk>
    <bk>
      <rc t="2" v="251"/>
    </bk>
    <bk>
      <rc t="2" v="252"/>
    </bk>
    <bk>
      <rc t="2" v="253"/>
    </bk>
    <bk>
      <rc t="2" v="254"/>
    </bk>
    <bk>
      <rc t="2" v="255"/>
    </bk>
    <bk>
      <rc t="2" v="256"/>
    </bk>
    <bk>
      <rc t="2" v="257"/>
    </bk>
    <bk>
      <rc t="2" v="258"/>
    </bk>
    <bk>
      <rc t="2" v="259"/>
    </bk>
    <bk>
      <rc t="2" v="260"/>
    </bk>
    <bk>
      <rc t="2" v="261"/>
    </bk>
    <bk>
      <rc t="2" v="262"/>
    </bk>
    <bk>
      <rc t="2" v="263"/>
    </bk>
    <bk>
      <rc t="2" v="264"/>
    </bk>
    <bk>
      <rc t="2" v="265"/>
    </bk>
    <bk>
      <rc t="2" v="266"/>
    </bk>
    <bk>
      <rc t="2" v="267"/>
    </bk>
    <bk>
      <rc t="2" v="268"/>
    </bk>
    <bk>
      <rc t="2" v="269"/>
    </bk>
    <bk>
      <rc t="2" v="270"/>
    </bk>
    <bk>
      <rc t="2" v="271"/>
    </bk>
    <bk>
      <rc t="2" v="272"/>
    </bk>
    <bk>
      <rc t="2" v="273"/>
    </bk>
    <bk>
      <rc t="2" v="274"/>
    </bk>
    <bk>
      <rc t="2" v="275"/>
    </bk>
    <bk>
      <rc t="2" v="276"/>
    </bk>
    <bk>
      <rc t="2" v="277"/>
    </bk>
    <bk>
      <rc t="2" v="278"/>
    </bk>
    <bk>
      <rc t="2" v="279"/>
    </bk>
    <bk>
      <rc t="2" v="280"/>
    </bk>
    <bk>
      <rc t="2" v="281"/>
    </bk>
    <bk>
      <rc t="2" v="282"/>
    </bk>
    <bk>
      <rc t="2" v="283"/>
    </bk>
    <bk>
      <rc t="2" v="284"/>
    </bk>
    <bk>
      <rc t="2" v="285"/>
    </bk>
    <bk>
      <rc t="2" v="286"/>
    </bk>
    <bk>
      <rc t="2" v="287"/>
    </bk>
    <bk>
      <rc t="2" v="288"/>
    </bk>
    <bk>
      <rc t="2" v="289"/>
    </bk>
    <bk>
      <rc t="2" v="290"/>
    </bk>
    <bk>
      <rc t="2" v="291"/>
    </bk>
    <bk>
      <rc t="2" v="292"/>
    </bk>
    <bk>
      <rc t="2" v="293"/>
    </bk>
    <bk>
      <rc t="2" v="294"/>
    </bk>
    <bk>
      <rc t="2" v="295"/>
    </bk>
    <bk>
      <rc t="2" v="296"/>
    </bk>
    <bk>
      <rc t="2" v="297"/>
    </bk>
    <bk>
      <rc t="2" v="298"/>
    </bk>
    <bk>
      <rc t="2" v="299"/>
    </bk>
    <bk>
      <rc t="2" v="300"/>
    </bk>
    <bk>
      <rc t="2" v="301"/>
    </bk>
    <bk>
      <rc t="2" v="302"/>
    </bk>
    <bk>
      <rc t="2" v="303"/>
    </bk>
    <bk>
      <rc t="2" v="304"/>
    </bk>
    <bk>
      <rc t="2" v="305"/>
    </bk>
    <bk>
      <rc t="2" v="306"/>
    </bk>
    <bk>
      <rc t="2" v="307"/>
    </bk>
    <bk>
      <rc t="2" v="308"/>
    </bk>
    <bk>
      <rc t="2" v="309"/>
    </bk>
    <bk>
      <rc t="2" v="310"/>
    </bk>
    <bk>
      <rc t="2" v="311"/>
    </bk>
    <bk>
      <rc t="2" v="312"/>
    </bk>
    <bk>
      <rc t="2" v="313"/>
    </bk>
    <bk>
      <rc t="2" v="314"/>
    </bk>
    <bk>
      <rc t="2" v="315"/>
    </bk>
    <bk>
      <rc t="2" v="316"/>
    </bk>
    <bk>
      <rc t="2" v="317"/>
    </bk>
    <bk>
      <rc t="2" v="318"/>
    </bk>
    <bk>
      <rc t="2" v="319"/>
    </bk>
    <bk>
      <rc t="2" v="320"/>
    </bk>
    <bk>
      <rc t="2" v="321"/>
    </bk>
    <bk>
      <rc t="2" v="322"/>
    </bk>
    <bk>
      <rc t="2" v="323"/>
    </bk>
    <bk>
      <rc t="2" v="324"/>
    </bk>
    <bk>
      <rc t="2" v="325"/>
    </bk>
    <bk>
      <rc t="2" v="326"/>
    </bk>
    <bk>
      <rc t="2" v="327"/>
    </bk>
    <bk>
      <rc t="2" v="328"/>
    </bk>
    <bk>
      <rc t="2" v="329"/>
    </bk>
    <bk>
      <rc t="2" v="330"/>
    </bk>
    <bk>
      <rc t="2" v="331"/>
    </bk>
    <bk>
      <rc t="2" v="332"/>
    </bk>
    <bk>
      <rc t="2" v="333"/>
    </bk>
    <bk>
      <rc t="2" v="334"/>
    </bk>
    <bk>
      <rc t="2" v="335"/>
    </bk>
    <bk>
      <rc t="2" v="336"/>
    </bk>
    <bk>
      <rc t="2" v="337"/>
    </bk>
    <bk>
      <rc t="2" v="338"/>
    </bk>
    <bk>
      <rc t="2" v="339"/>
    </bk>
    <bk>
      <rc t="2" v="340"/>
    </bk>
    <bk>
      <rc t="2" v="341"/>
    </bk>
    <bk>
      <rc t="2" v="342"/>
    </bk>
    <bk>
      <rc t="2" v="343"/>
    </bk>
    <bk>
      <rc t="2" v="344"/>
    </bk>
    <bk>
      <rc t="2" v="345"/>
    </bk>
    <bk>
      <rc t="2" v="346"/>
    </bk>
    <bk>
      <rc t="2" v="347"/>
    </bk>
    <bk>
      <rc t="2" v="348"/>
    </bk>
    <bk>
      <rc t="2" v="349"/>
    </bk>
    <bk>
      <rc t="2" v="350"/>
    </bk>
    <bk>
      <rc t="2" v="351"/>
    </bk>
    <bk>
      <rc t="2" v="352"/>
    </bk>
    <bk>
      <rc t="2" v="353"/>
    </bk>
    <bk>
      <rc t="2" v="354"/>
    </bk>
    <bk>
      <rc t="2" v="355"/>
    </bk>
    <bk>
      <rc t="2" v="356"/>
    </bk>
    <bk>
      <rc t="2" v="357"/>
    </bk>
    <bk>
      <rc t="2" v="358"/>
    </bk>
    <bk>
      <rc t="2" v="359"/>
    </bk>
    <bk>
      <rc t="2" v="360"/>
    </bk>
    <bk>
      <rc t="2" v="361"/>
    </bk>
    <bk>
      <rc t="2" v="362"/>
    </bk>
    <bk>
      <rc t="2" v="363"/>
    </bk>
    <bk>
      <rc t="2" v="364"/>
    </bk>
    <bk>
      <rc t="2" v="365"/>
    </bk>
    <bk>
      <rc t="2" v="366"/>
    </bk>
    <bk>
      <rc t="2" v="367"/>
    </bk>
    <bk>
      <rc t="2" v="368"/>
    </bk>
    <bk>
      <rc t="2" v="369"/>
    </bk>
    <bk>
      <rc t="2" v="370"/>
    </bk>
    <bk>
      <rc t="2" v="371"/>
    </bk>
    <bk>
      <rc t="2" v="372"/>
    </bk>
    <bk>
      <rc t="2" v="373"/>
    </bk>
    <bk>
      <rc t="2" v="374"/>
    </bk>
    <bk>
      <rc t="2" v="375"/>
    </bk>
    <bk>
      <rc t="2" v="376"/>
    </bk>
    <bk>
      <rc t="2" v="377"/>
    </bk>
    <bk>
      <rc t="2" v="378"/>
    </bk>
    <bk>
      <rc t="2" v="379"/>
    </bk>
    <bk>
      <rc t="2" v="380"/>
    </bk>
    <bk>
      <rc t="2" v="381"/>
    </bk>
    <bk>
      <rc t="2" v="382"/>
    </bk>
    <bk>
      <rc t="2" v="383"/>
    </bk>
    <bk>
      <rc t="2" v="384"/>
    </bk>
    <bk>
      <rc t="2" v="385"/>
    </bk>
    <bk>
      <rc t="2" v="386"/>
    </bk>
    <bk>
      <rc t="2" v="387"/>
    </bk>
    <bk>
      <rc t="2" v="388"/>
    </bk>
    <bk>
      <rc t="2" v="389"/>
    </bk>
    <bk>
      <rc t="2" v="390"/>
    </bk>
    <bk>
      <rc t="2" v="391"/>
    </bk>
    <bk>
      <rc t="2" v="392"/>
    </bk>
    <bk>
      <rc t="2" v="393"/>
    </bk>
    <bk>
      <rc t="2" v="394"/>
    </bk>
    <bk>
      <rc t="2" v="395"/>
    </bk>
    <bk>
      <rc t="2" v="396"/>
    </bk>
    <bk>
      <rc t="2" v="397"/>
    </bk>
    <bk>
      <rc t="2" v="398"/>
    </bk>
    <bk>
      <rc t="2" v="399"/>
    </bk>
    <bk>
      <rc t="2" v="400"/>
    </bk>
    <bk>
      <rc t="2" v="401"/>
    </bk>
    <bk>
      <rc t="2" v="402"/>
    </bk>
    <bk>
      <rc t="2" v="403"/>
    </bk>
    <bk>
      <rc t="2" v="404"/>
    </bk>
    <bk>
      <rc t="2" v="405"/>
    </bk>
    <bk>
      <rc t="2" v="406"/>
    </bk>
    <bk>
      <rc t="2" v="407"/>
    </bk>
    <bk>
      <rc t="2" v="408"/>
    </bk>
    <bk>
      <rc t="2" v="409"/>
    </bk>
    <bk>
      <rc t="2" v="410"/>
    </bk>
    <bk>
      <rc t="2" v="411"/>
    </bk>
    <bk>
      <rc t="2" v="412"/>
    </bk>
    <bk>
      <rc t="2" v="413"/>
    </bk>
    <bk>
      <rc t="2" v="414"/>
    </bk>
    <bk>
      <rc t="2" v="415"/>
    </bk>
    <bk>
      <rc t="2" v="416"/>
    </bk>
    <bk>
      <rc t="2" v="417"/>
    </bk>
    <bk>
      <rc t="2" v="418"/>
    </bk>
    <bk>
      <rc t="2" v="419"/>
    </bk>
    <bk>
      <rc t="2" v="420"/>
    </bk>
    <bk>
      <rc t="2" v="421"/>
    </bk>
    <bk>
      <rc t="2" v="422"/>
    </bk>
    <bk>
      <rc t="2" v="423"/>
    </bk>
    <bk>
      <rc t="2" v="424"/>
    </bk>
    <bk>
      <rc t="2" v="425"/>
    </bk>
    <bk>
      <rc t="2" v="426"/>
    </bk>
    <bk>
      <rc t="2" v="427"/>
    </bk>
    <bk>
      <rc t="2" v="428"/>
    </bk>
    <bk>
      <rc t="2" v="429"/>
    </bk>
    <bk>
      <rc t="2" v="430"/>
    </bk>
    <bk>
      <rc t="2" v="431"/>
    </bk>
    <bk>
      <rc t="2" v="432"/>
    </bk>
    <bk>
      <rc t="2" v="433"/>
    </bk>
    <bk>
      <rc t="2" v="434"/>
    </bk>
    <bk>
      <rc t="2" v="435"/>
    </bk>
    <bk>
      <rc t="2" v="436"/>
    </bk>
    <bk>
      <rc t="2" v="437"/>
    </bk>
    <bk>
      <rc t="2" v="438"/>
    </bk>
    <bk>
      <rc t="2" v="439"/>
    </bk>
    <bk>
      <rc t="2" v="440"/>
    </bk>
    <bk>
      <rc t="2" v="441"/>
    </bk>
    <bk>
      <rc t="2" v="442"/>
    </bk>
    <bk>
      <rc t="2" v="443"/>
    </bk>
    <bk>
      <rc t="2" v="444"/>
    </bk>
    <bk>
      <rc t="2" v="445"/>
    </bk>
    <bk>
      <rc t="2" v="446"/>
    </bk>
    <bk>
      <rc t="2" v="447"/>
    </bk>
    <bk>
      <rc t="2" v="448"/>
    </bk>
    <bk>
      <rc t="2" v="449"/>
    </bk>
    <bk>
      <rc t="2" v="450"/>
    </bk>
    <bk>
      <rc t="2" v="451"/>
    </bk>
    <bk>
      <rc t="2" v="452"/>
    </bk>
    <bk>
      <rc t="2" v="453"/>
    </bk>
    <bk>
      <rc t="2" v="454"/>
    </bk>
    <bk>
      <rc t="2" v="455"/>
    </bk>
    <bk>
      <rc t="2" v="456"/>
    </bk>
    <bk>
      <rc t="2" v="457"/>
    </bk>
    <bk>
      <rc t="2" v="458"/>
    </bk>
    <bk>
      <rc t="2" v="459"/>
    </bk>
    <bk>
      <rc t="2" v="460"/>
    </bk>
    <bk>
      <rc t="2" v="461"/>
    </bk>
    <bk>
      <rc t="2" v="462"/>
    </bk>
    <bk>
      <rc t="2" v="463"/>
    </bk>
    <bk>
      <rc t="2" v="464"/>
    </bk>
    <bk>
      <rc t="2" v="465"/>
    </bk>
    <bk>
      <rc t="2" v="466"/>
    </bk>
    <bk>
      <rc t="2" v="467"/>
    </bk>
    <bk>
      <rc t="2" v="468"/>
    </bk>
    <bk>
      <rc t="2" v="469"/>
    </bk>
    <bk>
      <rc t="2" v="470"/>
    </bk>
    <bk>
      <rc t="2" v="471"/>
    </bk>
    <bk>
      <rc t="2" v="472"/>
    </bk>
    <bk>
      <rc t="2" v="473"/>
    </bk>
    <bk>
      <rc t="2" v="474"/>
    </bk>
    <bk>
      <rc t="2" v="475"/>
    </bk>
    <bk>
      <rc t="2" v="476"/>
    </bk>
    <bk>
      <rc t="2" v="477"/>
    </bk>
    <bk>
      <rc t="2" v="478"/>
    </bk>
    <bk>
      <rc t="2" v="479"/>
    </bk>
    <bk>
      <rc t="2" v="480"/>
    </bk>
    <bk>
      <rc t="2" v="481"/>
    </bk>
    <bk>
      <rc t="2" v="482"/>
    </bk>
    <bk>
      <rc t="2" v="483"/>
    </bk>
    <bk>
      <rc t="2" v="484"/>
    </bk>
    <bk>
      <rc t="2" v="485"/>
    </bk>
    <bk>
      <rc t="2" v="486"/>
    </bk>
    <bk>
      <rc t="2" v="487"/>
    </bk>
    <bk>
      <rc t="2" v="488"/>
    </bk>
    <bk>
      <rc t="2" v="489"/>
    </bk>
    <bk>
      <rc t="2" v="490"/>
    </bk>
    <bk>
      <rc t="2" v="491"/>
    </bk>
    <bk>
      <rc t="2" v="492"/>
    </bk>
    <bk>
      <rc t="2" v="493"/>
    </bk>
    <bk>
      <rc t="2" v="494"/>
    </bk>
    <bk>
      <rc t="2" v="495"/>
    </bk>
    <bk>
      <rc t="2" v="496"/>
    </bk>
    <bk>
      <rc t="2" v="497"/>
    </bk>
    <bk>
      <rc t="2" v="498"/>
    </bk>
    <bk>
      <rc t="2" v="499"/>
    </bk>
    <bk>
      <rc t="2" v="500"/>
    </bk>
    <bk>
      <rc t="2" v="501"/>
    </bk>
    <bk>
      <rc t="2" v="502"/>
    </bk>
    <bk>
      <rc t="2" v="503"/>
    </bk>
    <bk>
      <rc t="2" v="504"/>
    </bk>
    <bk>
      <rc t="2" v="505"/>
    </bk>
    <bk>
      <rc t="2" v="506"/>
    </bk>
    <bk>
      <rc t="2" v="507"/>
    </bk>
    <bk>
      <rc t="2" v="508"/>
    </bk>
    <bk>
      <rc t="2" v="509"/>
    </bk>
    <bk>
      <rc t="2" v="510"/>
    </bk>
    <bk>
      <rc t="2" v="511"/>
    </bk>
    <bk>
      <rc t="2" v="512"/>
    </bk>
    <bk>
      <rc t="2" v="513"/>
    </bk>
    <bk>
      <rc t="2" v="514"/>
    </bk>
    <bk>
      <rc t="2" v="515"/>
    </bk>
    <bk>
      <rc t="2" v="516"/>
    </bk>
    <bk>
      <rc t="2" v="517"/>
    </bk>
    <bk>
      <rc t="2" v="518"/>
    </bk>
    <bk>
      <rc t="2" v="519"/>
    </bk>
    <bk>
      <rc t="2" v="520"/>
    </bk>
    <bk>
      <rc t="2" v="521"/>
    </bk>
    <bk>
      <rc t="2" v="522"/>
    </bk>
    <bk>
      <rc t="2" v="523"/>
    </bk>
    <bk>
      <rc t="2" v="524"/>
    </bk>
    <bk>
      <rc t="2" v="525"/>
    </bk>
    <bk>
      <rc t="2" v="526"/>
    </bk>
    <bk>
      <rc t="2" v="527"/>
    </bk>
    <bk>
      <rc t="2" v="528"/>
    </bk>
    <bk>
      <rc t="2" v="529"/>
    </bk>
    <bk>
      <rc t="2" v="530"/>
    </bk>
    <bk>
      <rc t="2" v="531"/>
    </bk>
    <bk>
      <rc t="2" v="532"/>
    </bk>
    <bk>
      <rc t="2" v="533"/>
    </bk>
    <bk>
      <rc t="2" v="534"/>
    </bk>
    <bk>
      <rc t="2" v="535"/>
    </bk>
    <bk>
      <rc t="2" v="536"/>
    </bk>
    <bk>
      <rc t="2" v="537"/>
    </bk>
    <bk>
      <rc t="2" v="538"/>
    </bk>
    <bk>
      <rc t="2" v="539"/>
    </bk>
    <bk>
      <rc t="2" v="540"/>
    </bk>
    <bk>
      <rc t="2" v="541"/>
    </bk>
    <bk>
      <rc t="2" v="542"/>
    </bk>
    <bk>
      <rc t="2" v="543"/>
    </bk>
    <bk>
      <rc t="2" v="544"/>
    </bk>
    <bk>
      <rc t="2" v="545"/>
    </bk>
    <bk>
      <rc t="2" v="546"/>
    </bk>
    <bk>
      <rc t="2" v="547"/>
    </bk>
    <bk>
      <rc t="2" v="548"/>
    </bk>
    <bk>
      <rc t="2" v="549"/>
    </bk>
    <bk>
      <rc t="2" v="550"/>
    </bk>
    <bk>
      <rc t="2" v="551"/>
    </bk>
    <bk>
      <rc t="2" v="552"/>
    </bk>
    <bk>
      <rc t="2" v="553"/>
    </bk>
    <bk>
      <rc t="2" v="554"/>
    </bk>
    <bk>
      <rc t="2" v="555"/>
    </bk>
    <bk>
      <rc t="2" v="556"/>
    </bk>
    <bk>
      <rc t="2" v="557"/>
    </bk>
    <bk>
      <rc t="2" v="558"/>
    </bk>
    <bk>
      <rc t="2" v="559"/>
    </bk>
    <bk>
      <rc t="2" v="560"/>
    </bk>
    <bk>
      <rc t="2" v="561"/>
    </bk>
    <bk>
      <rc t="2" v="562"/>
    </bk>
    <bk>
      <rc t="2" v="563"/>
    </bk>
    <bk>
      <rc t="2" v="564"/>
    </bk>
    <bk>
      <rc t="2" v="565"/>
    </bk>
    <bk>
      <rc t="2" v="566"/>
    </bk>
    <bk>
      <rc t="2" v="567"/>
    </bk>
    <bk>
      <rc t="2" v="568"/>
    </bk>
    <bk>
      <rc t="2" v="569"/>
    </bk>
    <bk>
      <rc t="2" v="570"/>
    </bk>
    <bk>
      <rc t="2" v="571"/>
    </bk>
    <bk>
      <rc t="2" v="572"/>
    </bk>
    <bk>
      <rc t="2" v="573"/>
    </bk>
    <bk>
      <rc t="2" v="574"/>
    </bk>
    <bk>
      <rc t="2" v="575"/>
    </bk>
    <bk>
      <rc t="2" v="576"/>
    </bk>
    <bk>
      <rc t="2" v="577"/>
    </bk>
    <bk>
      <rc t="2" v="578"/>
    </bk>
    <bk>
      <rc t="2" v="579"/>
    </bk>
    <bk>
      <rc t="2" v="580"/>
    </bk>
    <bk>
      <rc t="2" v="581"/>
    </bk>
    <bk>
      <rc t="2" v="582"/>
    </bk>
    <bk>
      <rc t="2" v="583"/>
    </bk>
    <bk>
      <rc t="2" v="584"/>
    </bk>
    <bk>
      <rc t="2" v="585"/>
    </bk>
    <bk>
      <rc t="2" v="586"/>
    </bk>
    <bk>
      <rc t="2" v="587"/>
    </bk>
    <bk>
      <rc t="2" v="588"/>
    </bk>
    <bk>
      <rc t="2" v="589"/>
    </bk>
    <bk>
      <rc t="2" v="590"/>
    </bk>
    <bk>
      <rc t="2" v="591"/>
    </bk>
    <bk>
      <rc t="2" v="592"/>
    </bk>
    <bk>
      <rc t="2" v="593"/>
    </bk>
    <bk>
      <rc t="2" v="594"/>
    </bk>
    <bk>
      <rc t="2" v="595"/>
    </bk>
    <bk>
      <rc t="2" v="596"/>
    </bk>
    <bk>
      <rc t="2" v="597"/>
    </bk>
    <bk>
      <rc t="2" v="598"/>
    </bk>
    <bk>
      <rc t="2" v="599"/>
    </bk>
    <bk>
      <rc t="2" v="600"/>
    </bk>
    <bk>
      <rc t="2" v="601"/>
    </bk>
    <bk>
      <rc t="2" v="602"/>
    </bk>
    <bk>
      <rc t="2" v="603"/>
    </bk>
    <bk>
      <rc t="2" v="604"/>
    </bk>
    <bk>
      <rc t="2" v="605"/>
    </bk>
    <bk>
      <rc t="2" v="606"/>
    </bk>
    <bk>
      <rc t="2" v="607"/>
    </bk>
    <bk>
      <rc t="2" v="608"/>
    </bk>
    <bk>
      <rc t="2" v="609"/>
    </bk>
    <bk>
      <rc t="2" v="610"/>
    </bk>
    <bk>
      <rc t="2" v="611"/>
    </bk>
    <bk>
      <rc t="2" v="612"/>
    </bk>
    <bk>
      <rc t="2" v="613"/>
    </bk>
    <bk>
      <rc t="2" v="614"/>
    </bk>
    <bk>
      <rc t="2" v="615"/>
    </bk>
    <bk>
      <rc t="2" v="616"/>
    </bk>
    <bk>
      <rc t="2" v="617"/>
    </bk>
    <bk>
      <rc t="2" v="618"/>
    </bk>
    <bk>
      <rc t="2" v="619"/>
    </bk>
    <bk>
      <rc t="2" v="620"/>
    </bk>
    <bk>
      <rc t="2" v="621"/>
    </bk>
    <bk>
      <rc t="2" v="622"/>
    </bk>
    <bk>
      <rc t="2" v="623"/>
    </bk>
    <bk>
      <rc t="2" v="624"/>
    </bk>
    <bk>
      <rc t="2" v="625"/>
    </bk>
    <bk>
      <rc t="2" v="626"/>
    </bk>
    <bk>
      <rc t="2" v="627"/>
    </bk>
  </valueMetadata>
</metadata>
</file>

<file path=xl/sharedStrings.xml><?xml version="1.0" encoding="utf-8"?>
<sst xmlns="http://schemas.openxmlformats.org/spreadsheetml/2006/main" count="20314" uniqueCount="17293">
  <si>
    <t>Ticker</t>
  </si>
  <si>
    <t>Company Name</t>
  </si>
  <si>
    <t>Category</t>
  </si>
  <si>
    <t>Phase</t>
  </si>
  <si>
    <t>Refinitiv Macro</t>
  </si>
  <si>
    <t>Pipeline</t>
  </si>
  <si>
    <t>Description</t>
  </si>
  <si>
    <t>Stock Price</t>
  </si>
  <si>
    <t>Exchange</t>
  </si>
  <si>
    <t>Shares Outstanding (M)</t>
  </si>
  <si>
    <t>Float (M)</t>
  </si>
  <si>
    <t>% Short</t>
  </si>
  <si>
    <t>Total Debt</t>
  </si>
  <si>
    <t>Current Ratio</t>
  </si>
  <si>
    <t>% Off 52H</t>
  </si>
  <si>
    <t>% Off 52L</t>
  </si>
  <si>
    <t>CASH(PREV Q)</t>
  </si>
  <si>
    <t>BURN(MTHLY)</t>
  </si>
  <si>
    <t>EST. LIVE CASH</t>
  </si>
  <si>
    <t>NET CASH</t>
  </si>
  <si>
    <t>ENT VALUE</t>
  </si>
  <si>
    <t>NOTES</t>
  </si>
  <si>
    <t>Twitter Followed</t>
  </si>
  <si>
    <t>Twitter Anyone</t>
  </si>
  <si>
    <t>EDGAR</t>
  </si>
  <si>
    <t>Biocentury Profile</t>
  </si>
  <si>
    <t>EndPts</t>
  </si>
  <si>
    <t>Evaluate Vantage</t>
  </si>
  <si>
    <t>BiopharmDive</t>
  </si>
  <si>
    <t>Biospace</t>
  </si>
  <si>
    <t>Fierce</t>
  </si>
  <si>
    <t>Google News</t>
  </si>
  <si>
    <t>NASDAQ Options</t>
  </si>
  <si>
    <t>WhaleWisdom</t>
  </si>
  <si>
    <t>Fintel</t>
  </si>
  <si>
    <t>OpenInsider</t>
  </si>
  <si>
    <t>iBorrow</t>
  </si>
  <si>
    <t>NASDAQ Short</t>
  </si>
  <si>
    <t>ShortSqueeze</t>
  </si>
  <si>
    <t>ROIC.AI</t>
  </si>
  <si>
    <t>Dataroma</t>
  </si>
  <si>
    <t>Shares History</t>
  </si>
  <si>
    <t>MRUS</t>
  </si>
  <si>
    <t>Merus Nv</t>
  </si>
  <si>
    <t>AB</t>
  </si>
  <si>
    <t>P1/2 for Her 2/3</t>
  </si>
  <si>
    <t>Link</t>
  </si>
  <si>
    <t>NASDAQ</t>
  </si>
  <si>
    <t>IGMS</t>
  </si>
  <si>
    <t>Igm Biosciences, Inc.</t>
  </si>
  <si>
    <t>All P1</t>
  </si>
  <si>
    <t>AGEN</t>
  </si>
  <si>
    <t>Agenus Inc.</t>
  </si>
  <si>
    <t>PD1, CTLA4, some iNKT cell therapy</t>
  </si>
  <si>
    <t>YMAB</t>
  </si>
  <si>
    <t>Y-Mabs Therapeutics, Inc.</t>
  </si>
  <si>
    <t>MOR</t>
  </si>
  <si>
    <t>Morphosys Ag</t>
  </si>
  <si>
    <t>Yes</t>
  </si>
  <si>
    <t>N/A</t>
  </si>
  <si>
    <t>INBX</t>
  </si>
  <si>
    <t>Inhibrx, Inc.</t>
  </si>
  <si>
    <t>PD1, AAT, OX40, DR5, IL2</t>
  </si>
  <si>
    <t>CGEM</t>
  </si>
  <si>
    <t>Cullinan Oncology, Inc.</t>
  </si>
  <si>
    <t>NSCLC P2</t>
  </si>
  <si>
    <t>AVEO</t>
  </si>
  <si>
    <t>Aveo Pharmaceuticals, Inc.</t>
  </si>
  <si>
    <t>VEGFR, also HNSCC PANCREATIC AML (anti-HGF, GDF15, ERBB3)</t>
  </si>
  <si>
    <t>BCAB</t>
  </si>
  <si>
    <t>Bioatla, Inc.</t>
  </si>
  <si>
    <t>HARP</t>
  </si>
  <si>
    <t>Harpoon Therapeutics, Inc.</t>
  </si>
  <si>
    <t>Lung, MM (AbbVie), Ovarian</t>
  </si>
  <si>
    <t>BCEL</t>
  </si>
  <si>
    <t>Atreca, Inc.</t>
  </si>
  <si>
    <t>AB / ADC</t>
  </si>
  <si>
    <t>zymeworks partnership</t>
  </si>
  <si>
    <t>XNCR</t>
  </si>
  <si>
    <t>Xencor, Inc.</t>
  </si>
  <si>
    <t>AB / Bispecific / IL15</t>
  </si>
  <si>
    <t>CMPX</t>
  </si>
  <si>
    <t>Compass Therapeutics, Inc.</t>
  </si>
  <si>
    <t>AB / Bispecifics</t>
  </si>
  <si>
    <t>3.77M</t>
  </si>
  <si>
    <t>CLDX</t>
  </si>
  <si>
    <t>Celldex Therapeutics, Inc.</t>
  </si>
  <si>
    <t>AB / CD40, KIT, CD27</t>
  </si>
  <si>
    <t>XLO</t>
  </si>
  <si>
    <t>Xilio Therapeutics, Inc.</t>
  </si>
  <si>
    <t>AB / CTLA-4 / IL-2</t>
  </si>
  <si>
    <t>P1 only</t>
  </si>
  <si>
    <t>ELEV</t>
  </si>
  <si>
    <t>Elevation Oncology, Inc.</t>
  </si>
  <si>
    <t>AB / HER3</t>
  </si>
  <si>
    <t>NXTC</t>
  </si>
  <si>
    <t>Nextcure, Inc.</t>
  </si>
  <si>
    <t>AB / SIGLEC-15</t>
  </si>
  <si>
    <t>PPBT</t>
  </si>
  <si>
    <t>Purple Biotech Ltd</t>
  </si>
  <si>
    <t>AB / SM</t>
  </si>
  <si>
    <t>Mono attempt on solids, pancreatic, P2</t>
  </si>
  <si>
    <t>IMGN</t>
  </si>
  <si>
    <t>Immunogen, Inc.</t>
  </si>
  <si>
    <t>ADC</t>
  </si>
  <si>
    <t>P3 Ovarian mono, AML</t>
  </si>
  <si>
    <t>ADCT</t>
  </si>
  <si>
    <t>Adc Therapeutics Ltd</t>
  </si>
  <si>
    <t>P2/3 DLBCL, lymphoma</t>
  </si>
  <si>
    <t>NYSE</t>
  </si>
  <si>
    <t>BCYC</t>
  </si>
  <si>
    <t>Bicycle Therapeutics Plc</t>
  </si>
  <si>
    <t>MRSN</t>
  </si>
  <si>
    <t>Mersana Therapeutics, Inc.</t>
  </si>
  <si>
    <t>P2 ovarian</t>
  </si>
  <si>
    <t>STRO</t>
  </si>
  <si>
    <t>Sutro Biopharma, Inc.</t>
  </si>
  <si>
    <t>SESN</t>
  </si>
  <si>
    <t>Sesen Bio, Inc.</t>
  </si>
  <si>
    <t>AMAM</t>
  </si>
  <si>
    <t>Ambrx Biopharma Inc.</t>
  </si>
  <si>
    <t>P3 Her2 ADC, P1 PSMA, China partnered</t>
  </si>
  <si>
    <t>MGNX</t>
  </si>
  <si>
    <t>Macrogenics, Inc.</t>
  </si>
  <si>
    <t>ADC / AB / DART / B7-H3, PD-1 w/ CTLA-4/LAG-3</t>
  </si>
  <si>
    <t>P2 CRPC, NSCLC, SCCHN, SCCHN,</t>
  </si>
  <si>
    <t>AURA</t>
  </si>
  <si>
    <t>Aura Biosciences, Inc.</t>
  </si>
  <si>
    <t>ADC / VDC</t>
  </si>
  <si>
    <t>Melanoma P2</t>
  </si>
  <si>
    <t>SPRB</t>
  </si>
  <si>
    <t>Spruce Biosciences Inc</t>
  </si>
  <si>
    <t>Adrenal Hyperplasia / Polycystic Ovary</t>
  </si>
  <si>
    <t>BVXV</t>
  </si>
  <si>
    <t>Biondvax Pharmaceuticals Ltd</t>
  </si>
  <si>
    <t>Alpaca Derived Antibodies</t>
  </si>
  <si>
    <t>ERYP</t>
  </si>
  <si>
    <t>Erytech Pharma Sa</t>
  </si>
  <si>
    <t>AMINO</t>
  </si>
  <si>
    <t>ALL P2, P1/2 TNBC and PAC</t>
  </si>
  <si>
    <t>MBRX</t>
  </si>
  <si>
    <t>Moleculin Biotech, Inc.</t>
  </si>
  <si>
    <t>Anthracycline</t>
  </si>
  <si>
    <t>Sarcoma, AML - EU Centric</t>
  </si>
  <si>
    <t>BCTX</t>
  </si>
  <si>
    <t>Briacell Therapeutics Corp.</t>
  </si>
  <si>
    <t>Antigens / Breast</t>
  </si>
  <si>
    <t>They don't know their MOA</t>
  </si>
  <si>
    <t>BPTH</t>
  </si>
  <si>
    <t>Bio-Path Holdings, Inc.</t>
  </si>
  <si>
    <t>Antisense DNA</t>
  </si>
  <si>
    <t>AML P2</t>
  </si>
  <si>
    <t>IMTX</t>
  </si>
  <si>
    <t>Immatics Nv</t>
  </si>
  <si>
    <t>Auto/Allo/Bispecific</t>
  </si>
  <si>
    <t>URGN</t>
  </si>
  <si>
    <t>Urogen Pharma Ltd</t>
  </si>
  <si>
    <t>Bladder Cancer</t>
  </si>
  <si>
    <t>NVCR</t>
  </si>
  <si>
    <t>Novocure Limited</t>
  </si>
  <si>
    <t>Brain Cancer - Electric Shock</t>
  </si>
  <si>
    <t>Thoracic, Abdominal</t>
  </si>
  <si>
    <t>VERU</t>
  </si>
  <si>
    <t>Veru Inc.</t>
  </si>
  <si>
    <t>BREAST / PROSTATE</t>
  </si>
  <si>
    <t>20.24M</t>
  </si>
  <si>
    <t>ALLO</t>
  </si>
  <si>
    <t>Allogene Therapeutics, Inc.</t>
  </si>
  <si>
    <t>CAR-T</t>
  </si>
  <si>
    <t>CD19 NHL, BCMA MM, with CD70 on tumors</t>
  </si>
  <si>
    <t>1.25B</t>
  </si>
  <si>
    <t>ACLX</t>
  </si>
  <si>
    <t>Arcellx, Inc.</t>
  </si>
  <si>
    <t>TSVT</t>
  </si>
  <si>
    <t>2Seventy Bio, Inc.</t>
  </si>
  <si>
    <t>MM on market</t>
  </si>
  <si>
    <t>PGEN</t>
  </si>
  <si>
    <t>Precigen, Inc.</t>
  </si>
  <si>
    <t>HPV Solids, Heme, Ovarian, Type 1 Diabetes</t>
  </si>
  <si>
    <t>AUTL</t>
  </si>
  <si>
    <t>Autolus Therapeutics Plc</t>
  </si>
  <si>
    <t>CD19 meets heme…</t>
  </si>
  <si>
    <t>CLLS</t>
  </si>
  <si>
    <t>Cellectis Sa</t>
  </si>
  <si>
    <t>CD123, CD22, CS1/SLAMF7, CD19</t>
  </si>
  <si>
    <t>CABA</t>
  </si>
  <si>
    <t>Cabaletta Bio, Inc.</t>
  </si>
  <si>
    <t>CYAD</t>
  </si>
  <si>
    <t>Celyad Oncology Sa</t>
  </si>
  <si>
    <t>ALLO BCMA &amp; NKG2DL for MM and mCRC , AUTO for AML/MDS</t>
  </si>
  <si>
    <t>KRBP</t>
  </si>
  <si>
    <t>Kiromic Biopharma, Inc.</t>
  </si>
  <si>
    <t>CAR-T / ALLO</t>
  </si>
  <si>
    <t>PD-L1, PC , Allo, diamond AI discovery engine, GDT CAR-T</t>
  </si>
  <si>
    <t>15.12M</t>
  </si>
  <si>
    <t>2.51M</t>
  </si>
  <si>
    <t>ANIX</t>
  </si>
  <si>
    <t>Anixa Biosciences, Inc.</t>
  </si>
  <si>
    <t>CAR-T / Cancer Vax</t>
  </si>
  <si>
    <t>Breast, Ovarian, COVID + clinical hold</t>
  </si>
  <si>
    <t>CRBU</t>
  </si>
  <si>
    <t>Caribou Biosciences, Inc.</t>
  </si>
  <si>
    <t>CAR-T / CAR-NK</t>
  </si>
  <si>
    <t>CASI</t>
  </si>
  <si>
    <t>Casi Pharmaceuticals, Inc.</t>
  </si>
  <si>
    <t>CAR-T / CD19</t>
  </si>
  <si>
    <t>DTIL</t>
  </si>
  <si>
    <t>Precision Biosciences, Inc.</t>
  </si>
  <si>
    <t>CAR-T / CD19 / BCMA</t>
  </si>
  <si>
    <t>LEGN</t>
  </si>
  <si>
    <t>Legend Biotech Corporation</t>
  </si>
  <si>
    <t>CAR-T / China</t>
  </si>
  <si>
    <t>GRCL</t>
  </si>
  <si>
    <t>Gracell Biotechnologies Inc</t>
  </si>
  <si>
    <t>CAR-T / CHINA</t>
  </si>
  <si>
    <t>PSTX</t>
  </si>
  <si>
    <t>Poseida Therapeutics, Inc.</t>
  </si>
  <si>
    <t>CAR-T / GT</t>
  </si>
  <si>
    <t>MBIO</t>
  </si>
  <si>
    <t>Mustang Bio, Inc.</t>
  </si>
  <si>
    <t>Glioblastoma Ped, AML, and children rare disease</t>
  </si>
  <si>
    <t>BLCM</t>
  </si>
  <si>
    <t>Bellicum Pharmaceuticals, Inc.</t>
  </si>
  <si>
    <t>CAR-T / Pancreatic / Solid</t>
  </si>
  <si>
    <t>Pancreatic and Solid</t>
  </si>
  <si>
    <t>LYEL</t>
  </si>
  <si>
    <t>Lyell Immunopharma, Inc.</t>
  </si>
  <si>
    <t>CAR-T/ ROR1 / TIL / TCR</t>
  </si>
  <si>
    <t>GLYC</t>
  </si>
  <si>
    <t>Glycomimetics, Inc.</t>
  </si>
  <si>
    <t>Carbohydrate / AML</t>
  </si>
  <si>
    <t>AML focused, P3</t>
  </si>
  <si>
    <t>BBIO</t>
  </si>
  <si>
    <t>Bridgebio Pharma, Inc.</t>
  </si>
  <si>
    <t>TGTX</t>
  </si>
  <si>
    <t>Tg Therapeutics, Inc.</t>
  </si>
  <si>
    <t>CD20 / B-CELL</t>
  </si>
  <si>
    <t>ME</t>
  </si>
  <si>
    <t>ALPN</t>
  </si>
  <si>
    <t>Alpine Immune Sciences, Inc.</t>
  </si>
  <si>
    <t>CD28 / PD-L1xCTLA-4</t>
  </si>
  <si>
    <t>APVO</t>
  </si>
  <si>
    <t>Aptevo Therapeutics Inc.</t>
  </si>
  <si>
    <t>CD3/CD123 / 4-1BB Combo</t>
  </si>
  <si>
    <t>IMAB</t>
  </si>
  <si>
    <t>I-Mab</t>
  </si>
  <si>
    <t>CD38 / CD47 / CD73 / B7-H3 / IL-7</t>
  </si>
  <si>
    <t>SURF</t>
  </si>
  <si>
    <t>Surface Oncology, Inc.</t>
  </si>
  <si>
    <t>CD39</t>
  </si>
  <si>
    <t>IL-27, CD39 - RCC HCC, NSCLC, Gastric, Prostate</t>
  </si>
  <si>
    <t>2.17M</t>
  </si>
  <si>
    <t>ALXO</t>
  </si>
  <si>
    <t>Alx Oncology Holdings Inc.</t>
  </si>
  <si>
    <t>CD47</t>
  </si>
  <si>
    <t>STTK</t>
  </si>
  <si>
    <t>Shattuck Labs Inc</t>
  </si>
  <si>
    <t>CRVS</t>
  </si>
  <si>
    <t>Corvus Pharmaceuticals, Inc.</t>
  </si>
  <si>
    <t>CD73</t>
  </si>
  <si>
    <t>Mono in P1B in NSCLC HNSCC</t>
  </si>
  <si>
    <t>ORIC</t>
  </si>
  <si>
    <t>Oric Pharmaceuticals, Inc.</t>
  </si>
  <si>
    <t>CD73 EGFR HER2 PRC2</t>
  </si>
  <si>
    <t>NUVB</t>
  </si>
  <si>
    <t>Nuvation Bio Inc.</t>
  </si>
  <si>
    <t>CDK 2/4/6 / BET</t>
  </si>
  <si>
    <t>KTRA</t>
  </si>
  <si>
    <t>Kintara Therapeutics, Inc.</t>
  </si>
  <si>
    <t>CDK2 CDK9 PLK1</t>
  </si>
  <si>
    <t>P2 Glioblastoma, CM Breast</t>
  </si>
  <si>
    <t>VINC</t>
  </si>
  <si>
    <t>Vincerx Pharma, Inc.</t>
  </si>
  <si>
    <t>CDK9 / HEME</t>
  </si>
  <si>
    <t>Heme focus wrapping P1 with monotherapy, readouts 2023</t>
  </si>
  <si>
    <t>NCNA</t>
  </si>
  <si>
    <t>Nucana Plc</t>
  </si>
  <si>
    <t>CHEMO PROTIDES</t>
  </si>
  <si>
    <t>P1/2 Colorectal, NSCLC</t>
  </si>
  <si>
    <t>AIM</t>
  </si>
  <si>
    <t>Aim Immunotech Inc.</t>
  </si>
  <si>
    <t>Chemokine</t>
  </si>
  <si>
    <t>Diverse range, all P2</t>
  </si>
  <si>
    <t>ADAG</t>
  </si>
  <si>
    <t>Adagene Inc</t>
  </si>
  <si>
    <t>CTLA-4 / CD137 / CD47</t>
  </si>
  <si>
    <t>Chinese</t>
  </si>
  <si>
    <t>CYCC</t>
  </si>
  <si>
    <t>Cyclacel Pharmaceuticals, Inc.</t>
  </si>
  <si>
    <t>CYCLIN / POLO KINASE</t>
  </si>
  <si>
    <t>P2 Solid AML</t>
  </si>
  <si>
    <t>BTX</t>
  </si>
  <si>
    <t>Brooklyn Immunotherapeutics, Inc.</t>
  </si>
  <si>
    <t>CYTOKINE</t>
  </si>
  <si>
    <t>SONN</t>
  </si>
  <si>
    <t>Sonnet Biotherapeutics Holdings, Inc.</t>
  </si>
  <si>
    <t>NSCLC P1</t>
  </si>
  <si>
    <t>ARAV</t>
  </si>
  <si>
    <t>Aravive, Inc.</t>
  </si>
  <si>
    <t xml:space="preserve">Decoy Protein </t>
  </si>
  <si>
    <t>Ovarian, P3, Renal P2</t>
  </si>
  <si>
    <t>AYLA</t>
  </si>
  <si>
    <t>Ayala Pharmaceuticals, Inc.</t>
  </si>
  <si>
    <t>DESMOID / Gamma Secretase Inhibitor</t>
  </si>
  <si>
    <t>SWTX</t>
  </si>
  <si>
    <t>Springworks Therapeutics, Inc.</t>
  </si>
  <si>
    <t>Desmoid Tumors / MM</t>
  </si>
  <si>
    <t>LPTX</t>
  </si>
  <si>
    <t>Leap Therapeutics, Inc.</t>
  </si>
  <si>
    <t>DKK1</t>
  </si>
  <si>
    <t>ATRA</t>
  </si>
  <si>
    <t>Atara Biotherapeutics, Inc.</t>
  </si>
  <si>
    <t>EBV T Cell Therapy (Allo)</t>
  </si>
  <si>
    <t>BDTX</t>
  </si>
  <si>
    <t>Black Diamond Therapeutics, Inc.</t>
  </si>
  <si>
    <t>EGFR / GBM / NSCLC</t>
  </si>
  <si>
    <t>MTEM</t>
  </si>
  <si>
    <t>Molecular Templates, Inc.</t>
  </si>
  <si>
    <t>Engineered Toxin Bodies</t>
  </si>
  <si>
    <t>P1: HER2 PDL1 CTLA4 Solids, CD38 MM</t>
  </si>
  <si>
    <t>CDAK</t>
  </si>
  <si>
    <t>Codiak Biosciences, Inc.</t>
  </si>
  <si>
    <t>EXOSOMES / HEME</t>
  </si>
  <si>
    <t>CTCL, 'solid' with STING</t>
  </si>
  <si>
    <t>TYRA</t>
  </si>
  <si>
    <t>Tyra Biosciences, Inc.</t>
  </si>
  <si>
    <t>FGFR3 Inhibitor</t>
  </si>
  <si>
    <t>ACET</t>
  </si>
  <si>
    <t>Adicet Bio, Inc.</t>
  </si>
  <si>
    <t>GDT</t>
  </si>
  <si>
    <t>LVTX</t>
  </si>
  <si>
    <t>Lava Therapeutics Nv</t>
  </si>
  <si>
    <t>GDT -  CD1d, PSMA, EGFR</t>
  </si>
  <si>
    <t>bi-specific antibody, P1</t>
  </si>
  <si>
    <t>INAB</t>
  </si>
  <si>
    <t>In8Bio, Inc.</t>
  </si>
  <si>
    <t>GDT - LIQUID and SOLID</t>
  </si>
  <si>
    <t>GBM, Solid, P1, Allo, IPSC, Vd1+ and Vd2+, in Glio and Solids</t>
  </si>
  <si>
    <t>OMGA</t>
  </si>
  <si>
    <t>Omega Therapeutics, Inc.</t>
  </si>
  <si>
    <t>GENE</t>
  </si>
  <si>
    <t>CNSP</t>
  </si>
  <si>
    <t>Cns Pharmaceuticals, Inc.</t>
  </si>
  <si>
    <t xml:space="preserve">Glioblastoma / anthracycline </t>
  </si>
  <si>
    <t>CMRX</t>
  </si>
  <si>
    <t>Chimerix, Inc.</t>
  </si>
  <si>
    <t>GLIOMA / SMALLPOX</t>
  </si>
  <si>
    <t>DAWN</t>
  </si>
  <si>
    <t>Day One Biopharmaceuticals, Inc.</t>
  </si>
  <si>
    <t>Glioma Pediatric</t>
  </si>
  <si>
    <t>P2 Relapsed pLGG, some solids</t>
  </si>
  <si>
    <t>KZIA</t>
  </si>
  <si>
    <t>Kazia Therapeutics Limited</t>
  </si>
  <si>
    <t>QLGN</t>
  </si>
  <si>
    <t>Qualigen Therapeutics, Inc.</t>
  </si>
  <si>
    <t>Gold Conjugate</t>
  </si>
  <si>
    <t>PC</t>
  </si>
  <si>
    <t>Pancreatic + AML</t>
  </si>
  <si>
    <t>GLSI</t>
  </si>
  <si>
    <t>Greenwich Lifesciences, Inc.</t>
  </si>
  <si>
    <t>GP2 / HER2</t>
  </si>
  <si>
    <t>NHWK</t>
  </si>
  <si>
    <t>Nighthawk Biosciences, Inc.</t>
  </si>
  <si>
    <t>gp96 / OX40 / Solids</t>
  </si>
  <si>
    <t>NSCLC and Solids</t>
  </si>
  <si>
    <t>NightHawk Biosciences, Inc., formerly Heat Biologics, Inc., is a fully integrated biopharmaceutical company. The Company specializes in the end-to-end development and commercialization of therapies that arm the immune system against a range of diseases including cancer and infectious disease. It focuses on drug development through its integrated ecosystem of subsidiary companies, which includes Skunkworx Bio (Skunkworx), Heat Biologics (Heat), Pelican Therapeutics (Pelican), Scorpion Biological Services (Scorpion) and Elusys Therapeutics (Elusys). It offers three technology platform, namely gp96, which leverages the immune stimulatory properties of the heat shock protein gp96 to induce the immune system’s own response against cancer and infectious disease; TNFRSF25, which targets the T cell co-stimulator TNFRSF25 to regulate inflammation and immunosuppression, and RapidVax designed to induce immunological memory against emerging biological threats and accelerate timeline to the clinic.</t>
  </si>
  <si>
    <t>CRNX</t>
  </si>
  <si>
    <t>Crinetics Pharmaceuticals, Inc.</t>
  </si>
  <si>
    <t>Growth Hormone</t>
  </si>
  <si>
    <t>SCPS</t>
  </si>
  <si>
    <t>Scopus Biopharma Inc.</t>
  </si>
  <si>
    <t>GT / BCNHL CTCL</t>
  </si>
  <si>
    <t>Scopus BioPharma Inc. is a clinical-stage biopharmaceutical company. The Company is focused on the development of its immuno-oncology programs. The Company’s Duet Platform relies on an immuno-oncology with a suite of bifunctional oligonucleotides that activate antigen-presenting cells (APCs) within the tumor microenvironment, while alleviating tumor immunosuppression to jump-start T cell-mediated immune responses. The Duet Platform is comprised of three bifunctional oligonucleotides that consists of a toll-like receptor 9 (TLR9) agonist linked with a signal transducer and activator of transcription 3 (STAT3) inhibitor, which include CpG-STAT3siRNA (DUET-01), CpG-STAT3ASO (DUET-02) and CpG-STAT3decoy (DUET-03). The Company is developing DUET-01 for the treatment of relapsed or refractory B-cell non-Hodgkin lymphoma. Its pipeline also includes MRI-1867, which is a cannabinoid receptor mediating compound for the treatment of systemic sclerosis.</t>
  </si>
  <si>
    <t>GNPX</t>
  </si>
  <si>
    <t>Genprex, Inc.</t>
  </si>
  <si>
    <t>GT / NSCLC</t>
  </si>
  <si>
    <t>NEXI</t>
  </si>
  <si>
    <t>Neximmune, Inc.</t>
  </si>
  <si>
    <t>Heme / AML / MM</t>
  </si>
  <si>
    <t>P1 Heme / AML / MM</t>
  </si>
  <si>
    <t>SANA</t>
  </si>
  <si>
    <t>Sana Biotechnology Inc</t>
  </si>
  <si>
    <t>Heme / GT</t>
  </si>
  <si>
    <t>FMTX</t>
  </si>
  <si>
    <t>Forma Therapeutics Holdings, Inc.</t>
  </si>
  <si>
    <t>Heme / Sickle</t>
  </si>
  <si>
    <t>ZYME</t>
  </si>
  <si>
    <t>Zymeworks Inc.</t>
  </si>
  <si>
    <t>HER2</t>
  </si>
  <si>
    <t>IKNA</t>
  </si>
  <si>
    <t>Ikena Oncology, Inc.</t>
  </si>
  <si>
    <t>HIPPO / RAS / AHR / EP4</t>
  </si>
  <si>
    <t>NVCT</t>
  </si>
  <si>
    <t>Nuvectis Pharma, Inc.</t>
  </si>
  <si>
    <t>HSF1 / SRC/YES1 / SOLIDS</t>
  </si>
  <si>
    <t>Ovarian, Endometrial</t>
  </si>
  <si>
    <t>REPL</t>
  </si>
  <si>
    <t>Replimune Group, Inc.</t>
  </si>
  <si>
    <t>HSV</t>
  </si>
  <si>
    <t>CSCC, Melanoma</t>
  </si>
  <si>
    <t>IOBT</t>
  </si>
  <si>
    <t>Io Biotech, Inc.</t>
  </si>
  <si>
    <t>IDO PD-L1</t>
  </si>
  <si>
    <t>PD-L1 and IDO. P3 combo with Keytruda on melanoma initiated</t>
  </si>
  <si>
    <t>GNTA</t>
  </si>
  <si>
    <t>Genenta Sciences</t>
  </si>
  <si>
    <t>IFN-a / GT</t>
  </si>
  <si>
    <t>GBM, Cancer, P1</t>
  </si>
  <si>
    <t>ONCS</t>
  </si>
  <si>
    <t>Oncosec Medical Incorporated</t>
  </si>
  <si>
    <t>IL-12</t>
  </si>
  <si>
    <t>Melanoma P3, TNBC P2 combos</t>
  </si>
  <si>
    <t>JNCE</t>
  </si>
  <si>
    <t>Jounce Therapeutics, Inc.</t>
  </si>
  <si>
    <t>IL-2</t>
  </si>
  <si>
    <t>HOWL</t>
  </si>
  <si>
    <t>Werewolf Therapeutics, Inc.</t>
  </si>
  <si>
    <t>PC Collab with Jazz on interferon, still in IND</t>
  </si>
  <si>
    <t>CUE</t>
  </si>
  <si>
    <t>Cue Biopharma, Inc.</t>
  </si>
  <si>
    <t>Monotherapy HPV, combo with Merck</t>
  </si>
  <si>
    <t>NLTX</t>
  </si>
  <si>
    <t>Neoleukin Therapeutics, Inc.</t>
  </si>
  <si>
    <t>NKTR</t>
  </si>
  <si>
    <t>Nektar Therapeutics</t>
  </si>
  <si>
    <t>IL-2 / IL15</t>
  </si>
  <si>
    <t>P2 Urothelial, P2 Lupus, P1.5 NHL/MM, P1.5 HNC</t>
  </si>
  <si>
    <t>CTXR</t>
  </si>
  <si>
    <t>Citius Pharmaceuticals, Inc.</t>
  </si>
  <si>
    <t>IL-2 T-Reg</t>
  </si>
  <si>
    <t>BLA 2022, P3 2022 end</t>
  </si>
  <si>
    <t>MDNA</t>
  </si>
  <si>
    <t>Medicenna Therapeutics Corp.</t>
  </si>
  <si>
    <t>IL-2/4/13</t>
  </si>
  <si>
    <t>GBM</t>
  </si>
  <si>
    <t>PIRS</t>
  </si>
  <si>
    <t>Pieris Pharmaceuticals, Inc.</t>
  </si>
  <si>
    <t>IL4-Ra / CTGF / 4-1BB COMBO</t>
  </si>
  <si>
    <t>AZN P2 combo</t>
  </si>
  <si>
    <t>BOLT</t>
  </si>
  <si>
    <t>Bolt Biotherapeutics, Inc.</t>
  </si>
  <si>
    <t>Immune ADC</t>
  </si>
  <si>
    <t>P1 focus in breast</t>
  </si>
  <si>
    <t>TARA</t>
  </si>
  <si>
    <t>Protara Therapeutics, Inc.</t>
  </si>
  <si>
    <t>Inactivated Strep</t>
  </si>
  <si>
    <t>Lymphatic Malformations, Bladder Cancer, Liver Disease</t>
  </si>
  <si>
    <t>EFTR</t>
  </si>
  <si>
    <t>Effector Therapeutics, Inc</t>
  </si>
  <si>
    <t>Inhibitor</t>
  </si>
  <si>
    <t>CRIS</t>
  </si>
  <si>
    <t>Curis, Inc.</t>
  </si>
  <si>
    <t>IRAK4</t>
  </si>
  <si>
    <t>SRNE</t>
  </si>
  <si>
    <t>Sorrento Therapeutics, Inc.</t>
  </si>
  <si>
    <t>KINASE INHIBITOR</t>
  </si>
  <si>
    <t>COVID plays + NSCLC/SCLC/Cervical P3</t>
  </si>
  <si>
    <t>COGT</t>
  </si>
  <si>
    <t>Cogent Biosciences, Inc.</t>
  </si>
  <si>
    <t>Systemic Mastocytosis and GIST (GI Stromal Tumor)</t>
  </si>
  <si>
    <t>DCPH</t>
  </si>
  <si>
    <t>Deciphera Pharmaceuticals, Inc.</t>
  </si>
  <si>
    <t>Approved for GIST with nothing else?</t>
  </si>
  <si>
    <t>NUVL</t>
  </si>
  <si>
    <t>Nuvalent Inc</t>
  </si>
  <si>
    <t xml:space="preserve">NSCLC </t>
  </si>
  <si>
    <t>THRX</t>
  </si>
  <si>
    <t>Theseus Pharmaceuticals, Inc.</t>
  </si>
  <si>
    <t>MRTX</t>
  </si>
  <si>
    <t>Mirati Therapeutics, Inc.</t>
  </si>
  <si>
    <t>KRAS</t>
  </si>
  <si>
    <t>IMMP</t>
  </si>
  <si>
    <t>Immutep Limited</t>
  </si>
  <si>
    <t>LAG3</t>
  </si>
  <si>
    <t>SLRX</t>
  </si>
  <si>
    <t>Salarius Pharmaceuticals, Inc.</t>
  </si>
  <si>
    <t>LSD1 Enzyme / Mole Glue / Sarcoma</t>
  </si>
  <si>
    <t>P2 for Sarcoma</t>
  </si>
  <si>
    <t>RAIN</t>
  </si>
  <si>
    <t>Rain Therapeutics Inc.</t>
  </si>
  <si>
    <t>MDM2 / p53 / RAD52</t>
  </si>
  <si>
    <t>BMEA</t>
  </si>
  <si>
    <t>Biomea Fusion, Inc.</t>
  </si>
  <si>
    <t>MENIN / HEME</t>
  </si>
  <si>
    <t>Menin: leading hemes and KRAS solids (IND)</t>
  </si>
  <si>
    <t>SNDX</t>
  </si>
  <si>
    <t>Syndax Pharmaceuticals, Inc.</t>
  </si>
  <si>
    <t>Menin Inhibitor</t>
  </si>
  <si>
    <t>PBLA</t>
  </si>
  <si>
    <t>Panbela Therapeutics, Inc.</t>
  </si>
  <si>
    <t>Metabolic Inhibitor</t>
  </si>
  <si>
    <t>pancreatic ductal adenocarcinoma</t>
  </si>
  <si>
    <t>CALA</t>
  </si>
  <si>
    <t>Calithera Biosciences, Inc.</t>
  </si>
  <si>
    <t>mTOR / SYK Inhibitor</t>
  </si>
  <si>
    <t>NSCLC, DLBCL P2</t>
  </si>
  <si>
    <t>MRKR</t>
  </si>
  <si>
    <t>Marker Therapeutics, Inc.</t>
  </si>
  <si>
    <t>Multiantigen</t>
  </si>
  <si>
    <t>Allo AML, Auto Lymphoma/Pancreatic, 1 in P2</t>
  </si>
  <si>
    <t>ONTX</t>
  </si>
  <si>
    <t>Onconova Therapeutics, Inc.</t>
  </si>
  <si>
    <t>Multikinase / RAS</t>
  </si>
  <si>
    <t>KRAS NSCLC P1/2, solids</t>
  </si>
  <si>
    <t>IMV</t>
  </si>
  <si>
    <t>Imv Inc.</t>
  </si>
  <si>
    <t>MVP-S / Many Cancers</t>
  </si>
  <si>
    <t>DLBCL, Ovarian P2 combo keytruda</t>
  </si>
  <si>
    <t>NGM</t>
  </si>
  <si>
    <t>Ngm Biopharmaceuticals, Inc.</t>
  </si>
  <si>
    <t>Myeloid Kinome Inhibitor</t>
  </si>
  <si>
    <t>APTO</t>
  </si>
  <si>
    <t>Aptose Biosciences Inc.</t>
  </si>
  <si>
    <t>ACHL</t>
  </si>
  <si>
    <t>Achilles Therapeutics Plc</t>
  </si>
  <si>
    <t>Neoantigen ACT</t>
  </si>
  <si>
    <t>P1/2 Monotherapy: NSCLC, Melanoma</t>
  </si>
  <si>
    <t>XBIO</t>
  </si>
  <si>
    <t>Xenetic Biosciences, Inc.</t>
  </si>
  <si>
    <t>Neutrophil Extracellular Traps</t>
  </si>
  <si>
    <t>Solids only, used in combo with ICI and CAR-T</t>
  </si>
  <si>
    <t>FATE</t>
  </si>
  <si>
    <t>Fate Therapeutics, Inc.</t>
  </si>
  <si>
    <t>NK</t>
  </si>
  <si>
    <t>IBRX</t>
  </si>
  <si>
    <t>Immunitybio, Inc.</t>
  </si>
  <si>
    <t>bladder, lung P3, COVID</t>
  </si>
  <si>
    <t>NKTX</t>
  </si>
  <si>
    <t>Nkarta, Inc.</t>
  </si>
  <si>
    <t>IPSC</t>
  </si>
  <si>
    <t>Century Therapeutics, Inc.</t>
  </si>
  <si>
    <t>PC heme-focused with BMS collab</t>
  </si>
  <si>
    <t>IPHA</t>
  </si>
  <si>
    <t>Innate Pharma Sa</t>
  </si>
  <si>
    <t>GTBP</t>
  </si>
  <si>
    <t>Gt Biopharma, Inc.</t>
  </si>
  <si>
    <t>ATNX</t>
  </si>
  <si>
    <t>Athenex, Inc.</t>
  </si>
  <si>
    <t>PC stage hemes</t>
  </si>
  <si>
    <t>INMB</t>
  </si>
  <si>
    <t>Inmune Bio Inc.</t>
  </si>
  <si>
    <t>NK / AD</t>
  </si>
  <si>
    <t>CELU</t>
  </si>
  <si>
    <t>Celularity Inc.</t>
  </si>
  <si>
    <t>NK / CAR-T</t>
  </si>
  <si>
    <t>Celularity Inc. is a clinical-stage biotechnology company engaged in developing off-the-shelf placental-derived allogenic cell therapy product candidates. It operates through three business segments: Cell Therapy, Degenerative Disease, and BioBanking. Its therapy product candidates include T cells engineered with a chimeric antigen receptor (CAR), unmodified and genetically modified natural killer (NK) cells, mesenchymal-like adherent stromal cells (ASCs), and targeting therapeutic candidates target indications across cancer, infectious and degenerative diseases. Its cell therapeutic programs include CyCART-19 is a placental-derived CAR-T cell therapy and targeting the CD19 receptor; CYNK-001 is for the treatment of acute myeloid leukemia (AML); CYNK-101 is genetically modified version of a placental-derived NK-cell; APPL-001 developed for the treatment of Crohn’s disease, a degenerative disease, and PDA-002 developed for the treatment of Facioscapulohumeral muscular dystrophy (FSHD).</t>
  </si>
  <si>
    <t>AFMD</t>
  </si>
  <si>
    <t>Affimed Nv</t>
  </si>
  <si>
    <t>NK / Innate Cell Engager</t>
  </si>
  <si>
    <t>GMDA</t>
  </si>
  <si>
    <t>Gamida Cell Ltd</t>
  </si>
  <si>
    <t>NK / Transplant</t>
  </si>
  <si>
    <t>PRTG</t>
  </si>
  <si>
    <t>Portage Biotech Inc.</t>
  </si>
  <si>
    <t>NKT</t>
  </si>
  <si>
    <t>INKT</t>
  </si>
  <si>
    <t>Mink Therapeutics, Inc</t>
  </si>
  <si>
    <t>All p1 - solids and MM</t>
  </si>
  <si>
    <t>VRCA</t>
  </si>
  <si>
    <t>Verrica Pharmaceuticals Inc.</t>
  </si>
  <si>
    <t>Oncolytic Peptide</t>
  </si>
  <si>
    <t>Skin Cancer only, P2 first patient dosed April 2022</t>
  </si>
  <si>
    <t>VIRX</t>
  </si>
  <si>
    <t>Viracta Therapeutics, Inc.</t>
  </si>
  <si>
    <t>Oncolytic Virus</t>
  </si>
  <si>
    <t>PDSB</t>
  </si>
  <si>
    <t>Pds Biotechnology Corporation</t>
  </si>
  <si>
    <t>HPV16+ HNC</t>
  </si>
  <si>
    <t>CADL</t>
  </si>
  <si>
    <t>Candel Therapeutics, Inc.</t>
  </si>
  <si>
    <t>Prostate and brain</t>
  </si>
  <si>
    <t>HOOK</t>
  </si>
  <si>
    <t>Hookipa Pharma Inc.</t>
  </si>
  <si>
    <t>HPV Cancer, HNSCC (MERCK combo)</t>
  </si>
  <si>
    <t>GRTS</t>
  </si>
  <si>
    <t>Gritstone Bio, Inc.</t>
  </si>
  <si>
    <t>Oncolytic Virus / Covid</t>
  </si>
  <si>
    <t>P2: p53, KRAS CRC, solids with infectious disease plays</t>
  </si>
  <si>
    <t>RDUS</t>
  </si>
  <si>
    <t>PMVP</t>
  </si>
  <si>
    <t>Pmv Pharmaceuticals, Inc.</t>
  </si>
  <si>
    <t>p53</t>
  </si>
  <si>
    <t>INDP</t>
  </si>
  <si>
    <t>Indaptus Therapeutics, Inc.</t>
  </si>
  <si>
    <t>PAMP / DECOY</t>
  </si>
  <si>
    <t>ZLAB</t>
  </si>
  <si>
    <t>Zai Lab Limited</t>
  </si>
  <si>
    <t>Licensing Business Model TBD / GBM / MPM / Ovarian / Breast</t>
  </si>
  <si>
    <t>TCON</t>
  </si>
  <si>
    <t>Tracon Pharmaceuticals, Inc.</t>
  </si>
  <si>
    <t>PD-1 / SOLIDS</t>
  </si>
  <si>
    <t>CKPT</t>
  </si>
  <si>
    <t>Checkpoint Therapeutics, Inc.</t>
  </si>
  <si>
    <t>PD-L1</t>
  </si>
  <si>
    <t>CNTA</t>
  </si>
  <si>
    <t>Centessa Pharmaceuticals Plc</t>
  </si>
  <si>
    <t>PD-l1xCD47, PD-l1xCD3</t>
  </si>
  <si>
    <t>CHRS</t>
  </si>
  <si>
    <t>Coherus Biosciences, Inc.</t>
  </si>
  <si>
    <t>PD1</t>
  </si>
  <si>
    <t>Coherus BioSciences, Inc. is a commercial-stage biopharmaceutical company. The Company is focused on the research, development and commercialization of immunotherapies to treat cancer. It operates in the business of developing and commercializing the human pharmaceutical products segment. The Company’s product pipeline comprises three product candidates, toripalimab, an anti-PD-1 antibody being developed in collaboration with Junshi Biosciences Co., Ltd., CIMERLI, a Lucentis biosimilar candidate in-licensed for commercial rights in the United States and Canada from Bioeq, and a bevacizumab (Avastin) biosimilar in-licensed for commercial rights in the United States from Innovent Biologics (Suzhou) Co., Ltd. It is also developing an internal immuno-oncology pipeline in preclinical and translational science, bioinformatics, analytical characterization, process science engineering, and clinical-regulatory development and commercialization.</t>
  </si>
  <si>
    <t>AADI</t>
  </si>
  <si>
    <t>Aadi Bioscience, Inc.</t>
  </si>
  <si>
    <t>PEComa</t>
  </si>
  <si>
    <t>1 approved, two registrational for TSC1 TSC2 pan-tumor alterations</t>
  </si>
  <si>
    <t>CLRB</t>
  </si>
  <si>
    <t>Cellectar Biosciences, Inc.</t>
  </si>
  <si>
    <t>Phospholipid Drug Conj</t>
  </si>
  <si>
    <t>MEIP</t>
  </si>
  <si>
    <t>Mei Pharma, Inc.</t>
  </si>
  <si>
    <t>PI3K Delta Inhibitor / Heme</t>
  </si>
  <si>
    <t>P3 heme combo, 1 mono study P2</t>
  </si>
  <si>
    <t>INFI</t>
  </si>
  <si>
    <t>Infinity Pharmaceuticals, Inc.</t>
  </si>
  <si>
    <t>PI3K Gamma</t>
  </si>
  <si>
    <t>CRDF</t>
  </si>
  <si>
    <t>Cardiff Oncology, Inc.</t>
  </si>
  <si>
    <t>PLK1</t>
  </si>
  <si>
    <t>TPST</t>
  </si>
  <si>
    <t>Tempest Therapeutics, Inc.</t>
  </si>
  <si>
    <t>PPARa / EP2/4 Antagonist</t>
  </si>
  <si>
    <t>Solids with monotherapy, P2</t>
  </si>
  <si>
    <t>CTMX</t>
  </si>
  <si>
    <t>Cytomx Therapeutics, Inc.</t>
  </si>
  <si>
    <t>Probody Drug Conjugate</t>
  </si>
  <si>
    <t>EPIX</t>
  </si>
  <si>
    <t>Essa Pharma Inc.</t>
  </si>
  <si>
    <t>PROSTATE</t>
  </si>
  <si>
    <t>only mCRPC</t>
  </si>
  <si>
    <t>LIXT</t>
  </si>
  <si>
    <t>Lixte Biotechnology Holdings, Inc.</t>
  </si>
  <si>
    <t>Protein Phosphatase Inhibitor / Lung Sarcoma MDS</t>
  </si>
  <si>
    <t>CGEN</t>
  </si>
  <si>
    <t>Compugen Ltd.</t>
  </si>
  <si>
    <t>PVRIG / TIGIT / PD-1</t>
  </si>
  <si>
    <t>PC stage, BMS partnership</t>
  </si>
  <si>
    <t>VSTM</t>
  </si>
  <si>
    <t>Verastem, Inc.</t>
  </si>
  <si>
    <t>RAF/MEK Clamp</t>
  </si>
  <si>
    <t>P2: KRAS in Ovarian, BRAF NSCLC, Pancreatic, Endometerial, Melanoma</t>
  </si>
  <si>
    <t>SYRS</t>
  </si>
  <si>
    <t>Syros Pharmaceuticals, Inc.</t>
  </si>
  <si>
    <t>RARa agonist</t>
  </si>
  <si>
    <t>AML MDS , with PC in pancreatic</t>
  </si>
  <si>
    <t>CCXI</t>
  </si>
  <si>
    <t>RVMD</t>
  </si>
  <si>
    <t>Revolution Medicines, Inc.</t>
  </si>
  <si>
    <t>RAS / KRAS / SHP2/ mTOR</t>
  </si>
  <si>
    <t>ERAS</t>
  </si>
  <si>
    <t>Erasca, Inc.</t>
  </si>
  <si>
    <t>RAS/MAPK</t>
  </si>
  <si>
    <t>RUBY</t>
  </si>
  <si>
    <t>Rubius Therapeutics, Inc.</t>
  </si>
  <si>
    <t>RBC T / 4-1BB / IL-15 / SOLID</t>
  </si>
  <si>
    <t>RNAZ</t>
  </si>
  <si>
    <t>Transcode Therapeutics, Inc.</t>
  </si>
  <si>
    <t>RNA</t>
  </si>
  <si>
    <t xml:space="preserve">Meta, Pan, GBM, </t>
  </si>
  <si>
    <t>ONCY</t>
  </si>
  <si>
    <t>Oncolytics Biotech Inc.</t>
  </si>
  <si>
    <t>RNA Virus</t>
  </si>
  <si>
    <t>PHIO</t>
  </si>
  <si>
    <t>Phio Pharmaceuticals Corp</t>
  </si>
  <si>
    <t>RNAi / PD-1 / BRD4 / TIGIT</t>
  </si>
  <si>
    <t>Melanoma and Solids, all PC</t>
  </si>
  <si>
    <t>ONCT</t>
  </si>
  <si>
    <t>Oncternal Therapeutics, Inc.</t>
  </si>
  <si>
    <t>ROR1</t>
  </si>
  <si>
    <t>heme focus with breast play for ROR1</t>
  </si>
  <si>
    <t>PYXS</t>
  </si>
  <si>
    <t>Pyxis Oncology, Inc.</t>
  </si>
  <si>
    <t>Siglec-15 / KLRG1 / ADC</t>
  </si>
  <si>
    <t>KURA</t>
  </si>
  <si>
    <t>Kura Oncology, Inc.</t>
  </si>
  <si>
    <t>SM / Menin / Farn Inhibitor</t>
  </si>
  <si>
    <t>BPMC</t>
  </si>
  <si>
    <t>Blueprint Medicines Corporation</t>
  </si>
  <si>
    <t>Small Molecule</t>
  </si>
  <si>
    <t>Some Heme, RET+ NSCLC, Thyroid Solids</t>
  </si>
  <si>
    <t>HCWB</t>
  </si>
  <si>
    <t>Hcw Biologics Inc</t>
  </si>
  <si>
    <t>Pancreatic Solid Liver, with NK for AML</t>
  </si>
  <si>
    <t>LTRN</t>
  </si>
  <si>
    <t>Lantern Pharma Inc</t>
  </si>
  <si>
    <t>Prostate P2, NSCLC P1</t>
  </si>
  <si>
    <t>GLTO</t>
  </si>
  <si>
    <t>Galecto, Inc.</t>
  </si>
  <si>
    <t>KNTE</t>
  </si>
  <si>
    <t>Kinnate Biopharma Inc</t>
  </si>
  <si>
    <t>Small Molecule / BRAF</t>
  </si>
  <si>
    <t>RAPT</t>
  </si>
  <si>
    <t>Rapt Therapeutics, Inc.</t>
  </si>
  <si>
    <t>Small Molecule / CCR4</t>
  </si>
  <si>
    <t>8.59M</t>
  </si>
  <si>
    <t>CLVS</t>
  </si>
  <si>
    <t>Clovis Oncology, Inc.</t>
  </si>
  <si>
    <t>Small Molecule / PARP1/2/3</t>
  </si>
  <si>
    <t>KRON</t>
  </si>
  <si>
    <t>Kronos Bio Inc</t>
  </si>
  <si>
    <t>SYK / CDK9 Inhibitor</t>
  </si>
  <si>
    <t>AML &amp; MYC-solids, P3 AML</t>
  </si>
  <si>
    <t>RPTX</t>
  </si>
  <si>
    <t>Repare Therapeutics Inc</t>
  </si>
  <si>
    <t>Synthetic Lethality</t>
  </si>
  <si>
    <t>None pivotal, Roche partnership</t>
  </si>
  <si>
    <t>IDYA</t>
  </si>
  <si>
    <t>Ideaya Biosciences, Inc.</t>
  </si>
  <si>
    <t>TNGX</t>
  </si>
  <si>
    <t>Tango Therapeutics, Inc.</t>
  </si>
  <si>
    <t>PRMT5 inhibitor - on MTAP gene deletion, USP1 inhibitor for BRCA1/2 mutations</t>
  </si>
  <si>
    <t>Tango Therapeutics, Inc. is a precision oncology company engaged in the discovery and development of drugs at tumor suppressor gene loss in patients with unmet medical need. The Company’s product candidates include TNG908 and ubiquitin-specific protease 1 (USP1). TNG908, is a synthetic lethal, small molecule inhibitor of protein arginine methyltransferase 5 (PRMT5), which is designed to work selectively in cancer cells with a methylthioadenosine phosphorylase (MTAP) deletion. MTAP-deletion occurs in all human tumors, including non-small cell lung cancer (NSCLC), mesothelioma, pancreatic cancer, cholangiocarcinoma and glioblastoma. The Company is focused on initiating a Phase I/II clinical trial. USP1 is a synthetic lethal target discovery screen for BRCA1-mutant breast cancer. The Company’s lead molecules also have activity in BRCA2-mutant patient derived xenografts, including both BRCA1 and BRCA2 mutant models that are intrinsically resistant to polymerase (PARP) inhibition.</t>
  </si>
  <si>
    <t>CYT</t>
  </si>
  <si>
    <t>Cyteir Therapeutics, Inc.</t>
  </si>
  <si>
    <t>HILS</t>
  </si>
  <si>
    <t>Hillstream Biopharma</t>
  </si>
  <si>
    <t>PC in solid and sarcomas</t>
  </si>
  <si>
    <t>IMCR</t>
  </si>
  <si>
    <t>Immunocore Holdings Plc</t>
  </si>
  <si>
    <t>TCR</t>
  </si>
  <si>
    <t>Melanoma, NSCLC</t>
  </si>
  <si>
    <t>TCRT</t>
  </si>
  <si>
    <t>Alaunos Therapeutics, Inc.</t>
  </si>
  <si>
    <t>KRAS TP53 EGFR - lung colon endo pancreas ovarian bile - all PC</t>
  </si>
  <si>
    <t>Alaunos Therapeutics, Inc. is a clinical-stage oncology-focused cell therapy company. The Company is engaged in developing adoptive TCR engineered T-cell therapies (TCR-T), designed to treat multiple solid tumor types in large cancer patient populations. The Company is leveraging its cancer mutation hotspot TCR library and its non-viral Sleeping Beauty genetic engineering technology to design and manufacture patient-specific cell therapies that target neoantigens arising from common tumor-related mutations in key oncogenic genes, including KRAS, TP53 and EGFR. Its TCR library consists of ten TCRs targeting six solid tumor indications, including non-small cell lung, colorectal, endometrial, pancreatic, ovarian and bile duct cancers. Using its human neoantigen T cell Receptor (hunTR) discovery engine, it analyzes thousands of single T cells simultaneously using bioinformatics and next generation sequencing. Its pipeline includes Library TCR-T cell therapy and mbIL-15 TCR-T cell therapy.</t>
  </si>
  <si>
    <t>ADAP</t>
  </si>
  <si>
    <t>Adaptimmune Therapeutics Plc</t>
  </si>
  <si>
    <t>TCRR</t>
  </si>
  <si>
    <t>Tcr2 Therapeutics Inc.</t>
  </si>
  <si>
    <t>Ovarian, NSCLC, Solids</t>
  </si>
  <si>
    <t>TCRX</t>
  </si>
  <si>
    <t>Tscan Therapeutics, Inc.</t>
  </si>
  <si>
    <t>GERN</t>
  </si>
  <si>
    <t>Geron Corporation</t>
  </si>
  <si>
    <t>Telomerase Driven</t>
  </si>
  <si>
    <t>MDS/MF P3, MDS AML P2</t>
  </si>
  <si>
    <t>RCUS</t>
  </si>
  <si>
    <t>Arcus Biosciences, Inc.</t>
  </si>
  <si>
    <t>TIGIT</t>
  </si>
  <si>
    <t>NSCLC p3, CRPC CRC P2</t>
  </si>
  <si>
    <t>MREO</t>
  </si>
  <si>
    <t>Mereo Biopharma Group Plc</t>
  </si>
  <si>
    <t>ITOS</t>
  </si>
  <si>
    <t>Iteos Therapeutics, Inc.</t>
  </si>
  <si>
    <t>TIGIT / ATP</t>
  </si>
  <si>
    <t>5.25M</t>
  </si>
  <si>
    <t>IOVA</t>
  </si>
  <si>
    <t>Iovance Biotherapeutics, Inc.</t>
  </si>
  <si>
    <t>TIL</t>
  </si>
  <si>
    <t>Instil Bio, Inc.</t>
  </si>
  <si>
    <t>EXEL</t>
  </si>
  <si>
    <t>Exelixis, Inc.</t>
  </si>
  <si>
    <t>TKI / ADC</t>
  </si>
  <si>
    <t>Renal, Prostate</t>
  </si>
  <si>
    <t>IDRA</t>
  </si>
  <si>
    <t>Idera Pharmaceuticals, Inc.</t>
  </si>
  <si>
    <t xml:space="preserve">TLR9 </t>
  </si>
  <si>
    <t>P2b Melanoma - BMS Pivotal partner</t>
  </si>
  <si>
    <t>IMMX</t>
  </si>
  <si>
    <t>Immix Biopharma</t>
  </si>
  <si>
    <t>TME</t>
  </si>
  <si>
    <t>Sarcoma P2a</t>
  </si>
  <si>
    <t>APRE</t>
  </si>
  <si>
    <t>Aprea Therapeutics, Inc.</t>
  </si>
  <si>
    <t>TP53 / HEME</t>
  </si>
  <si>
    <t>all PC in ATR, WEE1, DDR</t>
  </si>
  <si>
    <t>ARVN</t>
  </si>
  <si>
    <t>Arvinas, Inc.</t>
  </si>
  <si>
    <t>TPD</t>
  </si>
  <si>
    <t>KYMR</t>
  </si>
  <si>
    <t>Kymera Therapeutics, Inc.</t>
  </si>
  <si>
    <t>FHTX</t>
  </si>
  <si>
    <t>Foghorn Therapeutics Inc.</t>
  </si>
  <si>
    <t>CCCC</t>
  </si>
  <si>
    <t>C4 Therapeutics Inc</t>
  </si>
  <si>
    <t>GLUE</t>
  </si>
  <si>
    <t>Monte Rosa Therapeutics, Inc.</t>
  </si>
  <si>
    <t>NRIX</t>
  </si>
  <si>
    <t>Nurix Therapeutics, Inc.</t>
  </si>
  <si>
    <t>TPD / DD</t>
  </si>
  <si>
    <t>JANX</t>
  </si>
  <si>
    <t>Janux Therapeutics, Inc.</t>
  </si>
  <si>
    <t>TRACTr / CD3</t>
  </si>
  <si>
    <t>TYME</t>
  </si>
  <si>
    <t>Tyme Technologies, Inc.</t>
  </si>
  <si>
    <t>Tyrosine</t>
  </si>
  <si>
    <t>Breast P2, Sarcoma P2</t>
  </si>
  <si>
    <t>HCM</t>
  </si>
  <si>
    <t>Registering in US</t>
  </si>
  <si>
    <t>SNSE</t>
  </si>
  <si>
    <t>Sensei Biotherapeutics, Inc.</t>
  </si>
  <si>
    <t>VISTA / SOLIDS</t>
  </si>
  <si>
    <t>Solid focused</t>
  </si>
  <si>
    <t>ZNTL</t>
  </si>
  <si>
    <t>Zentalis Pharmaceuticals, Inc.</t>
  </si>
  <si>
    <t>Wee1 / BCL-2 / SERD / EGFR</t>
  </si>
  <si>
    <t>OLMA</t>
  </si>
  <si>
    <t>Olema Pharmaceuticals, Inc.</t>
  </si>
  <si>
    <t>WOMEN CANCER</t>
  </si>
  <si>
    <t>HER2 breast with pfizer and novartis</t>
  </si>
  <si>
    <t>CNTX</t>
  </si>
  <si>
    <t>Context Therapeutics Inc</t>
  </si>
  <si>
    <t>only metastatic breast, all P2</t>
  </si>
  <si>
    <t>MYOV</t>
  </si>
  <si>
    <t>Myovant Sciences Ltd.</t>
  </si>
  <si>
    <t>WOMEN HEALTH / PROSTATE</t>
  </si>
  <si>
    <t>PDUFA 2H 2022</t>
  </si>
  <si>
    <t>SLS</t>
  </si>
  <si>
    <t>Sellas Life Sciences Group, Inc.</t>
  </si>
  <si>
    <t>WT1</t>
  </si>
  <si>
    <t>P3 AML P2 MM</t>
  </si>
  <si>
    <t>KPTI</t>
  </si>
  <si>
    <t>Karyopharm Therapeutics Inc.</t>
  </si>
  <si>
    <t>XPO1 Inhibitor</t>
  </si>
  <si>
    <t>P3 DLBCL, MM / P3 Endometrial</t>
  </si>
  <si>
    <t>Refinitiv</t>
  </si>
  <si>
    <t>Price</t>
  </si>
  <si>
    <t>Total Shares</t>
  </si>
  <si>
    <t>Float</t>
  </si>
  <si>
    <t>P/E Ratio</t>
  </si>
  <si>
    <t>JNJ</t>
  </si>
  <si>
    <t>JOHNSON &amp; JOHNSON</t>
  </si>
  <si>
    <t>Big Pharma</t>
  </si>
  <si>
    <t>Johnson &amp; Johnson is a holding company that is engaged in the research and development, manufacture and sale of a range of products in the healthcare field. The Company operates through three segments: Consumer Health, Pharmaceutical and Medical Devices. Its primary focus is products related to human health and well-being. The Consumer Health segment includes a range of products that is focused on personal healthcare used in the skin health/beauty, over-the-counter medicines, baby care, oral care, women’s health and wound care markets. The Pharmaceutical segment is focused on six therapeutic areas: Immunology, Infectious Diseases, Neuroscience, Oncology, Cardiovascular and Metabolism and Pulmonary Hypertension. The Medical Devices segment includes a range of products used in the interventional solutions, orthopaedics, surgery, and vision fields. Its geographic area includes the United States, Europe, Western Hemisphere (excluding the United States), and Africa, Asia and Pacific.</t>
  </si>
  <si>
    <t>LLY</t>
  </si>
  <si>
    <t>ELI LILLY AND COMPANY</t>
  </si>
  <si>
    <t>Eli Lilly and Company is a drug manufacturing company. The Company is engaged in the discovery, development, manufacturing, marketing, and sales of pharmaceutical products across the world. The Company's diabetes products include Baqsimi, Basaglar, Humalog, Humulin, Jardiance, Lyumjev, Trajenta and Trulicity. Its oncology products include Alimta, Cyramza, Erbitux, Retevmo, Tyvyt and Verzenio. The Company's immunology products consist of Olumiant and Taltz. Its neuroscience products include Cymbalta, Emgality, Reyvow and Zyprexa. Its other therapies consist of Bamlanivimab, etesevimab, Cialis and Forteo. The Company manufactures and distributes its products through facilities in the United States, including Puerto Rico, and about eight other countries. Its products are sold in approximately 120 countries. Its subsidiaries include Acanthas Pharma, Inc., Alnara Pharmaceuticals, Inc., ARMO Biosciences, Inc., and Avid Radiopharmaceuticals, Inc., among others.</t>
  </si>
  <si>
    <t>PFE</t>
  </si>
  <si>
    <t>PFIZER INC.</t>
  </si>
  <si>
    <t>Pfizer Inc. (Pfizer) is a research-based global biopharmaceutical company. The Company is engaged in the discovery, development, manufacture, marketing, sales and distribution of biopharmaceutical products. Its global portfolio includes medicines and vaccines. The Company offers therapeutic candidates in gastroenterology, dermatology, and cardiology, including etrasimod, an oral, selective sphingosine 1-phosphate (S1P) receptor modulator in development for a range of immuno-inflammatory diseases, including ulcerative colitis, Crohn’s Disease, atopic dermatitis, eosinophilic esophagitis, and alopecia areata. The Company works across markets to develop wellness, prevention, treatments and cures. It collaborates with healthcare providers, governments and local communities to support and provide access to healthcare. The Company's medicines and vaccines provide value for healthcare providers and patients, through treatment of diseases, improvements in health, wellness.</t>
  </si>
  <si>
    <t>RHHBY</t>
  </si>
  <si>
    <t>ROCHE HOLDING LTD</t>
  </si>
  <si>
    <t>Roche Holding AG (Roche) is a research-based healthcare company. The Company's operating businesses are organized into two divisions: Pharmaceuticals and Diagnostics. The Pharmaceuticals Division consists of two business segments: Roche Pharmaceuticals and Chugai. The Diagnostics Division consists of four business areas: Diabetes Care, Molecular Diagnostics, Professional Diagnostics and Tissue Diagnostics. The Company develops medicines for various disease areas, including oncology, immunology, infectious diseases, ophthalmology and neuroscience. Its pharmaceutical products include Anaprox, Avastin, Bactrim, Bondronat, CellCept, Cotellic, Dilatrend, Dormicum, Invirase, Kadcyla, Kytril (Kevatril), Lariam, MabThera, Madopar, Neupogen, Pegasys, Perjeta, Pulmozyme, Rocaltrol, Rocephin and Roferon-A. The Company offers products for researchers, including cell analysis, gene expression, genome sequencing and nucleic acid purification.</t>
  </si>
  <si>
    <t>OTCM</t>
  </si>
  <si>
    <t>ABBV</t>
  </si>
  <si>
    <t>ABBVIE INC.</t>
  </si>
  <si>
    <t>AbbVie Inc. (AbbVie) is a research-based biopharmaceutical company. The Company is engaged in research and development, manufacturing, commercialization and sale of medicines and therapies. AbbVie offers its products in various therapeutic categories, including Immunology products, which include Humira, Skyrizi and Rinvoq; Oncology products consists of Imbruvica and Venclexta; Aesthetics products include Botox Cosmetic, Juvederm Collection and other aesthetics; Neuroscience products, such as Botox Therapeutic, Vraylar, Duopa and Duodopa, and Ubrelvy; Eye care products consists of Lumigan, Alphagan and Restasis ; Women's health products include Lo Loestrin, Orilissa and other women's health; and Other key products, which includes Mavyret, Creon, Lupron, Linzess and Synthroid. The Company's products are sold worldwide directly to wholesalers, distributors, government agencies, health care facilities and independent retailers from AbbVie-owned distribution centers and public warehouses.</t>
  </si>
  <si>
    <t>MRK</t>
  </si>
  <si>
    <t>MERCK &amp; CO., INC.</t>
  </si>
  <si>
    <t>Merck &amp; Co., Inc. is a global health care company. The Company offers health solutions through its prescription medicines, vaccines, biologic therapies and animal health products. It operates through two segments: Pharmaceutical and Animal Health. The Company's Pharmaceutical segment includes human health pharmaceutical and vaccine products. Its human health pharmaceutical products consist of therapeutic and preventive agents, generally sold by prescription, for the treatment of human disorders. The Company sells these human health pharmaceutical products primarily to drug wholesalers and retailers, hospitals, government agencies and managed health care providers such as health maintenance organizations. The Animal Health segment develops, manufactures and markets a range of veterinary pharmaceutical and vaccine products, as well as health management solutions and services, for the prevention, treatment and control of disease in all livestock and companion animal species.</t>
  </si>
  <si>
    <t>AZN</t>
  </si>
  <si>
    <t>ASTRAZENECA PLC</t>
  </si>
  <si>
    <t>AstraZeneca PLC is a patient-focused pharmaceutical company. The Company focuses on discovery and development, manufacturing and commercialization of prescription medicines. The Company is focused on various therapy areas, such as Oncology; BioPharmaceuticals (comprising Cardiovascular, Renal &amp; Metabolism (CVRM) and Respiratory &amp; Immunology (R&amp;I)), and Rare Disease. Its pipeline forms a robust portfolio of investigational therapies in various stages of clinical development. Its pipeline includes the Alexion Rare Disease portfolio and comprises approximately 177 projects, of which 161 are in the clinical phase of development. Its key marketed oncology products include Tagrisso (osimertinib), Lynparza (olaparib), Imfinzi (durvalumab), Koselugo (selumetinib), Farxiga/ Forxiga (dapagliflozin), Roxadustat, Onglyza (saxagliptin) and others. The Company’s geographical segments include United Kingdom, Rest of Europe, The Americas and Asia, Africa &amp; Australasia.</t>
  </si>
  <si>
    <t>NVS</t>
  </si>
  <si>
    <t>NOVARTIS INC.</t>
  </si>
  <si>
    <t>Novartis AG is a Switzerland-based pharmaceutical company. The Company develops, manufactures, and markets branded and generic prescription drugs, active pharmaceutical ingredients (APIs), biosimilars and ophthalmic products. The Company uses science and digital technologies for treatments in the disease areas of immunology, dermatology, cancer, ophthalmology, neuroscience, respiratory, cardiovascular, renal and metabolism. The business activities of the Company are divided into two segments: Innovative Medicines, which includes innovative patent-protected prescription medicines for blood pressure, cancer and other ailments, and Sandoz, which includes generic pharmaceuticals and biosimilars.</t>
  </si>
  <si>
    <t>NVO</t>
  </si>
  <si>
    <t>NOVO NORDISK A/S</t>
  </si>
  <si>
    <t>Novo Nordisk A/S is a global healthcare company engaged in diabetes care. The Company is also engaged in the discovery, development, manufacturing and marketing of pharmaceutical products. The Company operates through two business segments: diabetes and obesity care, and biopharmaceuticals. The Company's diabetes and obesity care segment covers insulin, GLP-1, other protein-related products, such as glucagon, protein-related delivery systems and needles, and oral anti-diabetic drugs. The Company's biopharmaceuticals segment covers the therapy areas of hemophilia care, growth hormone therapy and hormone replacement therapy. The Company also offers Saxenda product to treat obesity. It offers a range of products, including NovoLog/NovoRapid; NovoLog Mix/NovoMix; Prandin/NovoNorm; NovoSeven; Norditropin, and Vagifem. As of December 31, 2016, it marketed its products in over 180 countries. Its regional structure consists of two commercial units: North America and International Operations.</t>
  </si>
  <si>
    <t>BMY</t>
  </si>
  <si>
    <t>BRISTOL-MYERS SQUIBB COMPANY</t>
  </si>
  <si>
    <t>Bristol-Myers Squibb Company is a biopharmaceutical company. The Company is engaged in the discovery, development, licensing, manufacturing, marketing, distribution and sale of biopharmaceutical products. The Company offers products for a range of therapeutic classes, which include oncology, immunology, cardiovascular and fibrosis. The Company’s pharmaceutical products include chemically-synthesized or small molecule drugs and products produced from biological processes, called biologics. Small molecule drugs are administered orally in the form of a pill or tablet. Biologics are administered to patients through injections or by infusion. The Company’s products include Revlimid, Eliquis, Opdivo, Orencia, Pomalyst/Imnovid, Sprycel, Yervoy, Abraxane, Empliciti, Reblozyl, Inrebic, Onureg, Zeposia, Vidaza, Baraclude and Breyanzi. Its products are sold to wholesalers, distributors, pharmacies, retailers, hospitals, clinics and government agencies.</t>
  </si>
  <si>
    <t>AMGN</t>
  </si>
  <si>
    <t>AMGEN INC.</t>
  </si>
  <si>
    <t>Amgen Inc. is a biotechnology company. The Company discovers, develops, manufactures and delivers various human therapeutics. It operates in human therapeutics segment. Its marketed products portfolio includes Neulasta (pegfilgrastim); erythropoiesis-stimulating agents (ESAs), such as Aranesp (darbepoetin alfa) and EPOGEN (epoetin alfa); Sensipar/Mimpara (cinacalcet); XGEVA (denosumab); Prolia (denosumab); NEUPOGEN (filgrastim), and other marketed products, such as KYPROLIS (carfilzomib), Vectibix (panitumumab), Nplate (romiplostim), Repatha (evolocumab), BLINCYTO (blinatumomab), IMLYGIC (talimogene laherparepvec) and Corlanor (ivabradine). It focuses on human therapeutics for the treatment of serious illness in the areas of oncology/hematology, cardiovascular disease and neuroscience. Its product candidates in Phase III include Erenumab for episodic migraine, Aranesp for myelodysplastic syndromes, BLINCYTO for acute lymphoblastic leukemia and IMLYGIC for metastatic melanoma.</t>
  </si>
  <si>
    <t>SNY</t>
  </si>
  <si>
    <t>SANOFI SA</t>
  </si>
  <si>
    <t>Sanofi SA is a healthcare company based in France. The Company focuses on patient needs and engages in the research, development, manufacture, and marketing of therapeutic solutions. Its three operating segments are: Pharmaceuticals, Consumer Healthcare (CHC), and Vaccines. The Pharmaceuticals includes: Immunology, Multiple Sclerosis / Neurology, Oncology, Rare Diseases, Rare Blood Disorders, Cardiovascular, Diabetes, Established Prescription Products. The Vaccines segment comprises, for all geographical territories, the commercial operations of Sanofi Pasteur, together with research, development, and production activities dedicated to vaccines. The CHC segment comprises the commercial operations for Sanofi’s Consumer Healthcare products, together with research, development and production activities dedicated to those products. The Company’s products developed in collaboration or franchise include Dupixent, Aubagio, Lemtrada, Cerezyme, Lumizyme, Jevtana, Fabrazyme, among others.</t>
  </si>
  <si>
    <t>GSK</t>
  </si>
  <si>
    <t>GLAXOSMITHKLINE PLC</t>
  </si>
  <si>
    <t>GSK plc, formerly GlaxoSmithKline PLC is a global healthcare company. The Company is focused to improve the quality of human life by helping people. The Company operates through three core businesses: Pharmaceuticals, Vaccines and Consumer Healthcare. Its Pharmaceuticals business has a portfolio of established medicines in respiratory, human immunodeficiency viruses (HIV), immuno-inflammation and oncology. It also focuses on immunology, human genetics, and advanced technologies to deliver transformational new medicines for patients. The Company's research and development focuses on developing vaccines against infectious diseases that combine high medical needs and market potential. The Company's Consumer Healthcare business combines science and consumer insights to create everyday healthcare brands for oral health, pain relief, cold, flu and allergy, digestive health, and vitamins, minerals and supplements. It provides prescription medicines, vaccines, and consumer healthcare products.</t>
  </si>
  <si>
    <t>GILD</t>
  </si>
  <si>
    <t>GILEAD SCIENCES, INC.</t>
  </si>
  <si>
    <t>Gilead Sciences, Inc. is a biopharmaceutical company. The Company is focused on the discovery, development and commercialization of medicine to prevent and treat diseases, including human immunodeficiency virus (HIV), viral hepatitis and cancer. The Company’s products for HIV/AIDS patients include Biktarvy, Genvoya, Descovy, Odefsey, Truvada, Complera/Eviplera, Stribild, and Atripla. Its COVID-19 product is Veklury. The products for liver diseases includes Epclusa, Harvoni, Vosevi, Vemlidy, and Viread. The products under hematology/oncology/cell therapy include Yescarta, Tecartus, Trodelvy, and Zydelig. The other products include Letairis (ambrisentan), Ranexa (ranolazine), Cayston, Jyseleca, and AmBisome (amphotericin B liposome for injection). The Company also sells and distributes generic versions of Epclusa and Harvoni in the United States. It sells and distributes its products in the United States through the wholesale channel. It operates in more than 35 countries worldwide.</t>
  </si>
  <si>
    <t>VRTX</t>
  </si>
  <si>
    <t>VERTEX PHARMACEUTICALS INCORPORATED</t>
  </si>
  <si>
    <t>Vertex Pharmaceuticals Incorporated is a global biotechnology company. The Company is focused on developing medicines that treat the underlying cause of cystic fibrosis (CF) and it has several ongoing clinical and research programs to advance and extend treatment of CF. The Company's marketed medicines are TRIKAFTA/KAFTRIO (elexacaftor/tezacaftor/ivacaftor and ivacaftor), SYMDEKO/SYMKEVI (tezacaftor/ivacaftor and ivacaftor), ORKAMBI (lumacaftor/ivacaftor) and KALYDECO (ivacaftor). Its four medicines are being used to treat the people with CF in North America, Europe and Australia. The Company has a pipeline of investigational therapies in other serious diseases where it is leveraging insight into causal human biology, including sickle cell disease, beta thalassemia, APOL1-mediated kidney disease, type 1 diabetes, pain, alpha-1 antitrypsin deficiency, and muscular dystrophies. The Company’s other pipeline products include CTX001, VX-147, VX-121, VX-561, VX-548, and VX-880.</t>
  </si>
  <si>
    <t>REGN</t>
  </si>
  <si>
    <t>REGENERON PHARMACEUTICALS, INC.</t>
  </si>
  <si>
    <t>Regeneron Pharmaceuticals, Inc. is an integrated biotechnology company that discovers, invents, develops, manufactures, and commercializes medicines for serious diseases. Its commercialized medicines and product candidates in development are designed to help patients with eye diseases, allergic and inflammatory diseases, cancer, cardiovascular and metabolic diseases, pain, hematologic conditions, infectious diseases, and rare diseases. Its marketed products include EYLEA (aflibercept) Injection, Dupixent (dupilumab) Injection, Libtayo (cemiplimab) Injection, Praluent (alirocumab) Injection, REGEN-COV, Kevzara (sarilumab) Solution for Subcutaneous Injection, Evkeeza (evinacumab) Injection, Inmazeb (atoltivimab, maftivimab, and odesivimab-ebgn) Injection, ARCALYST (rilonacept) Injection for Subcutaneous Use and ZALTRAP (ziv-aflibercept) Injection for Intravenous Infusion. It also provides Expresse service assurance and CloudCheck WiFi experience management solutions.</t>
  </si>
  <si>
    <t>2.7B</t>
  </si>
  <si>
    <t>MRNA</t>
  </si>
  <si>
    <t>Moderna, Inc.</t>
  </si>
  <si>
    <t>Big Biotech</t>
  </si>
  <si>
    <t>TAK</t>
  </si>
  <si>
    <t>TAKEDA PHARMACEUTICAL COMPANY LIMITED</t>
  </si>
  <si>
    <t>Takeda Pharmaceutical Company Limited is a Japan-based company mainly engaged in the pharmaceutical business. The Company is engaged in the research, development, manufacture and sale of pharmaceutical products, General medical products, quasi drugs and healthcare products in Japan and overseas. The Company's research and development functions are concentrated in four areas of oncology (cancer), digestive system diseases, rare diseases and neurology (neuropsychiatric diseases), as well as two business units of plasma fractionation products and vaccines. The Company is engaged in the improvement of pipelines at research and development centers located mainly in Japan and the United States.</t>
  </si>
  <si>
    <t>BNTX</t>
  </si>
  <si>
    <t>Biontech Se</t>
  </si>
  <si>
    <t>SGEN</t>
  </si>
  <si>
    <t>Seagen Inc.</t>
  </si>
  <si>
    <t>BIIB</t>
  </si>
  <si>
    <t>BIOGEN INC.</t>
  </si>
  <si>
    <t>Biogen Inc. is a global biopharmaceutical company. It is focused on discovering, developing and delivering therapies for people living with serious neurological and neurodegenerative diseases as well as related therapeutic adjacencies. It has a portfolio of medicines to treat multiple sclerosis (MS), spinal muscular atrophy (SMA) and Alzheimer's disease. Its marketed products include TECFIDERA, VUMERITY, AVONEX, PLEGRIDY, TYSABRI and FAMPYRA for the treatment of MS; SPINRAZA for the treatment of SMA; ADUHELM for the treatment of Alzheimer's disease; and FUMADERM for the treatment of severe plaque psoriasis. It also has a collaboration agreement with Genentech, Inc. (Genentech), a member of the Roche Group, with respect to RITUXAN for the treatment of non-Hodgkin's lymphoma, chronic lymphocytic leukemia (CLL) and other conditions; RITUXAN HYCELA for the treatment of non-Hodgkin's lymphoma and CLL; GAZYVA; OCREVUS; and other potential anti-CD20 therapies, including mosunetuzumab.</t>
  </si>
  <si>
    <t>RPRX</t>
  </si>
  <si>
    <t>ROYALTY PHARMA PLC</t>
  </si>
  <si>
    <t>Royalty Pharma plc is engaged in investing in late stage biopharmaceutical products. The Company invests in academic institutions, research hospitals and not-for-profits through small and mid-cap biotechnology companies to global pharmaceutical companies. The Company’s portfolio of pharmaceutical investment includes investments in commercial products and development-stage product candidates. Its portfolio investments include AbbVie and J&amp;J’s Imbruvica, Astellas and Pfizer’s Xtandi, Biogen’s Tysabri, Gilead’s HIV franchise, Merck’s Januvia, Novartis’ Promacta, Vertex’s Kalydeco, Orkambi, Symdeko, Trikafta and OXLUMO.</t>
  </si>
  <si>
    <t>GMAB</t>
  </si>
  <si>
    <t>Genmab A/S</t>
  </si>
  <si>
    <t>ARGX</t>
  </si>
  <si>
    <t>Argenx Se</t>
  </si>
  <si>
    <t>BGNE</t>
  </si>
  <si>
    <t>Beigene, Ltd.</t>
  </si>
  <si>
    <t>HZNP</t>
  </si>
  <si>
    <t>Horizon Therapeutics Public Limited Company</t>
  </si>
  <si>
    <t>INCY</t>
  </si>
  <si>
    <t>Incyte Corporation</t>
  </si>
  <si>
    <t>ALNY</t>
  </si>
  <si>
    <t>Alnylam Pharmaceuticals, Inc.</t>
  </si>
  <si>
    <t>BMRN</t>
  </si>
  <si>
    <t>Biomarin Pharmaceutical Inc.</t>
  </si>
  <si>
    <t>1.09B</t>
  </si>
  <si>
    <t>JAZZ</t>
  </si>
  <si>
    <t>Jazz Pharmaceuticals Public Limited Company</t>
  </si>
  <si>
    <t>GLPG</t>
  </si>
  <si>
    <t>GALAPAGOS NV</t>
  </si>
  <si>
    <t>Galapagos NV is a Belgium-based clinical-stage biotechnology company. The Company is focused on the discovery and development of small molecule medicines with novel modes of action. Its pipeline comprises Phase 3, 2, 1, pre-clinical studies and discovery small-molecule and antibody programs in cystic fibrosis, inflammation, and other indications. The Company aims to develop a portfolio of clinical-stage therapies for the enhancement of existing treatment paradigms. In addition, the Company’s mission is to develop a number of medicines based on the discovery of novel targets. Galapagos NV also discovers which proteins that are involved in causing diseases such as, rheumatoid, arthritis, inflammatory bowel disease and fibrosis. Galapagos aims to develop small molecules that inhibit these targets, restore the balance and thereby positively influence the course of the disease.</t>
  </si>
  <si>
    <t>AUPH</t>
  </si>
  <si>
    <t>AURINIA PHARMACEUTICALS INC.</t>
  </si>
  <si>
    <t>IM / LN</t>
  </si>
  <si>
    <t>Aurinia Pharmaceuticals Inc. is a late-stage clinical biopharmaceutical company. The Company is focused on developing and commercializing therapies to treat targeted patient populations that are impacted by serious diseases. The Company has developed LUPKYNISTM, for the treatment of adult patients with active lupus nephritis (LN) and continues to conduct pre-clinical, clinical, and regulatory advancement to support the voclosporin development program. LUPKYNIS is a calcineurin inhibitor (CNI) immunosuppressant, that improves near and long-term outcomes in LN when used in combination with mycophenolate mofetil and steroids. LUPKYNIS reduces cytokine activation and blocks interleukin IL-2 expression and T-cell mediated immune responses. Voclosporin, the active ingredient in LUPKYNIS, is made by a modification of a single amino acid of the cyclosporine molecule. It also focuses on treatment of autoimmune, fibrotic, and kidney-related diseases. Its product pipeline includes AUR200, AUR300.</t>
  </si>
  <si>
    <t>BLU</t>
  </si>
  <si>
    <t>BELLUS HEALTH INC.</t>
  </si>
  <si>
    <t>Chronic Cough</t>
  </si>
  <si>
    <t>BELLUS Health Inc. is a clinical-stage biopharmaceutical company developing therapeutics for the treatment of refractory chronic cough (RCC) and other cough hypersensitivity indications. The Company's lead product candidate, BLU-5937, which is a selective, small molecule antagonist of the P2X3 receptor, as an oral therapy to reduce cough frequency in RCC patients. The Company has completed the BLUEPRINT clinical trial, a Phase II trial evaluating BLU-5937 in patients with chronic pruritus associated with AD. The Company is focused on initiating Phase III program. The Company is exploring the use of BLU-5937 in other patient populations experiencing cough hypersensitivity as well as other P2X3-related hypersensitization conditions.</t>
  </si>
  <si>
    <t>ARQT</t>
  </si>
  <si>
    <t>ARCUTIS BIOTHERAPEUTICS, INC.</t>
  </si>
  <si>
    <t>IM / DERM</t>
  </si>
  <si>
    <t>Arcutis Biotherapeutics, Inc. is a late-stage biopharmaceutical company. It is focused on developing and commercializing treatments for dermatological diseases with unmet medical needs. It harnesses its dermatology development platform to build therapies against biologically validated targets. Its dermatology development platform includes a robust pipeline with multiple clinical programs for a range of inflammatory dermatological conditions. The company’s lead program, topical roflumilast, has the potential to advance the care for plaque psoriasis of the body and scalp, atopic dermatitis and seborrheic dermatitis. It is developing roflumilast cream for the treatment of plaque psoriasis, including psoriasis in intertriginous regions, such as the groin, axillae and inframammary areas, as well as atopic dermatitis. It is also developing ARQ-252 is topical cream formulation of a potent and selective small molecule inhibitor of JAK1 and is developing it for chronic hand eczema and vitiligo.</t>
  </si>
  <si>
    <t>ACRS</t>
  </si>
  <si>
    <t>ACLARIS THERAPEUTICS, INC.</t>
  </si>
  <si>
    <t>IM / ARTHRITIS</t>
  </si>
  <si>
    <t>Aclaris Therapeutics, Inc. is a clinical-stage biopharmaceutical company that is focused on developing drug candidates for immuno-inflammatory diseases. The Company is focused on leveraging its experience in drug discovery and development and kinase inhibition to develop small molecule therapies to help people impacted immuno-inflammatory conditions. The Company’s drug candidates are Zunsemetinib (ATI-450), ATI-1777 and ATI-2138. The Company’s ATI-450, an investigational oral, small molecule selective MK2 inhibitor compound, for the treatment of rheumatoid arthritis. Its ATI-1777, an investigational topical soft-JAK 1/3 inhibitor compound, for the treatment of atopic dermatitis. The Company is engaged in developing ATI-2138, its investigational oral inhibitor compound, as a potential treatment for T-cell mediated autoimmune diseases. It is also developing oral gut biased JAK inhibitors, as a potential treatment for inflammatory bowel disease.</t>
  </si>
  <si>
    <t>MORF</t>
  </si>
  <si>
    <t>MORPHIC HOLDING, INC.</t>
  </si>
  <si>
    <t>IBD</t>
  </si>
  <si>
    <t>Morphic Holding, Inc. is a biopharmaceutical company. The Company is engaged in discovering and developing a pipeline of oral small molecule integrin therapeutics for the treatment of serious chronic diseases, including autoimmune, cardiovascular and metabolic diseases, fibrosis and cancer. The Company's Morphic integrin technology platform (MInT Platform) helps to develop novel product candidates designed to achieve the potency, high selectivity, and pharmaceutical properties required for oral administration. The Company is advancing its pipeline, including its lead product candidate, MORF-057, which is an α4β7-specific integrin inhibitor affecting inflammation, into clinical development for the treatment of inflammatory bowel disease (IBD). It has also developed selective oral αvβ6-specific integrin inhibitors for the treatment of fibrotic diseases, including idiopathic pulmonary fibrosis. Its subsidiary includes Morphic Therapeutic, Inc., which is a biopharmaceutical company.</t>
  </si>
  <si>
    <t>VTYX</t>
  </si>
  <si>
    <t>VENTYX BIOSCIENCES, INC.</t>
  </si>
  <si>
    <t>IM / TYK2 / S1P1R / DERM / UC</t>
  </si>
  <si>
    <t>Ventyx Biosciences, Inc. is a clinical-stage biopharmaceutical company. The Company is focused on developing a pipeline of small molecule product candidates to address a range of inflammatory diseases with significant unmet need. Its pipeline includes VTX958, VTX002, and VTX2735 and VTX3232 (NLRP3 Inhibitor Portfolio). Its lead product candidate, VTX958, is an oral, selective allosteric tyrosine kinase type 2 (TYK2) inhibitor to address a range of immune-mediated diseases, such as psoriasis, Crohns disease, psoriatic arthritis and lupus. VTX958 is designed to selectively inhibit TYK2 without detectable inhibition of other Janus kinase (JAK) isoforms. It is developing VTX002, an oral, selective sphingosine 1 phosphate receptor 1 (S1P1R) modulator for the treatment of ulcerative colitis (UC). Its lead NLRP3 inhibitor product candidate, VTX2735, is designed to treat systemic inflammatory diseases, such as cardiovascular, hepatic, renal and rheumatologic diseases.</t>
  </si>
  <si>
    <t>PLRX</t>
  </si>
  <si>
    <t>PLIANT THERAPEUTICS, INC.</t>
  </si>
  <si>
    <t>IPF / PSC</t>
  </si>
  <si>
    <t>Pliant Therapeutics, Inc. is a clinical stage biopharmaceutical company. The Company is focused on discovering and developing therapies for the treatment of fibrosis and related diseases. It focuses in treating fibrosis by inhibiting integrin-mediated activation of transforming growth factor beta (TGF-B). Its lead product candidate, PLN-74809, is an oral small-molecule, dual-selective inhibitor of avß6 and avB1. The Company’s second product candidate, PLN-1474, is a small-molecule, selective inhibitor of avB1 for treatment of liver fibrosis associated with nonalcoholic steatohepatitis. In addition to its clinical programs, it is developing additional preclinical integrin-based programs. The first preclinical program is oncology program. Its second preclinical program is an allosteric agonistic monoclonal antibody against an undisclosed integrin receptor being developed for treatment of muscular dystrophies, including duchenne muscular dystrophy.</t>
  </si>
  <si>
    <t>KMDA</t>
  </si>
  <si>
    <t>KAMADA LTD</t>
  </si>
  <si>
    <t>AAT Deficiency</t>
  </si>
  <si>
    <t>Kamada Ltd is Israel based company, focused on plasma-derived protein therapeutics with a commercial product portfolio and a late-stage product pipeline. The Company uses its proprietary platform technology and know-how for the extraction and purification of proteins from human plasma to produce Alpha-1 Antitrypsin (AAT) in a highly-purified, liquid form, as well as other plasma-derived Immune globulins.</t>
  </si>
  <si>
    <t>CTIC</t>
  </si>
  <si>
    <t>CTI BIOPHARMA CORP.</t>
  </si>
  <si>
    <t>THROMBO / MYELOFIBROSIS / GVHD / COVID</t>
  </si>
  <si>
    <t>CTI BioPharma Corp. is a biopharmaceutical company. The Company is focused on the acquisition, development and commercialization of targeted therapies for blood-related cancers. Its commercially approved product, VONJO (pacritinib), is an oral kinase inhibitor with specificity for JAK2, IRAK1, FLT3 and CSF1R for the treatment of adult patients with intermediate or high-risk primary or secondary (post-polycythemia vera or post-essential thrombocythemia) myelofibrosis. It is conducting the Phase III PACIFICA study of pacritinib in patients with myelofibrosis and severe thrombocytopenia as a post-marketing requirement. In addition to myelofibrosis, the kinase profile of pacritinib suggests its potential therapeutic utility in conditions, such as acute myeloid leukemia (AML), myelodysplastic syndrome (MDS), chronic myelomonocytic leukemia (CMML), graft versus host disease (GvHD) and chronic lymphocytic leukemia (CLL) due to its inhibition of JAK2, IRAK1, FLT3 and CSF1R.</t>
  </si>
  <si>
    <t>TBPH</t>
  </si>
  <si>
    <t>THERAVANCE BIOPHARMA, INC.</t>
  </si>
  <si>
    <t>IM / COPD</t>
  </si>
  <si>
    <t>Theravance Biopharma, Inc. is a diversified biopharmaceutical company, which is primarily focused on the discovery, development and commercialization of organ-selective medicines. The Company develops transformational medicines to improve the lives of patients suffering from serious illnesses. The Company's research is focused in the areas of inflammation and immunology. It applies organ-selective knowledge to biologically compelling targets to discover and develop medicines, which are designed to treat underserved localized diseases and to limit systemic exposure. The Company is developing lung-selective medicines to treat respiratory disease, including YUPELRI (revefenacin) inhalation solution indicated for the maintenance treatment of patients with chronic obstructive pulmonary disease (COPD). Its revefenacin is a long-acting muscarinic antagonist (LAMA). Its programs also include Nezulcitinib, Ampreloxetine (TD-9855), Izencitinib, TD-5202 and TD-8236.</t>
  </si>
  <si>
    <t>PRTC</t>
  </si>
  <si>
    <t>PURETECH HEALTH PLC</t>
  </si>
  <si>
    <t>IM / IPF CANCER IBD</t>
  </si>
  <si>
    <t>PureTech Health PLC is a clinical stage biotherapeutics company. The Company is engaged in discovering, developing and commercializing medicines for devastating diseases, including inflammatory, fibrotic and immunological conditions, intractable cancers, lymphatic and gastrointestinal diseases, and neurological and neuropsychological disorders, among others. The Company’s pipeline is comprised of 27 therapeutics and therapeutic candidates, including two that have received both United States Food and Drug Administration (FDA) clearance and European marketing authorization. The Company’s wholly owned pipeline consists of six therapeutic candidates including LYT-100, LYT-200, LYT-210, LYT-300, LYT-500, LYT-510, and LYT-503/IMB-150. Its segments include Internal, Controlled Founded Entity, Non-Controlled Founded Entities, and Parent Company and Other. The Internal segment is advancing wholly owned programs which is focused on immunological, fibrotic and lymphatic system disorders.</t>
  </si>
  <si>
    <t>KZR</t>
  </si>
  <si>
    <t>KEZAR LIFE SCIENCES, INC.</t>
  </si>
  <si>
    <t>IM / LUPUS CANCER</t>
  </si>
  <si>
    <t>Kezar Life Sciences, Inc. is a clinical-stage biopharmaceutical company that is focused on discovering and developing small molecule therapeutics to treat unmet needs in immune-mediated diseases and cancer. The Company's product portfolio includes KZR-616 and KZR-261. The KZR-616 is a selective immunoproteasome inhibitor that has completed Phase Ia testing in healthy volunteers and a Phase Ib trial in patients with systemic lupus erythematosus (SLE). KZR-261 is being studied in an open-label Phase I clinical trial designed to evaluate safety and tolerability, pharmacokinetics and pharmacodynamics, as well to explore preliminary anti-tumor activity. The Company has two drug development programs that harness different master regulators of cellular function, which include the immunoproteasome and the Sec61 translocon. The Company’s principal operations are in South San Francisco, California.</t>
  </si>
  <si>
    <t>DICE</t>
  </si>
  <si>
    <t>DICE THERAPEUTICS, INC.</t>
  </si>
  <si>
    <t>IM / IL-17 / PSORIASIS / IBD</t>
  </si>
  <si>
    <t>DICE Therapeutics, Inc., formerly Dice Molecules Holdings LLC, is a biopharmaceutical company. The Company leverages its technology platform to build a pipeline of oral therapeutic candidates to treat chronic diseases in immunology and other therapeutic areas. It is focused on developing oral therapeutics against targets in immunology. The Company’s platform, which it refers to as DELSCAPE, is designed to discover selective oral small molecules with the potential to modulate protein-protein interactions (PPIs) as effectively as systemic biologics. Its lead therapeutic candidate, DC-806, is an oral antagonist of the pro-inflammatory signaling molecule, interleukin-17 (IL-17), which is a validated drug target implicated in a variety of immunology indications. The Company is also developing oral therapeutic candidates targeting α4ß7 integrin and αVß1/αVß6 integrin for the treatment of inflammatory bowel disease (IBD) and idiopathic pulmonary fibrosis (IPF).</t>
  </si>
  <si>
    <t>ANAB</t>
  </si>
  <si>
    <t>ANAPTYSBIO, INC.</t>
  </si>
  <si>
    <t>IM / IL-36R / Psoriasis</t>
  </si>
  <si>
    <t>AnaptysBio, Inc. is a clinical-stage biotechnology company developing immunology therapeutic product. The Company is focused on the immune control mechanisms applicable to inflammation and immuno-oncology indications. It develops products using antibody discovery technology platform, which is based upon a natural process of antibody generation, known as somatic hypermutation, and replicates this natural process of antibody generation in vitro. Its advanced antibody programs include: Imsidolimab is an antibody that inhibits the interleukin-36 receptor, for the treatment of inflammatory diseases called generalized pustular psoriasis and hidradenitis suppurativa; Rosnilimab is an anti-PD-1 agonist antibody program, is designed to augment PD-1 signaling through Rosnilimab treatment to suppress T-cell driven human inflammatory diseases; anti-BTLA modulator antibody, known as ANB032, is applicable to human inflammatory diseases associated with lymphoid and myeloid immune cell dysregulation.</t>
  </si>
  <si>
    <t>IMGO</t>
  </si>
  <si>
    <t>IMAGO BIOSCIENCES, INC.</t>
  </si>
  <si>
    <t>THROMBO / MYELOFIBROSIS</t>
  </si>
  <si>
    <t>Imago BioSciences, Inc. is a clinical-stage biopharmaceutical company. The Company is engaged in discovering and developing small molecule product candidates that target lysine-specific demethylase 1 (LSD1), an enzyme that plays a central role in the production of blood cells in the bone marrow. It focuses on providing treatment for patients with cancer and bone marrow diseases. The Company’s lead product candidate is bomedemstat, which is developed for the treatment of myeloproliferative neoplasms (MPNs), a chronic cancer of the bone marrow. The Company’s product candidate, bomedemstat, is in Phase II clinical trial for the treatment of essential thrombocythemia (ET). The Company also develops bomedemstat and other LSD1-targeting product candidates for additional indications in areas of unmet medical need. It tests bomedemstat in mouse models of MPNs as a single agent.</t>
  </si>
  <si>
    <t>IMVT</t>
  </si>
  <si>
    <t>IMMUNOVANT, INC.</t>
  </si>
  <si>
    <t>IM / AB / EYE MUSCLE ANEMIA</t>
  </si>
  <si>
    <t>Immunovant, Inc. is a clinical-stage biopharmaceutical company. The Company is focused on developing treatments for patients with autoimmune diseases. The Company is developing IMVT-1401, a human anti-FcRn monoclonal antibody, as a subcutaneous injection for the treatment of autoimmune diseases mediated by pathogenic IgG antibodies. IMVT-1401 is being developed to target the neonatal Fc receptor (FcRn). It is also developing IMVT-1401 as a fixed-dose subcutaneous injection and focused initial development on the treatment of myasthenia gravis (MG), warm autoimmune hemolytic anemia (WAIHA), and thyroid eye disease (TED).</t>
  </si>
  <si>
    <t>CARA</t>
  </si>
  <si>
    <t>CARA THERAPEUTICS, INC.</t>
  </si>
  <si>
    <t>Cara Therapeutics, Inc. is a clinical-stage biopharmaceutical company that is focused on developing and commercializing new chemical entities designed to alleviate pruritus by selectively targeting peripheral kappa opioid receptors (KORs). The Company is developing a class of product candidates KORSUVA (CR845/difelikefalin), which is a KOR agonist that targets the body’s peripheral nervous system, as well as certain immune cells. The Company is also conducting preclinical studies and clinical trials of CR845/difelikefalin-based product candidates. The Company also initiated a pharmacokinetic safety trial of multiple doses of Oral CR845 in hemodialysis patients to define bioequivalent tablet strengths to inform its ability to develop an oral tablet formulation for moderate-to-severe uremic pruritus. CR701 is a peripherally restricted, mixed-CB1/CB2 receptor agonist that selectively interacts with these cannabinoid receptor subtypes, with no off-target activities.</t>
  </si>
  <si>
    <t>DBVT</t>
  </si>
  <si>
    <t>DBV TECHNOLOGIES SA</t>
  </si>
  <si>
    <t>IM / ALLERGY</t>
  </si>
  <si>
    <t>DBV Technologies SA is a France-based clinical-stage biopharmaceutical company focused on changing the field of immunotherapy by developing a technology platform called Vaskin. The Company's therapeutic approach is based on epicutaneous immunotherapy, or EPIT, its proprietary method of delivering biologically active compounds to the immune system through intact skin using Viaskin. It dedicates its technology to treat patients, including infants and children, suffering from severe food allergies, for whom safety is paramount, since the introduction of the offending allergen into their bloodstream can cause severe or life-threatening allergic reactions, such as anaphylactic shock. The Company's product portfolio for allergy treatments consists of Viaskin Peanut, Viaskin Milk and Viaskin Egg. The Company operates one subsidiary DBV Technologies Inc. in the United States.</t>
  </si>
  <si>
    <t>4.63M</t>
  </si>
  <si>
    <t>VERA</t>
  </si>
  <si>
    <t>VERA THERAPEUTICS INC</t>
  </si>
  <si>
    <t>Vera Therapeutics, Inc. is a clinical-stage biotechnology company. The Company is focused on developing and commercializing transformative treatments for patients with serious immunological diseases. Its lead product candidate is atacicept, a biologic inhibitor of B cells and plasma cells. Atacicept is self-administered as a subcutaneous injection once weekly that blocks both B lymphocyte stimulator (BLyS) and a proliferation-inducing ligand (APRIL), which stimulate B cells and plasma cells to produce autoantibodies contributing to certain autoimmune diseases. Atacicept is being developed for the treatment of immunoglobulin A nephropathy (IgAN), a rare autoimmune disease that can lead to dialysis, kidney transplant, serious disease, and early death. It is also developing MAU868, a monoclonal antibody that neutralizes infection with BK Virus.</t>
  </si>
  <si>
    <t>VRNA</t>
  </si>
  <si>
    <t>VERONA PHARMA PLC.</t>
  </si>
  <si>
    <t>IM / COPD / ASTHMA / CF</t>
  </si>
  <si>
    <t>Verona Pharma Plc is a United Kingdom-based clinical-stage biopharmaceutical company. The Company is focused on developing and commercializing therapeutics for the treatment of respiratory diseases with unmet medical needs. It is developing inhaled ensifentrine for the treatment of chronic obstructive pulmonary disease (COPD). The Company is evaluating nebulized ensifentrine in its Phase III clinical program ENHANCE for COPD maintenance treatment. Its product candidate, ensifentrine, is an investigational, inhaled, dual inhibitor of the phosphodiesterase 3 and 4 (PDE3 and PDE4) enzymes, which is designed to act as both a bronchodilator and an anti-inflammatory agent. The Company’s two additional formulations of ensifentrine are in Phase II development for the treatment of COPD: dry powder inhaler (DPI) and pressurized metered-dose inhaler (pMDI). The Company’s wholly owned subsidiary is Verona Pharma, Inc.</t>
  </si>
  <si>
    <t>MLTX</t>
  </si>
  <si>
    <t>MOONLAKE IMMUNOTHERAPEUTICS</t>
  </si>
  <si>
    <t>MoonLake Immunotherapeutics, formerly known as Helix Acquisition Corp, is a Switzerland-based company engaged in the healthcare industry. The Firm is a clinical-stage biopharmaceutical company focused on the development of medicines for immunologic diseases, including inflammatory skin and joint diseases. The Company develops tri-specific nanobody Sonelokimab (SLK) which purpose is to target and penetrate difficult-to-reach inflamed tissues. SLK is a molecule with enhanced enrichment in deep skin &amp; joints and binding of targets. SLK inhibits IL-17A and IL-17F inhibition to treat inflammatory diseases, by independently inhibiting the naturally-occurring IL-17 A/A, A/F and F/F dimers that drive inflammation in patients.</t>
  </si>
  <si>
    <t>PRVB</t>
  </si>
  <si>
    <t>PROVENTION BIO, INC.</t>
  </si>
  <si>
    <t>IM / GI Diabetes LN</t>
  </si>
  <si>
    <t>Provention Bio, Inc. is a clinical-stage biopharmaceutical company that focuses on intercepting and preventing immune-mediated diseases. The Company's product pipeline includes PRV-031 (teplizumab), PRV-3279, PRV-015 (ordesekimab) and PRV-101. Teplizumab is a humanized, anti-CD3 monoclonal antibody (mAb) for the delay of clinical type 1 diabetes (T1D) in at-risk individuals and for patients with newly diagnosed T1D. PRV-3279 is a humanized bispecific scaffold molecule targeting the B-cell surface proteins, CD32B and CD79B, for the treatment of systemic lupus erythematosus (SLE) and for the prevention of immunogenicity of biotherapeutics, such as those used in gene therapy. Ordesekimab is a human anti-interleukin 15 (IL-15) mAb for the treatment of gluten-free diet non-responsive celiac disease (NRCD). PRV-101 is a coxsackievirus B (CVB) vaccine to prevent acute CVB infections and, in those patients at-risk, to prevent the CVB-triggered autoimmune damage to pancreatic beta-cells.</t>
  </si>
  <si>
    <t>OMER</t>
  </si>
  <si>
    <t>OMEROS CORPORATION</t>
  </si>
  <si>
    <t>IM / MASP-2 Inhibitor / TA-TMA , IgAN, aHUS, LN</t>
  </si>
  <si>
    <t>Omeros Corporation is a biopharmaceutical company. The Company is focused on discovering, developing and commercializing small-molecule and protein therapeutics for large-market and orphan indications targeting immunologic diseases, including complement-mediated diseases and cancers related to dysfunction of the immune system, as well as addictive and compulsive disorders. Its lead lead MASP-2 inhibitor narsoplimab targets the lectin pathway of complement and is the subject of a biologics license application for the treatment of hematopoietic stem cell transplant-associated thrombotic microangiopathy (HSCT-TMA). Narsoplimab is also in multiple late-stage clinical development programs focused on other complement-mediated disorders, including IgA nephropathy, atypical hemolytic uremic syndrome, and COVID-19. OMS906, its inhibitor of MASP-3, an activator of the alternative pathway of complement, is initiating a Phase I b clinical program in paroxysmal nocturnal hemoglobinuria (PNH).</t>
  </si>
  <si>
    <t>SELB</t>
  </si>
  <si>
    <t>SELECTA BIOSCIENCES, INC.</t>
  </si>
  <si>
    <t>Immuno Enzyme</t>
  </si>
  <si>
    <t>Selecta Biosciences, Inc. is a clinical-stage biopharmaceutical company. The Company leverages its ImmTOR platform to develop tolerogenic therapies that selectively mitigate unwanted immune responses. It enables the re-dosing of life-saving gene therapies and restoring self-tolerance in autoimmune diseases. The ImmTOR platform reduces the formation of anti-drug antibodies (ADAs), against biologic drugs and restore self-tolerance to auto-antigens in autoimmune diseases. ImmTOR leverages nanoparticle technology to target rapamycin, an immunomodulatory drug, to antigen presenting cells to generate antigen-specific immune tolerance when combined with the antigen of interest. Its nanoparticles are designed to remain intact after injection into the body and accumulate predominantly in lymph nodes, the spleen, and the liver, where the immune response is coordinated. Its product candidate, SEL-212, which is in Phase III clinical development includes pegadricase, a pegylated uricase enzyme.</t>
  </si>
  <si>
    <t>CNCE</t>
  </si>
  <si>
    <t>CONCERT PHARMACEUTICALS, INC.</t>
  </si>
  <si>
    <t>Concert Pharmaceuticals, Inc. is a late-stage clinical biopharmaceutical company. The Company is focused on developing CTP-543, a Janus Kinase 1 and Janus Kinase 2 (JAK 1/2) inhibitor that discovered through deuterated chemical entity Platform (DCE platform). The Company is evaluating CTP-543 in a Phase III clinical program for the treatment of alopecia areata, a serious autoimmune dermatological condition. Through DCE Platform, the Company has discovered and developed novel drugs designed to have properties, including enhanced clinical safety, tolerability or efficacy based on compounds. DCE technology has range of potential across numerous therapeutic areas, including for chronic diseases for which medicines are continually used by patients. The Company is assessing earlier-stage pipeline candidates as potential development candidates, including a once-daily, modified release formulation of CTP-543.</t>
  </si>
  <si>
    <t>RIGL</t>
  </si>
  <si>
    <t>RIGEL PHARMACEUTICALS, INC.</t>
  </si>
  <si>
    <t>KINASE / Thrombo / COVID / IM</t>
  </si>
  <si>
    <t>Rigel Pharmaceuticals, Inc. is a biotechnology company. The Company is engaged in discovering, developing and providing small molecule drugs that improve the lives of patients with hematologic disorders, cancer and rare immune diseases. The Company's research focuses on signaling pathways that are critical to disease mechanisms. The Company's product, TAVALISSE (fostamatinib disodium hexahydrate) tablets, the spleen tyrosine kinase (SYK) inhibitor, for the treatment of adult patients with chronic immune thrombocytopenia (ITP). The Company’s product is also commercially available in Europe, the United Kingdom (UK) (TAVLESSE) and Canada (TAVALISSE) for the treatment of chronic ITP in adult patients. Its clinical programs include its interleukin receptor-associated kinase (IRAK) inhibitor program and a receptor-interacting serine/threonine-protein kinase (RIPK1) inhibitor program in clinical development with partner Eli Lilly and Company (Lilly).</t>
  </si>
  <si>
    <t>ALLK</t>
  </si>
  <si>
    <t>ALLAKOS INC.</t>
  </si>
  <si>
    <t>Inflammation / EGID / Mast Cells</t>
  </si>
  <si>
    <t>Allakos Inc. is a clinical stage biotechnology company. The Company is developing therapeutics, which target immunomodulatory receptors present on immune effector cells involved in allergy, inflammatory, and proliferative diseases. Its advanced antibodies are lirentelimab (AK002) and AK006. AK002 selectively targets both mast cells and eosinophils, two types of white blood cells that are widely distributed in the body and play a central role in the inflammatory response. It is developing AK002 for the treatment of eosinophilic esophagitis (EoE), eosinophilic gastritis (EG), eosinophilic duodenitis (EoD), atopic dermatitis, chronic spontaneous urticaria and additional indications. AK006 targets Siglec-6, an inhibitory receptor expressed selectively on mast cells. It also developed a formulation of lirentelimab for subcutaneous (SC) administration. The Company is also developing additional antibodies targeting inhibitory receptors expressed on key disease-driving immune cells.</t>
  </si>
  <si>
    <t>LGVN</t>
  </si>
  <si>
    <t>LONGEVERON INC.</t>
  </si>
  <si>
    <t>Aging Fraility</t>
  </si>
  <si>
    <t>Longeveron Inc. is a clinical stage biotechnology company, which is developing cellular therapies for specific aging-related and life-threatening conditions. The Company's lead investigational product is the LOMECEL-B cell-based therapy product (Lomecel-B), which is derived from culture-expanded medicinal signaling cells (MSCs) that are sourced from bone marrow of young healthy adult donors. It is sponsoring phase I and II clinical trials in various indications, such as aging frailty, Alzheimer's disease (AD), metabolic syndrome, acute respiratory distress syndrome (ARDS), and hypoplastic left heart syndrome (HLHS). It is evaluating Lomecel-B as a therapy for aging frailty and is being designed to reduce inflammation associated with aging frailty and to promote an anti-inflammatory state by releasing anti-inflammatory molecules, which can promote physiological restoration to a more normal state. The Company has completed two multicenter trials in the United States for aging frailty.</t>
  </si>
  <si>
    <t>TRVI</t>
  </si>
  <si>
    <t>TREVI THERAPEUTICS, INC.</t>
  </si>
  <si>
    <t>IM / Pruritis</t>
  </si>
  <si>
    <t>Trevi Therapeutics, Inc. is a clinical-stage biopharmaceutical company focused on the development and commercialization of Haduvio (nalbuphine ER) to treat neurologically mediated conditions. It is engaged in developing Haduvio for the treatment of chronic pruritus associated with prurigo nodularis and chronic cough in patients with idiopathic pulmonary fibrosis (IPF). Haduvio is an oral extended-release (ER) formulation of nalbuphine. It is conducting Phase IIb/3 clinical trial of Hadguvio in patients with severe pruritus associated with prurigo nodularis. It is also conducting Phase II clinical trial of Haduvio for chronic cough in patients with IPF, which is referred to as Phase II CANAL trial. It has also commenced Phase Ib trial in patients with chronic liver disease to evaluate the safety, pharmacokinetics of Haduvio. Its Haduvio development programs include Active Chronic Pruritus Programs, Prurigo Nodularis Program, and Chronic Cough in Idiopathic Pulmonary Fibrosis Program.</t>
  </si>
  <si>
    <t>SRZN</t>
  </si>
  <si>
    <t>SURROZEN, INC</t>
  </si>
  <si>
    <t>AB / IBD / Hepatitis</t>
  </si>
  <si>
    <t>Surrozen Inc. is a preclinical stage biopharmaceutical company. The Company is engaged in discovering and developing drug candidates to selectively modulate the Wnt pathway, a critical mediator of tissue repair, in a broad range of organs and tissues. The Company's product candidates are multi-specific, antibody-based therapeutics that mimic the roles of naturally occurring Wnt or R-spondin proteins, which are involved in the activation and enhancement of the Wnt pathway. Its two technologies, Surrozen Wnt signal Activating Protein (SWAP) and Surrozen Wnt signal Enhancer Engineered for Tissue Specificity (SWEETS), enable to selectively modulate Wnt signaling through the generation of Wnt and R-spondin mimetics. SWAP molecules are designed to mimic the activity of naturally occurring Wnt proteins. SWEETS molecules are designed to amplify the body’s response to naturally occurring Wnt proteins. The Company's two lead product candidates include SZN-1326 and SZN-043.</t>
  </si>
  <si>
    <t>ENLV</t>
  </si>
  <si>
    <t>ENLIVEX THERAPEUTICS LTD.</t>
  </si>
  <si>
    <t>Sepsis</t>
  </si>
  <si>
    <t>Enlivex Therapeutics Ltd is an Israel-based clinical stage macrophage reprogramming immunotherapy company developing Allocetra, off-the-shelf cell therapy designed to reprogram macrophages into their homeostatic state. AllocetraTM is a therapy designed to reprogram macrophages into their homeostatic state. Diseases such as solid cancers, sepsis, COVID-19 and many others reprogram macrophages out of their homeostatic state. These non-homeostatic macrophages contribute significantly to the severity of the respective diseases. By restoring macrophage homeostasis, AllocetraTM has the potential to provide immunotherapeutic mechanism of action for life-threatening clinical indications that are defined as unmet medical needs, as a stand-alone therapy or in combination with therapeutic agents.</t>
  </si>
  <si>
    <t>LIFE</t>
  </si>
  <si>
    <t>ATYR PHARMA, INC.</t>
  </si>
  <si>
    <t>Pulmonary Sarcoidosis</t>
  </si>
  <si>
    <t>aTyr Pharma, Inc. is a biotherapeutics company engaged in the discovery and development of medicines based on novel biological pathways. Its therapeutic candidate pipeline includes efzofitimod (ATYR1923), ATYR2810, NRP2 mAbs, AARS-1 and DARS-1. The ATYR1923, is a fusion protein comprised of the immunomodulatory domain of histidyl-tRNA synthetase fused to the fragment crystallizable (Fc) region of a human antibody and serves as a selective modulator of NRP2 that downregulates innate and adaptive immune response in inflammatory disease states. The Company is also developing efzofitimod as a potential disease-modifying therapy for patients with fibrotic lung diseases with high unmet medical need. ATYR2810 is a fully humanized monoclonal antibody that specifically and functionally blocks the interaction between NRP2 and one of its primary ligands VEGF. ATYR2810 is in preclinical development for the potential treatment of certain aggressive cancers where NRP2 is implicated.</t>
  </si>
  <si>
    <t>EQ</t>
  </si>
  <si>
    <t>EQUILLIUM, INC.</t>
  </si>
  <si>
    <t>IM / GvHD LN CELIAC</t>
  </si>
  <si>
    <t>Equillium, Inc. is a clinical-stage biotechnology company develops novel therapeutics to treat severe autoimmune and inflammatory, or immuno-inflammatory, disorders with high unmet medical need. The Company’s initial product candidate, itolizumab (EQ001), is a clinical-stage monoclonal antibody that selectively targets the novel immune checkpoint receptor CD6. The Company’s pipeline is focused on developing EQ001, EQ101 and EQ102 disease modifying treatments for multiple severe immuno-inflammatory disorders. Its clinical development programs for EQ001 for the treatment of acute graft-versus-host disease (aGVHD) and lupus/lupus nephritis. The Company is in the process of clinical development of EQ101 and EQ102 and to initiate a Phase II study of EQ101 in alopecia areata and a Phase I study of EQ102 in celiac disease. The Company is conducting the EQUATE study, is a Phase Ib clinical study of EQ001 therapy concomitant with steroids for the treatment of aGVHD.</t>
  </si>
  <si>
    <t>IFRX</t>
  </si>
  <si>
    <t>INFLARX NV</t>
  </si>
  <si>
    <t>COVID inflam / Pyoderma Gangrae / cSCC</t>
  </si>
  <si>
    <t>Inflarx NV, formerly Fireman BV, is a holding company for InflaRx GmbH, a Germany-based clinical-stage biopharmaceutical company. The Company's primary focus is on the development of monoclonal antibodies targeting activation products of the complement system for application in the treatment of life-threatening inflammatory diseases. Its lead product candidate, IFX-1, is an intravenously delivered first-in-class anti-C5a monoclonal antibody, undergoing Phase II clinical trial for the treatment of Hidradenitis Suppurativa (HS), a rare and chronic debilitating systemic inflammatory skin disease, and entering Phase II clinical trial for the treatment of ANCA-associated vasculitis (AAV) and other rare autoimmune diseases. The Company's product pipeline also includes IFX-2, which is in preclinical development.</t>
  </si>
  <si>
    <t>VTVT</t>
  </si>
  <si>
    <t>VTV THERAPEUTICS INC.</t>
  </si>
  <si>
    <t>IM / Diabetes / Derm</t>
  </si>
  <si>
    <t>vTv Therapeutics Inc. is a clinical-stage pharmaceutical company that is engaged in the discovery and development of orally administered small molecule drug candidates. Its products pipeline includes TTP399, TTP273, HPP737 and HPP593. TTP399 is an orally administered, small molecule, liver-selective glucokinase activator (GKA) in development potential oral anti-diabetic for the treatment of type I diabetes. TTP399 completed the SimpliciT-I Study, a Phase II trial in patients with type I diabetes as an add-on to insulin therapy. Its HPP737 is an orally administered, non- central nervous system (CNS) penetrant phosphodiesterase type 4 (PDE4) inhibitor that addresses inflammatory diseases. TTP273 is an orally available, small molecule glucagon-like peptide 1 (GLP-1) receptor agonist, which is focused on treating postprandial hyperglycemia in cystic fibrosis related diabetes (CFRD) patients and cystic fibrosis patients. Its products pipeline also includes Nrf2/Bach1 Modulator Program.</t>
  </si>
  <si>
    <t>NMTR</t>
  </si>
  <si>
    <t>9 METERS BIOPHARMA, INC.</t>
  </si>
  <si>
    <t>9 Meters Biopharma, Inc. is a clinical-stage biopharmaceutical company. The Company is focused on developing treatments for people with rare digestive diseases, gastrointestinal (GI) conditions with unmet needs. Its pipeline includes Vurolenatide, Larazotide, NM-102, NM-003, NM-136 and NM-004. Vurolenatide is a long-acting glucagon-like peptide-1 (GLP-1) receptor agonist that combines exenatide with an extended half-life technology for treatment of short bowel syndrome (SBS). Larazotide is an 8-amino acid peptide formulated into an orally administered capsule for treatment of celiac disease. NM-102 is a small molecule peptide, is being developed as a potential microbiome modulator and is undergoing an indication selection process. NM-003 is a long-acting GLP-2 receptor agonist, for prevention of acute graft versus host disease. NM-004 is a double-cleaved mesalamine with an immunomodulator for pediatric ulcerative colitis.</t>
  </si>
  <si>
    <t>RDHL</t>
  </si>
  <si>
    <t>REDHILL BIOPHARMA LTD</t>
  </si>
  <si>
    <t>Redhill Biopharma Ltd is an Israel-based specialty biopharmaceutical company, principally focused on gastrointestinal (GI) and infectious diseases. The Company is focused on the commercialization in the United States (U.S.) of the GI-related products, Movantik (naloxegol),Talicia (omeprazole, amoxicillin, and rifabutin) and Aemcolo (rifamycin). A part form Company's pipeline consists of six therapeutic candidates RHB-204 dedicated to Nontuberculous mycobacterial (NTM) treatment, RHB-104 dedicated to Crohn's disease, RHB-102 antiemetic drug ondansetron, in development for multiple gastrointestinal indications, RHB-106 an oral capsule formulation for bowel preparation, Opaganib an inhibitor, administered orally, with anticancer, anti-inflammatory and anti-viral activities and RHB-107 inhibitor of serine proteases targeting multiple indications, including COVID-19, cancer, inflammatory lung diseases and gastrointestinal diseases.</t>
  </si>
  <si>
    <t>CNTB</t>
  </si>
  <si>
    <t>CONNECT BIOPHARMA HOLDINGS LIMITED</t>
  </si>
  <si>
    <t>IBD / DERM</t>
  </si>
  <si>
    <t>Connect Biopharma Holdings Ltd is a holding company mainly engaged in the development of clinical-stage biopharmaceutical therapies for the treatment of T cell-driven inflammatory diseases. Its product candidate, CBP-201, is an antibody designed to target interleukin-4 receptor alpha, or IL-4Ra, which is a validated target for the treatment of inflammatory diseases such as atopic dermatitis (AD), and asthma. It is also developing CBP-307, a modulator of a T cell receptor known as sphingosine 1-phosphate receptor 1, (S1P1), for the treatment of inflammatory bowel disease (IBD). The Company mainly conducts its businesses in the China market.</t>
  </si>
  <si>
    <t>ATNF</t>
  </si>
  <si>
    <t>180 LIFE SCIENCES CORP.</t>
  </si>
  <si>
    <t>Fibrosis</t>
  </si>
  <si>
    <t>180 Life Sciences Corp. is a clinical-stage biotechnology company. The Company is focused on the development of therapeutics for unmet medical needs in chronic pain, inflammation and fibrosis by research and combination therapy. The Company’s programs developing novel drugs for treating distinct inflammatory diseases. The Company has three product development platforms Anti-TNF platform, SCAs platform and a7nAChR platform. The Anti-TNF platform is focused on the fibrosis and anti-tumor necrosis factor (anti-TNF). The SCAs platform is focused on the drugs that are synthetic cannabidiol (CBD) or cannabigerol (CBG) analogues (SCAs). The a7nAChR platform, which is focused on the alpha 7 nicotinic acetylcholine receptor (a7nAChR). The Company is conducting clinical trials only for certain indications under the anti-TNF platform. The Company is also undertaking preclinical research and development activities for the SCA and the a7nAChR platforms.</t>
  </si>
  <si>
    <t>CRBP</t>
  </si>
  <si>
    <t>CORBUS PHARMACEUTICALS HOLDINGS, INC.</t>
  </si>
  <si>
    <t>Corbus Pharmaceuticals Holdings, Inc. is focused on the development of immune modulators that have application in disease states spanning from immuno-oncology to fibrosis. The Company’s pipeline includes anti-integrin monoclonal antibodies that block activation of TGFβ and small molecules that activate or inhibit the endocannabinoid system. The Company pipeline includes Anti-integrin monoclonal antibodies (mAbs), Cannabinoid receptor type 1 (CB1) and Lenabasum. The mAbs is for the treatment of cancer and fibrosis that inhibit the activation of Transforming growth factor β (TGFβ). Its CRB-601 is an anti-αvβ8 mAb being developed as a potential treatment for solid tumors in combination with existing therapies, including checkpoint inhibitors. Cannabinoid receptor type 1 (CB1) is an inverse agonist designed to treat obesity and related metabolic diseases. Lenabasum is a novel, synthetic, oral molecule that selectively activates cannabinoid receptor type 2 (CB2).</t>
  </si>
  <si>
    <t>CMMB</t>
  </si>
  <si>
    <t>CHEMOMAB THERAPEUTICS LTD</t>
  </si>
  <si>
    <t>IM / LIVER / Lung / CCL24</t>
  </si>
  <si>
    <t>Chemomab Therapeutics Ltd, formerly known as Anchiano Therapeutics Ltd, is a Israel-based biopharmaceutical company. The Company specializes in the development of patient oriented targeted therapy for the treatment of a wide range of cancers. Its therapeutic and diagnostic technology, BC-819, constitutes a search paradigm for the targeted destruction of cancer cells with no effect on surrounding tissue and no observed side effects for long-term, safe treatment and prevention of cancer. The patient oriented targeted therapy approach is based on the identification of particular genes that are expressed only in tumors.</t>
  </si>
  <si>
    <t>ASLN</t>
  </si>
  <si>
    <t>ASLAN PHARMACEUTICALS LIMITED</t>
  </si>
  <si>
    <t>IM / Atopic Derm</t>
  </si>
  <si>
    <t>ASLAN Pharmaceuticals Limited is a clinical-stage immunology focused biopharmaceutical company. The Company's portfolio is led by eblasakimab (ASLAN004), a human monoclonal antibody that binds to the IL-13 receptor α1 subunit (IL-13Rα1), blocking signaling of two pro-inflammatory cytokines, IL-4 and IL-13 which are central to triggering symptoms of atopic dermatitis, such as redness and itching of the skin. It is also developing farudodstat (ASLAN003), an orally active, potent inhibitor of human dihydroorotate dehydrogenase (DHODH) that has the potential to be a therapy in autoimmune disease. It is conducting a Phase II b clinical trial investigating eblasakimab as a therapeutic antibody for moderate-to-severe atopic dermatitis (AD). The Company is also focused on developing antagonists of the aryl hydrocarbon receptor (AhR), an immune checkpoint inhibitor, through a joint venture.</t>
  </si>
  <si>
    <t>LABP</t>
  </si>
  <si>
    <t>LANDOS BIOPHARMA INC</t>
  </si>
  <si>
    <t>IM / ULCER CROHN</t>
  </si>
  <si>
    <t>Landos Biopharma, Inc. is a clinical-stage biopharmaceutical company that is focused on the discovery and development of oral therapeutics for patients with autoimmune diseases. The Company through its artificial intelligence (AI)-based precision medicine platform, LANCE platform, identifies therapeutic targets based on predictions of immunometabolic function and creates therapeutic candidates to engage those targets in areas of unmet medical need. Its platform discovers small molecule therapeutics for patients with autoimmune diseases that target mechanisms of action, including LANCL2, NLRX1 and PLXDC2 immunometabolic pathways. The Company has identified approximately seven immunometabolic pathways or targets. It is focused on its clinical-stage programs, including omilancor for the treatment of ulcerative colitis (UC), NX-13 for the treatment of UC and LABP-104 for the potential treatment of systemic lupus erythematosus (SLE), and rheumatoid arthritis (RA).</t>
  </si>
  <si>
    <t>VYNE</t>
  </si>
  <si>
    <t>VYNE THERAPEUTICS INC.</t>
  </si>
  <si>
    <t>VYNE Therapeutics Inc. is a biopharmaceutical company. The Company is focused on developing differentiated therapies for the treatment of immuno-inflammatory conditions. The Company's lead product candidate, FMX114, which is in Phase IIa, is being evaluated for the potential treatment of mild-to-moderate atopic dermatitis (AD). The Company is also engaged in the pre-clinical stages of developing products containing Bromodomain and Extra-Terminal Domain (BET) inhibitor compounds. Its initial BET inhibitor candidate in development is VYN201, a locally administered pan-BET inhibitor, which the Company is exploring in various immuno-inflammatory diseases, including skin diseases. Its VYN202 is a pan-BD BET inhibitor that is being developed to address diseases involving multiple, diverse inflammation. In addition, the Company continues to explore opportunistic transactions that enhance its pipeline portfolio, as well as support its operations and fund its future growth.</t>
  </si>
  <si>
    <t>EDSA</t>
  </si>
  <si>
    <t>EDESA BIOTECH, INC.</t>
  </si>
  <si>
    <t>Edesa Biotech, Inc. is a Canada-based biopharmaceutical company. The Company is focused on acquiring, developing and commercializing clinical stage drugs for inflammatory and immune related diseases with clear unmet medical needs. It is organized under the laws of British Columbia, Canada. The Company’s two lead product candidates, EB05 and EB01, are in later stage clinical studies. EB05 is a monoclonal antibody therapy, which the Company is developing as a treatment for acute respiratory distress syndrome (ARDS) in COVID19 patients. ARDS is a life-threatening form of respiratory failure and the leading cause of death among COVID19 patients. ARDS can be also caused by bacterial pneumonia, sepsis, chest injury and other causes. It is developing a secreted phospholipases A2 (sPLA2) inhibitor, designated as EB01, as a treatment for chronic allergic contact dermatitis, a common, potentially debilitating condition and occupational illness. EB01 employs a nonsteroidal mechanism of action.</t>
  </si>
  <si>
    <t>ELOX</t>
  </si>
  <si>
    <t>ELOXX PHARMACEUTICALS, INC.</t>
  </si>
  <si>
    <t>Cystic Fibrosis</t>
  </si>
  <si>
    <t>Eloxx Pharmaceuticals, Inc. is a clinical-stage biopharmaceutical company. The Company is focused on developing ribonucleic acid (RNA)-modulating drug candidates, each designed to be a eukaryotic ribosomal selective glycoside (ERSG), formulated to treat rare and ultra-rare premature stop codon diseases. The Company's lead product candidate, ELX-02, is a small molecule designed to restore production of full-length functional proteins. ELX-02 is in clinical development for systemic administration for cystic fibrosis. The Company is also conducting investigational new drug (IND)-enabling preclinical studies of ERSG compounds for autosomal dominant polycystic kidney disease (ADPKD) and in rare inherited retinal disorders (IRDs) by intravitreal administration with an initial focus on Usher Syndrome. Its preclinical candidate pool consists of a library of ERSG drug candidates identified based on read-through potential and cytoplasmic ribosomal selectivity.</t>
  </si>
  <si>
    <t>BBI</t>
  </si>
  <si>
    <t>IM / DYRK1A Inhibitor . Derm</t>
  </si>
  <si>
    <t>Brickell Biotech, Inc. is a clinical-stage pharmaceutical company engaged in developing prescription therapeutics for the treatment of autoimmune, inflammatory, and other debilitating diseases. The Company’s pipeline combines several development-stage candidates and a cutting-edge platform with autoimmune and inflammatory disorders program for the treatment of primary axillary hyperhidrosis. Its products include Cialis, Taltz, Gemzar, Prozac, Cymbalta and Juvederm. Its lead development-stage program, BBI-02, is a Phase I ready, highly selective, and orally bioavailable DYRK1A inhibitor that has demonstrated in various preclinical models, including atopic dermatitis and rheumatoid arthritis. BBI-10, the Company’s lead early-stage STING inhibitor candidate, is a novel, potent, and orally available covalent STING inhibitor that specifically targets the palmitoylation site of STING, which allows to inhibit both wild-type STING and gain-of-function mutants.</t>
  </si>
  <si>
    <t>APLS</t>
  </si>
  <si>
    <t>APELLIS PHARMACEUTICALS, INC.</t>
  </si>
  <si>
    <t>RARE / EYE</t>
  </si>
  <si>
    <t>Apellis Pharmaceuticals, Inc. is a commercial-stage biopharmaceutical company that is focused on developing therapeutic compounds to treat disease through the inhibition of the complement system. The Company is developing pegcetacoplan with Sobi for systemic administration in several indications, including paroxysmal nocturnal hemoglobinuria, C3 glomerulopathy, immune complex membranoproliferative glomerulonephritis, amyotrophic lateral sclerosis, cold agglutinin disease, and hematopoietic stem cell transplantation thrombotic microangiopathy. The Company's advanced clinical programs targeting component 3 with Phase III clinical trials of its lead product candidate, pegcetacoplan, in multiple indications. Pegcetacoplan is a conjugate of a compstatin analogue, formulated both for ophthalmological administration by injections directly into the eye, and systemic administration by subcutaneous injection, which is an injection into the tissue under the skin.</t>
  </si>
  <si>
    <t>RARE</t>
  </si>
  <si>
    <t>ULTRAGENYX PHARMACEUTICAL INC.</t>
  </si>
  <si>
    <t>RARE / AB / GT</t>
  </si>
  <si>
    <t>Ultragenyx Pharmaceutical Inc. is a biopharmaceutical company, which is focused on the identification, acquisition, development, and commercialization of novel products for the treatment of serious rare and ultra-rare genetic diseases. The Company’s therapies and clinical-stage pipeline consist of four product categories, such as biologics, small molecules, gene therapy, and nucleic acid product candidates. The Company’s four approved product candidates include Crysvita (burosumab) is for the treatment of X-linked hypophosphatemia (XLH), and tumor-induced osteomalacia (TIO); Mepsevii (vestronidase alfa) is for the treatment of mucopolysaccharidosis VII (MPSVII) or Sly Syndrome; Dojolvi (triheptanoin) is for the treatment of long-chain fatty acid oxidation disorders or LC-FAOD, and Evkeeza (evinacumab) is for the treatment of homozygous familial hypercholesterolemia (HoFH). The Company' clinical product candidates include DTX401, DTX301, UX143, GTX-102, UX701 and UX053.</t>
  </si>
  <si>
    <t>EVO</t>
  </si>
  <si>
    <t>EVOTEC SE</t>
  </si>
  <si>
    <t>DD</t>
  </si>
  <si>
    <t>Evotec SE is a Germany-based drug discovery and development company. The company is engaged in development of new pharmaceutical products through research alliances and development partnerships with pharmaceutical and biotechnology companies, academic institutions, patient organizations and venture capital companies. The drug discovery solutions are provided in the form of fee-for-service work, integrated drug discovery alliances, development partnerships, licensing of drug candidates and consulting arrangements. Evotec SE operates in a number of areas, including neuroscience, diabetes and complications of diabetes, pain and inflammation, oncology, infectious diseases, respiratory diseases and fibrosis. Its pipeline covers a range of therapeutic areas, such as CNS Insomnia, Chronic cough, immunology &amp; inflammation, women’s health endometriosis, nephrology, dermatological diseases, fibrotic disease and antiviral, among others.</t>
  </si>
  <si>
    <t>ABCL</t>
  </si>
  <si>
    <t>ABCELLERA BIOLOGICS INC.</t>
  </si>
  <si>
    <t>DD / AB</t>
  </si>
  <si>
    <t>AbCellera Biologics Inc. (AbCellera) is a technology company that searches, decodes, and analyzes natural immune systems to find antibodies that its partners can develop into drugs to prevent and treat disease. AbCellera's full-stack, artificial intelligence (AI)-powered drug discovery platform integrates technologies from engineering, microfluidics, single-cell analysis, high-throughput genomics, machine learning, and hyper-scale data science. AbCellera partners with drug developers of all sizes, from large pharmaceutical to small biotechnology companies, enabling them to tackle the toughest problems in drug development.</t>
  </si>
  <si>
    <t>PTCT</t>
  </si>
  <si>
    <t>PTC THERAPEUTICS, INC.</t>
  </si>
  <si>
    <t>MUSCLE</t>
  </si>
  <si>
    <t>PTC Therapeutics, Inc. is a science-driven global biopharmaceutical company. The Company is focused on the discovery, development and commercialization of clinically differentiated medicines that provide benefits to patients with rare disorders. The Company's portfolio pipeline includes several commercial products and product candidates in various stages of development, including clinical, pre-clinical and research and discovery stages, focused on the development of new treatments for multiple therapeutic areas, including rare diseases and oncology. The Company has two products, Translarna (ataluren) and Emflaza (deflazacort), for the treatment of Duchenne muscular dystrophy (DMD). It has a pipeline of gene therapy product candidates for rare monogenic diseases that affect the central nervous system (CNS), including PTC-AADC for the treatment of Aromatic L-Amino Acid Decarboxylase (AADC).</t>
  </si>
  <si>
    <t>FOLD</t>
  </si>
  <si>
    <t>AMICUS THERAPEUTICS, INC.</t>
  </si>
  <si>
    <t>Amicus Therapeutics, Inc. is a biotechnology company that is focused on discovering, developing, and delivering medicines for rare diseases. The Company's portfolio is Galafold (migalastat), which is the approved oral precision medicine for people living with Fabry disease. Galafold is designed to bind to and stabilize an endogenous alpha-galactosidase A (alpha-Gal A) enzyme in patients with genetic variants. Migalastat is approved under the trade name Galafold in the United States, European Union, United Kingdom and Japan. Its biologics program in its pipeline is Amicus Therapeutics GAA (AT-GAA), which is a clinical-stage treatment paradigm for Pompe disease. Pompe disease is a lysosomal disorder (LD) from deficiency in an enzyme, GAA. AT-GAA consists of a uniquely engineered rhGAA enzyme, ATB200, or cipaglucosidase alfa, with an optimized carbohydrate structure to enhance lysosomal uptake, administered in combination with AT2221 (miglustat) that functions as an enzyme stabilizer.</t>
  </si>
  <si>
    <t>ROIV</t>
  </si>
  <si>
    <t>ROIVANT SCIENCES LTD.</t>
  </si>
  <si>
    <t>Roivant Sciences Ltd. is a biopharmaceutical company. The Company, through its subsidiaries, is focused on delivering medicines and technologies to patients. The Company builds biotech and healthcare technology companies (Vants) and deploys technology to drive research and development and commercialization. Its drug discovery capabilities include a computational physics-based platform for in silico drug design and machine learning-based models for protein degradation. Its development-stage product candidates include Tapinarof, Cerdulatinib, IMVT-1401, ARU-1801, Namilumab, LSVT-1701, Cerdulatinib, DMVT-504, DMVT-503, ARU-2801, AFM32 and CVT-TCR-01. Its Vant family includes Dermavant, Immunovant, Aruvant, Proteovant, Lysovant, Kinevant, Affivant, Cytovant, Arbutus, Sio Gene Therapies, Genevant, Silicon Therapeutics, VantAI, Lokavant, Datavant and Alyvant.</t>
  </si>
  <si>
    <t>CORT</t>
  </si>
  <si>
    <t>CORCEPT THERAPEUTICS INCORPORATED</t>
  </si>
  <si>
    <t>DD / CORTISOL</t>
  </si>
  <si>
    <t>Corcept Therapeutics Incorporated is a commercial-stage company engaged in the discovery and development of drugs that treat severe metabolic, oncologic and neuropsychiatric disorders by modulating the effects of the hormone cortisol. The Company operates through the discovery, development and commercialization of the pharmaceutical products segment. It has marketed Korlym (mifepristone) for the treatment of patients suffering from Cushing’s syndrome. The Company’s portfolio of selective cortisol modulators consists of four series totaling approximately 1,000 compounds. Its portfolio of selective cortisol modulators consists of relacorilant, exicorilant, dazucorilant and miricorilant. Its cortisol activity can be modulated by a drug that competes with cortisol as it attempts to bind to the glucocorticoid receptor (GR). The Company’s ingredient, mifepristone, reduces the binding of excess cortisol to GR. Its compounds bind to GR but not the progesterone, estrogen, or androgen receptors.</t>
  </si>
  <si>
    <t>GBT</t>
  </si>
  <si>
    <t>SDGR</t>
  </si>
  <si>
    <t>SCHRODINGER, INC.</t>
  </si>
  <si>
    <t>Schrodinger, Inc. has developed a physics-based software platform, which enables discovery of molecules for drug development and materials applications. The software platform is used by biopharmaceutical and industrial companies, academic institutions and government laboratories around the world. The Company also leverages its software platform to advance collaborative programs and its own pipeline of therapeutics to address unmet medical needs. The Company operates through two segments: software and drug discovery. The software segment is focused on selling its software to transform drug discovery across the life sciences industry, as well as to customers in materials science industries. The drug discovery segment is focused on building a portfolio of preclinical and clinical programs, internally and through collaborations, which has advanced to various stages of discovery and development. The Company’s pipeline of drug discovery programs include MALT1, CDC7, Wee1, and SOS1/KRAS.</t>
  </si>
  <si>
    <t>BCRX</t>
  </si>
  <si>
    <t>BIOCRYST PHARMACEUTICALS, INC.</t>
  </si>
  <si>
    <t>RARE / VIRAL</t>
  </si>
  <si>
    <t>BioCryst Pharmaceuticals, Inc. (BioCryst) is a commercial-stage biotechnology company that discovers small-molecule medicines. The Company focus on oral treatments for rare diseases in which unmet medical needs exist and an enzyme plays the key role in the biological pathway of the disease. ORLADEYO (berotralstat) is an oral, once-daily therapy that is approved in the United States, the European Union, Japan, and the United Kingdom for the prevention of hereditary angioedema (HAE) attacks in adults and pediatric patients 12 years and older. BioCryst has several ongoing development programs, including BCX9930, an oral Factor D inhibitor for the treatment of complement-mediated diseases; BCX9250, an activin receptor-like kinase-2 (ALK-2) inhibitor for the treatment of fibrodysplasia ossificans progressiva, and Galidesivir, an antiviral drug for Marburg virus disease and Yellow Fever. RAPIVAB (peramivir injection) is a viral neuraminidase inhibitor for the treatment of influenza.</t>
  </si>
  <si>
    <t>RLAY</t>
  </si>
  <si>
    <t>RELAY THERAPEUTICS INC</t>
  </si>
  <si>
    <t>Relay Therapeutics Inc. is a clinical-stage precision medicines company. The Company is focused on transforming the drug discovery process with an initial focus on enhancing small molecule therapeutic discovery in targeted oncology. The Company is advancing a pipeline of medicines to address targets in precision oncology, including its lead product candidates, RLY-4008, RLY-2608 and RLY-1971. Its RLY-1971 binds and stabilizes Src homology region two (SH2)-containing protein tyrosine phosphatase two (SHP2) in its inactive conformation. Its RLY-4008, is it inhibitor of fibroblast growth factor receptor 2 (FGFR2), enriched for patients with advanced solid tumors having oncogenic FGFR2. The Company uses its Dynamo platform to focus on precision oncology. It is also advancing several early programs focused on other precision oncology and genetic disease targets.</t>
  </si>
  <si>
    <t>RXRX</t>
  </si>
  <si>
    <t>RECURSION PHARMACEUTICALS, INC.</t>
  </si>
  <si>
    <t>Recursion Pharmaceuticals, Inc. is a clinical-stage biotechnology company decoding biology by integrating technology across biology, chemistry, automation, machine learning, and engineering to industrialize drug discovery. The Company’s platform includes the Recursion Operating System, which combines an advanced infrastructure layer to generate proprietary biological and chemical datasets, and the Recursion Map, a suite of custom software, algorithms, and machine learning tools. The Company’s programs include REC-994, REC-2282, REC-4881, and REC-3599. REC-994 is an orally bioavailable, superoxide, scavenger small molecule being developed for the treatment of CCM. REC-2282 is developed for the treatment of neurofibromatosis type 2. REC-4881 is developed for the treatment of familial adenomatous polyposis. REC-3599 is developed for the treatment of GM2 gangliosidosis.</t>
  </si>
  <si>
    <t>EXAI</t>
  </si>
  <si>
    <t>EXSCIENTIA PLC</t>
  </si>
  <si>
    <t>Exscientia PLC, formerly Exscientia Ltd, is an artificial intelligence-driven pharmaceutical technology (pharmatech) company. The Company's focus is on the discovery, design and development of small molecule drug candidates. The Company has built a complete end-to-end solution of artificial intelligence (AI), and experimental technologies for target identification, drug candidate design, translational models and patient selection. Its AI process is comprised of the four elements: Precision Target, Precision Design, Precision Experiment and Precision Medicine. Its AI-design includes a range of deep learning and machine learning algorithms, generative methods, active learning and natural language processing. These methods are used to guide target selection, to design the precise molecular architecture of potential drug molecules and to analyze patient tissues to prioritize the molecules. The Company's lead drug candidate, EXS21546, is in early stage of development.</t>
  </si>
  <si>
    <t>RETA</t>
  </si>
  <si>
    <t>REATA PHARMACEUTICALS, INC.</t>
  </si>
  <si>
    <t>Reata Pharmaceuticals, Inc. is a clinical-stage biopharmaceutical company that is focused on identifying, developing, and commercializing therapies. The Company is also focused on providing small-molecule therapeutics with mechanisms of action for the treatment of severe, life-threatening diseases with therapies. Its lead programs are omaveloxolone in a neurological disease called Friedreich’s ataxia (FA) and bardoxolone methyl (bardoxolone) in rare forms of chronic kidney disease (CKD). The Company’s lead product candidates activate the transcription factor Nrf2 to normalize mitochondrial function, restore redox balance, and resolve inflammation. It is also developing RTA 901, the lead product candidate from its Hsp90 modulator program, in neurological indications. Omaveloxolone and bardoxolone are Nuclear factor-erythroid factor 2-related factor 2 (Nrf2) activators that selectively bind to Keap1, a protein that governs the activity of Nrf2 in response to cellular stress.</t>
  </si>
  <si>
    <t>RCKT</t>
  </si>
  <si>
    <t>ROCKET PHARMACEUTICALS, INC.</t>
  </si>
  <si>
    <t>GT / RARE</t>
  </si>
  <si>
    <t>Rocket Pharmaceuticals, Inc. is a clinical-stage, multi-platform biotechnology company that is focused on the development of gene therapies for rare and devastating diseases. The Company’s clinical-stage ex vivo lentiviral vector (LVV) programs include Fanconi Anemia (FA), Leukocyte Adhesion Deficiency-I (LAD-I), Danon Disease, Pyruvate Kinase Deficiency (PKD) and Infantile Malignant Osteopetrosis (IMO). FA is a genetic defect in the bone marrow that reduces production of blood cells or promotes the production of faulty blood cells. LAD-I is a genetic disorder that causes the immune system to malfunction. PKD is a rare red blood cell autosomal recessive disorder that results in chronic non-spherocytic hemolytic anemia. IMO is a genetic disorder characterized by increased bone density and bone mass secondary to impaired bone resorption.</t>
  </si>
  <si>
    <t>DSGN</t>
  </si>
  <si>
    <t>DESIGN THERAPEUTICS INC</t>
  </si>
  <si>
    <t>Design Therapeutics, Inc. is a preclinical-stage biopharmaceutical company. The Company is focused on gene-targeted chimeras (GeneTAC) molecules, which is a class of small-molecule gene-targeted chimera therapeutic candidates that are designed to be disease-modifying and target the underlying cause of inherited nucleotide repeat expansion diseases. The Company's lead product candidate is Friedreich ataxia (FA). The Company is also developing the GeneTAC program in myotonic dystrophy type-1 (DM1), and it is advancing its GeneTAC portfolio to address other serious nucleotides repeat-driven monogenic diseases. Its FA is a monogenic, autosomal recessive progressive disease. Its DM1 is a monogenic, autosomal dominant, progressive neuromuscular disease that affects skeletal muscle, heart, brain and other organs.</t>
  </si>
  <si>
    <t>CPRX</t>
  </si>
  <si>
    <t>CATALYST PHARMACEUTICALS, INC.</t>
  </si>
  <si>
    <t>RARE / LEMS</t>
  </si>
  <si>
    <t>Catalyst Pharmaceuticals, Inc. is a commercial-stage biopharmaceutical company. The Company is focused on in-licensing, developing, and commercializing novel medicines for patients living with rare diseases. With the patient focus, the Company is engaged in developing a robust pipeline of cutting-edge, medicines for rare diseases. The Company's New Drug Application for FIRDAPSE (amifampridine) tablets 10 milligrams (mg) for the treatment of adults with Lambert-Eaton myasthenic syndrome (LEMS). The Company's FIRDAPSE is commercially available in the United States as a treatment for adults with LEMS. The FIRDAPSE is also used for the treatment of adult patients in Canada with LEMS. The Company is also focused on initiating clinical trials of amifampridine in other ultra-rare neuromuscular conditions.</t>
  </si>
  <si>
    <t>AVIDITY BIOSCIENCES, INC.</t>
  </si>
  <si>
    <t>Avidity Biosciences, Inc. is a biopharmaceutical company, which is engaged in delivering a ribonucleic acid (RNA) therapeutics called antibody oligonucleotide conjugates (AOCs). The Company utilizes its AOC platform to design, engineer and develop therapeutics, which combine specificity of monoclonal antibodies (mAbs), with the precision of oligonucleotide therapies to target the root cause of diseases previously untreatable with such therapeutics. Its lead product candidate, AOC 1001, is designed to treat myotonic dystrophy type 1 (DM1) a rare monogenic muscle disease. The Company’s advancing and expanding pipeline also includes AOC 1044, the lead of three programs for the treatment of Duchenne Muscular Dystrophy (DMD), and AOC 1020, designed to treat facioscapulohumeral muscular dystrophy (FSHD). AOC 1020 consists of its mAb, which is designed to bind to TfR1 conjugated with a siRNA targeted to DUX4 mRNA to be administered as an intravenous infusion.</t>
  </si>
  <si>
    <t>ZEAL</t>
  </si>
  <si>
    <t>ZEALAND PHARMA A/S</t>
  </si>
  <si>
    <t>RARE / DIABETES</t>
  </si>
  <si>
    <t>Zealand Pharma A/S is a Denmark-based biopharmaceutical company engaged in the discovery, development and commercialization of peptide-based medicines. The Company's pipeline comprises two implementation areas: Cardio-metabolic diseases and Other indications. The Cardio-metabolic diseases area includes medicines for diabetes and obesity treatment, such as Lyxumia (Lixisenatide), Lyxumia/Lantus, ZP2929 and Danegaptide. The Other indications area offers ZP1848, Elsiglutide and ZP1480 (ABT-719) drugs for inflammatory bowel disease, chemotherapy-induced diarrhea and acute kidney injury treatment. Furthermore, the Company collaborates with a number of partners, such as Sanofi, Helsinn, Boehringer Ingelheim, Abbvie and Eli Lilly.</t>
  </si>
  <si>
    <t>SLN</t>
  </si>
  <si>
    <t>SILENCE THERAPEUTICS PLC</t>
  </si>
  <si>
    <t>RARE / CV with LP(A), Beta</t>
  </si>
  <si>
    <t>Silence Therapeutics plc is a biotechnology company. The Company is focused on discovering and developing molecules combining short interfering ribonucleic acid (siRNA), to inhibit the expression of target genes in the pathology of diseases with unmet medical need. Its siRNA molecules are designed to harness the body’s natural mechanism of RNA interference (RNAi), by specifically binding to and degrading messenger RNA (mRNA), molecules that encode specific targeted disease-associated proteins in a cell. The Company’s mRNAi GOLD (GalNAc Oligonucleotide Discovery) platform is a platform of precision-engineered medicines designed to target for specific disease-associated genes in the liver. The Company’s clinical development programs include SLN360, for the prevalent unmet need in reducing cardiovascular risk in people born with Lipoprotein(a) levels and SLN124, for rare hematological conditions, including thalassemia, myelodysplastic syndrome (MDS), and polycythemia vera (PV).</t>
  </si>
  <si>
    <t>EWTX</t>
  </si>
  <si>
    <t>EDGEWISE THERAPEUTICS INC</t>
  </si>
  <si>
    <t>Edgewise Therapeutics, Inc. is a clinical-stage biopharmaceutical company that is developing orally bioavailable, small molecule therapies for musculoskeletal diseases. The Company is principally focused on discovering, developing and commercializing treatments for rare muscle disorders. Its platform utilizes custom-built throughput and translatable systems that measure integrated muscle function in whole organ extracts to identify small molecule precision medicines regulating key proteins in muscle tissue, initially focused on addressing rare neuromuscular and cardiac diseases. The Company's lead candidate, EDG-5506, is an orally administered allosteric, selective, fast myofiber (type II) myosin small molecule inhibitor designed to address the root cause of dystrophinopathies, including Duchenne muscular dystrophy (DMD) and Becker muscular dystrophy (BMD). The Company's research programs include EDG-6289, EDG-002 and EDG-003.</t>
  </si>
  <si>
    <t>DYN</t>
  </si>
  <si>
    <t>DYNE THERAPEUTICS INC</t>
  </si>
  <si>
    <t>Dyne Therapeutics Inc. is a muscle disease company. The Company is focused on advancing therapeutics for patients with genetically driven diseases. It is utilizing its FORCE platform to overcome the limitations of muscle tissue delivery and oligonucleotide therapeutics for muscle diseases. Its FORCE platform therapeutics consist of an oligonucleotide payload that it has designed to target the genetic basis of the disease. Using its FORCE platform, the Company is assembling a portfolio of muscle disease therapeutics, including its lead programs in myotonic dystrophy type 1 (DM1), Duchenne muscular dystrophy (DMD), and facioscapulohumeral dystrophy (FSHD). Its therapeutics consist of three components: a Fab, a clinically validated linker, and an oligonucleotide payload that it attaches to its Fab using the linker. In addition, It plans to expand its portfolio through development efforts focused on rare skeletal muscle diseases, as well as cardiac and metabolic muscle diseases.</t>
  </si>
  <si>
    <t>SRRK</t>
  </si>
  <si>
    <t>SCHOLAR ROCK HOLDING CORPORATION</t>
  </si>
  <si>
    <t>Scholar Rock Holding Corporation is a biopharmaceutical company that is focused on the discovery and development of medicines for the treatment of serious diseases. The Company’s product candidate includes apitegromab, an inhibitor of the activation of latent myostatin for the treatment of spinal muscular atrophy (SMA) and is in the treatment of other myostatin-related disorders. Its product candidate also includes SRK-181, an inhibitor of the activation of latent transforming growth factor beta-1 (TGFβ1) for the treatment of cancers that are resistant to anti-PD-(L)1 antibody therapies. Its selective inhibitors of the activation of transforming growth factor-beta (TGFβ) for the treatment of fibrotic diseases. It is advancing multiple antibody profiles toward product candidate selection, including antibodies that selectively inhibit the activation of latent TGFβ1 in the context of fibrotic extracellular matrix and that avoid perturbing TGFβ1 presented by cells of the immune system.</t>
  </si>
  <si>
    <t>RYTM</t>
  </si>
  <si>
    <t>RHYTHM PHARMACEUTICALS, INC.</t>
  </si>
  <si>
    <t>RARE / OBESITY</t>
  </si>
  <si>
    <t>Rhythm Pharmaceuticals, Inc. is a commercial-stage biopharmaceutical company. The Company is focused on developing treatment for genetic diseases of obesity, which are characterized by early-onset, severe obesity and an insatiable hunger (hyperphagia). The Company’s lead product candidate, IMCIVREE (setmelanotide), is a potent melanocortin-4 receptor (MC4R). IMCIVREE is developed for the treatment of rare genetic diseases of obesity. It is focused on the melanocortin-4 receptor (MC4R) pathway, which is responsible for regulating weight and hunger. It targets the MC4R pathway to develop therapeutics for rare genetic diseases of obesity, including proopiomelanocortin (POMC) deficiency obesity, leptin receptor (LEPR) deficiency obesity, Bardet-Biedl syndrome (BBS), Alstrom syndrome, POMC or LEPR heterozygous deficiency obesity, Smith-Magenis syndrome, steroid receptor coactivator 1 (SRC1) deficiency obesity, MC4R deficiency obesity and SH2B adapter protein 1 (SH2B1) deficiency obesity.</t>
  </si>
  <si>
    <t>BLUE</t>
  </si>
  <si>
    <t>BLUEBIRD BIO, INC.</t>
  </si>
  <si>
    <t>bluebird bio, Inc. is a biotechnology company. The Company is principally focused on researching, developing and commercializing gene therapies for genetic diseases. The Company’s gene therapy programs in genetic diseases include programs for B-thalassemia; LentiGlobin product candidate as a treatment for sickle cell disease (SCD), and elivaldogene autotemcel (eli-cel) as a treatment for cerebral adrenoleukodystrophy (CALD). It is using a lentiviral vector (LVV) platform, it custom designs each of its therapies to address the underlying cause of disease. The Company is developing lovotibeglogene autotemcel (lovo-cel) as a one-time treatment for patients with SCD, a genetic disease caused by a single mutation in the B-globin gene that leads to the production of abnormal sickle hemoglobin (HbS). The BLA for betibeglogene autotemcel (beti-cel) is for B-thalassemia in patients who receive regular red blood cell (RBC) transfusions.</t>
  </si>
  <si>
    <t>TRDA</t>
  </si>
  <si>
    <t>ENTRADA THERAPEUTICS, INC.</t>
  </si>
  <si>
    <t>Entrada Therapeutics, Inc. (Entrada) is a biopharmaceutical company aiming to transform the lives of patients by establishing a set of medicines, Endosomal Escape Vehicles (EEV) therapeutics, to engage intracellular targets that are considered inaccessible and undruggable. The Company's EEV therapeutics are designed to enable the efficient intracellular delivery of a wide range of therapeutics into a variety of organs and tissues with an improved therapeutic index. Through its EEV Platform, Entrada is building a development portfolio of oligonucleotide-, antibody- and enzyme-based programs for the potential treatment of neuromuscular diseases, immunology, oncology and diseases of the central nervous system. The Company's lead oligonucleotide programs include ENTR-601-44 targeting Duchenne muscular dystrophy (DMD), and a follow-on program targeting myotonic dystrophy type 1 (DM1). DMD is a monogenic X-linked disease caused by mutations in the DMD gene.</t>
  </si>
  <si>
    <t>BLI</t>
  </si>
  <si>
    <t>BERKELEY LIGHTS INC</t>
  </si>
  <si>
    <t>Berkeley Lights, Inc. is a digital cell biology company. The Company is focused on enabling and accelerating the rapid development and commercialization of biotherapeutics and other cell-based products. The Company's Berkeley Lights Platform captures deep phenotypic, functional, and genotypic information for thousands of single cells in parallel and can also deliver the live biology customers desire in the form of the best cells. Its platform delivers live biology, in the form of cell-based products. It is a fully integrated, end-to-end solution, comprised of proprietary consumables, including OptoSelect chips and reagent kits, advanced automation systems, and advanced application and workflow software. The Company platform proprietary OptoElectro Positioning (OEP) technology, which provides deterministic positioning of living single cells and other micro-objects using light. The Company's software products include Cell Analysis Suite (CAS), Assay Analyzer and Image Analyzer.</t>
  </si>
  <si>
    <t>RLYB</t>
  </si>
  <si>
    <t>RALLYBIO CORPORATION</t>
  </si>
  <si>
    <t>RARE / Fetal Blood Disorder / Eye / Iron / HPP</t>
  </si>
  <si>
    <t>Rallybio Corporation is a clinical-stage biotechnology company. The Company is engaged in discovering, developing, manufacturing and delivering therapies that improve the lives of patients suffering from severe and rare diseases. It offers a program for the prevention of fetal and neonatal alloimmune thrombocytopenia, a rare hematological disease that impacts fetuses and newborns. It provides RLYB211, a polyclonal anti-HPA-1a antibody. Its RLYB211 is in Phase I/II clinical trial. The Company’s lead product candidate, RLYB212, is a monoclonal anti-HPA-1a antibody. It is also focused on developing therapies that address diseases of complement dysregulation, including paroxysmal nocturnal hemoglobinuria (PNH), generalized myasthenia gravis (gMG), and ophthalmic disorders. Its RLYB116 is a long-acting, subcutaneously administered inhibitor of complement factor 5 (C5) in development for the treatment of patients with PNH and gMG. It also includes RLYB114, which is a pegylated C5 inhibitor.</t>
  </si>
  <si>
    <t>VECT</t>
  </si>
  <si>
    <t>VECTIVBIO HOLDING LTD</t>
  </si>
  <si>
    <t>VectivBio Holding AG is a holding company based in Switzerland. The Company trough it's subsidiaries operates as a clinical stage biopharmaceutical company focused on the discovery, development and commercialization of treatments for severe rare conditions for which there is a significant unmet medical need.</t>
  </si>
  <si>
    <t>PRLD</t>
  </si>
  <si>
    <t>PRELUDE THERAPEUTICS INCORPORATED</t>
  </si>
  <si>
    <t>Prelude Therapeutics Inc. is a clinical-stage fully integrated oncology company built on a foundation of drug discovery to deliver novel precision cancer medicines to underserved patients. The Company’s product candidate pipeline includes PRT543, PRT811, PRT1419, PRT2527, PRT-SCA2 and PRT3645. PRT543 is in a Phase I clinical trial in advanced solid tumors and select myeloid malignancies. PRT811 is a being studied in a Phase I clinical trial in unselected patients with solid tumors, including high-grade glioma. PRT1419 is designed to be a potent and selective inhibitor of the anti-apoptotic protein, MCL1. PRT2527 is designed to be a potent and selective Cyclin-dependent kinase 9 (CDK9), inhibitor. The Company’s drug discovery engine is designed to identify biological targets and create new chemical entities (NCEs). Its pipeline includes six programs, including methyltransferases, kinases, protein-protein interactions and targeted protein degraders.</t>
  </si>
  <si>
    <t>PEPG</t>
  </si>
  <si>
    <t>PEPGEN INC.</t>
  </si>
  <si>
    <t>PepGen Inc. is a clinical-stage biotechnology company advancing the oligonucleotide therapeutics for the treatment of severe neuromuscular and neurologic diseases. Its proprietary enhanced delivery oligonucleotides (EDOs) are designed to target the underlying causes of rare genetic diseases, such as duchenne muscular dystrophy (DMD) and myotonic dystrophy type 1 (DM1). The Company through its enhanced delivery oligonucleotide (EDO) platform developing a pipeline of disease-modifying peptide-conjugated oligonucleotide candidates to treat a variety of degenerative neuromuscular diseases. Its lead product candidates include PGN-EDO51 and PGN-EDODM1. Its lead product candidate PGN-EDO51, is an EDO peptide conjugated to a phosphorodiamidate morpholino oligomer (PMO) therapeutic cargo, which is developed for the treatment of DMD patients with mutations amenable to exon 51-skipping approach. The Company is also developing PGN-EDODM1, an EDO peptide-conjugated PMO, for the treatment of DM1.</t>
  </si>
  <si>
    <t>FULC</t>
  </si>
  <si>
    <t>FULCRUM THERAPEUTICS, INC.</t>
  </si>
  <si>
    <t>RARE / FSHD / SICKLE</t>
  </si>
  <si>
    <t>Fulcrum Therapeutics, Inc. is a clinical-stage biopharmaceutical company. The Company focuses on improving the lives of patients with genetically defined rare diseases. The Company has developed a product engine which identifies drug targets which can modulate gene expression to treat the known root cause of gene mis-expression. The Company is also engaged in developing drugs for the treatment for the root cause of muscle disorders, central nervous system disorders and blood disorders. The Company uses its proprietary product engine to identify and validate drug targets and develop product candidates to address diseases caused by the mis-expression of certain genes. Its product candidate includes losmapimod, is a small molecule that is developed for the treatment of facioscapulohumeral muscular dystrophy (FSHD) and FTX-6058, is a small molecule designed to bind embryonic ectoderm development (EED).</t>
  </si>
  <si>
    <t>GRPH</t>
  </si>
  <si>
    <t>GRAPHITE BIO, INC.</t>
  </si>
  <si>
    <t xml:space="preserve">GT / SICKLE / BETA THAL / AAT Def </t>
  </si>
  <si>
    <t>Graphite Bio, Inc. is a clinical-stage, gene editing company. The Company is developing a new class of therapies to cure a range of serious and life-threatening diseases. Its gene-editing platform allows to correct mutations, replace entire disease-causing genes with normal genes, or insert new genes into predetermined, safe locations. The Company's lead product candidate, GPH101, is a differentiated approach with the potential to directly correct the mutation that causes sickle cell disease and restore normal adult hemoglobin (HgbA) expression. Its pipeline includes multiple programs, such as GPH102, for beta-thalassemia and GPH201, for X-linked severe combined immunodeficiency syndrome (XSCID), which is its gene replacement technology; GPH301 for Gaucher disease and an early-stage research program for alpha-1 antitrypsin (AAT) deficiency, which is its targeted gene insertion technology, and multiple undisclosed programs in both hematopoietic stem cells (HSCs) and other cell types.</t>
  </si>
  <si>
    <t>PLX</t>
  </si>
  <si>
    <t>PROTALIX BIOTHERAPEUTICS, INC.</t>
  </si>
  <si>
    <t>RARE / Fabry / Gout / NET</t>
  </si>
  <si>
    <t>Protalix BioTherapeutics, Inc. is a biopharmaceutical company. The Company is focused on the development and commercialization of recombinant therapeutic proteins based on its ProCellEx protein expression system (ProCellEx). The Company has developed taliglucerase alfa (marketed under the name Uplyso in Brazil and certain other Latin American countries and Elelyso in the rest of the territories) for the treatment of Gaucher disease that has been approved for marketing in the United States, Brazil, Israel and other markets. The Company's product pipeline includes PRX-102 for the treatment of Fabry disease; AIR DNase (PRX-110) for Cystic Fibrosis, and Oral Anti-TNF (OPRX-106) Anti Inflammatory. PRX-102 or alpha-GAL-A is an enzyme replacement therapy product for the treatment of Fabry disease. AIR DNase is a plant cell recombinant human Deoxyribonuclease 1. Oral Anti-TNF represents a mode of administering a recombinant anti-TNF protein.</t>
  </si>
  <si>
    <t>ANNX</t>
  </si>
  <si>
    <t>ANNEXON, INC.</t>
  </si>
  <si>
    <t>RARE / IM / CNS</t>
  </si>
  <si>
    <t>Annexon, Inc. is a clinical-stage biopharmaceutical company. The Company is engaged in developing complement medicines for patients suffering from serious complement-mediated autoimmune, neurodegenerative and ophthalmic disorders. Its pipeline includes three clinical-stage assets across three therapeutic franchises: Autoimmune, Neurodegeneration and Ophthalmology. Its lead candidate, ANX005, is a monoclonal antibody formulated for intravenous administration for several autoimmune indications. ANX005 is being evaluated in a Phase II/III clinical trial for the treatment of patients with Guillain-Barre Syndrome and a Phase II trial in patients with warm autoimmune hemolytic anemia. It ANX009 clinical candidate is a subcutaneous formulation of an antigen-binding fragment, which is evaluates in a Phase I trial. It is also developing ANX005, which is in Phase II trials in Huntington’s disease and amyotrophic lateral sclerosis. The Company's ANX007 program is a Fab formulated.</t>
  </si>
  <si>
    <t>FIXX</t>
  </si>
  <si>
    <t>HOMOLOGY MEDICINES, INC.</t>
  </si>
  <si>
    <t>GT / PKU</t>
  </si>
  <si>
    <t>Homology Medicines, Inc. is a clinical-stage genetic medicines company focused on providing treatment for rare genetic diseases. The Company’s clinical programs include HMI-102, is an investigational gene therapy candidate in clinical development for the treatment of adult patients with phenylketonuria (PKU); HMI-103, which is an investigational gene editing candidate in clinical development for the treatment of patients with PKU, and HMI-203, which is an investigational gene therapy candidate in clinical development for the treatment of patients with mucopolysaccharidosis type II (MPS II), or Hunter syndrome. Additionally, the Company is developing a gene therapy candidate, HMI-104, from its GTx-mAb platform for the treatment of patients with paroxysmal nocturnal hemoglobinuria (PNH), and conducting research in other diseases, including metachromatic leukodystrophy (MLD). Its platform is designed to utilize human hematopoietic stem cell derived adeno-associated virus vectors.</t>
  </si>
  <si>
    <t>CAPR</t>
  </si>
  <si>
    <t>CAPRICOR THERAPEUTICS, INC.</t>
  </si>
  <si>
    <t>Capricor Therapeutics, Inc. is a biotechnology company that is focused on developing transformative cell and exosome-based therapeutics and vaccines for treating and preventing a broad spectrum of diseases. The Company consists of cell therapy program, including CAP-1002 for Duchenne Muscular Dystrophy program and CAP-1002 with CAP-1002 for coronavirus (COVID-19). The Company’s lead candidate, CAP-1002, is an allogeneic cardiac-derived cell therapy. CAP-1002 is in clinical development for treating Duchenne muscular dystrophy and the cytokine storm associated with COVID-19. Capricor is also developing its exosome technology therapeutic platform. The Company is focused on developing exosomes capable of delivering nucleic acids, including messenger RNA (mRNA) as well as proteins, to treat or prevent a range of diseases. CAP-1002 cell therapy programs initiated Pivotal Phase III, HOPE-3.</t>
  </si>
  <si>
    <t>2.8M</t>
  </si>
  <si>
    <t>SLDB</t>
  </si>
  <si>
    <t>SOLID BIOSCIENCES INC.</t>
  </si>
  <si>
    <t>Solid Biosciences Inc. is a life sciences company that is focused on developing transformative treatments to improve the lives of patients with Duchenne muscular dystrophy (Duchenne). Duchenne is a genetic muscle-wasting disease predominantly affecting boys. SGT-001 and SGT-003 are its gene transfer candidates. SGT-001 and SGT-003 are designed to address the underlying genetic cause of Duchenne by delivering a synthetic transgene that produces dystrophin-like protein that is only expressed in muscles of the body, including cardiac and respiratory muscles. SGT-001 is its lead gene transfer candidate and utilizes an adeno-associated virus (AAV)9 vector. In addition to its gene transfer candidates, it has development programs focusing on platform technologies, including dual gene expression, a technology that allows it to package multiple transgenes into one vector, as well as capsids. It is developing SGT-001 for the treatment of Duchenne through a single intravenous administration.</t>
  </si>
  <si>
    <t>SYBX</t>
  </si>
  <si>
    <t>SYNLOGIC, INC.</t>
  </si>
  <si>
    <t>RARE / PKU</t>
  </si>
  <si>
    <t>Synlogic, Inc. is a clinical-stage biopharmaceutical company. The Company is focused on the discovery and development of synthetic biology therapeutics for the treatment of rare, infectious, and other diseases. Its pipeline includes its lead program in phenylketonuria (PKU). The Company's PKU program includes two development candidates, SYNB1618 and SYNB1934. SYNB1618 and SYNB1934 are orally administered, non-systemically absorbed drug candidates for PKU, which is a genetic disease caused by neurotoxic levels of the amino acid Phe. Its product pipeline includes SYNB1353 and SYNB8802. SYNB1353 is an orally administered, non-systemically absorbed live biotherapeutic drug candidate engineered to consume methionine in the gastrointestinal tract (GI) total homocysteine (tHcy) in homocystinuria (HCU) patients and allowing natural protein intake. SYNB8802 is a non-systemically absorbed drug candidate developed for the treatment of enteric hyperoxaluria.</t>
  </si>
  <si>
    <t>RPHM</t>
  </si>
  <si>
    <t>RENEO PHARMACEUTICALS INC</t>
  </si>
  <si>
    <t>Reneo Pharmaceuticals, Inc. is a clinical-stage pharmaceutical company. The Company is focused on the developing therapies for patients with rare genetic mitochondrial diseases. The Company is engaged in developing REN001 to modulate genes critical to metabolism and generation of ATP, which is the source of energy for cellular processes. REN001 is a selective peroxisome proliferator-activated receptor delta (PPARd) agonist that has been shown to transcription of genes involved in mitochondrial function and fatty acid oxidation (FAO). The Company is developing REN001 in the three rare genetic diseases that present with myopathy and have unmet medical need: primary mitochondrial myopathies (PMM), long-chain fatty acid oxidation disorders (LC-FAOD), and glycogen storage disease type V (McArdle disease). The Company has completed Phase I b clinical trial in patients with PMM to REN001. It is conducting open-label Phase I b clinical trials of REN001 with LC-FAOD and with McArdle disease.</t>
  </si>
  <si>
    <t>ORTX</t>
  </si>
  <si>
    <t>ORCHARD THERAPEUTICS PLC</t>
  </si>
  <si>
    <t>GT / MUSCLE / IM</t>
  </si>
  <si>
    <t>Orchard Therapeutics plc is a gene therapy company. The Company is engaged in development, manufacturing and commercialization of gene and cell therapies to provide curative therapies to patients suffering from a range of diseases. The Company's portfolio includes a commercial-stage product and research and development-stage product candidates. It is focused on severe neurometabolic diseases and early research programs in rare primary immune deficiencies, including OTL-103 for treatment of Wiskott Aldrich syndrome (WAS), OTL-102 for treatment of X-linked chronic granulomatous disease (X-CGD), and Strimvelis for adenosine deaminase severe combined immunodeficiency (ADA-SCID). The Company also develops, OTL-105, an investigational ex vivo autologous HSC gene therapy for the treatment of hereditary angioedema (HAE), a life-threatening rare disorder that causes recurring swelling attacks in the face, throat, extremities and abdomen. It also develops OTL-200 under the brand name Libmeldy.</t>
  </si>
  <si>
    <t>LUMO</t>
  </si>
  <si>
    <t>LUMOS PHARMA, INC.</t>
  </si>
  <si>
    <t>Lumos Pharma, Inc. is a clinical-stage biopharmaceutical company. The Company is focused on identifying, acquiring, developing, and commercializing products and therapies for people with rare diseases. Its lead product candidate is LUM-201, a therapy for pediatric growth hormone deficiency (PGHD) and other rare endocrine disorders. LUM-201 stimulates growth hormone (GH) through the GH secretagogue receptor. Its product provides a differentiated mechanism of action to treat rare endocrine disorders by increasing the amplitude of endogenous and pulsatile GH secretion. LUM-201 is an orally administered small molecule, which is a GH secretagogue for rare endocrine disorders where injectable recombinant human growth hormone (rhGH) is approved. Its pipeline features development programs for rare diseases associated with growth hormone deficiencies. Its subsidiaries include NewLink International, BlueLink Pharmaceuticals, Inc, BioProtection Systems Corporation and Lumos Pharma Sub, Inc.</t>
  </si>
  <si>
    <t>EVAX</t>
  </si>
  <si>
    <t>EVAXION BIOTECH A/S</t>
  </si>
  <si>
    <t>DD / Melanoma / BACTERIAL</t>
  </si>
  <si>
    <t>Evaxion Biotech A/S is a Denmark-based clinical-stage biotechnology company, which specializes in the development of AI-driven immunotherapies to improve the lives of patients with cancer and infectious diseases. The Company decodes the human immune system to discover and develop immunotherapies to treat cancer and infectious diseases. Based on AI-immunology core technology, Evaxion is developing a pipeline of product candidates. In addition, Evaxion develops portfolio of vaccines to prevent bacterial and viral infections.</t>
  </si>
  <si>
    <t>PRQR</t>
  </si>
  <si>
    <t>PROQR THERAPEUTICS NV</t>
  </si>
  <si>
    <t>GT / Amaurosis / Retinitis</t>
  </si>
  <si>
    <t>ProQR Therapeutics N.V. (ProQR), formerly ProQR Therapeutics B.V., is a pre-clinical stage biopharmaceutical company based in the Netherlands. The Company is engaged in the discovery and development of ribonucleic Acid (RNA)-based therapeutics for the treatment of severe genetic disorders. It designs its therapeutic candidates to specifically target and repair the defective messenger RNA, or Messenger Ribonucleic Acid (mRNA), that is transcribed from a mutated gene in order to restore the expression and function of normal, or wild-type protein. Its product candidates include QR-010, an RNA-based oligonucleotide for the treatment of cystic fibrosis (CF), QR-110, an oligonucleotide and for the treatment of Leber’s congenital amaurosis (LCA).</t>
  </si>
  <si>
    <t>AKTX</t>
  </si>
  <si>
    <t>AKARI THERAPEUTICS, PLC</t>
  </si>
  <si>
    <t>Akari Therapeutics, Plc is a late-stage biotechnology company. The Company is focused on the development and commercialization of treatments for a range of rare and orphan autoimmune and inflammatory diseases caused by dysregulation of complement C5. Its lead product candidate, Nomacopan, is a recombinant small protein (16,740 Da) that acts on complement component-C5, preventing release of C5a and formation of C5b-9 (membrane attack complex (MAC)), and independently also inhibits leukotriene B4, or LTB4, activity, both elements that are co-located as part of the immune/inflammatory response. The Company’s pipeline includes two late-stage programs for bullous pemphigoid (BP) and thrombotic microangiopathy (TMA), as well as earlier stage research and development programs in eye and lung diseases with unmet need. Its pre-clinical programs include Nomacopan LA, Votucalis and others.</t>
  </si>
  <si>
    <t>ACST</t>
  </si>
  <si>
    <t>ACASTI PHARMA INC.</t>
  </si>
  <si>
    <t>Acasti Pharma Inc. is a late-stage specialty pharma company with drug delivery capability and technologies addressing rare and orphan diseases. The Company is targeting three underserved orphan diseases: Subarachnoid Hemorrhage (SAH), Ataxia Telangiectasia (A-T), and Postherpetic Neuralgia (PHN). The Company's lead product candidate includes GTX-104, which is a clinical-stage nanoparticle formulation of nimodipine being developed for IV infusion in SAH patients. The Company's other pipeline products include GTX-102, an oral mucosal spray formulation of betamethasone intended to develop neurological symptoms of A-T, including developing clinical assessments of posture and gait disturbance, and kinetic speech and oculomotor functions. GTX-101 is a topical bio-adhesive film-forming spray of bupivacaine for the treatment of PHN.</t>
  </si>
  <si>
    <t>AVTX</t>
  </si>
  <si>
    <t>AVALO THERAPEUTICS, INC.</t>
  </si>
  <si>
    <t>RARE / LIGHT</t>
  </si>
  <si>
    <t>Avalo Therapeutics, Inc. is a clinical-stage precision medicine company. The Company discovers, develops, and commercializes therapeutics for patients with unmet clinical needs in immunology and rare genetic diseases. Its clinical-stage pipeline includes AVTX-002, AVTX-007, and AVTX-800 programs. AVTX-002 is an Anti-LIGHT monoclonal antibody for treatment of non-eosinophilic asthma, moderate to severe inflammatory bowel disease, and COVID-19 acute respiratory distress syndromes. AVTX-007 is a fully human monoclonal antibody for the treatment of Still’s Disease, including adult-onset Still’s disease (AOSD) and systemic juvenile jdiopathic Arthritis (SJIA). Its AVTX-800 programs include AVTX-801 and AVTX-803, AVTX-802, AVTX-008, and AVTX-006. VTX-801 and AVTX-803 are monosaccharide therapies for the treatment of congenital disorders of glycosylation (CDGs). AVTX-006 is a dual mTORc1/c2 small molecule inhibitor for the treatment of complex lymphatic malformations.</t>
  </si>
  <si>
    <t>AVRO</t>
  </si>
  <si>
    <t>AVROBIO, INC.</t>
  </si>
  <si>
    <t>GT / RARE / GAUCHER TYPE 1 3 / CYSTINOSIS / HUNTER / POMPE</t>
  </si>
  <si>
    <t>AVROBIO, Inc. is a clinical-stage gene therapy company. The Company is focused on developing curative ex vivo lentiviral-based gene therapies to treat patients with rare diseases following a single dose treatment regimen. Its gene therapies employ hematopoietic stem cells that are harvested from the patient and then modified with a lentiviral vector to insert the equivalent of a functional copy of the gene that is mutated in the target disease. The Company is focusing on a group of rare genetic diseases referred to as lysosomal disorders, primarily managed with enzyme replacement therapies. Its pipeline is comprised of five lentiviral-based gene therapy programs, which include AVR-RD-04 for the treatment of cystinosis; AVR-RD-02 for the treatment of Gaucher disease type 1; AVR-RD-05 for the treatment of Hunter syndrome; AVR-RD-06 for the treatment of Gaucher disease type 3, and AVR-RD-03 for the treatment of Pompe disease.</t>
  </si>
  <si>
    <t>LRMR</t>
  </si>
  <si>
    <t>LARIMAR THERAPEUTICS, INC.</t>
  </si>
  <si>
    <t>Larimar Therapeutics Inc. is a clinical-stage biopharmaceutical company. The Company is focused on developing treatments for patients suffering from complex rare diseases using its cell penetrating peptide technology platform. The Company's protein replacement therapy platform is intended to deliver missing proteins inside the machinery of cells to treat devastating rare diseases that are ineffective or have no treatments available. Its cell penetrating peptide (CPP) technology platform, which enables a therapeutic molecule to cross a cell membrane in order to reach intracellular targets, has the potential to enable the treatment of other rare and orphan diseases. The Company's lead product candidate, CTI-1601, is a recombinant fusion protein intended to deliver human frataxin (FXN), an essential protein to the mitochondria of patients with Friedreich’s ataxia. CTI-1601 is in a Phase I clinical program.</t>
  </si>
  <si>
    <t>AEZS</t>
  </si>
  <si>
    <t>AETERNA ZENTARIS INC.</t>
  </si>
  <si>
    <t>Aeterna Zentaris Inc. is a specialty biopharmaceutical company, which is engaged in commercializing and developing therapeutics and diagnostic tests. The Company's lead product, Macrilen (macimorelin), is an oral test indicated for the diagnosis of patients with adult growth hormone deficiency (AGHD). Macrilen (macimorelin) is an orally available peptidomimetic ghrelin receptor agonist that stimulates the secretion of growth hormone by binding to the ghrelin receptor (GHSR-1a) and has uses in both endocrinology and oncology indications. The Company is also leveraging the clinical and compelling safety profile of macimorelin to develop it for the diagnosis of childhood-onset growth hormone deficiency (CGHD). It is also developing oral prophylactic bacterial vaccines against each of SARS-CoV-2, the virus that causes COVID-19, and Chlamydia Trachomatis. The Company focuses on the commercialization of macimorelin in Asia and the rest of the world.</t>
  </si>
  <si>
    <t>NBSE</t>
  </si>
  <si>
    <t>NEUBASE THERAPEUTICS, INC.</t>
  </si>
  <si>
    <t>NeuBase Therapeutics, Inc. is a pre-clinical-stage biopharmaceutical company. The Company is focused on developing therapies to treat rare genetic diseases and cancers caused by mutant genes. The Company’s peptide-nucleic acid antisense oligonucleotide (PATrOL) platform focuses on addressing Huntington's disease (HD) and myotonic dystrophy, as well as other genetic disorders. Its programs include NT0100, a PATrOL-enabled therapeutic program for systemic administration to target the mutant expansion in the HD messenger ribonucleic acid (mRNA) and NT0200, a PATrOL-enabled therapeutic program for systemic administration to target the mutant expansion in the myotonic dystrophy type one disease mRNA.</t>
  </si>
  <si>
    <t>XFOR</t>
  </si>
  <si>
    <t>X4 PHARMACEUTICALS, INC.</t>
  </si>
  <si>
    <t>RARE / Immune</t>
  </si>
  <si>
    <t>X4 Pharmaceuticals, Inc. is a clinical-stage biopharmaceutical company. The Company is focused on the research, development and commercialization of therapeutics for the treatment of rare diseases with an initial focus on the treatment of people with immune system dysfunction. Its lead product candidate, mavorixafor, is a small molecule inhibitor of the chemokine receptor CXCR4 and is being developed as a once-daily oral therapy. Its mavorixafor demonstrated ability to antagonize CXCR4 and improve the healthy maturation and trafficking of white blood cells (WBCs), which provides therapeutic benefit across a variety of diseases, including primary immunodeficiencies (PIDs) and certain types of cancer. Its mavorixafor is in a global Phase III clinical trial for the treatment of warts, hypogammaglobulinemia, infections and myelokathexis (WHIM) syndrome, a rare, inherited PID caused by genetic mutations in the CXCR4 receptor gene. Its product candidates include X4P-001, X4P-002 and X4P-003.</t>
  </si>
  <si>
    <t>IMRA</t>
  </si>
  <si>
    <t>IMARA INC.</t>
  </si>
  <si>
    <t>SICKLE</t>
  </si>
  <si>
    <t>Imara, Inc. is a clinical-stage biotechnology company. The Company is focused on developing and commercializing therapeutics to treat patients suffering from rare inherited genetic disorders of hemoglobin and other serious diseases. Its lead product candidate, tovinontrine (IMR-687), is an oral, highly selective, potent small molecule inhibitor of phosphodiesterase-9 (PDE9). PDE9 selectively degrades cyclic guanosine monophosphate (cGMP), an active signaling molecule. IMR-687 is in Phase IIb clinical development for the treatment of sickle cell disease (SCD) and beta- thalassemia. It is also focused on initiating a Phase II clinical trial of IMR-687 in heart failure with preserved ejection fraction (HFpEF). The Company is also focused on development of IMR-261, an oral, clinic-ready activator of nuclear factor erythroid 2-related factor 2 (Nrf2).</t>
  </si>
  <si>
    <t>ABEO</t>
  </si>
  <si>
    <t>ABEONA THERAPEUTICS INC.</t>
  </si>
  <si>
    <t>GT / Epidermolysis / Sanfilippo</t>
  </si>
  <si>
    <t>Abeona Therapeutics Inc. is a clinical-stage biopharmaceutical company that develops gene and cell therapies for life-threatening rare genetic diseases. The Company’s lead clinical programs consist of EB-101, which is an autologous, gene-corrected cell therapy for recessive dystrophic epidermolysis bullosa (RDEB) and ABO-102, which is an adeno-associated virus (AAV)-based gene therapy for Sanfilippo syndrome type A (MPS IIIA). The Company is focused on to develop additional AAV-based gene therapies designed to treat ophthalmic and other diseases and AAV-based gene therapies using the AIM Capsid platform that has a license from the University of North Carolina at Chapel Hill and internal AAV vector research programs. It is applying AIM Capsid Technology to develop in-vivo gene therapies.</t>
  </si>
  <si>
    <t>SNGX</t>
  </si>
  <si>
    <t>SOLIGENIX, INC.</t>
  </si>
  <si>
    <t>Soligenix, Inc. is a late-stage biopharmaceutical company. The Company is focused on developing products to treat rare diseases. The Company operates through two segments: Specialized BioTherapeutics and Public Health Solutions. Specialized BioTherapeutics segments includes developing of HyBryte (SGX301 or synthetic hypericin) a photodynamic therapy for the treatment of cutaneous T-cell lymphoma (CTCL). Public Health Solutions segment includes RiVax to protect against exposure to ricin toxin vaccine candidate and SGX943 therapeutic candidate for antibiotic resistant and infectious disease. The Company's Development programs include innate defense regulator (IDR) technology, dusquetide (SGX942) for the treatment of inflammatory diseases, oral mucositis in head and neck cancer, and oral beclomethasone 17,21-dipropionate (BDP) for the prevention/treatment of gastrointestinal (GI) disorders including pediatric Crohn's disease (SGX203).</t>
  </si>
  <si>
    <t>APLT</t>
  </si>
  <si>
    <t>APPLIED THERAPEUTICS, INC.</t>
  </si>
  <si>
    <t>Applied Therapeutics, Inc. is a clinical-stage biopharmaceutical company that is focused on developing a pipeline of product candidates against validated molecular targets in indications of high unmet medical need. The Company’s molecular target is aldose reductase (AR), an enzyme that converts glucose to sorbitol under oxidative stress conditions. Its product candidates include AT-007, AT-001, AT-003 and AT-104. The Company’s AT-007 is a central nervous system (CNS) penetrant ARI, which is developed for the treatment of galactosemia. AT-001 is an aldose reductase inhibitor (ARI) with exposure and nerve permeability. AT-001 is developed for the treatment of diabetic cardiomyopathy (DbCM), fatal fibrosis of the heart. Its AT-003 is an ARI designed to cross through the back of the eye when dosed orally. AT-003 is developed for the treatment of diabetic retinopathy (DR). AT-104 is a dual selective PI3K inhibitor in preclinical development for T Cell Acute Lymphoblastic Leukemia (T-ALL).</t>
  </si>
  <si>
    <t>VYNT</t>
  </si>
  <si>
    <t>VYANT BIO, INC.</t>
  </si>
  <si>
    <t>DD / CNS</t>
  </si>
  <si>
    <t>Vyant Bio, Inc. (Vyant Bio) is a biotechnology drug discovery company focused on identifying unique biological targets and novel and repurposed therapeutics. Vyant Bio is also focused on combining sophisticated data science capabilities with highly functional human cell derived disease models. Vyant Bio’s central nervous system (CNS) drug discovery platform combines human-derived organoid models of brain disease, scaled biology, and machine learning. The Company’s platform is designed to elucidate disease pathophysiology; formulate key therapeutic hypotheses; identify and validate drug targets, cellular assays, and biomarkers to guide candidate molecule selection, and guide clinical trial patient selection and trial design. Vyant Bio’s programs are focused on identifying repurposed and novel small molecule clinical candidates for rare CNS genetic disorders including Rett Syndrome (Rett), CDKL5 Deficiency Disorders (CDD) and familial Parkinsons Disease (PD).</t>
  </si>
  <si>
    <t>AYTU</t>
  </si>
  <si>
    <t>AYTU BIOPHARMA, INC.</t>
  </si>
  <si>
    <t>Aytu Biopharma, Inc., formerly Aytu BioScience, Inc., is a specialty pharmaceutical company. The Company markets a portfolio of prescription products addressing primary care and pediatric markets. The Company's primary prescription products treat attention deficit hyperactivity disorder (ADHD) and other common pediatric conditions. It markets ADHD products Adzenys XR-ODT (amphetamine) extended-release orally disintegrating tablets, Cotempla XR-ODT (methylphenidate) extended-release orally disintegrating tablets, and Adzenys-ER (amphetamine) extended-release oral suspension. The Company's other pediatric products include Karbinal ER (carbinoxamine maleate), an extended-release carbinoxamine (antihistamine) suspension indicated to treat numerous allergic conditions, and Poly-Vi-Flor and Tri-Vi-Flor, two complementary fluoride-based prescription vitamin product lines containing combinations of fluoride and vitamins in formulations for infants and children with fluoride deficiency.</t>
  </si>
  <si>
    <t>SLNO</t>
  </si>
  <si>
    <t>SOLENO THERAPEUTICS, INC.</t>
  </si>
  <si>
    <t>Soleno Therapeutics, Inc. is a clinical-stage biopharmaceutical company. The Company is focused on the development and commercialization of therapeutics for the treatment of rare diseases. Its lead drug, Diazoxide Choline Controlled-Release tablets (DCCR), is a potent ATP-sensitive potassium (KATP) channel activator. DCCR’s mode of action with targets in the brain, pancreas and fat tissue has the potential to broadly impact complex diseases like Prader-Willi syndrome (PWS) to reduce appetite, reduce food seeking, improve satiety, improve insulin and leptin resistance, and reduce body fat. It appears that many of the problematic behaviors in conditions like PWS may have hyperphagic drive as a root cause and may therefore be improved by addressing hyperphagia. The Company has a Fast-Track designation for DCCR in PWS and an orphan drug designation for the drug in the United States and European Union. Its development pipeline includes proposed diagnostic devices for asthma in children.</t>
  </si>
  <si>
    <t>CYTH</t>
  </si>
  <si>
    <t>CYCLO THERAPEUTICS, INC.</t>
  </si>
  <si>
    <t>Cyclo Therapeutics, Inc. is a clinical stage biotechnology company that develops cyclodextrin-based products for the treatment of disease. The Company's lead drug candidate, Trappsol Cyclo (hydroxypropyl beta cyclodextrin) is for the treatment of Niemann-Pick Type C disease (NPC). NPC is a rare and fatal cholesterol metabolism disease that impacts the brain, lungs, liver, spleen, and other organs. It is also focusing on the use of cyclodextrins in the treatment of Alzheimer's disease. The Company's product lines include Trappsol and Aquaplex. It sells its chemical products directly to customers in the pharmaceutical, diagnostics, and industrial chemical industries, and to chemical supply distributors. The Company also sells cyclodextrins and related products to the pharmaceutical, nutritional, and other industries, primarily for use in diagnostics and specialty drugs.</t>
  </si>
  <si>
    <t>5.89M</t>
  </si>
  <si>
    <t>QNRX</t>
  </si>
  <si>
    <t>QUOIN PHARMACEUTICALS LTD</t>
  </si>
  <si>
    <t>Quoin Pharmaceuticals Ltd, former Cellect Biotechnology Ltd, is an Israel-based specialty pharmaceutical company, focused on developing and commercializing therapeutic products that treat rare and orphan diseases. The Company’s first lead product is QRX003, a once daily, topical lotion comprised of a broad-spectrum serine protease inhibitor, formulated with the proprietary Invisicare technology, to treat Netherton Syndrome. The product going to be developed for other rare dermatological diseases including Peeling Skin Syndrome, SAM Syndrome, and Palmoplantar Keratoderma. Quoin is also developing QRX004 as a potential treatment for Dystrophic Epidermolysis Bullosa, and QRX006 as a potential therapy for an, as of yet, undisclosed rare skin disease.</t>
  </si>
  <si>
    <t>BPTS</t>
  </si>
  <si>
    <t>BIOPHYTIS SA</t>
  </si>
  <si>
    <t>Biophytis SA, formerly Institut Biophytis Sas is a France-based company engaged in the healthcare industry. The Company is a biotechnology entity specialized in the development of drug candidates to treat ageing diseases. Its two programs relate to sarcopenia (loss of muscle functionality) and Age Related Macular Degeneration (ARMD). Biophytis SA is engaged in the clinical and regulatory development of its drug candidates, such as Sarconeos (BIO101) and Macuneos (BIO201), simultaneously in the United States and domestic market.</t>
  </si>
  <si>
    <t>18.66M</t>
  </si>
  <si>
    <t>LOGC</t>
  </si>
  <si>
    <t>LOGICBIO THERAPEUTICS, INC.</t>
  </si>
  <si>
    <t>GT / MMA CRIGLER NAJJAR TYROSINEMIA WILSON / FABRY POMPE</t>
  </si>
  <si>
    <t>LogicBio Therapeutics, Inc. is a clinical-stage genetic medicine company. It is focused on genome editing and gene delivery platforms to address rare and serious diseases from infancy through adulthood. Its genome editing platform, GeneRide, is an approach to precise gene insertion harnessing a cell's natural deoxyribonucleic acid repair process, potentially to durable therapeutic protein expression levels. Its gene delivery platform, sAAVy, is an adeno-associated virus (AAV) capsid engineering platform designed to optimize gene delivery for treatments in a range of indications and tissues. Its lead product candidate, LB-001 is developed for the treatment of methylmalonic acidemia (MMA) in pediatric patients. LB-001 is designed to introduce a functional copy of the methylmalonyl-CoA mutase (MUT) gene into the genome of MMA patients. It is developing LB-401 for the treatment of hereditary tyrosinemia type 1. It is also developing LB-301 for the treatment of Crigler-Najjar syndrome (CN).</t>
  </si>
  <si>
    <t>BNTC</t>
  </si>
  <si>
    <t>BENITEC BIOPHARMA INC.</t>
  </si>
  <si>
    <t>GT / OPMD / HBV</t>
  </si>
  <si>
    <t>Benitec Biopharma Inc is an Australia-based biotechnology company. The Company is focused on developing a therapeutic technology platform that combines ribonucleic acid (RNA) interference with gene therapy for the goal of silencing disease-causing genes from a single administration. The Company's technology, deoxyribonucleic acid (DNA)-directed RNA interference (ddRNAi), is used to develop product candidates in chronic and life-threatening human disease areas including orphan disease and infectious disease. Its pipeline includes BB-301, and BB-103. The Company's lead product candidate, BB-301, is used for the treatment of Oculopharyngeal Muscular Dystrophy (OPMD). Its BB-103 pipeline product is being developed for the treatment of chronic hepatitis B Virus infection.</t>
  </si>
  <si>
    <t>SRPT</t>
  </si>
  <si>
    <t>Sarepta Therapeutics, Inc.</t>
  </si>
  <si>
    <t>GT / Muscle GT</t>
  </si>
  <si>
    <t>CRSP</t>
  </si>
  <si>
    <t>Crispr Therapeutics Ltd</t>
  </si>
  <si>
    <t>GT / Big 3</t>
  </si>
  <si>
    <t>NTLA</t>
  </si>
  <si>
    <t>Intellia Therapeutics, Inc.</t>
  </si>
  <si>
    <t>BEAM</t>
  </si>
  <si>
    <t>Beam Therapeutics Inc.</t>
  </si>
  <si>
    <t>GT / highest valuation for PC only</t>
  </si>
  <si>
    <t>KRYS</t>
  </si>
  <si>
    <t>Krystal Biotech, Inc.</t>
  </si>
  <si>
    <t>1.32B</t>
  </si>
  <si>
    <t>EDIT</t>
  </si>
  <si>
    <t>Editas Medicine, Inc.</t>
  </si>
  <si>
    <t>MGTA</t>
  </si>
  <si>
    <t>Magenta Therapeutics, Inc.</t>
  </si>
  <si>
    <t>GT / Transplant</t>
  </si>
  <si>
    <t>ASND</t>
  </si>
  <si>
    <t>Ascendis Pharma A/S</t>
  </si>
  <si>
    <t>RARE / ENDOCRINE</t>
  </si>
  <si>
    <t>NVAX</t>
  </si>
  <si>
    <t>NOVAVAX, INC.</t>
  </si>
  <si>
    <t>VAX / COVID FLU</t>
  </si>
  <si>
    <t>Novavax, Inc., along with its wholly owned subsidiaries, Novavax AB and Novavax CZ, is a biotechnology company. The Company promotes improved health globally through the discovery, development, and commercialization of vaccines to prevent serious infectious diseases. Its recombinant technology platform harnesses the power and speed of genetic engineering to produce immunogenic nanoparticles designed to address urgent global health needs. The vaccine candidates in its near-term pipeline, including both coronavirus vaccine candidate (NVX-CoV2373) and seasonal quadrivalent influenza vaccine candidate (NanoFlu), which are genetically engineered, three-dimensional nanostructures of recombinant proteins critical to disease pathogenesis. NVX-CoV2373 is marketed under the brand name of Covovax or as Nuvaxovid COVID-19 Vaccine (SARS-CoV-2 rS [Recombinant, adjuvanted]).</t>
  </si>
  <si>
    <t>VIR</t>
  </si>
  <si>
    <t>VIR BIOTECHNOLOGY, INC.</t>
  </si>
  <si>
    <t>VAX / COVID HBV</t>
  </si>
  <si>
    <t>Vir Biotechnology, Inc. is a commercial-stage immunology company focused on combining immunologic insights with technologies to treat and prevent serious infectious diseases. It has assembled four technology platforms focused on antibodies, T cells, innate immunity, and small interfering ribonucleic acid (siRNA), through internal development, collaborations, and acquisitions. The Company's pipeline consists of sotrovimab and other product candidates targeting COVID-19, hepatitis B virus (HBV), influenza A virus, and human immunodeficiency virus (HIV). Its product candidates include Sotrovimab and VIR-7832, VIR-2218, VIR-3434, VIR-2482, VIR-1111. It is engaged in developing differentiated monoclonal antibodies (mAbs) as well as vaccines and small molecules that focuses is on treating and preventing severe acute respiratory syndrome coronavirus 2 (SARS-CoV-2). VIR-2218 and VIR-3434, are for the treatment of HBV. VIR-2482 is an investigational IM administered influenza A-neutralizing mAb.</t>
  </si>
  <si>
    <t>CVAC</t>
  </si>
  <si>
    <t>CUREVAC NV</t>
  </si>
  <si>
    <t>VAX / COVID FLU CANCER</t>
  </si>
  <si>
    <t>CureVac AG is a Germany-based biotechnology company. The Company is engaged in the therapeutic development of messenger Ribonucleic Acid (mRNA) and RNA-based vaccines. CureVac AG focuses on developing vaccines for infectious diseases and drugs to treat cancer and rare diseases. The Company's pipeline focuses on three areas: cancer immunotherapy, prophylactic vaccines, and protein-based therapies.</t>
  </si>
  <si>
    <t>DVAX</t>
  </si>
  <si>
    <t>DYNAVAX TECHNOLOGIES CORPORATION</t>
  </si>
  <si>
    <t>VAX / HBV</t>
  </si>
  <si>
    <t>Dynavax Technologies Corporation is a commercial-stage biopharmaceutical company that is focused on developing and commercializing vaccines. The Company's products include HEPLISAV-B and CpG 1018. The HEPLISAV-B is indicated for the prevention of infection caused by all known subtypes of hepatitis B virus in adults 18 years of age and older. HEPLISAV-B is a two-dose hepatitis B vaccine for adults. HEPLISAV-B is a sterile solution for injection presented in 0.5 mL single-dose prefilled syringes. The Company also manufactures and sells CpG 1018, the adjuvant used in HEPLISAV-B. The Company is also engaged in developing CpG 1018 as a vaccine adjuvant through research collaborations and partnerships. HEPLISAV-B combines 1018, a toll-like receptor (TLR9) agonist adjuvant, and recombinant hepatitis B surface antigen (rHBsAg). It is primarily focused on adjuvanted vaccines for coronavirus disease (COVID-19), plague, Tdap, seasonal influenza, universal influenza, and shingles.</t>
  </si>
  <si>
    <t>PCVX</t>
  </si>
  <si>
    <t>VAXCYTE, INC.</t>
  </si>
  <si>
    <t>VAX / PCV</t>
  </si>
  <si>
    <t>Vaxcyte Inc. is a clinical-stage vaccine company focused on developing vaccines to protect humankind from the consequences of bacterial diseases. The Company’s pipeline includes pneumococcal conjugate vaccine (PCV), VAX-24, VAX-XP, VAX-A1 and VAX-PG. The Company’s PCV candidates is in development, targeting global pneumococcal vaccine market. The Company’s lead vaccine candidate, VAX-24, is a 24-valent, broad-spectrum investigational PCV being developed for the prevention of invasive pneumococcal disease (IPD) and pneumonia. The Company’s PCV candidate, VAX-XP, leverages its scalable and modular platform and builds on the technical proof-of-concept established by VAX-24. VAX-A1 is a novel conjugate vaccine candidate designed to prevent Group A Strep pervasive disease. VAX-PG is a novel protein vaccine candidate targeting the keystone pathogen responsible for periodontitis and chronic oral inflammatory disease.</t>
  </si>
  <si>
    <t>VALN</t>
  </si>
  <si>
    <t>VALNEVA SE</t>
  </si>
  <si>
    <t>VAX / LYME COVID</t>
  </si>
  <si>
    <t>Valneva SE is a France-based company that specializes in the development, manufacture and commercialization of vaccines to protect people from infectious diseases through preventative medicine. The Company's portfolio includes two commercial vaccines for travelers: IXIARO/JESPECT, for the prevention of Japanese Encephalitis, and DUKORAL, which is indicated for the prevention of cholera and, in some countries, prevention of diarrhea caused by Enterotoxigenic escherichia coli (ETEC). The Company has also vaccines in development, including candidates against Lyme disease, COVID-19 and chikungunya. Its technologies and services segment cooperates with various pharmaceutical companies using its platform: EB66 vaccine production cell line and IC31 adjuvant. The Company is focused on research and development (R&amp;D) programs, as well as holds investment in product candidates and commercial products.</t>
  </si>
  <si>
    <t>ENTA</t>
  </si>
  <si>
    <t>ENANTA PHARMACEUTICALS, INC.</t>
  </si>
  <si>
    <t>Antiviral / Liver Lung</t>
  </si>
  <si>
    <t>Enanta Pharmaceuticals, Inc. is a biotechnology company. The Company is engaged in development of small molecule drugs for the treatment of viral infections and liver diseases. The Company has clinical candidates for the disease targets, including respiratory syncytial virus (RSV), hepatitis B virus (HBV) and non-alcoholic steatohepatitis (NASH). The Company has discovered glecaprevir, a protease inhibitor discovered and developed for the treatment of chronic hepatitis C virus (HCV). Glecaprevir is co-formulated direct-acting antiviral (DAA), a combination treatment for HCV infection under the tradenames: MAVYRET and MAVIRET. Its product candidates also include EDP-514, EDP-305 and EDP-938. The Company's subsidiary is Enanta Pharmaceuticals Security Corporation.</t>
  </si>
  <si>
    <t>SIGA</t>
  </si>
  <si>
    <t>SIGA TECHNOLOGIES, INC.</t>
  </si>
  <si>
    <t>Antiviral / Smallpox</t>
  </si>
  <si>
    <t>SIGA Technologies, Inc. is a commercial-stage pharmaceutical company. The Company’s lead product, TPOXX (oral TPOXX), is an oral formulation antiviral drug for the treatment of human smallpox disease caused by variola virus. The Company does not have a manufacturing infrastructure and does not intend to develop one for the manufacture of TPOXX. It uses contract manufacturing organizations (CMOs) to procure commercial raw materials and supplies, and to manufacture TPOXX. The Company’s CMOs apply methods and controls in facilities, which are uses for manufacturing, processing, packaging, testing, analyzing and holding pharmaceuticals, which conform to current good manufacturing practices (cGMP), the standard set by the FDA for manufacture and storage of pharmaceuticals intended for human use. For the manufacture of oral TPOXX, the Company uses the four CMOs, namely W.R. Grace and Company; Powdersize, LLC; Catalent Pharma Solutions LLC, and Packaging Coordinators, LLC.</t>
  </si>
  <si>
    <t>AVIR</t>
  </si>
  <si>
    <t>ATEA PHARMACEUTICALS, INC.</t>
  </si>
  <si>
    <t>Antiviral / Covid RSV HCV</t>
  </si>
  <si>
    <t>Atea Pharmaceuticals, Inc. is a clinical-stage biopharmaceutical company. The Company is focused on discovering, developing, and commercializing antiviral therapeutics to enhance the lives of patients suffering from life-threatening viral infections. The Company is engaged in the development of product candidates to treat COVID-19, hepatitis C virus (HCV), dengue and respiratory syncytial virus (RSV). The Company is developing bemnifosbuvir (AT-527), which is an investigational, novel, orally administered guanosine nucleotide analog polymerase inhibitor for the treatment of COVID-19. It is developing bemnifosbuvir and ruzasvir, an investigational nonstructural protein 5A (NS5A) inhibitor for the treatment of chronic HCV infection. The Company is also developing AT-752, an oral, purine nucleotide prodrug for the treatment of dengue. AT-527 is designed to inhibit viral replication by interfering with viral RNA polymerase.</t>
  </si>
  <si>
    <t>VXRT</t>
  </si>
  <si>
    <t>VAXART, INC.</t>
  </si>
  <si>
    <t>VAX / ORAL COVID FLU</t>
  </si>
  <si>
    <t>Vaxart, Inc. is a clinical-stage biotechnology company that is primarily focused on the development of oral recombinant vaccines based on its Vector-Adjuvant-Antigen Standardized Technology (VAAST) oral vaccine platform. Its programs include tablet vaccines designed to protect against coronavirus, norovirus, seasonal influenza and respiratory syncytial virus (RSV), as well as a therapeutic vaccine for human papillomavirus (HPV). The Company’s product pipeline includes norovirus vaccine, an oral tablet vaccine, which is in a Phase Ib clinical trial with bivalent oral tablet vaccine for the GI.1 and GII.4 norovirus strains; influenza vaccine, which is in Phase II clinical trial for the treatment of H1 influenza infection; respiratory syncytial virus vaccine; and coronavirus vaccine, which is in Phase II clinical trial for the treatment of SARS-CoV-2 infection. The Company is also developing therapeutic vaccines for cervical cancer and dysplasia caused by human papillomavirus.</t>
  </si>
  <si>
    <t>INO</t>
  </si>
  <si>
    <t>INOVIO PHARMACEUTICALS, INC.</t>
  </si>
  <si>
    <t>VAX / COVID GBM</t>
  </si>
  <si>
    <t>Inovio Pharmaceuticals, Inc. (INOVIO) is a biotechnology company. The Company is focused on bringing to market designed deoxyribonucleic acid (DNA) medicines and vaccines to help protect people from infectious diseases, including COVID-19, and to help treat people with cancer, and conditions associated with human papillomavirus (HPV). Its DNA medicines pipeline consists of three types of product candidates, namely prophylactic DNA vaccines, therapeutic DNA immunotherapies, and DNA encoded monoclonal and bispecific antibodies (dMAbs and dBTAs), which utilizes the two components of INOVIO's integrated platform, SynCon and CELLECTRA. The Company's SynCon technology creates optimized plasmids. INOVIO's CELLECTRA smart delivery devices facilitate uptake of its DNA medicines into the cell. Its SynCon DNA medicines are designed to generate antigen-specific antibody and T cell responses.</t>
  </si>
  <si>
    <t>ARCT</t>
  </si>
  <si>
    <t>ARCTURUS THERAPEUTICS HOLDINGS INC.</t>
  </si>
  <si>
    <t>VAX / COVID CF</t>
  </si>
  <si>
    <t>Arcturus Therapeutics Holdings Inc. is a late-stage global clinical messenger ribonucleic acid (mRNA) medicines company. The Company is focused on the development of infectious disease vaccines and significant opportunities within liver and respiratory rare diseases. In addition to its mRNA platform, the Company's lipid nanoparticle (LNP) delivery system, LUNAR, has the potential to enable multiple nucleic acid medicines, and its self-amplifying mRNA technology (Self-Transcribing and Replicating RNA (STARR), technology) has the potential to provide longer-lasting RNA and sustained protein expression at lower dose levels. The Company's products under developmental stage using STARR technology are ARCT-021, ARCT-154 and ARCT-165. Its COVID-19 vaccine candidate, ARCT-021, which is based on its STARR technology platform is through Phase II clinical trials. Its LUNAR-FLU Vaccine consists of Liver Franchise ARCT-810 (LUNAR-OTC) and Lung Franchise ARCT-032 (LUNAR-CF).</t>
  </si>
  <si>
    <t>ADGI</t>
  </si>
  <si>
    <t>ADAGIO THERAPEUTICS, INC.</t>
  </si>
  <si>
    <t>COVID</t>
  </si>
  <si>
    <t>Adagio Therapeutics, Inc. is a clinical-stage biopharmaceutical company. The Company is focused on the discovery, development and commercialization of differentiated products for the prevention and treatment of infectious diseases. Its product candidate, adintrevimab, for the prevention and treatment of coronavirus disease 2019 (COVID-19), the disease caused by the virus SARS-CoV-2 and its variants. The Company has a clinical program with a Phase I healthy volunteer single ascending-dose escalation study to establish the safety, pharmacokinetics, and serum virus neutralizing antibody titers of adintrevimab. Its Phase II/III global clinical trial, EVADE, evaluates adintrevimab in the prevention of symptomatic COVID-19 in two separate populations: individuals with known exposure to a person with laboratory-confirmed SARS-CoV-2 infection, also known as post-exposure prophylaxis, and individuals who are at increased risk for SARS-CoV-2 infection, also known as pre-exposure prophylaxis.</t>
  </si>
  <si>
    <t>EIGR</t>
  </si>
  <si>
    <t>EIGER BIOPHARMACEUTICALS, INC.</t>
  </si>
  <si>
    <t>Antiviral / HDV</t>
  </si>
  <si>
    <t>Eiger BioPharmaceuticals, Inc. is a commercial-stage biopharmaceutical company. The Company is focused on the development of therapies to treat and cure Hepatitis Delta Virus (HDV), the severe form of viral hepatitis, and other serious diseases. Its clinical product candidates include Lonafarnib (LNF) for HDV, Peginterferon Lambda (lambda) for HDV and Covid-19, Avexitide in Post-Bariatric Hypoglycemia (PBH) and Avexitide in Congenital Hyperinsulinism (CHI). Lambda is a late-stage, type III, interferon (IFN), that stimulates immune responses that are critical for the development of host protection during viral infections. Avexitide is a peptide, which is developing as a treatment for congenital hyperinsulinism (HI). It is also developing lambda as an out-patient treatment for patients with mild and moderate COVID-19. The Company is also developing Avexitide as a treatment for post-bariatric hypoglycemia (PBH).</t>
  </si>
  <si>
    <t>ALVR</t>
  </si>
  <si>
    <t>ALLOVIR, INC.</t>
  </si>
  <si>
    <t>Antiviral / Many</t>
  </si>
  <si>
    <t>AlloVir, Inc. is a late clinical-stage cell therapy company. The Company is engaged in developing allogeneic T-cell therapies to treat and prevent viral diseases. Its virus-specific T cell (VST) therapy platform enables to generate VSTs designed to restore immunity in patients with T cell deficiencies. Its product candidate includes Viralym-M (ALVR105), ALVR106, ALVR109, ALVR107 and ALVR108. Its lead product candidate, Viralym-M, is a multi- VST therapy targeting five viruses: BK virus (BKV), cytomegalovirus (CMV), adenovirus (AdV), Epstein-Barr virus (EBV), and human herpesvirus 6 (HHV-6). The ALVR106 is an allogeneic VST therapy developed to target diseases caused by four respiratory viruses: respiratory syncytial virus (RSV), influenza, parainfluenza virus (PIV), and human metapneumovirus (hMPV). VST manufacturing platform enables the reproducible generation of single-virus and multi-virus specific cell therapeutic candidates.</t>
  </si>
  <si>
    <t>ICVX</t>
  </si>
  <si>
    <t>ICOSAVAX, INC.</t>
  </si>
  <si>
    <t>VAX / VLP COVID</t>
  </si>
  <si>
    <t>Icosavax, Inc. is a biopharmaceutical company. The Company uses its virus-like particle (VLP) platform technology to develop vaccines against infectious diseases, with a focus on respiratory diseases. Its VLP platform technology is designed to enable the multivalent, particle-based display of complex viral antigens. The Company's pipeline includes vaccine candidates targeting viral causes of pneumonia. Its vaccine candidate IVX-A12 is a bivalent candidate or a mixture of two different VLP candidates. IVX-A12 combines IVX-121, a vaccine candidate designed to target respiratory syncytial virus (RSV), and IVX-241, a vaccine candidate designed to target human metapneumovirus. It is conducting a Phase I/II clinical trial of its coronavirus disease 2019 (COVID-19) candidate IVX-411 in Australia. It is conducting further analysis of the data and its IVX-411 vaccine candidate, including an investigation into the manufacture, shipment and vaccine administration in Phase I/II clinical trial.</t>
  </si>
  <si>
    <t>VBIV</t>
  </si>
  <si>
    <t>VBI VACCINES INC.</t>
  </si>
  <si>
    <t>VBI Vaccines Inc. (VBI) is a biopharmaceutical company. VBI develops vaccine candidates that mimic the natural presentation of viruses, designed to elicit the innate power of the human immune system. VBI is focused on targeting and overcoming infectious diseases, including hepatitis B, coronaviruses, and cytomegalovirus (CMV), as well as aggressive cancers including glioblastoma (GBM). The Company’s products include 3-antigen hepatitis B virus (HBV) Vaccine Candidate; VBI-2900, which is a coronavirus vaccine program (VBI-2901, VBI-2902, VBI-2905); VBI-1501, which is prophylactic CMV vaccine candidate; VBI-2601, which is HBV Immunotherapeutic Candidate, and VBI-1901 GBM. The Company is conducting the Phase I/IIa clinical study of GBM vaccine immunotherapeutic candidate VBI-1901. It is also conducting the Phase I clinical study of prophylactic COVID-19 vaccine candidate, VBI-2902 and clinical study with VBI-2905, COVID-19 vaccine candidate against the Beta variant.</t>
  </si>
  <si>
    <t>VAXX</t>
  </si>
  <si>
    <t>VAXXINITY INC</t>
  </si>
  <si>
    <t>VAX / AD PARK COVID</t>
  </si>
  <si>
    <t>Vaxxinity, Inc. is a biotechnology company. The Company’s synthetic peptide vaccine platform (Vaxxine Platform) enables a new class of therapeutics that seeks to improve access to treatments for a range of indications. Its pipeline consists of five chronic disease product candidates from early to late-stage development across multiple therapeutic areas, including Alzheimer's Disease (AD), Parkinson's Disease (PD), migraine and hypercholesterolemia. Its UB-311 targets toxic forms of aggregated amyloid-b (Ab) in the brain to fight AD. Its UB-312 targets toxic forms of aggregated a-synuclein in the brain to fight PD and other synucleinopathies, such as Lewy body dementia (LBD) and multiple system atrophy (MSA). Its UB-313 targets Calcitonin Gene-Related Peptide (CGRP) to fight migraines. Its Anti-PCSK9 targets proprotein convertase subtilisin/kexin type 9 serine protease (PCSK9) to lower low-density lipoprotein (LDL) cholesterol and reduce the risk of cardiac events.</t>
  </si>
  <si>
    <t>PRDS</t>
  </si>
  <si>
    <t>PARDES BIOSCIENCES, INC.</t>
  </si>
  <si>
    <t>VAX / COVID</t>
  </si>
  <si>
    <t>Pardes Biosciences, Inc. is a clinical-stage biopharmaceutical company. The Company is focused on discovering, developing and commercializing therapeutics to improve the lives of patients suffering from life-threatening diseases. Its lead candidate, PBI-0451, is in clinical development and is developed to treat and prevent coronaviral (CoV) infections. It has built a discovery platform designed to target reactive nucleophiles. The Company by leveraging its knowledge of structure-based drug design, reversible covalent chemistry and viral biology, has discovered and is developing product candidates with low nanomolar potency against SARS-CoV-2 and activity against all known pathogenic human coronaviruses. The Company's lead product candidate, PBI-0451, inhibits the main coronaviral cysteine protease, or Mpro, a viral protein essential for replication of all known coronaviruses, including SARS-CoV-2. The PBI-0451 product candidate is in Phase I clinical development.</t>
  </si>
  <si>
    <t>VACC</t>
  </si>
  <si>
    <t>VACCITECH PLC</t>
  </si>
  <si>
    <t>VAX / HBV COVID</t>
  </si>
  <si>
    <t>Vaccitech plc, formerly Vaccitech Ltd, is a clinical-stage biopharmaceutical company. The Company is engaged in the discovery and development of immunotherapeutics and vaccines for the treatment and prevention of infectious diseases and cancer. The Company uses its platform to develop product candidates that target immune responses against pathogens and tumor cells. The Company has a pipeline of both clinical and preclinical stage therapeutic and prophylactic programs. Its therapeutic programs include VTP-300 for the treatment of chronic hepatitis B infection (CHB), VTP-200 for the treatment of human papilloma virus infection (HPV), VTP-850 for the treatment of prostate cancer and VTP-600 for the treatment of non-small cell lung cancer (NSCLC). Its prophylactic programs include VTP-400 for the prevention of herpes zoster (shingles), and VTP-500 for the prevention of the Middle East respiratory syndrome (MERS).</t>
  </si>
  <si>
    <t>ATOS</t>
  </si>
  <si>
    <t>ATOSSA THERAPEUTICS INC.</t>
  </si>
  <si>
    <t>COVID / Neoadjuvant</t>
  </si>
  <si>
    <t>Atossa Therapeutics Inc. is a clinical-stage biopharmaceutical company. The Company is focused on discovering and developing medicines for breast cancer, other breast conditions and Covid-19. Its Covid-19 drugs under development, including the AT-H201 program, is for severely ill patients on ventilators, and AT-301 COVID-19 is a nasal spray. Its nasal spray formulation AT-301 is being designed to contain ingredients that can potentially block SARS-CoV-2 viral entry gene proteins in nasal epithelial cells by interfering with spike protein activation by host proteases, by masking receptor binding domains via electrostatic mechanisms, and by providing a generalized mucoadhesive epithelial barrier. AT-H201 program is to develop a therapy to improve lung and function like a chemical vaccine. It is also developing an oral formulation of Endoxifen to reduce mammographic breast density (MBD) and to prevent/reduce gynecomastia in prostate cancer patients starting androgen deprivation therapy.</t>
  </si>
  <si>
    <t>SABS</t>
  </si>
  <si>
    <t>SAB BIOTHERAPEUTICS, INC.</t>
  </si>
  <si>
    <t>COVID / FLU</t>
  </si>
  <si>
    <t>SAB Biotherapeutics, Inc. is a clinical-stage biopharmaceutical company. The Company is focused on the development of proprietary immunotherapeutic polyclonal human antibodies to treat and prevent infectious diseases and immune and autoimmune disorders. The Company uses its immunotherapy platform, DiversitAb, to produce a new class of specifically targeted, fully human polyclonal antibodies without the need for human donors and applies to a range of serious unmet needs in human diseases. The Company's product candidates include SAB-185, which is a fully human polyclonal antibody therapeutic for the treatment of Coronavirus disease (COVID-19), and SAB-176, a multivalent, neutralizing fully human polyclonal antibody therapeutic candidate designed to bind to Type A and B influenza viruses. The Company's pre-clinical product candidates are in development for autoimmune diseases, including SAB-142 for Type 1 Diabetes and organ transplant induction and early discovery work in oncology.</t>
  </si>
  <si>
    <t>IMNM</t>
  </si>
  <si>
    <t>IMMUNOME, INC.</t>
  </si>
  <si>
    <t>COVID / CD38</t>
  </si>
  <si>
    <t>Immunome, Inc. is a biopharmaceutical company utilizing its human memory B cell platform to discover and develop antibody therapeutics. The Company's primary focus areas are oncology and infectious diseases. Its discovery platform identifies therapeutic antibodies and their targets by leveraging components of the immune system, memory B cells, from patients who have learned to fight off their disease. Its lead discovery programs include IMM-ONC-01 and IMM-BCP-01. The Company’s IMM-ONC-01, is its lead oncology program focused on interleukin 38 (IL-38), which is a tumor-derived immune checkpoint capable of promoting evasion of the immune system. IMM-BCP-01, is its lead infectious disease discovery program with a focus on SARS-CoV-2, the virus that causes COVID-19. The Company is developing an antibody cocktail product candidate by identifying a combination of anti-viral antibodies produced by B cells from COVID-19 super-responders.</t>
  </si>
  <si>
    <t>VIRI</t>
  </si>
  <si>
    <t>VIRIOS THERAPEUTICS, INC.</t>
  </si>
  <si>
    <t>Antiviral / Herpes Flu</t>
  </si>
  <si>
    <t>Virios Therapeutics, Inc., formerly Virios Therapeutics, LLC., is a development-stage biotechnology company focused on advancing antiviral therapies to treat diseases associated with a viral triggered abnormal immune response, such as fibromyalgia (FM). Its lead development candidate is IMC-1, which is a fixed dose combination of famciclovir and celecoxib. IMC-1 represents a combination antiviral therapy designed to synergistically suppress Herpes Simplex Virus-1 (HSV-1) activation and replication. Its HSV-1 root cause of chronic illnesses such as FM, irritable bowel disease (IBS), chronic fatigue syndrome and functional somatic syndrome. The Company is developing its initial candidate, IMC-1, for people who are suffering from fibromyalgia.</t>
  </si>
  <si>
    <t>COCP</t>
  </si>
  <si>
    <t>COCRYSTAL PHARMA, INC.</t>
  </si>
  <si>
    <t>Antiviral / COVID FLU HCV</t>
  </si>
  <si>
    <t>Cocrystal Pharma, Inc. is a biotechnology company. The Company focuses on developing antiviral therapeutics that inhibit the essential viral replication function of RNA viruses causing acute and chronic viral diseases. The Company focuses on treating influenza virus, coronavirus, hepatitis C virus (HCV) and norovirus infections by discovering and developing drug candidates targeting the viral replication process. The Company uses computational methods to screen and design product candidates using cocrystal structural information. Its development pipeline includes CC-31244 and CC-42344. The Company’s CC-31244 is a pan-genotypic inhibitor of NS5B polymerase for the treatment of hepatitis C infection. The Company’s CC-42344 is a PB2 inhibitor for the treatment of influenza A infection. Its pipeline also includes CDI-45205 for the treatment of coronavirus. It has also developed chemical libraries consisting of non-nucleoside inhibitors, metal-binding inhibitors, and drug-like fragments.</t>
  </si>
  <si>
    <t>477k</t>
  </si>
  <si>
    <t>HGEN</t>
  </si>
  <si>
    <t>HUMANIGEN, INC.</t>
  </si>
  <si>
    <t>COVID / CYTOKINE / Neoadjuvant</t>
  </si>
  <si>
    <t>Humanigen, Inc. is a clinical-stage biopharmaceutical company. The Company is engaged in developing its portfolio of Humaneered anti-inflammatory immunology and immuno-oncology monoclonal antibodies. Its Humaneered technology platform offers a method for converting existing antibodies into engineered human antibodies designed for therapeutic use, primarily with acute and chronic conditions. The Company’s lead product candidate, lenzilumab, and its other two product candidates, ifabotuzumab (iFab) and HGEN005, are Humaneered monoclonal antibodies. Its lenzilumab product is a monoclonal antibody that has been demonstrated to neutralize human granulocyte-macrophage colony-stimulating factor (GM-CSF). Its ifabotuzumab product is focused on the EphA3 receptor. Its HGEN005 product is selectively targeting the eosinophil receptor EMR1. Its subsidiaries include Humanigen, Ltd., Humanigen Australia Pty, Ltd. and Humanigen Europe, Ltd.</t>
  </si>
  <si>
    <t>ONCR</t>
  </si>
  <si>
    <t>ONCORUS, INC.</t>
  </si>
  <si>
    <t>Antiviral / HSV / vRNA</t>
  </si>
  <si>
    <t>Oncorus, Inc. is a clinical-stage biopharmaceutical company. The Company is focused on developing active viral immunotherapies to transform outcomes for cancer patients. Using its two platforms, the Company is developing a pipeline of intratumorally and intravenously administered product candidates designed to selectively attack and kill tumor cells and deliver transgenes to stimulate multiple arms of the immune system against tumors. Its lead product candidate, ONCR-177, is an intratumorally administered viral immunotherapy based on its oncolytic HSV-1 platform (oHSV Platform), which leverages the Herpes Simplex Virus type 1 (HSV-1). It is also developing a pipeline of product candidates based on its vRNA Immunotherapy Platform. This platform aims to enable repeat intravenous administration of viral immunotherapies in order to treat cancers that are less amenable to intratumoral injection due to safety and feasibility reasons, such as cancers of the lung.</t>
  </si>
  <si>
    <t>BWV</t>
  </si>
  <si>
    <t>BLUE WATER VACCINES, INC.</t>
  </si>
  <si>
    <t>VAX / FLU</t>
  </si>
  <si>
    <t>Blue Water Vaccines, Inc. is a biotechnology company. It is focused on the research and development of transformational vaccines to prevent infectious diseases worldwide. Its vaccine platform has molecular properties that enables delivery of various antigens, which can be utilized to develop singular or multi-targeted vaccines. Its lead influenza (flu) vaccine program uses technology to identify specific epitopes, or proteins, with cross-reactive properties that enables the development of a universal flu vaccine. It is focused on developing novel vaccines that induce durable and long-term immunity. It is also utilizing its platform to develop a vaccine for the prevention of gastroenteritis cause by both norovirus and rotavirus. Its vaccine candidates include BWV-101 and BWV-102, an influenza vaccine program; BWV-201, which is a streptococcus pneumoniae (S. pneumoniae) vaccine program; BWV-301, a norovirus-rotavirus vaccine program, and BWV-302, a norovirus-malaria vaccine program.</t>
  </si>
  <si>
    <t>NNVC</t>
  </si>
  <si>
    <t>NANOVIRICIDES, INC.</t>
  </si>
  <si>
    <t>NanoViricides, Inc. is a nano-biopharmaceutical company. The Company is engaged in discovery, development, and commercialization of drugs to combat viral infections using its nanomedicines technology. The Company's nanoviricide technology enables direct attacks at multiple points on a virus particle. The nanomedicines technology also enables attacking the rapid intracellular reproduction of the virus by incorporating one or more active pharmaceutical ingredients (APIs) within the core of the nanoviricide. The Company is developing antiviral drug candidate, NV-CoV-2 drug for the treatment of COVID-19 infected sick persons. Its other clinical drug candidate NV-HHV-101 a skin cream for the treatment of shingles rash.</t>
  </si>
  <si>
    <t>INSM</t>
  </si>
  <si>
    <t>INSMED INCORPORATED</t>
  </si>
  <si>
    <t>LUNG</t>
  </si>
  <si>
    <t>Insmed Incorporated is a biopharmaceutical company engaged in providing ARIKAYCE (amikacin liposome inhalation suspension) product, which is used for the treatment of Mycobacterium avium complex lung disease as part of a combination antibacterial drug regimen for adult patients with limited or no alternative treatment options. Its clinical-stage pipeline includes brensocatib and treprostinil palmitil inhalation powder (TPIP). Brensocatib is a small molecule, oral, reversible inhibitor of dipeptidyl peptidase 1, which is developing for the treatment of patients with bronchiectasis, cystic fibrosis (CF) and other neutrophil-mediated diseases, including chronic rhinosinusitis without nasal polyps (CRS) and hidradenitis suppurativa (HS). TPIP is an inhaled formulation of the treprostinil prodrug treprostinil palmitil which may offer a differentiated product profile for pulmonary arterial hypertension (PAH) and pulmonary hypertension associated with interstitial lung disease (PH-ILD).</t>
  </si>
  <si>
    <t>MCRB</t>
  </si>
  <si>
    <t>SERES THERAPEUTICS, INC.</t>
  </si>
  <si>
    <t>MICROBIOME</t>
  </si>
  <si>
    <t>Seres Therapeutics, Inc. is a microbiome therapeutics platform company. The Company is engaged in developing a class of biological drugs, which are designed to treat disease by modulating the microbiome to restore health by repairing the function of a disrupted microbiome to a non-disease state. The Company's lead product candidate, SER-109, is designed to reduce further recurrences of Clostridioides difficle infection (CDI). It is also developing therapeutics, such as SER-155, to specifically target infections and antimicrobial resistance. SER-155, a microbiome therapeutic candidate consisting of a consortium of cultivated bacteria, is designed to reduce incidences of gastrointestinal infections, bloodstream infections and graft versus host disease (GvHD) in patients receiving allogeneic hematopoietic stem cell transplantation (allo-HSCT). In addition, using its microbiome therapeutics platform, the Company is developing SER-287 and SER-301 to treat ulcerative colitis (UC).</t>
  </si>
  <si>
    <t>ADMA</t>
  </si>
  <si>
    <t>ADMA BIOLOGICS, INC.</t>
  </si>
  <si>
    <t>BACTERIA</t>
  </si>
  <si>
    <t>ADMA Biologics, Inc. is a biopharmaceutical company. It develops, manufactures, and markets specialty plasma-based biologics for the treatment and prevention of infectious diseases. It is engaged in the development and commercialization of human plasma and plasma-derived therapeutics. Its patients include immune-compromised individuals who suffer from an underlying immune deficiency disorder and immune-suppressed for medical reasons. Its product candidates include BIVIGAM, an Intravenous Immune Globulin (IVIG) product indicated for the treatment of Primary Humoral Immunodeficiency (PI); ASCENIV an IVIG product indicated for the treatment of PI, and Nabi-HB which is indicated for the treatment of acute exposure to blood containing Hepatitis B surface antigen (HBsAg). Its ADMA BioCenters subsidiary operates source plasma collection facilities in the United States. Its Plasma Collection Centers segment, provides a portion of its blood plasma for the manufacture of its products candidates.</t>
  </si>
  <si>
    <t>TARS</t>
  </si>
  <si>
    <t>TARSUS PHARMACEUTICALS, INC.</t>
  </si>
  <si>
    <t>FUNGAL / LYME</t>
  </si>
  <si>
    <t>Tarsus Pharmaceuticals, Inc. is a biopharmaceutical company, which is focused on the development and commercialization of therapeutics. The Company's lead product candidate, TP-03, is an investigational eye drop in Phase III to treat blepharitis caused by the infestation of Demodex mites, which is referred to as Demodex blepharitis. Blepharitis (Blephar is a reference to eyelid and itis is a reference to inflammation) is a condition characterized by inflammation of the eyelid margin, redness and ocular irritation, including a specific type of eyelash dandruff called collarettes, which are pathognomonic for Demodex blepharitis. The Company designed TP-03 to target and eradicate the root cause of Demodex blepharitis, Demodex mite infestation. The active pharmaceutical ingredient (API) of TP-03, lotilaner, paralyzes and eradicates mites and other parasites through the inhibition of parasite-specific gamma-aminobutyric acid-gated chloride (GABA-Cl) channels.</t>
  </si>
  <si>
    <t>EVLO</t>
  </si>
  <si>
    <t>EVELO BIOSCIENCES, INC.</t>
  </si>
  <si>
    <t>Evelo Biosciences, Inc. is a clinical-stage biotechnology company. The Company is focused on discovering and developing an orally delivered investigational medicines that acts on cells in the small intestine to produce therapeutic effects throughout the body. It has built a platform to discover and develop oral medicines, which target the small intestinal axis (SINTAX). Its product candidates are orally delivered pharmaceutical preparations of single strains of microbes or microbial extracellular vesicles. Its product candidate, EDP1815, is being developed for the treatment of inflammatory diseases. Its other product candidates in development include EDP1867 and EDP2939 for the treatment of inflammatory disease. It has developed an integrated platform namely, SINTAX Medicine Platform, which is designed to identify individual strains of microbes capable of modulating the immune system by acting on SINTAX when administered at pharmacologically active doses and appropriately formulated.</t>
  </si>
  <si>
    <t>SVRA</t>
  </si>
  <si>
    <t>SAVARA INC.</t>
  </si>
  <si>
    <t>Savara Inc. is a clinical stage company. The Company is focused on rare respiratory diseases. The Company’s lead program, molgramostim nebulizer solution (molgramostim), is an inhaled granulocyte-macrophage colony-stimulating factor in Phase III development for autoimmune pulmonary alveolar proteinosis (aPAP). Molgramostim an inhaled formulation of recombinant human GM-CSF, is being developed for the treatment of aPAP. Pulmonary alveolar proteinosis (PAP) is a rare lung disease characterized by the build-up of surfactant in the alveoli or air sacs of the lungs.</t>
  </si>
  <si>
    <t>CRMD</t>
  </si>
  <si>
    <t>CORMEDIX INC.</t>
  </si>
  <si>
    <t>BACTERIA / FUNGAL</t>
  </si>
  <si>
    <t>CorMedix Inc. is a biopharmaceutical company. The Company is focused on developing and commercializing therapeutic products for the prevention and treatment of infectious and inflammatory diseases. The Company's primary focus is on the development of its lead product candidate, DefenCath, for commercialization in the United States. The DefenCath/Neutrolin is an anti-infective solution, a formulation of taurolidine 13.5 mg/mL, and heparin 1000 USP Units/mL intended for the reduction of catheter-related infections and thrombosis in patients requiring central venous catheters in clinical settings such as hemodialysis and total parenteral nutrition. DefenCath product is available in Europe and other territories under the brand name Neutrolin.</t>
  </si>
  <si>
    <t>ARMP</t>
  </si>
  <si>
    <t>ARMATA PHARMACEUTICALS, INC.</t>
  </si>
  <si>
    <t>Armata Pharmaceuticals, Inc. is a clinical-stage biotechnology company. The Company focused on the development of pathogen-specific bacteriophage therapeutics for the treatment of antibiotic-resistant and difficult-to-treat bacterial infections using bacteriophage-based technology. It has developed care therapies, including the multidrug-resistant or superbug strains of bacteria. The Company is a developer of phage therapeutics, which are positioned to address the growing worldwide threat of antibiotic-resistant bacterial infections. It is developing and advancing its lead clinical phage candidate for Pseudomonas aeruginosa. The Company is also developing a phage product candidate for Staphylococcus aureus for the treatment of staphylococcus aureus bacteremia. It has phage development to target other indications, including non-cystic fibrosis bronchiectasis (NCFB), prosthetic joint infections (PJI) and hospitalized pneumonia. Its product candidates are AP-PA02, AP-PA03 and AP-SA02.</t>
  </si>
  <si>
    <t>ANTX</t>
  </si>
  <si>
    <t>AN2 THERAPEUTICS, INC.</t>
  </si>
  <si>
    <t>AN2 Therapeutics, Inc. is a clinical-stage biopharmaceutical company developing treatments for rare, chronic, and serious infectious diseases with high unmet needs. The Company is focused on advancing its first product candidate, epetraborole, a once-daily oral treatment for patients with chronic non-tuberculous mycobacterial (NTM) lung disease. Epetraborole is a boron-containing, small molecule inhibitor of bacterial leucyl-tRNA synthetase (LeuRS), an enzyme that catalyzes the attachment of leucine to transfer RNA, or tRNA, molecules in protein synthesis. It is focused on developing epetraborole to treat Mycobacterium avium complex (MAC). The Company’s core technology approach is based on the use of boron chemistry for its research and development initiatives. Boron has a distinctive ability to bind with biological targets through a reversible covalent bond and the potential to address biological targets that have been difficult to inhibit using traditional carbon-based molecules.</t>
  </si>
  <si>
    <t>TFFP</t>
  </si>
  <si>
    <t>TFF PHARMACEUTICALS, INC.</t>
  </si>
  <si>
    <t>TFF Pharmaceuticals, Inc. is a clinical-stage biopharmaceutical company focused on developing and commercializing innovative drug products based on its patented Thin Film Freezing (TFF), technology platform. TFF platform is designed to improve the solubility and absorption of poorly water-soluble drugs and is particularly suited to generate dry powder particles with properties targeted for inhalation delivery, especially to the deep lung, an area of extreme interest in respiratory medicine. TFF Pharmaceuticals has two lead drug candidates: Inhaled Voriconazole Powder (TFF Vori) and Inhaled Tacrolimus Powder (TFF Tac-Lac). The Company is engaged in the joint development of an inhaled SARS-CoV2 Monoclonal Antibody in collaboration with Augmenta BioWorks and a dry powder formulation of niclosamide in collaboration agreement. It is also actively engaged in the analysis and testing of dry powder formulations of several drugs and vaccines through topical, ocular and nasal applications.</t>
  </si>
  <si>
    <t>PRTK</t>
  </si>
  <si>
    <t>PARATEK PHARMACEUTICALS, INC.</t>
  </si>
  <si>
    <t>Paratek Pharmaceuticals, Inc. is a commercial-stage biopharmaceutical company. The Company is focused on the development and commercialization of life-saving therapies for life-threatening diseases or other public health threats for civilian, government and military use. The Company's lead product, NUZYRA (omadacycline), is an oral and intravenous antibiotic for the treatment of adult patients with community-acquired bacterial pneumonia (CABP), and acute skin and skin structure infections (ABSSSI), caused by susceptible pathogens. Omadacycline is used in the emergency room, hospital, and community care settings. Its second product, SEYSARA (Sarecycline), is an oral therapy for the treatment of moderate to severe acne vulgaris.</t>
  </si>
  <si>
    <t>FNCH</t>
  </si>
  <si>
    <t>FINCH THERAPEUTICS GROUP, INC.</t>
  </si>
  <si>
    <t>Finch Therapeutics Group, Inc. is a clinical-stage microbiome therapeutics company. It is engaged in leveraging its Human-First Discovery platform to develop a class of orally administered biological drugs. Its Human-First Discovery platform uses reverse translation to identify diseases of dysbiosis and to design microbiome therapeutics that address them. Its lead product candidate, CP101, is an orally administered complete microbiome therapeutic in development for the prevention of recurrent Clostridioides difficile infection (CDI). CP101, consists of a microbial community harvested from rigorously screened healthy donors that is lyophilized and formulated in orally administered capsules designed to release at the appropriate location in the gastrointestinal tract. CP101 is designed to deliver a complete microbiome, addressing the community-level dysbiosis that characterizes CDI. Its product pipeline includes FIN-211, TAK-524, and FIN-525, as well as consortia product candidates.</t>
  </si>
  <si>
    <t>ETTX</t>
  </si>
  <si>
    <t>SMMT</t>
  </si>
  <si>
    <t>SUMMIT THERAPEUTICS INC.</t>
  </si>
  <si>
    <t>Summit Therapeutics Inc. is a biopharmaceutical company. The Company is focused on discovering, developing, and commercializing novel antibiotics for serious infectious diseases. Its lead CDI product candidate is ridinilazole is an orally administered small molecule antibiotic. The Company's preclinical candidates include SMT-738, from the DDS-04 series for development in the fight against multidrug-resistant infections, specifically carbapenem-resistant Enterobacteriaceae (CRE) infections. The Company is conducting a Phase III clinical program focused on the infectious disease C. difficile infection (CDI). The Company is also seeking to expand its product candidate portfolio through the development of a new mechanism, precision antibiotics using its proprietary Discuva Platform.</t>
  </si>
  <si>
    <t>DYAI</t>
  </si>
  <si>
    <t>DYADIC INTERNATIONAL, INC.</t>
  </si>
  <si>
    <t>FUNGAL</t>
  </si>
  <si>
    <t>Dyadic International, Inc. is a global biotechnology platform company. The Company is focused on developing biopharmaceutical gene expression platform based on the fungus Thermothelomyces heterothallica (C1) for use in human and animal pharmaceutical applications across the world. The C1-cell protein production platform is a robust and versatile thermophilic filamentous fungal expression system for the development and production of biologic products including enzymes and other proteins. The Company is using the C1 technology and other technologies to conduct research, development and commercial activities for the development and manufacturing of human and animal vaccines and drugs, such as virus like particles (VLPs) and antigens, monoclonal antibodies, Fab antibody fragments, Fc-Fusion proteins, biosimilars and/or biobetters, and other therapeutic proteins. In addition, the Company is also focused on developing other technologies that have applications in non-pharmaceutical markets.</t>
  </si>
  <si>
    <t>SCYX</t>
  </si>
  <si>
    <t>SCYNEXIS, INC.</t>
  </si>
  <si>
    <t>SCYNEXIS, Inc. is a biotechnology company. The Company is developing its lead product candidate, ibrexafungerp, as a broad-spectrum, intravenous (IV)/oral agent for multiple fungal indications in both the community and hospital settings. It has received the approval from the United States Food and Drug Administration (FDA) for the New Drug Application (NDA) for BREXAFEMME (ibrexafungerp tablets) for the treatment of vulvovaginal candidiasis (VVC, also known as vaginal yeast infection). BREXAFEMME is a triterpenoid antifungal indicated for the treatment of adult and postmenarchal pediatric females with vulvovaginal candidiasis (VVC). It is also continuing late-stage clinical development of ibrexafungerp for multiple indications, including the treatment of life-threatening invasive fungal infections in hospitalized patients.</t>
  </si>
  <si>
    <t>CDTX</t>
  </si>
  <si>
    <t>CIDARA THERAPEUTICS, INC.</t>
  </si>
  <si>
    <t>Cidara Therapeutics, Inc. is a biotechnology company. The Company is focused on the discovery, development and commercialization of therapeutics designed for the care of patients facing serious fungal or viral infections. The Company's lead product candidate is rezafungin acetate, an intravenous formulation of an echinocandin. Rezafungin is being developed as a once-weekly, high-exposure therapy for the treatment and prevention of serious invasive fungal infections. Rezafungin acetate is in Phase III of chemical trials. Its Cloudbreak antiviral platform consist of pipelines to develop Antiviral Conjugates (AVCs) for the prevention and treatment of influenza and other viral infections, including respiratory syncytial virus (RSV), human immunodeficiency virus (HIV) and the SARS-CoV-2 strains causing COVID-19. The Company's subsidiary includes Cidara Therapeutics United Kingdom Limited and Cidara Therapeutics (Ireland) Limited.</t>
  </si>
  <si>
    <t>3.67M</t>
  </si>
  <si>
    <t>ITRM</t>
  </si>
  <si>
    <t>ITERUM THERAPEUTICS PLC</t>
  </si>
  <si>
    <t>Iterum Therapeutics PLC is a clinical-stage pharmaceutical company. The Company is focused on developing significantly differentiated anti-infectives aimed at combatting the global crisis of multi-drug resistant (MDR) pathogens. The Company is developing sulopenem - the oral and intervenous (IV) penem antibiotic demonstrating a potent spectrum of activity against multi-drug resistant gram-negative. It is a bioavailable, antibiotic covering gram-positive, gram-negative and anaerobic pathogen with in-vitro activity against multidrug-resistant pathogens, including Extended-Spectrum Beta-Lactamase (ESBL)-producing Escherichia, coli and Klebsiella and pneumonia. The Company also developed sulopenem in an oral tablet formulation, sulopenem etzadroxil-probenecid, which is known as oral sulopenem.</t>
  </si>
  <si>
    <t>OGEN</t>
  </si>
  <si>
    <t>ORAGENICS, INC.</t>
  </si>
  <si>
    <t>Oragenics, Inc. is a development-stage company that is focused on fighting infectious diseases, including coronaviruses and multidrug-resistant organisms. The Company's lead product, NT-CoV2-1, is an intranasal immunization vaccine candidate to prevent COVID-19 and variants of the SARS-CoV-2 virus. Its other product candidates include Terra CoV-2 and Antibiotics. Terra CoV-2 is an intramuscular vaccine candidate (plasmid + adjuvant) to provide long-lasting immunity against SARS-CoV-2. Antibiotics is a semi-synthetic analogs of MU1140, which is a member of lantibiotic class of antibiotics. The Company, through its wholly owned subsidiary, Noachis Terra, Inc. (Noachis Terra), is engaged in the research and development of its Terra CoV-2 and NT-CoV2-1 vaccine product candidates. It is also developing semi-synthetic lantibiotic analogs that may be effective against systemic Gram-positive multidrug infections, and analogs that may be effective in treating Gram negative infections.</t>
  </si>
  <si>
    <t>18.52M</t>
  </si>
  <si>
    <t>SYN</t>
  </si>
  <si>
    <t>SYNTHETIC BIOLOGICS, INC.</t>
  </si>
  <si>
    <t>Synthetic Biologics, Inc. is a clinical-stage company. The Company is engaged in developing therapeutics designed to treat gastrointestinal (GI) diseases. The Company's lead product candidates in Phase III development are SYN-004 (ribaxamase) which is designed to degrade certain commonly used intravenous (IV) beta-lactam antibiotics within the GI tract to prevent microbiome damage, and acute graft-versus-host-disease (aGVHD) in allogeneic hematopoietic cell transplant recipients, and Phase II SYN-010 which reduce methane-producing organisms in the gut microbiome to treat an underlying cause of irritable bowel syndrome with constipation. The Company also develops an oncolytic adenovirus (OV) platform designed to trigger tumor cell death and promote immune cell infiltration into tumors. Its lead product, VCN-01, is an oncolytic adenovirus with characteristics being studied in clinical trials for cancers for which there is no cure, including pancreatic carcinoma and retinoblastoma.</t>
  </si>
  <si>
    <t>ACXP</t>
  </si>
  <si>
    <t>ACURX PHARMACEUTICALS, INC.</t>
  </si>
  <si>
    <t>Acurx Pharmaceuticals, Inc., formerly Acurx Pharmaceuticals, LLC, is a clinical-stage biopharmaceutical company. The Company is engaged in developing a class of antibiotics for infections caused by bacteria listed as pathogens by the World Health Organization (WHO), the United States Centers for Disease Control and Prevention, and the United States Food and Drug Administration (FDA). The Company develops antibiotic candidates that block the deoxyribonucleic acid (DNA) polymerase IIIC enzyme (Pol IIIC). Pol IIIC is the primary catalyst for DNA replication in Gram-positive bacterial cells. Its research and development pipeline include clinical-stage and early-stage antibiotic candidates that target Gram-positive bacteria for oral and/or parenteral treatment of infections caused by Clostridium difficile, Enterococcus, including vancomycin-resistant strains (VRE), Staphylococcus, including methicillin-resistant strains (MRSA) and Streptococcus, including antibiotic resistant strains.</t>
  </si>
  <si>
    <t>ZIVO</t>
  </si>
  <si>
    <t>ZIVO BIOSCIENCE, INC.</t>
  </si>
  <si>
    <t>Zivo Bioscience, Inc. is a research and development company. The Company is engaged in developing bioactive compounds derived from its algal culture, targeting human and animal diseases, such as poultry coccidiosis, bovine mastitis, human cholesterol, and canine osteoarthritis. Its algal biomass contains vitamin A, protein, iron, fatty acids, non-starch polysaccharides and other micronutrients. Its products include Poultry Gut Health, Bovine Mastitis, Canine Joint Health, Human Immune Modulation, Algal biomass for human consumption, Algal biomass for animal feed and Biomass for supporting skin health / anti-aging. The Company is also engaged in licensing and selling natural bioactive ingredients derived from their algae cultures to animal, human and dietary supplement and medical food manufacturers.</t>
  </si>
  <si>
    <t>6.6M</t>
  </si>
  <si>
    <t>LBPS</t>
  </si>
  <si>
    <t>PHGE</t>
  </si>
  <si>
    <t>BIOMX INC.</t>
  </si>
  <si>
    <t>BiomX Inc., formerly Chardan Healthcare Acquisition Corp., is a microbiome company. The Company is focused on developing both natural and engineered phage therapies. It develops therapies to target and destroy bacteria that affect the appearance of skin, as well as harmful bacteria in chronic diseases, such as inflammatory bowel disease (IBD), primary sclerosing cholangitis (PSC) and cancer. The Company discovers and validates bacterial targets and customizes phage compositions against the targets. Its pipeline includes BX001, BX002 and BX003. BX001 is a product candidate that improves the appearance of acne-prone skin. BX002 is a customized phage cocktail that eradicates bacterial targets associated with the onset of IBD. BX003 is a customized phage cocktail developed against specific strains of Klebsiella pneumoniae (Kp).</t>
  </si>
  <si>
    <t>SPRO</t>
  </si>
  <si>
    <t>SPERO THERAPEUTICS, INC.</t>
  </si>
  <si>
    <t>Spero Therapeutics, Inc. is a clinical-stage biopharmaceutical company. The Company is focused on identifying, developing and commercializing novel treatments for MDR bacterial infections. Its lead product candidate, tebipenem HBr (tebipenem pivoxil hydrobromide), is developed as the oral carbapenem antibiotic for use in complicated urinary tract infections (cUTI) and acute pyelonephritis (AP). It is also developing SPR720 as a novel oral therapy product candidate for the treatment of rare, orphan pulmonary disease caused by non-tuberculous mycobacterial (NTM) infections. The Company also has an IV-administered next generation polymyxin product candidate, SPR206, developed from its potentiator platform, which is being developed to treat MDR Gram-negative infections in the hospital setting.</t>
  </si>
  <si>
    <t>ARDS</t>
  </si>
  <si>
    <t>ARIDIS PHARMACEUTICALS, INC.</t>
  </si>
  <si>
    <t>Aridis Pharmaceuticals, Inc. is a late-stage biopharmaceutical company. The Company is focused on the discovery and development of targeted immunotherapy using fully human monoclonal antibodies (mAbs) to treat life-threatening infections. The Company's product pipeline is comprised of fully human mAbs targeting specific pathogens associated with life-threatening bacterial and viral infections, primarily hospital-acquired pneumonia (HAP), ventilator-associated pneumonia (VAP), cystic fibrosis and COVID-19. The Company's lead product candidate, AR-301, targets the alpha toxin produced by gram-positive bacteria Staphylococcus aureus (S. aureus), a common pathogen associated with HAP and VAP. Its clinical development activities are focused on AR-301, AR320, AR-701, and AR-501. Its MabIgX and lPEX discovery platforms enables the Company to rapidly screen, identify and optimize fully human therapeutic mAb product candidates directly from the B-cells of patients.</t>
  </si>
  <si>
    <t>FBRX</t>
  </si>
  <si>
    <t>FORTE BIOSCIENCES, INC.</t>
  </si>
  <si>
    <t>Forte Biosciences, Inc. is a biopharmaceutical company. The Company is focused on its lead product candidate, FB-401, which is a topical live biotherapeutic for the treatment of inflammatory skin diseases, including pediatric and adult patients with atopic dermatitis (AD). FB-401, consists of three therapeutic strains of a commensal gram-negative bacteria, Roseomonas mucosa that is specifically selected for their impact on parameters of inflammatory skin disease. It has completed a phase I/II a study, including both adults and pediatric patients, demonstrating reduction in atopic dermatitis disease and pruritus, as well as control of S. aureus while tapering/eliminating steroid use. Its subsidiaries include Forte Subsidiary, Inc., and Forte Biosciences Emerald Limited.</t>
  </si>
  <si>
    <t>CFRX</t>
  </si>
  <si>
    <t>CONTRAFECT CORPORATION</t>
  </si>
  <si>
    <t>ContraFect Corporation is a late clinical-stage biotechnology company. The Company is focused on the discovery and development of direct lytic agents (DLAs), including lysins and amurin peptides, as new medical modalities for the treatment of life-threatening, antibiotic-resistant infections. Its lead DLA product candidate, exebacase (CF-301), is used for the treatment of methicillin-resistant S. aureus (MRSA) bloodstream infections (bacteremia), including right-sided endocarditis, when used in addition to standard-of-care (SOC) anti-staphylococcal antibiotics in adult patients. Its other product candidate, CF-370, is designed to target a range of gram-negative bacteria, including P. aeruginosa and has demonstrated potent in vivo activity against extensively drug-resistant (XDR) strains. It has developed an, engineered variant of exebacase, known as CF-296. It is conducting further in vitro and in vivo characterization of CF-296 to evaluate the full profile of this compound.</t>
  </si>
  <si>
    <t>IMRN</t>
  </si>
  <si>
    <t>IMMURON LIMITED</t>
  </si>
  <si>
    <t>Immuron Limited is a commercial and clinical-stage biopharmaceutical company focused on the development and commercialization of polyclonal antibodies that can address unmet medical needs. The Company operates through two segments: Research and development (R&amp;D) and Hyperimmune product. R&amp;D segment focuses on R&amp;D projects performed in Australia, Israel, and United States. Hyperimmune product segment is engaged in Travelan and Protectyn activities, which occurs in Australia, the Unites States and Canada. Its flagship products include Travelan and Protectyn. Travelan is a licensed natural health product and is indicated to reduce the risk of Travellers’ Diarrhea. Travelan is an over the counter immune supplement that can be taken to reduce the risk of diarrhea and reduce the symptoms of minor gastrointestinal disorders. Protectyn product helps to promote digestion and healthy gastrointestinal system health; support and maintain healthy liver function, and enhance immune defenses.</t>
  </si>
  <si>
    <t>NBRV</t>
  </si>
  <si>
    <t>NABRIVA THERAPEUTICS PLC</t>
  </si>
  <si>
    <t>Nabriva Therapeutics plc is a biopharmaceutical company engaged in the commercialization and development of anti-infective agents to treat serious infections. The Company’s product XENLETA (lefamulin), is a semi-synthetic pleuromutilin antibiotic for systematic administration in humans. It inhibits the synthesis of bacterial protein, which is required for bacteria to grow by binding with high affinity, high specificity and at molecular targets that are different than other antibiotic classes. The Company is also developing CONTEPO (fosfomycin) for injection, a potential first-in-class epoxide antibiotic for complicated urinary tract infections (cUTI), including acute pyelonephritis.</t>
  </si>
  <si>
    <t>ARWR</t>
  </si>
  <si>
    <t>ARROWHEAD PHARMACEUTICALS, INC.</t>
  </si>
  <si>
    <t>LIVER / HYPERTRI / DYSLIPID / HVB / NASH</t>
  </si>
  <si>
    <t>Arrowhead Pharmaceuticals, Inc. develops medicines that treat intractable diseases by silencing the genes that cause them. The Company uses a portfolio of ribonucleic acid (RNA) chemistries and modes of delivery, the Company's therapies trigger the RNA interference mechanism to induce rapid, deep and durable knockdown of target genes. The Company is focused on developing drugs for diseases with a genetic basis, characterized by the overproduction of one or more proteins. The Company's pipeline includes ARO-APOC3 for hypertriglyceridemia, ARO-ANG3 for dyslipidemia, ARO-HSD for liver disease, ARO-ENaC for cystic fibrosis, ARO-HIF2 for renal cell carcinoma, ARO-DUX4 for facioscapulohumeral muscular dystrophy, ARO-LUNG2 for chronic obstructive pulmonary disorder, and ARO-COV for the coronavirus that causes COVID-19 and other possible future pulmonary-borne pathogens.</t>
  </si>
  <si>
    <t>IRWD</t>
  </si>
  <si>
    <t>IRONWOOD PHARMACEUTICALS, INC.</t>
  </si>
  <si>
    <t>LIVER / PBC / Bladder</t>
  </si>
  <si>
    <t>Ironwood Pharmaceuticals, Inc. is a gastrointestinal (GI) healthcare company that is focused on the development and commercialization of GI products in areas of unmet need, including irritable bowel syndrome with constipation (IBS C), and chronic idiopathic constipation (CIC). It operates in the human therapeutics business segment. Its product candidate LINZESS (linaclotide) is available to adult men and women suffering from IBS-C or CIC in the United States, and Mexico and to adult men and women suffering from IBS-C. Its linaclotide is available under the trademarked name CONSTELLA to adult men and women suffering from IBS-C or CIC in Canada, and to adult men and women suffering from IBS-C in certain European countries. The Company’s products pipeline includes IW-3300, which is a GC-C agonist, for the potential treatment of visceral pain conditions, including interstitial cystitis/bladder pain syndrome and endometriosis, and CNP-104 is a tolerizing immune modifying nanoparticle.</t>
  </si>
  <si>
    <t>TVTX</t>
  </si>
  <si>
    <t>TRAVERE THERAPEUTICS, INC.</t>
  </si>
  <si>
    <t>KIDNEY</t>
  </si>
  <si>
    <t>Travere Therapeutics, Inc. is a biopharmaceutical company. It is focused on identifying, developing and delivering life-changing therapies to people living with rare kidney, liver, and metabolic diseases. Its products include Chenodal (chenodiol tablets), Cholbam (cholic acid capsules), and Thiola and Thiola EC (tiopronin tablets). Chenodal, which is for the treatment of patients suffering from gallstones in whom surgery poses an unacceptable health risk due to disease or advanced age. Cholbam, which is for the treatment of bile acid synthesis disorders due to single enzyme defects. Thiola and Thiola EC, which are for the prevention of cystine (kidney) stone formation in patients with severe homozygous cystinuria. The Company's clinical program Sparsentan (RE-021), is an investigational product candidate with a dual mechanism of action, selective endothelin receptor antagonist (ERA), with in vitro selectivity toward endothelin receptor type A, and a potent angiotensin receptor blocker.</t>
  </si>
  <si>
    <t>VERV</t>
  </si>
  <si>
    <t>VERVE THERAPEUTICS, INC.</t>
  </si>
  <si>
    <t>LIVER / GT</t>
  </si>
  <si>
    <t>Verve Therapeutics, Inc. is a genetic medicines company, developing an approach to the care of cardiovascular disease (CVD) transforming treatment from chronic management to single-course gene editing medicines. The Company’s initial two programs target PCSK9 and ANGPTL3, respectively, genes that regulate levels of blood lipids. Its lead product candidate, VERVE-101, is designed to permanently turn off the PCSK9 gene in the liver. Reduction of PCSK9 protein in the blood improves the ability of the liver to clear LDL-C from the blood. VERVE-101 utilizes LNP-mediated delivery to target the liver and base editing technology to make a single base change at a specific site in the PCSK9 gene in order to disrupt PCSK9 protein production. It is advancing VERVE-101 initially for the treatment of heterozygous familial hypercholesterolemia. Its second program is designed to permanently turn off the ANGPTL3 gene in the liver. ANGPTL3 is a key regulator of cholesterol and triglyceride metabolism.</t>
  </si>
  <si>
    <t>MDGL</t>
  </si>
  <si>
    <t>MADRIGAL PHARMACEUTICALS, INC.</t>
  </si>
  <si>
    <t>LIVER / NASH</t>
  </si>
  <si>
    <t>Madrigal Pharmaceuticals, Inc. is a clinical-stage biopharmaceutical company. The Company is focused on the development and commercialization of therapeutic candidates for the treatment of cardiovascular, metabolic, and liver diseases. The Company's product candidate, resmetirom, is a liver-directed, selective thyroid hormone receptor-ß (THR-ß) agonist developed as a once-daily oral pill to treat a number of disease states, including non-alcoholic steatohepatitis (NASH). NASH is a liver disease that affects people with metabolic diseases, such as obesity and diabetes and non-alcoholic fatty liver disease (NAFLD).</t>
  </si>
  <si>
    <t>KDNY</t>
  </si>
  <si>
    <t>CHINOOK THERAPEUTICS, INC.</t>
  </si>
  <si>
    <t>Chinook Therapeutics, Inc. is a clinical-stage biopharmaceutical company. The Company is focused on discovering, developing and commercializing medicines for kidney diseases. Its lead product candidate is atrasentan, which is a selective endothelin A receptor antagonist that is developed for the treatment of proteinuric glomerular diseases. The Company’s second product candidate, BION-1301, is an investigational humanized IgG4 monoclonal antibody that blocks APRIL, a soluble factor that is implicated in IgAN and other indications, from binding to its receptors. Its third clinical development candidate is CHK-336, a liver-targeted oral small molecule lactate dehydrogenase (LDHA), inhibitor, which is developed for the treatment of primary hyperoxaluria (PH), as well as secondary hyperoxaluria and idiopathic kidney stone formation. It is conducting a Phase I/II clinical trial of BION-1301.</t>
  </si>
  <si>
    <t>MIRM</t>
  </si>
  <si>
    <t>MIRUM PHARMACEUTICALS, INC.</t>
  </si>
  <si>
    <t>LIVER / RARE</t>
  </si>
  <si>
    <t>Mirum Pharmaceuticals, Inc. is a biopharmaceutical company. The Company is focused on the identification, acquisition, development, and commercialization of therapies for rare and orphan diseases. The Company's main focus is the development and commercialization of LIVMARLI (maralixibat) oral solution (Livmarli) and Volixibat. Its pipeline consists of rare pediatric indications for Livmarli and orphan adult indications for its second product candidate, Volixibat. Livmarli is an oral solution as a once-daily medicine for cholestatic pruritus in patients with Alagille syndrome (ALGS) one year of age and older. Volixibat, is an oral, minimally absorbed agent designed to inhibit ileal bile acid transporter (IBAT), for the treatment of adult patients with cholestatic liver diseases. The Company is developing volixibat for the treatment of intrahepatic cholestasis of pregnancy (ICP), primary sclerosing cholangitis (PSC), and primary biliary cholangitis (PBC).</t>
  </si>
  <si>
    <t>TCDA</t>
  </si>
  <si>
    <t>TRICIDA, INC.</t>
  </si>
  <si>
    <t>Tricida, Inc. is a pharmaceutical company, which is focused on the development and commercialization of its investigational drug candidate, veverimer (TRC101). TRC101, is a non-absorbed, orally administered polymer designed to treat metabolic acidosis by binding and removing acid from the gastrointestinal (GI), tract. Its Veverimer, is a low-swelling, spherical polymer bead that is approximately 100 micrometers in diameter, which is a single, molecular weight, crosslinked polyamine molecule. It is conducting renal outcomes clinical trial, VALOR-CKD (TRCA-303), to determine if veverimer slows CKD progression in patients with metabolic acidosis associated with CKD. The Company's VALOR-CKD trial is a randomized, double-blind, placebo-controlled, time-to-event trial.</t>
  </si>
  <si>
    <t>ALT</t>
  </si>
  <si>
    <t>ALTIMMUNE, INC.</t>
  </si>
  <si>
    <t>Altimmune, Inc. is a clinical-stage biopharmaceutical company that is focused on developing treatments for obesity and liver diseases. The Company’s lead product candidate, pemvidutide (proposed INN, formerly known as ALT-801), is a GLP-1/glucagon dual receptor agonist that is being developed for the treatment of obesity and non-alcoholic steatohepatitis (NASH). It is also developing HepTcell, an immunotherapeutic agent designed to achieve a functional cure for chronic hepatitis B. The Company has initiated a Phase II clinical trial of HepTcell and are in Phase II and Phase I clinical development with pemvidutide for multiple indications. It is conducting its Phase II clinical trial of HepTcell in the United States, United Kingdom, Canada, Germany and Spain, and conducting Its pemvidutide Phase I clinical trial in Australia. Its wholly owned subsidiaries include Altimmune, LLC, Altimmune UK, Limited, Spitfire Pharma, LLC and Altimmune AU Pty, Limited.</t>
  </si>
  <si>
    <t>ALBO</t>
  </si>
  <si>
    <t>ALBIREO PHARMA, INC.</t>
  </si>
  <si>
    <t>Albireo Pharma, Inc. is a commercial-stage biopharmaceutical company. The Company is focused on the development and commercialization of bile acid modulators to treat orphan pediatric liver diseases and other liver or gastrointestinal diseases and disorders. Its product, Bylvay, is for the treatment of pruritis in patients with progressive familial intrahepatic cholestasis (PFIC) ages three months or older and is authorized in Europe for the treatment of PFIC in patients ages six months or older. Its product candidate elobixibat is licensed for the treatment of chronic constipation and other functional diseases in Japan and other select markets in Asia. Its lead candidate for adult liver diseases, A3907, is a selective inhibitor of the apical sodium-dependent bile acid transporter (ASBT) where systemic bioavailability has been demonstrated in preclinical and clinical studies. Its preclinical candidate for adult viral and liver diseases includes A2342.</t>
  </si>
  <si>
    <t>ICPT</t>
  </si>
  <si>
    <t>INTERCEPT PHARMACEUTICALS, INC.</t>
  </si>
  <si>
    <t>LIVER / PBC NASH</t>
  </si>
  <si>
    <t>Intercept Pharmaceuticals, Inc. is a biopharmaceutical company focused on the development and commercialization of therapeutics to treat progressive non-viral liver diseases with unmet medical need utilizing its bile acid chemistry. Its product candidates include Ocaliva (obeticholic (OCA)) for liver fibrosis due to nonalcoholic steatohepatitis (NASH), OCA and Bezafibrate, and Other Product Candidates. The Company’s marketed product, Ocaliva, is a farnesoid X receptor (FXR) agonist for the treatment of primary biliary cholangitis (PBC) in combination with ursodeoxycholic acid (UDCA) in adults with an inadequate response to UDCA or as monotherapy in adults unable to tolerate UDCA. The Company is evaluating tolerability of OCA in combination with bezafibrate in patients with PBC in a Phase II study outside of the United States. The Company’s other compounds are in early stages of research and development pipeline, including INT-787 compound, an FXR agonist is in a Phase I clinical trial.</t>
  </si>
  <si>
    <t>AKRO</t>
  </si>
  <si>
    <t>AKERO THERAPEUTICS, INC.</t>
  </si>
  <si>
    <t>Akero Therapeutics Inc. is a clinical-stage company that develops transformational treatments for patients with serious metabolic diseases. The Company is engaged to treat non-alcoholic steatohepatitis (NASH), a disease without any approved therapies. Its lead product candidate, efruxifermin (EFX), is an analog of fibroblast growth factor 21 (FGF21), which is a hormone that protects against cellular stress and regulates the metabolism of lipids, carbohydrates and proteins throughout the body. EFX is being evaluated in two Phase IIb clinical trials in patients with biopsy-confirmed NASH: the study in pre-cirrhotic patients with F2-F3 fibrosis and the SYMMETRY study in cirrhotic patients with compensated F4 fibrosis. Its EFX program is focused on patients with cirrhotic NASH (F4, compensated) in Phase IIb clinical trial.</t>
  </si>
  <si>
    <t>GBIO</t>
  </si>
  <si>
    <t>GENERATION BIO CO.</t>
  </si>
  <si>
    <t>LIVER / EYE</t>
  </si>
  <si>
    <t>Generation Bio Co. is genetic medicines to provide treatments of rare and prevalent diseases. The Company through its non-viral genetic medicine platform, is engaged in developing genetic medicines to provide genetic payloads, which include large and multiple genes to a range of cell types across a range of diseases. It is comprised of three component technologies: ceDNA, ctLNP and ceDNA manufacturing process. ceDNA is an engineered, double-stranded, linear, covalently closed-ended deoxyribonucleic acid (DNA) construct, which includes the gene of interest and associated regulatory sequences. It has produced ceDNA constructs of approximately eight kilobases. Its ctLNP delivery system builds upon clinically validated lipid nanoparticles and is designed to allow for repeat dosing of a genetic payload without stimulating an immune response, such as antibody production. Its ceDNA manufacturing process uses its own cell-free rapid enzymatic synthesis (RES) to produce ceDNA.</t>
  </si>
  <si>
    <t>ABUS</t>
  </si>
  <si>
    <t>ARBUTUS BIOPHARMA CORPORATION</t>
  </si>
  <si>
    <t>LIVER / HBV</t>
  </si>
  <si>
    <t>Arbutus Biopharma Corporation is a clinical-stage, biopharmaceutical company. The Company is focused on virology capabilities to develop therapeutics that target specific viral diseases. The Company’s focus areas include Hepatitis B virus (HBV), SARS-CoV-2 and other coronaviruses. In HBV, the Company is developing a ribonucleic acid interference (RNAi) therapeutic, oral capsid inhibitor, an oral PD-L1 inhibitor, and oral RNA destabilizer that it intends to combine to provide a functional cure for patients with chronic HBV infection (cHBV) by suppressing viral replication, reducing surface antigen and reawakening the immune system. Its lead compound, AB-729, is the only RNAi therapeutic with evidence of immune re-awakening and is being evaluated in multiple Phase II clinical trials. The Company is having an ongoing drug discovery and development program directed at identifying orally active agents for treating coronaviruses (including SARS-CoV-2).</t>
  </si>
  <si>
    <t>CBAY</t>
  </si>
  <si>
    <t>CYMABAY THERAPEUTICS, INC.</t>
  </si>
  <si>
    <t>CymaBay Therapeutics, Inc. is a clinical-stage biopharmaceutical company. The Company is focused on developing and providing access to therapies for patients with liver and other chronic diseases. The Company's lead product candidate, seladelpar, is a potent and selective agonist of peroxisome proliferator activated receptor delta (PPARd), a nuclear receptor that regulates genes directly or indirectly involved in the synthesis of bile acids/sterols, metabolism of lipids and glucose, inflammation, and fibrosis. It is focused on developing seladelpar for the treatment of primary biliary cholangitis (PBC), an autoimmune disease that causes progressive destruction of the bile ducts in the liver resulting in impaired bile flow (cholestasis) and inflammation. Its other product candidate, MBX-2982, targets G protein-coupled receptor 119 (GPR119), a receptor that interacts with bioactive lipids known to stimulate glucose-dependent insulin secretion.</t>
  </si>
  <si>
    <t>VKTX</t>
  </si>
  <si>
    <t>VIKING THERAPEUTICS, INC.</t>
  </si>
  <si>
    <t>Viking Therapeutics, Inc. is a clinical-stage biopharmaceutical company that is focused on the development of therapies for metabolic and endocrine disorders. The Company's lead clinical program's drug candidate, VK2809, is an orally available, tissue and receptor-subtype selective agonist of the thyroid hormone receptor beta (TRß). The Company is conducting VOYAGE study, a phase II b clinical trial of VK2809 in patients with biopsy-confirmed non-alcoholic steatohepatitis (NASH). It is also developing VK0214, which is also an orally available, tissue and receptor-subtype selective agonist of TRß for X-linked adrenoleukodystrophy (X-ALD), a rare X-linked, inherited neurological disorder characterized by a breakdown in the protective barriers surrounding brain and nerve cells. It is engaged in a phase I b clinical trial of VK0214 in patients with X-ALD. Its other clinical programs include VK5211, an orally available, non-steroidal selective androgen receptor modulator (SARM).</t>
  </si>
  <si>
    <t>THTX</t>
  </si>
  <si>
    <t>THERATECHNOLOGIES INC.</t>
  </si>
  <si>
    <t>Theratechnologies Inc. is a Canada-based biopharmaceutical company focused on the development and commercialization of therapies addressing unmet medical needs. The Company has two approved products: EGRIFTA SV in the United States, and Trogarzo in the United States, the European Union and the United Kingdom. EGRIFTA SV (tesamorelin for injection) is developed for the reduction of excess abdominal fat in human immunodeficiency virus (HIV)-infected patients with lipodystrophy. Trogarzo (ibalizumab-uiyk) is developed for HIV treatment. The treatment is infused every two weeks. It is a new class of antiretrovirals (ARV), and is a long-acting ARV therapy that can lead to an undetectable viral load in combination with other ARVs. The Company markets its prescription products in the United States, Europe and Canada. Its research pipeline is focused on specialized therapies addressing unmet medical needs in HIV, oncology and non-alcoholic steatohepatitis (NASH).</t>
  </si>
  <si>
    <t>IVA</t>
  </si>
  <si>
    <t>INVENTIVA SA</t>
  </si>
  <si>
    <t>Inventiva SA is a France-based company engaged in the biotechnology sector. The Company focuses on the development of therapies in the area of oncology, fibrosis and rare diseases. The Company’s pipeline comprises a number of development programs, such as Clinical Pipeline, Preclinical Pipeline, AbbVie Collaboration and Boehringer-Ingelheim collaboration. Its drug candidates target at the treatment of non-alcoholic steatohepatitis (NASH), systemic sclerosis (SSc), various types of mucopolysaccharidosis (MPS), multiple myeloma, auto-immune disorders, as well as lung cancer, among others. In addition, the Company offers drug discovery services, ranging from target identification to preclinical nomination, in numerous areas, such as silico modelling, biology, screening, absorption, distribution, metabolism and excretion (ADME), pharmacology and histology.</t>
  </si>
  <si>
    <t>GNFT</t>
  </si>
  <si>
    <t>GENFIT SA</t>
  </si>
  <si>
    <t>Genfit SA is a France-based biopharmaceutical company that specializes in the development of medicines for the prevention and treatment of diabetes and related disorders. The Company is focused on contributing to bringing medicines to market for patients with metabolic, inflammatory, autoimmune and fibrotic diseases that affect the liver, such as Nonalcoholic steatohepatitis (NASH) or the bowel, such as the inflammatory bowel disease. The Company targets a number of therapeutic areas, which includes nonalcoholic steatohepatitis (NASH), primary biliary cholangitis (PBC), NASH diagnosis, NASH-induced fibrosis and IL-17 dependent autoimmune diseases. The Company’s research programs develop diversified pipeline of drug candidates, including Elafibranor in NASH, which is in phase III; Elafibranor in PBC, which is in phase II; In-Vitro diagnostic test for NASH and Nitazoxanide in fibrosis, which is still in clinical stage, among others.</t>
  </si>
  <si>
    <t>SBTX</t>
  </si>
  <si>
    <t>SILVERBACK THERAPEUTICS INC</t>
  </si>
  <si>
    <t>Silverback Therapeutics, Inc. is a biopharmaceutical company. The Company is focused on leveraging its proprietary ImmunoTAC technology platform to develop systemically delivered, tissue targeted therapeutics for the treatment of chronic viral infections, cancer, and other serious diseases. The Company’s lead virology product candidate, SBT8230, is an ASGR1-TLR8 ImmunoTAC therapeutic. SBT8230 is comprised of an ASGR1 monoclonal antibody conjugated to a Toll-like receptor 8 (TLR8) linker-payload. SBT8230 is designed to elicit an anti-viral immune response by targeting TLR8 activation to the liver. SBT8230 antibody designed to recognize an epitope distinct from that bound by the ASGR1 ligand, GalNAc, allowing for possible combination of SBT8230. The Company’s platform enables the strategic pairing of proprietary payloads that modulate key disease modifying pathways with monoclonal antibodies directed at specific disease sites.</t>
  </si>
  <si>
    <t>ETNB</t>
  </si>
  <si>
    <t>89BIO, INC.</t>
  </si>
  <si>
    <t>89Bio, Inc. is a clinical-stage biopharmaceutical company focused on the development and commercialization of innovative therapies for the treatment of liver and cardio-metabolic diseases. The Company's lead product candidate, pegozafermin, a specifically engineered glycoPEGylated analog of fibroblast growth factor 21 (FGF21), is currently being developed for the treatment of nonalcoholic steatohepatitis (NASH) and for the treatment of severe hypertriglyceridemia (SHTG). NASH is a severe form of nonalcoholic fatty liver disease (NAFLD), characterized by inflammation and fibrosis in the liver that can progress to cirrhosis, liver failure, hepatocellular carcinoma (HCC) and death. The Company is evaluating the potential opportunity for pegozafermin in these fibrosis stage F4 patients. SHTG is a condition identified by severely elevated levels of triglycerides. The Company has initiated its Phase II trial (ENTRIGUE) in SHTG patients.</t>
  </si>
  <si>
    <t>AXLA</t>
  </si>
  <si>
    <t>AXCELLA HEALTH INC.</t>
  </si>
  <si>
    <t>Axcella Health Inc. is a clinical-stage biotechnology company focused on a new approach to treat complex diseases using compositions of endogenous metabolic modulators (EMMs). The Company’s product candidates are comprised of multiple EMMs that are engineered in distinct combinations and ratios with the goal of simultaneously impacting multiple biological pathways. AXA1665 is being developed as a product candidate for the reduction in risk of overt hepatic encephalopathy (OHE) recurrence in adult patients with liver cirrhosis. Its AXA1125 AXA1125 is being developed as an oral product candidate for the treatment of non-alcoholic steatohepatitis (NASH). The Company’s pipeline includes lead therapeutic candidates for the treatment of NASH, for the treatment of long COVID (also known as Post COVID-19 Condition and Post-Acute Sequelae of COVID-19, or PASC) associated fatigue, and for the reduction in risk of recurrent OHE.</t>
  </si>
  <si>
    <t>DRRX</t>
  </si>
  <si>
    <t>DURECT CORPORATION</t>
  </si>
  <si>
    <t>LIVER / HBV / NASH</t>
  </si>
  <si>
    <t>DURECT Corporation is a biopharmaceutical company that is focused on advancing lifesaving investigational therapies. The Company's product candidates include DUR-928 oral for metabolic/lipid disorders, and DUR-928, injectable for acute organ injuries. The Company’s other commercial product candidates include POSIMIR, PERSERIS and Methydur Sustained Release Capsules. The Company is conducting a Phase IIb study (AHFIRM) of larsucosterol (DUR-928) in subjects with severe alcohol-associated hepatitis (Alcoholic Hepatitis (AH) to evaluate the safety and efficacy of larsucosterol treatment. Larsucosterol (DUR-928) is lead product candidate, an endogenous sulfated oxysterol and an epigenetic regulator. The Company focuses on drug delivery technology around its SABER and CLOUD Bioerodible Injectable Depot Systems. SABER uses a high viscosity base component, such as sucrose acetate isobutyrate (SAIB), to provide controlled release of a drug.</t>
  </si>
  <si>
    <t>ARDX</t>
  </si>
  <si>
    <t>ARDELYX, INC.</t>
  </si>
  <si>
    <t>Ardelyx, Inc. is a biopharmaceutical company. The Company focuses on discovery, development, and commercialization of advanced medicines that meet significant unmet medical needs. The Company's product pipeline includes IBSRELA (tenapanor), XPHOZAH, RDX013 Program, and RDX020 Program. Tenapanor is a small molecule therapy in development for the treatment of hyperphosphatemia, a condition of elevated levels of phosphate in the blood, common among patients with chronic kidney disease (CKD) on dialysis. Tenapanor has a mechanism of action and acts locally in the gut to inhibit the sodium hydrogen exchanger 3 (NHE3). IBSRELA is developed for the treatment of patients with irritable bowel syndrome with constipation (IBS-C). XPHOZAH is a medicine for the control of serum phosphorus in adult patients with CKD on dialysis. RDX013 Program is a small molecule potassium secretagogue program for the treatment of hyperkalemia. RDX020 Program is a small molecule for treating metabolic acidosis.</t>
  </si>
  <si>
    <t>GALT</t>
  </si>
  <si>
    <t>GALECTIN THERAPEUTICS INC</t>
  </si>
  <si>
    <t>Galectin Therapeutics Inc. is a biotechnology company that is focused on developing therapies to improve the lives of patients with fibrotic disease, chronic liver disease and cancer. The Company’s product candidates include galectin-3 inhibitor, which is a belapectin (GR-MD-02) and GM-CT-01. The Company’s lead drug belapectin is a carbohydrate-based drug that inhibits the galectin-3 protein which is directly involved in multiple inflammatory, fibrotic, and malignant diseases. The Company is using a galectin-3 inhibitor to treat advanced liver fibrosis and liver cirrhosis in non-alcoholic steatohepatitis (NASH) patients. The Company also designed a Phase IIb/III clinical study, the NAVIGATE trial, evaluating the safety and efficacy of its galectin-3 inhibitor, belapectin (GR-MD-02), for the prevention of esophageal varices in patients with non-alcoholic steatohepatitis cirrhosis.</t>
  </si>
  <si>
    <t>ASMB</t>
  </si>
  <si>
    <t>ASSEMBLY BIOSCIENCES, INC.</t>
  </si>
  <si>
    <t>Assembly Biosciences, Inc. is a clinical-stage biotechnology company. The Company is focused on discovery and development of therapeutics targeting hepatitis B virus (HBV) and other viral diseases. The Company’s inhibitor product candidates include Vebicorvir (VBR), ABI-H3733, and ABI-4334. Vebicorvir (VBR) is its lead core inhibitor product candidate, which is licensed from Indiana University. VBR is developed for the treatment of the treatment of patients with chronic HBV infection. ABI-H3733 (3733) for chronic HBV infection in the People’s Republic of China, Hong Kong, Taiwan and Macau (the Territory). The Company is conducting Phase I study of 3733. The Company’s research and development programs pursue multiple drug candidates that inhibit the HBV replication cycle and block the generation of covalently closed circular DNA (cccDNA), to discover and develop finite and curative therapies for patients with HBV.</t>
  </si>
  <si>
    <t>LPCN</t>
  </si>
  <si>
    <t>LIPOCINE INC</t>
  </si>
  <si>
    <t>Lipocine Inc. is a clinical-stage biopharmaceutical company. The Company is focused on applying its oral drug delivery technology for the development of pharmaceutical products focusing on neuroendocrine and metabolic disorders. It has a portfolio of product candidates that target unmet needs for neurological and psychiatric central nervous system (CNS) disorders, liver diseases, and hormone supplementation for men and women. The Company's product candidate, TLANDO, is an oral testosterone replacement therapy (TRT) comprised of testosterone undecanoate (TU). Its additional pipeline candidates include LPCN 1148, LPCN 1144, LPCN 1111 (TLANDO XR), LPCN 1107, LPCN 1154 and LPCN 2101. Its LPCN 1144 is an oral prodrug of bioidentical testosterone comprised of TU for the treatment of non-cirrhotic non-alcoholic steatohepatitis (NASH) which has completed Phase II testing. Its TLANDO XR is an oral TRT product comprised of testosterone tridecanoate (TT), which has completed Phase II trials.</t>
  </si>
  <si>
    <t>ALGS</t>
  </si>
  <si>
    <t>ALIGOS THERAPEUTICS INC</t>
  </si>
  <si>
    <t>Aligos Therapeutics, Inc. is a clinical-stage biopharmaceutical company. It is focused on developing therapeutics to address unmet medical needs in viral and liver diseases. It uses its oligonucleotide and small molecule platforms to develop pharmacologically optimized drug candidates for use in combination regimens. It is initially focused on developing functional cure for Chronic Hepatitis B (CHB); cirrhosis, end-stage liver disease (ESLD), and cirrhosis, end-stage liver disease (ESLD). It has developed a portfolio of differentiated drug candidates for CHB, including a small molecule Capsid Assembly Modulator (CAM) and oligonucleotides (Antisense Oligonucleotides (ASO) and Small Interfering Ribonucleic Acids (siRNA)), each of which is designed against clinically validated targets in the Hepatitis B Virus (HBV) life cycle. Its pipeline includes ALG 000184 (CAM) for CHB; ALG 020572 (ASO) for HBV; ALG 055009 for the treatment of nonalcoholic steatohepatitis (NASH), and ALG-125755.</t>
  </si>
  <si>
    <t>TERN</t>
  </si>
  <si>
    <t>TERNS PHARMACEUTICALS, INC.</t>
  </si>
  <si>
    <t>Terns Pharmaceuticals, Inc. is a clinical-stage biopharmaceutical company. The Company is focused on developing a portfolio of small-molecule single-agent and combination therapy candidates to address diseases, such as non-alcoholic steatohepatitis (NASH) and obesity. Its lead program, TERN-101, is a liver-distributed, non-bile acid Farnesoid X Receptor (FXR), agonist that has demonstrated a differentiated tolerability profile and improved target engagement due to its sustained FXR activation in the liver but only transient FXR activation in the intestine. Its TERN-501 is a thyroid hormone receptor beta (THR-B) agonist with metabolic stability and improved liver distribution. Its TERN-201 is an inhibitor of vascular adhesion protein-1 (VAP-1) that has demonstrated target engagement in clinical trials. Its TERN-601 is its small-molecule Glucagon-Like Peptide-1 Receptor (GLP-1R) agonist program that is intended to be orally administered for NASH and obesity.</t>
  </si>
  <si>
    <t>HEPA</t>
  </si>
  <si>
    <t>HEPION PHARMACEUTICALS, INC</t>
  </si>
  <si>
    <t>Hepion Pharmaceuticals, Inc. is a biopharmaceutical company. The Company is focused on the development of drug therapy for treatment of chronic liver diseases. This therapeutic approach targets fibrosis, inflammation, and the treatment hepatocellular carcinoma (HCC) associated with non-alcoholic steatohepatitis (NASH), viral hepatitis and other liver diseases. The Company's cyclophilin inhibitor, Rencofilstat (formerly CRV431), is developed to offer benefits to address multiple complex pathologies relate to advanced liver disease. Rencofilstat is a pan cyclophilininhibitor that targets multiple pathologic pathways involved in the progression of liver disease. It provides an artificial intelligence (AI) tool, AI-POWR, that allows the selection of novel drug targets, biomarkers, and appropriate patient populations. The components of AI-POWR include access to publicly available databases, and in-house genomic and multi-omic big.</t>
  </si>
  <si>
    <t>RGLS</t>
  </si>
  <si>
    <t>REGULUS THERAPEUTICS INC.</t>
  </si>
  <si>
    <t>Regulus Therapeutics Inc. is a clinical-stage biopharmaceutical company focused on discovering and developing drugs targeting microRNAs to treat diseases. The Company is leveraging its oligonucleotide drug discovery and development to develop a pipeline complemented by a rich intellectual property estate in the microRNA field. The Company’s product lead product candidates include RG-012 and RGLS8429. The Company is focused on evaluating a library of oligonucleotides designed to block miR-155 for the potential to treat Amyotrophic Lateral Sclerosis (ALS or Lou Gehrig's disease). The Company also focuses on the evaluation of its designed compounds that inhibit miR-155 activity in microglia cell-based assays and in animal models of the disease, to identify potential candidates to advance into further studies. In addition to its focus on genetic kidney disease, the Company is focused on the research in technology to treat central nervous system (CNS) disease.</t>
  </si>
  <si>
    <t>ANGN</t>
  </si>
  <si>
    <t>ANGION BIOMEDICA CORP.</t>
  </si>
  <si>
    <t>KIDNEY / IPF</t>
  </si>
  <si>
    <t>Angion Biomedica Corp. is a clinical-stage biopharmaceutical company focused on the discovery, development, and commercialization of novel small molecule therapeutics to address chronic and progressive fibrotic diseases. The Company’s products include ANG-3070, ROCK2 Inhibitor, CYP11B2 Inhibitor and ANG-3777. ANG-3070 is a highly selective oral tyrosine kinase receptor inhibitor (TKI) in development as a treatment for fibrotic diseases, particularly in the kidney and lung. The Company provides ANG-3070 for Fibrotic Diseases; ANG-3070 for Renal Fibrosis; ANG-3070 for Pulmonary Fibrosis. ROCK2 Inhibitor program targeted towards the treatment of fibrotic diseases. CYP11B2 Inhibitor program targeted towards diseases related to aldosterone synthase dysregulation. ANG-3777 is designed to mimic the biological activity of HGF and to treat acute organ injuries, such as delayed graft function.</t>
  </si>
  <si>
    <t>XRTX</t>
  </si>
  <si>
    <t>XORTX THERAPEUTICS INC.</t>
  </si>
  <si>
    <t>XORTX Therapeutics Inc. is a Canada-based pharmaceutical company. The Company is focused on identifying, developing and commercializing therapies to treat progressive kidney disease modulated by aberrant purine and uric acid metabolism and uric acid metabolism in orphan disease indications, such as autosomal dominant polycystic kidney disease (ADPKD) and type 2 diabetic nephropathy (T2DN) as well as acute kidney injury (AKI) due to coronavirus infection. Its lead product candidates are XRx-008, XRx-101 and XRx-225. XRx-008 is a late clinical stage program focused on demonstrating the potential of its therapy for ADPKD. XRx-101 is a program to treat acute kidney injury associated with Coronavirus/ COVID-19 infection, AKI and associated health consequences. XRx-225 is a program for the treatment of T2DN. It is also working to advance its clinical development stage products that target aberrant purine metabolism and xanthine oxidase to decrease or inhibit production of uric acid.</t>
  </si>
  <si>
    <t>AGLE</t>
  </si>
  <si>
    <t>AEGLEA BIOTHERAPEUTICS, INC.</t>
  </si>
  <si>
    <t>Aeglea BioTherapeutics, Inc. is a clinical-stage biotechnology company. It is focused on human enzyme therapeutics to treat people with rare metabolic diseases. Its lead product candidate is pegzilarginase, which is a recombinant human arginase 1 that enzymatically degrades the amino acid arginine to lower arginine levels in patients with Arginase 1 Deficiency. It has engineered pegzilarginase with modifications that enhance the stability and arginine-degrading activity of the enzyme in human plasma. Its second product candidate, AGLE-177, is a novel PEGylated ( polyethylene glycol) human enzyme engineered to degrade free homocysteine and homocystine in patients with Homocystinuria. The Company is evaluating Pegzilarginase in a global pivotal Phase III pivotal PEACE (Pegzilarginase Effect on Arginase one Deficiency Clinical Endpoints) trial and Phase I/II open-label extension trial. It is also conducting a Phase I/II clinical trial for the treatment of patients with Homocystinuria.</t>
  </si>
  <si>
    <t>MTCR</t>
  </si>
  <si>
    <t>METACRINE, INC.</t>
  </si>
  <si>
    <t>LIVER / NASH / GI</t>
  </si>
  <si>
    <t>Metacrine, Inc. is a United States-based biotechnology company. The Company is engaged in developing therapeutics for metabolic diseases. The Company leverages approximately two mechanistically distinct programs to target type 2 diabetes, NASH and other metabolic diseases and liver disorders. The Company focuses on advancing research in nuclear hormone receptors for treatment of metabolic diseases.</t>
  </si>
  <si>
    <t>ALNA</t>
  </si>
  <si>
    <t>ALLENA PHARMACEUTICALS, INC.</t>
  </si>
  <si>
    <t>KIDNEY / GOUT / HYPERURICEMIA</t>
  </si>
  <si>
    <t>Allena Pharmaceuticals, Inc. is a biopharmaceutical company engaged in developing and commercializing oral enzyme therapeutics to treat patients with rare and severe metabolic and kidney disorders. The Company is focused on metabolic disorders that result in excess accumulation of certain metabolites that can cause kidney stones, damage the kidney, and potentially lead to chronic kidney disease (CKD) and end-stage renal disease (ESRD). The Company’s lead product candidate, reloxaliase, is an oral enzyme therapeutic developing for the treatment of hyperoxaluria, a metabolic disorder characterized by markedly elevated urinary oxalate (UOx) levels and commonly associated with kidney stones, CKD and ESRD. Its second product candidate, ALLN-346, is an orally administered, novel, urate degrading enzyme for patients with hyperuricemia and gout in the setting of advanced CKD. The Company is conducting two Phase IIa studies for ALLN-346.</t>
  </si>
  <si>
    <t>CWBR</t>
  </si>
  <si>
    <t>COHBAR, INC.</t>
  </si>
  <si>
    <t>LIVER  / NASH</t>
  </si>
  <si>
    <t>CohBar, Inc. is a clinical-stage biotechnology company. The Company focuses on developing therapeutics targeting chronic and age-related diseases. It is advancing a pipeline of peptide analogs through varying stages of development, such as CB5138-3 for idiopathic pulmonary fibrosis (IPF); CB4211 for the treatment of non-alcoholic steatohepatitis (NASH) and obesity; and several preclinical and discovery-stage programs. Its processes of identifying nucleic acid sequences encoding native peptides in the mitochondrial genome, developing, and optimizing analogs of these natural mitochondrial derived peptides (MDPs), as well as developing and conducting screens to identify and characterize the activities of these peptides are referred to its Mito+ platform. It is using its Mito+ platform to identify and develop modified versions of natural peptides called analogs, to treat a range of serious conditions, with a focus on chronic diseases involving inflammation and fibrosis.</t>
  </si>
  <si>
    <t>GLMD</t>
  </si>
  <si>
    <t>GALMED PHARMACEUTICALS LTD</t>
  </si>
  <si>
    <t>Galmed Pharmaceuticals is a Israeli-based clinical-stage biopharmaceutical company.The activiti of the Company is focused on the development therapy for treating liver diseases. Arachmol, the main product of Galmed Pharmaceuticals, is a liver-targeted stearoyl-coenzyme A desaturase1 used in oral therapy for the treatment of NASH (Non-alcoholic Steatohepatitis).</t>
  </si>
  <si>
    <t>UNCY</t>
  </si>
  <si>
    <t>UNICYCIVE THERAPEUTICS, INC.</t>
  </si>
  <si>
    <t>Unicycive Therapeutics, Inc. is a biotechnology company dedicated to developing treatments for certain medical conditions. The Company is focused on identifying medical conditions within and outside of kidney disease. Its development programs are focused on the development of two therapies: Renazorb, for treatment of hyperphosphatemia in patients with chronic kidney disease (CKD), and UNI 494, for treatment of acute kidney injury (AKI). Renazorb was initially developed by, and licensed from, Spectrum Pharmaceuticals. UNI 494 was initially developed by, and licensed from Sphaera Pharmaceuticals, respectively. CKD is the gradual loss of kidney function, which leads to electrolyte imbalances, fluid build-up, anemia, bone disease, and heart disease. Hyperphosphatemia is an electrolyte disorder in which untreated elevated phosphate levels in the blood lead to cardiovascular complications and vascular calcification.</t>
  </si>
  <si>
    <t>NBIX</t>
  </si>
  <si>
    <t>NEUROCRINE BIOSCIENCES, INC.</t>
  </si>
  <si>
    <t>CNS / NEURO</t>
  </si>
  <si>
    <t>Neurocrine Biosciences, Inc. is a neuroscience-focused, biopharmaceutical company. The Company is focused on discovering, developing and marketing of pharmaceuticals for the treatment of neurological, endocrine and psychiatric-based diseases and disorders. Its portfolio includes treatments for tardive dyskinesia, Parkinson’s disease, endometriosis and uterine fibroids. Its product pipeline includes INGREZZA (valbenazine), which provides a once-daily dosing treatment option for tardive dyskinesia and has three dosing options (40 milligram (mg), 60 mg and 80 mg capsules); ONGENTYS (opicapone) is an adjunctive therapy to levodopa/carbidopa in patients with Parkinson’s disease; ORILISSA (elagolix) is used for the management of moderate to severe endometriosis pain in women, and ORIAHNN (elagolix, estradiol, and norethindrone acetate and elagolix capsules) is a non-surgical, oral medication option for the management of heavy menstrual bleeding associated with uterine fibroids in women.</t>
  </si>
  <si>
    <t>IONS</t>
  </si>
  <si>
    <t>IONIS PHARMACEUTICALS, INC.</t>
  </si>
  <si>
    <t>CNS / OTHERS</t>
  </si>
  <si>
    <t>Ionis Pharmaceuticals, Inc. is engaged in discovering and developing ribonucleic acid (RNA)-targeted therapeutics. The Company is primarily focused on our cardiovascular and neurology franchises. Its products include SPINRAZA, TEGSEDI and WAYLIVRA. SPINRAZA is for the treatment of patients of all ages with spinal muscular atrophy (SMA), a progressive, debilitating and often fatal genetic disease. TEGSEDI is for the treatment of patients with polyneuropathy caused by hereditary transthyretin (TTR), amyloidosis (hATTR), a debilitating, progressive, and fatal disease. WAYLIVRA is an antisense medicine indicated as an adjunct to diet in adult patients. The Company has over six medicines in Phase III studies for eight indications, which include Eplontersen (TTR), Olezarsen (ApoC-III), Donidalorsen (PKK), ION363 (FUS), Pelacarsen (Apo(a)) and Tofersen (SOD1). Its cardiovascular medicine in development includes Eplontersen, Olezarsen, Pelacarsen, ION449 (PCSK9), Fesomersen and IONIS-AGT-LRx.</t>
  </si>
  <si>
    <t>ITCI</t>
  </si>
  <si>
    <t>INTRA-CELLULAR THERAPIES, INC.</t>
  </si>
  <si>
    <t>Intra-Cellular Therapies, Inc. is a biopharmaceutical company. The Company is focused on the discovery, clinical development and commercialization of small molecule drugs that address underserved medical needs primarily in neuropsychiatric and neurological disorders by targeting intracellular signaling mechanisms within the central nervous system (CNS). The Company provides CAPLYTA (lumateperone) for the treatment of schizophrenia in adults. The CAPLYTA is a prescription medicine used to treat the depressive episodes in adults with bipolar I or II, that can be taken alone or with lithium or valproate. The Company's pipeline is focused on three platforms: lumateperone and follow-on compounds, a phosphodiesterase 1 (PDE1) inhibitor platform and discovery platform which includes ITI-333 a novel compound with high affinity at serotonin 5-HT2A, dopamine D1 and mu opioid (MOP) receptors. The Company’s subsidiaries are ITI, Inc. (ITI) and ITI Limited.</t>
  </si>
  <si>
    <t>ALKS</t>
  </si>
  <si>
    <t>ALKERMES PUBLIC LIMITED COMPANY</t>
  </si>
  <si>
    <t>CNS / NEURO + CANCER</t>
  </si>
  <si>
    <t>Alkermes Public Limited Company is a fully integrated biopharmaceutical company. The Company is engaged in the researching, developing and commercializing pharmaceutical products that are designed to address medical needs of patients in therapeutic areas. It has a portfolio of commercial products focused on addiction, schizophrenia and bipolar I disorder, and a pipeline of product candidates in development for neurodegenerative disorders and cancer. The Company's products include ALKERMES, ARISTADA, ARISTADA INITIO, LinkeRx, LYBALVI, NanoCrystal and VIVITROL. Its other trademark includes INVEGA SUSTENNA, INVEGA TRINZA, TREVICTA, XEPLION, and RISPERDAL CONSTA, KEYTRUDA and VUMERITY. The Company's product platforms include injectable extended-release microsphere technology, LinkeRx technology, NanoCrystal technology and oral controlled release (OCR) technology. ARISTADA is an extended-release intramuscular injectable suspension for the treatment of schizophrenia.</t>
  </si>
  <si>
    <t>CERE</t>
  </si>
  <si>
    <t>CEREVEL THERAPEUTICS HOLDINGS, INC.</t>
  </si>
  <si>
    <t>CNS / PARK / DEM / GABA</t>
  </si>
  <si>
    <t>Cerevel Therapeutics Holdings, Inc. is a clinical-stage biopharmaceutical company. The Company combines an understanding of disease-related biology and neurocircuitry of the brain with advanced chemistry and central nervous system (CNS) target receptor selective pharmacology to discover and design new therapies. The Company is engaged in the development of new therapies for neuroscience diseases, including schizophrenia, epilepsy and Parkinson’s disease. It is advancing diverse pipeline with numerous clinical trials underway or planned, including three ongoing Phase III trials and an open-label extension trial for tavapadon in Parkinson's, two planned Phase II trials and a planned open-label extension trial for emraclidine in schizophrenia and an ongoing Phase II proof-of-concept trial with an open-label extension trial for darigabat in focal epilepsy. Its pipeline candidates include Emraclidine, Darigabat, Darigabat and CVL-871.</t>
  </si>
  <si>
    <t>DNLI</t>
  </si>
  <si>
    <t>DENALI THERAPEUTICS INC.</t>
  </si>
  <si>
    <t>CNS / PARK / AD</t>
  </si>
  <si>
    <t>Denali Therapeutics Inc. is a biopharmaceutical company. The Company is focused on the discovery and development of therapies for patients with neurodegenerative diseases, including Alzheimer's disease, Parkinson's disease, amyotrophic lateral sclerosis (ALS) and others. The Company clinical programs include leucine-rich repeat kinase 2 (LRRK2) inhibitor program, eukaryotic initiation factor 2 B (EIF2B) activator program, enzyme transport vehicle: iduronate 2-sulfatase (ETV:IDS) program, receptor interacting serine/threonine protein kinase 1 (RIPK1) inhibitor program and second non-CNS penetrant RIPK1 inhibitor. The Company engineers its product candidates to cross the blood-brain barrier (BBB), and act directly in the brain. Its pipeline includes approximately 15 programs that are based on its TV technology, including the lead program ETV:IDS (DNL310). Its product pipeline includes DNL151, DNL593 (PTV:PGRN), DNL126 (ETV:SGSH), DNL919 (ATV:TREM2), DNL788, DNL343, DNL758 and others.</t>
  </si>
  <si>
    <t>KRTX</t>
  </si>
  <si>
    <t>KARUNA THERAPEUTICS, INC.</t>
  </si>
  <si>
    <t>CNS / SCHIZO AD</t>
  </si>
  <si>
    <t>Karuna Therapeutics, Inc. is a clinical-stage biopharmaceutical company. The Company is focused on creating and delivering transformative medicines for people living with psychiatric and neurological conditions. Its lead product candidate, KarXT, is an oral modulator of muscarinic receptors that are located both in the central nervous system (CNS) and various peripheral tissues. It is initially developing KarXT, for the treatment of acute psychosis in patients with schizophrenia. The Company is for the treatment of psychosis in Alzheimer's disease (AD), which is the prevalent subtype of dementia-related psychosis (DRP). KarXT is a combination of xanomeline and trospium. It is advancing a pipeline of therapeutic programs to address the positive, negative and cognitive symptoms associated with schizophrenia and dementia-related psychosis (DRP). Its muscarinic receptors serve a number of physiological roles, including in cognitive, behavioral, sensory, motor and autonomic processes.</t>
  </si>
  <si>
    <t>HRMY</t>
  </si>
  <si>
    <t>HARMONY BIOSCIENCES HOLDINGS, INC.</t>
  </si>
  <si>
    <t>CNS / NARCO</t>
  </si>
  <si>
    <t>Harmony Biosciences Holdings, Inc. is a holding company. The Company’s operations are conducted through its wholly owned subsidiary, Harmony Biosciences, LLC (Harmony). The Company is a commercial-stage pharmaceutical company focused on developing and commercializing therapies for patients with neurological disorders. The Company's product WAKIX (pitolisant), is a molecule with a novel mechanism of action (MOA) specifically designed to increase histamine signaling in the brain by binding to H3 receptors. WAKIX is developed for the treatment of excessive daytime sleepiness (EDS) or cataplexy in adult patients with narcolepsy and is the narcolepsy treatment that works primarily through histamine, which is a neurotransmitter. The Company also provides HBS-102, an investigational compound, is a melanin-concentrating hormone (MCH) receptor 1(MCHR1) antagonist that targets MCH neurons in the brain.</t>
  </si>
  <si>
    <t>ACAD</t>
  </si>
  <si>
    <t>ACADIA PHARMACEUTICALS INC.</t>
  </si>
  <si>
    <t>CNS / PARK AD SCHIZO</t>
  </si>
  <si>
    <t>Acadia Pharmaceuticals Inc. is a biopharmaceutical company that discovers, develops and commercializes novel RNA-based medicines for the potential treatment of severe and rare genetic neurodevelopmental diseases of the CNS. The Company’s pipeline product candidates in CNS areas includes NUPLAZID (pimavanser), Trofinetide, ACP-044 and ACP-319. NUPLAZID (pimavanserin) is used for the treatment of hallucinations and delusions associated with Parkinson’s disease psychosis (PDP). ACP-044, is an orally administered, non-opioid analgesic being evaluated for the treatment of pain. The Company has initiated a Phase II study evaluating ACP-044 for the treatment of postoperative pain following bunionectomy surgery. The Company also initiated an additional Phase II study evaluating ACP-044 for the treatment of pain associated with osteoarthritis. ACP-319 is a positive allosteric modulator of the muscarinic receptor targeting M1 (M1 PAM).</t>
  </si>
  <si>
    <t>SAGE</t>
  </si>
  <si>
    <t>SAGE THERAPEUTICS, INC.</t>
  </si>
  <si>
    <t>CNS / MDD / PARK / AD</t>
  </si>
  <si>
    <t>Sage Therapeutics, Inc. is a biopharmaceutical company that is focused on developing and commercializing medicines with debilitating disorders of the brain. The Company's product, ZULRESSO (brexanolone) CIV injection, is for the treatment of postpartum depression (PPD) in adults. It has a portfolio of other product candidates with a focus on modulating two central nervous system (CNS) receptor systems, GABA and NMDA. It targets diseases and disorders of the brain with three focus areas: depression, neurology and neuropsychiatry. Its other advanced product candidate is zuranolone (SAGE-217), an oral compound being developed for certain affective disorders, including major depressive disorder (MDD) and PPD. Zuranolone is a neuroactive steroid that is a positive allosteric modulator of GABAA receptors, targeting both synaptic and extrasynaptic GABAA receptors. It has a portfolio of other compounds that target GABAA receptors, including SAGE-324.</t>
  </si>
  <si>
    <t>XENE</t>
  </si>
  <si>
    <t>XENON PHARMACEUTICALS INC.</t>
  </si>
  <si>
    <t>CNS / EPIL</t>
  </si>
  <si>
    <t>Xenon Pharmaceuticals Inc. is a clinical-stage biopharmaceutical company. The Company is focused on developing therapeutics to improve the lives of patients with neurological disorders, with a focus on epilepsy. The Company is focused on advancing its ion channel neurology pipeline. The Company's products within its novel proprietary pipeline include clinical-stage candidates XEN496 and XEN1101, which are focused on treating neurological disorders, with a particular focus on epilepsy. XEN1101 is a differentiated Kv7 potassium channel opener being developed for the treatment of epilepsy and major depressive disorder (MDD). The XEN496 is a Kv7 potassium channel opener, is a pediatric formulation of the active ingredient ezogabine being developed for the treatment of KCNQ2 developmental and epileptic encephalopathy, or KCNQ2-DEE. The Company has promising partnered products within its pipelines, such as NBI-921352 with Neurocrine Biosciences and PCRX301 with Pacira BioSciences.</t>
  </si>
  <si>
    <t>AXSM</t>
  </si>
  <si>
    <t>AXSOME THERAPEUTICS, INC.</t>
  </si>
  <si>
    <t>CNS / MULTI</t>
  </si>
  <si>
    <t>Axsome Therapeutics, Inc. is a biopharmaceutical company. The Company is developing novel therapies for central nervous system (CNS) disorders for which there are limited treatment options. It is developing products that meaningfully improve the lives of patients and provide new therapeutic options for physicians. The Company's CNS portfolio includes four product candidates, such as AXS-05, AXS-07, AXS-12, and AXS-14. AXS-05 is being developed for the treatment of major depressive disorder (MDD), Alzheimer's disease agitation (AD agitation), and smoking cessation. AXS-07 is a novel, oral, rapidly absorbed, multi-mechanistic, investigational medicine under development for the acute treatment of migraine. AXS-12 is an investigational medicine in development for the treatment of narcolepsy. The Company also provides Sunosi, which is dual-acting dopamine and norepinephrine reuptake inhibitor indicated to improve wakefulness in adult patients.</t>
  </si>
  <si>
    <t>SUPN</t>
  </si>
  <si>
    <t>SUPERNUS PHARMACEUTICALS, INC.</t>
  </si>
  <si>
    <t>CNS / PARK MDD EPIL</t>
  </si>
  <si>
    <t>Supernus Pharmaceuticals, Inc. is a biopharmaceutical company. The Company is focused on developing and commercializing products for the treatment of central nervous system (CNS) diseases. The Company's diverse neuroscience portfolio includes treatments for epilepsy, migraine, attention deficit hyperactivity disorder (ADHD), hypomobility in Parkinson's disease (PD), cervical dystonia, chronic sialorrhea, dyskinesia in PD patients receiving levodopa-based therapy, and drug-induced extrapyramidal reactions in adult patients. It is also developing a range of CNS product candidates, including potential treatments for hypomobility in PD, epilepsy, depression, and other CNS disorders. Its commercial portfolio of products includes Trokendi XR (topiramate) and Oxtellar XR (oxcarbazepine) for the treatment of epilepsy. Its APOKYN (apomorphine hydrochloride injection) is a product indicated for the acute, intermittent treatment of hypomobility in patients with advanced Parkinson's disease (PD).</t>
  </si>
  <si>
    <t>PRTA</t>
  </si>
  <si>
    <t>PROTHENA CORPORATION</t>
  </si>
  <si>
    <t>CNS / AD</t>
  </si>
  <si>
    <t>Prothena Corporation PLC is a late-stage clinical company. The Company is engaged in the protein dysregulation and a pipeline of therapeutics for devastating neurodegenerative and rare peripheral amyloid diseases. It is advancing a pipeline of therapeutic candidates around neurological dysfunction and the biology of misfolded proteins. The Company's clinical pipeline of antibody-based product candidates targets a range of indications, including Birtamimab for the treatment of amyloid light-chain (AL) amyloidosis; prasinezumab for the treatment of Parkinson’s disease and other related synucleinopathies; and PRX004, for the treatment of Transthyretin amyloidosis (ATTR). The Company's pipeline also includes late-preclinical-stage programs targeting proteins implicated in neurological diseases including tau and amyloid beta (Aβ) for the treatment of Alzheimer’s disease and other neurodegenerative disorders, and TDP-43 for the treatment of amyotrophic lateral sclerosis.</t>
  </si>
  <si>
    <t>AMLX</t>
  </si>
  <si>
    <t>AMYLYX PHARMACEUTICALS, INC.</t>
  </si>
  <si>
    <t>CNS / ALS AD</t>
  </si>
  <si>
    <t>Amylyx Pharmaceuticals, Inc. is a clinical-stage biopharmaceutical company. The Company is developing therapies for treatment paradigm for amyotrophic lateral sclerosis (ALS), and range of neurodegenerative diseases by keeping neurons alive. The Company is pursuing commercialization of its product candidate, AMX0035. AMX0035 is an investigational product comprised of two complementary active agents, sodium phenylbutyrate (PB) and taurursodiol (TURSO) also known as ursodoxicoltaurine. AMX0035 is designed to target the endoplasmic reticulum and mitochondrial-dependent neuronal degeneration pathways in ALS and other neurodegenerative diseases. AMX0035 keep neurons alive under a variety of different conditions and stresses, including in in vitro models of neurodegeneration, endoplasmic reticulum stress, mitochondrial dysfunction, oxidative stress and disease-specific models of a variety of other conditions, as well as in vivo models of Alzheimer’s Disease (AD) and multiple sclerosis.</t>
  </si>
  <si>
    <t>ALEC</t>
  </si>
  <si>
    <t>ALECTOR, INC.</t>
  </si>
  <si>
    <t>CNS / AD DEMENTIA ALS</t>
  </si>
  <si>
    <t>Alector, Inc. is a clinical-stage biopharmaceutical company. The Company is focused on immuno-neurology, a therapeutic approach for the treatment of neurodegeneration. The Company is engaged in developing therapies designed to counteract these pathologies by restoring healthy immune function to the brain. Its research and drug discovery platform leverages human genetic datasets, advanced tools in bioinformatics and imaging, and insights in neurodegeneration and immunology to identify immune system. The Company has advanced four product candidates, AL001, AL002, AL003, and AL101, into clinical development. Its first product candidate, AL001, is a humanized recombinant monoclonal antibody that increases the levels of progranulin (PGRN) in the brains of frontotemporal dementia carrying a progranulin (FTD-GRN) patients. Its AL002 targets triggering receptor expressed on myeloid cells 2 (TREM2) to increase the functionality of TREM2 signaling and enhance microglia cell activation.</t>
  </si>
  <si>
    <t>QURE</t>
  </si>
  <si>
    <t>UNIQURE NV</t>
  </si>
  <si>
    <t>GT / CNS / HEMO B / FABRY</t>
  </si>
  <si>
    <t>Uniqure NV is a company based in the Netherlands specialized in gene therapy. It seeks to develop one-time administered treatments with potentially curative results for patients suffering from genetic and other devastating diseases. It develops, both internally and through partnerships, a pipeline of gene therapies. It produces adeno-associated virus based, or AAV-based, gene therapies in its own facilities with a proprietary, commercial-scale, current good manufacturing practices, compliant, manufacturing process. AMT-061, the Company’s lead product candidate for patients with hemophilia B, is going through a dosing phase of a pivotal study. AMT-130, the product candidate for patients with Huntington’s disease is in Phase I/II clinical study.</t>
  </si>
  <si>
    <t>AVXL</t>
  </si>
  <si>
    <t>ANAVEX LIFE SCIENCES CORP.</t>
  </si>
  <si>
    <t>Anavex Life Sciences Corp. is a clinical-stage biopharmaceutical company. The Company is engaged in the development of differentiated therapeutics for the treatment of neurodegenerative and neurodevelopmental disorders. The Company’s lead compound ANAVEX2-73 is being developed to treat Alzheimer’s disease, Parkinson’s disease, and other central nervous system diseases, including rare diseases, such as Rett syndrome, a rare severe neurological monogenic disorder caused by mutations in the X-linked gene, methyl-CpG-binding protein 2 (MECP2). Its product candidates also include ANAVEX 3-71, ANAVEX 1-41, ANAVEX 1066, and ANAVEX 1037. ANAVEX 3-71 is a central nervous system (CNS) penetrable potential disease modifying treatment for cognitive impairments. ANAVEX 1-41 is a sigma-1 agonist. ANAVEX 1066, a mixed sigma-1/sigma-2 ligand, is designed for the potential treatment of neuropathic and visceral pain. ANAVEX 1037 is designed for the treatment of prostate and pancreatic cancer.</t>
  </si>
  <si>
    <t>VNDA</t>
  </si>
  <si>
    <t>VANDA PHARMACEUTICALS INC.</t>
  </si>
  <si>
    <t>CNS / SLEEP</t>
  </si>
  <si>
    <t>Vanda Pharmaceuticals Inc. is a biopharmaceutical company. The Company is focused on the development and commercialization of therapies to address unmet medical needs. Its commercial portfolio consists of two products, HETLIOZ (tasimelteon) for the treatment of jet lag disorder, pediatric non-24, delayed sleep phase disorder (DSPD) and autism spectrum disorder (ASD), and Fanapt (iloperidone) for the treatment of bipolar disorder and Parkinson's disease psychosis (PDP) and a long acting injectable (LAI) formulation for the treatment of schizophrenia. Its other product pipeline includes Tradipitant (VLY-686), VTR-297, VSJ-110 and BPO-27. VLY-686, is for the treatment of gastroparesis, motion sickness, atopic dermatitis and COVID-19 pneumonia. VTR-297, is for the treatment of hematologic malignancies. VSJ-110, is for the treatment of dry eye and ocular inflammation. BPO-27, is for the treatment of secretory diarrhea disorders, including cholera. Its other product includes VQW-765.</t>
  </si>
  <si>
    <t>ATAI</t>
  </si>
  <si>
    <t>ATAI LIFE SCIENCES NV</t>
  </si>
  <si>
    <t>CNS / PSYCHEDELLIC</t>
  </si>
  <si>
    <t>ATAI Life Sciences NV is a Germany-based clinical-stage biopharmaceutical company. The company is aiming to transform the treatment of mental health disorders.</t>
  </si>
  <si>
    <t>RLMD</t>
  </si>
  <si>
    <t>RELMADA THERAPEUTICS, INC.</t>
  </si>
  <si>
    <t>CNS / DEPRESSION</t>
  </si>
  <si>
    <t>Relmada Therapeutics, Inc. is a clinical-stage biotechnology company. The Company is focused on the development of esmethadone (d-methadone, dextromethadone, REL-1017), which is an N-methyl-D-aspartate (NMDA) receptor antagonist. The Company’s lead product candidate, esmethadone, is a new chemical entity (NCE) developed as a rapidly acting, oral agent for the treatment of depression, central nervous system (CNS) diseases and other potential indications. The Company’s lead program, REL-1017, is a novel NMDA receptor (NMDAR) channel blocker that preferentially targets hyperactive channels while maintaining physiological glutamatergic neurotransmission and is in development for both the adjunctive or monotherapy treatment of major depressive disorder (MDD).</t>
  </si>
  <si>
    <t>STOK</t>
  </si>
  <si>
    <t>STOKE THERAPEUTICS, INC.</t>
  </si>
  <si>
    <t>CNS / RARE</t>
  </si>
  <si>
    <t>Stoke Therapeutics, Inc. is a biotechnology company focused on addressing the underlying causes of severe genetic diseases by upregulating protein expression with ribonucleic acid based medicines. The Company is developing antisense oligonucleotides (ASOs) to selectively restore protein levels. The Company’s STK-001, is for the treatment of Dravet syndrome, a severe and progressive genetic epilepsy. Its STK-002 is a proprietary antisense oligonucleotide (ASO) in preclinical development for the treatment of Autosomal Dominant Optic Atrophy (ADOA). STK-002 is designed to upregulate OPA1 protein expression by leveraging the non-mutant copy of the OPA1 gene to restore OPA1 protein expression with the aim to stop or slow vision loss in patients with ADOA. The Company develops the precision medicine platform to target the underlying cause of a spectrum of genetic diseases in which the patient has healthy copy of a gene and mutated copy that fails to produce a protein essential to health.</t>
  </si>
  <si>
    <t>GHRS</t>
  </si>
  <si>
    <t>GH RESEARCH PLC</t>
  </si>
  <si>
    <t>GH Research PLC is a clinical-stage biopharmaceutical company. The Company is engaged in offering treatment for psychiatric and neurological disorders. It focuses on developing its 5-Methoxy-N, N-Dimethyltryptamine (5-MeO-DMT), therapies for the treatment of patients with Treatment-Resistant Depression (TRD). Its portfolio includes GH001, its inhalable 5-MeO-DMT product candidate which is delivered via a vaporization device produced by a third party, and GH002, its injectable 5-MeO-DMT product candidate. The Company is developing its 5-MeO-DMT product candidates, GH001 and GH002, in its focus area of psychiatric and neurological disorders. Its lead program, GH001, is in the Phase II part of an ongoing Phase I/II clinical trial in patients with TRD. The 5-MeO-DMT is a serotonergic psychedelic, a class of psychoactive drugs that act through an agonist action on serotonin receptors and cause an altered state of consciousness.</t>
  </si>
  <si>
    <t>CMPS</t>
  </si>
  <si>
    <t>COMPASS PATHWAYS PLC</t>
  </si>
  <si>
    <t>COMPASS Pathways plc is a United Kingdom-based mental healthcare company. The Company is developing psilocybin therapy through late-stage clinical trials in Europe and North America for patients with treatment-resistant depression (TRD). The Company has developed COMP360, which is a psilocybin formulation that includes its pharmaceutical-grade polymorphic crystalline psilocybin. The Company's COMP360 has completed a Phase IIb clinical trial of psilocybin therapy for TRD, in 22 sites across Europe and North America. Its randomized controlled Phase IIb study of psilocybin therapy in treatment-resistant depression is the psilocybin therapy clinical trial, with approximately 233 patients across 22 sites in 10 European and North American countries. This trial assessed the safety and efficacy of COMP360 psilocybin therapy in three doses: 1mg, 10mg, 25mg. The Company is also running a Phase II clinical trial of COMP360 psilocybin therapy for post-traumatic stress disorder (PTSD).</t>
  </si>
  <si>
    <t>BTAI</t>
  </si>
  <si>
    <t>BIOXCEL THERAPEUTICS, INC.</t>
  </si>
  <si>
    <t>CNS / AD DEPRESSION</t>
  </si>
  <si>
    <t>BioXcel Therapeutics, Inc. is a commercial-stage biopharmaceutical company utilizing artificial intelligence approaches to develop transformative medicines in neuroscience and immuno-oncology. The Company’s commercial product, IGALMI (developed as BXCL501) is a proprietary, sublingual film formulation of dexmedetomidine for the acute treatment of agitation associated with schizophrenia or bipolar I or II disorder in adults. BXCL501 is also being developed for the acute treatment of agitation associated with Alzheimer’s disease, and as an adjunctive treatment for major depressive disorder. The Company is also developing BXCL502 as a potential therapy for chronic agitation in dementia and, under its subsidiary OnkosXcel Therapeutics, BXCL701, is an investigational, orally administered, systemic innate immunity activator for the treatment of aggressive forms of prostate cancer and advanced solid tumors that are refractory or treatment naive to checkpoint inhibitors.</t>
  </si>
  <si>
    <t>ACIU</t>
  </si>
  <si>
    <t>AC IMMUNE LTD</t>
  </si>
  <si>
    <t>AC Immune SA is a Switzerland-based clinical-stage biopharmaceutical company. The Company focuses on precision medicine for neurodegenerative diseases. It designs, discovers and develops therapeutic, as well as diagnostic products for prevention, diagnosis and treatment of diseases caused by misfolding proteins. Its SupraAntigen and Morphomer technology platforms to create antibodies, small molecules and vaccines designed to address a broad range of neurodegenerative indications, such as Alzheimer's disease (AD). The Company's pipeline includes nine therapeutic product candidates with five in clinical trials, and three diagnostic candidates. Its lead product candidate is Crenezumab, a humanized and monoclonal anti-Abeta antibody for Alzheimer’s disease. It has collaborations with pharmaceutical companies, including Roche/Genentech, Eli Lilly, Biogen, Janssen Pharmaceuticals, Nestle Institute of Health Sciences, Life Molecular Imaging (formerly Piramal Imaging) and Essex Bio-Technology.</t>
  </si>
  <si>
    <t>WVE</t>
  </si>
  <si>
    <t>WAVE LIFE SCIENCES LTD.</t>
  </si>
  <si>
    <t>CNS / ALS FTD HUNT DMD</t>
  </si>
  <si>
    <t>Wave Life Sciences Ltd. is a Singapore-based clinical-stage genetic medicines company engaged in delivering life-changing treatments for people battling devastating diseases. It is engaged in developing oligonucleotides that target ribonucleic acid (RNA) and harness existing cellular machinery to reduce the expression of disease-promoting RNA or proteins, restore the production of functional proteins, or modulate protein expression. Its lead clinical development programs are designed to treat genetic diseases within the central nervous system (CNS), including amyotrophic lateral sclerosis (ALS), frontotemporal dementia (FTD), Huntington’s disease (HD), and muscular dystrophies, including Duchenne muscular dystrophy (DMD). Its programs include WVE-004 (silencing), its C9orf72 molecule for the treatment of C9orf72-associated ALS and FTD, WVE-003 (silencing), its mHTT SNP3 molecule for the treatment of HD, and WVE-N531 (splicing), its exon 53 molecule for the treatment of DMD.</t>
  </si>
  <si>
    <t>VYGR</t>
  </si>
  <si>
    <t>VOYAGER THERAPEUTICS, INC.</t>
  </si>
  <si>
    <t xml:space="preserve">GT / CNS HUNT ALS </t>
  </si>
  <si>
    <t>Voyager Therapeutics, Inc. is a gene therapy company, which is focused on developing treatments and platform technologies. Its gene therapy platforms enable it to engineer, optimize, manufacture, and deliver its adeno-associated virus (AAV)-based gene therapies. It is identifying AAV capsids, the outer viral protein shells that enclose genetic material of a virus payload. It has developed a AAV capsid discovery platform, Tropism Redirection of AAV by Cell Type-Specific Expression of RNA (TRACER) to facilitate the selection of AAV capsids with blood brain barrier (BBB) crossing and cell-specific transduction properties for therapeutic applications. Its gene therapy programs include treatment programs for Huntington's disease, monogenic amyotrophic lateral sclerosis (ALS), spinal muscular atrophy (SMA), and various diseases linked to GBA1 mutations, including Parkinson's disease, Lewy body dementia and Gaucher's disease. It also focuses on tauopathies and indications in neuro-oncology.</t>
  </si>
  <si>
    <t>IMPL</t>
  </si>
  <si>
    <t>IMPEL NEUROPHARMA, INC.</t>
  </si>
  <si>
    <t>MIGRAINE</t>
  </si>
  <si>
    <t>Impel Pharmaceuticals Inc., formerly Impel NeuroPharma, Inc., is a commercial-stage pharmaceutical company engaged in developing transformative therapies for people suffering from diseases with high unmet medical needs, with an initial focus on diseases of the central nervous system. The Company has designed its Precision Olfactory Delivery (POD) technology to target the vascular-rich upper nasal space, and to provide rapid absorption, consistent drug biodistribution and ease of use for a patient, provider or caregiver. The Company is developing INP105 for the acute treatment of agitation and aggression in patients with autism spectrum disorder (ASD). The Company’s pipeline of product candidates also includes INP107 for the treatment of OFF episodes in Parkinsons Disease. The Company is developing its product candidate, INP105, is as an upper nasal formulation of olanzapine administered using its POD technology for the treatment of agitation and aggression associated with ASD.</t>
  </si>
  <si>
    <t>ABOS</t>
  </si>
  <si>
    <t>ACUMEN PHARMACEUTICALS, INC.</t>
  </si>
  <si>
    <t>Acumen Pharmaceuticals, Inc. is a clinical-stage biopharmaceutical company. The Company is engaged in developing a disease-modifying approach to target underlying cause of Alzheimer's disease (AD). The Company is focused on advancing a targeted immunotherapy drug candidate, ACU193, and establishing proof of mechanism in early AD patients. The Company's ACU193 is a humanized monoclonal antibody that selectively targets the anti-amyloid-beta oligomer (AbOs), has demonstrated functional and protective effects in in-vitro assays, and has demonstrated in-vivo safety and pharmacologic activity in multiple animal species including transgenic models for AD. The Company's therapeutic approach focuses on targeting AbOs, which is a toxic and pathogenic form of Ab relative to Ab monomers and amyloid plaques. It is developing ACU193 for intravenous (IV), administration every four weeks for the treatment of early AD, which is in Phase I clinical trial.</t>
  </si>
  <si>
    <t>VTGN</t>
  </si>
  <si>
    <t>VISTAGEN THERAPEUTICS, INC.</t>
  </si>
  <si>
    <t>CNS / DEPRESSION / ANXIETY</t>
  </si>
  <si>
    <t>VistaGen Therapeutics, Inc. is a clinical-stage biopharmaceutical company. The Company is engaged in developing and commercializing product candidates for patients with diseases and disorders involving the central nervous system (CNS). Its pipeline includes PH94B, a neuroactive nasal spray with potential to treat multiple anxiety disorders that is preparing for Phase III clinical trial for social anxiety disorder (SAD), PH10, a neuroactive nasal spray that is planning for Phase 2b development as a stand-alone treatment for major depressive disorder (MDD), and AV-101 which the Company is developing for the treatment of MDD, suicidal ideation, neuropathic pain, levodopa-induced dyskinesia (LID) and epilepsy. Its AV-101 is an oral prodrug of 7-chloro-kynurenic acid (7-Cl-KYNA), which is a potent and selective full antagonist of the glycine co-agonist site of the N-methyl-D-aspartate receptor (NMDAR) that inhibits the function of the NMDAR, an ionotropic glutamate receptor in the brain.</t>
  </si>
  <si>
    <t>MRNS</t>
  </si>
  <si>
    <t>MARINUS PHARMACEUTICALS, INC.</t>
  </si>
  <si>
    <t>Marinus Pharmaceuticals, Inc. is a pharmaceutical company. The Company is focused on the development and commercialization of products for patients suffering from rare genetic epilepsies and other seizure disorders. The Company’s lead product candidate is ZTALMY (ganaxolone) oral suspension for the treatment of seizures associated with cyclin-dependent kinase-like 5 (CDKL5) deficiency disorder (CDD), which is developed for the treatment of seizures associated with cyclin-dependent kinase-like 5 (CDKL5) deficiency disorder (CDD). Ganaxolone is a methylated analog of the endogenous neurosteroid, allopregnanolone. Ganaxolone acts at both synaptic and extrasynaptic gamma-aminobutyric acid type A (GABAA) receptors, a target known for its anti-seizure, antidepressant, and anxiolytic potential.</t>
  </si>
  <si>
    <t>CLNN</t>
  </si>
  <si>
    <t>CLENE INC.</t>
  </si>
  <si>
    <t>CNS / ALS MS PARK</t>
  </si>
  <si>
    <t>Clene Inc. is a clinical-stage biopharmaceutical company. The Company is focused on the treatment of neurodegenerative disease with potential first-in-class nanotherapeutics to treat energetic failure and neurological diseases. The Company’s lead drug candidate, CNM-Au8, is an oral suspension of gold nanocrystals that drive critical cellular energetic metabolism in the central nervous system (CNS). CNM-Au8 increases energy production and utilization to accelerate neurorepair and improve neuroprotection. CNM-Au8 is being evaluated in a Phase III registration trial in amyotrophic lateral sclerosis (ALS) and a Phase II trial for the treatment of chronic optic neuropathy in patients with stable relapsing multiple sclerosis (MS). The Company has also advanced into the clinic an aqueous solution of ionic zinc and silver for anti-viral and anti-microbial uses.</t>
  </si>
  <si>
    <t>KMPH</t>
  </si>
  <si>
    <t>KEMPHARM, INC.</t>
  </si>
  <si>
    <t>KemPharm, Inc. (KemPharm) is a specialty pharmaceutical company focused on the discovery and development of treatments for central nervous system (CNS), and rare disease indications, including attention deficit hyperactivity disorder (ADHD), stimulant use disorder (SUD) and idiopathic hypersomnia (IH). It is focused on the discovery and development of prodrugs to treat serious medical conditions through its Ligand Activated Therapy (LAT) technology. KemPharm utilizes its LAT technology to generate prodrug versions of Food and Drug Administration (FDA) approved drugs. KemPharm's lead clinical development product candidate for the treatment of IH and narcolepsy, KP1077, is based on serdexmethylphenidate (SDX), its prodrug of d-methlyphenidate (d-MPH). Its prodrug product candidate for the treatment of SUD is KP879. In addition, KemPharm has received FDA approval for AZSTARYS, a once-daily treatment for ADHD in patents age six years and older.</t>
  </si>
  <si>
    <t>OVID</t>
  </si>
  <si>
    <t>OVID THERAPEUTICS INC.</t>
  </si>
  <si>
    <t>Ovid Therapeutics Inc. is a biopharmaceutical company. The Company is focused on developing medicines for patients and families living with epilepsies, seizure-related disorders and neurological disorders. The Company’s programs include OV329 (GABA aminotransferase inhibitor), OV350, OV882, and OV815 and OV825. OV329 (GABA aminotransferase inhibitor) is a next-generation GABA aminotransferase inhibitor being developed for the treatment of seizures associated with tuberous sclerosis complex and infantile spasms. OV329 functions by substantially reducing the activity of GABA aminotransferase (GABA-AT), a key enzyme responsible for the degradation of the brain’s major inhibitory neurotransmitter, GABA. OV350 is a small molecule that directly activates the KCC2 transporter, which is an important channel in seizure control. OV882, which is a short hairpin RNA (shRNA-551) for Angelman syndrome. OV815, which is a genetic therapy approach for KIF1A-associated neurological disorders.</t>
  </si>
  <si>
    <t>AVDL</t>
  </si>
  <si>
    <t xml:space="preserve">AVADEL PHARMACEUTICALS </t>
  </si>
  <si>
    <t>Avadel Pharmaceuticals plc is a biopharmaceutical company. The Company’s lead product candidate, FT218, is an investigational once-nightly formulation of sodium oxybate for the treatment of excessive daytime sleepiness (EDS), and cataplexy in narcolepsy patients. Its Micropump allows for the development of modified and/or controlled release solid, oral dosage formulations of drugs. Its LiquiTime technology allows for development of modified/controlled release oral products in a liquid suspension formulation, which may make such formulations particularly suited for children and/or patients having issues swallowing tablets or capsules. Its Medusa technology allows for the development of extended-/modified-release injectable dosage formulations of drugs.</t>
  </si>
  <si>
    <t>TSHA</t>
  </si>
  <si>
    <t>TAYSHA GENE THERAPIES INC</t>
  </si>
  <si>
    <t>GT / CNS</t>
  </si>
  <si>
    <t>Taysha Gene Therapies, Inc. is a patient-centric gene therapy company. The Company is focused on developing and commercializing adeno-associated virus (AAV)-based gene therapies for the treatment of monogenic diseases of the central nervous system (CNS). Its portfolio of gene therapy candidates targets a range of neurological indications across three distinct therapeutic categories: neurodegenerative diseases, neurodevelopmental disorders and genetic epilepsies. Its product candidates include TSHA-101, which is being developed for the treatment of giant axonal neuropathy (GAN); TSHA-102, a neurodevelopmental disorder product candidate, which is being developed for the treatment of Rett syndrome; TSHA-118, which is a AAV9 viral vector that expresses human codon-optimized Ceroid Lipofuscinosis Neuronal 1 complementary deoxyribonucleic acid under control of the chicken b-actin hybrid promoter, and TSHA-105, a gene replacement therapy for the treatment of SLC13A5 deficiency.</t>
  </si>
  <si>
    <t>STSA</t>
  </si>
  <si>
    <t>SATSUMA PHARMACEUTICALS, INC.</t>
  </si>
  <si>
    <t>Satsuma Pharmaceuticals, Inc. is a clinical-stage biopharmaceutical company. The Company is focused on developing a therapeutic product for the acute treatment of migraine. The Company's product candidate, STS101, is a drug-device combination of a dry-powder formulation of dihydroergotamine mesylate (DHE), which is self-administered with a pre-filled, single-use, nasal delivery device. STS101 also incorporates an improved 2nd-generation nasal delivery device designed to provide more consistent nasal dosing, irrespective of user administration technique.</t>
  </si>
  <si>
    <t>PASG</t>
  </si>
  <si>
    <t>PASSAGE BIO, INC.</t>
  </si>
  <si>
    <t>Passage Bio, Inc. is a clinical stage genetic medicines company. The Company is focused on developing transformative therapies for central nervous system (CNS) disorders. Its first product candidate, PBGM01, utilizes a AAVhu68 capsid to deliver to the brain and peripheral tissues a functional GLB1 gene encoding lysosomal beta-galactosidase (ß-gal), for GM1. Its second product candidate, PBFT02, utilizes an AAV1 capsid to deliver to the brain a functional GRN gene encoding progranulin (PGRN), for FTD caused by progranulin deficiency (FTD-GRN). Its third product candidate, PBKR03, utilizes a next-generation AAVhu68 capsid to deliver to the brain and peripheral tissues a functional gene encoding the hydrolytic enzyme galactosyl ceramidase, (GALC) for Krabbe disease. The Company also has six programs in the research stage: PBML04 for metachromatic leukodystrophy; PBAL05 for amyotrophic lateral sclerosis; PBCM06 for Charcot-Marie-Tooth Type 2A; and programs for Canavan disease, and others.</t>
  </si>
  <si>
    <t>ATHA</t>
  </si>
  <si>
    <t>ATHIRA PHARMA, INC.</t>
  </si>
  <si>
    <t>CNS / AD PD</t>
  </si>
  <si>
    <t>Athira Pharma, Inc. is a clinical-stage biopharmaceutical company. The Company is focused on developing small molecules to restore neuronal health and stop neurodegeneration. The Company's lead candidate, fosgonimeton (ATH-1017), is a subcutaneously administered, blood brain barrier (BBB)-penetrating, small molecule HGF/MET positive modulator. The primary target indication is Alzheimers disease. The ATH-1017, is a subcutaneous administered, BBB-penetrating, small molecule hepatocyte growth factor/mesenchymal-epithelial transition factor (HGF/MET) activator for the treatment of neurodegenerative disorders, with an initial focus on Alzheimer's disease (AD). It also has preclinical candidates for non-AD indications, including ATH-1018, which is being developed to address peripheral indications, and ATH-1019/ATH-1020 compounds, which are being advanced to address neuropsychiatric indications. ATH technology is designed to promote HGF/MET activity for a variety of clinical applications.</t>
  </si>
  <si>
    <t>MNOV</t>
  </si>
  <si>
    <t>MEDICINOVA, INC.</t>
  </si>
  <si>
    <t xml:space="preserve">CNS / MS ALS </t>
  </si>
  <si>
    <t>MediciNova, Inc. is a biopharmaceutical company. The Company is focused on developing therapeutics for the treatment of serious diseases with unmet medical needs and a commercial focus on the United States market. It is focused on its development activities on MN-166 (ibudilast) and MN-001 (tipelukast). Its ibudilast is for neurological and other disorders, such as progressive multiple sclerosis (MS), amyotrophic lateral sclerosis (ALS), chemotherapy-induced peripheral neuropathy, degenerative cervical myelopathy, glioblastoma, substance dependence and addiction, and prevention of acute respiratory distress syndrome. Its tipelukast is for fibrotic diseases, such as nonalcoholic steatohepatitis (NASH) and idiopathic pulmonary fibrosis (IPF). The Company's pipeline also includes MN-221 (bedoradrine) for the treatment of acute exacerbation of asthma and MN-029 (denibulin) for solid tumor cancers. Its ibudilast is in development for various neurological diseases and other diseases.</t>
  </si>
  <si>
    <t>PRAX</t>
  </si>
  <si>
    <t>PRAXIS PRECISION MEDICINES INC</t>
  </si>
  <si>
    <t>Praxis Precision Medicines, Inc. is a clinical-stage biopharmaceutical company. It is focused on translating genetic insights into the development of therapies for central nervous system (CNS) disorders. Its portfolio of CNS programs is structured by therapeutic focus in three primary franchises, which include Psychiatry, Movement Disorders, and Epilepsy. It has three product candidates, which include PRAX-114, PRAX-944 and PRAX-562. PRAX-114 is an extra synaptic gamma-aminobutyric acid-A (GABAA) receptor preferring positive allosteric modulator (PAM) for the treatment of a range of patients suffering from major depressive disorder (MDD) and perimenopausal depression (PMD). PRAX-944 is a differentiated selective small molecule inhibitor of T-type calcium channels developed for the treatment of Essential Tremor (ET) and Parkinson's Disease(PD). PRAX-114 is developed for the treatment of a range of patients suffering from post-traumatic stress disorder (PTSD).</t>
  </si>
  <si>
    <t>IMUX</t>
  </si>
  <si>
    <t>IMMUNIC, INC.</t>
  </si>
  <si>
    <t>CNS / IM</t>
  </si>
  <si>
    <t>Immunic, Inc., formerly Vital Therapies, Inc., is a clinical-stage biopharmaceutical company. The Company is focused on developing oral therapies for the treatment of chronic inflammatory and autoimmune diseases. The Company is developing three small molecule products: IMU-838 is a selective immune modulator that inhibits the intracellular metabolism of activated immune cells by blocking the enzyme DHODH; IMU-935 is an inverse agonist of RORyt, and IMU-856 targets the restoration of the intestinal barrier function. The Company’s lead development program, IMU-838, is in Phase II clinical development for ulcerative colitis and relapsing-remitting multiple sclerosis, with an additional Phase II trial in Crohn’s disease.</t>
  </si>
  <si>
    <t>BCLI</t>
  </si>
  <si>
    <t>BRAINSTORM CELL THERAPEUTICS INC.</t>
  </si>
  <si>
    <t xml:space="preserve">CNS / ALS </t>
  </si>
  <si>
    <t>Brainstorm Cell Therapeutics Inc. is a biotechnology company. The Company is focused on the development and commercialization of autologous cellular therapies for the treatment of neurodegenerative diseases, including Amyotrophic Lateral Sclerosis (ALS, also known as Lou Gehrig's disease), Progressive Multiple Sclerosis (PMS), Alzheimer's disease (AD), and other neurodegenerative diseases. NurOwn, its cell therapy platform, leverages cell culture methods to induce autologous bone marrow-derived mesenchymal stem cells (MSCs) to secrete high levels of neurotrophic factors (NTFs), modulate neuroinflammatory and neurodegenerative disease processes, promote neuronal survival and improve neurological function. NurOwn has completed its phase III ALS and phase II PMS clinical trials. Its wholly owned subsidiary, BrainStorm Cell Therapeutics Ltd. holds the rights to commercialize its NurOwn technology. Its other subsidiaries include Advanced Cell Therapies Ltd., and two others.</t>
  </si>
  <si>
    <t>ANVS</t>
  </si>
  <si>
    <t>ANNOVIS BIO, INC.</t>
  </si>
  <si>
    <t>CNS / AD / PD</t>
  </si>
  <si>
    <t>Annovis Bio, Inc. is a clinical-stage drug platform company. The Company is engaged in developing treatments for neurodegenerative diseases, such as Alzheimer’s disease (AD), Parkinson’s disease (PD) and Alzheimer’s disease in Down syndrome (AD-DS). The Company's lead compound, ANVS401, is an orally administered drug being developed for chronic indications such as AD, PD and AD-DS. The Company's ANVS405 compound is being developed for acute indications, focused on protecting the brain after Traumatic brain injury (TBI) and/or stroke. ANVS405 is the same compound as ANVS401, but it is given intravenously in cases of acute head and brain trauma. The Company is also developing its compound, ANVS301 to increase cognitive capability in later stages of AD and dementia.</t>
  </si>
  <si>
    <t>CRTX</t>
  </si>
  <si>
    <t>CORTEXYME, INC.</t>
  </si>
  <si>
    <t>Cortexyme, Inc. is a clinical-stage biopharmaceutical company that is focused on providing disease-modifying therapeutics to treat Alzheimer's and other degenerative diseases. The company’s pipeline includes a precision bone growth molecule and drug-targeting platform to treat rare skeletal diseases, bone cancer, and injury, in addition to small molecule therapeutics targeting the infectious pathogen P. gingivalis’ role in degenerative disease progression, including for indications such as periodontal disease, oral potentially malignant disorders, and Alzheimer’s disease, among others. Its drug-targeting platform allows the Company to take small molecules, peptides, or large molecules and deliver them directly to the site of disease or injury. The Company's drug candidate, COR388, is an orally administered, brain-penetrating small molecule gingipain inhibitor designed for the treatment of Alzheimer's disease. Its COR588 is a second-generation small-molecule lysine-gingipain inhibitor.</t>
  </si>
  <si>
    <t>ALZN</t>
  </si>
  <si>
    <t>ALZAMEND NEURO INC</t>
  </si>
  <si>
    <t>CNS / AD BPD MDD PTSD</t>
  </si>
  <si>
    <t>Alzamend Neuro, Inc. is a preclinical stage biopharmaceutical company focused on developing products for the treatment of neurodegenerative diseases and psychiatric disorders. The Company's pipeline consists of two therapeutic drug candidates: AL001 and AL002. The AL001 is a cocrystal technology delivering a therapeutic combination of lithium, proline and salicylate, known as AL001 or LiProSal, through two royalty-bearing worldwide licenses from the University of South Florida Research Foundation, Inc. (licensor). AL002 is a patented method using a mutant peptide sensitized cell as a cell-based therapeutic vaccine that seeks to restore the ability of a patient’s immunological system to combat Alzheimer’s, known as AL002 or CA022W, through a royalty-bearing worldwide license from the licensor.</t>
  </si>
  <si>
    <t>BNOX</t>
  </si>
  <si>
    <t>BIONOMICS LIMITED</t>
  </si>
  <si>
    <t>CNS / PTSD SAD</t>
  </si>
  <si>
    <t>Bionomics Limited (Bionomics) is an Australia-bases clinical-stage biopharmaceutical company. The Company is focused on developing a pipeline of novel, ion channel targeting drug candidates designed to transform the lives of patients suffering from serious central nervous system (CNS) disorders. The Company operates in drug development segment in Australia. The Company is advancing its lead drug candidate, BNC210, which is an oral, proprietary, selective negative allosteric modulator of the a7 nicotinic acetylcholine receptor, for the acute treatment of Social Anxiety Disorder (SAD) and chronic treatment of Post-Traumatic Stress Disorder (PTSD). The Company has two drugs in early-stage clinical trials for the treatment of cognitive deficits in Alzheimer’s disease and other central nervous system conditions.</t>
  </si>
  <si>
    <t>TLSA</t>
  </si>
  <si>
    <t>TIZIANA LIFE SCIENCES LTD</t>
  </si>
  <si>
    <t>CNS / MS CROHN</t>
  </si>
  <si>
    <t>Tiziana Life Sciences Ltd is a clinical stage biotechnology company. The Company is focused on the discovery and development of molecules and related diagnostics to treat unmet medical needs in oncology and immunology. Its lead product candidates include Foralumab (TZLS-401), Anti IL-6R mAb (TZLS-501), and Milciclib TZLS-201. Foralumab (TZLS-401) is a fully human engineered anti-human cluster of differentiation 3 (CD3) monoclonal antibody (mAb). Foralumab is developed for the treatment of neurodegenerative diseases such as progressive Multiple Sclerosis (MS), and Crohn’s disease. The Anti IL-6R mAb (TZLS-501) is a fully human engineered mAb targeting the interleukin-6 receptor (IL-6R). Anti-IL-6R antibody can be used in combination with Foralumab or other anti-inflammatory and anti-infective agents as therapy for COVID-19 and oncology indications. The Company has developed Milciclib TZLS-201 for the treatment of hepatocellular carcinoma (HCC).</t>
  </si>
  <si>
    <t>SEEL</t>
  </si>
  <si>
    <t>SEELOS THERAPEUTICS, INC.</t>
  </si>
  <si>
    <t>Seelos Therapeutics, Inc. is a clinical-stage biopharmaceutical company. The Company is focused on the development of products that address unmet needs in central nervous system (CNS) disorders and other rare disorders. The Company's lead programs SLS-002 for the treatment of acute suicidal ideation and behavior (ASIB) in depressive disorder (MDD), and SLS-005 for the potential treatment of amyotrophic lateral sclerosis (ALS). SLS-005 for the potential treatment of Sanfilippo Syndromes, which is being explored. It is also developing several preclinical programs, including SLS-010, an oral histamine H3A receptor antagonist that shows promising activity in narcolepsy and related disorders, and SLS-012, an injectable therapy for post-operative pain management. The Company's ongoing programs include SLS-004, SLS-006, SLS-007 and SLS-008.</t>
  </si>
  <si>
    <t>VIGL</t>
  </si>
  <si>
    <t>VIGIL NEUROSCIENCE, INC.</t>
  </si>
  <si>
    <t>Vigil Neuroscience, Inc. is a biotechnology company. The Company is a microglia-focused therapeutics company. It is focused on developing treatments for both rare and common neurodegenerative diseases by restoring the vigilance of microglia, the sentinel immune cells of the brain. It utilizes the tools of modern neuroscience drug development across multiple therapeutic modalities to deliver precision-based therapies to improve the lives of patients and their families. The Company's VGL101, a fully human monoclonal antibody targeting human TREM2 for the treatment of rare microgliopathies. It is developing VGL101 for the treatment of adult-onset leukoencephalopathy with axonal spheroids and pigmented glia (ALSP), a rare, genetically defined, and fatal neurodegenerative disease caused by microglial dysfunction. The Company is also developing a novel small molecule TREM2 agonist suitable for oral delivery to treat common neurodegenerative diseases associated with microglial dysfunction.</t>
  </si>
  <si>
    <t>CGTX</t>
  </si>
  <si>
    <t>COGNITION THERAPEUTICS, INC.</t>
  </si>
  <si>
    <t>Cognition Therapeutics, Inc. is a clinical-stage biopharmaceutical company. The Company is engaged in the discovery and development of small molecule therapeutics targeting age-related degenerative diseases and disorders of the central nervous system (CNS) and retina. It is focused on developing a pipeline of small molecule product candidates that targets the sigma-2 receptor (S2R) complex, a key regulator of the cellular damage response for diseases such as Alzheimer’s disease (AD), dry age-related macular degeneration (dry AMD), geographic atrophy (GA), and other conditions. Its lead product candidate, CT1812, an orally delivered, small molecule antagonist designed to penetrate the blood-brain and blood-retina barriers to the S2R complex, and through its modulation restores normal function of synapses, as well as critical cellular processes, such as autophagy, cholesterol biosynthesis, vesicle trafficking, progesterone signaling and receptor stabilization at the cell surface.</t>
  </si>
  <si>
    <t>LBPH</t>
  </si>
  <si>
    <t>LONGBOARD PHARMACEUTICALS INC</t>
  </si>
  <si>
    <t>Longboard Pharmaceuticals, Inc. is a clinical-stage biopharmaceutical company. The Company is focused on developing medicines for neurological diseases. Its pipelines includes LP352, LP143 and LP659. LP352 is an oral, centrally acting, 5-hydroxytryptamine 2c receptor subtype (5-HT2c) superagonist for the treatment of developmental and epileptic encephalopathies (DEEs), including Dravet syndrome and Lennox-Gastaut syndrome, among others. LP143 is a centrally acting, full cannabinoid type 2 receptor (CB2) agonist in investigational new drug application (IND)-enabling studies for neurodegenerative diseases associated with neuroinflammation caused by microglial activation, including amyotrophic lateral sclerosis (ALS). LP659 is a centrally acting, sphingosine-1-phosphate (S1P) receptor subtypes 1 and 5 (S1P1,5) modulator in IND-enabling studies for central nervous system (CNS) neuroinflammatory diseases.</t>
  </si>
  <si>
    <t>VCNX</t>
  </si>
  <si>
    <t>VACCINEX, INC.</t>
  </si>
  <si>
    <t>CNS / AD HUNT CANCER</t>
  </si>
  <si>
    <t>Vaccinex, Inc. is a clinical-stage biotechnology company. The Company is engaged in the discovery and development of targeted biotherapeutics to treat serious diseases and conditions with unmet medical needs, including cancer, neurodegenerative diseases, and autoimmune disorders. Its lead product candidate, pepinemab (VX15/2503), is a humanized monoclonal antibody that binds and blocks the signaling activity of semaphorin 4D (SEMA4D). It is focused on the development of pepinemab for the treatment of certain cancer indications, in particular, head and neck squamous cell carcinoma (HNSCC) as well as neurodegenerative diseases, including Huntington's disease (HD), and Alzheimer's disease, (AD). The Company has discovered VX5 using its ActivMAb antibody discovery platform. VX5 is a human antibody to CXCL13, a molecule that regulates the formation of immune tissues, and is in preclinical development for the treatment of multiple sclerosis (MS) and for other autoimmune disorders.</t>
  </si>
  <si>
    <t>GANX</t>
  </si>
  <si>
    <t>GAIN THERAPEUTICS, INC.</t>
  </si>
  <si>
    <t>CNS / PARK</t>
  </si>
  <si>
    <t>Gain Therapeutics, Inc. is a biotechnology company that is developing small molecule therapeutics to treat diseases across, several therapeutics areas, including, lysosomal storage disorders (LSDs), central nervous system disorders (CNS), metabolic disorders, and oncology. It uses its platform, Site-Directed Enzyme Enhancement Therapy (SEE-Tx), to discover allosteric sites to modulate protein and identify small molecules that bind these sites to modulate protein function, and treat the underlying cause of the disease. Its pipeline includes its Structurally Targeted Allosteric Regulators (STARs), which develop a pipeline of small molecule drug candidates to address complex diseases. It is evaluating the STARs for the treatment of Gaucher and Parkinson's disease in neuronal cells derived induced pluripotent stem cells (iPSCs) of a patient with Gaucher disease that contained the disease-causing mutation of the GBA1 gene and from iPSCs of a healthy donor with a normal GBA1 gene.</t>
  </si>
  <si>
    <t>NRSN</t>
  </si>
  <si>
    <t>NEUROSENSE THERAPEUTICS</t>
  </si>
  <si>
    <t>CNS / ALS PARK AD</t>
  </si>
  <si>
    <t>NeuroSense Therapeutics Ltd is an Israel-based clinical-stage pharmaceutical company. The Company is active in field of drug development and treatment offers Amyotrophic Lateral Sclerosis (ALS) patients, as well as other neurodegenerative diseases. The Company's lead product candidate, PrimeC, is an oral formulation of a fixed dose combination composed of a specific ratio of drugs. In addition to PrimeC, the Company has initiated research and development efforts in Alzheimer's disease and Parkinson's disease</t>
  </si>
  <si>
    <t>HUGE</t>
  </si>
  <si>
    <t>FSD PHARMA INC.</t>
  </si>
  <si>
    <t>CNS / MS MAD</t>
  </si>
  <si>
    <t>FSD Pharma Inc. is a Canada-based biotechnology company. The Company, through its subsidiary, FSD Biosciences Inc., is focused on pharmaceutical research and development (R&amp;D) of its compound, ultra-micronized palmitoyl ethylamine (PEA). The Company, through its wholly owned subsidiary, Lucid Psycheceuticals Inc. (Lucid), is also focused on the research and development of its lead compounds, Lucid-PSYCH and Lucid-MS. Lucid PSYCH is a molecular compound identified for the potential treatment of mental health disorders. Lucid-MS is a molecular compound identified for the potential treatment of neurodegenerative disorders. The Company’s wholly owned subsidiaries include Prismic Pharmaceuticals Inc. and FV Pharma Inc.</t>
  </si>
  <si>
    <t>NRXP</t>
  </si>
  <si>
    <t>NRX PHARMACEUTICALS, INC.</t>
  </si>
  <si>
    <t>CNS / DEPRESSION / COVID</t>
  </si>
  <si>
    <t>NRX Pharmaceuticals, Inc. is a clinical-stage pharmaceutical company that develops therapeutics for the treatment of central nervous system disorders and both the treatment and prevention of pulmonary diseases through its wholly owned operating subsidiary, NeuroRx, Inc. Its NRX-100 and NRX-101 are N-methyl-D-aspartate (NMDA) -targeted medicines designed to address both depression and suicidal ideation. NRX-101 is a fixed-dose combination of D-cycloserine and lurasidone for the treatment of severe bipolar depression in patients with acute suicidal ideation and behavior (ASIB). Its ZYESAMI (aviptadil) is an investigational drug for COVID-19-related respiratory failure. The Company has completed a Phase IIb/III clinical study in patients with acute respiratory failure in COVID-19.</t>
  </si>
  <si>
    <t>APTX</t>
  </si>
  <si>
    <t>APTINYX, INC.</t>
  </si>
  <si>
    <t>CNS / PTSD PD</t>
  </si>
  <si>
    <t>Aptinyx, Inc. is a clinical-stage biopharmaceutical company focused on the discovery, development and commercialization of synthetic small molecules for the treatment of brain and nervous system disorders. The Company is targeting and modulating N-methyl-D-aspartate receptors (NMDArs), which are focused on brain and nervous system. It has three product candidates in clinical development in central nervous system indications, including chronic pain, post-traumatic stress disorder, and cognitive impairment. The Company’s lead product candidate, NYX-2925 is in Phase II clinical development for the treatment of chronic pain and enables synaptic plasticity in the brain, a mechanism that is differentiated from any therapy used for the treatment of chronic pain. Its products also include NYX-783, which is in Phase II clinical development for the treatment of post-traumatic stress disorder, and NYX-458 is in Phase II clinical development for the treatment of cognitive impairment associated.</t>
  </si>
  <si>
    <t>ECOR</t>
  </si>
  <si>
    <t>ELECTROCORE, INC.</t>
  </si>
  <si>
    <t>electroCore, Inc. is a commercial stage bioelectronic medicine company, which is focused on developing patient outcomes through its non-invasive vagus nerve stimulation therapy (nVNS) platform. nVNS is a platform for bioelectronic medical therapy that modulates neurotransmitters and immune function through its effects on both the peripheral and central nervous systems. The Company is providing gammaCore device for the treatment of cluster headache and migraine, the acute treatment of migraine and episodic cluster headache, the acute and preventive treatment of migraines in adolescents, and paroxysmal hemicrania and hemicrania continua in adults. gammaCore permits patients to self-administer doses of nVNS on an as-needed basis for treatment of prevent multiple types of headache pain via the vagus nerve. The gammaCore therapy is also used to treat primary headache, including migraine, cluster headache (CH), hemicrania continua and paroxysmal hemicrania (PH) and coronavirus (COVID-19).</t>
  </si>
  <si>
    <t>29.88M</t>
  </si>
  <si>
    <t>SNPX</t>
  </si>
  <si>
    <t>SYNAPTOGENIX, INC.</t>
  </si>
  <si>
    <t>Synaptogenix, Inc., formerly Neurotrope BioScience, Inc. is a biopharmaceutical company. The Company is principally focused on developing therapeutics for patients with neurodegenerative diseases and developmental disorders. The Company is developing a product platform based upon a drug candidate called Bryostatin-1, which is synthesized from a natural product (bryostatin) that is isolated from a marine invertebrate organism, for the treatment of Alzheimer’s disease (AD). Its lead product candidate is bryostatin-1. Bryostatin-1 is a Protein Kinase C Epsilon (PKC e), a and e activator that was originally developed as a potential anticancer drug. The Company is also evaluating therapeutic applications of bryostatin for other neurodegenerative or cognitive diseases and dysfunctions, such as Fragile X syndrome, Multiple Sclerosis, and Niemann-Pick Type C disease, which have undergone pre-clinical testing.</t>
  </si>
  <si>
    <t>31.28M</t>
  </si>
  <si>
    <t>BIVI</t>
  </si>
  <si>
    <t>BIOVIE INC.</t>
  </si>
  <si>
    <t>BioVie Inc. is a clinical-stage company pursuing the discovery, development, and commercialization of drug therapies for liver disease. The Company is focused on developing and commercializing BIV201 (continuous infusion terlipressin) an approach to the treatment of ascites due to chronic liver cirrhosis. BIV201 also has an Orphan Drug designation for the treatment of hepatorenal syndrome (HRS). The Company is developing BIV201, a treatment option for patients suffering from ascites and other life-threatening complications of advanced liver cirrhosis caused by hepatitis, nonalcoholic steatohepatitis (NASH) and alcoholism. The Company is also engaged in developing NE3107, an ERK inhibitor that selectively reduces neuroinflammation and insulin resistance.</t>
  </si>
  <si>
    <t>FWP</t>
  </si>
  <si>
    <t>FORWARD PHARMA A/S</t>
  </si>
  <si>
    <t>CNS / MS</t>
  </si>
  <si>
    <t>Forward Pharma A/S is a Denmark-based bio-pharmaceutical company. It is developing a proprietary formulation of dimethyl fumarate (DMF), for the treatment of multiple sclerosis (MS) and other inflammatory and neurological indications. DMF is an immunomodulator that can be used as a therapeutic to improve the health of patients with MS and immune disorders .The Company is headquartered in Copenhagen, Denmark.</t>
  </si>
  <si>
    <t>TNXP</t>
  </si>
  <si>
    <t>TONIX PHARMACEUTICALS HOLDING CORP.</t>
  </si>
  <si>
    <t>CNS / Fibromyalgia / PTSD / Many</t>
  </si>
  <si>
    <t>Tonix Pharmaceuticals Holding Corp. (Tonix) is a clinical-stage biopharmaceutical company. It is focused on discovering, licensing, acquiring and developing small molecules and biologics to treat and prevent human disease and alleviate suffering. Tonixs portfolio is primarily composed of immunology and central nervous system (CNS) and infectious disease product candidates. Its immunology portfolio includes biologics to address organ transplant rejection, autoimmune diseases, and cancer. The CNS portfolio includes small molecules and biologics to treat pain, neurologic, psychiatric and addiction conditions. Its infectious disease portfolio of product candidates includes vaccines to prevent COVID-19, an antiviral to treat COVID-19, and treatment for long COVID. The infectious disease portfolio also includes a vaccine in development to prevent smallpox and monkeypox. Its product candidates include TNX-1500, TNX-1300, TNX-102 SL, TNX-102 SL, TNX-102 SL,TNX-1900,TNX-601 CR, and TNX-1900.</t>
  </si>
  <si>
    <t>KTTA</t>
  </si>
  <si>
    <t>PASITHEA THERAPEUTICS CORP.</t>
  </si>
  <si>
    <t>CNS / SCHIZ BIPOLAR MS ALS</t>
  </si>
  <si>
    <t>Pasithea Therapeutics Corp. is a biotechnology company. The Company is engaged on psychiatric and neurological research regarding central nervous system (CNS) disorders with focus on translating the research into clinic-ready drugs. The Company's secondary operations are focused on establishing anti-depression clinics across the United Kingdom and providing business support services to similar entities in the United States and using psychiatric assessment combined with physician or medical providers to administer intravenous infusions of ketamine.</t>
  </si>
  <si>
    <t>50.32M</t>
  </si>
  <si>
    <t>SIOX</t>
  </si>
  <si>
    <t>SIO GENE THERAPIES INC.</t>
  </si>
  <si>
    <t>Sio Gene Therapies Inc. is a clinical-stage company. The Company is focused on developing gene therapies for neurodegenerative diseases. The Company is developing a pipeline of product candidates for the treatment of these debilitating diseases, including GM1 gangliosidosis, GM2 gangliosidosis, including Tay-Sachs and Sandhoff diseases, and Parkinson's disease. The Company is under three clinical-stage programs, AXO-AAV-GM1, AXO-AAV-GM2 and AXO-Lenti-PD. The AXO-AAV-GM1 program for the treatment of GM1 gangliosidosis. The program utilizes an adeno-associated virus (AAV) vector to deliver a functional copy of the GLB1 gene. The AXO-AAV-GM2 program for the treatment of GM2 gangliosidosis, including Tay-Sachs and Sandhoff diseases. The AXO-AAV-GM2 program utilizes dual AAV vectors to deliver functional copies of both the HEXA gene and the HEXB gene. The AXO-Lenti-PD program for the treatment of Parkinson's disease, comprised of the ProSavin Phase 0.5 study.</t>
  </si>
  <si>
    <t>2.52M</t>
  </si>
  <si>
    <t>CYCN</t>
  </si>
  <si>
    <t>CYCLERION THERAPEUTICS, INC.</t>
  </si>
  <si>
    <t>CNS / NO</t>
  </si>
  <si>
    <t>Cyclerion Therapeutics, Inc. is a clinical-stage biopharmaceutical company. The Company's lead asset, CY6463, is a central nervous system (CNS)-penetrant, soluble guanylate cyclase (sGC) stimulator that is in clinical development for Alzheimer's disease with vascular pathology (ADv), cognitive impairment associated with schizophrenia (CIAS), and mitochondrial encephalomyopathy, lactic acidosis and stroke-like episodes (MELAS). CY6463 is an orally administered CNS-penetrant sGC stimulator that is being developed as a symptomatic and disease-modifying therapy for serious CNS diseases. Its CNS asset, CY3018, is a differentiated CNS-penetrant sGC stimulator with CSF-to-plasma exposure relative to CY6463. CY3018 is focused on sGC stimulation for the treatment of disorders of the CNS. Its non-CNS assets include Praliciguat and Olinciguat. Praliciguat is an orally administered, once-daily systemic sGC stimulator. Olinciguat is an orally administered, once-daily, vascular sGC stimulator.</t>
  </si>
  <si>
    <t>ATHE</t>
  </si>
  <si>
    <t>ALTERITY THERAPEUTICS LIMITED</t>
  </si>
  <si>
    <t>Alterity Therapeutics Limited is an Australia-based biotechnology company. The Company is focused on developing disease modifying treatments for neurodegenerative diseases. The Company's lead product candidate, ATH434, is being used for the treatment of various Parkinson's disease, Dementia with lewy bodies (DLB) as well as various forms of atypical Parkinsonism, such as Multiple System Atrophy (MSA). ATH434, is a set of molecules designed to inhibit the aggregation of pathological proteins implicated in neurodegeneration. The Company also has a drug discovery platform generating chemical to intercede in disease processes. ATH434 has been granted Orphan Drug designation for the treatment of Multiple System Atrophy.</t>
  </si>
  <si>
    <t>AGE</t>
  </si>
  <si>
    <t>AGEX THERAPEUTICS, INC.</t>
  </si>
  <si>
    <t>AgeX Therapeutics Inc. is a biotechnology company that is focused on the development and commercialization of therapeutics targeting human aging and degenerative diseases. The Company's product pipeline includes two cell-based therapies, which is derived from telomerase-positive pluripotent stem cells (PSCs) and two product candidates, which is derived from its induced Tissue Regeneration (iTRTM) technology. The Company's AGEX-BAT1 is being developed for the treatment of certain age-related metabolic disorders, such as Type II (adult-onset) diabetes. Its AGEX-VASC1 is designed to restore vascular support in aged ischemic tissues, such as the aging heart. The Company's iTRTM technology product candidates include AGEX-iTR1547, which is a drug-based formulation, and AGEX-iTR1550 (Renelon), which is a gene delivery technology.</t>
  </si>
  <si>
    <t>YMTX</t>
  </si>
  <si>
    <t>YUMANITY THERAPEUTICS, INC</t>
  </si>
  <si>
    <t>Yumanity Therapeutics Inc. is a clinical-stage biopharmaceutical company. The Company is focused on the discovery and development of disease-modifying therapies for neurodegenerative diseases. The Company’s pipeline consists of programs focused on Parkinson’s disease, Lewy body dementia, multi-system atrophy, amyotrophic lateral sclerosis (ALS or Lou Gehrig’s disease), frontotemporal lobar dementia (FTLD), and Alzheimer’s disease. The Company's technology platform enables the rapid screening for disease targets and disease modifying drugs that can overcome toxicity in disease-causing gene networks, which results from an aberrant accumulation of misfolded proteins in the brain. The Company's product candidate includes YTX-7739, which is in Phase I clinical trials for the treatment and disease modification of Parkinson's disease.</t>
  </si>
  <si>
    <t>IKT</t>
  </si>
  <si>
    <t>INHIBIKASE THERAPEUTICS, INC.</t>
  </si>
  <si>
    <t>Inhibikase Therapeutics, Inc. is a clinical-stage pharmaceutical company. The Company is focused on developing therapeutics for Parkinson’s Disease (PD) and related disorders that arise inside and outside of the brain. The Company's product candidates include IkT-148009, IkT-001Pro and IKT-01427. Its lead product candidate, IkT-148009 is a brain penetrant Abelson tyrosine kinase (c-Abl) inhibitor, that halts disease progression and reverses functional loss in the brain and reverses neurological dysfunction in the gastrointestinal (GI) tract. Its IkT-148009 is for the treatment of PD, including its manifestation in the GI tract. Its product candidate IkT-001Pro, is a prodrug of the anticancer agent Imatinibm, which is used as a treatment for chronic myelogenous leukemia (CML). IkT-01427 is an oral, brain-penetrant medication, designed to block the entry of the John Cunningham (JC) virus into the cell, thereby preventing the virus’ ability to replicate in the body.</t>
  </si>
  <si>
    <t>NERV</t>
  </si>
  <si>
    <t>MINERVA NEUROSCIENCES, INC.</t>
  </si>
  <si>
    <t>CNS / SCHIZO</t>
  </si>
  <si>
    <t>Minerva Neurosciences, Inc. is a clinical-stage biopharmaceutical company. The Company is focused on the development and commercialization of product candidates to treat patients suffering from central nervous system (CNS) diseases. The Company's lead product candidates are roluperidone (MIN-101), seltorexant and MIN-301. Roluperidone (MIN-101) is a compound that blocks serotonin, sigma, and α adrenergic receptors that are involved in the regulation of mood, cognition, sleep, and anxiety. The Company is developing roluperidone to treat patients with schizophrenia. Roluperidone is designed to block a specific subtype of serotonin receptor called 5-HT2A. The Company is developing seltorexant for the treatment of insomnia disorder and adjunctive treatment of the major depressive disorder (MDD). MIN-301 is a soluble recombinant form of the Neuregulin-1b1 (NRG-1b1), protein, for the treatment of Parkinson’s disease and for other neurodegenerative disorders.</t>
  </si>
  <si>
    <t>RVPH</t>
  </si>
  <si>
    <t>REVIVA PHARMACEUTICALS HOLDINGS, INC.</t>
  </si>
  <si>
    <t>Reviva Pharmaceuticals Holdings, Inc. is a clinical-stage biopharmaceutical company. The Company discovers, develops and seeks to commercialize therapeutics for various diseases. Its pipeline focuses on the central nervous system, respiratory, and metabolic diseases. It uses a chemical genomics driven technology platform and chemistry to develop new medicines. Its pipeline has two drug candidates, RP5063 (Brilaroxazine) and RP1208. Its primary focus is developing its lead product candidate, RP5063, for the treatment of schizophrenia, bipolar disorder (BD), major depressive disorder (MDD), behavioral and psychotic symptoms, dementia or Alzheimer's disease (BPSD), Parkinson's disease psychosis (PDP), and attention deficit hyperactivity disorder (ADHD). RP5063 also focuses on the treatment of pulmonary arterial hypertension (PAH) and idiopathic pulmonary fibrosis (IPF). The Company's RP1208, is in pre-clinical development, which focuses on the treatment of depression and obesity.</t>
  </si>
  <si>
    <t>CING</t>
  </si>
  <si>
    <t>CINGULATE INC</t>
  </si>
  <si>
    <t>CNS / ADHD</t>
  </si>
  <si>
    <t>Cingulate Inc. is a clinical stage biopharmaceutical company. The Company is focused on the development, manufacturing and commercialization of pharmaceutical products that utilize precision timed release (PTR) drug delivery platform technology to create dosing schedules and drug release profiles that improves the lives of patients suffering from a multitude of commonly diagnosed conditions. It focuses on the treatment of attention deficit/hyperactivity disorder (ADHD). The Company is in the development of two lead product candidates, such as CTx-1301 (dexmethylphenidate) and CTx-1302 (dextroamphetamine). Its CTx-1301 and CTx-1302 drug candidates both contain three releases of active pharmaceutical ingredient combined into one small tablet dosage form. Its CTx-1301 and CTx-1302 that are being developed for the treatment of ADHD, in the three core patient segments: children (ages 6-12), adolescents (ages 13-17), and adults (ages18+).</t>
  </si>
  <si>
    <t>MITO</t>
  </si>
  <si>
    <t>STEALTH BIOTHERAPEUTICS CORP</t>
  </si>
  <si>
    <t>CNS / MITOCHONDRIA</t>
  </si>
  <si>
    <t>Stealth BioTherapeutics Corp. is a clinical-stage biotechnology company focused on the discovery, development and commercialization of novel therapies for diseases involving mitochondrial dysfunction. The Company is primarily focused on developing mitochondrial targeted therapies for diseases with clear unmet medical needs including cardiovascular, renal, neurodegenerative and metabolic diseases. The Company is engaged in developing its product pipelines, which include Elamipretide, SBT-20 and SBT-272.</t>
  </si>
  <si>
    <t>ADXN</t>
  </si>
  <si>
    <t>ADDEX THERAPEUTICS LTD</t>
  </si>
  <si>
    <t xml:space="preserve">CNS / PARK NEURO </t>
  </si>
  <si>
    <t>Addex Therapeutics Ltd is a Switzerland-based clinical-stage pharmaceutical company. The Company focuses on development and commercialization of orally available small molecule drugs known as allosteric modulators for neurological disorders. The Company’s clinical programs pipeline include dipraglurant (mGlu5 NAM), which is Phase 2a placebo-controlled clinical trial for Parkinson's disease levodopa-induced dyskinesia (PD-LID), and is being prepared to enter registration trials for PD-LID, and ADX71149 (mGlu2 positive allosteric modulator or PAM), which is being developed in collaboration by its partner Janssen Pharmaceuticals, Inc to treat schizophrenia and anxious depression. It also is advancing several preclinical programs, including GABABPAM for pain, overactive bladder and other disorders, mGlu7 NAM for post-traumatic stress disorder, mGlu2 NAM for mild neurocognitive disorders, mGlu4 PAM for Parkinson’s disease and mGlu3 PAM for neurodegenerative disorders.</t>
  </si>
  <si>
    <t>DRUG</t>
  </si>
  <si>
    <t>BRIGHT MINDS BIOSCIENCES INC.</t>
  </si>
  <si>
    <t>CNS / SEROTONIN</t>
  </si>
  <si>
    <t>Bright Minds Biosciences Inc. is a biotechnology company. The Company is focused on developing transformative treatments for neuropsychiatric disorders, epilepsy and pain. The Company has a portfolio of serotonin agonists designed to target neurocircuit abnormalities to treat disorders, such as resistant epilepsy, treatment resistant depression, post-traumatic stress disorder (PTSD), and pain. It is focused on developing a line of serotonergic 5-Hydroxytryptamine (5-HT) drug candidates that target the 5-HT2C, 5-HT2A and 5-HT2A + 5-HT2C receptors. Its offers 5-HT2C for the treatment of dravet syndrome and behavioral disorders. Its offers 5-HT2A for treatment of depression and other neuropsychiatric disorders. Its offers 5-HT2A + 5-HT2C for several chronic pain disorders/neuropathic pain syndromes, including cluster headaches and chemotherapy-induced peripheral neuropathy.</t>
  </si>
  <si>
    <t>PTIX</t>
  </si>
  <si>
    <t>PROTAGENIC THERAPEUTICS, INC.</t>
  </si>
  <si>
    <t>CNS / STRESS</t>
  </si>
  <si>
    <t>Protagenic Therapeutics, Inc. is a biopharmaceutical company. The Company specializes in the discovery and development of therapeutics to treat stress-related neuropsychiatric and mood disorders. Its lead compound, PT00114, is a synthetic form of Teneurin Carboxy-terminal Associated Peptide (TCAP), an endogenous brain signaling peptide that can dampen overactive stress responses. Its lead compound is a 41-residue peptide synthetic TCAP-1. In addition, it has a portfolio of earlier stage neuropeptides targeting the TCAP pathway that are in preclinical evaluation. PT00114 has also demonstrated pre-clinical efficacy in a murine model of opioid withdrawal called the Saleens test. It is building a TCAP platform to address various neuropsychiatric disorders and other neurodegenerative diseases that are impacted by the stress response system of the brain.</t>
  </si>
  <si>
    <t>NLSP</t>
  </si>
  <si>
    <t>NLS PHARMACEUTICS LTD</t>
  </si>
  <si>
    <t>CNS / NARC ADHD</t>
  </si>
  <si>
    <t>NLS Pharmaceutics AG, formerly NLS 1 Pharma AG, is a Switzerland-based company that operates as a biopharmaceutical company. The Company focuses on development of medicines for neurobehavioral and neurocognitive disorders treatment. The Company serves customers worldwide.</t>
  </si>
  <si>
    <t>XCUR</t>
  </si>
  <si>
    <t>EXICURE, INC..</t>
  </si>
  <si>
    <t>CNS / GENERAL NEURO</t>
  </si>
  <si>
    <t>Exicure, Inc. is a clinical-stage biotechnology company. The Company is engaged in developing therapeutics for neurology, immuno-oncology, inflammatory diseases and other genetic disorders based on its spherical nucleic acid (SNA) technology. The Company develops XCUR-FXN, which is a spherical nucleic acid (SNA) -based therapeutic candidate for the treatment of Friedreich’s ataxia (FA). XCUR-FXN through its SNA technology incorporates more than one active oligonucleotides in a single SNA molecule. The Company’s therapeutic candidate cavrotolimod (AST-008) is a toll-like receptor 9 (TLR9) agonist designed for immuno-oncology applications utilizing its SNA technology. AST-008 is in a Phase I b/II clinical trial in patients with advanced solid tumors. TLR9 agonists binds to and activate TLR9.</t>
  </si>
  <si>
    <t>ISEE</t>
  </si>
  <si>
    <t>IVERIC BIO, INC.</t>
  </si>
  <si>
    <t>EYE</t>
  </si>
  <si>
    <t>IVERIC bio, Inc. is a biopharmaceutical company. The Company is focused on the discovery and development ofl treatments for retinal diseases with unmet medical needs. Its lead asset clinical stage product candidate Zimura, a complement C5 inhibitor. Zimura is targeting diseases include: Geographic Atrophy (GA), intermediate (age-related macular degeneration) AMD, and autosomal recessive Stargardt disease (STGD1). It is also developing preclinical product candidate IC-500, a High temperature requirement A serine peptidase 1 protein (HtrA1) inhibitor for GA and potentially other age-related retinal diseases. Its portfolio also includes two preclinical stage gene therapy product candidates, which include IC-100 and IC-200 and several ongoing gene therapy research programs. The Company is developing IC-100 for rhodopsin-mediated autosomal dominant retinitis pigmentosa (RHO-adRP) and IC-200 for bestrophin-1 (BEST1) related IRDs.</t>
  </si>
  <si>
    <t>RGNX</t>
  </si>
  <si>
    <t>REGENXBIO INC.</t>
  </si>
  <si>
    <t>EYE / GT / CNS / DMD</t>
  </si>
  <si>
    <t>REGENXBIO Inc. is a clinical-stage biotechnology company focused on providing curative potential of gene therapy. The Company's investigational gene therapies are designed to deliver functional genes to address genetic defects in cells. Its investigational AAV Therapeutics include: RGX-314, which is developing in collaboration with AbbVie to treat large patient populations impacted by wet age-related macular degeneration, diabetic retinopathy and other chronic retinal diseases characterized by loss of vision; RGX-202, which is developing to treat Duchenne muscular dystrophy (Duchenne), one of the most common fatal genetic disorders affecting children; RGX-121, RGX-111 and RGX-181, which is developing to treat Mucopolysaccharidosis type II (MPS II), Mucopolysaccharidosis type I (MPS I), and late infantile neuronal ceroid lipofuscinosis type II (CLN2 disease)., and RGX-381, which is developing to treat the ocular manifestations of CLN2 disease.</t>
  </si>
  <si>
    <t>BLTE</t>
  </si>
  <si>
    <t>BELITE BIO, INC.</t>
  </si>
  <si>
    <t>Belite Bio, Inc is a clinical-stage biopharmaceutical drug development company. The Company is focused on novel therapeutics targeting untreatable eye diseases involving retinal degeneration, such as atrophic age-related macular degeneration (dry AMD) and autosomal recessive Stargardt disease (STGD1), both of which progressively lead to permanent blindness, and metabolic diseases such as non-alcoholic fatty liver disease (NAFLD), non-alcoholic steatohepatitis (NASH), type 2 diabetes (T2D), and gout. The Company is developing LBS-008 as an oral daily treatment for STGD1 and dry AMD. LBS-008 is a novel therapy targeting dry AMD and STGD1, which are untreatable conditions that cause progressive vision loss in affected individuals. LBS-008 is an oral once-a-day treatment that can reduce and maintain the delivery of vitamin A (retinol) to the eye. The Company's LBS-009 is an anti- Retinol binding protein 4 (RBP4) oral therapy targeting liver disease, including NAFLD, NASH, and T2D.</t>
  </si>
  <si>
    <t>OCGN</t>
  </si>
  <si>
    <t>OCUGEN, INC.</t>
  </si>
  <si>
    <t>EYE / GT / COVID</t>
  </si>
  <si>
    <t>Ocugen, Inc. is a biopharmaceutical company focused on developing gene therapies to cure blindness diseases and developing vaccine for COVID-19. The Company's technology pipeline includes: COVID-19 Vaccine (0.5), Modifier Gene Therapy Platform and Novel Biologic Therapies for Retinal Diseases. COVID-19 Vaccine candidate is focused on developing, manufacturing and commercializing COVAXIN for the prevention of COVID-19 in humans in the Ocugen Covaxin Territory. COVAXIN is a whole-virion inactivated COVID-19 vaccine candidate and is formulated with the inactivated SARS-CoV-2 virus. The Modifier Gene Therapy platform is designed for retinal diseases, including retinitis pigmentosa (RP), leber congenital amaurosis (LCA) and dry age-related macular degeneration (AMD). It is developing OCU200, a biologic product candidate to treat diabetic macular edema (DME), diabetic retinopathy (DR) and wet AMD. OCU400, its first product candidate being developed with its modifier gene therapy platform.</t>
  </si>
  <si>
    <t>KOD</t>
  </si>
  <si>
    <t>KODIAK SCIENCES INC.</t>
  </si>
  <si>
    <t>Kodiak Sciences Inc. is a biopharmaceutical company, is engaged in the research, development and commercializing transformative therapeutics to treat high prevalence retinal diseases in the United States and additional international markets. The Company’s Antibody Biopolymer Conjugate (ABC) Platform uses molecular engineering to merge the fields of antibody-based and chemistry-based therapies. The Company’s lead product candidate includes KSI-301, which is an antibody biopolymer conjugate being investigated in multiple pivotal studies in retinal vascular diseases, including wAMD, DME, RVO and non-proliferative diabetic retinopathy. KSI-301 is under Phase IIb/III clinical trials. The Company’s other pipeline candidates includes product candidates KSI-501 and KSI-601, which are developed for the treatment of other unmet needs in retina, such as dry AMD and glaucoma. The Company’s subsidiary includes Kodiak Sciences GmbH.</t>
  </si>
  <si>
    <t>AERI</t>
  </si>
  <si>
    <t>AERIE PHARMACEUTICALS, INC.</t>
  </si>
  <si>
    <t>Aerie Pharmaceuticals, Inc. is a pharmaceutical company. The Company is focused on the discovery, development and commercialization of ophthalmic therapies for the treatment of patients with eye diseases and conditions, including open-angle glaucoma, dry eye, diabetic macular edema (DME) and wet age-related macular degeneration (wet AMD). The Company's commercial products include Rhopressa and Rocklatan. Rhopressa is a once-daily eye drop designed to reduce elevated intraocular pressure (IOP) in patients with open-angle glaucoma or ocular hypertension. Rhopressa increases the outflow of aqueous humor through the trabecular meshwork (TM), which accounts for approximately 80% of fluid drainage from the healthy eye and is the diseased tissue responsible for elevated IOP in glaucoma. Rocklatan is a once-daily fixed-dose combination of Rhopressa and latanoprost, a drug for the treatment of patients with open-angle glaucoma or ocular hypertension.</t>
  </si>
  <si>
    <t>VRDN</t>
  </si>
  <si>
    <t>VIRIDIAN THERAPEUTICS, INC.</t>
  </si>
  <si>
    <t>EYE / TED</t>
  </si>
  <si>
    <t>Viridian Therapeutics, Inc. is a biotechnology company that is focused on advancing treatments for patients suffering from serious diseases. The Company is engaged in developing two product candidates, VRDN-001 and VRDN-002, to treat patients who suffer from thyroid eye disease (TED). TED is a debilitating autoimmune disease that causes inflammation and fibrosis within the orbit of the eye, which can cause double vision, pain, and potential blindness. Its lead product candidate, VRDN-001, is a differentiated humanized monoclonal antibody targeting insulin-like growth factor-1 receptor (IGF-1R), a clinically and commercially validated target for the TED. It has initiated a Phase I/II clinical trial of VRDN-001. Its second product candidate, VRDN-002, is a distinct IGF-1R antibody that incorporates half-life extension technology, and is designed to support administration as a convenient, low volume, subcutaneous injection to treat patients who suffer from TED.</t>
  </si>
  <si>
    <t>MGTX</t>
  </si>
  <si>
    <t>MEIRAGTX HOLDINGS PLC</t>
  </si>
  <si>
    <t>EYE / GT</t>
  </si>
  <si>
    <t>MeiraGTx Holdings plc is an integrated clinical stage gene therapy company. The Company is focused on three areas of unmet medical needs, including inherited retinal diseases (IDs), as well as large degenerative ocular diseases, severe forms of xerostomia and neurodegenerative diseases. The Company’s products pipeline includes AAV-RPGR, which is for the treatment of x-linked retinitis pigmentosa (XLRP); AAV-hAQP1, which is for the treatment of grade two/three radiation-induced xerostomia; AAV-GAD, is for the treatment of Parkinson’s disease, and AAV-CNGB3 and AAV-CNGA3 for the treatment of Achromatopsia (ACHM). The Company has six programs in clinical development, including Phase I/Il clinical stage programs in Achromatopsia, X-Linked Retinitis Pigmentosa and RPE65-Deficiency, and Phase I clinical trials for radiation-induced xerostomia (RIX), and a Parkinson’s program that has completed a Phase II trial with published data.</t>
  </si>
  <si>
    <t>OCUL</t>
  </si>
  <si>
    <t>OCULAR THERAPEUTIX, INC.</t>
  </si>
  <si>
    <t>Ocular Therapeutix, Inc. is a biopharmaceutical company focused on the formulation, development, and commercialization of therapies for diseases and conditions of the eye. Its first commercial drug product, DEXTENZA, developed for the treatment of ocular inflammation and pain ophthalmic surgery and ocularitching associated with allergic conjunctivitis. Its earlier stage development assets include axitinib intravitreal implant (OTX-TKI), is under Phase I clinical trials for the treatment of wet AMD and other retinal diseases. Its travoprost intracameral implant (OTX-TIC) is under Phase II clinical trial to evaluate the reduction of intraocular pressure in patients with primary open-angle glaucoma or ocular hypertension. It has also completed Phase II clinical trials for cyclosporine intracanalicular insert (OTX-CSI) for the chronic treatment of dry eye disease and dexamethasone intracanalicular insert (OTX-DED) for the short-term treatment of the signs and symptoms of dry eye disease.</t>
  </si>
  <si>
    <t>ALDX</t>
  </si>
  <si>
    <t>ALDEYRA THERAPEUTICS, INC.</t>
  </si>
  <si>
    <t>Aldeyra Therapeutics, Inc. is a biotechnology company, which is engaged in developing immune-modulating therapies to treat ocular and systemic diseases. The Company's lead product candidate, reproxalap, is a treatment in late-stage development for dry eye disease (DED) and allergic conjunctivitis (AC). It has additional product candidates in development for proliferative vitreoretinopathy (PVR), primary vitreoretinal lymphoma (PVRL) and other retinal diseases, autoimmune disease, and cancer. The Company's product development pipeline is focused on immune-mediated ocular diseases and select systemic diseases and encompasses two biological mechanisms of action: reactive aldehyde species (RASP) modulation and dihydrofolate reductase inhibition. The immunological activity of its product candidates generally leads to diminished levels of pathological inflammation through down-regulation of immune cell activation or proliferation.</t>
  </si>
  <si>
    <t>FDMT</t>
  </si>
  <si>
    <t>4D MOLECULAR THERAPEUTICS, INC.</t>
  </si>
  <si>
    <t>4D Molecular Therapeutics, Inc. is a clinical-stage gene therapy company. The Company is focused on creating and developing targeted and evolved adeno-associated viruses (AAV) vectors. The Company’s product candidates are focused various areas, including ophthalmology, cardiology, and pulmonology. The Company's product candidates include 4D-125, 4D-150, 4D-110, 4D-310, and 4D-710. 4D-125 for the treatment of patients with X-Linked Retinitis Pigmentosa (XLRP) with retinitis pigmentosa GTPase regulator (RPGR) gene. 4D-150 is developed for the treatment of wet age-related macular degeneration (wet-AMD). 4D-110 is developed for the treatment of choroideremia. 4D-310 is developed for the systemic treatment of Fabry disease. The Company is developing 4D-710 for the treatment of a broad range of patients with cystic fibrosis independent of their cystic fibrosis transmembrane conductance regulator (CFTR).</t>
  </si>
  <si>
    <t>EYPT</t>
  </si>
  <si>
    <t>EYEPOINT PHARMACEUTICALS, INC.</t>
  </si>
  <si>
    <t>Eyepoint Pharmaceuticals, Inc. is a pharmaceutical company. The Company’s lead product candidate, EYP-1901, combines a bioerodible formulation of its Durasert technology with vorolanib, a tyrosine kinase inhibitor (TKI), which has demonstrated anti-VEGF activity. The Company has two commercial products, YUTIQ and DEXYCU. YUTIQ is a non-erodible intravitreal implant containing fluocinolone acetonide (FA) lasting for up to 36 months and is indicated for the treatment of chronic non-infectious uveitis affecting the posterior segment of the eye. YUTIQ utilizes its Durasert sustained-release drug delivery technology platform. DEXYCU is an indicated for the treatment of post-operative ocular inflammation. DEXYCU utilizes its Verisome drug-delivery technology. The Company is also advancing YUTIQ 50, a six-month treatment for non-infectious uveitis affecting the posterior segment of the eye, one of the causes of blindness under a supplemental new drug application (sNDA) strategy.</t>
  </si>
  <si>
    <t>OPT</t>
  </si>
  <si>
    <t>OPTHEA LIMITED</t>
  </si>
  <si>
    <t>Opthea Limited is an Australia-based clinical-stage biopharmaceutical company. The Company is focused on developing novel therapies to treat highly prevalent and progressive retinal eye diseases including wet age-related macular degeneration (wet AMD) and diabetic macular edema (DME). The Company’s lead product candidate OPT-302 is in pivotal Phase III clinical trials and being developed for use in combination with anti- Vascular Endothelial Growth Factor (VEGF-A) monotherapies to achieve broader inhibition of the VEGF family. OPT-302 has the potential to address the unmet medical need of wet age-related macular degeneration (AMD) and diabetic macular edema (DME) patients, many of whom respond sub-optimally or become refractory to existing therapies for these debilitating diseases. The Company is advancing the clinical development of OPT-302 in wet AMD and DME clinical trials.</t>
  </si>
  <si>
    <t>LCTX</t>
  </si>
  <si>
    <t>LINEAGE CELL THERAPEUTICS, INC.</t>
  </si>
  <si>
    <t>Lineage Cell Therapeutics, Inc. is a clinical-stage biotechnology company. The Company is focused on developing cell therapies to address unmet medical needs. The Company designs, develops, and manufactures specialized human cells with anatomical and physiological functions which are similar or identical to cells found naturally in the human body. It has three allogeneic product candidates: OpRegen, OPC1 and VAC2. OpRegen is a retinal pigment epithelium (RPE) cell replacement therapy, which is in a Phase I/IIa multicenter clinical trial for the treatment of advanced dry age-related macular degeneration (AMD) with geographic atrophy (GA). OPC1 is an oligodendrocyte progenitor cell therapy, which is in a follow-up for a Phase I/IIa multicenter clinical trial for spinal cord injuries (SCI). VAC is an allogeneic cancer immunotherapy of antigen-presenting dendritic cells. Its VAC product candidates include, VAC2, which is in a Phase I clinical trial in non-small cell lung cancer (NSCLC).</t>
  </si>
  <si>
    <t>OTLK</t>
  </si>
  <si>
    <t>OUTLOOK THERAPEUTICS, INC.</t>
  </si>
  <si>
    <t>Outlook Therapeutics, Inc. (Outlook) is a clinical-stage biopharmaceutical company. The Company focuses on developing and commercializing ONS-5010 (LYTENAVA (bevacizumab-vikg)), an ophthalmic formulation of bevacizumab for use in retinal indications. ONS-5010, is the Company's product candidate, which is developed to be administered as an intravitreal injection for the treatment of wet age-related macular degeneration (wet AMD) and other retinal diseases. Bevacizumab is a full-length, humanized anti-VEGF (Vascular Endothelial Growth Factor) recombinant monoclonal antibody (mAb), that inhibits VEGF and associated angiogenic activity. Its clinical program for ONS-5010 in wet AMD involves three clinical trials, which includes NORSE ONE, NORSE TWO and NORSE THREE. Outlook sells ONS-5010 in the United States, United Kingdom, Europe, Japan and other markets for the treatment of wet AMD, diabetic macular edema (DME), and branch retinal vein occlusion (BRVO).</t>
  </si>
  <si>
    <t>MOLN</t>
  </si>
  <si>
    <t>MOLECULAR PARTNERS LTD</t>
  </si>
  <si>
    <t>EYE / COVID</t>
  </si>
  <si>
    <t>Molecular Partners AG is a Switzerland-based clinical-stage biotech company developing DARPin (Designed Ankyrin Repeat Proteins) a new class of custom-built protein therapeutics based on natural binding proteins that open a new dimension of multi-functionality and multi-target specificity in drug design. The Company has formed partnerships with leading pharmaceutical companies to advance DARPin therapeutics , and has compounds in various stages of clinical and preclinical development across multiple therapeutic areas.</t>
  </si>
  <si>
    <t>ADVM</t>
  </si>
  <si>
    <t>ADVERUM BIOTECHNOLOGIES, INC.</t>
  </si>
  <si>
    <t>Adverum Biotechnologies, Inc. is a clinical-stage gene therapy company, which targets unmet medical needs in ocular and rare diseases. The Company develops gene therapy product candidates. Its lead product candidate, ADVM-022, is a single, in-office intravitreal (IVT) injection gene therapy product designed to deliver long-term durable levels of aflibercept associated with a sustained treatment response, reducing the treatment burden and fluctuations in macular fluid associated with frequent anti-vascular endothelial growth factor (VEGF) injections. ADVM-022 is being developed for the treatment of patients with wet age-related macular degeneration (wet AMD) who are responsive to anti-VEGF therapy. The Company's second product candidate, ADVM-062 (AAV.7m8-L-opsin), is a gene therapy product candidate being developed to deliver a functional copy of the OPN1LW gene to the foveal cones of patients suffering from blue cone monochromacy (BCM) via a single IVT injection.</t>
  </si>
  <si>
    <t>FENC</t>
  </si>
  <si>
    <t>FENNEC PHARMACEUTICALS INC.</t>
  </si>
  <si>
    <t>Hear Loss</t>
  </si>
  <si>
    <t>Fennec Pharmaceuticals Inc. is a biopharmaceutical company. The Company is focused on the development of PEDMARK for the prevention of platinum-induced ototoxicity in pediatric cancer patients. The Company’s only product candidate in the clinical stage of development is PEDMARK. It announced two results of Phase III clinical trials for the prevention of cisplatin induced hearing loss, or ototoxicity in children, including the pivotal Phase III study SIOPEL 6 and the proof-of-concept Phase III study in collaboration with the Children’s Oncology Group (COG ACCL0431). The Company’s four subsidiaries includes Oxiquant, Inc. and Fennec Pharmaceuticals, Inc., both Delaware corporations, Cadherin Biomedical Inc., a Canadian company, and Fennec Pharmaceuticals (EU) Limited (Fennec Limited), an Ireland company. Apart from Fennec Pharmaceuticals, Inc., all subsidiaries are inactive.</t>
  </si>
  <si>
    <t>AKUS</t>
  </si>
  <si>
    <t>AKOUOS, INC.</t>
  </si>
  <si>
    <t>Hear Loss / GT</t>
  </si>
  <si>
    <t>Akouos Inc. precision genetic medicine company focused on developing gene therapies with the potential to restore, improve, and preserve high-acuity physiologic hearing for individuals. The Company is focused on developing precision therapies for forms of sensorineural hearing loss. The Company's genetic medicine platform that incorporates a proprietary vector library consisting of variants of a small virus commonly used in gene therapy, known as adeno-associated virus (AAV), and a novel delivery approach. The Company is focused on executing its initiatives, which include the advancement of its lead product candidate, AK-OTOF, is a gene therapy for the treatment of hearing loss due to mutations in the OTOF gene; expansion of its pipeline to include programs focused on other monogenic conditions as well as inner ear conditions of complex etiology, such as AK-antiVEGF for vestibular schwannoma; and development of internal manufacturing capabilities, and a commercial infrastructure.</t>
  </si>
  <si>
    <t>OYST</t>
  </si>
  <si>
    <t>OYSTER POINT PHARMA, INC.</t>
  </si>
  <si>
    <t>Oyster Point Pharma, Inc. is a commercial-stage biopharmaceutical company. The Company is focused on the discovery, development and commercialization of pharmaceutical therapies to treat ophthalmic diseases. The Company's lead product candidate is TYRVAYA Nasal Spray, a nicotinic acetylcholine receptor (nAChR) agonist for the treatment of the signs and symptoms of dry eye disease. TYRVAYA Nasal Spray’s is a mechanism of action, which is designed to re-establish tear film homeostasis by stimulating the trigeminal nerve, activating the trigeminal parasympathetic pathway (TPP) and stimulating the glands and cells responsible for natural tear film production. It is sprayed into the anterior portion of the nasal cavity and stimulates nAChRs located on the chemosensory endings of the trigeminal nerve resulting in cholinergic neurotransmission.</t>
  </si>
  <si>
    <t>DBTX</t>
  </si>
  <si>
    <t>DECIBEL THERAPEUTICS INC</t>
  </si>
  <si>
    <t>Decibel Therapeutics, Inc. is a clinical-stage biotechnology company. The Company is focused on discovering and developing transformative treatments for hearing and balance disorder. It is focused on restoring and improving hearing and balance through the restoration and regeneration of functional hair cells and non-sensory support cells within the inner ear. The Company has built a platform that integrates single-cell genomics and bioinformatics analyses, precision gene therapy technologies and its proficiency in inner ear biology. The Company’s pipeline product includes its gene therapy program, namely DB-OTO to provide hearing to individuals born with profound hearing loss due to mutation of the otoferlin (OTOF) deficiency. In addition to its gene therapy product candidate and programs, it is also developing a clinical-stage product candidate, DB-020, for the prevention of cisplatin-induced hearing loss. Its products pipeline also includes AAV.103, AAV.104, DB-ATO and AAV.201.</t>
  </si>
  <si>
    <t>OTIC</t>
  </si>
  <si>
    <t>OTONOMY, INC.</t>
  </si>
  <si>
    <t>Otonomy, Inc. is a biopharmaceutical company. The Company is focused on the development of therapeutics for neurotology. The Company pipeline includes OTIPRIO, OTIVIDEX, OTO-313, and OTO-413. OTIPRIO is a single-dose, physician-administered antibacterial for the treatment of pediatric patients with bilateral otitis media with effusion undergoing TTP surgery for the treatment of patients with acute otitis externa (AOE). OTIVIDEX is a sustained-exposure formulation of the steroid dexamethasone in development for the treatment of Menieres disease. OTO-313 is a sustained-exposure formulation of gacyclidine, a potent and selective N-Methyl-D-Aspartate (NMDA) receptor antagonist, in in Phase II for tinnitus. OTO-413 is a sustained-exposure formulation of brain-derived neurotrophic factor (BDNF) in Phase IIa development for the repair of cochlear synaptopathy, an underlying pathology in age-related and noise-induced hearing loss. OTO-825, a gene therapy for congenital hearing loss.</t>
  </si>
  <si>
    <t>RVLP</t>
  </si>
  <si>
    <t>RVL PHARMACEUTICALS PUBLIC LIMITED COMPANY</t>
  </si>
  <si>
    <t>RVL Pharmaceuticals plc is a specialty pharmaceutical company. The Company is focused on the commercialization and development of products that target markets with underserved patient populations in the ocular medicine and medical aesthetics therapeutic areas. The Company delivers RVL-1201 (Upneeq), (oxymetazoline hydrochloride ophthalmic solution), 0.1%, for the treatment of acquired blepharoptosis, more commonly known as droopy or low-lying eyelids, in adults. Upneeq is the non-surgical treatment option for acquired blepharoptosis. The Company is also developing arbaclofen ER tablets, using its Osmodex drug delivery system for the treatment of spasticity in multiple sclerosis patients.</t>
  </si>
  <si>
    <t>CLSD</t>
  </si>
  <si>
    <t>CLEARSIDE BIOMEDICAL, INC.</t>
  </si>
  <si>
    <t>Clearside Biomedical, Inc. is a biopharmaceutical company. The Company is focused on developing and delivering therapies to the back of the eye diseases through the suprachoroidal space (SCS). Its SCS injection platform utilizing its SCS Microinjector, enables an in-office, repeatable, non-surgical procedure for the targeted delivery of a variety of therapies to the macula, retina or choroid to preserve and improve vision in patients with sight-threatening eye diseases. It is focused on developing its own pipeline of small molecule product candidates for administration via its SCS Microinjector, and it also partners with companies developing other ophthalmic therapeutics to be administered using its SCS injection platform. Its lead product candidate, XIPERE, is a preservative-free suspension of the corticosteroid triamcinolone acetonide (TA), formulated for administration through suprachoroidal injection. Its pipeline includes CLS-AX, CLS-301 and Gene Therapy.</t>
  </si>
  <si>
    <t>FREQ</t>
  </si>
  <si>
    <t>FREQUENCY THERAPEUTICS, INC.</t>
  </si>
  <si>
    <t>Frequency Therapeutics Inc. is a United States-based clinical-stage progenitor cell activation (PCA) regeneration company. The Company is focused on developing small molecule drugs that activate progenitor cells within the body to restore healthy tissue. It uses its PCA technology to develop a pipeline of progenitor cell activators. It focuses on various therapeutic areas, such as hearing loss, skin disorders, muscle regeneration, and gastrointestinal diseases. Its lead program, FX-322, activates the regrowth of sensory cells in the inner ear to treat chronic noise induced hearing loss.</t>
  </si>
  <si>
    <t>GMTX</t>
  </si>
  <si>
    <t>GEMINI THERAPEUTICS, INC.</t>
  </si>
  <si>
    <t>Gemini Therapeutics, Inc., formerly FS Development Corp., is a clinical-stage precision medicine company. The Company is principally focused on developing novel therapeutic compounds to treat genetically defined, age-related macular degeneration (AMD). The Company's lead product candidate, GEM103, is a recombinant form of the human complement factor H protein (CFH) and is designed to address both complement hyperactivity and restore retinal health in patients with AMD. Its Pipeline of product candidate includes (adeno-associated virus) AAV-CFH, AAV-CFI, AAV-Ab, GEM104 and GEM307. Its AAV-CFH program is complementary to GEM103 program, as AAV-CFH to construct that express GEM103 continuously at a therapeutic level. Its pipeline is designed to develop treatments for genetically subpopulations of patients suffering from dry AMD and linked diseases. The Company do not own or operate manufacturing facilities for the production of clinical or commercial quantities of its product candidates.</t>
  </si>
  <si>
    <t>PTN</t>
  </si>
  <si>
    <t>PALATIN TECHNOLOGIES, INC.</t>
  </si>
  <si>
    <t>Palatin Technologies, Inc. (Palatin), is a biopharmaceutical company. Palatin is focused on developing medicines based on molecules that modulate the activity of the melanocortin and natriuretic peptide receptor systems. Palatin product candidates are targeted receptor-specific therapeutics for the treatment of diseases with unmet medical need and commercial potential. The melanocortin receptor (MCr) system has effects on food intake, metabolism, sexual function, inflammation, and immune system responses. The natriuretic peptide receptor (NPR) system regulates cardiovascular functions and tissue homeostasis, and therapeutic agents modulating this system have potential to treat cardiovascular and fibrotic diseases. Palatin lead product includes Vyleesi for the treatment of hypoactive sexual desire disorder (HSDD) in premenopausal women. Its other product line includes PL9643 for dry eye disease and anti-inflammatory ocular indications and Oral PL8177 for inflammatory bowel diseases.</t>
  </si>
  <si>
    <t>1.27M</t>
  </si>
  <si>
    <t>EYEN</t>
  </si>
  <si>
    <t>EYENOVIA, INC.</t>
  </si>
  <si>
    <t>Eyenovia, Inc. is a clinical-stage ophthalmic company. The Company is developing a pipeline of therapeutics based on its microdose array print (MAP) platform technology. Its pipeline is focused on the late-stage development of therapeutic indications for pediatric patients with progressive myopia in the United States and patients with age-related near vision impairment, or presbyopia indications. The Company is also developing the microdose fixed combination ophthalmic pharmaceutical for mydriasis. The Company's product candidates include MicroLine (for presbyopia), MicroPine (for progressive myopia) and Mydcombi (for mydriasis). MicroLine is its microdosed version of pilocarpine, an ophthalmic medication that can dose-dependently induce miosis, or a contraction of the pupil. MicroPine is a topical treatment for progressive myopia, a back-of-the-eye disease. Mydcombi is a fixed combination micro-formulation product candidate for mydriasis (eye dilation).</t>
  </si>
  <si>
    <t>UBX</t>
  </si>
  <si>
    <t>UNITY BIOTECHNOLOGY, INC.</t>
  </si>
  <si>
    <t>Unity Biotechnology, Inc. is a clinical-stage biotechnology company. The Company is engaged in developing a portfolio of programs targeting specific biological mechanisms implicated in diseases of aging. The Company is focused on creating senolytic medicines to selectively eliminate senescent cells and thereby treat diseases of aging, such as ophthalmologic diseases, with the opportunity to explore neurology and other therapeutic areas. The Company's product includes UBX1325, UBX2089 and UBX2050. UBX1325 is an advanced lead drug candidate for age-related diseases of the eye, including diabetic macular edema (DME), age-related macular degeneration (AMD), and diabetic retinopathy (DR). UBX2089, an α-Klotho hormone drug candidate, is a circulating hormone primarily produced in the kidneys and choroid plexus of the brain, which is being researched for multiple neurology indications. UBX2050 is investigating fully human anti-Tie2 agonist monoclonal antibody.</t>
  </si>
  <si>
    <t>OKYO</t>
  </si>
  <si>
    <t>OKYO PHARMA, LTD.</t>
  </si>
  <si>
    <t>OKYO Pharma Limited is a United Kingdom-based preclinical biopharmaceutical company. The Company’s principal activity is to develop drugs for inflammatory dry eye diseases and chronic pain by targeting G protein-coupled receptors (GPCRs). The GPCRs is the family of membrane proteins involved in many biological processes. GPCRs is used for the treatment of various conditions, including cardiovascular disease, cancer, and diabetes. Its product pipeline includes OK-101 for Dry Eye Disease (DED), OK-101 for Non-ophthalmic Indications, and OK-201 to treat corneal neuropathic pain. The OK-101 is its lead preclinical product candidate, which is focused on keratoconjunctivitis sicca commonly known as DED which is a multifactorial disease caused by an underlying inflammation resulting in the lack of lubrication and moisture in the surface of the eye. The OK-201 is a non-opioid analgesic for ocular pain management without side effects and the potential abuse associated with opioid medications.</t>
  </si>
  <si>
    <t>OCUP</t>
  </si>
  <si>
    <t>OCUPHIRE PHARMA, INC</t>
  </si>
  <si>
    <t>Ocuphire Pharma, Inc. is an ophthalmic biopharmaceutical company focused on developing and commercializing therapies for the treatment of refractive and retinal eye disorders. Its products include Nyxol Eye Drops and APX3330. The Nyxol Eye Drops is a once-daily preservative-free eye drop formulation of phentolamine mesylate designed to reduce pupil diameter and improve visual acuity. Nyxol is being developed for several indications, including night vision disturbances, reversal of pharmacologically induced mydriasis and presbyopia. The APX3330, is a twice-a-day oral tablet, designed to inhibit angiogenesis and inflammation pathways relevant to retinal and choroidal vascular diseases. Its pre-clinical products are APX2009 and APX2014. APX3330 is in Phase II trial for the treatment of patients with diabetic retinopathy (DR), including moderately severe non-proliferative DR and mild proliferative DR, as well as patients with diabetic macular edema (DME) without loss of central vision.</t>
  </si>
  <si>
    <t>ALIM</t>
  </si>
  <si>
    <t>ALIMERA SCIENCES, INC.</t>
  </si>
  <si>
    <t>Alimera Sciences, Inc. is a pharmaceutical company. The Company is engaged in commercialization and development of prescription ophthalmic pharmaceuticals. The Company focuses on diseases affecting the retina. The Company’s commercial product, ILUVIEN, is an intravitreal implant that treats patients by delivering a continuous microdose of the corticosteroid fluocinolone acetonide (FAc) in the eye, for up to 36 months. The Company’s product ILUVIEN is also used for the treatment of diabetic macular edema (DME). DME is a disease of retina that affects individuals with diabetes and can lead to severe vision loss and blindness. Its ILUVIEN is also used in the European Economic Area (EEA) to prevent relapse in recurrent non-infectious uveitis affecting the posterior segment of the eye (NIU-PS). The Company commercially market ILUVIEN directly in the United States, Germany, United Kingdom, Portugal, and Ireland.</t>
  </si>
  <si>
    <t>KALA</t>
  </si>
  <si>
    <t>KALA PHARMACEUTICALS, INC.</t>
  </si>
  <si>
    <t>Kala Pharmaceuticals, Inc. is a commercial-stage biopharmaceutical company that is focused on the discovery, development and commercialization of therapies for diseases of the eye. The Company's product candidate includes EYSUVIS (loteprednol etabonate ophthalmic suspension) 0.25% and INVELTYS (loteprednol etabonate ophthalmic suspension) 1%. Its EYSUVIS product is a short-term (up to two weeks) treatment of the signs and symptoms of dry eye disease. INVELTYS product is a topical twice-a-day ocular steroid for the treatment of post-operative inflammation and pain following ocular surgery. The Company's AMPPLIFY technology uses selectively-sized nanoparticles that each have a coating. The Company also has a pipeline of development programs, including a clinical-stage secretome product candidate, KPI-012, initially targeting persistent corneal epithelial defects (PCED) and multiple new chemical entity (NCE) preclinical development programs targeted to address unmet medical needs.</t>
  </si>
  <si>
    <t>GRAY</t>
  </si>
  <si>
    <t>GRAYBUG VISION, INC.</t>
  </si>
  <si>
    <t>Graybug Vision, Inc. is a clinical-stage biopharmaceutical company focused on developing transformative medicines for the treatment of ocular diseases. The Company's products include GB-102 and GB-401. GB-102 is a lead product designed to provide pan-vascular endothelial growth factor (VEGF) inhibition for six months or longer while minimizing fluctuations in retinal thickness in between treatments. GB-102 is a once-every-six month intravitreal injection for the treatment of wet age-related macular degeneration (wet AMD). The Company is also evaluating and developing GB-102 for the treatment of diabetic retinopathy (DR). GB-401, is an intravitreally administered, proprietary implant formulation containing a prodrug of a beta-adrenergic receptor inhibitor designed to provide a controlled release of the active drug to maintain reduced intraocular pressure (IOP) for six months or longer after a single injection for the treatment of primary open-angle glaucoma.</t>
  </si>
  <si>
    <t>AGTC</t>
  </si>
  <si>
    <t>APPLIED GENETIC TECHNOLOGIES CORPORATION</t>
  </si>
  <si>
    <t>Applied Genetic Technologies Corporation is a clinical-stage biotechnology company. The Company uses gene therapy platform to develop genetic therapies for patients suffering from rare and debilitating diseases. Its focus is in the field of ophthalmology where it has active clinical programs in X-linked retinitis pigmentosa (XLRP), achromatopsia (ACHM) and a optogenetics program, as well as a preclinical program in dry age-related macular degeneration (dAMD). It has approximately one preclinical program in otology and two preclinical programs targeting central nervous system disorders (CN), including frontotemporal dementia and amyotrophic lateral sclerosis. Its optogenetics program is being developed in collaboration with Bionic Sight, LLC and its otology program is being developed in collaboration with Otonomy, Inc. In addition to its product pipeline, the Company has also developed broad technological and manufacturing capabilities in synthetic promoter development and optimization.</t>
  </si>
  <si>
    <t>KPRX</t>
  </si>
  <si>
    <t>KIORA PHARMACEUTICALS, INC.</t>
  </si>
  <si>
    <t>Kiora Pharmaceuticals, Inc. is a clinical-stage pharmaceutical company. The Company is focused on developing and commercializing therapies for the treatment of ophthalmic diseases. Its pipeline consists of three product candidates, including KIO-101, KIO-301, and KIO-201. Its lead product, KIO-301, is a potential vision-restoring small molecule that is designed to restore vision in patients with inherited and age-related degenerative retinal diseases. KIO-101 is a non-steroidal, immuno-modulatory, small-molecule inhibitor of Dihydroorotate Dehydrogenase (DHODH) that focuses on patients with Ocular Presentation of Rheumatoid Arthritis (OPRA). Its KIO-201 is a synthetic modified hyaluronic acid (HA) capable of coating the ocular surface and designed to resist degradation under conditions present in the eye. Its wholly owned subsidiaries include Jade Therapeutics, Inc., Kiora Pharmaceuticals, GmbH, Bayon Therapeutics, Inc. and Kiora Pharmaceuticals Pty Ltd.</t>
  </si>
  <si>
    <t>CYTK</t>
  </si>
  <si>
    <t>CYTOKINETICS, INCORPORATED</t>
  </si>
  <si>
    <t>CARDIO</t>
  </si>
  <si>
    <t>Cytokinetics, Incorporated is a late-stage biopharmaceutical company. It is focused on discovering, developing, and commercializing muscle activators and muscle inhibitors as potential treatments for debilitating diseases. It is developing small molecule drug candidates specifically engineered to impact muscle function and contractility. Its clinical-stage drug candidates are: omecamtiv mecarbil, a cardiac myosin activator for the treatment of heart failure with reduced ejection fraction (HFrEF); CK-136, a cardiac troponin activator for the treatment of heart failure and other diseases; reldesemtiv (CK-2127107), a fast skeletal muscle troponin activator (FSTA) for the treatment of people living with debilitating diseases and conditions associated with muscular weakness; aficamten (CK-274), a cardiac myosin inhibitor designed to reduce the hypercontractility that is associated with hypertrophic cardiomyopathy (HCM); and CK-3772271 (CK-271), a second novel cardiac myosin inhibitor.</t>
  </si>
  <si>
    <t>AGIO</t>
  </si>
  <si>
    <t>AGIOS PHARMACEUTICALS, INC.</t>
  </si>
  <si>
    <t>PK Activator</t>
  </si>
  <si>
    <t>Agios Pharmaceuticals, Inc. is a biopharmaceutical company. The Company's lead product candidate in its genetically defined disease (GDD) portfolio, PYRUKYND (Mitapivat), is an activator of both wild-type and a variety of mutant pyruvate kinase (PK) enzymes, for the treatment of hemolytic anemias. The Mitapivat is an orally available small molecule and a potent activator of the pyruvate kinase R (PKR) enzymes. In addition, it is also evaluating mitapivat for the treatment of a- and b-thalassemia and sickle cell disease (SCD) in ongoing clinical trials. The Company is also developing AG-946, a clinical-stage oral activator of PKR enzymes for the treatment of hemolytic anemias and other indications, including SCD and anemia associated with low-to intermediate-risk myelodysplastic syndrome (L-IR MDS), which is in Phase I clinical study.</t>
  </si>
  <si>
    <t>CINC</t>
  </si>
  <si>
    <t>CINCOR PHARMA, INC.</t>
  </si>
  <si>
    <t>CinCor Pharma, Inc. is a clinical-stage biopharmaceutical company. The Company is focused on developing its lead clinical candidate, CIN-107, for the treatment of hypertension and other cardio-renal diseases. CIN-107 is a highly selective, oral small molecule inhibitor of aldosterone synthase, the enzyme responsible for the synthesis of aldosterone in the adrenal gland. CIN-107 has been designed to use a differentiated mechanism of action, direct inhibition of aldosterone synthase production, with the target of providing an improved treatment for patients suffering from hypertension, or high blood pressure. In addition to hypertension, the Company is developing CIN-107 for the treatment of primary aldosteronism (PA) and exploring its utility in ameliorating complications of chronic kidney disease (CKD). It also exploring its utility in ameliorating complications of CKD. It is conducting a Phase II clinical trial, which it refers to as its BrigHtn trial.</t>
  </si>
  <si>
    <t>GOSS</t>
  </si>
  <si>
    <t>GOSSAMER BIO, INC.</t>
  </si>
  <si>
    <t>Gossamer Bio, Inc. is a clinical-stage biopharmaceutical company. The Company is focused on discovering, acquiring, developing and commercializing therapeutics in the disease areas of immunology, inflammation and oncology. The Company's product candidates include Seralutinib (GB002), GB004, GB5121 and GB7208. GB002 is an inhaled, small molecule, platelet-derived growth factor receptor (PDGFR), colony-stimulating factor 1 receptor (CSF1R) and c-KIT inhibitor in development for the treatment of pulmonary arterial hypertension (PAH). GB004 is a gut-targeted, oral small molecule being developed for the treatment of inflammatory bowel disease (IBD). GB5121 is an oral, irreversible, covalent, small molecule inhibitor of Bruton’s Tyrosine Kinase (BTK), in clinical development for the treatment of primary central nervous system lymphoma (PCNSL). GB7208 is an oral, small molecule, BTK inhibitor in preclinical development for the treatment of multiple sclerosis (MS).</t>
  </si>
  <si>
    <t>PHVS</t>
  </si>
  <si>
    <t>PHARVARIS NV</t>
  </si>
  <si>
    <t>Hereditary Angioedema</t>
  </si>
  <si>
    <t>Pharvaris BV is a Switzerland-based clinical-stage company. The activity of the Company focuses on producing oral bradykinin B2-receptor antagonists and is advancing new alternatives to injected therapies for all sub-types of hereditary angioedema (HAE).</t>
  </si>
  <si>
    <t>KNSA</t>
  </si>
  <si>
    <t>KINIKSA PHARMACEUTICALS, LTD.</t>
  </si>
  <si>
    <t>Kiniksa Pharmaceuticals, Ltd. is a clinical-stage biopharmaceutical company. The Company is focused on discovering, acquiring, developing and commercializing therapeutic medicines for patients suffering from debilitating diseases. The Company’s programs include Rilonacept, which is a protein for inhibiting interleukin-1 alpha and interleukin-1beta; Mavrilimumab, is a monoclonal antibody that antagonizes the signaling of granulocyte macrophage colony stimulating factor, or GM-CSF; KPL-716, is a monoclonal antibody that simultaneously inhibits the signaling of the cytokines interleukin-31, or IL-31, and oncostatin M, or OSM, by targeting their common receptor subunit, oncostatin M receptor beta, or OSMR beta; KPL-045 is a monoclonal antibody inhibitor of the CD30/CD30L interaction, a T-cell co-stimulatory receptor involved in activated T-memory cell function, and KPL-404, is a central control node of T-cell-dependent, B-cell-mediated humoral adaptive immunity.</t>
  </si>
  <si>
    <t>KROS</t>
  </si>
  <si>
    <t>KEROS THERAPEUTICS, INC.</t>
  </si>
  <si>
    <t>Keros Therapeutics, Inc. is a clinical-stage biopharmaceutical company. The Company is focused on the discovery, development and commercialization of treatments for patients suffering from hematological and musculoskeletal disorders with unmet medical need. Its protein therapeutic product candidate, KER-050, is being developed for the treatment of low blood cell counts, or cytopenias, including anemia and thrombocytopenia, in patients with myelodysplastic syndromes (MDS) and myelofibrosis. Its lead small molecule product candidate, KER-047, is being developed for the treatment of anemia resulting from iron imbalance. Its third product candidate, KER-012, is being developed for the treatment of pulmonary arterial hypertension (PAH), and for the treatment of disorders associated with bone loss, such as osteoporosis and osteogenesis imperfecta. Its KER-050 is an engineered ligand trap comprised of a modified ligand-binding domain of the transforming growth factor-beta (TGF-B) receptor.</t>
  </si>
  <si>
    <t>SGMO</t>
  </si>
  <si>
    <t>SANGAMO THERAPEUTICS, INC.</t>
  </si>
  <si>
    <t>GT / Hemo A / Fabry</t>
  </si>
  <si>
    <t>Sangamo Therapeutics, Inc. is a clinical-stage genomic medicine company. The Company focuses on leveraging its optimized zinc finger (ZF) technology, which is a differentiated tool used to develop genomic medicines, including allogeneic cell therapies and in vivo genome engineering therapies. Its product candidates include Isaralgagene civaparvovec, also known as ST-920, its wholly owned gene therapy product candidate for the treatment of Fabry disease; SAR445136, its ZF nuclease, gene-edited cell therapy product candidate for the treatment of sickle cell disease (SCD); TX200, its wholly owned Chimeric Antigen Receptor (CAR) engineered regulatory T cell (CAR-Treg), cell therapy product candidate for the prevention of immune-mediated rejection in HLA-A2 mismatched kidney transplantation; Giroctocogene fitelparvovec, also known as SB-525, is a gene therapy product candidate for the treatment of moderately severe to severe hemophilia A.</t>
  </si>
  <si>
    <t>AMRN</t>
  </si>
  <si>
    <t>AMARIN CORPORATION PLC</t>
  </si>
  <si>
    <t>Amarin Corporation PLC is a pharmaceutical company. The Company is focused on the commercialization and development of therapeutics for cardiovascular disease management. The Company operates through the development and commercialization of Vascepa segment. Its lead product, Vascepa (icosapent ethyl) capsule for use as an adjunct to diet to reduce triglyceride levels in adult patients with severe hypertriglyceridemia. This indication for Vascepa, known as the MARINE indication, is based primarily on the results from the MARINE study of Vascepa in this approved patient population. The Company sells Vascepa principally to wholesalers, as well as selected regional wholesalers and specialty pharmacy providers, or collectively, its distributors, which in turn resell Vascepa to retail pharmacies for resale to patients and healthcare providers.</t>
  </si>
  <si>
    <t>PHAR</t>
  </si>
  <si>
    <t>PHARMING GROUP NV</t>
  </si>
  <si>
    <t>Pharming Group NV is a biopharmaceutical company based in the Netherlands. The Company is engaged in the development, production and commercialization of human therapeutic proteins to be used in the therapies. The Company's product portfolio is aimed at treatments for genetic disorders, blood-related disorders, infectious and inflammatory diseases, tissue and bone damage and surgical/traumatic bleeding. Its core product, RUCONEST (conestat alfa) is a recombinant human C1 esterase inhibitor approved for the treatment of acute Hereditary Angioedema (HAE) attacks in patients in Europe, the Unites States, Israel and South Korea. The product is available on a named-patient basis in other territories where it has not yet obtained marketing authorization.</t>
  </si>
  <si>
    <t>PTGX</t>
  </si>
  <si>
    <t>PROTAGONIST THERAPEUTICS, INC.</t>
  </si>
  <si>
    <t>Polycythemia Vera</t>
  </si>
  <si>
    <t>Protagonist Therapeutics, Inc. is a biopharmaceutical company. The Company uses its peptide technology platform to discover and develop peptide-based drugs to address unmet medical needs. Its clinical programs address two categories of diseases, which includes hematology and blood disorders, and inflammatory and immunomodulatory diseases. Its lead clinical asset, rusfertide (PTG-300), is an injectable hepcidin mimetic in development for the treatment of erythrocytosis, iron overload and other blood disorders. The Company’s alpha-4-beta-7 (α4β7) antagonist PN-943 and its Interleukin-23 receptor (IL-23R) antagonist compound PN-235 are orally delivered investigational drugs that are designed to block biological pathways. PN-943 is an investigational, orally delivered, gut-restricted α4β7 specific integrin antagonist for inflammatory bowel disease (IBD). Its PN-235 is an orally delivered IL-23R specific antagonist for the treatment of IBD and non-IBD indications.</t>
  </si>
  <si>
    <t>LXRX</t>
  </si>
  <si>
    <t>LEXICON PHARMACEUTICALS, INC.</t>
  </si>
  <si>
    <t>CARDIO / DIABETES</t>
  </si>
  <si>
    <t>Lexicon Pharmaceuticals, Inc. is a biopharmaceutical company. The Company is focused on the discovery, development, and commercialization of pharmaceutical products for the treatment of human disease. Its pipeline includes Sotagliflozin, LX9211, and LX2761. Sotagliflozin is an orally-delivered small molecule compound that is being developed for the treatment of heart failure and type I diabetes, and type II diabetes, heart failure and chronic kidney disease. LX9211 is an orally-delivered small molecule compound that is being developed for the treatment of neuropathic pain. The Company is conducting a Phase II clinical trial of LX9211 in diabetic peripheral neuropathic pain and a second Phase II clinical trial of LX9211 in post-herpetic neuralgia. LX2761 is an orally-delivered small molecule compound that is designed to inhibit sodium-glucose cotransporter 1 (SGLT1) locally in the gastrointestinal tract without any inhibition of sodium-glucose cotransporter 2 (SGLT2) in the kidney.</t>
  </si>
  <si>
    <t>ESPR</t>
  </si>
  <si>
    <t>ESPERION THERAPEUTICS, INC.</t>
  </si>
  <si>
    <t>Esperion Therapeutics, Inc. is a pharmaceutical company. The Company is focused on developing and commercializing oral, once-daily, non-statin medicines for patients struggling with elevated low-density lipoprotein cholesterol (LDL-C). Its bempedoic acid and the bempedoic acid / ezetimibe combination tablets are oral, once-daily, non-statin, LDL-C lowering medicines for patients with atherosclerotic cardiovascular disease (ASCVD), or heterozygous familial hypercholesterolemia (HeFH). The Company's products include NEXLETOL, NEXLIZET, NILEMDO and NUSTENDI. Its NEXLETOL is an ATP Citrate Lyase (ACL), inhibitor that lowers LDL-C by reducing cholesterol biosynthesis and up-regulating the LDL receptors. Its NEXLIZET and NUSTENDI contains bempedoic acid and ezetimibe and lowers elevated LDL-C through complementary mechanisms of action by inhibiting cholesterol synthesis in the liver and absorption in the intestine.</t>
  </si>
  <si>
    <t>AVTE</t>
  </si>
  <si>
    <t>AEROVATE THERAPEUTICS INC.</t>
  </si>
  <si>
    <t>Aerovate Therapeutics Inc. is a clinical-stage biopharmaceutical company. The Company is focused on developing drugs that improve the lives of patients with rare cardiopulmonary disease. The Company's lead program is a drug that addresses the core disease processes of pulmonary arterial hypertension (PAH). AV-101 is an inhaled dry powder formulation of imatinib that conveniently delivers the medicine directly to the diseased lung tissues while reducing systemic adverse effects. AV-101's anti-proliferative mechanism is distinguished from vasodilatory therapies and is poised to make a meaningful difference in the lives of PAH patients. The Company has completed a Phase I trial in the United States of AV-101 in 82 healthy adults. In its Phase I trial, there were no adverse events associated with AV-101. It anticipates initiating a double-blinded, placebo-controlled, randomized Phase II b/III trial of AV-101. It has conducted Phase III trial.</t>
  </si>
  <si>
    <t>KALV</t>
  </si>
  <si>
    <t>KALVISTA PHARMACEUTICALS, INC.</t>
  </si>
  <si>
    <t>KalVista Pharmaceuticals, Inc. is a clinical stage pharmaceutical company. The Company is focused on the discovery, development and commercialization of small molecule protease inhibitors for diseases with unmet need. The Company has developed a portfolio of small molecule plasma kallikrein inhibitors targeting hereditary angioedema (HAE) and diabetic macular edema (DME). Plasma kallikrein is a serine protease enzyme, which is an early mediator of inflammation and edema. The body modulates the inflammatory effects of plasma kallikrein through a circulating inhibitor protein called C1-esterase inhibitor (C1-INH). The Company is primary focused on the development of the oral plasma kallikrein inhibitors for HAE. It has two drug program candidates in clinical trials. The Company’s DME program is focused on the development of an intravitreally administered small molecule plasma kallikrein inhibitor, KVD001, which completed a Phase II trial.</t>
  </si>
  <si>
    <t>LQDA</t>
  </si>
  <si>
    <t>LIQUIDIA CORPORATION</t>
  </si>
  <si>
    <t>Liquidia Corporation is a biopharmaceutical company that is focused on the development, manufacturing and commercialization of products, which address unmet patient needs with a focus directed towards the treatment of pulmonary hypertension (PH). The Company operates, through its wholly owned subsidiaries, Liquidia Technologies and Liquidia PAH. Liquidia Technologies has developed YUTREPIA (treprostinil) inhalation powder for the treatment of pulmonary arterial hypertension (PAH). Liquidia PAH provides the commercialization for rare disease pharmaceutical products, such as generic treprostinil injection. Its United Therapeutics developed treprostinil under the brand name Remodulin. The Company’s PRINT engineering technology allows to engineer and manufacture uniform drug particles with control over the size, three-dimensional geometric shape and chemical composition of the particles. The Company operates from over 45,000 square foot facility in Morrisville, North Carolina.</t>
  </si>
  <si>
    <t>TNYA</t>
  </si>
  <si>
    <t>TENAYA THERAPEUTICS, INC.</t>
  </si>
  <si>
    <t>GT / Cardiomyopathy / Heart Failure</t>
  </si>
  <si>
    <t>Tenaya Therapeutics, Inc. is a preclinical stage biotechnology company. The Company is focused on discovering, developing, and delivering curative therapies that address the underlying drivers of heart disease. It is advancing a pipeline of disease-modifying therapies developed using its product platforms and capabilities to target defined sub-populations of patients with rare or other prevalent forms of heart disease. The Company is advancing product candidates from three diverse product platforms, such as gene therapy, cellular regeneration, and precision medicine. It is also advancing a diverse pipeline that includes both gene therapies and small molecules. The Company’s capabilities include disease models, capsid engineering, promoters and regulatory elements, drug delivery and manufacturing.</t>
  </si>
  <si>
    <t>MIST</t>
  </si>
  <si>
    <t>MILESTONE PHARMACEUTICALS INC.</t>
  </si>
  <si>
    <t>Milestone Pharmaceuticals Inc. (Milestone) is a biopharmaceutical company. The Company is focused on the development and commercialization of cardiovascular medicines. Milestone’s lead product candidate is etripamil. The etripamil is a novel, potent and short-acting calcium channel blocker that has been designed rapid-onset nasal spray, which is self-administered by patients. The Company is developing etripamil to treat paroxysmal supraventricular tachycardia (PSVT), atrial fibrillation (AF) and rapid ventricular rate, and other cardiovascular indications.</t>
  </si>
  <si>
    <t>VBLT</t>
  </si>
  <si>
    <t>VASCULAR BIOGENICS LTD</t>
  </si>
  <si>
    <t>Vascular Biogenics Ltd. is Israel- based late-stage clinical biopharmaceutical company, focused on the discovery, development and commercialization of treatments for cancer. VBL’s clinical pipeline is based on two distinct platform technologies that leverage the body’s natural physiologic and genetic regulatory elements. The Company has developed two programs based on these platforms an oncology program and an anti-inflammatory program. The Company’s lead oncology product VB-111, is a targeted anti-cancer gene-therapy agent that is positioned to potentially treat a wide range of solid tumors. VBL has also developed platform of investigational orally-available small molecules, designated Lecinoxoids, for the treatment of chronic immune-related indications.</t>
  </si>
  <si>
    <t>CRDL</t>
  </si>
  <si>
    <t>CARDIOL THERAPEUTICS INC.</t>
  </si>
  <si>
    <t>Cardiol Therapeutics Inc. (Cardiol) is a Canada-based clinical-stage life sciences company focused on the research and clinical development of anti-inflammatory therapies for the treatment of cardiovascular disease (CVD). The Company's lead product, CardiolRx, is a pharmaceutically produced oral cannabidiol formulation that is in a Phase II/III study in hospitalized patients testing positive for COVID-19 with a prior history of, or risk factors for, cardiovascular disease. Cardiol has also received clearance from the Food and Drug Administration (FDA) for its investigational new drug (IND) application for a Phase II international trial that investigates the anti-inflammatory and anti- fibrotic properties of CardiolRx in patients with acute myocarditis, which is a common cause of sudden cardiac death in people under 35 years of age. In addition, Cardiol is developing a subcutaneous formulation of CardiolRx and other anti-inflammatory therapies for the treatment of chronic heart failure.</t>
  </si>
  <si>
    <t>FRLN</t>
  </si>
  <si>
    <t>FREELINE THERAPEUTICS HOLDINGS PLC</t>
  </si>
  <si>
    <t>GT / HEMO A / FABRY / GAUCHER</t>
  </si>
  <si>
    <t>Freeline Therapeutics Holdings plc is a United Kingdom-based clinical-stage adeno-associated virus (AAV)-based gene therapy company. The Company’s initial focus is on developing treatments for monogenic diseases with high unmet need. It is engaged in the value chain in gene therapy, including expression platform, research, manufacturing, clinical development and commercialization. The Company’s AAV vector technology cassette is designed to deliver a functional copy of a therapeutic gene into the human liver to offer secretion of the therapeutic protein(s) into the patient’s blood. Therapeutic AAV vectors consist of two main components: the capsid and the expression cassette. The Company’s pipeline includes three programs in the clinic, as well as research programs. Its pipeline includes FLT180a for the Treatment of Hemophilia B, FLT190 for the Treatment of Fabry Disease and FLT201 for the Treatment of Gaucher Disease Type 1.</t>
  </si>
  <si>
    <t>CBIO</t>
  </si>
  <si>
    <t>CATALYST BIOSCIENCES, INC</t>
  </si>
  <si>
    <t>Catalyst Biosciences, Inc. is a research and clinical development biopharmaceutical company. The Company is focused on protease therapeutics to address unmet medical needs in disorders of the complement and coagulation systems. The Company's product candidates consist of the coagulation-related assets marzeptacog alfa (activated) (MarzAA), dalcinonacog alfa (DalcA), and CB 2679d-GT. The Company's product MarzAA is a subcutaneously (SQ) administered next generation engineered coagulation Factor VIIa (FVIIa) for the treatment of episodic bleeding and prophylaxis in subjects with rare bleeding disorders. The Company's DalcA is a next generation SQ Factor IX product candidate for the prophylactic treatment of individuals with hemophilia B. Its CB 2679d-GT is an Adeno-associated virus (AAV)-based gene therapy construct harboring the DalcA sequence. The Company's SQ product candidates demonstrate a prolonged duration of activity enabling them to provide continuous therapeutic levels.</t>
  </si>
  <si>
    <t>ATHX</t>
  </si>
  <si>
    <t>ATHERSYS, INC.</t>
  </si>
  <si>
    <t>STROKE</t>
  </si>
  <si>
    <t>Athersys, Inc. is a biotechnology company. It is engaged in the discovery and development of therapeutic product candidates. Its MultiStem (invimestrocel) cell therapy, which is an allogeneic stem cell product candidate, is its lead platform product and is in late-stage clinical development. The MultiStem cell therapy includes treatment of critical care indications, neurological conditions, inflammatory and immune disorders, certain pulmonary conditions, cardiovascular disease, and other conditions. MultiStem cell therapy is manufactured from human stem cells obtained from adult bone marrow and these cells may alternatively be obtained from other tissue sources. It is conducting a Phase III clinical trial of MultiStem cell therapy for the treatment of ischemic stroke, referred to as MASTERS-2. It is enrolling a pivotal Phase II/III clinical trial evaluating MultiStem cell therapy in COVID-19 induced and other pathogen-induced acute respiratory distress syndrome (ARDS) patients.</t>
  </si>
  <si>
    <t>ATXS</t>
  </si>
  <si>
    <t>ASTRIA THERAPEUTICS, INC.</t>
  </si>
  <si>
    <t>Astria Therapeutics, Inc. is a biopharmaceutical company focused on discovering, developing and commercialization of therapies to patients and families affected by rare and niche allergic and immunological diseases. The Company’s lead product candidate is STAR-0215, is a potential monoclonal antibody inhibitor of plasma kallikrein in preclinical development for the treatment of hereditary angioedema (HAE). HAE is a rare genetic disorder characterized by severe, recurrent, unpredictable, painful, and sometimes life-threatening swelling in the face, limbs, abdomen and airway. STAR-0215 is a monoclonal antibody inhibitor of plasma kallikrein, which is designed to provide long-acting attack prevention for HAE. The Company’s on-demand treatment of HAE therapy includes BERINERT, FIRAZYR, KALBITOR and RUCONEST. Its long-term preventative treatment of HAE therapy includes CINRYZE, HAEGARDA, TAKHZYRO and ORLADEYO.</t>
  </si>
  <si>
    <t>PHAS</t>
  </si>
  <si>
    <t>PHASEBIO PHARMACEUTICALS, INC.</t>
  </si>
  <si>
    <t>PhaseBio Pharmaceuticals, Inc. is a clinical-stage biopharmaceutical company that is focused on the development and commercialization of therapies for cardiopulmonary diseases. The Company’s product pipeline includes Bentracimab (PB2452), PB6440 (for treatment-resistant Hypertension), pemziviptadil (PB1046), GLP2-ELP and CNP-ELP. The Company conducting REVERSE-IT, its pivotal Phase III clinical trial of bentracimab. PB2452 is a novel recombinant human monoclonal antibody antigen-binding fragment, designed to reverse the antiplatelet activity of ticagrelor in the event of major bleeding. PB6440 is an oral selective aldosterone synthase inhibitor for treatment of resistant hypertension. Pemziviptadil (PB1046), is a novel, subcutaneously-injected VIP analogue, which is a recombinant fusion protein composed of VIP and its proprietary ELP technology. ELP technology platform is a growth engine for additional medicines for cardiovascular diseases.</t>
  </si>
  <si>
    <t>6.84M</t>
  </si>
  <si>
    <t>ABIO</t>
  </si>
  <si>
    <t>ARCA BIOPHARMA, INC.</t>
  </si>
  <si>
    <t>ARCA biopharma, Inc. (ARCA) is a biopharmaceutical company, which is focused on development and commercialization of targeted therapies for cardiovascular diseases. The Company's lead product includes Recombinant Nematode Anticoagulant Protein c2, or rNAPc2 (AB201) and Gencaro (bucindolol hydrochloride). rNAPc2 (AB201) is a treatment for diseases caused by ribonucleic acid (RNA), viruses, focusing on COVID-19, the disease syndrome caused by the SARS-CoV-2 virus. The gencaro is a pharmacogenetically-targeted beta-adrenergic receptor antagonist with mild vasodilator properties for the treatment of atrial fibrillation (AF) in patients with heart failure. The Company is conducting Phase II b clinical trial of rNAPc2 (AB201). Its ASPEN-COVID-19 Phase IIb is a randomized, multi-center, international clinical trial evaluating two dose regimens of rNAPc2 versus heparin prescribed per local standard of care in hospitalized SARS-CoV-2 positive patients that also have an elevated D-dimer level.</t>
  </si>
  <si>
    <t>RCOR</t>
  </si>
  <si>
    <t>DMAC</t>
  </si>
  <si>
    <t>DIAMEDICA THERAPEUTICS INC.</t>
  </si>
  <si>
    <t>DiaMedica Therapeutics Inc. is a clinical-stage biopharmaceutical company. The Company is focused on developing treatments for neurological and kidney diseases, such as acute ischemic stroke (AIS) and chronic kidney disease (CKD). The Company's lead product DM199 mimics the behavior of naturally occurring human kallikrein-1 (KLK1) proteins to preserve and restore circulation to stroke-damaged tissue and improve overall kidney function. KLK1 is a serine protease, or protein, produced primarily in the kidneys, pancreas and salivary glands. DM199 therapy has the potential to improve circulation and overall function of critical systems, as well as reduce inflammation and oxidative stress. The Company also has other product pipelines for IgA Nephropathy and African Americans with CKD.</t>
  </si>
  <si>
    <t>CLBS</t>
  </si>
  <si>
    <t>CALADRIUS BIOSCIENCES, INC.</t>
  </si>
  <si>
    <t>CARDIO / CD34</t>
  </si>
  <si>
    <t>Caladrius Biosciences, Inc. is a clinical-stage biopharmaceutical company engaged in the discovery, development and commercialization of cell therapies designed to reverse disease and promote the regeneration of damaged tissue. The Company is developing therapeutics based on the characteristics of naturally occurring CD34+ cells and their ability to stimulate the growth of new microvasculature. The Company’s product candidates include CLBS16, CLBS12 and CLBS201. The CLBS16 (XOWNA) is an experimental regenerative medicine that is being studied in a Phase IIb study (the FREEDOM trial) in the United States for the treatment of coronary microvascular dysfunction. The CLBS12 (HONEDRA) is an experimental regenerative medicine being studied in Japan for the prevention of serious adverse consequences of critical limb ischemia. The CLBS201 is an experimental regenerative medicine designed to assess the safety and efficacy of CD34+ cell therapy as a treatment for diabetic kidney disease.</t>
  </si>
  <si>
    <t>BCDA</t>
  </si>
  <si>
    <t>BIOCARDIA, INC.</t>
  </si>
  <si>
    <t>BioCardia, Inc. is a clinical-stage company. It is focused on developing cellular and cell-derived therapeutics for the treatment of cardiovascular and pulmonary diseases. Its lead therapeutic candidates are based on the CardiAMP Cell Therapy System, a platform which provides an autologous bone marrow-derived cell therapy for treatment in two clinical indications, such as ischemic heart failure and refractory angina resulting from chronic myocardial ischemia. Its second therapeutic platform is an investigational bone marrow derived allogeneic off-the shelf Neurokinin-1 Receptor Positive mesenchymal stem cell (MSC) therapy for the treatment of cardiac and pulmonary disease. It has three enabling device product lines: the CardiAMP cell processing system, the Helix biotherapeutic delivery system (Helix), and the Morph vascular access product line (Morph). It is advancing therapeutic candidates for heart failure, chronic myocardial infarction, and acute respiratory distress syndrome.</t>
  </si>
  <si>
    <t>WINT</t>
  </si>
  <si>
    <t>WINDTREE THERAPEUTICS, INC.</t>
  </si>
  <si>
    <t>Windtree Therapeutics, Inc. is a clinical-stage biopharmaceutical company, which is focused on the development of therapeutics intended to address significant unmet medical needs. The Company’s development programs are primarily focused on the treatment of acute cardiovascular and secondarily in acute pulmonary diseases. Its Cardiovascular Program’s products candidates include Istaroxime, Oral SERCA2a Activators and Rostafuroxin. Its Pulmonary Program’s product candidates include Lyophilized KL4 Surfactant and AEROSURF (aerosolized KL4 surfactant based on ADS technology). The Company’s lead product candidate, istaroxime, is a dual-acting agent being developed to improve cardiac function in patients with acute heart failure (AHF) with a potentially differentiated safety profile from existing treatments. Istaroxime demonstrated significant improvement in both diastolic and systolic aspects of cardiac function and is under phase II clinical trials.</t>
  </si>
  <si>
    <t>TENX</t>
  </si>
  <si>
    <t>TENAX THERAPEUTICS, INC.</t>
  </si>
  <si>
    <t>Tenax Therapeutics, Inc. is a specialty pharmaceutical company focused on identifying and developing therapeutics that address cardio-pulmonary diseases with high unmet medical need. The Company's products include TNX-103 (oral levosimendan) and TNX-201 (oral enteric coated imatinib). The Company's lead product, Levosimendan, is a calcium sensitizer/K-ATP activator developed for intravenous use in hospitalized patients with acutely decompensated heart failure. TNX-201 is for the treatment of pulmonary arterial hypertension (PAH), which is a fatal orphan disease. The Company has completed Phase II clinical trial of levosimendan in North America for the treatment of patients with pulmonary hypertension associated with heart failure with preserved ejection fraction (PH-HFpEF).</t>
  </si>
  <si>
    <t>2.87M</t>
  </si>
  <si>
    <t>UTHR</t>
  </si>
  <si>
    <t>TEVA</t>
  </si>
  <si>
    <t>HALO</t>
  </si>
  <si>
    <t>CALT</t>
  </si>
  <si>
    <t>EQRX</t>
  </si>
  <si>
    <t>PCRX</t>
  </si>
  <si>
    <t>TWST</t>
  </si>
  <si>
    <t>OLK</t>
  </si>
  <si>
    <t>LGND</t>
  </si>
  <si>
    <t>ALVO</t>
  </si>
  <si>
    <t>TARO</t>
  </si>
  <si>
    <t>VCEL</t>
  </si>
  <si>
    <t>INVA</t>
  </si>
  <si>
    <t>PROC</t>
  </si>
  <si>
    <t>MNKD</t>
  </si>
  <si>
    <t>AMRX</t>
  </si>
  <si>
    <t>SAVA</t>
  </si>
  <si>
    <t>PBH</t>
  </si>
  <si>
    <t>AMYT</t>
  </si>
  <si>
    <t>SEER</t>
  </si>
  <si>
    <t>COLL</t>
  </si>
  <si>
    <t>RANI</t>
  </si>
  <si>
    <t>1.16M</t>
  </si>
  <si>
    <t>EGRX</t>
  </si>
  <si>
    <t>ANIP</t>
  </si>
  <si>
    <t>AKYA</t>
  </si>
  <si>
    <t>RGC</t>
  </si>
  <si>
    <t>CDXS</t>
  </si>
  <si>
    <t>MDXG</t>
  </si>
  <si>
    <t>MESO</t>
  </si>
  <si>
    <t>PHAT</t>
  </si>
  <si>
    <t>GTHX</t>
  </si>
  <si>
    <t>NAUT</t>
  </si>
  <si>
    <t>BNR</t>
  </si>
  <si>
    <t>ORMP</t>
  </si>
  <si>
    <t>ABSI</t>
  </si>
  <si>
    <t>HRTX</t>
  </si>
  <si>
    <t>XOMA</t>
  </si>
  <si>
    <t>OPTN</t>
  </si>
  <si>
    <t>IXHL</t>
  </si>
  <si>
    <t>LIAN</t>
  </si>
  <si>
    <t>VOR</t>
  </si>
  <si>
    <t>PEAR</t>
  </si>
  <si>
    <t>XERS</t>
  </si>
  <si>
    <t>LYRA</t>
  </si>
  <si>
    <t>MTNB</t>
  </si>
  <si>
    <t>MYMD</t>
  </si>
  <si>
    <t>LJPC</t>
  </si>
  <si>
    <t>SPPI</t>
  </si>
  <si>
    <t>CVM</t>
  </si>
  <si>
    <t>16.05M</t>
  </si>
  <si>
    <t>SCPH</t>
  </si>
  <si>
    <t>PBYI</t>
  </si>
  <si>
    <t>TALS</t>
  </si>
  <si>
    <t>OBSV</t>
  </si>
  <si>
    <t>ASRT</t>
  </si>
  <si>
    <t>SLGL</t>
  </si>
  <si>
    <t>1.37M</t>
  </si>
  <si>
    <t>ISO</t>
  </si>
  <si>
    <t>ATNM</t>
  </si>
  <si>
    <t>NBTX</t>
  </si>
  <si>
    <t>CSBR</t>
  </si>
  <si>
    <t>9.63M</t>
  </si>
  <si>
    <t>RZLT</t>
  </si>
  <si>
    <t>ENOB</t>
  </si>
  <si>
    <t>DARE</t>
  </si>
  <si>
    <t>FBIO</t>
  </si>
  <si>
    <t>PYPD</t>
  </si>
  <si>
    <t>ELYM</t>
  </si>
  <si>
    <t>SQZ</t>
  </si>
  <si>
    <t>AMTI</t>
  </si>
  <si>
    <t>MACK</t>
  </si>
  <si>
    <t>ETON</t>
  </si>
  <si>
    <t>JSPR</t>
  </si>
  <si>
    <t>AKBA</t>
  </si>
  <si>
    <t>ANEB</t>
  </si>
  <si>
    <t>16.55M</t>
  </si>
  <si>
    <t>ADMP</t>
  </si>
  <si>
    <t>QLI</t>
  </si>
  <si>
    <t>8.03M</t>
  </si>
  <si>
    <t>BCAC</t>
  </si>
  <si>
    <t>BLRX</t>
  </si>
  <si>
    <t>PLXP</t>
  </si>
  <si>
    <t>NAII</t>
  </si>
  <si>
    <t>MIRO</t>
  </si>
  <si>
    <t>3.84M</t>
  </si>
  <si>
    <t>MDWD</t>
  </si>
  <si>
    <t>OPNT</t>
  </si>
  <si>
    <t>BYSI</t>
  </si>
  <si>
    <t>TRVN</t>
  </si>
  <si>
    <t>PCSA</t>
  </si>
  <si>
    <t>TXMD</t>
  </si>
  <si>
    <t>LFVN</t>
  </si>
  <si>
    <t>ACHV</t>
  </si>
  <si>
    <t>27.11M</t>
  </si>
  <si>
    <t>DNAY</t>
  </si>
  <si>
    <t>PMCB</t>
  </si>
  <si>
    <t>RFL</t>
  </si>
  <si>
    <t>ZYNE</t>
  </si>
  <si>
    <t>NOVN</t>
  </si>
  <si>
    <t>ADIL</t>
  </si>
  <si>
    <t>EVFM</t>
  </si>
  <si>
    <t>ELDN</t>
  </si>
  <si>
    <t>AQST</t>
  </si>
  <si>
    <t>DNA</t>
  </si>
  <si>
    <t>ENTX</t>
  </si>
  <si>
    <t>DERM</t>
  </si>
  <si>
    <t>CMRA</t>
  </si>
  <si>
    <t>AMPE</t>
  </si>
  <si>
    <t>MTEX</t>
  </si>
  <si>
    <t>NTRB</t>
  </si>
  <si>
    <t>EVGN</t>
  </si>
  <si>
    <t>PSTI</t>
  </si>
  <si>
    <t>ACRX</t>
  </si>
  <si>
    <t>GRTX</t>
  </si>
  <si>
    <t>AIKI</t>
  </si>
  <si>
    <t>CPIX</t>
  </si>
  <si>
    <t>POAI</t>
  </si>
  <si>
    <t>MNPR</t>
  </si>
  <si>
    <t>10.86M</t>
  </si>
  <si>
    <t>ACER</t>
  </si>
  <si>
    <t>IGC</t>
  </si>
  <si>
    <t>NYMX</t>
  </si>
  <si>
    <t>SGTX</t>
  </si>
  <si>
    <t>JAGX</t>
  </si>
  <si>
    <t>FEMY</t>
  </si>
  <si>
    <t>CANF</t>
  </si>
  <si>
    <t>ENSC</t>
  </si>
  <si>
    <t>ALRN</t>
  </si>
  <si>
    <t>CRXT</t>
  </si>
  <si>
    <t>CYAN</t>
  </si>
  <si>
    <t>REVB</t>
  </si>
  <si>
    <t>VRPX</t>
  </si>
  <si>
    <t>30.8M</t>
  </si>
  <si>
    <t>SBFM</t>
  </si>
  <si>
    <t>TMBR</t>
  </si>
  <si>
    <t>TTNP</t>
  </si>
  <si>
    <t>2.37M</t>
  </si>
  <si>
    <t>LMNL</t>
  </si>
  <si>
    <t>INM</t>
  </si>
  <si>
    <t>HAPP</t>
  </si>
  <si>
    <t>LEXX</t>
  </si>
  <si>
    <t>PTPI</t>
  </si>
  <si>
    <t>DFFN</t>
  </si>
  <si>
    <t>PULM</t>
  </si>
  <si>
    <t>NRBO</t>
  </si>
  <si>
    <t>ARTL</t>
  </si>
  <si>
    <t>CLSN</t>
  </si>
  <si>
    <t>NBY</t>
  </si>
  <si>
    <t>BON</t>
  </si>
  <si>
    <t>UPC</t>
  </si>
  <si>
    <t>HOTH</t>
  </si>
  <si>
    <t>MTP</t>
  </si>
  <si>
    <t>BRTX</t>
  </si>
  <si>
    <t>PSTV</t>
  </si>
  <si>
    <t>PALI</t>
  </si>
  <si>
    <t>EVOK</t>
  </si>
  <si>
    <t>SNOA</t>
  </si>
  <si>
    <t>XTLB</t>
  </si>
  <si>
    <t>5.83M</t>
  </si>
  <si>
    <t>ENVB</t>
  </si>
  <si>
    <t>PRFX</t>
  </si>
  <si>
    <t>GOVX</t>
  </si>
  <si>
    <t>HSTO</t>
  </si>
  <si>
    <t>AGRX</t>
  </si>
  <si>
    <t>DRMA</t>
  </si>
  <si>
    <t>8.19M</t>
  </si>
  <si>
    <t>PTE</t>
  </si>
  <si>
    <t>ACOR</t>
  </si>
  <si>
    <t>SPRC</t>
  </si>
  <si>
    <t>SXTC</t>
  </si>
  <si>
    <t>ATXI</t>
  </si>
  <si>
    <t>VLON</t>
  </si>
  <si>
    <t>BXRX</t>
  </si>
  <si>
    <t>HLVX</t>
  </si>
  <si>
    <t>MYNZ</t>
  </si>
  <si>
    <t>TCBP</t>
  </si>
  <si>
    <t>LUCY</t>
  </si>
  <si>
    <t>ADXS</t>
  </si>
  <si>
    <t>ATRS</t>
  </si>
  <si>
    <t>BDSI</t>
  </si>
  <si>
    <t>FWBI</t>
  </si>
  <si>
    <t>HTBX</t>
  </si>
  <si>
    <t>IIN</t>
  </si>
  <si>
    <t>PROG</t>
  </si>
  <si>
    <t>REPH</t>
  </si>
  <si>
    <t>STAB</t>
  </si>
  <si>
    <t>XENT</t>
  </si>
  <si>
    <t>ZSAN</t>
  </si>
  <si>
    <t>INRX</t>
  </si>
  <si>
    <t>JUNS</t>
  </si>
  <si>
    <t>OCDX</t>
  </si>
  <si>
    <t>MT</t>
  </si>
  <si>
    <t>SMSA</t>
  </si>
  <si>
    <t>CDLA</t>
  </si>
  <si>
    <t>MNMD</t>
  </si>
  <si>
    <t>HT</t>
  </si>
  <si>
    <t>VRAY</t>
  </si>
  <si>
    <t>CYBN</t>
  </si>
  <si>
    <t>INTS</t>
  </si>
  <si>
    <t>ELTX</t>
  </si>
  <si>
    <t>EPZM</t>
  </si>
  <si>
    <t>HS</t>
  </si>
  <si>
    <t>CCHWF</t>
  </si>
  <si>
    <t>NWBO</t>
  </si>
  <si>
    <t>AYRWF</t>
  </si>
  <si>
    <t>SEOVF</t>
  </si>
  <si>
    <t>CYDY</t>
  </si>
  <si>
    <t>RLFTF</t>
  </si>
  <si>
    <t>MRZM</t>
  </si>
  <si>
    <t>INLB</t>
  </si>
  <si>
    <t>OTLC</t>
  </si>
  <si>
    <t>LIFD</t>
  </si>
  <si>
    <t>ELTP</t>
  </si>
  <si>
    <t>BIOF</t>
  </si>
  <si>
    <t>2.65M</t>
  </si>
  <si>
    <t>INIS</t>
  </si>
  <si>
    <t>NBIO</t>
  </si>
  <si>
    <t>EPWCF</t>
  </si>
  <si>
    <t>IGXT</t>
  </si>
  <si>
    <t>NNMX</t>
  </si>
  <si>
    <t>MITI</t>
  </si>
  <si>
    <t>4.47M</t>
  </si>
  <si>
    <t>JUVAF</t>
  </si>
  <si>
    <t>RDGL</t>
  </si>
  <si>
    <t>PVCT</t>
  </si>
  <si>
    <t>EMMA</t>
  </si>
  <si>
    <t>2.94M</t>
  </si>
  <si>
    <t>RGRX</t>
  </si>
  <si>
    <t>ALRT</t>
  </si>
  <si>
    <t>OCEL</t>
  </si>
  <si>
    <t>CURR</t>
  </si>
  <si>
    <t>TOMDF</t>
  </si>
  <si>
    <t>MYMX</t>
  </si>
  <si>
    <t>IPIX</t>
  </si>
  <si>
    <t>HYEX</t>
  </si>
  <si>
    <t>SKYE</t>
  </si>
  <si>
    <t>BICX</t>
  </si>
  <si>
    <t>IDXG</t>
  </si>
  <si>
    <t>INBP</t>
  </si>
  <si>
    <t>CPMV</t>
  </si>
  <si>
    <t>PBIO</t>
  </si>
  <si>
    <t>FTLF</t>
  </si>
  <si>
    <t>GTHP</t>
  </si>
  <si>
    <t>GPFT</t>
  </si>
  <si>
    <t>RSCF</t>
  </si>
  <si>
    <t>SILO</t>
  </si>
  <si>
    <t>PKTX</t>
  </si>
  <si>
    <t>BLAB</t>
  </si>
  <si>
    <t>AXIM</t>
  </si>
  <si>
    <t>NMLSF</t>
  </si>
  <si>
    <t>MICR</t>
  </si>
  <si>
    <t>MHTX</t>
  </si>
  <si>
    <t>QRON</t>
  </si>
  <si>
    <t>PSYBF</t>
  </si>
  <si>
    <t>BETRF</t>
  </si>
  <si>
    <t>5.9M</t>
  </si>
  <si>
    <t>AGNPF</t>
  </si>
  <si>
    <t>CYTR</t>
  </si>
  <si>
    <t>GBLX</t>
  </si>
  <si>
    <t>PLSH</t>
  </si>
  <si>
    <t>WCUI</t>
  </si>
  <si>
    <t>IPCIF</t>
  </si>
  <si>
    <t>QBIO</t>
  </si>
  <si>
    <t>EMED</t>
  </si>
  <si>
    <t>NPTX</t>
  </si>
  <si>
    <t>TAUG</t>
  </si>
  <si>
    <t>ATRX</t>
  </si>
  <si>
    <t>NUMD</t>
  </si>
  <si>
    <t>DIGP</t>
  </si>
  <si>
    <t>ENDV</t>
  </si>
  <si>
    <t>PPCB</t>
  </si>
  <si>
    <t>VSBC</t>
  </si>
  <si>
    <t>AAGH</t>
  </si>
  <si>
    <t>BSTG</t>
  </si>
  <si>
    <t>TSOI</t>
  </si>
  <si>
    <t>AIMD</t>
  </si>
  <si>
    <t>INTI</t>
  </si>
  <si>
    <t>BIXT</t>
  </si>
  <si>
    <t>AURX</t>
  </si>
  <si>
    <t>THER</t>
  </si>
  <si>
    <t>ENZN</t>
  </si>
  <si>
    <t>RGBP</t>
  </si>
  <si>
    <t>CLCS</t>
  </si>
  <si>
    <t>CUBT</t>
  </si>
  <si>
    <t>CRYO</t>
  </si>
  <si>
    <t>ARTH</t>
  </si>
  <si>
    <t>MLCT</t>
  </si>
  <si>
    <t>SIGY</t>
  </si>
  <si>
    <t>QSAM</t>
  </si>
  <si>
    <t>AGTX</t>
  </si>
  <si>
    <t>RCAR</t>
  </si>
  <si>
    <t>COEP</t>
  </si>
  <si>
    <t>XSNX</t>
  </si>
  <si>
    <t>USRM</t>
  </si>
  <si>
    <t>ISCO</t>
  </si>
  <si>
    <t>GSTC</t>
  </si>
  <si>
    <t>BZYR</t>
  </si>
  <si>
    <t>RASP</t>
  </si>
  <si>
    <t>RGIN</t>
  </si>
  <si>
    <t>NTRR</t>
  </si>
  <si>
    <t>PRED</t>
  </si>
  <si>
    <t>IVBT</t>
  </si>
  <si>
    <t>HSTC</t>
  </si>
  <si>
    <t>IMUN</t>
  </si>
  <si>
    <t>RBSH</t>
  </si>
  <si>
    <t>GTHR</t>
  </si>
  <si>
    <t>RSPI</t>
  </si>
  <si>
    <t>GNBT</t>
  </si>
  <si>
    <t>NBCO</t>
  </si>
  <si>
    <t>BSSP</t>
  </si>
  <si>
    <t>AGGX</t>
  </si>
  <si>
    <t>ACUT</t>
  </si>
  <si>
    <t>CNBX</t>
  </si>
  <si>
    <t>MNKKQ</t>
  </si>
  <si>
    <t>GNCA</t>
  </si>
  <si>
    <t>NONOF</t>
  </si>
  <si>
    <t>GNMSF</t>
  </si>
  <si>
    <t>CLVLY</t>
  </si>
  <si>
    <t>SLNCF</t>
  </si>
  <si>
    <t>MEOBF</t>
  </si>
  <si>
    <t>FBIOP</t>
  </si>
  <si>
    <t>CYCCP</t>
  </si>
  <si>
    <t>REPCF</t>
  </si>
  <si>
    <t>NSPDF</t>
  </si>
  <si>
    <t>ARTLW</t>
  </si>
  <si>
    <t>RGBPP</t>
  </si>
  <si>
    <t>ORPHY</t>
  </si>
  <si>
    <t>KTTAW</t>
  </si>
  <si>
    <t>TCBPW</t>
  </si>
  <si>
    <t>RVPHW</t>
  </si>
  <si>
    <t>EFTRW</t>
  </si>
  <si>
    <t>ENTXW</t>
  </si>
  <si>
    <t>ATNFW</t>
  </si>
  <si>
    <t>DRTSW</t>
  </si>
  <si>
    <t>SABSW</t>
  </si>
  <si>
    <t>LEXXW</t>
  </si>
  <si>
    <t>NLSPW</t>
  </si>
  <si>
    <t>NRXPW</t>
  </si>
  <si>
    <t>BCTXW</t>
  </si>
  <si>
    <t>CLNNW</t>
  </si>
  <si>
    <t>ROIVW</t>
  </si>
  <si>
    <t>HUMAW</t>
  </si>
  <si>
    <t>NRSNW</t>
  </si>
  <si>
    <t>XOMAP</t>
  </si>
  <si>
    <t>REVBW</t>
  </si>
  <si>
    <t>DMPWW</t>
  </si>
  <si>
    <t>BCDAW</t>
  </si>
  <si>
    <t>LIXTW</t>
  </si>
  <si>
    <t>XOMAO</t>
  </si>
  <si>
    <t>ZIVOW</t>
  </si>
  <si>
    <t>EQRXW</t>
  </si>
  <si>
    <t>ENSCW</t>
  </si>
  <si>
    <t>JSPRW</t>
  </si>
  <si>
    <t>QSIAW</t>
  </si>
  <si>
    <t>GRNAW</t>
  </si>
  <si>
    <t>CINGW</t>
  </si>
  <si>
    <t>NTRBW</t>
  </si>
  <si>
    <t>GOVXW</t>
  </si>
  <si>
    <t>ADILW</t>
  </si>
  <si>
    <t>CELUW</t>
  </si>
  <si>
    <t>PTIXW</t>
  </si>
  <si>
    <t>IMTXW</t>
  </si>
  <si>
    <t>DRMAW</t>
  </si>
  <si>
    <t>ADTX</t>
  </si>
  <si>
    <t>AKU</t>
  </si>
  <si>
    <t>RDNT</t>
  </si>
  <si>
    <t>CCM</t>
  </si>
  <si>
    <t>DRIO</t>
  </si>
  <si>
    <t>TALK</t>
  </si>
  <si>
    <t>THC</t>
  </si>
  <si>
    <t>CDMO</t>
  </si>
  <si>
    <t>USPH</t>
  </si>
  <si>
    <t>CYH</t>
  </si>
  <si>
    <t>NEO</t>
  </si>
  <si>
    <t>HROW</t>
  </si>
  <si>
    <t>GHSI</t>
  </si>
  <si>
    <t>OPCH</t>
  </si>
  <si>
    <t>NRC</t>
  </si>
  <si>
    <t>TDOC</t>
  </si>
  <si>
    <t>SBEV</t>
  </si>
  <si>
    <t>SMFR</t>
  </si>
  <si>
    <t>SGRY</t>
  </si>
  <si>
    <t>ENSG</t>
  </si>
  <si>
    <t>NTRA</t>
  </si>
  <si>
    <t>SMTI</t>
  </si>
  <si>
    <t>UNH</t>
  </si>
  <si>
    <t>ANTM</t>
  </si>
  <si>
    <t>CI</t>
  </si>
  <si>
    <t>HUM</t>
  </si>
  <si>
    <t>HCA</t>
  </si>
  <si>
    <t>CNC</t>
  </si>
  <si>
    <t>IQV</t>
  </si>
  <si>
    <t>DGX</t>
  </si>
  <si>
    <t>MOH</t>
  </si>
  <si>
    <t>FMS</t>
  </si>
  <si>
    <t>AGL</t>
  </si>
  <si>
    <t>UHS</t>
  </si>
  <si>
    <t>DVA</t>
  </si>
  <si>
    <t>SYNH</t>
  </si>
  <si>
    <t>CHE</t>
  </si>
  <si>
    <t>ACHC</t>
  </si>
  <si>
    <t>EHC</t>
  </si>
  <si>
    <t>AZTA</t>
  </si>
  <si>
    <t>LHCG</t>
  </si>
  <si>
    <t>OSH</t>
  </si>
  <si>
    <t>GH</t>
  </si>
  <si>
    <t>PINC</t>
  </si>
  <si>
    <t>AMED</t>
  </si>
  <si>
    <t>SGFY</t>
  </si>
  <si>
    <t>SEM</t>
  </si>
  <si>
    <t>PRVA</t>
  </si>
  <si>
    <t>PGNY</t>
  </si>
  <si>
    <t>NUTX</t>
  </si>
  <si>
    <t>CANO</t>
  </si>
  <si>
    <t>AMEH</t>
  </si>
  <si>
    <t>LFST</t>
  </si>
  <si>
    <t>MD</t>
  </si>
  <si>
    <t>ONEM</t>
  </si>
  <si>
    <t>FLGT</t>
  </si>
  <si>
    <t>TVTY</t>
  </si>
  <si>
    <t>ADUS</t>
  </si>
  <si>
    <t>BHG</t>
  </si>
  <si>
    <t>NHC</t>
  </si>
  <si>
    <t>MLAB</t>
  </si>
  <si>
    <t>OSCR</t>
  </si>
  <si>
    <t>BKD</t>
  </si>
  <si>
    <t>DCGO</t>
  </si>
  <si>
    <t>NVTA</t>
  </si>
  <si>
    <t>NSTG</t>
  </si>
  <si>
    <t>INNV</t>
  </si>
  <si>
    <t>HNGR</t>
  </si>
  <si>
    <t>AVAH</t>
  </si>
  <si>
    <t>BBLN</t>
  </si>
  <si>
    <t>BNGO</t>
  </si>
  <si>
    <t>SDC</t>
  </si>
  <si>
    <t>TOI</t>
  </si>
  <si>
    <t>PNTG</t>
  </si>
  <si>
    <t>CO</t>
  </si>
  <si>
    <t>CMAX</t>
  </si>
  <si>
    <t>ATIP</t>
  </si>
  <si>
    <t>VMD</t>
  </si>
  <si>
    <t>NOTV</t>
  </si>
  <si>
    <t>SOPH</t>
  </si>
  <si>
    <t>SMLR</t>
  </si>
  <si>
    <t>PRPH</t>
  </si>
  <si>
    <t>ARAY</t>
  </si>
  <si>
    <t>INFU</t>
  </si>
  <si>
    <t>HBIO</t>
  </si>
  <si>
    <t>SNDA</t>
  </si>
  <si>
    <t>UPH</t>
  </si>
  <si>
    <t>PLSE</t>
  </si>
  <si>
    <t>FTRP</t>
  </si>
  <si>
    <t>NVOS</t>
  </si>
  <si>
    <t>ALR</t>
  </si>
  <si>
    <t>4.56M</t>
  </si>
  <si>
    <t>GBNH</t>
  </si>
  <si>
    <t>OTRK</t>
  </si>
  <si>
    <t>WTRH</t>
  </si>
  <si>
    <t>ISPC</t>
  </si>
  <si>
    <t>BIOC</t>
  </si>
  <si>
    <t>PMD</t>
  </si>
  <si>
    <t>PLUS</t>
  </si>
  <si>
    <t>QIPT</t>
  </si>
  <si>
    <t>NEPT</t>
  </si>
  <si>
    <t>SNDL</t>
  </si>
  <si>
    <t>BGXX</t>
  </si>
  <si>
    <t>XXII</t>
  </si>
  <si>
    <t>INCR</t>
  </si>
  <si>
    <t>GRVI</t>
  </si>
  <si>
    <t>IMCC</t>
  </si>
  <si>
    <t>FLGC</t>
  </si>
  <si>
    <t>CLVR</t>
  </si>
  <si>
    <t>AKAN</t>
  </si>
  <si>
    <t>TMO</t>
  </si>
  <si>
    <t>ABT</t>
  </si>
  <si>
    <t>DHR</t>
  </si>
  <si>
    <t>MDT</t>
  </si>
  <si>
    <t>ZTS</t>
  </si>
  <si>
    <t>SYK</t>
  </si>
  <si>
    <t>ISRG</t>
  </si>
  <si>
    <t>BDX</t>
  </si>
  <si>
    <t>EW</t>
  </si>
  <si>
    <t>BSX</t>
  </si>
  <si>
    <t>A</t>
  </si>
  <si>
    <t>BAX</t>
  </si>
  <si>
    <t>ALC</t>
  </si>
  <si>
    <t>AXDX</t>
  </si>
  <si>
    <t>RMD</t>
  </si>
  <si>
    <t>ILMN</t>
  </si>
  <si>
    <t>IDXX</t>
  </si>
  <si>
    <t>DXCM</t>
  </si>
  <si>
    <t>MTD</t>
  </si>
  <si>
    <t>ZBH</t>
  </si>
  <si>
    <t>WST</t>
  </si>
  <si>
    <t>LH</t>
  </si>
  <si>
    <t>AVTR</t>
  </si>
  <si>
    <t>STE</t>
  </si>
  <si>
    <t>WAT</t>
  </si>
  <si>
    <t>CTLT</t>
  </si>
  <si>
    <t>PHG</t>
  </si>
  <si>
    <t>ALGN</t>
  </si>
  <si>
    <t>PKI</t>
  </si>
  <si>
    <t>ICLR</t>
  </si>
  <si>
    <t>HOLX</t>
  </si>
  <si>
    <t>COO</t>
  </si>
  <si>
    <t>PODD</t>
  </si>
  <si>
    <t>BIO</t>
  </si>
  <si>
    <t>TECH</t>
  </si>
  <si>
    <t>VTRS</t>
  </si>
  <si>
    <t>SNN</t>
  </si>
  <si>
    <t>GRFS</t>
  </si>
  <si>
    <t>TFX</t>
  </si>
  <si>
    <t>ABMD</t>
  </si>
  <si>
    <t>QGEN</t>
  </si>
  <si>
    <t>BRKR</t>
  </si>
  <si>
    <t>RDY</t>
  </si>
  <si>
    <t>OGN</t>
  </si>
  <si>
    <t>XRAY</t>
  </si>
  <si>
    <t>MASI</t>
  </si>
  <si>
    <t>EXAS</t>
  </si>
  <si>
    <t>MRVI</t>
  </si>
  <si>
    <t>SWAV</t>
  </si>
  <si>
    <t>QDEL</t>
  </si>
  <si>
    <t>COHR</t>
  </si>
  <si>
    <t>NVST</t>
  </si>
  <si>
    <t>GMED</t>
  </si>
  <si>
    <t>SHC</t>
  </si>
  <si>
    <t>PRGO</t>
  </si>
  <si>
    <t>TXG</t>
  </si>
  <si>
    <t>INSP</t>
  </si>
  <si>
    <t>BLCO</t>
  </si>
  <si>
    <t>PEN</t>
  </si>
  <si>
    <t>MEDP</t>
  </si>
  <si>
    <t>STVN</t>
  </si>
  <si>
    <t>IART</t>
  </si>
  <si>
    <t>22.81M</t>
  </si>
  <si>
    <t>LNTH</t>
  </si>
  <si>
    <t>ICUI</t>
  </si>
  <si>
    <t>TNDM</t>
  </si>
  <si>
    <t>NARI</t>
  </si>
  <si>
    <t>STAA</t>
  </si>
  <si>
    <t>LIVN</t>
  </si>
  <si>
    <t>IRTC</t>
  </si>
  <si>
    <t>HAE</t>
  </si>
  <si>
    <t>ABCM</t>
  </si>
  <si>
    <t>ENOV</t>
  </si>
  <si>
    <t>BHC</t>
  </si>
  <si>
    <t>MMSI</t>
  </si>
  <si>
    <t>AGTI</t>
  </si>
  <si>
    <t>CNMD</t>
  </si>
  <si>
    <t>AXNX</t>
  </si>
  <si>
    <t>NEOG</t>
  </si>
  <si>
    <t>NUVA</t>
  </si>
  <si>
    <t>GKOS</t>
  </si>
  <si>
    <t>ALHC</t>
  </si>
  <si>
    <t>INMD</t>
  </si>
  <si>
    <t>ATRC</t>
  </si>
  <si>
    <t>OPK</t>
  </si>
  <si>
    <t>NVRO</t>
  </si>
  <si>
    <t>AMPH</t>
  </si>
  <si>
    <t>EMBC</t>
  </si>
  <si>
    <t>MYGN</t>
  </si>
  <si>
    <t>VCYT</t>
  </si>
  <si>
    <t>PRCT</t>
  </si>
  <si>
    <t>CTKB</t>
  </si>
  <si>
    <t>USNA</t>
  </si>
  <si>
    <t>ESTA</t>
  </si>
  <si>
    <t>VIVO</t>
  </si>
  <si>
    <t>SILK</t>
  </si>
  <si>
    <t>AVNS</t>
  </si>
  <si>
    <t>CDNA</t>
  </si>
  <si>
    <t>FNA</t>
  </si>
  <si>
    <t>ADPT</t>
  </si>
  <si>
    <t>PACB</t>
  </si>
  <si>
    <t>ATRI</t>
  </si>
  <si>
    <t>RXDX</t>
  </si>
  <si>
    <t>FGEN</t>
  </si>
  <si>
    <t>HSKA</t>
  </si>
  <si>
    <t>LMAT</t>
  </si>
  <si>
    <t>CERS</t>
  </si>
  <si>
    <t>KIDS</t>
  </si>
  <si>
    <t>TMDX</t>
  </si>
  <si>
    <t>VREX</t>
  </si>
  <si>
    <t>TMCI</t>
  </si>
  <si>
    <t>DRTS</t>
  </si>
  <si>
    <t>OM</t>
  </si>
  <si>
    <t>AORT</t>
  </si>
  <si>
    <t>ANGO</t>
  </si>
  <si>
    <t>CUTR</t>
  </si>
  <si>
    <t>ATEC</t>
  </si>
  <si>
    <t>QTRX</t>
  </si>
  <si>
    <t>BFLY</t>
  </si>
  <si>
    <t>BVS</t>
  </si>
  <si>
    <t>MASS</t>
  </si>
  <si>
    <t>CSII</t>
  </si>
  <si>
    <t>CSTL</t>
  </si>
  <si>
    <t>NNOX</t>
  </si>
  <si>
    <t>LMDX</t>
  </si>
  <si>
    <t>INGN</t>
  </si>
  <si>
    <t>HLTH</t>
  </si>
  <si>
    <t>SRDX</t>
  </si>
  <si>
    <t>OFIX</t>
  </si>
  <si>
    <t>SIBN</t>
  </si>
  <si>
    <t>SGHT</t>
  </si>
  <si>
    <t>PRE</t>
  </si>
  <si>
    <t>ZIMV</t>
  </si>
  <si>
    <t>IRMD</t>
  </si>
  <si>
    <t>RBOT</t>
  </si>
  <si>
    <t>AXGN</t>
  </si>
  <si>
    <t>RXST</t>
  </si>
  <si>
    <t>AIRS</t>
  </si>
  <si>
    <t>ANIK</t>
  </si>
  <si>
    <t>UTMD</t>
  </si>
  <si>
    <t>ZYXI</t>
  </si>
  <si>
    <t>CLPT</t>
  </si>
  <si>
    <t>BWAY</t>
  </si>
  <si>
    <t>TKNO</t>
  </si>
  <si>
    <t>OMIC</t>
  </si>
  <si>
    <t>GRNA</t>
  </si>
  <si>
    <t>ZOM</t>
  </si>
  <si>
    <t>SPNE</t>
  </si>
  <si>
    <t>EDAP</t>
  </si>
  <si>
    <t>ICCM</t>
  </si>
  <si>
    <t>OSUR</t>
  </si>
  <si>
    <t>APYX</t>
  </si>
  <si>
    <t>INZY</t>
  </si>
  <si>
    <t>PROF</t>
  </si>
  <si>
    <t>LUNA</t>
  </si>
  <si>
    <t>CODX</t>
  </si>
  <si>
    <t>XBIT</t>
  </si>
  <si>
    <t>DMTK</t>
  </si>
  <si>
    <t>RCEL</t>
  </si>
  <si>
    <t>PSNL</t>
  </si>
  <si>
    <t>TCMD</t>
  </si>
  <si>
    <t>23.36M</t>
  </si>
  <si>
    <t>MHUA</t>
  </si>
  <si>
    <t>HYPR</t>
  </si>
  <si>
    <t>APEN</t>
  </si>
  <si>
    <t>STXS</t>
  </si>
  <si>
    <t>RNLX</t>
  </si>
  <si>
    <t>SRTS</t>
  </si>
  <si>
    <t>RPID</t>
  </si>
  <si>
    <t>LAB</t>
  </si>
  <si>
    <t>CELC</t>
  </si>
  <si>
    <t>NPCE</t>
  </si>
  <si>
    <t>CVRX</t>
  </si>
  <si>
    <t>RVP</t>
  </si>
  <si>
    <t>IPA</t>
  </si>
  <si>
    <t>CDXC</t>
  </si>
  <si>
    <t>MDVL</t>
  </si>
  <si>
    <t>2.22M</t>
  </si>
  <si>
    <t>VNRX</t>
  </si>
  <si>
    <t>GLS</t>
  </si>
  <si>
    <t>FUSN</t>
  </si>
  <si>
    <t>MDXH</t>
  </si>
  <si>
    <t>FONR</t>
  </si>
  <si>
    <t>KRMD</t>
  </si>
  <si>
    <t>OCX</t>
  </si>
  <si>
    <t>TELA</t>
  </si>
  <si>
    <t>ENZ</t>
  </si>
  <si>
    <t>WRAP</t>
  </si>
  <si>
    <t>AZYO</t>
  </si>
  <si>
    <t>XGN</t>
  </si>
  <si>
    <t>1.98M</t>
  </si>
  <si>
    <t>STIM</t>
  </si>
  <si>
    <t>CTSO</t>
  </si>
  <si>
    <t>CLGN</t>
  </si>
  <si>
    <t>PAVM</t>
  </si>
  <si>
    <t>ENDP</t>
  </si>
  <si>
    <t>ELMD</t>
  </si>
  <si>
    <t>MOVE</t>
  </si>
  <si>
    <t>LUCD</t>
  </si>
  <si>
    <t>EYES</t>
  </si>
  <si>
    <t>TMDI</t>
  </si>
  <si>
    <t>VAPO</t>
  </si>
  <si>
    <t>AWH</t>
  </si>
  <si>
    <t>UTRS</t>
  </si>
  <si>
    <t>CFMS</t>
  </si>
  <si>
    <t>LNSR</t>
  </si>
  <si>
    <t>LHDX</t>
  </si>
  <si>
    <t>SERA</t>
  </si>
  <si>
    <t>MLSS</t>
  </si>
  <si>
    <t>NMRD</t>
  </si>
  <si>
    <t>BTCY</t>
  </si>
  <si>
    <t>IBIO</t>
  </si>
  <si>
    <t>SIEN</t>
  </si>
  <si>
    <t>RWLK</t>
  </si>
  <si>
    <t>IVC</t>
  </si>
  <si>
    <t>BDSX</t>
  </si>
  <si>
    <t>MODD</t>
  </si>
  <si>
    <t>DXR</t>
  </si>
  <si>
    <t>MDGS</t>
  </si>
  <si>
    <t>APM</t>
  </si>
  <si>
    <t>BTTX</t>
  </si>
  <si>
    <t>MITC</t>
  </si>
  <si>
    <t>SONX</t>
  </si>
  <si>
    <t>AIH</t>
  </si>
  <si>
    <t>XTNT</t>
  </si>
  <si>
    <t>GCTK</t>
  </si>
  <si>
    <t>IRIX</t>
  </si>
  <si>
    <t>EAR</t>
  </si>
  <si>
    <t>BMRA</t>
  </si>
  <si>
    <t>CHEK</t>
  </si>
  <si>
    <t>ISR</t>
  </si>
  <si>
    <t>BFRI</t>
  </si>
  <si>
    <t>MBOT</t>
  </si>
  <si>
    <t>SSKN</t>
  </si>
  <si>
    <t>NVNO</t>
  </si>
  <si>
    <t>NSYS</t>
  </si>
  <si>
    <t>DCTH</t>
  </si>
  <si>
    <t>TTOO</t>
  </si>
  <si>
    <t>VVOS</t>
  </si>
  <si>
    <t>ABVC</t>
  </si>
  <si>
    <t>AFIB</t>
  </si>
  <si>
    <t>VERO</t>
  </si>
  <si>
    <t>BSGM</t>
  </si>
  <si>
    <t>TRIB</t>
  </si>
  <si>
    <t>TNON</t>
  </si>
  <si>
    <t>LCI</t>
  </si>
  <si>
    <t>QTNT</t>
  </si>
  <si>
    <t>NURO</t>
  </si>
  <si>
    <t>PRPO</t>
  </si>
  <si>
    <t>SRGA</t>
  </si>
  <si>
    <t>BJDX</t>
  </si>
  <si>
    <t>IMAC</t>
  </si>
  <si>
    <t>TLIS</t>
  </si>
  <si>
    <t>EKSO</t>
  </si>
  <si>
    <t>TIVC</t>
  </si>
  <si>
    <t>CEMI</t>
  </si>
  <si>
    <t>PETV</t>
  </si>
  <si>
    <t>NVCN</t>
  </si>
  <si>
    <t>SMFL</t>
  </si>
  <si>
    <t>AHI</t>
  </si>
  <si>
    <t>NSPR</t>
  </si>
  <si>
    <t>BBLG</t>
  </si>
  <si>
    <t>ALLR</t>
  </si>
  <si>
    <t>NEPH</t>
  </si>
  <si>
    <t>AEMD</t>
  </si>
  <si>
    <t>NMTC</t>
  </si>
  <si>
    <t>STRR</t>
  </si>
  <si>
    <t>NDRA</t>
  </si>
  <si>
    <t>GMVD</t>
  </si>
  <si>
    <t>MOTS</t>
  </si>
  <si>
    <t>CPHI</t>
  </si>
  <si>
    <t>SINT</t>
  </si>
  <si>
    <t>RSLS</t>
  </si>
  <si>
    <t>DYNT</t>
  </si>
  <si>
    <t>BEAT</t>
  </si>
  <si>
    <t>GBS</t>
  </si>
  <si>
    <t>NXGL</t>
  </si>
  <si>
    <t>RMED</t>
  </si>
  <si>
    <t>AVGR</t>
  </si>
  <si>
    <t>SOBR</t>
  </si>
  <si>
    <t>SQL</t>
  </si>
  <si>
    <t>STSS</t>
  </si>
  <si>
    <t>VIVE</t>
  </si>
  <si>
    <t>CYTO</t>
  </si>
  <si>
    <t>CELZ</t>
  </si>
  <si>
    <t>APDN</t>
  </si>
  <si>
    <t>NVIV</t>
  </si>
  <si>
    <t>NUWE</t>
  </si>
  <si>
    <t>HTGM</t>
  </si>
  <si>
    <t>HSDT</t>
  </si>
  <si>
    <t>QSI</t>
  </si>
  <si>
    <t>RVNC</t>
  </si>
  <si>
    <t>XAIR</t>
  </si>
  <si>
    <t>ITGR</t>
  </si>
  <si>
    <t>MYO</t>
  </si>
  <si>
    <t>OWLT</t>
  </si>
  <si>
    <t>SENS</t>
  </si>
  <si>
    <t>AHCO</t>
  </si>
  <si>
    <t>CYRX</t>
  </si>
  <si>
    <t>EOLS</t>
  </si>
  <si>
    <t>ASXC</t>
  </si>
  <si>
    <t>INVO</t>
  </si>
  <si>
    <t>OPGN</t>
  </si>
  <si>
    <t>THMO</t>
  </si>
  <si>
    <t>RNXT</t>
  </si>
  <si>
    <t>KEQU</t>
  </si>
  <si>
    <t>BIOL</t>
  </si>
  <si>
    <t>ASTC</t>
  </si>
  <si>
    <t>CCEL</t>
  </si>
  <si>
    <t>AHPI</t>
  </si>
  <si>
    <t>ORGO</t>
  </si>
  <si>
    <t>PNT</t>
  </si>
  <si>
    <t>RGEN</t>
  </si>
  <si>
    <t>HUMA</t>
  </si>
  <si>
    <t>NYXH</t>
  </si>
  <si>
    <t>ORGS</t>
  </si>
  <si>
    <t>AUVI</t>
  </si>
  <si>
    <t>ONVO</t>
  </si>
  <si>
    <t>IINN</t>
  </si>
  <si>
    <t>MXCT</t>
  </si>
  <si>
    <t>GTH</t>
  </si>
  <si>
    <t>ANPC</t>
  </si>
  <si>
    <t>IMRX</t>
  </si>
  <si>
    <t>CNTG</t>
  </si>
  <si>
    <t>AVCO</t>
  </si>
  <si>
    <t>NAVB</t>
  </si>
  <si>
    <t>BLPH</t>
  </si>
  <si>
    <t>RMTI</t>
  </si>
  <si>
    <t>BLFS</t>
  </si>
  <si>
    <t>NTUS</t>
  </si>
  <si>
    <t>AA</t>
  </si>
  <si>
    <t>ACT</t>
  </si>
  <si>
    <t>AE</t>
  </si>
  <si>
    <t>ALL</t>
  </si>
  <si>
    <t>AON</t>
  </si>
  <si>
    <t>API</t>
  </si>
  <si>
    <t>BC</t>
  </si>
  <si>
    <t>CCF</t>
  </si>
  <si>
    <t>CD</t>
  </si>
  <si>
    <t>CEA</t>
  </si>
  <si>
    <t>CMC</t>
  </si>
  <si>
    <t>CNS</t>
  </si>
  <si>
    <t>CR</t>
  </si>
  <si>
    <t>CRC</t>
  </si>
  <si>
    <t>ET</t>
  </si>
  <si>
    <t>FL</t>
  </si>
  <si>
    <t>GAIN</t>
  </si>
  <si>
    <t>HCC</t>
  </si>
  <si>
    <t>HD</t>
  </si>
  <si>
    <t>IDE</t>
  </si>
  <si>
    <t>IH</t>
  </si>
  <si>
    <t>IO</t>
  </si>
  <si>
    <t>IP</t>
  </si>
  <si>
    <t>ITT</t>
  </si>
  <si>
    <t>JIA</t>
  </si>
  <si>
    <t>MAA</t>
  </si>
  <si>
    <t>MF</t>
  </si>
  <si>
    <t>MG</t>
  </si>
  <si>
    <t>MS</t>
  </si>
  <si>
    <t>PD</t>
  </si>
  <si>
    <t>PEG</t>
  </si>
  <si>
    <t>PFS</t>
  </si>
  <si>
    <t>PI</t>
  </si>
  <si>
    <t>PV</t>
  </si>
  <si>
    <t>QD</t>
  </si>
  <si>
    <t>RA</t>
  </si>
  <si>
    <t>RCC</t>
  </si>
  <si>
    <t>RIT</t>
  </si>
  <si>
    <t>SAP</t>
  </si>
  <si>
    <t>SCD</t>
  </si>
  <si>
    <t>SD</t>
  </si>
  <si>
    <t>SM</t>
  </si>
  <si>
    <t>TBI</t>
  </si>
  <si>
    <t>TC</t>
  </si>
  <si>
    <t>TTP</t>
  </si>
  <si>
    <t>NEA</t>
  </si>
  <si>
    <t>LEN</t>
  </si>
  <si>
    <t>DO NOT TOUCH</t>
  </si>
  <si>
    <t>—</t>
  </si>
  <si>
    <t>CAJ</t>
  </si>
  <si>
    <t>VRAX</t>
  </si>
  <si>
    <t>MMM</t>
  </si>
  <si>
    <t>BHVN</t>
  </si>
  <si>
    <t>TPTX</t>
  </si>
  <si>
    <t>EBS</t>
  </si>
  <si>
    <t>SRRA</t>
  </si>
  <si>
    <t>CMPI</t>
  </si>
  <si>
    <t>FSTX</t>
  </si>
  <si>
    <t>KLDO</t>
  </si>
  <si>
    <t>ODTC</t>
  </si>
  <si>
    <t>AAPL</t>
  </si>
  <si>
    <t>https://www.sec.gov/include/ticker.txt</t>
  </si>
  <si>
    <t>MSFT</t>
  </si>
  <si>
    <t>GOOGL</t>
  </si>
  <si>
    <t>AMZN</t>
  </si>
  <si>
    <t>TSLA</t>
  </si>
  <si>
    <t>BRK-B</t>
  </si>
  <si>
    <t>FB</t>
  </si>
  <si>
    <t>NVDA</t>
  </si>
  <si>
    <t>TSM</t>
  </si>
  <si>
    <t>CNTTQ</t>
  </si>
  <si>
    <t>WMT</t>
  </si>
  <si>
    <t>PG</t>
  </si>
  <si>
    <t>SPY</t>
  </si>
  <si>
    <t>XOM</t>
  </si>
  <si>
    <t>JPM</t>
  </si>
  <si>
    <t>MA</t>
  </si>
  <si>
    <t>LVMUY</t>
  </si>
  <si>
    <t>CVX</t>
  </si>
  <si>
    <t>BAC</t>
  </si>
  <si>
    <t>KO</t>
  </si>
  <si>
    <t>BABA</t>
  </si>
  <si>
    <t>TM</t>
  </si>
  <si>
    <t>AVGO</t>
  </si>
  <si>
    <t>COST</t>
  </si>
  <si>
    <t>PEP</t>
  </si>
  <si>
    <t>ASML</t>
  </si>
  <si>
    <t>CSCO</t>
  </si>
  <si>
    <t>DIS</t>
  </si>
  <si>
    <t>NKE</t>
  </si>
  <si>
    <t>ORCL</t>
  </si>
  <si>
    <t>VZ</t>
  </si>
  <si>
    <t>ADBE</t>
  </si>
  <si>
    <t>ACN</t>
  </si>
  <si>
    <t>CMCSA</t>
  </si>
  <si>
    <t>MCD</t>
  </si>
  <si>
    <t>INTC</t>
  </si>
  <si>
    <t>CRM</t>
  </si>
  <si>
    <t>WFC</t>
  </si>
  <si>
    <t>BHP</t>
  </si>
  <si>
    <t>ASTI</t>
  </si>
  <si>
    <t>QCOM</t>
  </si>
  <si>
    <t>TXN</t>
  </si>
  <si>
    <t>LIN</t>
  </si>
  <si>
    <t>TMUS</t>
  </si>
  <si>
    <t>UPS</t>
  </si>
  <si>
    <t>PM</t>
  </si>
  <si>
    <t>UNP</t>
  </si>
  <si>
    <t>PTR</t>
  </si>
  <si>
    <t>RY</t>
  </si>
  <si>
    <t>RTX</t>
  </si>
  <si>
    <t>NEE</t>
  </si>
  <si>
    <t>LOW</t>
  </si>
  <si>
    <t>T</t>
  </si>
  <si>
    <t>HON</t>
  </si>
  <si>
    <t>AXP</t>
  </si>
  <si>
    <t>TD</t>
  </si>
  <si>
    <t>TTE</t>
  </si>
  <si>
    <t>SCHW</t>
  </si>
  <si>
    <t>CVS</t>
  </si>
  <si>
    <t>COP</t>
  </si>
  <si>
    <t>RTNTF</t>
  </si>
  <si>
    <t>HSBC</t>
  </si>
  <si>
    <t>QQQ</t>
  </si>
  <si>
    <t>INTU</t>
  </si>
  <si>
    <t>IBM</t>
  </si>
  <si>
    <t>LMT</t>
  </si>
  <si>
    <t>DE</t>
  </si>
  <si>
    <t>UL</t>
  </si>
  <si>
    <t>RIO</t>
  </si>
  <si>
    <t>DEO</t>
  </si>
  <si>
    <t>CAT</t>
  </si>
  <si>
    <t>PLD</t>
  </si>
  <si>
    <t>EQNR</t>
  </si>
  <si>
    <t>TGT</t>
  </si>
  <si>
    <t>AMT</t>
  </si>
  <si>
    <t>SONY</t>
  </si>
  <si>
    <t>PYPL</t>
  </si>
  <si>
    <t>AMD</t>
  </si>
  <si>
    <t>JD</t>
  </si>
  <si>
    <t>GS</t>
  </si>
  <si>
    <t>HDB</t>
  </si>
  <si>
    <t>MO</t>
  </si>
  <si>
    <t>AMAT</t>
  </si>
  <si>
    <t>BUD</t>
  </si>
  <si>
    <t>ABNB</t>
  </si>
  <si>
    <t>C</t>
  </si>
  <si>
    <t>NOW</t>
  </si>
  <si>
    <t>BLK</t>
  </si>
  <si>
    <t>BTI</t>
  </si>
  <si>
    <t>BP</t>
  </si>
  <si>
    <t>EL</t>
  </si>
  <si>
    <t>ADP</t>
  </si>
  <si>
    <t>LFC</t>
  </si>
  <si>
    <t>BKNG</t>
  </si>
  <si>
    <t>MDLZ</t>
  </si>
  <si>
    <t>SPGI</t>
  </si>
  <si>
    <t>NFLX</t>
  </si>
  <si>
    <t>CB</t>
  </si>
  <si>
    <t>ENB</t>
  </si>
  <si>
    <t>BA</t>
  </si>
  <si>
    <t>EADSY</t>
  </si>
  <si>
    <t>INFY</t>
  </si>
  <si>
    <t>PBR</t>
  </si>
  <si>
    <t>DUK</t>
  </si>
  <si>
    <t>CNI</t>
  </si>
  <si>
    <t>GE</t>
  </si>
  <si>
    <t>ADI</t>
  </si>
  <si>
    <t>GLNCY</t>
  </si>
  <si>
    <t>MMC</t>
  </si>
  <si>
    <t>VALE</t>
  </si>
  <si>
    <t>MU</t>
  </si>
  <si>
    <t>BAM</t>
  </si>
  <si>
    <t>CCI</t>
  </si>
  <si>
    <t>CME</t>
  </si>
  <si>
    <t>SO</t>
  </si>
  <si>
    <t>CHTR</t>
  </si>
  <si>
    <t>SNP</t>
  </si>
  <si>
    <t>MUFG</t>
  </si>
  <si>
    <t>BNS</t>
  </si>
  <si>
    <t>CSX</t>
  </si>
  <si>
    <t>BX</t>
  </si>
  <si>
    <t>TJX</t>
  </si>
  <si>
    <t>USB</t>
  </si>
  <si>
    <t>CNQ</t>
  </si>
  <si>
    <t>PNC</t>
  </si>
  <si>
    <t>SHW</t>
  </si>
  <si>
    <t>SFTBY</t>
  </si>
  <si>
    <t>DMLRY</t>
  </si>
  <si>
    <t>PBCRY</t>
  </si>
  <si>
    <t>NOC</t>
  </si>
  <si>
    <t>BMO</t>
  </si>
  <si>
    <t>EOG</t>
  </si>
  <si>
    <t>LRCX</t>
  </si>
  <si>
    <t>IBN</t>
  </si>
  <si>
    <t>CP</t>
  </si>
  <si>
    <t>IDEXY</t>
  </si>
  <si>
    <t>WM</t>
  </si>
  <si>
    <t>ENLAY</t>
  </si>
  <si>
    <t>D</t>
  </si>
  <si>
    <t>TFC</t>
  </si>
  <si>
    <t>GD</t>
  </si>
  <si>
    <t>NTES</t>
  </si>
  <si>
    <t>PGR</t>
  </si>
  <si>
    <t>FISV</t>
  </si>
  <si>
    <t>ICE</t>
  </si>
  <si>
    <t>CL</t>
  </si>
  <si>
    <t>EQIX</t>
  </si>
  <si>
    <t>PSA</t>
  </si>
  <si>
    <t>AMX</t>
  </si>
  <si>
    <t>ITW</t>
  </si>
  <si>
    <t>NSC</t>
  </si>
  <si>
    <t>CTA-PA</t>
  </si>
  <si>
    <t>ATVI</t>
  </si>
  <si>
    <t>ABB</t>
  </si>
  <si>
    <t>TEAM</t>
  </si>
  <si>
    <t>FIS</t>
  </si>
  <si>
    <t>FCX</t>
  </si>
  <si>
    <t>UBER</t>
  </si>
  <si>
    <t>ETN</t>
  </si>
  <si>
    <t>UBS</t>
  </si>
  <si>
    <t>MAR</t>
  </si>
  <si>
    <t>NEM</t>
  </si>
  <si>
    <t>PXD</t>
  </si>
  <si>
    <t>F</t>
  </si>
  <si>
    <t>SHOP</t>
  </si>
  <si>
    <t>RELX</t>
  </si>
  <si>
    <t>NTR</t>
  </si>
  <si>
    <t>PANW</t>
  </si>
  <si>
    <t>MCO</t>
  </si>
  <si>
    <t>RBGLY</t>
  </si>
  <si>
    <t>PDD</t>
  </si>
  <si>
    <t>EPD</t>
  </si>
  <si>
    <t>GM</t>
  </si>
  <si>
    <t>MET</t>
  </si>
  <si>
    <t>MPC</t>
  </si>
  <si>
    <t>SLB</t>
  </si>
  <si>
    <t>DG</t>
  </si>
  <si>
    <t>OXY</t>
  </si>
  <si>
    <t>SNOW</t>
  </si>
  <si>
    <t>PRNDY</t>
  </si>
  <si>
    <t>COF</t>
  </si>
  <si>
    <t>EMR</t>
  </si>
  <si>
    <t>NGG</t>
  </si>
  <si>
    <t>RACE</t>
  </si>
  <si>
    <t>ATLCY</t>
  </si>
  <si>
    <t>SU</t>
  </si>
  <si>
    <t>FDX</t>
  </si>
  <si>
    <t>WDAY</t>
  </si>
  <si>
    <t>APD</t>
  </si>
  <si>
    <t>TRP</t>
  </si>
  <si>
    <t>KDP</t>
  </si>
  <si>
    <t>KHC</t>
  </si>
  <si>
    <t>SRE</t>
  </si>
  <si>
    <t>MRVL</t>
  </si>
  <si>
    <t>MELI</t>
  </si>
  <si>
    <t>E</t>
  </si>
  <si>
    <t>ADM</t>
  </si>
  <si>
    <t>CM</t>
  </si>
  <si>
    <t>DOW</t>
  </si>
  <si>
    <t>KLAC</t>
  </si>
  <si>
    <t>SE</t>
  </si>
  <si>
    <t>SAN</t>
  </si>
  <si>
    <t>AIG</t>
  </si>
  <si>
    <t>SQ</t>
  </si>
  <si>
    <t>CHGCY</t>
  </si>
  <si>
    <t>AEP</t>
  </si>
  <si>
    <t>TRI</t>
  </si>
  <si>
    <t>ROP</t>
  </si>
  <si>
    <t>BCE</t>
  </si>
  <si>
    <t>SCCO</t>
  </si>
  <si>
    <t>FTNT</t>
  </si>
  <si>
    <t>VLO</t>
  </si>
  <si>
    <t>SNAP</t>
  </si>
  <si>
    <t>ECL</t>
  </si>
  <si>
    <t>NXPI</t>
  </si>
  <si>
    <t>MCK</t>
  </si>
  <si>
    <t>CRWD</t>
  </si>
  <si>
    <t>LULU</t>
  </si>
  <si>
    <t>BSBR</t>
  </si>
  <si>
    <t>LHX</t>
  </si>
  <si>
    <t>VMW</t>
  </si>
  <si>
    <t>PAYX</t>
  </si>
  <si>
    <t>KMB</t>
  </si>
  <si>
    <t>STZ</t>
  </si>
  <si>
    <t>EXC</t>
  </si>
  <si>
    <t>ITUB</t>
  </si>
  <si>
    <t>GLD</t>
  </si>
  <si>
    <t>HMC</t>
  </si>
  <si>
    <t>ABEV</t>
  </si>
  <si>
    <t>BIDU</t>
  </si>
  <si>
    <t>MNST</t>
  </si>
  <si>
    <t>HSY</t>
  </si>
  <si>
    <t>SNPS</t>
  </si>
  <si>
    <t>SYY</t>
  </si>
  <si>
    <t>HLT</t>
  </si>
  <si>
    <t>JCI</t>
  </si>
  <si>
    <t>NUE</t>
  </si>
  <si>
    <t>CTSH</t>
  </si>
  <si>
    <t>APH</t>
  </si>
  <si>
    <t>ADSK</t>
  </si>
  <si>
    <t>STLA</t>
  </si>
  <si>
    <t>GIS</t>
  </si>
  <si>
    <t>TRV</t>
  </si>
  <si>
    <t>WMB</t>
  </si>
  <si>
    <t>CTVA</t>
  </si>
  <si>
    <t>CDNS</t>
  </si>
  <si>
    <t>RSG</t>
  </si>
  <si>
    <t>AZO</t>
  </si>
  <si>
    <t>KMI</t>
  </si>
  <si>
    <t>ORLY</t>
  </si>
  <si>
    <t>CMG</t>
  </si>
  <si>
    <t>TEL</t>
  </si>
  <si>
    <t>PRU</t>
  </si>
  <si>
    <t>VOD</t>
  </si>
  <si>
    <t>SMFG</t>
  </si>
  <si>
    <t>CTAS</t>
  </si>
  <si>
    <t>LYG</t>
  </si>
  <si>
    <t>HPQ</t>
  </si>
  <si>
    <t>DLR</t>
  </si>
  <si>
    <t>DVN</t>
  </si>
  <si>
    <t>KR</t>
  </si>
  <si>
    <t>GOLD</t>
  </si>
  <si>
    <t>TWTR</t>
  </si>
  <si>
    <t>WELL</t>
  </si>
  <si>
    <t>XEL</t>
  </si>
  <si>
    <t>PSX</t>
  </si>
  <si>
    <t>DANOY</t>
  </si>
  <si>
    <t>SPG</t>
  </si>
  <si>
    <t>O</t>
  </si>
  <si>
    <t>MFC</t>
  </si>
  <si>
    <t>MCHP</t>
  </si>
  <si>
    <t>IFNNY</t>
  </si>
  <si>
    <t>DDOG</t>
  </si>
  <si>
    <t>AFL</t>
  </si>
  <si>
    <t>CVE</t>
  </si>
  <si>
    <t>SBAC</t>
  </si>
  <si>
    <t>WBA</t>
  </si>
  <si>
    <t>DLTR</t>
  </si>
  <si>
    <t>MSI</t>
  </si>
  <si>
    <t>ANET</t>
  </si>
  <si>
    <t>DELL</t>
  </si>
  <si>
    <t>GPN</t>
  </si>
  <si>
    <t>LYB</t>
  </si>
  <si>
    <t>ING</t>
  </si>
  <si>
    <t>ROST</t>
  </si>
  <si>
    <t>WCN</t>
  </si>
  <si>
    <t>IMO</t>
  </si>
  <si>
    <t>BK</t>
  </si>
  <si>
    <t>WIT</t>
  </si>
  <si>
    <t>PH</t>
  </si>
  <si>
    <t>MSCI</t>
  </si>
  <si>
    <t>LNG</t>
  </si>
  <si>
    <t>PUK</t>
  </si>
  <si>
    <t>IAU</t>
  </si>
  <si>
    <t>AJG</t>
  </si>
  <si>
    <t>EA</t>
  </si>
  <si>
    <t>YUM</t>
  </si>
  <si>
    <t>STM</t>
  </si>
  <si>
    <t>CHT</t>
  </si>
  <si>
    <t>BBD</t>
  </si>
  <si>
    <t>TSN</t>
  </si>
  <si>
    <t>TU</t>
  </si>
  <si>
    <t>BBVA</t>
  </si>
  <si>
    <t>TT</t>
  </si>
  <si>
    <t>CARR</t>
  </si>
  <si>
    <t>TDG</t>
  </si>
  <si>
    <t>EBAY</t>
  </si>
  <si>
    <t>EC</t>
  </si>
  <si>
    <t>DFS</t>
  </si>
  <si>
    <t>MPLX</t>
  </si>
  <si>
    <t>VRSK</t>
  </si>
  <si>
    <t>ED</t>
  </si>
  <si>
    <t>ODFL</t>
  </si>
  <si>
    <t>HAL</t>
  </si>
  <si>
    <t>TTD</t>
  </si>
  <si>
    <t>COIN</t>
  </si>
  <si>
    <t>NET</t>
  </si>
  <si>
    <t>HES</t>
  </si>
  <si>
    <t>FAST</t>
  </si>
  <si>
    <t>EXPGY</t>
  </si>
  <si>
    <t>WEC</t>
  </si>
  <si>
    <t>LCID</t>
  </si>
  <si>
    <t>BCS</t>
  </si>
  <si>
    <t>ZM</t>
  </si>
  <si>
    <t>ORAN</t>
  </si>
  <si>
    <t>ABC</t>
  </si>
  <si>
    <t>PPG</t>
  </si>
  <si>
    <t>OTIS</t>
  </si>
  <si>
    <t>TLK</t>
  </si>
  <si>
    <t>KKR</t>
  </si>
  <si>
    <t>APO</t>
  </si>
  <si>
    <t>IFF</t>
  </si>
  <si>
    <t>AVB</t>
  </si>
  <si>
    <t>GLW</t>
  </si>
  <si>
    <t>CODYY</t>
  </si>
  <si>
    <t>NWG</t>
  </si>
  <si>
    <t>CRH</t>
  </si>
  <si>
    <t>BF-A</t>
  </si>
  <si>
    <t>DNBBY</t>
  </si>
  <si>
    <t>HCMLY</t>
  </si>
  <si>
    <t>MFG</t>
  </si>
  <si>
    <t>EQR</t>
  </si>
  <si>
    <t>WY</t>
  </si>
  <si>
    <t>AMP</t>
  </si>
  <si>
    <t>ES</t>
  </si>
  <si>
    <t>ARZGY</t>
  </si>
  <si>
    <t>BAESY</t>
  </si>
  <si>
    <t>LGFRY</t>
  </si>
  <si>
    <t>APTV</t>
  </si>
  <si>
    <t>SIVB</t>
  </si>
  <si>
    <t>ZS</t>
  </si>
  <si>
    <t>PCAR</t>
  </si>
  <si>
    <t>AME</t>
  </si>
  <si>
    <t>ROK</t>
  </si>
  <si>
    <t>NOK</t>
  </si>
  <si>
    <t>SLF</t>
  </si>
  <si>
    <t>VEEV</t>
  </si>
  <si>
    <t>FNV</t>
  </si>
  <si>
    <t>TROW</t>
  </si>
  <si>
    <t>GFS</t>
  </si>
  <si>
    <t>OKE</t>
  </si>
  <si>
    <t>PCG</t>
  </si>
  <si>
    <t>DASH</t>
  </si>
  <si>
    <t>HRL</t>
  </si>
  <si>
    <t>RIVN</t>
  </si>
  <si>
    <t>LVS</t>
  </si>
  <si>
    <t>PPERY</t>
  </si>
  <si>
    <t>NIO</t>
  </si>
  <si>
    <t>CMI</t>
  </si>
  <si>
    <t>TEF</t>
  </si>
  <si>
    <t>RWEOY</t>
  </si>
  <si>
    <t>LUV</t>
  </si>
  <si>
    <t>ARE</t>
  </si>
  <si>
    <t>CBRE</t>
  </si>
  <si>
    <t>FERG</t>
  </si>
  <si>
    <t>NU</t>
  </si>
  <si>
    <t>CERN</t>
  </si>
  <si>
    <t>FRC</t>
  </si>
  <si>
    <t>CPRT</t>
  </si>
  <si>
    <t>DAL</t>
  </si>
  <si>
    <t>ERIC</t>
  </si>
  <si>
    <t>RCI</t>
  </si>
  <si>
    <t>AWK</t>
  </si>
  <si>
    <t>DIA</t>
  </si>
  <si>
    <t>BKR</t>
  </si>
  <si>
    <t>CKHUY</t>
  </si>
  <si>
    <t>EXPE</t>
  </si>
  <si>
    <t>FMX</t>
  </si>
  <si>
    <t>NDAQ</t>
  </si>
  <si>
    <t>MKC</t>
  </si>
  <si>
    <t>BLL</t>
  </si>
  <si>
    <t>KEYS</t>
  </si>
  <si>
    <t>EIX</t>
  </si>
  <si>
    <t>FITB</t>
  </si>
  <si>
    <t>TSCDY</t>
  </si>
  <si>
    <t>CQP</t>
  </si>
  <si>
    <t>CSGP</t>
  </si>
  <si>
    <t>MDY</t>
  </si>
  <si>
    <t>GWW</t>
  </si>
  <si>
    <t>DHI</t>
  </si>
  <si>
    <t>GWLIF</t>
  </si>
  <si>
    <t>STT</t>
  </si>
  <si>
    <t>EFX</t>
  </si>
  <si>
    <t>IBKR</t>
  </si>
  <si>
    <t>CAIXY</t>
  </si>
  <si>
    <t>DTE</t>
  </si>
  <si>
    <t>POAHY</t>
  </si>
  <si>
    <t>EXR</t>
  </si>
  <si>
    <t>FE</t>
  </si>
  <si>
    <t>ANSS</t>
  </si>
  <si>
    <t>VWDRY</t>
  </si>
  <si>
    <t>CPNG</t>
  </si>
  <si>
    <t>WEGZY</t>
  </si>
  <si>
    <t>SIRI</t>
  </si>
  <si>
    <t>LI</t>
  </si>
  <si>
    <t>CHD</t>
  </si>
  <si>
    <t>MDB</t>
  </si>
  <si>
    <t>ON</t>
  </si>
  <si>
    <t>HIG</t>
  </si>
  <si>
    <t>IT</t>
  </si>
  <si>
    <t>ETR</t>
  </si>
  <si>
    <t>AEE</t>
  </si>
  <si>
    <t>LYV</t>
  </si>
  <si>
    <t>CTRA</t>
  </si>
  <si>
    <t>TSCO</t>
  </si>
  <si>
    <t>ZTO</t>
  </si>
  <si>
    <t>MOS</t>
  </si>
  <si>
    <t>XPEV</t>
  </si>
  <si>
    <t>FANG</t>
  </si>
  <si>
    <t>K</t>
  </si>
  <si>
    <t>INVH</t>
  </si>
  <si>
    <t>CCEP</t>
  </si>
  <si>
    <t>MTCH</t>
  </si>
  <si>
    <t>VMC</t>
  </si>
  <si>
    <t>FTS</t>
  </si>
  <si>
    <t>ENPH</t>
  </si>
  <si>
    <t>BBY</t>
  </si>
  <si>
    <t>ALB</t>
  </si>
  <si>
    <t>URI</t>
  </si>
  <si>
    <t>VTR</t>
  </si>
  <si>
    <t>EDU</t>
  </si>
  <si>
    <t>CDW</t>
  </si>
  <si>
    <t>MGDDY</t>
  </si>
  <si>
    <t>MLM</t>
  </si>
  <si>
    <t>ULTA</t>
  </si>
  <si>
    <t>NTRS</t>
  </si>
  <si>
    <t>TTM</t>
  </si>
  <si>
    <t>MTB</t>
  </si>
  <si>
    <t>IX</t>
  </si>
  <si>
    <t>PLTR</t>
  </si>
  <si>
    <t>GRMN</t>
  </si>
  <si>
    <t>ANYYY</t>
  </si>
  <si>
    <t>PPL</t>
  </si>
  <si>
    <t>DB</t>
  </si>
  <si>
    <t>FTV</t>
  </si>
  <si>
    <t>TWLO</t>
  </si>
  <si>
    <t>TECK</t>
  </si>
  <si>
    <t>PTAIY</t>
  </si>
  <si>
    <t>SQM</t>
  </si>
  <si>
    <t>PCRFY</t>
  </si>
  <si>
    <t>SPOT</t>
  </si>
  <si>
    <t>ESS</t>
  </si>
  <si>
    <t>CF</t>
  </si>
  <si>
    <t>PBA</t>
  </si>
  <si>
    <t>VFC</t>
  </si>
  <si>
    <t>SYF</t>
  </si>
  <si>
    <t>RJF</t>
  </si>
  <si>
    <t>CLR</t>
  </si>
  <si>
    <t>ZBRA</t>
  </si>
  <si>
    <t>CCL</t>
  </si>
  <si>
    <t>FLT</t>
  </si>
  <si>
    <t>UMC</t>
  </si>
  <si>
    <t>FOXA</t>
  </si>
  <si>
    <t>DRE</t>
  </si>
  <si>
    <t>LNNGY</t>
  </si>
  <si>
    <t>RF</t>
  </si>
  <si>
    <t>U</t>
  </si>
  <si>
    <t>ATASY</t>
  </si>
  <si>
    <t>SWK</t>
  </si>
  <si>
    <t>TDY</t>
  </si>
  <si>
    <t>RCL</t>
  </si>
  <si>
    <t>WPM</t>
  </si>
  <si>
    <t>HPE</t>
  </si>
  <si>
    <t>ZI</t>
  </si>
  <si>
    <t>RYAAY</t>
  </si>
  <si>
    <t>SUI</t>
  </si>
  <si>
    <t>MGM</t>
  </si>
  <si>
    <t>SPLK</t>
  </si>
  <si>
    <t>CMS</t>
  </si>
  <si>
    <t>SWKS</t>
  </si>
  <si>
    <t>HBAN</t>
  </si>
  <si>
    <t>CNHI</t>
  </si>
  <si>
    <t>CINF</t>
  </si>
  <si>
    <t>VRSN</t>
  </si>
  <si>
    <t>MRO</t>
  </si>
  <si>
    <t>GIB</t>
  </si>
  <si>
    <t>DOV</t>
  </si>
  <si>
    <t>OKTA</t>
  </si>
  <si>
    <t>LBRDA</t>
  </si>
  <si>
    <t>CNP</t>
  </si>
  <si>
    <t>MPWR</t>
  </si>
  <si>
    <t>RBLX</t>
  </si>
  <si>
    <t>HLDCY</t>
  </si>
  <si>
    <t>GPC</t>
  </si>
  <si>
    <t>HUBS</t>
  </si>
  <si>
    <t>CUK</t>
  </si>
  <si>
    <t>MKL</t>
  </si>
  <si>
    <t>BIP</t>
  </si>
  <si>
    <t>STX</t>
  </si>
  <si>
    <t>BXP</t>
  </si>
  <si>
    <t>MGA</t>
  </si>
  <si>
    <t>VICI</t>
  </si>
  <si>
    <t>PFG</t>
  </si>
  <si>
    <t>AKAM</t>
  </si>
  <si>
    <t>IR</t>
  </si>
  <si>
    <t>KEY</t>
  </si>
  <si>
    <t>QSR</t>
  </si>
  <si>
    <t>ACC</t>
  </si>
  <si>
    <t>BILL</t>
  </si>
  <si>
    <t>RKT</t>
  </si>
  <si>
    <t>YUMC</t>
  </si>
  <si>
    <t>AMCR</t>
  </si>
  <si>
    <t>JBHT</t>
  </si>
  <si>
    <t>KB</t>
  </si>
  <si>
    <t>SNMRY</t>
  </si>
  <si>
    <t>J</t>
  </si>
  <si>
    <t>HEI</t>
  </si>
  <si>
    <t>TS</t>
  </si>
  <si>
    <t>UI</t>
  </si>
  <si>
    <t>ACGL</t>
  </si>
  <si>
    <t>TER</t>
  </si>
  <si>
    <t>ELP</t>
  </si>
  <si>
    <t>PAYC</t>
  </si>
  <si>
    <t>CLX</t>
  </si>
  <si>
    <t>PEAK</t>
  </si>
  <si>
    <t>PKX</t>
  </si>
  <si>
    <t>DRI</t>
  </si>
  <si>
    <t>WAB</t>
  </si>
  <si>
    <t>VIV</t>
  </si>
  <si>
    <t>CHKP</t>
  </si>
  <si>
    <t>TRGP</t>
  </si>
  <si>
    <t>DOCU</t>
  </si>
  <si>
    <t>EXPD</t>
  </si>
  <si>
    <t>BRO</t>
  </si>
  <si>
    <t>AGR</t>
  </si>
  <si>
    <t>TRMB</t>
  </si>
  <si>
    <t>SHG</t>
  </si>
  <si>
    <t>WDC</t>
  </si>
  <si>
    <t>CFG</t>
  </si>
  <si>
    <t>TRU</t>
  </si>
  <si>
    <t>FMC</t>
  </si>
  <si>
    <t>BR</t>
  </si>
  <si>
    <t>STLD</t>
  </si>
  <si>
    <t>PWR</t>
  </si>
  <si>
    <t>POOL</t>
  </si>
  <si>
    <t>SSNC</t>
  </si>
  <si>
    <t>NTAP</t>
  </si>
  <si>
    <t>CAG</t>
  </si>
  <si>
    <t>EPAM</t>
  </si>
  <si>
    <t>CAH</t>
  </si>
  <si>
    <t>ROL</t>
  </si>
  <si>
    <t>OMC</t>
  </si>
  <si>
    <t>TW</t>
  </si>
  <si>
    <t>WLK</t>
  </si>
  <si>
    <t>UAL</t>
  </si>
  <si>
    <t>TYL</t>
  </si>
  <si>
    <t>BG</t>
  </si>
  <si>
    <t>CS</t>
  </si>
  <si>
    <t>UDR</t>
  </si>
  <si>
    <t>CE</t>
  </si>
  <si>
    <t>CAR</t>
  </si>
  <si>
    <t>ENTG</t>
  </si>
  <si>
    <t>WMG</t>
  </si>
  <si>
    <t>L</t>
  </si>
  <si>
    <t>LSXMA</t>
  </si>
  <si>
    <t>EVRG</t>
  </si>
  <si>
    <t>PRDSY</t>
  </si>
  <si>
    <t>TXT</t>
  </si>
  <si>
    <t>NVR</t>
  </si>
  <si>
    <t>ZSHGY</t>
  </si>
  <si>
    <t>CPT</t>
  </si>
  <si>
    <t>LPLA</t>
  </si>
  <si>
    <t>PKG</t>
  </si>
  <si>
    <t>TSGTY</t>
  </si>
  <si>
    <t>KIM</t>
  </si>
  <si>
    <t>TCOM</t>
  </si>
  <si>
    <t>SBNY</t>
  </si>
  <si>
    <t>SSL</t>
  </si>
  <si>
    <t>FDS</t>
  </si>
  <si>
    <t>EQT</t>
  </si>
  <si>
    <t>PUBGY</t>
  </si>
  <si>
    <t>ZEN</t>
  </si>
  <si>
    <t>ATO</t>
  </si>
  <si>
    <t>AVY</t>
  </si>
  <si>
    <t>NLOK</t>
  </si>
  <si>
    <t>XYL</t>
  </si>
  <si>
    <t>KMX</t>
  </si>
  <si>
    <t>IEP</t>
  </si>
  <si>
    <t>APP</t>
  </si>
  <si>
    <t>SJR</t>
  </si>
  <si>
    <t>ZNH</t>
  </si>
  <si>
    <t>IRM</t>
  </si>
  <si>
    <t>DISH</t>
  </si>
  <si>
    <t>LKQ</t>
  </si>
  <si>
    <t>WPC</t>
  </si>
  <si>
    <t>SJM</t>
  </si>
  <si>
    <t>CZR</t>
  </si>
  <si>
    <t>LDOS</t>
  </si>
  <si>
    <t>LNT</t>
  </si>
  <si>
    <t>ACI</t>
  </si>
  <si>
    <t>IEX</t>
  </si>
  <si>
    <t>PINS</t>
  </si>
  <si>
    <t>HWM</t>
  </si>
  <si>
    <t>HST</t>
  </si>
  <si>
    <t>WPP</t>
  </si>
  <si>
    <t>GNRC</t>
  </si>
  <si>
    <t>ICL</t>
  </si>
  <si>
    <t>CPB</t>
  </si>
  <si>
    <t>JKHY</t>
  </si>
  <si>
    <t>CHRW</t>
  </si>
  <si>
    <t>CCK</t>
  </si>
  <si>
    <t>TTWO</t>
  </si>
  <si>
    <t>ALLY</t>
  </si>
  <si>
    <t>AEM</t>
  </si>
  <si>
    <t>BURL</t>
  </si>
  <si>
    <t>SMPNY</t>
  </si>
  <si>
    <t>BBWI</t>
  </si>
  <si>
    <t>ROKU</t>
  </si>
  <si>
    <t>ELS</t>
  </si>
  <si>
    <t>ASX</t>
  </si>
  <si>
    <t>LU</t>
  </si>
  <si>
    <t>EMN</t>
  </si>
  <si>
    <t>AES</t>
  </si>
  <si>
    <t>FRFHF</t>
  </si>
  <si>
    <t>CSL</t>
  </si>
  <si>
    <t>GDDY</t>
  </si>
  <si>
    <t>SUZ</t>
  </si>
  <si>
    <t>PTC</t>
  </si>
  <si>
    <t>XP</t>
  </si>
  <si>
    <t>SEDG</t>
  </si>
  <si>
    <t>JRONY</t>
  </si>
  <si>
    <t>OVV</t>
  </si>
  <si>
    <t>CG</t>
  </si>
  <si>
    <t>QRVO</t>
  </si>
  <si>
    <t>WRK</t>
  </si>
  <si>
    <t>NICE</t>
  </si>
  <si>
    <t>CLF</t>
  </si>
  <si>
    <t>MAS</t>
  </si>
  <si>
    <t>IPG</t>
  </si>
  <si>
    <t>AMH</t>
  </si>
  <si>
    <t>BOUYY</t>
  </si>
  <si>
    <t>DPZ</t>
  </si>
  <si>
    <t>JHX</t>
  </si>
  <si>
    <t>GSHN</t>
  </si>
  <si>
    <t>CHWY</t>
  </si>
  <si>
    <t>NDSN</t>
  </si>
  <si>
    <t>BEN</t>
  </si>
  <si>
    <t>PLUG</t>
  </si>
  <si>
    <t>CTXS</t>
  </si>
  <si>
    <t>LBTYA</t>
  </si>
  <si>
    <t>RS</t>
  </si>
  <si>
    <t>EMRAF</t>
  </si>
  <si>
    <t>HAS</t>
  </si>
  <si>
    <t>CRL</t>
  </si>
  <si>
    <t>SWMAY</t>
  </si>
  <si>
    <t>EBR</t>
  </si>
  <si>
    <t>ETSY</t>
  </si>
  <si>
    <t>DAR</t>
  </si>
  <si>
    <t>AAP</t>
  </si>
  <si>
    <t>CNA</t>
  </si>
  <si>
    <t>FHN</t>
  </si>
  <si>
    <t>ACH</t>
  </si>
  <si>
    <t>VIVHY</t>
  </si>
  <si>
    <t>GFI</t>
  </si>
  <si>
    <t>BLDR</t>
  </si>
  <si>
    <t>NWSA</t>
  </si>
  <si>
    <t>AAL</t>
  </si>
  <si>
    <t>LNEGY</t>
  </si>
  <si>
    <t>VST</t>
  </si>
  <si>
    <t>ELAN</t>
  </si>
  <si>
    <t>CBOE</t>
  </si>
  <si>
    <t>IHG</t>
  </si>
  <si>
    <t>CGNX</t>
  </si>
  <si>
    <t>TAP</t>
  </si>
  <si>
    <t>BNTGY</t>
  </si>
  <si>
    <t>JXHLY</t>
  </si>
  <si>
    <t>AFG</t>
  </si>
  <si>
    <t>EQH</t>
  </si>
  <si>
    <t>WRB</t>
  </si>
  <si>
    <t>BSY</t>
  </si>
  <si>
    <t>LNVGY</t>
  </si>
  <si>
    <t>GRAB</t>
  </si>
  <si>
    <t>NMR</t>
  </si>
  <si>
    <t>ENIA</t>
  </si>
  <si>
    <t>REXR</t>
  </si>
  <si>
    <t>REG</t>
  </si>
  <si>
    <t>Y</t>
  </si>
  <si>
    <t>ARES</t>
  </si>
  <si>
    <t>SNA</t>
  </si>
  <si>
    <t>KEP</t>
  </si>
  <si>
    <t>AER</t>
  </si>
  <si>
    <t>FNF</t>
  </si>
  <si>
    <t>DT</t>
  </si>
  <si>
    <t>NI</t>
  </si>
  <si>
    <t>WHR</t>
  </si>
  <si>
    <t>WTRG</t>
  </si>
  <si>
    <t>HSIC</t>
  </si>
  <si>
    <t>KOF</t>
  </si>
  <si>
    <t>WOLF</t>
  </si>
  <si>
    <t>PTBRY</t>
  </si>
  <si>
    <t>LOGI</t>
  </si>
  <si>
    <t>LAMR</t>
  </si>
  <si>
    <t>LNC</t>
  </si>
  <si>
    <t>BAH</t>
  </si>
  <si>
    <t>BAP</t>
  </si>
  <si>
    <t>RE</t>
  </si>
  <si>
    <t>RHI</t>
  </si>
  <si>
    <t>RPM</t>
  </si>
  <si>
    <t>JLL</t>
  </si>
  <si>
    <t>OTEX</t>
  </si>
  <si>
    <t>MORN</t>
  </si>
  <si>
    <t>AR</t>
  </si>
  <si>
    <t>RKUNY</t>
  </si>
  <si>
    <t>CMA</t>
  </si>
  <si>
    <t>GLPI</t>
  </si>
  <si>
    <t>MPW</t>
  </si>
  <si>
    <t>PHM</t>
  </si>
  <si>
    <t>LYFT</t>
  </si>
  <si>
    <t>GGG</t>
  </si>
  <si>
    <t>SCI</t>
  </si>
  <si>
    <t>PCTY</t>
  </si>
  <si>
    <t>CLVT</t>
  </si>
  <si>
    <t>CVNA</t>
  </si>
  <si>
    <t>AZPN</t>
  </si>
  <si>
    <t>UHAL</t>
  </si>
  <si>
    <t>HUBB</t>
  </si>
  <si>
    <t>FFIV</t>
  </si>
  <si>
    <t>XM</t>
  </si>
  <si>
    <t>TPL</t>
  </si>
  <si>
    <t>LUMN</t>
  </si>
  <si>
    <t>LSI</t>
  </si>
  <si>
    <t>JNPR</t>
  </si>
  <si>
    <t>EWBC</t>
  </si>
  <si>
    <t>AEG</t>
  </si>
  <si>
    <t>H</t>
  </si>
  <si>
    <t>WSO</t>
  </si>
  <si>
    <t>MTN</t>
  </si>
  <si>
    <t>ZG</t>
  </si>
  <si>
    <t>KKOYY</t>
  </si>
  <si>
    <t>AIZ</t>
  </si>
  <si>
    <t>ALLE</t>
  </si>
  <si>
    <t>MMP</t>
  </si>
  <si>
    <t>FICO</t>
  </si>
  <si>
    <t>CCJ</t>
  </si>
  <si>
    <t>CUBE</t>
  </si>
  <si>
    <t>WSM</t>
  </si>
  <si>
    <t>GLPEY</t>
  </si>
  <si>
    <t>GFL</t>
  </si>
  <si>
    <t>ACM</t>
  </si>
  <si>
    <t>BKI</t>
  </si>
  <si>
    <t>MKTX</t>
  </si>
  <si>
    <t>BCH</t>
  </si>
  <si>
    <t>GL</t>
  </si>
  <si>
    <t>SKM</t>
  </si>
  <si>
    <t>WES</t>
  </si>
  <si>
    <t>REMYY</t>
  </si>
  <si>
    <t>MHK</t>
  </si>
  <si>
    <t>DOX</t>
  </si>
  <si>
    <t>TOST</t>
  </si>
  <si>
    <t>HTHT</t>
  </si>
  <si>
    <t>PATH</t>
  </si>
  <si>
    <t>BZ</t>
  </si>
  <si>
    <t>SLVYY</t>
  </si>
  <si>
    <t>FBHS</t>
  </si>
  <si>
    <t>CHK</t>
  </si>
  <si>
    <t>SNX</t>
  </si>
  <si>
    <t>AGCO</t>
  </si>
  <si>
    <t>NLSN</t>
  </si>
  <si>
    <t>LW</t>
  </si>
  <si>
    <t>PLAN</t>
  </si>
  <si>
    <t>SBSW</t>
  </si>
  <si>
    <t>BEP</t>
  </si>
  <si>
    <t>AQN</t>
  </si>
  <si>
    <t>DIDI</t>
  </si>
  <si>
    <t>NWL</t>
  </si>
  <si>
    <t>SEE</t>
  </si>
  <si>
    <t>NDVLY</t>
  </si>
  <si>
    <t>WFG</t>
  </si>
  <si>
    <t>HTZ</t>
  </si>
  <si>
    <t>NLY</t>
  </si>
  <si>
    <t>AOS</t>
  </si>
  <si>
    <t>OLN</t>
  </si>
  <si>
    <t>OC</t>
  </si>
  <si>
    <t>ZNGA</t>
  </si>
  <si>
    <t>DQJCY</t>
  </si>
  <si>
    <t>USO</t>
  </si>
  <si>
    <t>OLPX</t>
  </si>
  <si>
    <t>GLOB</t>
  </si>
  <si>
    <t>ESLT</t>
  </si>
  <si>
    <t>TPR</t>
  </si>
  <si>
    <t>GGB</t>
  </si>
  <si>
    <t>ARMK</t>
  </si>
  <si>
    <t>BILI</t>
  </si>
  <si>
    <t>ARCC</t>
  </si>
  <si>
    <t>CIB</t>
  </si>
  <si>
    <t>GME</t>
  </si>
  <si>
    <t>W</t>
  </si>
  <si>
    <t>FIVE</t>
  </si>
  <si>
    <t>NRG</t>
  </si>
  <si>
    <t>S</t>
  </si>
  <si>
    <t>BSAC</t>
  </si>
  <si>
    <t>FRT</t>
  </si>
  <si>
    <t>MDIBY</t>
  </si>
  <si>
    <t>ZION</t>
  </si>
  <si>
    <t>BWA</t>
  </si>
  <si>
    <t>FND</t>
  </si>
  <si>
    <t>LAD</t>
  </si>
  <si>
    <t>RRX</t>
  </si>
  <si>
    <t>UELMO</t>
  </si>
  <si>
    <t>HOOD</t>
  </si>
  <si>
    <t>BJ</t>
  </si>
  <si>
    <t>CIEN</t>
  </si>
  <si>
    <t>DSCSY</t>
  </si>
  <si>
    <t>IVZ</t>
  </si>
  <si>
    <t>CDAY</t>
  </si>
  <si>
    <t>MIDD</t>
  </si>
  <si>
    <t>MAT</t>
  </si>
  <si>
    <t>DKS</t>
  </si>
  <si>
    <t>PSTG</t>
  </si>
  <si>
    <t>ERIE</t>
  </si>
  <si>
    <t>TX</t>
  </si>
  <si>
    <t>RGLD</t>
  </si>
  <si>
    <t>PNR</t>
  </si>
  <si>
    <t>HII</t>
  </si>
  <si>
    <t>WF</t>
  </si>
  <si>
    <t>ACCYY</t>
  </si>
  <si>
    <t>USFD</t>
  </si>
  <si>
    <t>AFRM</t>
  </si>
  <si>
    <t>TTC</t>
  </si>
  <si>
    <t>DBX</t>
  </si>
  <si>
    <t>CBSH</t>
  </si>
  <si>
    <t>HCP</t>
  </si>
  <si>
    <t>PAG</t>
  </si>
  <si>
    <t>CFR</t>
  </si>
  <si>
    <t>JBL</t>
  </si>
  <si>
    <t>PRYMY</t>
  </si>
  <si>
    <t>NFE</t>
  </si>
  <si>
    <t>ARW</t>
  </si>
  <si>
    <t>MANH</t>
  </si>
  <si>
    <t>AU</t>
  </si>
  <si>
    <t>WYNN</t>
  </si>
  <si>
    <t>NCLH</t>
  </si>
  <si>
    <t>WH</t>
  </si>
  <si>
    <t>CFLT</t>
  </si>
  <si>
    <t>CHDN</t>
  </si>
  <si>
    <t>ALSMY</t>
  </si>
  <si>
    <t>BSMX</t>
  </si>
  <si>
    <t>KSS</t>
  </si>
  <si>
    <t>NVEI</t>
  </si>
  <si>
    <t>CNXC</t>
  </si>
  <si>
    <t>RNG</t>
  </si>
  <si>
    <t>WAL</t>
  </si>
  <si>
    <t>KRC</t>
  </si>
  <si>
    <t>ASEKY</t>
  </si>
  <si>
    <t>ONON</t>
  </si>
  <si>
    <t>X</t>
  </si>
  <si>
    <t>PNW</t>
  </si>
  <si>
    <t>KNX</t>
  </si>
  <si>
    <t>JPXGY</t>
  </si>
  <si>
    <t>DLB</t>
  </si>
  <si>
    <t>LII</t>
  </si>
  <si>
    <t>AXON</t>
  </si>
  <si>
    <t>PAC</t>
  </si>
  <si>
    <t>FIVN</t>
  </si>
  <si>
    <t>CAE</t>
  </si>
  <si>
    <t>LECO</t>
  </si>
  <si>
    <t>RL</t>
  </si>
  <si>
    <t>SEIC</t>
  </si>
  <si>
    <t>FSLR</t>
  </si>
  <si>
    <t>JEF</t>
  </si>
  <si>
    <t>AN</t>
  </si>
  <si>
    <t>FLEX</t>
  </si>
  <si>
    <t>WSC</t>
  </si>
  <si>
    <t>DOCS</t>
  </si>
  <si>
    <t>PFGC</t>
  </si>
  <si>
    <t>RRC</t>
  </si>
  <si>
    <t>HNP</t>
  </si>
  <si>
    <t>CHH</t>
  </si>
  <si>
    <t>LEA</t>
  </si>
  <si>
    <t>AMC</t>
  </si>
  <si>
    <t>BERY</t>
  </si>
  <si>
    <t>OGE</t>
  </si>
  <si>
    <t>CMS-PB</t>
  </si>
  <si>
    <t>AIRC</t>
  </si>
  <si>
    <t>PHI</t>
  </si>
  <si>
    <t>LEVI</t>
  </si>
  <si>
    <t>IAC</t>
  </si>
  <si>
    <t>TTEK</t>
  </si>
  <si>
    <t>NNN</t>
  </si>
  <si>
    <t>ADOOY</t>
  </si>
  <si>
    <t>STOR</t>
  </si>
  <si>
    <t>DECK</t>
  </si>
  <si>
    <t>SWCH</t>
  </si>
  <si>
    <t>CASY</t>
  </si>
  <si>
    <t>SWN</t>
  </si>
  <si>
    <t>RH</t>
  </si>
  <si>
    <t>CSAN</t>
  </si>
  <si>
    <t>CACC</t>
  </si>
  <si>
    <t>ATR</t>
  </si>
  <si>
    <t>G</t>
  </si>
  <si>
    <t>M</t>
  </si>
  <si>
    <t>TFII</t>
  </si>
  <si>
    <t>DXC</t>
  </si>
  <si>
    <t>BRX</t>
  </si>
  <si>
    <t>PAA</t>
  </si>
  <si>
    <t>PCOR</t>
  </si>
  <si>
    <t>CPRI</t>
  </si>
  <si>
    <t>WMS</t>
  </si>
  <si>
    <t>GTLB</t>
  </si>
  <si>
    <t>CHNG</t>
  </si>
  <si>
    <t>WEX</t>
  </si>
  <si>
    <t>HUN</t>
  </si>
  <si>
    <t>FR</t>
  </si>
  <si>
    <t>PSO</t>
  </si>
  <si>
    <t>ST</t>
  </si>
  <si>
    <t>NOV</t>
  </si>
  <si>
    <t>VNO</t>
  </si>
  <si>
    <t>UGI</t>
  </si>
  <si>
    <t>EGP</t>
  </si>
  <si>
    <t>DSEEY</t>
  </si>
  <si>
    <t>PLTK</t>
  </si>
  <si>
    <t>GWRE</t>
  </si>
  <si>
    <t>YMM</t>
  </si>
  <si>
    <t>RGA</t>
  </si>
  <si>
    <t>ESTC</t>
  </si>
  <si>
    <t>HLLGY</t>
  </si>
  <si>
    <t>PPC</t>
  </si>
  <si>
    <t>SLV</t>
  </si>
  <si>
    <t>MIUFY</t>
  </si>
  <si>
    <t>MSSMY</t>
  </si>
  <si>
    <t>DCP</t>
  </si>
  <si>
    <t>VOYA</t>
  </si>
  <si>
    <t>CABO</t>
  </si>
  <si>
    <t>WU</t>
  </si>
  <si>
    <t>GNTX</t>
  </si>
  <si>
    <t>STWD</t>
  </si>
  <si>
    <t>WWD</t>
  </si>
  <si>
    <t>OUKPY</t>
  </si>
  <si>
    <t>AVLR</t>
  </si>
  <si>
    <t>GXO</t>
  </si>
  <si>
    <t>COLD</t>
  </si>
  <si>
    <t>MP</t>
  </si>
  <si>
    <t>DNB</t>
  </si>
  <si>
    <t>BYD</t>
  </si>
  <si>
    <t>UPST</t>
  </si>
  <si>
    <t>TREX</t>
  </si>
  <si>
    <t>UAA</t>
  </si>
  <si>
    <t>ZIM</t>
  </si>
  <si>
    <t>LSCC</t>
  </si>
  <si>
    <t>YNDX</t>
  </si>
  <si>
    <t>BFAM</t>
  </si>
  <si>
    <t>DLO</t>
  </si>
  <si>
    <t>PLNT</t>
  </si>
  <si>
    <t>KBR</t>
  </si>
  <si>
    <t>QS</t>
  </si>
  <si>
    <t>DOOO</t>
  </si>
  <si>
    <t>PDCE</t>
  </si>
  <si>
    <t>ORI</t>
  </si>
  <si>
    <t>GPK</t>
  </si>
  <si>
    <t>NYT</t>
  </si>
  <si>
    <t>KT</t>
  </si>
  <si>
    <t>NXST</t>
  </si>
  <si>
    <t>RNR</t>
  </si>
  <si>
    <t>COUP</t>
  </si>
  <si>
    <t>HTA</t>
  </si>
  <si>
    <t>SF</t>
  </si>
  <si>
    <t>ALK</t>
  </si>
  <si>
    <t>GIL</t>
  </si>
  <si>
    <t>AEMMY</t>
  </si>
  <si>
    <t>MKSI</t>
  </si>
  <si>
    <t>COTY</t>
  </si>
  <si>
    <t>ISDAY</t>
  </si>
  <si>
    <t>IIVI</t>
  </si>
  <si>
    <t>MGP</t>
  </si>
  <si>
    <t>ALV</t>
  </si>
  <si>
    <t>ASR</t>
  </si>
  <si>
    <t>TIMB</t>
  </si>
  <si>
    <t>FAF</t>
  </si>
  <si>
    <t>BAK</t>
  </si>
  <si>
    <t>RCM</t>
  </si>
  <si>
    <t>CX</t>
  </si>
  <si>
    <t>CDK</t>
  </si>
  <si>
    <t>DAVA</t>
  </si>
  <si>
    <t>GDS</t>
  </si>
  <si>
    <t>VAC</t>
  </si>
  <si>
    <t>STAG</t>
  </si>
  <si>
    <t>PENN</t>
  </si>
  <si>
    <t>SITE</t>
  </si>
  <si>
    <t>EEFT</t>
  </si>
  <si>
    <t>IOT</t>
  </si>
  <si>
    <t>NFG</t>
  </si>
  <si>
    <t>MFA</t>
  </si>
  <si>
    <t>OSK</t>
  </si>
  <si>
    <t>BPOP</t>
  </si>
  <si>
    <t>SMAR</t>
  </si>
  <si>
    <t>UNM</t>
  </si>
  <si>
    <t>CYBR</t>
  </si>
  <si>
    <t>FCNCA</t>
  </si>
  <si>
    <t>CRCBY</t>
  </si>
  <si>
    <t>XPO</t>
  </si>
  <si>
    <t>OLED</t>
  </si>
  <si>
    <t>KGC</t>
  </si>
  <si>
    <t>FYBR</t>
  </si>
  <si>
    <t>CACI</t>
  </si>
  <si>
    <t>REYN</t>
  </si>
  <si>
    <t>PTON</t>
  </si>
  <si>
    <t>PB</t>
  </si>
  <si>
    <t>WCC</t>
  </si>
  <si>
    <t>SKX</t>
  </si>
  <si>
    <t>SYNA</t>
  </si>
  <si>
    <t>SNV</t>
  </si>
  <si>
    <t>GTLS</t>
  </si>
  <si>
    <t>BEPC</t>
  </si>
  <si>
    <t>BLD</t>
  </si>
  <si>
    <t>PEGA</t>
  </si>
  <si>
    <t>DKNG</t>
  </si>
  <si>
    <t>EDR</t>
  </si>
  <si>
    <t>DCI</t>
  </si>
  <si>
    <t>OMF</t>
  </si>
  <si>
    <t>TENB</t>
  </si>
  <si>
    <t>AYI</t>
  </si>
  <si>
    <t>LITE</t>
  </si>
  <si>
    <t>OHI</t>
  </si>
  <si>
    <t>KSRYY</t>
  </si>
  <si>
    <t>SBS</t>
  </si>
  <si>
    <t>DDS</t>
  </si>
  <si>
    <t>SAIL</t>
  </si>
  <si>
    <t>PNFP</t>
  </si>
  <si>
    <t>RYN</t>
  </si>
  <si>
    <t>AXTA</t>
  </si>
  <si>
    <t>SON</t>
  </si>
  <si>
    <t>MUSA</t>
  </si>
  <si>
    <t>UWMC</t>
  </si>
  <si>
    <t>TXRH</t>
  </si>
  <si>
    <t>PII</t>
  </si>
  <si>
    <t>HLI</t>
  </si>
  <si>
    <t>RBA</t>
  </si>
  <si>
    <t>ASH</t>
  </si>
  <si>
    <t>ASGN</t>
  </si>
  <si>
    <t>AGNC</t>
  </si>
  <si>
    <t>FSK</t>
  </si>
  <si>
    <t>SMG</t>
  </si>
  <si>
    <t>BOKF</t>
  </si>
  <si>
    <t>MNDY</t>
  </si>
  <si>
    <t>LFUS</t>
  </si>
  <si>
    <t>LPX</t>
  </si>
  <si>
    <t>TNET</t>
  </si>
  <si>
    <t>FFIN</t>
  </si>
  <si>
    <t>LSTR</t>
  </si>
  <si>
    <t>MTDR</t>
  </si>
  <si>
    <t>MUR</t>
  </si>
  <si>
    <t>NVT</t>
  </si>
  <si>
    <t>TWKS</t>
  </si>
  <si>
    <t>IRT</t>
  </si>
  <si>
    <t>BKGFY</t>
  </si>
  <si>
    <t>TIXT</t>
  </si>
  <si>
    <t>MSP</t>
  </si>
  <si>
    <t>ADT</t>
  </si>
  <si>
    <t>INGR</t>
  </si>
  <si>
    <t>LYSDY</t>
  </si>
  <si>
    <t>SLAB</t>
  </si>
  <si>
    <t>TOL</t>
  </si>
  <si>
    <t>HOG</t>
  </si>
  <si>
    <t>EME</t>
  </si>
  <si>
    <t>CCOEY</t>
  </si>
  <si>
    <t>HGV</t>
  </si>
  <si>
    <t>CCCS</t>
  </si>
  <si>
    <t>INFA</t>
  </si>
  <si>
    <t>ORCC</t>
  </si>
  <si>
    <t>BNCDY</t>
  </si>
  <si>
    <t>CW</t>
  </si>
  <si>
    <t>TMX</t>
  </si>
  <si>
    <t>TRQ</t>
  </si>
  <si>
    <t>UBSFY</t>
  </si>
  <si>
    <t>NTNX</t>
  </si>
  <si>
    <t>RPD</t>
  </si>
  <si>
    <t>FLO</t>
  </si>
  <si>
    <t>TMBBY</t>
  </si>
  <si>
    <t>SAIA</t>
  </si>
  <si>
    <t>SHLX</t>
  </si>
  <si>
    <t>GDRX</t>
  </si>
  <si>
    <t>CLH</t>
  </si>
  <si>
    <t>SID</t>
  </si>
  <si>
    <t>NEP</t>
  </si>
  <si>
    <t>JSGRY</t>
  </si>
  <si>
    <t>FSV</t>
  </si>
  <si>
    <t>MTZ</t>
  </si>
  <si>
    <t>SSB</t>
  </si>
  <si>
    <t>VVV</t>
  </si>
  <si>
    <t>QLYS</t>
  </si>
  <si>
    <t>TPX</t>
  </si>
  <si>
    <t>COLM</t>
  </si>
  <si>
    <t>CC</t>
  </si>
  <si>
    <t>VIPS</t>
  </si>
  <si>
    <t>WB</t>
  </si>
  <si>
    <t>HHC</t>
  </si>
  <si>
    <t>HQY</t>
  </si>
  <si>
    <t>FCN</t>
  </si>
  <si>
    <t>VMI</t>
  </si>
  <si>
    <t>MNDT</t>
  </si>
  <si>
    <t>MIME</t>
  </si>
  <si>
    <t>AMG</t>
  </si>
  <si>
    <t>IPGP</t>
  </si>
  <si>
    <t>SEAS</t>
  </si>
  <si>
    <t>CUZ</t>
  </si>
  <si>
    <t>MQ</t>
  </si>
  <si>
    <t>SRC</t>
  </si>
  <si>
    <t>SWX</t>
  </si>
  <si>
    <t>TSEM</t>
  </si>
  <si>
    <t>DSGX</t>
  </si>
  <si>
    <t>DTM</t>
  </si>
  <si>
    <t>EVA</t>
  </si>
  <si>
    <t>JHG</t>
  </si>
  <si>
    <t>PVH</t>
  </si>
  <si>
    <t>WE</t>
  </si>
  <si>
    <t>MDU</t>
  </si>
  <si>
    <t>RLI</t>
  </si>
  <si>
    <t>ASAN</t>
  </si>
  <si>
    <t>THG</t>
  </si>
  <si>
    <t>TRNO</t>
  </si>
  <si>
    <t>IDA</t>
  </si>
  <si>
    <t>TV</t>
  </si>
  <si>
    <t>PRI</t>
  </si>
  <si>
    <t>GBCI</t>
  </si>
  <si>
    <t>PSB</t>
  </si>
  <si>
    <t>PAAS</t>
  </si>
  <si>
    <t>CCMP</t>
  </si>
  <si>
    <t>DEI</t>
  </si>
  <si>
    <t>RHP</t>
  </si>
  <si>
    <t>ROG</t>
  </si>
  <si>
    <t>BIPC</t>
  </si>
  <si>
    <t>CHFFY</t>
  </si>
  <si>
    <t>ESI</t>
  </si>
  <si>
    <t>AUY</t>
  </si>
  <si>
    <t>ANAT</t>
  </si>
  <si>
    <t>OZK</t>
  </si>
  <si>
    <t>KNSL</t>
  </si>
  <si>
    <t>STN</t>
  </si>
  <si>
    <t>AQUA</t>
  </si>
  <si>
    <t>SOFI</t>
  </si>
  <si>
    <t>VG</t>
  </si>
  <si>
    <t>EXP</t>
  </si>
  <si>
    <t>WOOF</t>
  </si>
  <si>
    <t>UNVR</t>
  </si>
  <si>
    <t>WTFC</t>
  </si>
  <si>
    <t>SIGI</t>
  </si>
  <si>
    <t>SLFPY</t>
  </si>
  <si>
    <t>BXMT</t>
  </si>
  <si>
    <t>POWI</t>
  </si>
  <si>
    <t>PHYS</t>
  </si>
  <si>
    <t>CIG</t>
  </si>
  <si>
    <t>HELE</t>
  </si>
  <si>
    <t>SLM</t>
  </si>
  <si>
    <t>MAN</t>
  </si>
  <si>
    <t>WK</t>
  </si>
  <si>
    <t>SLGN</t>
  </si>
  <si>
    <t>NTCO</t>
  </si>
  <si>
    <t>VLY</t>
  </si>
  <si>
    <t>CADE</t>
  </si>
  <si>
    <t>ROLL</t>
  </si>
  <si>
    <t>EXPO</t>
  </si>
  <si>
    <t>TGNA</t>
  </si>
  <si>
    <t>PAGS</t>
  </si>
  <si>
    <t>IAA</t>
  </si>
  <si>
    <t>NRZ</t>
  </si>
  <si>
    <t>FUTU</t>
  </si>
  <si>
    <t>HP</t>
  </si>
  <si>
    <t>GPS</t>
  </si>
  <si>
    <t>CIVI</t>
  </si>
  <si>
    <t>UFPI</t>
  </si>
  <si>
    <t>NSA</t>
  </si>
  <si>
    <t>AM</t>
  </si>
  <si>
    <t>LEG</t>
  </si>
  <si>
    <t>AXS</t>
  </si>
  <si>
    <t>ENLC</t>
  </si>
  <si>
    <t>TNL</t>
  </si>
  <si>
    <t>SAM</t>
  </si>
  <si>
    <t>IHCPF</t>
  </si>
  <si>
    <t>KRG</t>
  </si>
  <si>
    <t>IRDM</t>
  </si>
  <si>
    <t>MBT</t>
  </si>
  <si>
    <t>FRSH</t>
  </si>
  <si>
    <t>AMKR</t>
  </si>
  <si>
    <t>DRVN</t>
  </si>
  <si>
    <t>VRT</t>
  </si>
  <si>
    <t>ALGM</t>
  </si>
  <si>
    <t>SEB</t>
  </si>
  <si>
    <t>SAIC</t>
  </si>
  <si>
    <t>BMBL</t>
  </si>
  <si>
    <t>LPL</t>
  </si>
  <si>
    <t>MXCHY</t>
  </si>
  <si>
    <t>VRNS</t>
  </si>
  <si>
    <t>HBI</t>
  </si>
  <si>
    <t>CIGI</t>
  </si>
  <si>
    <t>BWXT</t>
  </si>
  <si>
    <t>NOVT</t>
  </si>
  <si>
    <t>MSA</t>
  </si>
  <si>
    <t>GRP-UN</t>
  </si>
  <si>
    <t>PK</t>
  </si>
  <si>
    <t>BKH</t>
  </si>
  <si>
    <t>UBSI</t>
  </si>
  <si>
    <t>IGT</t>
  </si>
  <si>
    <t>OPEN</t>
  </si>
  <si>
    <t>AUR</t>
  </si>
  <si>
    <t>SHI</t>
  </si>
  <si>
    <t>AMBP</t>
  </si>
  <si>
    <t>NCR</t>
  </si>
  <si>
    <t>HXL</t>
  </si>
  <si>
    <t>SSD</t>
  </si>
  <si>
    <t>VLPNY</t>
  </si>
  <si>
    <t>POST</t>
  </si>
  <si>
    <t>SLG</t>
  </si>
  <si>
    <t>AVAL</t>
  </si>
  <si>
    <t>HRB</t>
  </si>
  <si>
    <t>AL</t>
  </si>
  <si>
    <t>WIX</t>
  </si>
  <si>
    <t>FOUR</t>
  </si>
  <si>
    <t>MSM</t>
  </si>
  <si>
    <t>WWE</t>
  </si>
  <si>
    <t>BXSL</t>
  </si>
  <si>
    <t>WBS</t>
  </si>
  <si>
    <t>ESNT</t>
  </si>
  <si>
    <t>OWL</t>
  </si>
  <si>
    <t>MMS</t>
  </si>
  <si>
    <t>NATI</t>
  </si>
  <si>
    <t>EXLS</t>
  </si>
  <si>
    <t>DOCN</t>
  </si>
  <si>
    <t>RUN</t>
  </si>
  <si>
    <t>SRCL</t>
  </si>
  <si>
    <t>AVNT</t>
  </si>
  <si>
    <t>TKR</t>
  </si>
  <si>
    <t>TDC</t>
  </si>
  <si>
    <t>CRUS</t>
  </si>
  <si>
    <t>YETI</t>
  </si>
  <si>
    <t>THO</t>
  </si>
  <si>
    <t>BOX</t>
  </si>
  <si>
    <t>HE</t>
  </si>
  <si>
    <t>ATKR</t>
  </si>
  <si>
    <t>MITUY</t>
  </si>
  <si>
    <t>AYX</t>
  </si>
  <si>
    <t>LAZR</t>
  </si>
  <si>
    <t>PYCR</t>
  </si>
  <si>
    <t>SSRM</t>
  </si>
  <si>
    <t>ESGR</t>
  </si>
  <si>
    <t>OGS</t>
  </si>
  <si>
    <t>BTG</t>
  </si>
  <si>
    <t>MCW</t>
  </si>
  <si>
    <t>SFBS</t>
  </si>
  <si>
    <t>UMBF</t>
  </si>
  <si>
    <t>SPR</t>
  </si>
  <si>
    <t>NYCB</t>
  </si>
  <si>
    <t>AVT</t>
  </si>
  <si>
    <t>ABG</t>
  </si>
  <si>
    <t>FTCH</t>
  </si>
  <si>
    <t>ALTR</t>
  </si>
  <si>
    <t>VSCO</t>
  </si>
  <si>
    <t>CHPT</t>
  </si>
  <si>
    <t>APG</t>
  </si>
  <si>
    <t>SPSC</t>
  </si>
  <si>
    <t>VNT</t>
  </si>
  <si>
    <t>WTS</t>
  </si>
  <si>
    <t>AMN</t>
  </si>
  <si>
    <t>SNDR</t>
  </si>
  <si>
    <t>CHX</t>
  </si>
  <si>
    <t>ZD</t>
  </si>
  <si>
    <t>WEN</t>
  </si>
  <si>
    <t>ENV</t>
  </si>
  <si>
    <t>FLS</t>
  </si>
  <si>
    <t>ADRZY</t>
  </si>
  <si>
    <t>EVR</t>
  </si>
  <si>
    <t>ATUS</t>
  </si>
  <si>
    <t>MTG</t>
  </si>
  <si>
    <t>ORA</t>
  </si>
  <si>
    <t>JWN</t>
  </si>
  <si>
    <t>AZIHY</t>
  </si>
  <si>
    <t>SIM</t>
  </si>
  <si>
    <t>COKE</t>
  </si>
  <si>
    <t>SAFM</t>
  </si>
  <si>
    <t>BECN</t>
  </si>
  <si>
    <t>HR</t>
  </si>
  <si>
    <t>CNX</t>
  </si>
  <si>
    <t>MGY</t>
  </si>
  <si>
    <t>ATC</t>
  </si>
  <si>
    <t>HIW</t>
  </si>
  <si>
    <t>BHF</t>
  </si>
  <si>
    <t>CROX</t>
  </si>
  <si>
    <t>POR</t>
  </si>
  <si>
    <t>NEWR</t>
  </si>
  <si>
    <t>AWI</t>
  </si>
  <si>
    <t>LANC</t>
  </si>
  <si>
    <t>ELY</t>
  </si>
  <si>
    <t>TFSL</t>
  </si>
  <si>
    <t>TRTN</t>
  </si>
  <si>
    <t>IS</t>
  </si>
  <si>
    <t>PACW</t>
  </si>
  <si>
    <t>CURLF</t>
  </si>
  <si>
    <t>JOBS</t>
  </si>
  <si>
    <t>NJR</t>
  </si>
  <si>
    <t>MSTR</t>
  </si>
  <si>
    <t>FIZZ</t>
  </si>
  <si>
    <t>HWC</t>
  </si>
  <si>
    <t>RYAN</t>
  </si>
  <si>
    <t>NSP</t>
  </si>
  <si>
    <t>CELH</t>
  </si>
  <si>
    <t>JXN</t>
  </si>
  <si>
    <t>ASAI</t>
  </si>
  <si>
    <t>FRPT</t>
  </si>
  <si>
    <t>CPG</t>
  </si>
  <si>
    <t>ALIT</t>
  </si>
  <si>
    <t>CRK</t>
  </si>
  <si>
    <t>KNBE</t>
  </si>
  <si>
    <t>PSTH</t>
  </si>
  <si>
    <t>APLE</t>
  </si>
  <si>
    <t>CWK</t>
  </si>
  <si>
    <t>CEF</t>
  </si>
  <si>
    <t>CWST</t>
  </si>
  <si>
    <t>WD</t>
  </si>
  <si>
    <t>PECO</t>
  </si>
  <si>
    <t>PNM</t>
  </si>
  <si>
    <t>ALSN</t>
  </si>
  <si>
    <t>SMTC</t>
  </si>
  <si>
    <t>DBRG</t>
  </si>
  <si>
    <t>BCPC</t>
  </si>
  <si>
    <t>AGO</t>
  </si>
  <si>
    <t>CARG</t>
  </si>
  <si>
    <t>BL</t>
  </si>
  <si>
    <t>HAYW</t>
  </si>
  <si>
    <t>VAL</t>
  </si>
  <si>
    <t>AIT</t>
  </si>
  <si>
    <t>KEX</t>
  </si>
  <si>
    <t>MXL</t>
  </si>
  <si>
    <t>RDN</t>
  </si>
  <si>
    <t>SIG</t>
  </si>
  <si>
    <t>MEOH</t>
  </si>
  <si>
    <t>SMPL</t>
  </si>
  <si>
    <t>BZZUY</t>
  </si>
  <si>
    <t>SRAD</t>
  </si>
  <si>
    <t>LOPE</t>
  </si>
  <si>
    <t>MSGS</t>
  </si>
  <si>
    <t>PEGRY</t>
  </si>
  <si>
    <t>DNP</t>
  </si>
  <si>
    <t>SJI</t>
  </si>
  <si>
    <t>EPR</t>
  </si>
  <si>
    <t>CNM</t>
  </si>
  <si>
    <t>TCN</t>
  </si>
  <si>
    <t>JBT</t>
  </si>
  <si>
    <t>R</t>
  </si>
  <si>
    <t>WNS</t>
  </si>
  <si>
    <t>GTES</t>
  </si>
  <si>
    <t>DOC</t>
  </si>
  <si>
    <t>PSN</t>
  </si>
  <si>
    <t>SR</t>
  </si>
  <si>
    <t>HRI</t>
  </si>
  <si>
    <t>CBT</t>
  </si>
  <si>
    <t>NCNO</t>
  </si>
  <si>
    <t>PCH</t>
  </si>
  <si>
    <t>SAUHY</t>
  </si>
  <si>
    <t>ZWS</t>
  </si>
  <si>
    <t>GT</t>
  </si>
  <si>
    <t>FNB</t>
  </si>
  <si>
    <t>BRZE</t>
  </si>
  <si>
    <t>OUT</t>
  </si>
  <si>
    <t>JAMF</t>
  </si>
  <si>
    <t>MATX</t>
  </si>
  <si>
    <t>MTSI</t>
  </si>
  <si>
    <t>UMPQ</t>
  </si>
  <si>
    <t>OAOFY</t>
  </si>
  <si>
    <t>FCFS</t>
  </si>
  <si>
    <t>SI</t>
  </si>
  <si>
    <t>ATHM</t>
  </si>
  <si>
    <t>FN</t>
  </si>
  <si>
    <t>INDB</t>
  </si>
  <si>
    <t>SITM</t>
  </si>
  <si>
    <t>DUFRY</t>
  </si>
  <si>
    <t>GATX</t>
  </si>
  <si>
    <t>APPF</t>
  </si>
  <si>
    <t>LESL</t>
  </si>
  <si>
    <t>CHGG</t>
  </si>
  <si>
    <t>CRI</t>
  </si>
  <si>
    <t>BCUCY</t>
  </si>
  <si>
    <t>SXT</t>
  </si>
  <si>
    <t>JBLU</t>
  </si>
  <si>
    <t>APPN</t>
  </si>
  <si>
    <t>FOXF</t>
  </si>
  <si>
    <t>HOMB</t>
  </si>
  <si>
    <t>CXM</t>
  </si>
  <si>
    <t>ONTO</t>
  </si>
  <si>
    <t>IHS</t>
  </si>
  <si>
    <t>VRNT</t>
  </si>
  <si>
    <t>NEU</t>
  </si>
  <si>
    <t>PBF</t>
  </si>
  <si>
    <t>SUN</t>
  </si>
  <si>
    <t>EBC</t>
  </si>
  <si>
    <t>LXP</t>
  </si>
  <si>
    <t>PTEN</t>
  </si>
  <si>
    <t>TRIP</t>
  </si>
  <si>
    <t>FLR</t>
  </si>
  <si>
    <t>DV</t>
  </si>
  <si>
    <t>GLBE</t>
  </si>
  <si>
    <t>IRDEY</t>
  </si>
  <si>
    <t>LAZ</t>
  </si>
  <si>
    <t>FUL</t>
  </si>
  <si>
    <t>AEL</t>
  </si>
  <si>
    <t>TTEC</t>
  </si>
  <si>
    <t>NSIT</t>
  </si>
  <si>
    <t>SHOO</t>
  </si>
  <si>
    <t>SPT</t>
  </si>
  <si>
    <t>HPP</t>
  </si>
  <si>
    <t>VIAV</t>
  </si>
  <si>
    <t>IIPR</t>
  </si>
  <si>
    <t>LTHM</t>
  </si>
  <si>
    <t>ATI</t>
  </si>
  <si>
    <t>SPB</t>
  </si>
  <si>
    <t>HASI</t>
  </si>
  <si>
    <t>DIOD</t>
  </si>
  <si>
    <t>CWEN</t>
  </si>
  <si>
    <t>ESMT</t>
  </si>
  <si>
    <t>BKU</t>
  </si>
  <si>
    <t>SABR</t>
  </si>
  <si>
    <t>DUOL</t>
  </si>
  <si>
    <t>AZEK</t>
  </si>
  <si>
    <t>SFM</t>
  </si>
  <si>
    <t>CBU</t>
  </si>
  <si>
    <t>ETRN</t>
  </si>
  <si>
    <t>CVT</t>
  </si>
  <si>
    <t>KFY</t>
  </si>
  <si>
    <t>JBGS</t>
  </si>
  <si>
    <t>WBT</t>
  </si>
  <si>
    <t>REZI</t>
  </si>
  <si>
    <t>PRFT</t>
  </si>
  <si>
    <t>SUM</t>
  </si>
  <si>
    <t>TMHC</t>
  </si>
  <si>
    <t>ASO</t>
  </si>
  <si>
    <t>LSPD</t>
  </si>
  <si>
    <t>RKLB</t>
  </si>
  <si>
    <t>PSLV</t>
  </si>
  <si>
    <t>PZZA</t>
  </si>
  <si>
    <t>AY</t>
  </si>
  <si>
    <t>COOP</t>
  </si>
  <si>
    <t>BB</t>
  </si>
  <si>
    <t>MANT</t>
  </si>
  <si>
    <t>FELE</t>
  </si>
  <si>
    <t>FLYW</t>
  </si>
  <si>
    <t>KRNT</t>
  </si>
  <si>
    <t>BSM</t>
  </si>
  <si>
    <t>ADNT</t>
  </si>
  <si>
    <t>SITC</t>
  </si>
  <si>
    <t>NOMD</t>
  </si>
  <si>
    <t>BE</t>
  </si>
  <si>
    <t>VIRT</t>
  </si>
  <si>
    <t>CWAN</t>
  </si>
  <si>
    <t>SIX</t>
  </si>
  <si>
    <t>ACIW</t>
  </si>
  <si>
    <t>BNL</t>
  </si>
  <si>
    <t>JOBY</t>
  </si>
  <si>
    <t>GPI</t>
  </si>
  <si>
    <t>DEN</t>
  </si>
  <si>
    <t>MRCY</t>
  </si>
  <si>
    <t>AJRD</t>
  </si>
  <si>
    <t>RLX</t>
  </si>
  <si>
    <t>UCBI</t>
  </si>
  <si>
    <t>RVLV</t>
  </si>
  <si>
    <t>GO</t>
  </si>
  <si>
    <t>PEB</t>
  </si>
  <si>
    <t>ABM</t>
  </si>
  <si>
    <t>OLLI</t>
  </si>
  <si>
    <t>FTI</t>
  </si>
  <si>
    <t>UNF</t>
  </si>
  <si>
    <t>WTM</t>
  </si>
  <si>
    <t>YY</t>
  </si>
  <si>
    <t>RNW</t>
  </si>
  <si>
    <t>CVBF</t>
  </si>
  <si>
    <t>VET</t>
  </si>
  <si>
    <t>EQC</t>
  </si>
  <si>
    <t>MTH</t>
  </si>
  <si>
    <t>HGTY</t>
  </si>
  <si>
    <t>CATY</t>
  </si>
  <si>
    <t>APPS</t>
  </si>
  <si>
    <t>AMBA</t>
  </si>
  <si>
    <t>GOLF</t>
  </si>
  <si>
    <t>XRX</t>
  </si>
  <si>
    <t>DORM</t>
  </si>
  <si>
    <t>HAIN</t>
  </si>
  <si>
    <t>TAIPY</t>
  </si>
  <si>
    <t>DBC</t>
  </si>
  <si>
    <t>MLI</t>
  </si>
  <si>
    <t>ALE</t>
  </si>
  <si>
    <t>MC</t>
  </si>
  <si>
    <t>ALRM</t>
  </si>
  <si>
    <t>FORM</t>
  </si>
  <si>
    <t>ERF</t>
  </si>
  <si>
    <t>KW</t>
  </si>
  <si>
    <t>KOS</t>
  </si>
  <si>
    <t>NNI</t>
  </si>
  <si>
    <t>ATCO</t>
  </si>
  <si>
    <t>FHB</t>
  </si>
  <si>
    <t>IFS</t>
  </si>
  <si>
    <t>REGI</t>
  </si>
  <si>
    <t>LAC</t>
  </si>
  <si>
    <t>PWSC</t>
  </si>
  <si>
    <t>CPA</t>
  </si>
  <si>
    <t>CNR</t>
  </si>
  <si>
    <t>JOE</t>
  </si>
  <si>
    <t>BLKB</t>
  </si>
  <si>
    <t>TWNK</t>
  </si>
  <si>
    <t>NWE</t>
  </si>
  <si>
    <t>GTBIF</t>
  </si>
  <si>
    <t>CERT</t>
  </si>
  <si>
    <t>STNE</t>
  </si>
  <si>
    <t>FSR</t>
  </si>
  <si>
    <t>FUN</t>
  </si>
  <si>
    <t>KEN</t>
  </si>
  <si>
    <t>FIX</t>
  </si>
  <si>
    <t>LBRT</t>
  </si>
  <si>
    <t>QTWO</t>
  </si>
  <si>
    <t>HI</t>
  </si>
  <si>
    <t>AATP</t>
  </si>
  <si>
    <t>ASB</t>
  </si>
  <si>
    <t>TKC</t>
  </si>
  <si>
    <t>BOH</t>
  </si>
  <si>
    <t>KMPR</t>
  </si>
  <si>
    <t>HLF</t>
  </si>
  <si>
    <t>BCC</t>
  </si>
  <si>
    <t>SKY</t>
  </si>
  <si>
    <t>CPE</t>
  </si>
  <si>
    <t>CNO</t>
  </si>
  <si>
    <t>KWR</t>
  </si>
  <si>
    <t>ABCB</t>
  </si>
  <si>
    <t>IBTX</t>
  </si>
  <si>
    <t>PPBI</t>
  </si>
  <si>
    <t>NAD</t>
  </si>
  <si>
    <t>DQ</t>
  </si>
  <si>
    <t>SBLK</t>
  </si>
  <si>
    <t>AGI</t>
  </si>
  <si>
    <t>LGF-A</t>
  </si>
  <si>
    <t>KLIC</t>
  </si>
  <si>
    <t>SQSP</t>
  </si>
  <si>
    <t>SONO</t>
  </si>
  <si>
    <t>NVG</t>
  </si>
  <si>
    <t>OFC</t>
  </si>
  <si>
    <t>PDCO</t>
  </si>
  <si>
    <t>PSEC</t>
  </si>
  <si>
    <t>WHD</t>
  </si>
  <si>
    <t>GHC</t>
  </si>
  <si>
    <t>SPWR</t>
  </si>
  <si>
    <t>UPWK</t>
  </si>
  <si>
    <t>VC</t>
  </si>
  <si>
    <t>IQ</t>
  </si>
  <si>
    <t>MPLN</t>
  </si>
  <si>
    <t>AEIS</t>
  </si>
  <si>
    <t>LZ</t>
  </si>
  <si>
    <t>GEF</t>
  </si>
  <si>
    <t>SG</t>
  </si>
  <si>
    <t>KBH</t>
  </si>
  <si>
    <t>UNIT</t>
  </si>
  <si>
    <t>CCOI</t>
  </si>
  <si>
    <t>AWR</t>
  </si>
  <si>
    <t>SFRGY</t>
  </si>
  <si>
    <t>PFSI</t>
  </si>
  <si>
    <t>EVTC</t>
  </si>
  <si>
    <t>BCO</t>
  </si>
  <si>
    <t>NKLA</t>
  </si>
  <si>
    <t>FBP</t>
  </si>
  <si>
    <t>TAC</t>
  </si>
  <si>
    <t>NVMI</t>
  </si>
  <si>
    <t>RUSHA</t>
  </si>
  <si>
    <t>FRHC</t>
  </si>
  <si>
    <t>SSTK</t>
  </si>
  <si>
    <t>EPRT</t>
  </si>
  <si>
    <t>FURCF</t>
  </si>
  <si>
    <t>LTH</t>
  </si>
  <si>
    <t>AAT</t>
  </si>
  <si>
    <t>MCY</t>
  </si>
  <si>
    <t>AVA</t>
  </si>
  <si>
    <t>DELKY</t>
  </si>
  <si>
    <t>BOOT</t>
  </si>
  <si>
    <t>WLL</t>
  </si>
  <si>
    <t>ALGT</t>
  </si>
  <si>
    <t>BTEGF</t>
  </si>
  <si>
    <t>JJSF</t>
  </si>
  <si>
    <t>TASK</t>
  </si>
  <si>
    <t>HL</t>
  </si>
  <si>
    <t>RMBS</t>
  </si>
  <si>
    <t>ENS</t>
  </si>
  <si>
    <t>RRR</t>
  </si>
  <si>
    <t>SIMO</t>
  </si>
  <si>
    <t>MGEE</t>
  </si>
  <si>
    <t>WRBY</t>
  </si>
  <si>
    <t>CVLT</t>
  </si>
  <si>
    <t>OMAB</t>
  </si>
  <si>
    <t>TRUP</t>
  </si>
  <si>
    <t>CRVL</t>
  </si>
  <si>
    <t>MLCO</t>
  </si>
  <si>
    <t>SFNC</t>
  </si>
  <si>
    <t>VSAT</t>
  </si>
  <si>
    <t>VSH</t>
  </si>
  <si>
    <t>ALBKY</t>
  </si>
  <si>
    <t>VICR</t>
  </si>
  <si>
    <t>IIJIY</t>
  </si>
  <si>
    <t>CBRL</t>
  </si>
  <si>
    <t>BTU</t>
  </si>
  <si>
    <t>MAIN</t>
  </si>
  <si>
    <t>AMR</t>
  </si>
  <si>
    <t>MMYT</t>
  </si>
  <si>
    <t>CRCT</t>
  </si>
  <si>
    <t>ABR</t>
  </si>
  <si>
    <t>UGP</t>
  </si>
  <si>
    <t>WING</t>
  </si>
  <si>
    <t>FTDR</t>
  </si>
  <si>
    <t>EXG</t>
  </si>
  <si>
    <t>ARNC</t>
  </si>
  <si>
    <t>MDC</t>
  </si>
  <si>
    <t>BANF</t>
  </si>
  <si>
    <t>INST</t>
  </si>
  <si>
    <t>COUR</t>
  </si>
  <si>
    <t>UILCY</t>
  </si>
  <si>
    <t>CWT</t>
  </si>
  <si>
    <t>OMI</t>
  </si>
  <si>
    <t>FHI</t>
  </si>
  <si>
    <t>FWRD</t>
  </si>
  <si>
    <t>TROX</t>
  </si>
  <si>
    <t>NEX</t>
  </si>
  <si>
    <t>TCBI</t>
  </si>
  <si>
    <t>SHO</t>
  </si>
  <si>
    <t>BRP</t>
  </si>
  <si>
    <t>SBRA</t>
  </si>
  <si>
    <t>AMRC</t>
  </si>
  <si>
    <t>MOG-A</t>
  </si>
  <si>
    <t>MAC</t>
  </si>
  <si>
    <t>TRN</t>
  </si>
  <si>
    <t>BPXXY</t>
  </si>
  <si>
    <t>ZIP</t>
  </si>
  <si>
    <t>WERN</t>
  </si>
  <si>
    <t>FIGS</t>
  </si>
  <si>
    <t>CALX</t>
  </si>
  <si>
    <t>HLNE</t>
  </si>
  <si>
    <t>SANM</t>
  </si>
  <si>
    <t>FOCS</t>
  </si>
  <si>
    <t>TCNNF</t>
  </si>
  <si>
    <t>HPK</t>
  </si>
  <si>
    <t>CALM</t>
  </si>
  <si>
    <t>FA</t>
  </si>
  <si>
    <t>AEO</t>
  </si>
  <si>
    <t>WSFS</t>
  </si>
  <si>
    <t>CGAU</t>
  </si>
  <si>
    <t>CIXX</t>
  </si>
  <si>
    <t>IPAR</t>
  </si>
  <si>
    <t>ACA</t>
  </si>
  <si>
    <t>AUB</t>
  </si>
  <si>
    <t>AG</t>
  </si>
  <si>
    <t>AAON</t>
  </si>
  <si>
    <t>JTEKY</t>
  </si>
  <si>
    <t>OAS</t>
  </si>
  <si>
    <t>WEBR</t>
  </si>
  <si>
    <t>KD</t>
  </si>
  <si>
    <t>STER</t>
  </si>
  <si>
    <t>GGAL</t>
  </si>
  <si>
    <t>SSU</t>
  </si>
  <si>
    <t>LCII</t>
  </si>
  <si>
    <t>IBOC</t>
  </si>
  <si>
    <t>NAVI</t>
  </si>
  <si>
    <t>EPAY</t>
  </si>
  <si>
    <t>EVH</t>
  </si>
  <si>
    <t>HMY</t>
  </si>
  <si>
    <t>NMRK</t>
  </si>
  <si>
    <t>CVI</t>
  </si>
  <si>
    <t>AIMC</t>
  </si>
  <si>
    <t>GBDC</t>
  </si>
  <si>
    <t>CGC</t>
  </si>
  <si>
    <t>AIN</t>
  </si>
  <si>
    <t>MTOR</t>
  </si>
  <si>
    <t>UNFI</t>
  </si>
  <si>
    <t>ONB</t>
  </si>
  <si>
    <t>HUBG</t>
  </si>
  <si>
    <t>GOGL</t>
  </si>
  <si>
    <t>WDFC</t>
  </si>
  <si>
    <t>USM</t>
  </si>
  <si>
    <t>BLDP</t>
  </si>
  <si>
    <t>OZON</t>
  </si>
  <si>
    <t>DSEY</t>
  </si>
  <si>
    <t>DY</t>
  </si>
  <si>
    <t>PSMT</t>
  </si>
  <si>
    <t>UTF</t>
  </si>
  <si>
    <t>DH</t>
  </si>
  <si>
    <t>MSGE</t>
  </si>
  <si>
    <t>BOWL</t>
  </si>
  <si>
    <t>MDRX</t>
  </si>
  <si>
    <t>TLRY</t>
  </si>
  <si>
    <t>ARCH</t>
  </si>
  <si>
    <t>FULT</t>
  </si>
  <si>
    <t>EVCM</t>
  </si>
  <si>
    <t>LFG</t>
  </si>
  <si>
    <t>ETWO</t>
  </si>
  <si>
    <t>OTTR</t>
  </si>
  <si>
    <t>BROS</t>
  </si>
  <si>
    <t>IBP</t>
  </si>
  <si>
    <t>RIG</t>
  </si>
  <si>
    <t>GLNG</t>
  </si>
  <si>
    <t>EMBK</t>
  </si>
  <si>
    <t>SAFE</t>
  </si>
  <si>
    <t>YELP</t>
  </si>
  <si>
    <t>TEX</t>
  </si>
  <si>
    <t>JKS</t>
  </si>
  <si>
    <t>EAF</t>
  </si>
  <si>
    <t>CSQ</t>
  </si>
  <si>
    <t>CIM</t>
  </si>
  <si>
    <t>URBN</t>
  </si>
  <si>
    <t>MAXR</t>
  </si>
  <si>
    <t>GOOS</t>
  </si>
  <si>
    <t>NEGG</t>
  </si>
  <si>
    <t>CCU</t>
  </si>
  <si>
    <t>PTXKY</t>
  </si>
  <si>
    <t>BYND</t>
  </si>
  <si>
    <t>TAL</t>
  </si>
  <si>
    <t>HTH</t>
  </si>
  <si>
    <t>WOR</t>
  </si>
  <si>
    <t>WIRE</t>
  </si>
  <si>
    <t>LGIH</t>
  </si>
  <si>
    <t>IHRT</t>
  </si>
  <si>
    <t>MLKN</t>
  </si>
  <si>
    <t>BRC</t>
  </si>
  <si>
    <t>NGVT</t>
  </si>
  <si>
    <t>ESBA</t>
  </si>
  <si>
    <t>TEO</t>
  </si>
  <si>
    <t>IOSP</t>
  </si>
  <si>
    <t>MNSO</t>
  </si>
  <si>
    <t>BMI</t>
  </si>
  <si>
    <t>BVN</t>
  </si>
  <si>
    <t>SHAK</t>
  </si>
  <si>
    <t>ATSG</t>
  </si>
  <si>
    <t>KTB</t>
  </si>
  <si>
    <t>NHI</t>
  </si>
  <si>
    <t>ANGI</t>
  </si>
  <si>
    <t>YOU</t>
  </si>
  <si>
    <t>TELL</t>
  </si>
  <si>
    <t>NTCT</t>
  </si>
  <si>
    <t>CSTM</t>
  </si>
  <si>
    <t>SAVE</t>
  </si>
  <si>
    <t>PLXS</t>
  </si>
  <si>
    <t>SCL</t>
  </si>
  <si>
    <t>MNTV</t>
  </si>
  <si>
    <t>PRMW</t>
  </si>
  <si>
    <t>GCP</t>
  </si>
  <si>
    <t>SHMAY</t>
  </si>
  <si>
    <t>BDC</t>
  </si>
  <si>
    <t>AILIH</t>
  </si>
  <si>
    <t>TPH</t>
  </si>
  <si>
    <t>RLJ</t>
  </si>
  <si>
    <t>ULCC</t>
  </si>
  <si>
    <t>VORB</t>
  </si>
  <si>
    <t>THRM</t>
  </si>
  <si>
    <t>CMTG</t>
  </si>
  <si>
    <t>EURN</t>
  </si>
  <si>
    <t>AX</t>
  </si>
  <si>
    <t>MANU</t>
  </si>
  <si>
    <t>COLB</t>
  </si>
  <si>
    <t>TR</t>
  </si>
  <si>
    <t>IBA</t>
  </si>
  <si>
    <t>TSP</t>
  </si>
  <si>
    <t>SLCJY</t>
  </si>
  <si>
    <t>NXE</t>
  </si>
  <si>
    <t>NAPA</t>
  </si>
  <si>
    <t>ODP</t>
  </si>
  <si>
    <t>YUMM</t>
  </si>
  <si>
    <t>DNUT</t>
  </si>
  <si>
    <t>HLIO</t>
  </si>
  <si>
    <t>QFIN</t>
  </si>
  <si>
    <t>CENT</t>
  </si>
  <si>
    <t>WFRD</t>
  </si>
  <si>
    <t>PLAY</t>
  </si>
  <si>
    <t>CVCO</t>
  </si>
  <si>
    <t>VNOM</t>
  </si>
  <si>
    <t>ARLP</t>
  </si>
  <si>
    <t>ORRYY</t>
  </si>
  <si>
    <t>PING</t>
  </si>
  <si>
    <t>ITRI</t>
  </si>
  <si>
    <t>DCT</t>
  </si>
  <si>
    <t>ATGSY</t>
  </si>
  <si>
    <t>PAX</t>
  </si>
  <si>
    <t>ROIC</t>
  </si>
  <si>
    <t>RES</t>
  </si>
  <si>
    <t>NUS</t>
  </si>
  <si>
    <t>DRH</t>
  </si>
  <si>
    <t>GSHD</t>
  </si>
  <si>
    <t>VRRM</t>
  </si>
  <si>
    <t>COMP</t>
  </si>
  <si>
    <t>DKL</t>
  </si>
  <si>
    <t>KMT</t>
  </si>
  <si>
    <t>TIGO</t>
  </si>
  <si>
    <t>ZGN</t>
  </si>
  <si>
    <t>OTLY</t>
  </si>
  <si>
    <t>KAI</t>
  </si>
  <si>
    <t>ZETA</t>
  </si>
  <si>
    <t>PAGP</t>
  </si>
  <si>
    <t>APAM</t>
  </si>
  <si>
    <t>SMCI</t>
  </si>
  <si>
    <t>VERX</t>
  </si>
  <si>
    <t>CDEV</t>
  </si>
  <si>
    <t>HLMN</t>
  </si>
  <si>
    <t>THNPY</t>
  </si>
  <si>
    <t>WMK</t>
  </si>
  <si>
    <t>XHR</t>
  </si>
  <si>
    <t>RXT</t>
  </si>
  <si>
    <t>CPK</t>
  </si>
  <si>
    <t>UTG</t>
  </si>
  <si>
    <t>RAMP</t>
  </si>
  <si>
    <t>UE</t>
  </si>
  <si>
    <t>DAN</t>
  </si>
  <si>
    <t>BRFS</t>
  </si>
  <si>
    <t>LKNCY</t>
  </si>
  <si>
    <t>PIPR</t>
  </si>
  <si>
    <t>MTX</t>
  </si>
  <si>
    <t>EQX</t>
  </si>
  <si>
    <t>PRGS</t>
  </si>
  <si>
    <t>OI</t>
  </si>
  <si>
    <t>LILA</t>
  </si>
  <si>
    <t>FIBK</t>
  </si>
  <si>
    <t>FRME</t>
  </si>
  <si>
    <t>TDS</t>
  </si>
  <si>
    <t>EXPI</t>
  </si>
  <si>
    <t>CLBK</t>
  </si>
  <si>
    <t>AVAV</t>
  </si>
  <si>
    <t>PSFE</t>
  </si>
  <si>
    <t>FSS</t>
  </si>
  <si>
    <t>FROG</t>
  </si>
  <si>
    <t>GMS</t>
  </si>
  <si>
    <t>IVT</t>
  </si>
  <si>
    <t>FTAI</t>
  </si>
  <si>
    <t>CBZ</t>
  </si>
  <si>
    <t>VSTO</t>
  </si>
  <si>
    <t>WSBC</t>
  </si>
  <si>
    <t>NXRT</t>
  </si>
  <si>
    <t>GSAT</t>
  </si>
  <si>
    <t>VRTV</t>
  </si>
  <si>
    <t>SKIN</t>
  </si>
  <si>
    <t>FVRR</t>
  </si>
  <si>
    <t>BLMN</t>
  </si>
  <si>
    <t>FCPT</t>
  </si>
  <si>
    <t>PGRE</t>
  </si>
  <si>
    <t>LAUR</t>
  </si>
  <si>
    <t>CAKE</t>
  </si>
  <si>
    <t>CNNE</t>
  </si>
  <si>
    <t>SPCE</t>
  </si>
  <si>
    <t>ANF</t>
  </si>
  <si>
    <t>EPC</t>
  </si>
  <si>
    <t>GOGO</t>
  </si>
  <si>
    <t>MED</t>
  </si>
  <si>
    <t>ERJ</t>
  </si>
  <si>
    <t>GDV</t>
  </si>
  <si>
    <t>NG</t>
  </si>
  <si>
    <t>NOVA</t>
  </si>
  <si>
    <t>WRE</t>
  </si>
  <si>
    <t>OR</t>
  </si>
  <si>
    <t>TTGT</t>
  </si>
  <si>
    <t>SATS</t>
  </si>
  <si>
    <t>PAY</t>
  </si>
  <si>
    <t>ACVA</t>
  </si>
  <si>
    <t>SWI</t>
  </si>
  <si>
    <t>LTGHY</t>
  </si>
  <si>
    <t>MGPI</t>
  </si>
  <si>
    <t>MGRC</t>
  </si>
  <si>
    <t>WAFD</t>
  </si>
  <si>
    <t>VGR</t>
  </si>
  <si>
    <t>CMP</t>
  </si>
  <si>
    <t>CSGS</t>
  </si>
  <si>
    <t>CVET</t>
  </si>
  <si>
    <t>ENR</t>
  </si>
  <si>
    <t>SLVM</t>
  </si>
  <si>
    <t>FHAI</t>
  </si>
  <si>
    <t>RQI</t>
  </si>
  <si>
    <t>SPXC</t>
  </si>
  <si>
    <t>BMEZ</t>
  </si>
  <si>
    <t>PDM</t>
  </si>
  <si>
    <t>BDN</t>
  </si>
  <si>
    <t>BCNAY</t>
  </si>
  <si>
    <t>SBCF</t>
  </si>
  <si>
    <t>ITCB</t>
  </si>
  <si>
    <t>FFBC</t>
  </si>
  <si>
    <t>FSLY</t>
  </si>
  <si>
    <t>AAWW</t>
  </si>
  <si>
    <t>TDCX</t>
  </si>
  <si>
    <t>ETY</t>
  </si>
  <si>
    <t>GPOR</t>
  </si>
  <si>
    <t>UTZ</t>
  </si>
  <si>
    <t>ASZ</t>
  </si>
  <si>
    <t>CYXT</t>
  </si>
  <si>
    <t>WBX</t>
  </si>
  <si>
    <t>PRK</t>
  </si>
  <si>
    <t>HTGC</t>
  </si>
  <si>
    <t>RELY</t>
  </si>
  <si>
    <t>CNK</t>
  </si>
  <si>
    <t>ARCB</t>
  </si>
  <si>
    <t>IAS</t>
  </si>
  <si>
    <t>KTOS</t>
  </si>
  <si>
    <t>FBC</t>
  </si>
  <si>
    <t>LXU</t>
  </si>
  <si>
    <t>BSTZ</t>
  </si>
  <si>
    <t>NOG</t>
  </si>
  <si>
    <t>MWA</t>
  </si>
  <si>
    <t>AI</t>
  </si>
  <si>
    <t>VCTR</t>
  </si>
  <si>
    <t>BBU</t>
  </si>
  <si>
    <t>NUV</t>
  </si>
  <si>
    <t>TGSGY</t>
  </si>
  <si>
    <t>GNW</t>
  </si>
  <si>
    <t>LOB</t>
  </si>
  <si>
    <t>GSBD</t>
  </si>
  <si>
    <t>AMPL</t>
  </si>
  <si>
    <t>DADA</t>
  </si>
  <si>
    <t>NZF</t>
  </si>
  <si>
    <t>EVT</t>
  </si>
  <si>
    <t>DOOR</t>
  </si>
  <si>
    <t>ADX</t>
  </si>
  <si>
    <t>NPO</t>
  </si>
  <si>
    <t>ICFI</t>
  </si>
  <si>
    <t>HTLF</t>
  </si>
  <si>
    <t>FBK</t>
  </si>
  <si>
    <t>BUR</t>
  </si>
  <si>
    <t>TSE</t>
  </si>
  <si>
    <t>ENIC</t>
  </si>
  <si>
    <t>NE</t>
  </si>
  <si>
    <t>LKFN</t>
  </si>
  <si>
    <t>ACLS</t>
  </si>
  <si>
    <t>BANR</t>
  </si>
  <si>
    <t>CCS</t>
  </si>
  <si>
    <t>WGO</t>
  </si>
  <si>
    <t>PRAA</t>
  </si>
  <si>
    <t>CRS</t>
  </si>
  <si>
    <t>ITPOF</t>
  </si>
  <si>
    <t>HEP</t>
  </si>
  <si>
    <t>SAH</t>
  </si>
  <si>
    <t>NABL</t>
  </si>
  <si>
    <t>DK</t>
  </si>
  <si>
    <t>BPIRY</t>
  </si>
  <si>
    <t>LAW</t>
  </si>
  <si>
    <t>CEQP</t>
  </si>
  <si>
    <t>VTKLY</t>
  </si>
  <si>
    <t>VLRS</t>
  </si>
  <si>
    <t>NVEE</t>
  </si>
  <si>
    <t>SBH</t>
  </si>
  <si>
    <t>IMPJY</t>
  </si>
  <si>
    <t>GAB</t>
  </si>
  <si>
    <t>SASR</t>
  </si>
  <si>
    <t>AKR</t>
  </si>
  <si>
    <t>EVBG</t>
  </si>
  <si>
    <t>IMKTA</t>
  </si>
  <si>
    <t>KIND</t>
  </si>
  <si>
    <t>SBGI</t>
  </si>
  <si>
    <t>COSG</t>
  </si>
  <si>
    <t>DNIYY</t>
  </si>
  <si>
    <t>LPRO</t>
  </si>
  <si>
    <t>DWAC</t>
  </si>
  <si>
    <t>FHTF</t>
  </si>
  <si>
    <t>MMI</t>
  </si>
  <si>
    <t>GTN</t>
  </si>
  <si>
    <t>TBK</t>
  </si>
  <si>
    <t>KRO</t>
  </si>
  <si>
    <t>IDCC</t>
  </si>
  <si>
    <t>EAT</t>
  </si>
  <si>
    <t>VMEO</t>
  </si>
  <si>
    <t>KAR</t>
  </si>
  <si>
    <t>TRMK</t>
  </si>
  <si>
    <t>PTVE</t>
  </si>
  <si>
    <t>SJW</t>
  </si>
  <si>
    <t>JELD</t>
  </si>
  <si>
    <t>THS</t>
  </si>
  <si>
    <t>NAC</t>
  </si>
  <si>
    <t>MTRN</t>
  </si>
  <si>
    <t>HOPE</t>
  </si>
  <si>
    <t>BCAT</t>
  </si>
  <si>
    <t>JACK</t>
  </si>
  <si>
    <t>QRTEA</t>
  </si>
  <si>
    <t>FORG</t>
  </si>
  <si>
    <t>EGO</t>
  </si>
  <si>
    <t>KN</t>
  </si>
  <si>
    <t>CCYC</t>
  </si>
  <si>
    <t>WOW</t>
  </si>
  <si>
    <t>BDJ</t>
  </si>
  <si>
    <t>ANDE</t>
  </si>
  <si>
    <t>MARA</t>
  </si>
  <si>
    <t>CMRE</t>
  </si>
  <si>
    <t>CINT</t>
  </si>
  <si>
    <t>TBLT</t>
  </si>
  <si>
    <t>EFSC</t>
  </si>
  <si>
    <t>ECPG</t>
  </si>
  <si>
    <t>DAC</t>
  </si>
  <si>
    <t>LPSN</t>
  </si>
  <si>
    <t>KAHC</t>
  </si>
  <si>
    <t>XMTR</t>
  </si>
  <si>
    <t>CVII</t>
  </si>
  <si>
    <t>RCII</t>
  </si>
  <si>
    <t>POLY</t>
  </si>
  <si>
    <t>AKO-A</t>
  </si>
  <si>
    <t>RNST</t>
  </si>
  <si>
    <t>B</t>
  </si>
  <si>
    <t>GPRE</t>
  </si>
  <si>
    <t>WWW</t>
  </si>
  <si>
    <t>MNTK</t>
  </si>
  <si>
    <t>TWO</t>
  </si>
  <si>
    <t>INFN</t>
  </si>
  <si>
    <t>TGH</t>
  </si>
  <si>
    <t>FRO</t>
  </si>
  <si>
    <t>USAC</t>
  </si>
  <si>
    <t>ADLDY</t>
  </si>
  <si>
    <t>CSIQ</t>
  </si>
  <si>
    <t>DFH</t>
  </si>
  <si>
    <t>BGS</t>
  </si>
  <si>
    <t>OLO</t>
  </si>
  <si>
    <t>CSWI</t>
  </si>
  <si>
    <t>ADV</t>
  </si>
  <si>
    <t>XPER</t>
  </si>
  <si>
    <t>ARI</t>
  </si>
  <si>
    <t>LRN</t>
  </si>
  <si>
    <t>HBM</t>
  </si>
  <si>
    <t>HMN</t>
  </si>
  <si>
    <t>AIR</t>
  </si>
  <si>
    <t>VBTX</t>
  </si>
  <si>
    <t>MEI</t>
  </si>
  <si>
    <t>STRA</t>
  </si>
  <si>
    <t>PTY</t>
  </si>
  <si>
    <t>SKT</t>
  </si>
  <si>
    <t>NS</t>
  </si>
  <si>
    <t>MIR</t>
  </si>
  <si>
    <t>ARHS</t>
  </si>
  <si>
    <t>PJT</t>
  </si>
  <si>
    <t>NTB</t>
  </si>
  <si>
    <t>ESE</t>
  </si>
  <si>
    <t>BALY</t>
  </si>
  <si>
    <t>EVRI</t>
  </si>
  <si>
    <t>CIOXY</t>
  </si>
  <si>
    <t>YPF</t>
  </si>
  <si>
    <t>VCSA</t>
  </si>
  <si>
    <t>VRNOF</t>
  </si>
  <si>
    <t>AVDX</t>
  </si>
  <si>
    <t>HIMX</t>
  </si>
  <si>
    <t>EGBN</t>
  </si>
  <si>
    <t>PDI</t>
  </si>
  <si>
    <t>CTOS</t>
  </si>
  <si>
    <t>VTSCY</t>
  </si>
  <si>
    <t>XPRO</t>
  </si>
  <si>
    <t>SNCY</t>
  </si>
  <si>
    <t>NMIH</t>
  </si>
  <si>
    <t>CEIX</t>
  </si>
  <si>
    <t>DEA</t>
  </si>
  <si>
    <t>MCG</t>
  </si>
  <si>
    <t>ZUO</t>
  </si>
  <si>
    <t>BKE</t>
  </si>
  <si>
    <t>PRM</t>
  </si>
  <si>
    <t>NWBI</t>
  </si>
  <si>
    <t>WABC</t>
  </si>
  <si>
    <t>STEP</t>
  </si>
  <si>
    <t>RVT</t>
  </si>
  <si>
    <t>TSLX</t>
  </si>
  <si>
    <t>SGML</t>
  </si>
  <si>
    <t>UAN</t>
  </si>
  <si>
    <t>CTRE</t>
  </si>
  <si>
    <t>PRG</t>
  </si>
  <si>
    <t>MNRO</t>
  </si>
  <si>
    <t>FCEL</t>
  </si>
  <si>
    <t>LC</t>
  </si>
  <si>
    <t>JPS</t>
  </si>
  <si>
    <t>MFGP</t>
  </si>
  <si>
    <t>OSTK</t>
  </si>
  <si>
    <t>CXW</t>
  </si>
  <si>
    <t>USA</t>
  </si>
  <si>
    <t>HNI</t>
  </si>
  <si>
    <t>FRG</t>
  </si>
  <si>
    <t>BTT</t>
  </si>
  <si>
    <t>EVTL</t>
  </si>
  <si>
    <t>NBTB</t>
  </si>
  <si>
    <t>KALU</t>
  </si>
  <si>
    <t>MVST</t>
  </si>
  <si>
    <t>SOVO</t>
  </si>
  <si>
    <t>INTA</t>
  </si>
  <si>
    <t>CRTO</t>
  </si>
  <si>
    <t>PATK</t>
  </si>
  <si>
    <t>GCMG</t>
  </si>
  <si>
    <t>SWIM</t>
  </si>
  <si>
    <t>TY</t>
  </si>
  <si>
    <t>ALEX</t>
  </si>
  <si>
    <t>OXM</t>
  </si>
  <si>
    <t>PLYA</t>
  </si>
  <si>
    <t>ETV</t>
  </si>
  <si>
    <t>DDD</t>
  </si>
  <si>
    <t>PAYO</t>
  </si>
  <si>
    <t>FLNG</t>
  </si>
  <si>
    <t>IONQ</t>
  </si>
  <si>
    <t>ARGO</t>
  </si>
  <si>
    <t>ECOL</t>
  </si>
  <si>
    <t>INBT</t>
  </si>
  <si>
    <t>GDOT</t>
  </si>
  <si>
    <t>UDMY</t>
  </si>
  <si>
    <t>PDO</t>
  </si>
  <si>
    <t>KFRC</t>
  </si>
  <si>
    <t>STNG</t>
  </si>
  <si>
    <t>GES</t>
  </si>
  <si>
    <t>UBEOY</t>
  </si>
  <si>
    <t>GSG</t>
  </si>
  <si>
    <t>ALG</t>
  </si>
  <si>
    <t>ARCO</t>
  </si>
  <si>
    <t>MSEX</t>
  </si>
  <si>
    <t>TUYA</t>
  </si>
  <si>
    <t>ESRT</t>
  </si>
  <si>
    <t>TALO</t>
  </si>
  <si>
    <t>INT</t>
  </si>
  <si>
    <t>LNN</t>
  </si>
  <si>
    <t>PMT</t>
  </si>
  <si>
    <t>MRTN</t>
  </si>
  <si>
    <t>AAC</t>
  </si>
  <si>
    <t>ATGE</t>
  </si>
  <si>
    <t>IPOF</t>
  </si>
  <si>
    <t>CENX</t>
  </si>
  <si>
    <t>MTTR</t>
  </si>
  <si>
    <t>PUMP</t>
  </si>
  <si>
    <t>VZIO</t>
  </si>
  <si>
    <t>CRSR</t>
  </si>
  <si>
    <t>FORTY</t>
  </si>
  <si>
    <t>DCBO</t>
  </si>
  <si>
    <t>SKYW</t>
  </si>
  <si>
    <t>TTMI</t>
  </si>
  <si>
    <t>BBAI</t>
  </si>
  <si>
    <t>TGI</t>
  </si>
  <si>
    <t>NWN</t>
  </si>
  <si>
    <t>JBI</t>
  </si>
  <si>
    <t>AHL-PC</t>
  </si>
  <si>
    <t>MODV</t>
  </si>
  <si>
    <t>PX</t>
  </si>
  <si>
    <t>SEMR</t>
  </si>
  <si>
    <t>IRBT</t>
  </si>
  <si>
    <t>BIOGY</t>
  </si>
  <si>
    <t>GDEN</t>
  </si>
  <si>
    <t>UCTT</t>
  </si>
  <si>
    <t>AVID</t>
  </si>
  <si>
    <t>CODI</t>
  </si>
  <si>
    <t>MAG</t>
  </si>
  <si>
    <t>VRE</t>
  </si>
  <si>
    <t>AMK</t>
  </si>
  <si>
    <t>DOMO</t>
  </si>
  <si>
    <t>CHEF</t>
  </si>
  <si>
    <t>BXMX</t>
  </si>
  <si>
    <t>SYBT</t>
  </si>
  <si>
    <t>OSIS</t>
  </si>
  <si>
    <t>GNL</t>
  </si>
  <si>
    <t>PLMR</t>
  </si>
  <si>
    <t>UVV</t>
  </si>
  <si>
    <t>AMCX</t>
  </si>
  <si>
    <t>PTRA</t>
  </si>
  <si>
    <t>AFYA</t>
  </si>
  <si>
    <t>HRT</t>
  </si>
  <si>
    <t>AZUL</t>
  </si>
  <si>
    <t>BAMR</t>
  </si>
  <si>
    <t>SA</t>
  </si>
  <si>
    <t>GVA</t>
  </si>
  <si>
    <t>PTNR</t>
  </si>
  <si>
    <t>LADR</t>
  </si>
  <si>
    <t>ENVA</t>
  </si>
  <si>
    <t>SFL</t>
  </si>
  <si>
    <t>STC</t>
  </si>
  <si>
    <t>RYI</t>
  </si>
  <si>
    <t>SSP</t>
  </si>
  <si>
    <t>TEN</t>
  </si>
  <si>
    <t>GPRO</t>
  </si>
  <si>
    <t>ECVT</t>
  </si>
  <si>
    <t>LMND</t>
  </si>
  <si>
    <t>CUBI</t>
  </si>
  <si>
    <t>BBBY</t>
  </si>
  <si>
    <t>DSL</t>
  </si>
  <si>
    <t>WRMK</t>
  </si>
  <si>
    <t>MEG</t>
  </si>
  <si>
    <t>ETG</t>
  </si>
  <si>
    <t>SLDP</t>
  </si>
  <si>
    <t>CMPR</t>
  </si>
  <si>
    <t>VRTS</t>
  </si>
  <si>
    <t>SNEX</t>
  </si>
  <si>
    <t>OFG</t>
  </si>
  <si>
    <t>GBX</t>
  </si>
  <si>
    <t>GIII</t>
  </si>
  <si>
    <t>RDWR</t>
  </si>
  <si>
    <t>WKME</t>
  </si>
  <si>
    <t>ROAD</t>
  </si>
  <si>
    <t>MGNI</t>
  </si>
  <si>
    <t>LOMA</t>
  </si>
  <si>
    <t>GEL</t>
  </si>
  <si>
    <t>SLCA</t>
  </si>
  <si>
    <t>MCRI</t>
  </si>
  <si>
    <t>CLS</t>
  </si>
  <si>
    <t>MHO</t>
  </si>
  <si>
    <t>CFFN</t>
  </si>
  <si>
    <t>FBNC</t>
  </si>
  <si>
    <t>MLNK</t>
  </si>
  <si>
    <t>RILY</t>
  </si>
  <si>
    <t>AROC</t>
  </si>
  <si>
    <t>RLGY</t>
  </si>
  <si>
    <t>COHU</t>
  </si>
  <si>
    <t>BIGC</t>
  </si>
  <si>
    <t>IAG</t>
  </si>
  <si>
    <t>BGCP</t>
  </si>
  <si>
    <t>CLOV</t>
  </si>
  <si>
    <t>SAND</t>
  </si>
  <si>
    <t>SSYS</t>
  </si>
  <si>
    <t>PRA</t>
  </si>
  <si>
    <t>ARVL</t>
  </si>
  <si>
    <t>CASH</t>
  </si>
  <si>
    <t>CRNCY</t>
  </si>
  <si>
    <t>PL</t>
  </si>
  <si>
    <t>SVC</t>
  </si>
  <si>
    <t>CNXN</t>
  </si>
  <si>
    <t>WRLD</t>
  </si>
  <si>
    <t>NXGN</t>
  </si>
  <si>
    <t>MYRG</t>
  </si>
  <si>
    <t>BV</t>
  </si>
  <si>
    <t>CAMT</t>
  </si>
  <si>
    <t>ENVX</t>
  </si>
  <si>
    <t>FCF</t>
  </si>
  <si>
    <t>BST</t>
  </si>
  <si>
    <t>CLNE</t>
  </si>
  <si>
    <t>SAFT</t>
  </si>
  <si>
    <t>EXTR</t>
  </si>
  <si>
    <t>DIN</t>
  </si>
  <si>
    <t>SCS</t>
  </si>
  <si>
    <t>LTC</t>
  </si>
  <si>
    <t>APGT</t>
  </si>
  <si>
    <t>ROCK</t>
  </si>
  <si>
    <t>PRO</t>
  </si>
  <si>
    <t>COMM</t>
  </si>
  <si>
    <t>AGRO</t>
  </si>
  <si>
    <t>RIOT</t>
  </si>
  <si>
    <t>SPNS</t>
  </si>
  <si>
    <t>DCOM</t>
  </si>
  <si>
    <t>NMFC</t>
  </si>
  <si>
    <t>JWSM</t>
  </si>
  <si>
    <t>DDL</t>
  </si>
  <si>
    <t>ASIX</t>
  </si>
  <si>
    <t>SCHL</t>
  </si>
  <si>
    <t>OCSL</t>
  </si>
  <si>
    <t>SBSI</t>
  </si>
  <si>
    <t>PACK</t>
  </si>
  <si>
    <t>OPAD</t>
  </si>
  <si>
    <t>WETG</t>
  </si>
  <si>
    <t>RDFN</t>
  </si>
  <si>
    <t>ELF</t>
  </si>
  <si>
    <t>GFF</t>
  </si>
  <si>
    <t>CSR</t>
  </si>
  <si>
    <t>FFWM</t>
  </si>
  <si>
    <t>GET</t>
  </si>
  <si>
    <t>BUSE</t>
  </si>
  <si>
    <t>XPEL</t>
  </si>
  <si>
    <t>HCSG</t>
  </si>
  <si>
    <t>GDEV</t>
  </si>
  <si>
    <t>TBBK</t>
  </si>
  <si>
    <t>NEXA</t>
  </si>
  <si>
    <t>ALX</t>
  </si>
  <si>
    <t>EXFY</t>
  </si>
  <si>
    <t>HEES</t>
  </si>
  <si>
    <t>EVV</t>
  </si>
  <si>
    <t>HLLY</t>
  </si>
  <si>
    <t>PRIM</t>
  </si>
  <si>
    <t>HYT</t>
  </si>
  <si>
    <t>RPAY</t>
  </si>
  <si>
    <t>SSDT</t>
  </si>
  <si>
    <t>SCHN</t>
  </si>
  <si>
    <t>SLGC</t>
  </si>
  <si>
    <t>NFJ</t>
  </si>
  <si>
    <t>TRS</t>
  </si>
  <si>
    <t>LAND</t>
  </si>
  <si>
    <t>PUBM</t>
  </si>
  <si>
    <t>LWLG</t>
  </si>
  <si>
    <t>PHR</t>
  </si>
  <si>
    <t>EPAC</t>
  </si>
  <si>
    <t>RGR</t>
  </si>
  <si>
    <t>ERO</t>
  </si>
  <si>
    <t>NYMT</t>
  </si>
  <si>
    <t>PRLB</t>
  </si>
  <si>
    <t>NBR</t>
  </si>
  <si>
    <t>FDP</t>
  </si>
  <si>
    <t>CRLBF</t>
  </si>
  <si>
    <t>GSM</t>
  </si>
  <si>
    <t>CZOO</t>
  </si>
  <si>
    <t>BHLB</t>
  </si>
  <si>
    <t>BFS</t>
  </si>
  <si>
    <t>LPI</t>
  </si>
  <si>
    <t>CWH</t>
  </si>
  <si>
    <t>SPTN</t>
  </si>
  <si>
    <t>CLM</t>
  </si>
  <si>
    <t>DNOW</t>
  </si>
  <si>
    <t>FPF</t>
  </si>
  <si>
    <t>ALEDY</t>
  </si>
  <si>
    <t>CHCO</t>
  </si>
  <si>
    <t>ACEL</t>
  </si>
  <si>
    <t>CRNC</t>
  </si>
  <si>
    <t>LZB</t>
  </si>
  <si>
    <t>NMZ</t>
  </si>
  <si>
    <t>STAR</t>
  </si>
  <si>
    <t>GTY</t>
  </si>
  <si>
    <t>CDLX</t>
  </si>
  <si>
    <t>ARKO</t>
  </si>
  <si>
    <t>CLB</t>
  </si>
  <si>
    <t>LEV</t>
  </si>
  <si>
    <t>TNC</t>
  </si>
  <si>
    <t>VECO</t>
  </si>
  <si>
    <t>EOSS</t>
  </si>
  <si>
    <t>ALKT</t>
  </si>
  <si>
    <t>AOSL</t>
  </si>
  <si>
    <t>SCGEY</t>
  </si>
  <si>
    <t>CNDT</t>
  </si>
  <si>
    <t>MNRL</t>
  </si>
  <si>
    <t>GIC</t>
  </si>
  <si>
    <t>TAQR</t>
  </si>
  <si>
    <t>CRON</t>
  </si>
  <si>
    <t>GOEV</t>
  </si>
  <si>
    <t>BBN</t>
  </si>
  <si>
    <t>SXI</t>
  </si>
  <si>
    <t>NCBS</t>
  </si>
  <si>
    <t>UUUU</t>
  </si>
  <si>
    <t>PAM</t>
  </si>
  <si>
    <t>CBD</t>
  </si>
  <si>
    <t>SHLS</t>
  </si>
  <si>
    <t>KREF</t>
  </si>
  <si>
    <t>DLX</t>
  </si>
  <si>
    <t>VADP</t>
  </si>
  <si>
    <t>CTS</t>
  </si>
  <si>
    <t>DOLE</t>
  </si>
  <si>
    <t>TCBK</t>
  </si>
  <si>
    <t>WISH</t>
  </si>
  <si>
    <t>RNP</t>
  </si>
  <si>
    <t>CLMT</t>
  </si>
  <si>
    <t>OFLX</t>
  </si>
  <si>
    <t>ATEN</t>
  </si>
  <si>
    <t>BANC</t>
  </si>
  <si>
    <t>HURN</t>
  </si>
  <si>
    <t>KYN</t>
  </si>
  <si>
    <t>VVNT</t>
  </si>
  <si>
    <t>BRKL</t>
  </si>
  <si>
    <t>BRFH</t>
  </si>
  <si>
    <t>UEC</t>
  </si>
  <si>
    <t>IMOS</t>
  </si>
  <si>
    <t>DM</t>
  </si>
  <si>
    <t>STBA</t>
  </si>
  <si>
    <t>UMH</t>
  </si>
  <si>
    <t>SAPMY</t>
  </si>
  <si>
    <t>APOG</t>
  </si>
  <si>
    <t>VEON</t>
  </si>
  <si>
    <t>NBHC</t>
  </si>
  <si>
    <t>OCFC</t>
  </si>
  <si>
    <t>AZZ</t>
  </si>
  <si>
    <t>PTA</t>
  </si>
  <si>
    <t>NOAH</t>
  </si>
  <si>
    <t>CCO</t>
  </si>
  <si>
    <t>TGLS</t>
  </si>
  <si>
    <t>SFIX</t>
  </si>
  <si>
    <t>OII</t>
  </si>
  <si>
    <t>TREE</t>
  </si>
  <si>
    <t>RWT</t>
  </si>
  <si>
    <t>ATAX</t>
  </si>
  <si>
    <t>ARCE</t>
  </si>
  <si>
    <t>RADI</t>
  </si>
  <si>
    <t>GOL</t>
  </si>
  <si>
    <t>FREY</t>
  </si>
  <si>
    <t>AMRS</t>
  </si>
  <si>
    <t>USER</t>
  </si>
  <si>
    <t>SII</t>
  </si>
  <si>
    <t>SUMO</t>
  </si>
  <si>
    <t>RPT</t>
  </si>
  <si>
    <t>EIG</t>
  </si>
  <si>
    <t>STEM</t>
  </si>
  <si>
    <t>BTRS</t>
  </si>
  <si>
    <t>RFP</t>
  </si>
  <si>
    <t>BCHPY</t>
  </si>
  <si>
    <t>AGM</t>
  </si>
  <si>
    <t>TMP</t>
  </si>
  <si>
    <t>SILV</t>
  </si>
  <si>
    <t>ROVR</t>
  </si>
  <si>
    <t>KRP</t>
  </si>
  <si>
    <t>MOMO</t>
  </si>
  <si>
    <t>HTLD</t>
  </si>
  <si>
    <t>CNOB</t>
  </si>
  <si>
    <t>QQQX</t>
  </si>
  <si>
    <t>EGHT</t>
  </si>
  <si>
    <t>GGPI</t>
  </si>
  <si>
    <t>BRSP</t>
  </si>
  <si>
    <t>LICY</t>
  </si>
  <si>
    <t>PRPB</t>
  </si>
  <si>
    <t>TBLA</t>
  </si>
  <si>
    <t>DRQ</t>
  </si>
  <si>
    <t>EB</t>
  </si>
  <si>
    <t>CCSI</t>
  </si>
  <si>
    <t>MYTAY</t>
  </si>
  <si>
    <t>RC</t>
  </si>
  <si>
    <t>BTZ</t>
  </si>
  <si>
    <t>PGTI</t>
  </si>
  <si>
    <t>ACHR</t>
  </si>
  <si>
    <t>HIPO</t>
  </si>
  <si>
    <t>HERA</t>
  </si>
  <si>
    <t>MBUU</t>
  </si>
  <si>
    <t>FINV</t>
  </si>
  <si>
    <t>KAMN</t>
  </si>
  <si>
    <t>SRCE</t>
  </si>
  <si>
    <t>ERII</t>
  </si>
  <si>
    <t>DBI</t>
  </si>
  <si>
    <t>CPUH</t>
  </si>
  <si>
    <t>FORR</t>
  </si>
  <si>
    <t>KBSR</t>
  </si>
  <si>
    <t>SPH</t>
  </si>
  <si>
    <t>PLL</t>
  </si>
  <si>
    <t>INSW</t>
  </si>
  <si>
    <t>GAXY</t>
  </si>
  <si>
    <t>EVOP</t>
  </si>
  <si>
    <t>ASTL</t>
  </si>
  <si>
    <t>MYTE</t>
  </si>
  <si>
    <t>BRMK</t>
  </si>
  <si>
    <t>BLND</t>
  </si>
  <si>
    <t>INN</t>
  </si>
  <si>
    <t>NFGC</t>
  </si>
  <si>
    <t>CAAP</t>
  </si>
  <si>
    <t>CRHC</t>
  </si>
  <si>
    <t>GRBK</t>
  </si>
  <si>
    <t>CMCO</t>
  </si>
  <si>
    <t>MERC</t>
  </si>
  <si>
    <t>APSG</t>
  </si>
  <si>
    <t>ORLA</t>
  </si>
  <si>
    <t>DNN</t>
  </si>
  <si>
    <t>HUYA</t>
  </si>
  <si>
    <t>IPI</t>
  </si>
  <si>
    <t>ILPT</t>
  </si>
  <si>
    <t>BCOR</t>
  </si>
  <si>
    <t>TSC</t>
  </si>
  <si>
    <t>CET</t>
  </si>
  <si>
    <t>NVGS</t>
  </si>
  <si>
    <t>OPI</t>
  </si>
  <si>
    <t>GOF</t>
  </si>
  <si>
    <t>CLBT</t>
  </si>
  <si>
    <t>PFBC</t>
  </si>
  <si>
    <t>MCB</t>
  </si>
  <si>
    <t>DFIN</t>
  </si>
  <si>
    <t>FSM</t>
  </si>
  <si>
    <t>VTEX</t>
  </si>
  <si>
    <t>BIG</t>
  </si>
  <si>
    <t>BKUH</t>
  </si>
  <si>
    <t>PFC</t>
  </si>
  <si>
    <t>ETW</t>
  </si>
  <si>
    <t>AMTB</t>
  </si>
  <si>
    <t>HYZN</t>
  </si>
  <si>
    <t>HESM</t>
  </si>
  <si>
    <t>BCSF</t>
  </si>
  <si>
    <t>PBFX</t>
  </si>
  <si>
    <t>LILM</t>
  </si>
  <si>
    <t>SHCR</t>
  </si>
  <si>
    <t>IGR</t>
  </si>
  <si>
    <t>MRC</t>
  </si>
  <si>
    <t>ARRY</t>
  </si>
  <si>
    <t>KC</t>
  </si>
  <si>
    <t>AUS</t>
  </si>
  <si>
    <t>RTSL</t>
  </si>
  <si>
    <t>ARQQ</t>
  </si>
  <si>
    <t>IMAX</t>
  </si>
  <si>
    <t>MTLS</t>
  </si>
  <si>
    <t>NRK</t>
  </si>
  <si>
    <t>SNBR</t>
  </si>
  <si>
    <t>PCT</t>
  </si>
  <si>
    <t>ATEX</t>
  </si>
  <si>
    <t>CHY</t>
  </si>
  <si>
    <t>INDI</t>
  </si>
  <si>
    <t>GPRK</t>
  </si>
  <si>
    <t>POSH</t>
  </si>
  <si>
    <t>MATW</t>
  </si>
  <si>
    <t>SLI</t>
  </si>
  <si>
    <t>ZUUS</t>
  </si>
  <si>
    <t>MODN</t>
  </si>
  <si>
    <t>GCO</t>
  </si>
  <si>
    <t>AIV</t>
  </si>
  <si>
    <t>NGD</t>
  </si>
  <si>
    <t>ORGN</t>
  </si>
  <si>
    <t>EOS</t>
  </si>
  <si>
    <t>GDYN</t>
  </si>
  <si>
    <t>BCX</t>
  </si>
  <si>
    <t>HOLI</t>
  </si>
  <si>
    <t>SLP</t>
  </si>
  <si>
    <t>SCWX</t>
  </si>
  <si>
    <t>SMP</t>
  </si>
  <si>
    <t>EBIX</t>
  </si>
  <si>
    <t>SMWB</t>
  </si>
  <si>
    <t>SPNT</t>
  </si>
  <si>
    <t>DAO</t>
  </si>
  <si>
    <t>MQY</t>
  </si>
  <si>
    <t>SMRT</t>
  </si>
  <si>
    <t>OEC</t>
  </si>
  <si>
    <t>GAM</t>
  </si>
  <si>
    <t>PAR</t>
  </si>
  <si>
    <t>WLKP</t>
  </si>
  <si>
    <t>SHEN</t>
  </si>
  <si>
    <t>ZH</t>
  </si>
  <si>
    <t>OSW</t>
  </si>
  <si>
    <t>PERI</t>
  </si>
  <si>
    <t>TGS</t>
  </si>
  <si>
    <t>SNPO</t>
  </si>
  <si>
    <t>DHT</t>
  </si>
  <si>
    <t>KARO</t>
  </si>
  <si>
    <t>PLAB</t>
  </si>
  <si>
    <t>NLST</t>
  </si>
  <si>
    <t>MGI</t>
  </si>
  <si>
    <t>GMRE</t>
  </si>
  <si>
    <t>DMLP</t>
  </si>
  <si>
    <t>YDUQY</t>
  </si>
  <si>
    <t>AGYS</t>
  </si>
  <si>
    <t>AOD</t>
  </si>
  <si>
    <t>EWCZ</t>
  </si>
  <si>
    <t>CDE</t>
  </si>
  <si>
    <t>HQH</t>
  </si>
  <si>
    <t>GNK</t>
  </si>
  <si>
    <t>EFC</t>
  </si>
  <si>
    <t>SKLZ</t>
  </si>
  <si>
    <t>SHYF</t>
  </si>
  <si>
    <t>HZO</t>
  </si>
  <si>
    <t>ASTE</t>
  </si>
  <si>
    <t>MAX</t>
  </si>
  <si>
    <t>AMSF</t>
  </si>
  <si>
    <t>UIS</t>
  </si>
  <si>
    <t>LDI</t>
  </si>
  <si>
    <t>TMST</t>
  </si>
  <si>
    <t>VNET</t>
  </si>
  <si>
    <t>BMA</t>
  </si>
  <si>
    <t>TCLRY</t>
  </si>
  <si>
    <t>GLDD</t>
  </si>
  <si>
    <t>NMM</t>
  </si>
  <si>
    <t>THRY</t>
  </si>
  <si>
    <t>VHI</t>
  </si>
  <si>
    <t>BMDPF</t>
  </si>
  <si>
    <t>GLP</t>
  </si>
  <si>
    <t>GB</t>
  </si>
  <si>
    <t>CHCT</t>
  </si>
  <si>
    <t>AMPS</t>
  </si>
  <si>
    <t>SBR</t>
  </si>
  <si>
    <t>AVPT</t>
  </si>
  <si>
    <t>CAL</t>
  </si>
  <si>
    <t>TRMR</t>
  </si>
  <si>
    <t>PDFS</t>
  </si>
  <si>
    <t>BSIG</t>
  </si>
  <si>
    <t>AVO</t>
  </si>
  <si>
    <t>MTL</t>
  </si>
  <si>
    <t>PARR</t>
  </si>
  <si>
    <t>OBNK</t>
  </si>
  <si>
    <t>SCVL</t>
  </si>
  <si>
    <t>PBI</t>
  </si>
  <si>
    <t>KRNY</t>
  </si>
  <si>
    <t>THQ</t>
  </si>
  <si>
    <t>CHI</t>
  </si>
  <si>
    <t>SPLP</t>
  </si>
  <si>
    <t>BY</t>
  </si>
  <si>
    <t>JRVR</t>
  </si>
  <si>
    <t>JBSS</t>
  </si>
  <si>
    <t>HIMS</t>
  </si>
  <si>
    <t>ENFN</t>
  </si>
  <si>
    <t>RSKD</t>
  </si>
  <si>
    <t>HLIT</t>
  </si>
  <si>
    <t>CDRE</t>
  </si>
  <si>
    <t>BROG</t>
  </si>
  <si>
    <t>HCAT</t>
  </si>
  <si>
    <t>AWF</t>
  </si>
  <si>
    <t>HTD</t>
  </si>
  <si>
    <t>BRY</t>
  </si>
  <si>
    <t>ZUMZ</t>
  </si>
  <si>
    <t>HA</t>
  </si>
  <si>
    <t>HFWA</t>
  </si>
  <si>
    <t>TWI</t>
  </si>
  <si>
    <t>CRESY</t>
  </si>
  <si>
    <t>FNMA</t>
  </si>
  <si>
    <t>MX</t>
  </si>
  <si>
    <t>AC</t>
  </si>
  <si>
    <t>ADTN</t>
  </si>
  <si>
    <t>CII</t>
  </si>
  <si>
    <t>AMWL</t>
  </si>
  <si>
    <t>TUP</t>
  </si>
  <si>
    <t>TRSSF</t>
  </si>
  <si>
    <t>SCSC</t>
  </si>
  <si>
    <t>MOV</t>
  </si>
  <si>
    <t>VTOL</t>
  </si>
  <si>
    <t>LGSXY</t>
  </si>
  <si>
    <t>EGLE</t>
  </si>
  <si>
    <t>HFRO</t>
  </si>
  <si>
    <t>FFIE</t>
  </si>
  <si>
    <t>AMRK</t>
  </si>
  <si>
    <t>NVTS</t>
  </si>
  <si>
    <t>PNTM</t>
  </si>
  <si>
    <t>ABTX</t>
  </si>
  <si>
    <t>APGB</t>
  </si>
  <si>
    <t>CEVA</t>
  </si>
  <si>
    <t>RBCAA</t>
  </si>
  <si>
    <t>MGIC</t>
  </si>
  <si>
    <t>CLAR</t>
  </si>
  <si>
    <t>LGV</t>
  </si>
  <si>
    <t>DENN</t>
  </si>
  <si>
    <t>IIIN</t>
  </si>
  <si>
    <t>HMST</t>
  </si>
  <si>
    <t>ICHR</t>
  </si>
  <si>
    <t>LIDR</t>
  </si>
  <si>
    <t>PDS</t>
  </si>
  <si>
    <t>ASTR</t>
  </si>
  <si>
    <t>QCRH</t>
  </si>
  <si>
    <t>BHE</t>
  </si>
  <si>
    <t>NTST</t>
  </si>
  <si>
    <t>WTTR</t>
  </si>
  <si>
    <t>BRBR</t>
  </si>
  <si>
    <t>GRC</t>
  </si>
  <si>
    <t>TDW</t>
  </si>
  <si>
    <t>FFC</t>
  </si>
  <si>
    <t>GEO</t>
  </si>
  <si>
    <t>GWH</t>
  </si>
  <si>
    <t>WETF</t>
  </si>
  <si>
    <t>WASH</t>
  </si>
  <si>
    <t>BLNK</t>
  </si>
  <si>
    <t>AVYA</t>
  </si>
  <si>
    <t>JPC</t>
  </si>
  <si>
    <t>GSL</t>
  </si>
  <si>
    <t>BIRD</t>
  </si>
  <si>
    <t>FOR</t>
  </si>
  <si>
    <t>HSC</t>
  </si>
  <si>
    <t>AHH</t>
  </si>
  <si>
    <t>TRMD</t>
  </si>
  <si>
    <t>OXLC</t>
  </si>
  <si>
    <t>ALPC</t>
  </si>
  <si>
    <t>TRTX</t>
  </si>
  <si>
    <t>NPTN</t>
  </si>
  <si>
    <t>UTL</t>
  </si>
  <si>
    <t>FXLV</t>
  </si>
  <si>
    <t>PLYM</t>
  </si>
  <si>
    <t>MYI</t>
  </si>
  <si>
    <t>AINV</t>
  </si>
  <si>
    <t>SWM</t>
  </si>
  <si>
    <t>JQC</t>
  </si>
  <si>
    <t>FVIV</t>
  </si>
  <si>
    <t>AMWD</t>
  </si>
  <si>
    <t>PRDO</t>
  </si>
  <si>
    <t>FAX</t>
  </si>
  <si>
    <t>SEAT</t>
  </si>
  <si>
    <t>FWRG</t>
  </si>
  <si>
    <t>TWOU</t>
  </si>
  <si>
    <t>PEBO</t>
  </si>
  <si>
    <t>REVG</t>
  </si>
  <si>
    <t>CARS</t>
  </si>
  <si>
    <t>HWKN</t>
  </si>
  <si>
    <t>ADTH</t>
  </si>
  <si>
    <t>JOUT</t>
  </si>
  <si>
    <t>CIFR</t>
  </si>
  <si>
    <t>STGW</t>
  </si>
  <si>
    <t>CLFD</t>
  </si>
  <si>
    <t>MYE</t>
  </si>
  <si>
    <t>CRGE</t>
  </si>
  <si>
    <t>TCPC</t>
  </si>
  <si>
    <t>BASE</t>
  </si>
  <si>
    <t>EIM</t>
  </si>
  <si>
    <t>GOOD</t>
  </si>
  <si>
    <t>BOXD</t>
  </si>
  <si>
    <t>GEVO</t>
  </si>
  <si>
    <t>HBNC</t>
  </si>
  <si>
    <t>GENI</t>
  </si>
  <si>
    <t>LBAI</t>
  </si>
  <si>
    <t>AXL</t>
  </si>
  <si>
    <t>YEXT</t>
  </si>
  <si>
    <t>UP</t>
  </si>
  <si>
    <t>NEXT</t>
  </si>
  <si>
    <t>HHR</t>
  </si>
  <si>
    <t>GSBC</t>
  </si>
  <si>
    <t>ALP-PQ</t>
  </si>
  <si>
    <t>KELYA</t>
  </si>
  <si>
    <t>NNDM</t>
  </si>
  <si>
    <t>DESP</t>
  </si>
  <si>
    <t>LIND</t>
  </si>
  <si>
    <t>TRVG</t>
  </si>
  <si>
    <t>PTLO</t>
  </si>
  <si>
    <t>TILE</t>
  </si>
  <si>
    <t>ONL</t>
  </si>
  <si>
    <t>MYPS</t>
  </si>
  <si>
    <t>FMCB</t>
  </si>
  <si>
    <t>IMXI</t>
  </si>
  <si>
    <t>BOAC</t>
  </si>
  <si>
    <t>DLY</t>
  </si>
  <si>
    <t>PHK</t>
  </si>
  <si>
    <t>UBP</t>
  </si>
  <si>
    <t>VIST</t>
  </si>
  <si>
    <t>UVSP</t>
  </si>
  <si>
    <t>EOCW</t>
  </si>
  <si>
    <t>SVFA</t>
  </si>
  <si>
    <t>AVAN</t>
  </si>
  <si>
    <t>CGBD</t>
  </si>
  <si>
    <t>RADA</t>
  </si>
  <si>
    <t>UFCS</t>
  </si>
  <si>
    <t>HIII</t>
  </si>
  <si>
    <t>SKIL</t>
  </si>
  <si>
    <t>RUTH</t>
  </si>
  <si>
    <t>JMIA</t>
  </si>
  <si>
    <t>BTWN</t>
  </si>
  <si>
    <t>INDT</t>
  </si>
  <si>
    <t>CAPL</t>
  </si>
  <si>
    <t>BRG</t>
  </si>
  <si>
    <t>PAHC</t>
  </si>
  <si>
    <t>PLCE</t>
  </si>
  <si>
    <t>PDT</t>
  </si>
  <si>
    <t>ASPN</t>
  </si>
  <si>
    <t>VIVK</t>
  </si>
  <si>
    <t>WINA</t>
  </si>
  <si>
    <t>AEVA</t>
  </si>
  <si>
    <t>NIU</t>
  </si>
  <si>
    <t>ESTE</t>
  </si>
  <si>
    <t>AUDC</t>
  </si>
  <si>
    <t>HONE</t>
  </si>
  <si>
    <t>WNC</t>
  </si>
  <si>
    <t>HLGN</t>
  </si>
  <si>
    <t>CTBI</t>
  </si>
  <si>
    <t>VYGG</t>
  </si>
  <si>
    <t>GOAC</t>
  </si>
  <si>
    <t>NWLI</t>
  </si>
  <si>
    <t>RBAC</t>
  </si>
  <si>
    <t>IDT</t>
  </si>
  <si>
    <t>PLOW</t>
  </si>
  <si>
    <t>LMACA</t>
  </si>
  <si>
    <t>TH</t>
  </si>
  <si>
    <t>SCOA</t>
  </si>
  <si>
    <t>COOK</t>
  </si>
  <si>
    <t>CBTX</t>
  </si>
  <si>
    <t>HCKT</t>
  </si>
  <si>
    <t>LGAC</t>
  </si>
  <si>
    <t>MSDA</t>
  </si>
  <si>
    <t>SLAM</t>
  </si>
  <si>
    <t>PAYA</t>
  </si>
  <si>
    <t>HAFC</t>
  </si>
  <si>
    <t>CSV</t>
  </si>
  <si>
    <t>OPRA</t>
  </si>
  <si>
    <t>RENN</t>
  </si>
  <si>
    <t>SASDY</t>
  </si>
  <si>
    <t>ACCO</t>
  </si>
  <si>
    <t>VMO</t>
  </si>
  <si>
    <t>CPF</t>
  </si>
  <si>
    <t>MBI</t>
  </si>
  <si>
    <t>ACRE</t>
  </si>
  <si>
    <t>FLWS</t>
  </si>
  <si>
    <t>AZRE</t>
  </si>
  <si>
    <t>SLRC</t>
  </si>
  <si>
    <t>WW</t>
  </si>
  <si>
    <t>FPAC</t>
  </si>
  <si>
    <t>ATLC</t>
  </si>
  <si>
    <t>MHD</t>
  </si>
  <si>
    <t>TDUP</t>
  </si>
  <si>
    <t>FBMS</t>
  </si>
  <si>
    <t>SWBI</t>
  </si>
  <si>
    <t>VALU</t>
  </si>
  <si>
    <t>LBC</t>
  </si>
  <si>
    <t>CURV</t>
  </si>
  <si>
    <t>BXC</t>
  </si>
  <si>
    <t>NRDS</t>
  </si>
  <si>
    <t>FUBO</t>
  </si>
  <si>
    <t>BOE</t>
  </si>
  <si>
    <t>BTO</t>
  </si>
  <si>
    <t>PML</t>
  </si>
  <si>
    <t>ABML</t>
  </si>
  <si>
    <t>SBOEY</t>
  </si>
  <si>
    <t>CCVI</t>
  </si>
  <si>
    <t>METC</t>
  </si>
  <si>
    <t>UHT</t>
  </si>
  <si>
    <t>MBIN</t>
  </si>
  <si>
    <t>BJRI</t>
  </si>
  <si>
    <t>CLDT</t>
  </si>
  <si>
    <t>COWN</t>
  </si>
  <si>
    <t>GSEV</t>
  </si>
  <si>
    <t>WPCB</t>
  </si>
  <si>
    <t>CTV</t>
  </si>
  <si>
    <t>PCOK</t>
  </si>
  <si>
    <t>HTBK</t>
  </si>
  <si>
    <t>SXC</t>
  </si>
  <si>
    <t>STRL</t>
  </si>
  <si>
    <t>DRD</t>
  </si>
  <si>
    <t>SAFLY</t>
  </si>
  <si>
    <t>CNSL</t>
  </si>
  <si>
    <t>NIE</t>
  </si>
  <si>
    <t>ROCC</t>
  </si>
  <si>
    <t>OSBC</t>
  </si>
  <si>
    <t>ACB</t>
  </si>
  <si>
    <t>CFB</t>
  </si>
  <si>
    <t>VVI</t>
  </si>
  <si>
    <t>AVD</t>
  </si>
  <si>
    <t>VSLAX</t>
  </si>
  <si>
    <t>VINP</t>
  </si>
  <si>
    <t>BHIL</t>
  </si>
  <si>
    <t>HCI</t>
  </si>
  <si>
    <t>CRGY</t>
  </si>
  <si>
    <t>LND</t>
  </si>
  <si>
    <t>KVSC</t>
  </si>
  <si>
    <t>CAC</t>
  </si>
  <si>
    <t>FNKO</t>
  </si>
  <si>
    <t>WIW</t>
  </si>
  <si>
    <t>NDMO</t>
  </si>
  <si>
    <t>FFIC</t>
  </si>
  <si>
    <t>ARR</t>
  </si>
  <si>
    <t>CAN</t>
  </si>
  <si>
    <t>DGII</t>
  </si>
  <si>
    <t>SP</t>
  </si>
  <si>
    <t>FPI</t>
  </si>
  <si>
    <t>MKFG</t>
  </si>
  <si>
    <t>ARLO</t>
  </si>
  <si>
    <t>AIO</t>
  </si>
  <si>
    <t>WTI</t>
  </si>
  <si>
    <t>BHK</t>
  </si>
  <si>
    <t>VLD</t>
  </si>
  <si>
    <t>CCRN</t>
  </si>
  <si>
    <t>FMBH</t>
  </si>
  <si>
    <t>FARO</t>
  </si>
  <si>
    <t>AAN</t>
  </si>
  <si>
    <t>STRC</t>
  </si>
  <si>
    <t>HBIA</t>
  </si>
  <si>
    <t>BBDC</t>
  </si>
  <si>
    <t>CHS</t>
  </si>
  <si>
    <t>NSSC</t>
  </si>
  <si>
    <t>ASLE</t>
  </si>
  <si>
    <t>HZON</t>
  </si>
  <si>
    <t>HCCI</t>
  </si>
  <si>
    <t>NX</t>
  </si>
  <si>
    <t>NPACY</t>
  </si>
  <si>
    <t>MMX</t>
  </si>
  <si>
    <t>BZFD</t>
  </si>
  <si>
    <t>NKX</t>
  </si>
  <si>
    <t>NFBK</t>
  </si>
  <si>
    <t>BW</t>
  </si>
  <si>
    <t>EOI</t>
  </si>
  <si>
    <t>TIGR</t>
  </si>
  <si>
    <t>TTCF</t>
  </si>
  <si>
    <t>SVA</t>
  </si>
  <si>
    <t>NTGR</t>
  </si>
  <si>
    <t>PFN</t>
  </si>
  <si>
    <t>RUPRF</t>
  </si>
  <si>
    <t>VTNR</t>
  </si>
  <si>
    <t>NRGX</t>
  </si>
  <si>
    <t>USLM</t>
  </si>
  <si>
    <t>EXK</t>
  </si>
  <si>
    <t>HSII</t>
  </si>
  <si>
    <t>CVGW</t>
  </si>
  <si>
    <t>CIO</t>
  </si>
  <si>
    <t>EVGO</t>
  </si>
  <si>
    <t>ONTF</t>
  </si>
  <si>
    <t>ENMPY</t>
  </si>
  <si>
    <t>VVR</t>
  </si>
  <si>
    <t>IIIV</t>
  </si>
  <si>
    <t>CION</t>
  </si>
  <si>
    <t>CFIV</t>
  </si>
  <si>
    <t>ETD</t>
  </si>
  <si>
    <t>ALCC</t>
  </si>
  <si>
    <t>FCUV</t>
  </si>
  <si>
    <t>HLX</t>
  </si>
  <si>
    <t>CCD</t>
  </si>
  <si>
    <t>ATNI</t>
  </si>
  <si>
    <t>NID</t>
  </si>
  <si>
    <t>LCA</t>
  </si>
  <si>
    <t>HIBB</t>
  </si>
  <si>
    <t>SOHU</t>
  </si>
  <si>
    <t>HUT</t>
  </si>
  <si>
    <t>LDP</t>
  </si>
  <si>
    <t>CCV</t>
  </si>
  <si>
    <t>REE</t>
  </si>
  <si>
    <t>MIT</t>
  </si>
  <si>
    <t>TCX</t>
  </si>
  <si>
    <t>PCN</t>
  </si>
  <si>
    <t>RICK</t>
  </si>
  <si>
    <t>FSNB</t>
  </si>
  <si>
    <t>VWE</t>
  </si>
  <si>
    <t>HSTM</t>
  </si>
  <si>
    <t>BWMX</t>
  </si>
  <si>
    <t>CRAI</t>
  </si>
  <si>
    <t>ESGC</t>
  </si>
  <si>
    <t>STKL</t>
  </si>
  <si>
    <t>ACQR</t>
  </si>
  <si>
    <t>WDH</t>
  </si>
  <si>
    <t>DBA</t>
  </si>
  <si>
    <t>DX</t>
  </si>
  <si>
    <t>DCO</t>
  </si>
  <si>
    <t>LASR</t>
  </si>
  <si>
    <t>CRF</t>
  </si>
  <si>
    <t>TRST</t>
  </si>
  <si>
    <t>PBT</t>
  </si>
  <si>
    <t>IIM</t>
  </si>
  <si>
    <t>GRPN</t>
  </si>
  <si>
    <t>RERE</t>
  </si>
  <si>
    <t>NP</t>
  </si>
  <si>
    <t>FTHY</t>
  </si>
  <si>
    <t>GGN</t>
  </si>
  <si>
    <t>BZUN</t>
  </si>
  <si>
    <t>BLDE</t>
  </si>
  <si>
    <t>NESR</t>
  </si>
  <si>
    <t>COCO</t>
  </si>
  <si>
    <t>CISO</t>
  </si>
  <si>
    <t>TA</t>
  </si>
  <si>
    <t>TPB</t>
  </si>
  <si>
    <t>MVIS</t>
  </si>
  <si>
    <t>RMGC</t>
  </si>
  <si>
    <t>UNTC</t>
  </si>
  <si>
    <t>DOMA</t>
  </si>
  <si>
    <t>OUST</t>
  </si>
  <si>
    <t>ETJ</t>
  </si>
  <si>
    <t>RSVR</t>
  </si>
  <si>
    <t>RWAY</t>
  </si>
  <si>
    <t>SWIR</t>
  </si>
  <si>
    <t>FBRT</t>
  </si>
  <si>
    <t>INVZ</t>
  </si>
  <si>
    <t>NN</t>
  </si>
  <si>
    <t>YALA</t>
  </si>
  <si>
    <t>EMD</t>
  </si>
  <si>
    <t>DIAX</t>
  </si>
  <si>
    <t>BIT</t>
  </si>
  <si>
    <t>OLP</t>
  </si>
  <si>
    <t>LPG</t>
  </si>
  <si>
    <t>WSR</t>
  </si>
  <si>
    <t>INSD</t>
  </si>
  <si>
    <t>BBAR</t>
  </si>
  <si>
    <t>IRS</t>
  </si>
  <si>
    <t>GTE</t>
  </si>
  <si>
    <t>IPOD</t>
  </si>
  <si>
    <t>VGM</t>
  </si>
  <si>
    <t>DOYU</t>
  </si>
  <si>
    <t>PETQ</t>
  </si>
  <si>
    <t>HIVE</t>
  </si>
  <si>
    <t>THW</t>
  </si>
  <si>
    <t>VKQ</t>
  </si>
  <si>
    <t>BLX</t>
  </si>
  <si>
    <t>MSBI</t>
  </si>
  <si>
    <t>NXDT</t>
  </si>
  <si>
    <t>BAND</t>
  </si>
  <si>
    <t>PGC</t>
  </si>
  <si>
    <t>GCI</t>
  </si>
  <si>
    <t>NRP</t>
  </si>
  <si>
    <t>CATC</t>
  </si>
  <si>
    <t>AGCB</t>
  </si>
  <si>
    <t>AMAL</t>
  </si>
  <si>
    <t>SKE</t>
  </si>
  <si>
    <t>HYLN</t>
  </si>
  <si>
    <t>SBOW</t>
  </si>
  <si>
    <t>OSPN</t>
  </si>
  <si>
    <t>LIFX</t>
  </si>
  <si>
    <t>AMSWA</t>
  </si>
  <si>
    <t>CBL</t>
  </si>
  <si>
    <t>BIOX</t>
  </si>
  <si>
    <t>HEPS</t>
  </si>
  <si>
    <t>TSPQ</t>
  </si>
  <si>
    <t>SGH</t>
  </si>
  <si>
    <t>BITF</t>
  </si>
  <si>
    <t>REVH</t>
  </si>
  <si>
    <t>CCAP</t>
  </si>
  <si>
    <t>GTPB</t>
  </si>
  <si>
    <t>AGX</t>
  </si>
  <si>
    <t>VAQC</t>
  </si>
  <si>
    <t>BGY</t>
  </si>
  <si>
    <t>IESC</t>
  </si>
  <si>
    <t>NEWT</t>
  </si>
  <si>
    <t>IVR</t>
  </si>
  <si>
    <t>OCFT</t>
  </si>
  <si>
    <t>FC</t>
  </si>
  <si>
    <t>TRNS</t>
  </si>
  <si>
    <t>KNOP</t>
  </si>
  <si>
    <t>BGB</t>
  </si>
  <si>
    <t>THFF</t>
  </si>
  <si>
    <t>BVH</t>
  </si>
  <si>
    <t>LOCL</t>
  </si>
  <si>
    <t>BLE</t>
  </si>
  <si>
    <t>BME</t>
  </si>
  <si>
    <t>BGRY</t>
  </si>
  <si>
    <t>CRMT</t>
  </si>
  <si>
    <t>ULH</t>
  </si>
  <si>
    <t>PRPC</t>
  </si>
  <si>
    <t>IQI</t>
  </si>
  <si>
    <t>DDI</t>
  </si>
  <si>
    <t>FOSL</t>
  </si>
  <si>
    <t>BBSI</t>
  </si>
  <si>
    <t>DSKE</t>
  </si>
  <si>
    <t>RGP</t>
  </si>
  <si>
    <t>TITN</t>
  </si>
  <si>
    <t>REAL</t>
  </si>
  <si>
    <t>DPG</t>
  </si>
  <si>
    <t>BFC</t>
  </si>
  <si>
    <t>BORR</t>
  </si>
  <si>
    <t>BARK</t>
  </si>
  <si>
    <t>RTLR</t>
  </si>
  <si>
    <t>GBL</t>
  </si>
  <si>
    <t>KOP</t>
  </si>
  <si>
    <t>TNK</t>
  </si>
  <si>
    <t>CEPU</t>
  </si>
  <si>
    <t>AAWH</t>
  </si>
  <si>
    <t>LGO</t>
  </si>
  <si>
    <t>VSEC</t>
  </si>
  <si>
    <t>SVM</t>
  </si>
  <si>
    <t>TLS</t>
  </si>
  <si>
    <t>JFR</t>
  </si>
  <si>
    <t>QNST</t>
  </si>
  <si>
    <t>MYD</t>
  </si>
  <si>
    <t>FSP</t>
  </si>
  <si>
    <t>DHIL</t>
  </si>
  <si>
    <t>YTPG</t>
  </si>
  <si>
    <t>ELLKY</t>
  </si>
  <si>
    <t>LQDT</t>
  </si>
  <si>
    <t>BODY</t>
  </si>
  <si>
    <t>HPS</t>
  </si>
  <si>
    <t>SRI</t>
  </si>
  <si>
    <t>DGNU</t>
  </si>
  <si>
    <t>CCB</t>
  </si>
  <si>
    <t>CSWC</t>
  </si>
  <si>
    <t>EQBK</t>
  </si>
  <si>
    <t>QUOT</t>
  </si>
  <si>
    <t>FMNB</t>
  </si>
  <si>
    <t>CLW</t>
  </si>
  <si>
    <t>TGB</t>
  </si>
  <si>
    <t>MCBS</t>
  </si>
  <si>
    <t>BFK</t>
  </si>
  <si>
    <t>INRE</t>
  </si>
  <si>
    <t>NBB</t>
  </si>
  <si>
    <t>GPMT</t>
  </si>
  <si>
    <t>DHC</t>
  </si>
  <si>
    <t>UFPT</t>
  </si>
  <si>
    <t>ANZU</t>
  </si>
  <si>
    <t>GHLD</t>
  </si>
  <si>
    <t>RBBN</t>
  </si>
  <si>
    <t>GHY</t>
  </si>
  <si>
    <t>CASS</t>
  </si>
  <si>
    <t>ARBE</t>
  </si>
  <si>
    <t>NXJ</t>
  </si>
  <si>
    <t>FRPH</t>
  </si>
  <si>
    <t>TBCP</t>
  </si>
  <si>
    <t>ORC</t>
  </si>
  <si>
    <t>HY</t>
  </si>
  <si>
    <t>BMRC</t>
  </si>
  <si>
    <t>DBO</t>
  </si>
  <si>
    <t>OB</t>
  </si>
  <si>
    <t>LWEL</t>
  </si>
  <si>
    <t>TRAQ</t>
  </si>
  <si>
    <t>GRIN</t>
  </si>
  <si>
    <t>CTAQ</t>
  </si>
  <si>
    <t>ULNV</t>
  </si>
  <si>
    <t>EQD</t>
  </si>
  <si>
    <t>FMAO</t>
  </si>
  <si>
    <t>PEO</t>
  </si>
  <si>
    <t>BLBD</t>
  </si>
  <si>
    <t>SNRH</t>
  </si>
  <si>
    <t>FINM</t>
  </si>
  <si>
    <t>HHLA</t>
  </si>
  <si>
    <t>YORW</t>
  </si>
  <si>
    <t>BRDS</t>
  </si>
  <si>
    <t>RMNI</t>
  </si>
  <si>
    <t>OPRX</t>
  </si>
  <si>
    <t>REX</t>
  </si>
  <si>
    <t>OHPA</t>
  </si>
  <si>
    <t>XPOF</t>
  </si>
  <si>
    <t>JOFF</t>
  </si>
  <si>
    <t>NPK</t>
  </si>
  <si>
    <t>AGAC</t>
  </si>
  <si>
    <t>FLNC</t>
  </si>
  <si>
    <t>PFLT</t>
  </si>
  <si>
    <t>MAXN</t>
  </si>
  <si>
    <t>ML</t>
  </si>
  <si>
    <t>SB</t>
  </si>
  <si>
    <t>CPAC</t>
  </si>
  <si>
    <t>CHUY</t>
  </si>
  <si>
    <t>EPHY</t>
  </si>
  <si>
    <t>THR</t>
  </si>
  <si>
    <t>PDOT</t>
  </si>
  <si>
    <t>EDN</t>
  </si>
  <si>
    <t>AROW</t>
  </si>
  <si>
    <t>MMD</t>
  </si>
  <si>
    <t>TCVA</t>
  </si>
  <si>
    <t>VGII</t>
  </si>
  <si>
    <t>VCV</t>
  </si>
  <si>
    <t>IMPX</t>
  </si>
  <si>
    <t>NEWP</t>
  </si>
  <si>
    <t>PACX</t>
  </si>
  <si>
    <t>IREN</t>
  </si>
  <si>
    <t>GLT</t>
  </si>
  <si>
    <t>MVBF</t>
  </si>
  <si>
    <t>BLW</t>
  </si>
  <si>
    <t>AVK</t>
  </si>
  <si>
    <t>MCS</t>
  </si>
  <si>
    <t>HBT</t>
  </si>
  <si>
    <t>COOL</t>
  </si>
  <si>
    <t>IFN</t>
  </si>
  <si>
    <t>FCAX</t>
  </si>
  <si>
    <t>WKHS</t>
  </si>
  <si>
    <t>TLGA</t>
  </si>
  <si>
    <t>NSTB</t>
  </si>
  <si>
    <t>VITL</t>
  </si>
  <si>
    <t>MBWM</t>
  </si>
  <si>
    <t>MVF</t>
  </si>
  <si>
    <t>MBAC</t>
  </si>
  <si>
    <t>NSTC</t>
  </si>
  <si>
    <t>NSTD</t>
  </si>
  <si>
    <t>AAQC</t>
  </si>
  <si>
    <t>PNNT</t>
  </si>
  <si>
    <t>CANG</t>
  </si>
  <si>
    <t>CURO</t>
  </si>
  <si>
    <t>LX</t>
  </si>
  <si>
    <t>MUC</t>
  </si>
  <si>
    <t>FMCC</t>
  </si>
  <si>
    <t>TUFN</t>
  </si>
  <si>
    <t>MITK</t>
  </si>
  <si>
    <t>POWW</t>
  </si>
  <si>
    <t>ROOT</t>
  </si>
  <si>
    <t>DOUG</t>
  </si>
  <si>
    <t>GIM</t>
  </si>
  <si>
    <t>MTW</t>
  </si>
  <si>
    <t>BZH</t>
  </si>
  <si>
    <t>LTCH</t>
  </si>
  <si>
    <t>LE</t>
  </si>
  <si>
    <t>FDUS</t>
  </si>
  <si>
    <t>SJT</t>
  </si>
  <si>
    <t>TPC</t>
  </si>
  <si>
    <t>AWP</t>
  </si>
  <si>
    <t>ITRN</t>
  </si>
  <si>
    <t>TRC</t>
  </si>
  <si>
    <t>GROY</t>
  </si>
  <si>
    <t>NGVC</t>
  </si>
  <si>
    <t>MMU</t>
  </si>
  <si>
    <t>CPSI</t>
  </si>
  <si>
    <t>XOS</t>
  </si>
  <si>
    <t>LLNW</t>
  </si>
  <si>
    <t>TPVG</t>
  </si>
  <si>
    <t>TETC</t>
  </si>
  <si>
    <t>CHW</t>
  </si>
  <si>
    <t>NAAC</t>
  </si>
  <si>
    <t>AKA</t>
  </si>
  <si>
    <t>KRUS</t>
  </si>
  <si>
    <t>JPI</t>
  </si>
  <si>
    <t>ACAM</t>
  </si>
  <si>
    <t>TTI</t>
  </si>
  <si>
    <t>BRDG</t>
  </si>
  <si>
    <t>EH</t>
  </si>
  <si>
    <t>NLCP</t>
  </si>
  <si>
    <t>HPI</t>
  </si>
  <si>
    <t>BUI</t>
  </si>
  <si>
    <t>CEM</t>
  </si>
  <si>
    <t>OGI</t>
  </si>
  <si>
    <t>MUI</t>
  </si>
  <si>
    <t>DSU</t>
  </si>
  <si>
    <t>FCBC</t>
  </si>
  <si>
    <t>CONN</t>
  </si>
  <si>
    <t>CGNT</t>
  </si>
  <si>
    <t>LHC</t>
  </si>
  <si>
    <t>HAYN</t>
  </si>
  <si>
    <t>PZN</t>
  </si>
  <si>
    <t>MUA</t>
  </si>
  <si>
    <t>STK</t>
  </si>
  <si>
    <t>ISD</t>
  </si>
  <si>
    <t>HVT</t>
  </si>
  <si>
    <t>RMAX</t>
  </si>
  <si>
    <t>UPLD</t>
  </si>
  <si>
    <t>IGD</t>
  </si>
  <si>
    <t>KE</t>
  </si>
  <si>
    <t>DMRC</t>
  </si>
  <si>
    <t>SNCE</t>
  </si>
  <si>
    <t>CFVI</t>
  </si>
  <si>
    <t>NSR</t>
  </si>
  <si>
    <t>PETS</t>
  </si>
  <si>
    <t>BFST</t>
  </si>
  <si>
    <t>LEAP</t>
  </si>
  <si>
    <t>MCFT</t>
  </si>
  <si>
    <t>MOFG</t>
  </si>
  <si>
    <t>EVC</t>
  </si>
  <si>
    <t>ECC</t>
  </si>
  <si>
    <t>SENEA</t>
  </si>
  <si>
    <t>CNFN</t>
  </si>
  <si>
    <t>NAT</t>
  </si>
  <si>
    <t>EAD</t>
  </si>
  <si>
    <t>HIGA</t>
  </si>
  <si>
    <t>RMR</t>
  </si>
  <si>
    <t>ACCD</t>
  </si>
  <si>
    <t>REI</t>
  </si>
  <si>
    <t>CSTR</t>
  </si>
  <si>
    <t>ONEW</t>
  </si>
  <si>
    <t>EVN</t>
  </si>
  <si>
    <t>JYNT</t>
  </si>
  <si>
    <t>EBF</t>
  </si>
  <si>
    <t>NQP</t>
  </si>
  <si>
    <t>TRIN</t>
  </si>
  <si>
    <t>CCBG</t>
  </si>
  <si>
    <t>LXFR</t>
  </si>
  <si>
    <t>GUT</t>
  </si>
  <si>
    <t>BWB</t>
  </si>
  <si>
    <t>GHG</t>
  </si>
  <si>
    <t>DFP</t>
  </si>
  <si>
    <t>FISI</t>
  </si>
  <si>
    <t>IEA</t>
  </si>
  <si>
    <t>ETB</t>
  </si>
  <si>
    <t>HTBI</t>
  </si>
  <si>
    <t>SIFY</t>
  </si>
  <si>
    <t>VSTA</t>
  </si>
  <si>
    <t>CASA</t>
  </si>
  <si>
    <t>GTX</t>
  </si>
  <si>
    <t>GCBC</t>
  </si>
  <si>
    <t>SRLP</t>
  </si>
  <si>
    <t>ENPC</t>
  </si>
  <si>
    <t>REPX</t>
  </si>
  <si>
    <t>LEGH</t>
  </si>
  <si>
    <t>JOAN</t>
  </si>
  <si>
    <t>FICV</t>
  </si>
  <si>
    <t>FF</t>
  </si>
  <si>
    <t>ARTA</t>
  </si>
  <si>
    <t>EVER</t>
  </si>
  <si>
    <t>GOTU</t>
  </si>
  <si>
    <t>DSX</t>
  </si>
  <si>
    <t>SPWH</t>
  </si>
  <si>
    <t>PCPC</t>
  </si>
  <si>
    <t>CPAR</t>
  </si>
  <si>
    <t>HYFM</t>
  </si>
  <si>
    <t>RM</t>
  </si>
  <si>
    <t>ECOM</t>
  </si>
  <si>
    <t>DXPE</t>
  </si>
  <si>
    <t>LL</t>
  </si>
  <si>
    <t>CMBM</t>
  </si>
  <si>
    <t>CPAA</t>
  </si>
  <si>
    <t>TWLV</t>
  </si>
  <si>
    <t>FSBC</t>
  </si>
  <si>
    <t>TPGY</t>
  </si>
  <si>
    <t>ICNC</t>
  </si>
  <si>
    <t>NDAC</t>
  </si>
  <si>
    <t>PSPC</t>
  </si>
  <si>
    <t>SPFI</t>
  </si>
  <si>
    <t>AERG</t>
  </si>
  <si>
    <t>SBNC</t>
  </si>
  <si>
    <t>ARTNA</t>
  </si>
  <si>
    <t>TPIC</t>
  </si>
  <si>
    <t>CNDB</t>
  </si>
  <si>
    <t>ALRS</t>
  </si>
  <si>
    <t>WUYI</t>
  </si>
  <si>
    <t>DGICA</t>
  </si>
  <si>
    <t>FRXB</t>
  </si>
  <si>
    <t>GIIX</t>
  </si>
  <si>
    <t>SRG</t>
  </si>
  <si>
    <t>WALD</t>
  </si>
  <si>
    <t>CCNE</t>
  </si>
  <si>
    <t>FRA</t>
  </si>
  <si>
    <t>FFNTF</t>
  </si>
  <si>
    <t>LEO</t>
  </si>
  <si>
    <t>CARE</t>
  </si>
  <si>
    <t>SCLE</t>
  </si>
  <si>
    <t>CYD</t>
  </si>
  <si>
    <t>BH</t>
  </si>
  <si>
    <t>GLBL</t>
  </si>
  <si>
    <t>IBCP</t>
  </si>
  <si>
    <t>MYN</t>
  </si>
  <si>
    <t>JCIC</t>
  </si>
  <si>
    <t>SLCR</t>
  </si>
  <si>
    <t>RNGTF</t>
  </si>
  <si>
    <t>SCOB</t>
  </si>
  <si>
    <t>GSQD</t>
  </si>
  <si>
    <t>RSI</t>
  </si>
  <si>
    <t>GFX</t>
  </si>
  <si>
    <t>OEPW</t>
  </si>
  <si>
    <t>MOD</t>
  </si>
  <si>
    <t>RBB</t>
  </si>
  <si>
    <t>HCIC</t>
  </si>
  <si>
    <t>DHHC</t>
  </si>
  <si>
    <t>ROSS</t>
  </si>
  <si>
    <t>RXRA</t>
  </si>
  <si>
    <t>TWNI</t>
  </si>
  <si>
    <t>FACT</t>
  </si>
  <si>
    <t>ACII</t>
  </si>
  <si>
    <t>MACC</t>
  </si>
  <si>
    <t>TIOA</t>
  </si>
  <si>
    <t>SLAC</t>
  </si>
  <si>
    <t>SPGS</t>
  </si>
  <si>
    <t>LEGA</t>
  </si>
  <si>
    <t>COLI</t>
  </si>
  <si>
    <t>ACAH</t>
  </si>
  <si>
    <t>PTOC</t>
  </si>
  <si>
    <t>FSD</t>
  </si>
  <si>
    <t>GATE</t>
  </si>
  <si>
    <t>SGU</t>
  </si>
  <si>
    <t>VPG</t>
  </si>
  <si>
    <t>FMIV</t>
  </si>
  <si>
    <t>KODK</t>
  </si>
  <si>
    <t>ZTR</t>
  </si>
  <si>
    <t>ZT</t>
  </si>
  <si>
    <t>TRTL</t>
  </si>
  <si>
    <t>GILT</t>
  </si>
  <si>
    <t>ACRO</t>
  </si>
  <si>
    <t>DNMR</t>
  </si>
  <si>
    <t>RMT</t>
  </si>
  <si>
    <t>DLTH</t>
  </si>
  <si>
    <t>MPB</t>
  </si>
  <si>
    <t>NFYS</t>
  </si>
  <si>
    <t>VEC</t>
  </si>
  <si>
    <t>TWND</t>
  </si>
  <si>
    <t>LITT</t>
  </si>
  <si>
    <t>TDF</t>
  </si>
  <si>
    <t>GNTY</t>
  </si>
  <si>
    <t>EBTC</t>
  </si>
  <si>
    <t>FPH</t>
  </si>
  <si>
    <t>FLIC</t>
  </si>
  <si>
    <t>BCSA</t>
  </si>
  <si>
    <t>VKI</t>
  </si>
  <si>
    <t>TIPT</t>
  </si>
  <si>
    <t>WULF</t>
  </si>
  <si>
    <t>SMBK</t>
  </si>
  <si>
    <t>WTBA</t>
  </si>
  <si>
    <t>DTOC</t>
  </si>
  <si>
    <t>OPY</t>
  </si>
  <si>
    <t>TCS</t>
  </si>
  <si>
    <t>HCAR</t>
  </si>
  <si>
    <t>ALTO</t>
  </si>
  <si>
    <t>BYTS</t>
  </si>
  <si>
    <t>WSBF</t>
  </si>
  <si>
    <t>SVFC</t>
  </si>
  <si>
    <t>LEU</t>
  </si>
  <si>
    <t>RENT</t>
  </si>
  <si>
    <t>CLAA</t>
  </si>
  <si>
    <t>CVEO</t>
  </si>
  <si>
    <t>DTC</t>
  </si>
  <si>
    <t>OIS</t>
  </si>
  <si>
    <t>ASTS</t>
  </si>
  <si>
    <t>ABST</t>
  </si>
  <si>
    <t>FACA</t>
  </si>
  <si>
    <t>PYR</t>
  </si>
  <si>
    <t>ATCX</t>
  </si>
  <si>
    <t>PIAI</t>
  </si>
  <si>
    <t>NCV</t>
  </si>
  <si>
    <t>AOMR</t>
  </si>
  <si>
    <t>CTT</t>
  </si>
  <si>
    <t>PRSR</t>
  </si>
  <si>
    <t>RIDE</t>
  </si>
  <si>
    <t>PFDR</t>
  </si>
  <si>
    <t>HIO</t>
  </si>
  <si>
    <t>HMPT</t>
  </si>
  <si>
    <t>SHBI</t>
  </si>
  <si>
    <t>CNVY</t>
  </si>
  <si>
    <t>SDHY</t>
  </si>
  <si>
    <t>UVE</t>
  </si>
  <si>
    <t>MUDS</t>
  </si>
  <si>
    <t>ETO</t>
  </si>
  <si>
    <t>FOUN</t>
  </si>
  <si>
    <t>KVSA</t>
  </si>
  <si>
    <t>PSAG</t>
  </si>
  <si>
    <t>VLDR</t>
  </si>
  <si>
    <t>RRBI</t>
  </si>
  <si>
    <t>YSG</t>
  </si>
  <si>
    <t>PPT</t>
  </si>
  <si>
    <t>HYAC</t>
  </si>
  <si>
    <t>TG</t>
  </si>
  <si>
    <t>DCRD</t>
  </si>
  <si>
    <t>LOCO</t>
  </si>
  <si>
    <t>GLAD</t>
  </si>
  <si>
    <t>CIR</t>
  </si>
  <si>
    <t>RFI</t>
  </si>
  <si>
    <t>UEIC</t>
  </si>
  <si>
    <t>PLMI</t>
  </si>
  <si>
    <t>TYG</t>
  </si>
  <si>
    <t>PLBY</t>
  </si>
  <si>
    <t>CSTA</t>
  </si>
  <si>
    <t>BHB</t>
  </si>
  <si>
    <t>ANAC</t>
  </si>
  <si>
    <t>ASA</t>
  </si>
  <si>
    <t>CRD-A</t>
  </si>
  <si>
    <t>MPX</t>
  </si>
  <si>
    <t>MAPS</t>
  </si>
  <si>
    <t>SDAC</t>
  </si>
  <si>
    <t>HQL</t>
  </si>
  <si>
    <t>CDR</t>
  </si>
  <si>
    <t>GECC</t>
  </si>
  <si>
    <t>JRI</t>
  </si>
  <si>
    <t>RDBX</t>
  </si>
  <si>
    <t>CTLP</t>
  </si>
  <si>
    <t>EGY</t>
  </si>
  <si>
    <t>GBAB</t>
  </si>
  <si>
    <t>VFF</t>
  </si>
  <si>
    <t>ACTD</t>
  </si>
  <si>
    <t>GRWG</t>
  </si>
  <si>
    <t>HCNE</t>
  </si>
  <si>
    <t>KORE</t>
  </si>
  <si>
    <t>VERI</t>
  </si>
  <si>
    <t>BRT</t>
  </si>
  <si>
    <t>LSEA</t>
  </si>
  <si>
    <t>EZPW</t>
  </si>
  <si>
    <t>PRCH</t>
  </si>
  <si>
    <t>SMBC</t>
  </si>
  <si>
    <t>LVLU</t>
  </si>
  <si>
    <t>MUJ</t>
  </si>
  <si>
    <t>HAWEL</t>
  </si>
  <si>
    <t>TWCB</t>
  </si>
  <si>
    <t>SIER</t>
  </si>
  <si>
    <t>SSAA</t>
  </si>
  <si>
    <t>AGGR</t>
  </si>
  <si>
    <t>ARGU</t>
  </si>
  <si>
    <t>KRT</t>
  </si>
  <si>
    <t>RDW</t>
  </si>
  <si>
    <t>DHCA</t>
  </si>
  <si>
    <t>PRTH</t>
  </si>
  <si>
    <t>HMCO</t>
  </si>
  <si>
    <t>FATH</t>
  </si>
  <si>
    <t>ARBK</t>
  </si>
  <si>
    <t>ZEUS</t>
  </si>
  <si>
    <t>AMNB</t>
  </si>
  <si>
    <t>HPF</t>
  </si>
  <si>
    <t>ESM</t>
  </si>
  <si>
    <t>AMBC</t>
  </si>
  <si>
    <t>KMF</t>
  </si>
  <si>
    <t>ACDI</t>
  </si>
  <si>
    <t>ATTO</t>
  </si>
  <si>
    <t>GBLI</t>
  </si>
  <si>
    <t>JMKJ</t>
  </si>
  <si>
    <t>RRAC</t>
  </si>
  <si>
    <t>FSRX</t>
  </si>
  <si>
    <t>KRNL</t>
  </si>
  <si>
    <t>RKLY</t>
  </si>
  <si>
    <t>JRO</t>
  </si>
  <si>
    <t>APPH</t>
  </si>
  <si>
    <t>SOI</t>
  </si>
  <si>
    <t>ALTU</t>
  </si>
  <si>
    <t>BOOM</t>
  </si>
  <si>
    <t>BHR</t>
  </si>
  <si>
    <t>EZRG</t>
  </si>
  <si>
    <t>JUN</t>
  </si>
  <si>
    <t>NGMS</t>
  </si>
  <si>
    <t>XPOA</t>
  </si>
  <si>
    <t>MIY</t>
  </si>
  <si>
    <t>KTF</t>
  </si>
  <si>
    <t>GPAC</t>
  </si>
  <si>
    <t>HTPA</t>
  </si>
  <si>
    <t>ALTG</t>
  </si>
  <si>
    <t>COVA</t>
  </si>
  <si>
    <t>IGIC</t>
  </si>
  <si>
    <t>CHAA</t>
  </si>
  <si>
    <t>GXII</t>
  </si>
  <si>
    <t>TSIB</t>
  </si>
  <si>
    <t>CZNC</t>
  </si>
  <si>
    <t>EMO</t>
  </si>
  <si>
    <t>BSKY</t>
  </si>
  <si>
    <t>FFA</t>
  </si>
  <si>
    <t>CTO</t>
  </si>
  <si>
    <t>UK</t>
  </si>
  <si>
    <t>HNST</t>
  </si>
  <si>
    <t>SUNL</t>
  </si>
  <si>
    <t>VTRU</t>
  </si>
  <si>
    <t>SLQT</t>
  </si>
  <si>
    <t>VUZI</t>
  </si>
  <si>
    <t>BRW</t>
  </si>
  <si>
    <t>APEI</t>
  </si>
  <si>
    <t>RDVT</t>
  </si>
  <si>
    <t>LPTV</t>
  </si>
  <si>
    <t>RFMZ</t>
  </si>
  <si>
    <t>BLUA</t>
  </si>
  <si>
    <t>BLFY</t>
  </si>
  <si>
    <t>BNFT</t>
  </si>
  <si>
    <t>NML</t>
  </si>
  <si>
    <t>PMO</t>
  </si>
  <si>
    <t>SFST</t>
  </si>
  <si>
    <t>HUGS</t>
  </si>
  <si>
    <t>AMOT</t>
  </si>
  <si>
    <t>BBIG</t>
  </si>
  <si>
    <t>GOGN</t>
  </si>
  <si>
    <t>AUD</t>
  </si>
  <si>
    <t>IDEX</t>
  </si>
  <si>
    <t>PFIS</t>
  </si>
  <si>
    <t>CIIG</t>
  </si>
  <si>
    <t>DJCO</t>
  </si>
  <si>
    <t>NAN</t>
  </si>
  <si>
    <t>TMC</t>
  </si>
  <si>
    <t>CPZ</t>
  </si>
  <si>
    <t>TGAN</t>
  </si>
  <si>
    <t>EFR</t>
  </si>
  <si>
    <t>AIP</t>
  </si>
  <si>
    <t>MMAT</t>
  </si>
  <si>
    <t>EFT</t>
  </si>
  <si>
    <t>KIII</t>
  </si>
  <si>
    <t>DRAY</t>
  </si>
  <si>
    <t>LGTO</t>
  </si>
  <si>
    <t>TCI</t>
  </si>
  <si>
    <t>FEI</t>
  </si>
  <si>
    <t>PRTY</t>
  </si>
  <si>
    <t>QIWI</t>
  </si>
  <si>
    <t>SMMF</t>
  </si>
  <si>
    <t>VLTA</t>
  </si>
  <si>
    <t>TRUE</t>
  </si>
  <si>
    <t>RAD</t>
  </si>
  <si>
    <t>EJFA</t>
  </si>
  <si>
    <t>BFZ</t>
  </si>
  <si>
    <t>MHN</t>
  </si>
  <si>
    <t>KLAQ</t>
  </si>
  <si>
    <t>TINV</t>
  </si>
  <si>
    <t>DHBC</t>
  </si>
  <si>
    <t>SCWO</t>
  </si>
  <si>
    <t>TZPS</t>
  </si>
  <si>
    <t>SGSVF</t>
  </si>
  <si>
    <t>CVLG</t>
  </si>
  <si>
    <t>UONE</t>
  </si>
  <si>
    <t>SPKB</t>
  </si>
  <si>
    <t>DNZ</t>
  </si>
  <si>
    <t>AMPI</t>
  </si>
  <si>
    <t>CLRM</t>
  </si>
  <si>
    <t>APTM</t>
  </si>
  <si>
    <t>IPVI</t>
  </si>
  <si>
    <t>VLN</t>
  </si>
  <si>
    <t>CNCN</t>
  </si>
  <si>
    <t>VEL</t>
  </si>
  <si>
    <t>FLME</t>
  </si>
  <si>
    <t>ARRW</t>
  </si>
  <si>
    <t>LCAA</t>
  </si>
  <si>
    <t>VIEW</t>
  </si>
  <si>
    <t>ITIC</t>
  </si>
  <si>
    <t>ARL</t>
  </si>
  <si>
    <t>CND</t>
  </si>
  <si>
    <t>WLDN</t>
  </si>
  <si>
    <t>LAWS</t>
  </si>
  <si>
    <t>CMTL</t>
  </si>
  <si>
    <t>MSC</t>
  </si>
  <si>
    <t>WPCA</t>
  </si>
  <si>
    <t>MIN</t>
  </si>
  <si>
    <t>THRN</t>
  </si>
  <si>
    <t>NOA</t>
  </si>
  <si>
    <t>ZEV</t>
  </si>
  <si>
    <t>KINZ</t>
  </si>
  <si>
    <t>GTYH</t>
  </si>
  <si>
    <t>VTIQ</t>
  </si>
  <si>
    <t>PTSI</t>
  </si>
  <si>
    <t>ARIS</t>
  </si>
  <si>
    <t>LGVC</t>
  </si>
  <si>
    <t>ASG</t>
  </si>
  <si>
    <t>AVNW</t>
  </si>
  <si>
    <t>QUAD</t>
  </si>
  <si>
    <t>FGPR</t>
  </si>
  <si>
    <t>STRE</t>
  </si>
  <si>
    <t>FWAC</t>
  </si>
  <si>
    <t>STRS</t>
  </si>
  <si>
    <t>SBT</t>
  </si>
  <si>
    <t>GGMC</t>
  </si>
  <si>
    <t>TMKR</t>
  </si>
  <si>
    <t>CHMX</t>
  </si>
  <si>
    <t>AURC</t>
  </si>
  <si>
    <t>KCGI</t>
  </si>
  <si>
    <t>WARR</t>
  </si>
  <si>
    <t>ADEX</t>
  </si>
  <si>
    <t>KAIR</t>
  </si>
  <si>
    <t>GRVY</t>
  </si>
  <si>
    <t>CNDA</t>
  </si>
  <si>
    <t>SOLS</t>
  </si>
  <si>
    <t>CPTK</t>
  </si>
  <si>
    <t>POW</t>
  </si>
  <si>
    <t>OPRT</t>
  </si>
  <si>
    <t>ADER</t>
  </si>
  <si>
    <t>RONI</t>
  </si>
  <si>
    <t>DISA</t>
  </si>
  <si>
    <t>EAC</t>
  </si>
  <si>
    <t>BSRR</t>
  </si>
  <si>
    <t>PICC</t>
  </si>
  <si>
    <t>NVSA</t>
  </si>
  <si>
    <t>MDH</t>
  </si>
  <si>
    <t>EPWR</t>
  </si>
  <si>
    <t>SWET</t>
  </si>
  <si>
    <t>ATVC</t>
  </si>
  <si>
    <t>PMGM</t>
  </si>
  <si>
    <t>PLNHF</t>
  </si>
  <si>
    <t>SUPV</t>
  </si>
  <si>
    <t>GTPA</t>
  </si>
  <si>
    <t>FTCV</t>
  </si>
  <si>
    <t>VLGEA</t>
  </si>
  <si>
    <t>FTVI</t>
  </si>
  <si>
    <t>JUGG</t>
  </si>
  <si>
    <t>FTAA</t>
  </si>
  <si>
    <t>TK</t>
  </si>
  <si>
    <t>BACA</t>
  </si>
  <si>
    <t>FTEV</t>
  </si>
  <si>
    <t>GPP</t>
  </si>
  <si>
    <t>CAF</t>
  </si>
  <si>
    <t>BGFV</t>
  </si>
  <si>
    <t>IIII</t>
  </si>
  <si>
    <t>HLG</t>
  </si>
  <si>
    <t>TROO</t>
  </si>
  <si>
    <t>FTPA</t>
  </si>
  <si>
    <t>UTI</t>
  </si>
  <si>
    <t>WHF</t>
  </si>
  <si>
    <t>PWP</t>
  </si>
  <si>
    <t>NMG</t>
  </si>
  <si>
    <t>LVRA</t>
  </si>
  <si>
    <t>GLO</t>
  </si>
  <si>
    <t>NODK</t>
  </si>
  <si>
    <t>ONYX</t>
  </si>
  <si>
    <t>BGR</t>
  </si>
  <si>
    <t>JMSB</t>
  </si>
  <si>
    <t>AENZ</t>
  </si>
  <si>
    <t>TXCB</t>
  </si>
  <si>
    <t>AFB</t>
  </si>
  <si>
    <t>MTAL</t>
  </si>
  <si>
    <t>ISRL</t>
  </si>
  <si>
    <t>PFL</t>
  </si>
  <si>
    <t>NL</t>
  </si>
  <si>
    <t>ONDS</t>
  </si>
  <si>
    <t>IPVF</t>
  </si>
  <si>
    <t>FRST</t>
  </si>
  <si>
    <t>POND</t>
  </si>
  <si>
    <t>SOL</t>
  </si>
  <si>
    <t>PRTS</t>
  </si>
  <si>
    <t>LOOP</t>
  </si>
  <si>
    <t>RKTA</t>
  </si>
  <si>
    <t>NCAC</t>
  </si>
  <si>
    <t>SOR</t>
  </si>
  <si>
    <t>EVLV</t>
  </si>
  <si>
    <t>CYBE</t>
  </si>
  <si>
    <t>EGAN</t>
  </si>
  <si>
    <t>CSTE</t>
  </si>
  <si>
    <t>ADVV</t>
  </si>
  <si>
    <t>SSTI</t>
  </si>
  <si>
    <t>DZSI</t>
  </si>
  <si>
    <t>INBK</t>
  </si>
  <si>
    <t>PUCK</t>
  </si>
  <si>
    <t>SCPL</t>
  </si>
  <si>
    <t>DXLG</t>
  </si>
  <si>
    <t>REAX</t>
  </si>
  <si>
    <t>LVOX</t>
  </si>
  <si>
    <t>NATR</t>
  </si>
  <si>
    <t>NRDY</t>
  </si>
  <si>
    <t>IOAC</t>
  </si>
  <si>
    <t>GSAQ</t>
  </si>
  <si>
    <t>MIC</t>
  </si>
  <si>
    <t>BCBP</t>
  </si>
  <si>
    <t>DSM</t>
  </si>
  <si>
    <t>PEGR</t>
  </si>
  <si>
    <t>ACAQ</t>
  </si>
  <si>
    <t>FCT</t>
  </si>
  <si>
    <t>CFFE</t>
  </si>
  <si>
    <t>ITEGY</t>
  </si>
  <si>
    <t>WEAV</t>
  </si>
  <si>
    <t>DBD</t>
  </si>
  <si>
    <t>IPAX</t>
  </si>
  <si>
    <t>IPVA</t>
  </si>
  <si>
    <t>HLAH</t>
  </si>
  <si>
    <t>NR</t>
  </si>
  <si>
    <t>BYM</t>
  </si>
  <si>
    <t>PSHIF</t>
  </si>
  <si>
    <t>ARDC</t>
  </si>
  <si>
    <t>IRCP</t>
  </si>
  <si>
    <t>CRU</t>
  </si>
  <si>
    <t>ADSE</t>
  </si>
  <si>
    <t>CNTY</t>
  </si>
  <si>
    <t>FSSI</t>
  </si>
  <si>
    <t>CLAS</t>
  </si>
  <si>
    <t>FLMN</t>
  </si>
  <si>
    <t>FANH</t>
  </si>
  <si>
    <t>INSG</t>
  </si>
  <si>
    <t>PLM</t>
  </si>
  <si>
    <t>IACC</t>
  </si>
  <si>
    <t>DNAA</t>
  </si>
  <si>
    <t>JRS</t>
  </si>
  <si>
    <t>PMM</t>
  </si>
  <si>
    <t>PFTA</t>
  </si>
  <si>
    <t>GWRS</t>
  </si>
  <si>
    <t>HPX</t>
  </si>
  <si>
    <t>DNAC</t>
  </si>
  <si>
    <t>VPCB</t>
  </si>
  <si>
    <t>UNG</t>
  </si>
  <si>
    <t>FOF</t>
  </si>
  <si>
    <t>HBCP</t>
  </si>
  <si>
    <t>HIX</t>
  </si>
  <si>
    <t>PHCI</t>
  </si>
  <si>
    <t>SLVR</t>
  </si>
  <si>
    <t>CBNK</t>
  </si>
  <si>
    <t>BBW</t>
  </si>
  <si>
    <t>TTSH</t>
  </si>
  <si>
    <t>GOBI</t>
  </si>
  <si>
    <t>PCB</t>
  </si>
  <si>
    <t>III</t>
  </si>
  <si>
    <t>ELLO</t>
  </si>
  <si>
    <t>RMM</t>
  </si>
  <si>
    <t>FLYA</t>
  </si>
  <si>
    <t>NPAB</t>
  </si>
  <si>
    <t>RCLF</t>
  </si>
  <si>
    <t>OACB</t>
  </si>
  <si>
    <t>MYFW</t>
  </si>
  <si>
    <t>DNAD</t>
  </si>
  <si>
    <t>LOKM</t>
  </si>
  <si>
    <t>REV</t>
  </si>
  <si>
    <t>JFU</t>
  </si>
  <si>
    <t>DNAB</t>
  </si>
  <si>
    <t>NC</t>
  </si>
  <si>
    <t>RYAM</t>
  </si>
  <si>
    <t>RVAC</t>
  </si>
  <si>
    <t>ASAQ</t>
  </si>
  <si>
    <t>TEKK</t>
  </si>
  <si>
    <t>CIVB</t>
  </si>
  <si>
    <t>STKS</t>
  </si>
  <si>
    <t>BBCP</t>
  </si>
  <si>
    <t>MTAC</t>
  </si>
  <si>
    <t>GTII</t>
  </si>
  <si>
    <t>TCBX</t>
  </si>
  <si>
    <t>ACMR</t>
  </si>
  <si>
    <t>PSTL</t>
  </si>
  <si>
    <t>MON</t>
  </si>
  <si>
    <t>HCII</t>
  </si>
  <si>
    <t>TGA</t>
  </si>
  <si>
    <t>CATO</t>
  </si>
  <si>
    <t>SCAQ</t>
  </si>
  <si>
    <t>BATL</t>
  </si>
  <si>
    <t>MLR</t>
  </si>
  <si>
    <t>OIA</t>
  </si>
  <si>
    <t>UNTY</t>
  </si>
  <si>
    <t>OOMA</t>
  </si>
  <si>
    <t>FNLC</t>
  </si>
  <si>
    <t>NBN</t>
  </si>
  <si>
    <t>EM</t>
  </si>
  <si>
    <t>FLL</t>
  </si>
  <si>
    <t>AMTX</t>
  </si>
  <si>
    <t>DDLX</t>
  </si>
  <si>
    <t>ITHX</t>
  </si>
  <si>
    <t>HWEL</t>
  </si>
  <si>
    <t>AFTR</t>
  </si>
  <si>
    <t>MEKA</t>
  </si>
  <si>
    <t>PUYI</t>
  </si>
  <si>
    <t>PMX</t>
  </si>
  <si>
    <t>EDD</t>
  </si>
  <si>
    <t>MMT</t>
  </si>
  <si>
    <t>AEF</t>
  </si>
  <si>
    <t>JGH</t>
  </si>
  <si>
    <t>NHHS</t>
  </si>
  <si>
    <t>ADAL</t>
  </si>
  <si>
    <t>MCR</t>
  </si>
  <si>
    <t>UROY</t>
  </si>
  <si>
    <t>MGU</t>
  </si>
  <si>
    <t>ATRO</t>
  </si>
  <si>
    <t>MCBC</t>
  </si>
  <si>
    <t>BKT</t>
  </si>
  <si>
    <t>REFI</t>
  </si>
  <si>
    <t>ACAB</t>
  </si>
  <si>
    <t>LCAP</t>
  </si>
  <si>
    <t>RMBL</t>
  </si>
  <si>
    <t>MSB</t>
  </si>
  <si>
    <t>THCP</t>
  </si>
  <si>
    <t>HYI</t>
  </si>
  <si>
    <t>BGH</t>
  </si>
  <si>
    <t>BWC</t>
  </si>
  <si>
    <t>ALCO</t>
  </si>
  <si>
    <t>NRAC</t>
  </si>
  <si>
    <t>HFFG</t>
  </si>
  <si>
    <t>ACNB</t>
  </si>
  <si>
    <t>UXIN</t>
  </si>
  <si>
    <t>CLIM</t>
  </si>
  <si>
    <t>MPAA</t>
  </si>
  <si>
    <t>DMYS</t>
  </si>
  <si>
    <t>BKCC</t>
  </si>
  <si>
    <t>NEV</t>
  </si>
  <si>
    <t>FEN</t>
  </si>
  <si>
    <t>GIA</t>
  </si>
  <si>
    <t>ZNTE</t>
  </si>
  <si>
    <t>PLPC</t>
  </si>
  <si>
    <t>AEAC</t>
  </si>
  <si>
    <t>NCA</t>
  </si>
  <si>
    <t>HUDI</t>
  </si>
  <si>
    <t>HDSN</t>
  </si>
  <si>
    <t>INAQ</t>
  </si>
  <si>
    <t>RLGT</t>
  </si>
  <si>
    <t>DYNS</t>
  </si>
  <si>
    <t>MUX</t>
  </si>
  <si>
    <t>PFHD</t>
  </si>
  <si>
    <t>NEN</t>
  </si>
  <si>
    <t>HBP</t>
  </si>
  <si>
    <t>MCI</t>
  </si>
  <si>
    <t>FBIZ</t>
  </si>
  <si>
    <t>NCZ</t>
  </si>
  <si>
    <t>SBII</t>
  </si>
  <si>
    <t>TEI</t>
  </si>
  <si>
    <t>MCAA</t>
  </si>
  <si>
    <t>URG</t>
  </si>
  <si>
    <t>HOV</t>
  </si>
  <si>
    <t>GWII</t>
  </si>
  <si>
    <t>AKIC</t>
  </si>
  <si>
    <t>AHPA</t>
  </si>
  <si>
    <t>CORS</t>
  </si>
  <si>
    <t>BLZE</t>
  </si>
  <si>
    <t>TACA</t>
  </si>
  <si>
    <t>TOAC</t>
  </si>
  <si>
    <t>SVFB</t>
  </si>
  <si>
    <t>CAS</t>
  </si>
  <si>
    <t>DTRT</t>
  </si>
  <si>
    <t>SPXX</t>
  </si>
  <si>
    <t>USCT</t>
  </si>
  <si>
    <t>FRON</t>
  </si>
  <si>
    <t>HTAQ</t>
  </si>
  <si>
    <t>IBEX</t>
  </si>
  <si>
    <t>PCCT</t>
  </si>
  <si>
    <t>DSAQ</t>
  </si>
  <si>
    <t>STON</t>
  </si>
  <si>
    <t>BCOV</t>
  </si>
  <si>
    <t>DIBS</t>
  </si>
  <si>
    <t>MDEX</t>
  </si>
  <si>
    <t>VWTR</t>
  </si>
  <si>
    <t>WRAC</t>
  </si>
  <si>
    <t>SHCA</t>
  </si>
  <si>
    <t>SV</t>
  </si>
  <si>
    <t>SVNA</t>
  </si>
  <si>
    <t>KAII</t>
  </si>
  <si>
    <t>MPRA</t>
  </si>
  <si>
    <t>DPCS</t>
  </si>
  <si>
    <t>IRRX</t>
  </si>
  <si>
    <t>LHAA</t>
  </si>
  <si>
    <t>XFIN</t>
  </si>
  <si>
    <t>SWAG</t>
  </si>
  <si>
    <t>CBRG</t>
  </si>
  <si>
    <t>RCKY</t>
  </si>
  <si>
    <t>PKBK</t>
  </si>
  <si>
    <t>SCVX</t>
  </si>
  <si>
    <t>RCFA</t>
  </si>
  <si>
    <t>FIAC</t>
  </si>
  <si>
    <t>CPLP</t>
  </si>
  <si>
    <t>FVCB</t>
  </si>
  <si>
    <t>FLAG</t>
  </si>
  <si>
    <t>ASPC</t>
  </si>
  <si>
    <t>LNDC</t>
  </si>
  <si>
    <t>PCSB</t>
  </si>
  <si>
    <t>BLTS</t>
  </si>
  <si>
    <t>SAR</t>
  </si>
  <si>
    <t>PMF</t>
  </si>
  <si>
    <t>PAQC</t>
  </si>
  <si>
    <t>NOAC</t>
  </si>
  <si>
    <t>BOAS</t>
  </si>
  <si>
    <t>WWAC</t>
  </si>
  <si>
    <t>TRIS</t>
  </si>
  <si>
    <t>BHAC</t>
  </si>
  <si>
    <t>IQMD</t>
  </si>
  <si>
    <t>LCW</t>
  </si>
  <si>
    <t>SEV</t>
  </si>
  <si>
    <t>VII</t>
  </si>
  <si>
    <t>IXAQ</t>
  </si>
  <si>
    <t>PTIC</t>
  </si>
  <si>
    <t>ARBG</t>
  </si>
  <si>
    <t>ESQ</t>
  </si>
  <si>
    <t>FVT</t>
  </si>
  <si>
    <t>PVBC</t>
  </si>
  <si>
    <t>ITQ</t>
  </si>
  <si>
    <t>LDHA</t>
  </si>
  <si>
    <t>BIOT</t>
  </si>
  <si>
    <t>SHAC</t>
  </si>
  <si>
    <t>INVE</t>
  </si>
  <si>
    <t>ZWRK</t>
  </si>
  <si>
    <t>GNAC</t>
  </si>
  <si>
    <t>UEPS</t>
  </si>
  <si>
    <t>CLSK</t>
  </si>
  <si>
    <t>OSTR</t>
  </si>
  <si>
    <t>VELO</t>
  </si>
  <si>
    <t>PRPL</t>
  </si>
  <si>
    <t>TMAC</t>
  </si>
  <si>
    <t>GAMB</t>
  </si>
  <si>
    <t>PCQ</t>
  </si>
  <si>
    <t>UFI</t>
  </si>
  <si>
    <t>VLAT</t>
  </si>
  <si>
    <t>HWKZ</t>
  </si>
  <si>
    <t>PGSS</t>
  </si>
  <si>
    <t>OSI</t>
  </si>
  <si>
    <t>KBAL</t>
  </si>
  <si>
    <t>VCXA</t>
  </si>
  <si>
    <t>WRN</t>
  </si>
  <si>
    <t>BWFG</t>
  </si>
  <si>
    <t>SCU</t>
  </si>
  <si>
    <t>CMLS</t>
  </si>
  <si>
    <t>BPT</t>
  </si>
  <si>
    <t>MIXT</t>
  </si>
  <si>
    <t>EOT</t>
  </si>
  <si>
    <t>LYLT</t>
  </si>
  <si>
    <t>WEJO</t>
  </si>
  <si>
    <t>ERC</t>
  </si>
  <si>
    <t>GLOP</t>
  </si>
  <si>
    <t>IIF</t>
  </si>
  <si>
    <t>EGGF</t>
  </si>
  <si>
    <t>KIO</t>
  </si>
  <si>
    <t>AFAQ</t>
  </si>
  <si>
    <t>BRBS</t>
  </si>
  <si>
    <t>BNY</t>
  </si>
  <si>
    <t>TNP</t>
  </si>
  <si>
    <t>SHQA</t>
  </si>
  <si>
    <t>FRSG</t>
  </si>
  <si>
    <t>HEAR</t>
  </si>
  <si>
    <t>FZT</t>
  </si>
  <si>
    <t>GDLC</t>
  </si>
  <si>
    <t>CZFS</t>
  </si>
  <si>
    <t>GIW</t>
  </si>
  <si>
    <t>TLYS</t>
  </si>
  <si>
    <t>FREE</t>
  </si>
  <si>
    <t>GLHA</t>
  </si>
  <si>
    <t>SKYA</t>
  </si>
  <si>
    <t>CNLHN</t>
  </si>
  <si>
    <t>EQHA</t>
  </si>
  <si>
    <t>MULG</t>
  </si>
  <si>
    <t>PIPP</t>
  </si>
  <si>
    <t>PBFS</t>
  </si>
  <si>
    <t>TWOA</t>
  </si>
  <si>
    <t>CIX</t>
  </si>
  <si>
    <t>XPAX</t>
  </si>
  <si>
    <t>MIGI</t>
  </si>
  <si>
    <t>DHX</t>
  </si>
  <si>
    <t>NGL</t>
  </si>
  <si>
    <t>BKN</t>
  </si>
  <si>
    <t>LCUT</t>
  </si>
  <si>
    <t>GREE</t>
  </si>
  <si>
    <t>KLR</t>
  </si>
  <si>
    <t>RLFTY</t>
  </si>
  <si>
    <t>CTRN</t>
  </si>
  <si>
    <t>MACA</t>
  </si>
  <si>
    <t>TIG</t>
  </si>
  <si>
    <t>ORRF</t>
  </si>
  <si>
    <t>FGBI</t>
  </si>
  <si>
    <t>ICTSF</t>
  </si>
  <si>
    <t>NWPX</t>
  </si>
  <si>
    <t>FTCI</t>
  </si>
  <si>
    <t>NDLS</t>
  </si>
  <si>
    <t>TRCA</t>
  </si>
  <si>
    <t>SGC</t>
  </si>
  <si>
    <t>WAVC</t>
  </si>
  <si>
    <t>USCB</t>
  </si>
  <si>
    <t>FUND</t>
  </si>
  <si>
    <t>BGT</t>
  </si>
  <si>
    <t>EGLX</t>
  </si>
  <si>
    <t>AFCG</t>
  </si>
  <si>
    <t>ISLE</t>
  </si>
  <si>
    <t>AVAC</t>
  </si>
  <si>
    <t>GOCO</t>
  </si>
  <si>
    <t>FRW</t>
  </si>
  <si>
    <t>SCM</t>
  </si>
  <si>
    <t>ATOM</t>
  </si>
  <si>
    <t>OCA</t>
  </si>
  <si>
    <t>DWIN</t>
  </si>
  <si>
    <t>HRZN</t>
  </si>
  <si>
    <t>VPV</t>
  </si>
  <si>
    <t>ENER</t>
  </si>
  <si>
    <t>VHAQ</t>
  </si>
  <si>
    <t>EXPR</t>
  </si>
  <si>
    <t>DBL</t>
  </si>
  <si>
    <t>DLCA</t>
  </si>
  <si>
    <t>PCOM</t>
  </si>
  <si>
    <t>GNOG</t>
  </si>
  <si>
    <t>EDNC</t>
  </si>
  <si>
    <t>GHAC</t>
  </si>
  <si>
    <t>MVT</t>
  </si>
  <si>
    <t>WQGA</t>
  </si>
  <si>
    <t>PSF</t>
  </si>
  <si>
    <t>NUW</t>
  </si>
  <si>
    <t>NTP</t>
  </si>
  <si>
    <t>PIII</t>
  </si>
  <si>
    <t>ACBM</t>
  </si>
  <si>
    <t>ZENV</t>
  </si>
  <si>
    <t>CPSS</t>
  </si>
  <si>
    <t>MOGU</t>
  </si>
  <si>
    <t>FST</t>
  </si>
  <si>
    <t>AMPY</t>
  </si>
  <si>
    <t>SMIH</t>
  </si>
  <si>
    <t>PHYT</t>
  </si>
  <si>
    <t>ARTE</t>
  </si>
  <si>
    <t>HPLT</t>
  </si>
  <si>
    <t>MLAI</t>
  </si>
  <si>
    <t>MQT</t>
  </si>
  <si>
    <t>BITE</t>
  </si>
  <si>
    <t>WILC</t>
  </si>
  <si>
    <t>PFSW</t>
  </si>
  <si>
    <t>GVCI</t>
  </si>
  <si>
    <t>LOCC</t>
  </si>
  <si>
    <t>RCHG</t>
  </si>
  <si>
    <t>PCYO</t>
  </si>
  <si>
    <t>DALS</t>
  </si>
  <si>
    <t>CDAQ</t>
  </si>
  <si>
    <t>AXTI</t>
  </si>
  <si>
    <t>SWKH</t>
  </si>
  <si>
    <t>APAC</t>
  </si>
  <si>
    <t>CRZN</t>
  </si>
  <si>
    <t>IRNT</t>
  </si>
  <si>
    <t>MTA</t>
  </si>
  <si>
    <t>QFTA</t>
  </si>
  <si>
    <t>DBB</t>
  </si>
  <si>
    <t>TCAC</t>
  </si>
  <si>
    <t>FRBK</t>
  </si>
  <si>
    <t>SRSA</t>
  </si>
  <si>
    <t>OPA</t>
  </si>
  <si>
    <t>WIA</t>
  </si>
  <si>
    <t>ESKYF</t>
  </si>
  <si>
    <t>SEDA</t>
  </si>
  <si>
    <t>TBSA</t>
  </si>
  <si>
    <t>ORIA</t>
  </si>
  <si>
    <t>SKYT</t>
  </si>
  <si>
    <t>BGSX</t>
  </si>
  <si>
    <t>MUE</t>
  </si>
  <si>
    <t>XFLT</t>
  </si>
  <si>
    <t>LAZY</t>
  </si>
  <si>
    <t>THCC</t>
  </si>
  <si>
    <t>SPIR</t>
  </si>
  <si>
    <t>JCE</t>
  </si>
  <si>
    <t>GLRE</t>
  </si>
  <si>
    <t>NRIM</t>
  </si>
  <si>
    <t>PKE</t>
  </si>
  <si>
    <t>ACV</t>
  </si>
  <si>
    <t>AGS</t>
  </si>
  <si>
    <t>NSRCF</t>
  </si>
  <si>
    <t>CATN</t>
  </si>
  <si>
    <t>YELL</t>
  </si>
  <si>
    <t>NETI</t>
  </si>
  <si>
    <t>BMAC</t>
  </si>
  <si>
    <t>ACTG</t>
  </si>
  <si>
    <t>BELFA</t>
  </si>
  <si>
    <t>CVGI</t>
  </si>
  <si>
    <t>SSSS</t>
  </si>
  <si>
    <t>BCML</t>
  </si>
  <si>
    <t>INSE</t>
  </si>
  <si>
    <t>RNGR</t>
  </si>
  <si>
    <t>SILC</t>
  </si>
  <si>
    <t>MN</t>
  </si>
  <si>
    <t>IMAQ</t>
  </si>
  <si>
    <t>VATE</t>
  </si>
  <si>
    <t>FIF</t>
  </si>
  <si>
    <t>TSI</t>
  </si>
  <si>
    <t>CIAN</t>
  </si>
  <si>
    <t>VCKA</t>
  </si>
  <si>
    <t>AGIL</t>
  </si>
  <si>
    <t>GACQ</t>
  </si>
  <si>
    <t>NUO</t>
  </si>
  <si>
    <t>CBAN</t>
  </si>
  <si>
    <t>CVCY</t>
  </si>
  <si>
    <t>GHL</t>
  </si>
  <si>
    <t>YJ</t>
  </si>
  <si>
    <t>WEYS</t>
  </si>
  <si>
    <t>POWL</t>
  </si>
  <si>
    <t>MYNA</t>
  </si>
  <si>
    <t>AHT</t>
  </si>
  <si>
    <t>LCNB</t>
  </si>
  <si>
    <t>PANA</t>
  </si>
  <si>
    <t>TRON</t>
  </si>
  <si>
    <t>PBAX</t>
  </si>
  <si>
    <t>EVM</t>
  </si>
  <si>
    <t>AKTS</t>
  </si>
  <si>
    <t>NWFL</t>
  </si>
  <si>
    <t>FINS</t>
  </si>
  <si>
    <t>HGLB</t>
  </si>
  <si>
    <t>VMGA</t>
  </si>
  <si>
    <t>HQI</t>
  </si>
  <si>
    <t>NVEC</t>
  </si>
  <si>
    <t>ORRCF</t>
  </si>
  <si>
    <t>PTMN</t>
  </si>
  <si>
    <t>MFM</t>
  </si>
  <si>
    <t>NXP</t>
  </si>
  <si>
    <t>MEPW</t>
  </si>
  <si>
    <t>CRECF</t>
  </si>
  <si>
    <t>MAQC</t>
  </si>
  <si>
    <t>FSBW</t>
  </si>
  <si>
    <t>MXF</t>
  </si>
  <si>
    <t>KLDI</t>
  </si>
  <si>
    <t>TREC</t>
  </si>
  <si>
    <t>IRME</t>
  </si>
  <si>
    <t>CVLY</t>
  </si>
  <si>
    <t>ETX</t>
  </si>
  <si>
    <t>GPJA</t>
  </si>
  <si>
    <t>NPV</t>
  </si>
  <si>
    <t>ASC</t>
  </si>
  <si>
    <t>MEAC</t>
  </si>
  <si>
    <t>EHTH</t>
  </si>
  <si>
    <t>PHT</t>
  </si>
  <si>
    <t>TPBA</t>
  </si>
  <si>
    <t>SWSS</t>
  </si>
  <si>
    <t>RNER</t>
  </si>
  <si>
    <t>NBH</t>
  </si>
  <si>
    <t>RBTK</t>
  </si>
  <si>
    <t>GATO</t>
  </si>
  <si>
    <t>VRM</t>
  </si>
  <si>
    <t>JCO</t>
  </si>
  <si>
    <t>MLP</t>
  </si>
  <si>
    <t>KBRS</t>
  </si>
  <si>
    <t>ISAA</t>
  </si>
  <si>
    <t>LKCO</t>
  </si>
  <si>
    <t>CDRO</t>
  </si>
  <si>
    <t>OXUS</t>
  </si>
  <si>
    <t>TSBK</t>
  </si>
  <si>
    <t>LNFA</t>
  </si>
  <si>
    <t>VTAQ</t>
  </si>
  <si>
    <t>OBT</t>
  </si>
  <si>
    <t>PANL</t>
  </si>
  <si>
    <t>MNTS</t>
  </si>
  <si>
    <t>INOD</t>
  </si>
  <si>
    <t>PCK</t>
  </si>
  <si>
    <t>CENQ</t>
  </si>
  <si>
    <t>BRPM</t>
  </si>
  <si>
    <t>GAPA</t>
  </si>
  <si>
    <t>CHMG</t>
  </si>
  <si>
    <t>PPTA</t>
  </si>
  <si>
    <t>NRO</t>
  </si>
  <si>
    <t>BSVN</t>
  </si>
  <si>
    <t>DSAC</t>
  </si>
  <si>
    <t>PMVC</t>
  </si>
  <si>
    <t>OPP</t>
  </si>
  <si>
    <t>HMLP</t>
  </si>
  <si>
    <t>CLAQ</t>
  </si>
  <si>
    <t>ARCK</t>
  </si>
  <si>
    <t>AFT</t>
  </si>
  <si>
    <t>FNVT</t>
  </si>
  <si>
    <t>EFL</t>
  </si>
  <si>
    <t>ONE</t>
  </si>
  <si>
    <t>MHI</t>
  </si>
  <si>
    <t>MRCC</t>
  </si>
  <si>
    <t>THAC</t>
  </si>
  <si>
    <t>ASAX</t>
  </si>
  <si>
    <t>BRIV</t>
  </si>
  <si>
    <t>BKKT</t>
  </si>
  <si>
    <t>APN</t>
  </si>
  <si>
    <t>CNF</t>
  </si>
  <si>
    <t>ROC</t>
  </si>
  <si>
    <t>AFAC</t>
  </si>
  <si>
    <t>TCFC</t>
  </si>
  <si>
    <t>ZVIA</t>
  </si>
  <si>
    <t>SOLO</t>
  </si>
  <si>
    <t>CYRN</t>
  </si>
  <si>
    <t>DUNE</t>
  </si>
  <si>
    <t>INKA</t>
  </si>
  <si>
    <t>MAV</t>
  </si>
  <si>
    <t>PGRW</t>
  </si>
  <si>
    <t>GDNSF</t>
  </si>
  <si>
    <t>KSI</t>
  </si>
  <si>
    <t>AEHR</t>
  </si>
  <si>
    <t>GNUS</t>
  </si>
  <si>
    <t>NKSH</t>
  </si>
  <si>
    <t>EOD</t>
  </si>
  <si>
    <t>WISM</t>
  </si>
  <si>
    <t>FTF</t>
  </si>
  <si>
    <t>DHY</t>
  </si>
  <si>
    <t>GGT</t>
  </si>
  <si>
    <t>AJX</t>
  </si>
  <si>
    <t>EPM</t>
  </si>
  <si>
    <t>EXTN</t>
  </si>
  <si>
    <t>WPRT</t>
  </si>
  <si>
    <t>SANG</t>
  </si>
  <si>
    <t>TBNK</t>
  </si>
  <si>
    <t>SPTK</t>
  </si>
  <si>
    <t>ALLT</t>
  </si>
  <si>
    <t>EMX</t>
  </si>
  <si>
    <t>ATLO</t>
  </si>
  <si>
    <t>NGC</t>
  </si>
  <si>
    <t>VRA</t>
  </si>
  <si>
    <t>IHIT</t>
  </si>
  <si>
    <t>LBTI</t>
  </si>
  <si>
    <t>NREF</t>
  </si>
  <si>
    <t>GDO</t>
  </si>
  <si>
    <t>CLBR</t>
  </si>
  <si>
    <t>GFOR</t>
  </si>
  <si>
    <t>DMB</t>
  </si>
  <si>
    <t>LGI</t>
  </si>
  <si>
    <t>SSBK</t>
  </si>
  <si>
    <t>FDBC</t>
  </si>
  <si>
    <t>VTN</t>
  </si>
  <si>
    <t>LMNR</t>
  </si>
  <si>
    <t>VNTR</t>
  </si>
  <si>
    <t>PINE</t>
  </si>
  <si>
    <t>CAMP</t>
  </si>
  <si>
    <t>MFIN</t>
  </si>
  <si>
    <t>SAMG</t>
  </si>
  <si>
    <t>EMP</t>
  </si>
  <si>
    <t>MRMD</t>
  </si>
  <si>
    <t>TWN</t>
  </si>
  <si>
    <t>HITI</t>
  </si>
  <si>
    <t>OTMO</t>
  </si>
  <si>
    <t>LYTS</t>
  </si>
  <si>
    <t>ISTR</t>
  </si>
  <si>
    <t>HOFT</t>
  </si>
  <si>
    <t>NUNZ</t>
  </si>
  <si>
    <t>BSAQ</t>
  </si>
  <si>
    <t>KLTR</t>
  </si>
  <si>
    <t>APCX</t>
  </si>
  <si>
    <t>CTR</t>
  </si>
  <si>
    <t>NSL</t>
  </si>
  <si>
    <t>XL</t>
  </si>
  <si>
    <t>SUND</t>
  </si>
  <si>
    <t>AACI</t>
  </si>
  <si>
    <t>MDXL</t>
  </si>
  <si>
    <t>NTG</t>
  </si>
  <si>
    <t>KNDI</t>
  </si>
  <si>
    <t>HSAQ</t>
  </si>
  <si>
    <t>RRGB</t>
  </si>
  <si>
    <t>EVBN</t>
  </si>
  <si>
    <t>SAMA</t>
  </si>
  <si>
    <t>ENJ</t>
  </si>
  <si>
    <t>FDEU</t>
  </si>
  <si>
    <t>DLA</t>
  </si>
  <si>
    <t>PLBC</t>
  </si>
  <si>
    <t>GRX</t>
  </si>
  <si>
    <t>MHH</t>
  </si>
  <si>
    <t>SNFCA</t>
  </si>
  <si>
    <t>INVU</t>
  </si>
  <si>
    <t>MBII</t>
  </si>
  <si>
    <t>ATXG</t>
  </si>
  <si>
    <t>EMF</t>
  </si>
  <si>
    <t>DPLS</t>
  </si>
  <si>
    <t>FXE</t>
  </si>
  <si>
    <t>CCRD</t>
  </si>
  <si>
    <t>MIMO</t>
  </si>
  <si>
    <t>EVI</t>
  </si>
  <si>
    <t>GER</t>
  </si>
  <si>
    <t>NIOBF</t>
  </si>
  <si>
    <t>OXSQ</t>
  </si>
  <si>
    <t>AIF</t>
  </si>
  <si>
    <t>BNNR</t>
  </si>
  <si>
    <t>TEAF</t>
  </si>
  <si>
    <t>DLHC</t>
  </si>
  <si>
    <t>JAQC</t>
  </si>
  <si>
    <t>HYW</t>
  </si>
  <si>
    <t>BSL</t>
  </si>
  <si>
    <t>BPRN</t>
  </si>
  <si>
    <t>GLDG</t>
  </si>
  <si>
    <t>PHUN</t>
  </si>
  <si>
    <t>CEI</t>
  </si>
  <si>
    <t>RMBI</t>
  </si>
  <si>
    <t>IVH</t>
  </si>
  <si>
    <t>ROSE</t>
  </si>
  <si>
    <t>TWIN</t>
  </si>
  <si>
    <t>HIE</t>
  </si>
  <si>
    <t>MRBK</t>
  </si>
  <si>
    <t>RIV</t>
  </si>
  <si>
    <t>NATH</t>
  </si>
  <si>
    <t>OPBK</t>
  </si>
  <si>
    <t>BWMN</t>
  </si>
  <si>
    <t>ALPA</t>
  </si>
  <si>
    <t>RCMT</t>
  </si>
  <si>
    <t>MNSB</t>
  </si>
  <si>
    <t>FNWB</t>
  </si>
  <si>
    <t>WNEB</t>
  </si>
  <si>
    <t>BLNG</t>
  </si>
  <si>
    <t>ATAQ</t>
  </si>
  <si>
    <t>LTRX</t>
  </si>
  <si>
    <t>DGL</t>
  </si>
  <si>
    <t>SMHI</t>
  </si>
  <si>
    <t>ABGI</t>
  </si>
  <si>
    <t>ALYA</t>
  </si>
  <si>
    <t>EBON</t>
  </si>
  <si>
    <t>CCLP</t>
  </si>
  <si>
    <t>WIMI</t>
  </si>
  <si>
    <t>IGI</t>
  </si>
  <si>
    <t>PZC</t>
  </si>
  <si>
    <t>VBF</t>
  </si>
  <si>
    <t>BKEP</t>
  </si>
  <si>
    <t>FLC</t>
  </si>
  <si>
    <t>OCAX</t>
  </si>
  <si>
    <t>VTDRF</t>
  </si>
  <si>
    <t>FT</t>
  </si>
  <si>
    <t>ARYD</t>
  </si>
  <si>
    <t>RACB</t>
  </si>
  <si>
    <t>LINC</t>
  </si>
  <si>
    <t>JOF</t>
  </si>
  <si>
    <t>CTRM</t>
  </si>
  <si>
    <t>BLSA</t>
  </si>
  <si>
    <t>BKSY</t>
  </si>
  <si>
    <t>WLFC</t>
  </si>
  <si>
    <t>HURC</t>
  </si>
  <si>
    <t>ISBA</t>
  </si>
  <si>
    <t>MHLD</t>
  </si>
  <si>
    <t>ZY</t>
  </si>
  <si>
    <t>ARYE</t>
  </si>
  <si>
    <t>OCN</t>
  </si>
  <si>
    <t>DHF</t>
  </si>
  <si>
    <t>WMPN</t>
  </si>
  <si>
    <t>AMCI</t>
  </si>
  <si>
    <t>PIIVX</t>
  </si>
  <si>
    <t>USDP</t>
  </si>
  <si>
    <t>VOXX</t>
  </si>
  <si>
    <t>CCAI</t>
  </si>
  <si>
    <t>COFS</t>
  </si>
  <si>
    <t>SCOR</t>
  </si>
  <si>
    <t>HLAN</t>
  </si>
  <si>
    <t>MMLP</t>
  </si>
  <si>
    <t>RICO</t>
  </si>
  <si>
    <t>CLOE</t>
  </si>
  <si>
    <t>TSQ</t>
  </si>
  <si>
    <t>SND</t>
  </si>
  <si>
    <t>MITA</t>
  </si>
  <si>
    <t>ODC</t>
  </si>
  <si>
    <t>NECB</t>
  </si>
  <si>
    <t>APMI</t>
  </si>
  <si>
    <t>THCA</t>
  </si>
  <si>
    <t>MLAC</t>
  </si>
  <si>
    <t>GLQ</t>
  </si>
  <si>
    <t>NAK</t>
  </si>
  <si>
    <t>PBPB</t>
  </si>
  <si>
    <t>RAM</t>
  </si>
  <si>
    <t>VABK</t>
  </si>
  <si>
    <t>BBXIA</t>
  </si>
  <si>
    <t>PIM</t>
  </si>
  <si>
    <t>NRT</t>
  </si>
  <si>
    <t>OSG</t>
  </si>
  <si>
    <t>THM</t>
  </si>
  <si>
    <t>HYB</t>
  </si>
  <si>
    <t>INSI</t>
  </si>
  <si>
    <t>GLTA</t>
  </si>
  <si>
    <t>AOUT</t>
  </si>
  <si>
    <t>SGII</t>
  </si>
  <si>
    <t>MTRX</t>
  </si>
  <si>
    <t>ESSA</t>
  </si>
  <si>
    <t>HSBI</t>
  </si>
  <si>
    <t>CALB</t>
  </si>
  <si>
    <t>SHIP</t>
  </si>
  <si>
    <t>ATY</t>
  </si>
  <si>
    <t>FINW</t>
  </si>
  <si>
    <t>EEX</t>
  </si>
  <si>
    <t>FSFG</t>
  </si>
  <si>
    <t>ESCA</t>
  </si>
  <si>
    <t>PRBM</t>
  </si>
  <si>
    <t>NCMI</t>
  </si>
  <si>
    <t>GSQB</t>
  </si>
  <si>
    <t>ESEA</t>
  </si>
  <si>
    <t>NSRPF</t>
  </si>
  <si>
    <t>RGCO</t>
  </si>
  <si>
    <t>EHI</t>
  </si>
  <si>
    <t>SPE</t>
  </si>
  <si>
    <t>FLAC</t>
  </si>
  <si>
    <t>OMEG</t>
  </si>
  <si>
    <t>CMCL</t>
  </si>
  <si>
    <t>PNCKF</t>
  </si>
  <si>
    <t>PDLB</t>
  </si>
  <si>
    <t>DBE</t>
  </si>
  <si>
    <t>EPSN</t>
  </si>
  <si>
    <t>USX</t>
  </si>
  <si>
    <t>SMSI</t>
  </si>
  <si>
    <t>FRGI</t>
  </si>
  <si>
    <t>LJAQ</t>
  </si>
  <si>
    <t>ENX</t>
  </si>
  <si>
    <t>BASI</t>
  </si>
  <si>
    <t>HWBK</t>
  </si>
  <si>
    <t>JATT</t>
  </si>
  <si>
    <t>UOLI</t>
  </si>
  <si>
    <t>NIQ</t>
  </si>
  <si>
    <t>MEC</t>
  </si>
  <si>
    <t>MITT</t>
  </si>
  <si>
    <t>ASPS</t>
  </si>
  <si>
    <t>MPA</t>
  </si>
  <si>
    <t>LTMAQ</t>
  </si>
  <si>
    <t>FREVS</t>
  </si>
  <si>
    <t>CECE</t>
  </si>
  <si>
    <t>KPLT</t>
  </si>
  <si>
    <t>IBER</t>
  </si>
  <si>
    <t>PEPL</t>
  </si>
  <si>
    <t>ABTI</t>
  </si>
  <si>
    <t>CBH</t>
  </si>
  <si>
    <t>YI</t>
  </si>
  <si>
    <t>SCMA</t>
  </si>
  <si>
    <t>CTGO</t>
  </si>
  <si>
    <t>GNE</t>
  </si>
  <si>
    <t>PQEFF</t>
  </si>
  <si>
    <t>GAN</t>
  </si>
  <si>
    <t>ZEPP</t>
  </si>
  <si>
    <t>BWAC</t>
  </si>
  <si>
    <t>SMTS</t>
  </si>
  <si>
    <t>FNCB</t>
  </si>
  <si>
    <t>BSET</t>
  </si>
  <si>
    <t>DNIF</t>
  </si>
  <si>
    <t>YRD</t>
  </si>
  <si>
    <t>KULR</t>
  </si>
  <si>
    <t>CWGL</t>
  </si>
  <si>
    <t>SEVN</t>
  </si>
  <si>
    <t>FTCO</t>
  </si>
  <si>
    <t>PWOD</t>
  </si>
  <si>
    <t>LMST</t>
  </si>
  <si>
    <t>NNY</t>
  </si>
  <si>
    <t>DMAQ</t>
  </si>
  <si>
    <t>SYNL</t>
  </si>
  <si>
    <t>GF</t>
  </si>
  <si>
    <t>CMCT</t>
  </si>
  <si>
    <t>NMMC</t>
  </si>
  <si>
    <t>BGX</t>
  </si>
  <si>
    <t>BEST</t>
  </si>
  <si>
    <t>AXU</t>
  </si>
  <si>
    <t>NBST</t>
  </si>
  <si>
    <t>GBOX</t>
  </si>
  <si>
    <t>LCHD</t>
  </si>
  <si>
    <t>CWCO</t>
  </si>
  <si>
    <t>PTRS</t>
  </si>
  <si>
    <t>QOEG</t>
  </si>
  <si>
    <t>MEOA</t>
  </si>
  <si>
    <t>RELL</t>
  </si>
  <si>
    <t>NGS</t>
  </si>
  <si>
    <t>EBAC</t>
  </si>
  <si>
    <t>LION</t>
  </si>
  <si>
    <t>RMO</t>
  </si>
  <si>
    <t>ACP</t>
  </si>
  <si>
    <t>ALTB</t>
  </si>
  <si>
    <t>CNTQ</t>
  </si>
  <si>
    <t>GORO</t>
  </si>
  <si>
    <t>XYF</t>
  </si>
  <si>
    <t>BNED</t>
  </si>
  <si>
    <t>BSBK</t>
  </si>
  <si>
    <t>CCTS</t>
  </si>
  <si>
    <t>WNDW</t>
  </si>
  <si>
    <t>RDCM</t>
  </si>
  <si>
    <t>AMSC</t>
  </si>
  <si>
    <t>LYBC</t>
  </si>
  <si>
    <t>OFS</t>
  </si>
  <si>
    <t>JILL</t>
  </si>
  <si>
    <t>DBP</t>
  </si>
  <si>
    <t>PFMT</t>
  </si>
  <si>
    <t>HEQ</t>
  </si>
  <si>
    <t>ARC</t>
  </si>
  <si>
    <t>HMTV</t>
  </si>
  <si>
    <t>IMMR</t>
  </si>
  <si>
    <t>ALPP</t>
  </si>
  <si>
    <t>OHAA</t>
  </si>
  <si>
    <t>LSAC</t>
  </si>
  <si>
    <t>PNRG</t>
  </si>
  <si>
    <t>FUV</t>
  </si>
  <si>
    <t>SRT</t>
  </si>
  <si>
    <t>CRNT</t>
  </si>
  <si>
    <t>FFNW</t>
  </si>
  <si>
    <t>VNJA</t>
  </si>
  <si>
    <t>CHWA</t>
  </si>
  <si>
    <t>MBCN</t>
  </si>
  <si>
    <t>AREB</t>
  </si>
  <si>
    <t>GLAQ</t>
  </si>
  <si>
    <t>BWG</t>
  </si>
  <si>
    <t>MCN</t>
  </si>
  <si>
    <t>NYC</t>
  </si>
  <si>
    <t>IDBA</t>
  </si>
  <si>
    <t>SEZNL</t>
  </si>
  <si>
    <t>FSTR</t>
  </si>
  <si>
    <t>PEBK</t>
  </si>
  <si>
    <t>BENE</t>
  </si>
  <si>
    <t>EVOJ</t>
  </si>
  <si>
    <t>IGA</t>
  </si>
  <si>
    <t>KVHI</t>
  </si>
  <si>
    <t>DKDCA</t>
  </si>
  <si>
    <t>MOGO</t>
  </si>
  <si>
    <t>RVSB</t>
  </si>
  <si>
    <t>USAK</t>
  </si>
  <si>
    <t>ACRHF</t>
  </si>
  <si>
    <t>CIA</t>
  </si>
  <si>
    <t>BREZ</t>
  </si>
  <si>
    <t>CIK</t>
  </si>
  <si>
    <t>NLIT</t>
  </si>
  <si>
    <t>DAKT</t>
  </si>
  <si>
    <t>FLXS</t>
  </si>
  <si>
    <t>KF</t>
  </si>
  <si>
    <t>MBTC</t>
  </si>
  <si>
    <t>WSTG</t>
  </si>
  <si>
    <t>KOPN</t>
  </si>
  <si>
    <t>SAL</t>
  </si>
  <si>
    <t>EMYB</t>
  </si>
  <si>
    <t>CYDVF</t>
  </si>
  <si>
    <t>TRTK</t>
  </si>
  <si>
    <t>NVVE</t>
  </si>
  <si>
    <t>SMAP</t>
  </si>
  <si>
    <t>MNTX</t>
  </si>
  <si>
    <t>CANB</t>
  </si>
  <si>
    <t>DHAC</t>
  </si>
  <si>
    <t>GENC</t>
  </si>
  <si>
    <t>LIBY</t>
  </si>
  <si>
    <t>SY</t>
  </si>
  <si>
    <t>MSD</t>
  </si>
  <si>
    <t>ATA</t>
  </si>
  <si>
    <t>GLLI</t>
  </si>
  <si>
    <t>KWAC</t>
  </si>
  <si>
    <t>SILEF</t>
  </si>
  <si>
    <t>FPL</t>
  </si>
  <si>
    <t>BTBT</t>
  </si>
  <si>
    <t>NAZ</t>
  </si>
  <si>
    <t>DOGZ</t>
  </si>
  <si>
    <t>SACH</t>
  </si>
  <si>
    <t>GVXXF</t>
  </si>
  <si>
    <t>ROCG</t>
  </si>
  <si>
    <t>CSSE</t>
  </si>
  <si>
    <t>FXY</t>
  </si>
  <si>
    <t>SIRC</t>
  </si>
  <si>
    <t>FCCO</t>
  </si>
  <si>
    <t>SDSYA</t>
  </si>
  <si>
    <t>RPMT</t>
  </si>
  <si>
    <t>FUNC</t>
  </si>
  <si>
    <t>BMAQ</t>
  </si>
  <si>
    <t>JHS</t>
  </si>
  <si>
    <t>OXAC</t>
  </si>
  <si>
    <t>CPHC</t>
  </si>
  <si>
    <t>BBQ</t>
  </si>
  <si>
    <t>BEEM</t>
  </si>
  <si>
    <t>PONO</t>
  </si>
  <si>
    <t>KXIN</t>
  </si>
  <si>
    <t>PFD</t>
  </si>
  <si>
    <t>DMS</t>
  </si>
  <si>
    <t>TMRC</t>
  </si>
  <si>
    <t>GIAC</t>
  </si>
  <si>
    <t>EML</t>
  </si>
  <si>
    <t>OVBC</t>
  </si>
  <si>
    <t>BYRN</t>
  </si>
  <si>
    <t>DMF</t>
  </si>
  <si>
    <t>OVLY</t>
  </si>
  <si>
    <t>MHF</t>
  </si>
  <si>
    <t>MTRY</t>
  </si>
  <si>
    <t>SOS</t>
  </si>
  <si>
    <t>FKYS</t>
  </si>
  <si>
    <t>EVG</t>
  </si>
  <si>
    <t>HEXO</t>
  </si>
  <si>
    <t>WHEN</t>
  </si>
  <si>
    <t>TGVC</t>
  </si>
  <si>
    <t>FATP</t>
  </si>
  <si>
    <t>ERLFF</t>
  </si>
  <si>
    <t>WINV</t>
  </si>
  <si>
    <t>CTG</t>
  </si>
  <si>
    <t>GRRB</t>
  </si>
  <si>
    <t>ADRA</t>
  </si>
  <si>
    <t>NHS</t>
  </si>
  <si>
    <t>FRAF</t>
  </si>
  <si>
    <t>GSV</t>
  </si>
  <si>
    <t>CLPR</t>
  </si>
  <si>
    <t>GCEH</t>
  </si>
  <si>
    <t>GGGV</t>
  </si>
  <si>
    <t>USAS</t>
  </si>
  <si>
    <t>SMM</t>
  </si>
  <si>
    <t>LEE</t>
  </si>
  <si>
    <t>JHI</t>
  </si>
  <si>
    <t>ELA</t>
  </si>
  <si>
    <t>DMO</t>
  </si>
  <si>
    <t>AOIX</t>
  </si>
  <si>
    <t>AMAO</t>
  </si>
  <si>
    <t>TSAT</t>
  </si>
  <si>
    <t>BANX</t>
  </si>
  <si>
    <t>MRAM</t>
  </si>
  <si>
    <t>LTRPA</t>
  </si>
  <si>
    <t>GOED</t>
  </si>
  <si>
    <t>ACEV</t>
  </si>
  <si>
    <t>MACU</t>
  </si>
  <si>
    <t>BTA</t>
  </si>
  <si>
    <t>STRT</t>
  </si>
  <si>
    <t>CHN</t>
  </si>
  <si>
    <t>JPT</t>
  </si>
  <si>
    <t>CPKF</t>
  </si>
  <si>
    <t>TJBH</t>
  </si>
  <si>
    <t>OFED</t>
  </si>
  <si>
    <t>JYAC</t>
  </si>
  <si>
    <t>JMAC</t>
  </si>
  <si>
    <t>TLLYF</t>
  </si>
  <si>
    <t>HYSR</t>
  </si>
  <si>
    <t>REVE</t>
  </si>
  <si>
    <t>SHMP</t>
  </si>
  <si>
    <t>CZWI</t>
  </si>
  <si>
    <t>KFS</t>
  </si>
  <si>
    <t>FNWD</t>
  </si>
  <si>
    <t>UEEC</t>
  </si>
  <si>
    <t>REKR</t>
  </si>
  <si>
    <t>OPOF</t>
  </si>
  <si>
    <t>SPOK</t>
  </si>
  <si>
    <t>SGA</t>
  </si>
  <si>
    <t>UBFO</t>
  </si>
  <si>
    <t>OTRA</t>
  </si>
  <si>
    <t>RNDB</t>
  </si>
  <si>
    <t>FFMGF</t>
  </si>
  <si>
    <t>CFBK</t>
  </si>
  <si>
    <t>BFIN</t>
  </si>
  <si>
    <t>EBMT</t>
  </si>
  <si>
    <t>JSD</t>
  </si>
  <si>
    <t>LOMLF</t>
  </si>
  <si>
    <t>UNB</t>
  </si>
  <si>
    <t>GLEE</t>
  </si>
  <si>
    <t>WHG</t>
  </si>
  <si>
    <t>MPV</t>
  </si>
  <si>
    <t>FMN</t>
  </si>
  <si>
    <t>AEHA</t>
  </si>
  <si>
    <t>FOA</t>
  </si>
  <si>
    <t>TRIQ</t>
  </si>
  <si>
    <t>MILE</t>
  </si>
  <si>
    <t>EMKR</t>
  </si>
  <si>
    <t>SBFG</t>
  </si>
  <si>
    <t>EUCR</t>
  </si>
  <si>
    <t>SPPP</t>
  </si>
  <si>
    <t>GP</t>
  </si>
  <si>
    <t>BGSF</t>
  </si>
  <si>
    <t>IAF</t>
  </si>
  <si>
    <t>HBB</t>
  </si>
  <si>
    <t>LMAO</t>
  </si>
  <si>
    <t>VOLT</t>
  </si>
  <si>
    <t>YQ</t>
  </si>
  <si>
    <t>FTHM</t>
  </si>
  <si>
    <t>CMTV</t>
  </si>
  <si>
    <t>WEA</t>
  </si>
  <si>
    <t>NANX</t>
  </si>
  <si>
    <t>IVAC</t>
  </si>
  <si>
    <t>SMWPY</t>
  </si>
  <si>
    <t>OTEC</t>
  </si>
  <si>
    <t>HNRG</t>
  </si>
  <si>
    <t>UEXCF</t>
  </si>
  <si>
    <t>VSAC</t>
  </si>
  <si>
    <t>MPIR</t>
  </si>
  <si>
    <t>BKGM</t>
  </si>
  <si>
    <t>FXNC</t>
  </si>
  <si>
    <t>SGNI</t>
  </si>
  <si>
    <t>FRLA</t>
  </si>
  <si>
    <t>HRBR</t>
  </si>
  <si>
    <t>PFO</t>
  </si>
  <si>
    <t>RAAS</t>
  </si>
  <si>
    <t>ECF</t>
  </si>
  <si>
    <t>CWBHF</t>
  </si>
  <si>
    <t>PMTS</t>
  </si>
  <si>
    <t>MMNFF</t>
  </si>
  <si>
    <t>GRAMF</t>
  </si>
  <si>
    <t>FNRN</t>
  </si>
  <si>
    <t>ISSC</t>
  </si>
  <si>
    <t>INDO</t>
  </si>
  <si>
    <t>CHRA</t>
  </si>
  <si>
    <t>SRL</t>
  </si>
  <si>
    <t>CIDM</t>
  </si>
  <si>
    <t>LITB</t>
  </si>
  <si>
    <t>ASYS</t>
  </si>
  <si>
    <t>JAKK</t>
  </si>
  <si>
    <t>AGD</t>
  </si>
  <si>
    <t>NTZ</t>
  </si>
  <si>
    <t>PKOH</t>
  </si>
  <si>
    <t>PLG</t>
  </si>
  <si>
    <t>LARK</t>
  </si>
  <si>
    <t>DCF</t>
  </si>
  <si>
    <t>APRN</t>
  </si>
  <si>
    <t>QNBC</t>
  </si>
  <si>
    <t>TMPM</t>
  </si>
  <si>
    <t>CXE</t>
  </si>
  <si>
    <t>AVHI</t>
  </si>
  <si>
    <t>LAKE</t>
  </si>
  <si>
    <t>LEAT</t>
  </si>
  <si>
    <t>SMLP</t>
  </si>
  <si>
    <t>FCAP</t>
  </si>
  <si>
    <t>ASUR</t>
  </si>
  <si>
    <t>PHD</t>
  </si>
  <si>
    <t>BTCM</t>
  </si>
  <si>
    <t>MESA</t>
  </si>
  <si>
    <t>CYN</t>
  </si>
  <si>
    <t>FCRD</t>
  </si>
  <si>
    <t>MVO</t>
  </si>
  <si>
    <t>MLVF</t>
  </si>
  <si>
    <t>PBIP</t>
  </si>
  <si>
    <t>ADOC</t>
  </si>
  <si>
    <t>CBCA</t>
  </si>
  <si>
    <t>MPVDF</t>
  </si>
  <si>
    <t>NNBR</t>
  </si>
  <si>
    <t>EFSI</t>
  </si>
  <si>
    <t>PAI</t>
  </si>
  <si>
    <t>MNP</t>
  </si>
  <si>
    <t>CGO</t>
  </si>
  <si>
    <t>ENBP</t>
  </si>
  <si>
    <t>IVDA</t>
  </si>
  <si>
    <t>CMCM</t>
  </si>
  <si>
    <t>FET</t>
  </si>
  <si>
    <t>CWBC</t>
  </si>
  <si>
    <t>SNCR</t>
  </si>
  <si>
    <t>CBFV</t>
  </si>
  <si>
    <t>PBHC</t>
  </si>
  <si>
    <t>PXLW</t>
  </si>
  <si>
    <t>OG</t>
  </si>
  <si>
    <t>ARMC</t>
  </si>
  <si>
    <t>MGF</t>
  </si>
  <si>
    <t>CHMI</t>
  </si>
  <si>
    <t>CURI</t>
  </si>
  <si>
    <t>GDL</t>
  </si>
  <si>
    <t>ERH</t>
  </si>
  <si>
    <t>IHD</t>
  </si>
  <si>
    <t>NIM</t>
  </si>
  <si>
    <t>BRID</t>
  </si>
  <si>
    <t>GMGI</t>
  </si>
  <si>
    <t>ACU</t>
  </si>
  <si>
    <t>RBKB</t>
  </si>
  <si>
    <t>SLNH</t>
  </si>
  <si>
    <t>GOFF</t>
  </si>
  <si>
    <t>OILY</t>
  </si>
  <si>
    <t>SFT</t>
  </si>
  <si>
    <t>ELMS</t>
  </si>
  <si>
    <t>MSAC</t>
  </si>
  <si>
    <t>HQDA</t>
  </si>
  <si>
    <t>EOSE</t>
  </si>
  <si>
    <t>NKG</t>
  </si>
  <si>
    <t>PFLC</t>
  </si>
  <si>
    <t>FARM</t>
  </si>
  <si>
    <t>INTE</t>
  </si>
  <si>
    <t>FTK</t>
  </si>
  <si>
    <t>CMPO</t>
  </si>
  <si>
    <t>GGZ</t>
  </si>
  <si>
    <t>VIA</t>
  </si>
  <si>
    <t>DLNG</t>
  </si>
  <si>
    <t>PHX</t>
  </si>
  <si>
    <t>BCV</t>
  </si>
  <si>
    <t>PROV</t>
  </si>
  <si>
    <t>SBI</t>
  </si>
  <si>
    <t>ADES</t>
  </si>
  <si>
    <t>SWZ</t>
  </si>
  <si>
    <t>VIOT</t>
  </si>
  <si>
    <t>RDI</t>
  </si>
  <si>
    <t>YTRA</t>
  </si>
  <si>
    <t>HRTG</t>
  </si>
  <si>
    <t>DS</t>
  </si>
  <si>
    <t>NCSM</t>
  </si>
  <si>
    <t>NEW</t>
  </si>
  <si>
    <t>ACAX</t>
  </si>
  <si>
    <t>ITI</t>
  </si>
  <si>
    <t>QMCO</t>
  </si>
  <si>
    <t>LBAO</t>
  </si>
  <si>
    <t>FGOVF</t>
  </si>
  <si>
    <t>GFASY</t>
  </si>
  <si>
    <t>AREC</t>
  </si>
  <si>
    <t>OZSC</t>
  </si>
  <si>
    <t>FORA</t>
  </si>
  <si>
    <t>RCAT</t>
  </si>
  <si>
    <t>NOBH</t>
  </si>
  <si>
    <t>GNSS</t>
  </si>
  <si>
    <t>NUVR</t>
  </si>
  <si>
    <t>HMNF</t>
  </si>
  <si>
    <t>VOC</t>
  </si>
  <si>
    <t>GCV</t>
  </si>
  <si>
    <t>WAYS</t>
  </si>
  <si>
    <t>MLYF</t>
  </si>
  <si>
    <t>LAX</t>
  </si>
  <si>
    <t>FVAM</t>
  </si>
  <si>
    <t>EARN</t>
  </si>
  <si>
    <t>CSBB</t>
  </si>
  <si>
    <t>ENJY</t>
  </si>
  <si>
    <t>NMT</t>
  </si>
  <si>
    <t>INTG</t>
  </si>
  <si>
    <t>UBCP</t>
  </si>
  <si>
    <t>HTOO</t>
  </si>
  <si>
    <t>AUBN</t>
  </si>
  <si>
    <t>UBOH</t>
  </si>
  <si>
    <t>ACR</t>
  </si>
  <si>
    <t>JFIN</t>
  </si>
  <si>
    <t>QRHC</t>
  </si>
  <si>
    <t>PCX</t>
  </si>
  <si>
    <t>SREV</t>
  </si>
  <si>
    <t>BRAG</t>
  </si>
  <si>
    <t>RMI</t>
  </si>
  <si>
    <t>HMBL</t>
  </si>
  <si>
    <t>FLNT</t>
  </si>
  <si>
    <t>EZOO</t>
  </si>
  <si>
    <t>SZC</t>
  </si>
  <si>
    <t>AFBI</t>
  </si>
  <si>
    <t>CIZN</t>
  </si>
  <si>
    <t>VNCE</t>
  </si>
  <si>
    <t>EVF</t>
  </si>
  <si>
    <t>LOTZ</t>
  </si>
  <si>
    <t>BYFC</t>
  </si>
  <si>
    <t>AP</t>
  </si>
  <si>
    <t>NTIC</t>
  </si>
  <si>
    <t>BKRRF</t>
  </si>
  <si>
    <t>KSM</t>
  </si>
  <si>
    <t>AUGG</t>
  </si>
  <si>
    <t>LTRY</t>
  </si>
  <si>
    <t>VERY</t>
  </si>
  <si>
    <t>SEAV</t>
  </si>
  <si>
    <t>PPIH</t>
  </si>
  <si>
    <t>RFM</t>
  </si>
  <si>
    <t>PVL</t>
  </si>
  <si>
    <t>SFDL</t>
  </si>
  <si>
    <t>AUGX</t>
  </si>
  <si>
    <t>LNKB</t>
  </si>
  <si>
    <t>GAIA</t>
  </si>
  <si>
    <t>SRAX</t>
  </si>
  <si>
    <t>SZSMF</t>
  </si>
  <si>
    <t>HNW</t>
  </si>
  <si>
    <t>GNT</t>
  </si>
  <si>
    <t>EDRY</t>
  </si>
  <si>
    <t>HCMC</t>
  </si>
  <si>
    <t>CBAT</t>
  </si>
  <si>
    <t>HZN</t>
  </si>
  <si>
    <t>PWFL</t>
  </si>
  <si>
    <t>ALJJ</t>
  </si>
  <si>
    <t>TUSK</t>
  </si>
  <si>
    <t>VHC</t>
  </si>
  <si>
    <t>CRKM</t>
  </si>
  <si>
    <t>PED</t>
  </si>
  <si>
    <t>GAU</t>
  </si>
  <si>
    <t>VGI</t>
  </si>
  <si>
    <t>JG</t>
  </si>
  <si>
    <t>MCAC</t>
  </si>
  <si>
    <t>BKSC</t>
  </si>
  <si>
    <t>XSPA</t>
  </si>
  <si>
    <t>FMBM</t>
  </si>
  <si>
    <t>FDOC</t>
  </si>
  <si>
    <t>EXD</t>
  </si>
  <si>
    <t>SFBC</t>
  </si>
  <si>
    <t>CLAY</t>
  </si>
  <si>
    <t>PXCLY</t>
  </si>
  <si>
    <t>GASS</t>
  </si>
  <si>
    <t>ALOT</t>
  </si>
  <si>
    <t>RRTS</t>
  </si>
  <si>
    <t>NLS</t>
  </si>
  <si>
    <t>JEMD</t>
  </si>
  <si>
    <t>VCIF</t>
  </si>
  <si>
    <t>ELVT</t>
  </si>
  <si>
    <t>CMU</t>
  </si>
  <si>
    <t>DIT</t>
  </si>
  <si>
    <t>GLXZ</t>
  </si>
  <si>
    <t>PFX</t>
  </si>
  <si>
    <t>FOSYF</t>
  </si>
  <si>
    <t>OCCI</t>
  </si>
  <si>
    <t>AGFS</t>
  </si>
  <si>
    <t>AQB</t>
  </si>
  <si>
    <t>VGZ</t>
  </si>
  <si>
    <t>KUKE</t>
  </si>
  <si>
    <t>FAT</t>
  </si>
  <si>
    <t>JLS</t>
  </si>
  <si>
    <t>PAYS</t>
  </si>
  <si>
    <t>BGI</t>
  </si>
  <si>
    <t>ADN</t>
  </si>
  <si>
    <t>UIHC</t>
  </si>
  <si>
    <t>PNI</t>
  </si>
  <si>
    <t>EMCF</t>
  </si>
  <si>
    <t>BMTX</t>
  </si>
  <si>
    <t>VIAO</t>
  </si>
  <si>
    <t>PGZ</t>
  </si>
  <si>
    <t>BFGX</t>
  </si>
  <si>
    <t>REEMF</t>
  </si>
  <si>
    <t>GLV</t>
  </si>
  <si>
    <t>TGLO</t>
  </si>
  <si>
    <t>ERDCF</t>
  </si>
  <si>
    <t>KIRK</t>
  </si>
  <si>
    <t>BHSE</t>
  </si>
  <si>
    <t>MKTW</t>
  </si>
  <si>
    <t>AAIC</t>
  </si>
  <si>
    <t>XNET</t>
  </si>
  <si>
    <t>EDF</t>
  </si>
  <si>
    <t>LQMT</t>
  </si>
  <si>
    <t>BNIX</t>
  </si>
  <si>
    <t>JDVB</t>
  </si>
  <si>
    <t>DEX</t>
  </si>
  <si>
    <t>FPOCF</t>
  </si>
  <si>
    <t>PGP</t>
  </si>
  <si>
    <t>OIIM</t>
  </si>
  <si>
    <t>SQNS</t>
  </si>
  <si>
    <t>CPS</t>
  </si>
  <si>
    <t>GPL</t>
  </si>
  <si>
    <t>EACO</t>
  </si>
  <si>
    <t>GLU</t>
  </si>
  <si>
    <t>FRTG</t>
  </si>
  <si>
    <t>DRTT</t>
  </si>
  <si>
    <t>TZOO</t>
  </si>
  <si>
    <t>ECRP</t>
  </si>
  <si>
    <t>TRHC</t>
  </si>
  <si>
    <t>TPZ</t>
  </si>
  <si>
    <t>AXR</t>
  </si>
  <si>
    <t>ANY</t>
  </si>
  <si>
    <t>PRT</t>
  </si>
  <si>
    <t>ICAD</t>
  </si>
  <si>
    <t>FVTI</t>
  </si>
  <si>
    <t>NMI</t>
  </si>
  <si>
    <t>CRYM</t>
  </si>
  <si>
    <t>ISDR</t>
  </si>
  <si>
    <t>SHPW</t>
  </si>
  <si>
    <t>CAAS</t>
  </si>
  <si>
    <t>SJ</t>
  </si>
  <si>
    <t>ICLK</t>
  </si>
  <si>
    <t>NM</t>
  </si>
  <si>
    <t>CRT</t>
  </si>
  <si>
    <t>NINE</t>
  </si>
  <si>
    <t>CDZI</t>
  </si>
  <si>
    <t>HSON</t>
  </si>
  <si>
    <t>RAIL</t>
  </si>
  <si>
    <t>MCAG</t>
  </si>
  <si>
    <t>PCYG</t>
  </si>
  <si>
    <t>CRAWA</t>
  </si>
  <si>
    <t>FNGR</t>
  </si>
  <si>
    <t>SMID</t>
  </si>
  <si>
    <t>WMC</t>
  </si>
  <si>
    <t>XELA</t>
  </si>
  <si>
    <t>LWAY</t>
  </si>
  <si>
    <t>NMS</t>
  </si>
  <si>
    <t>CIH</t>
  </si>
  <si>
    <t>GSIT</t>
  </si>
  <si>
    <t>ARIZ</t>
  </si>
  <si>
    <t>IAE</t>
  </si>
  <si>
    <t>CRDV</t>
  </si>
  <si>
    <t>OSS</t>
  </si>
  <si>
    <t>SOTK</t>
  </si>
  <si>
    <t>AIRG</t>
  </si>
  <si>
    <t>INTT</t>
  </si>
  <si>
    <t>OESX</t>
  </si>
  <si>
    <t>NXC</t>
  </si>
  <si>
    <t>ORN</t>
  </si>
  <si>
    <t>UG</t>
  </si>
  <si>
    <t>CJJD</t>
  </si>
  <si>
    <t>OMEX</t>
  </si>
  <si>
    <t>DRRSF</t>
  </si>
  <si>
    <t>ADAD</t>
  </si>
  <si>
    <t>TGGI</t>
  </si>
  <si>
    <t>CFCX</t>
  </si>
  <si>
    <t>DTF</t>
  </si>
  <si>
    <t>MOST</t>
  </si>
  <si>
    <t>GSVRF</t>
  </si>
  <si>
    <t>CEN</t>
  </si>
  <si>
    <t>BCRD</t>
  </si>
  <si>
    <t>AKOM</t>
  </si>
  <si>
    <t>PMHG</t>
  </si>
  <si>
    <t>SUP</t>
  </si>
  <si>
    <t>MFD</t>
  </si>
  <si>
    <t>AIRRF</t>
  </si>
  <si>
    <t>PW</t>
  </si>
  <si>
    <t>BAFN</t>
  </si>
  <si>
    <t>MGYR</t>
  </si>
  <si>
    <t>NH</t>
  </si>
  <si>
    <t>EVTV</t>
  </si>
  <si>
    <t>JEQ</t>
  </si>
  <si>
    <t>TAST</t>
  </si>
  <si>
    <t>CULL</t>
  </si>
  <si>
    <t>UGRO</t>
  </si>
  <si>
    <t>SLNG</t>
  </si>
  <si>
    <t>LTCN</t>
  </si>
  <si>
    <t>LSBK</t>
  </si>
  <si>
    <t>CMT</t>
  </si>
  <si>
    <t>VBFC</t>
  </si>
  <si>
    <t>SALM</t>
  </si>
  <si>
    <t>WTER</t>
  </si>
  <si>
    <t>SMED</t>
  </si>
  <si>
    <t>FURY</t>
  </si>
  <si>
    <t>DSP</t>
  </si>
  <si>
    <t>MAYS</t>
  </si>
  <si>
    <t>WBQNL</t>
  </si>
  <si>
    <t>TUEM</t>
  </si>
  <si>
    <t>NHTC</t>
  </si>
  <si>
    <t>HOFV</t>
  </si>
  <si>
    <t>FFBW</t>
  </si>
  <si>
    <t>SDIG</t>
  </si>
  <si>
    <t>HWIN</t>
  </si>
  <si>
    <t>JUVF</t>
  </si>
  <si>
    <t>MUGH</t>
  </si>
  <si>
    <t>LFMD</t>
  </si>
  <si>
    <t>GHM</t>
  </si>
  <si>
    <t>CPTP</t>
  </si>
  <si>
    <t>OCG</t>
  </si>
  <si>
    <t>PKKW</t>
  </si>
  <si>
    <t>ULBI</t>
  </si>
  <si>
    <t>BRCN</t>
  </si>
  <si>
    <t>HYMC</t>
  </si>
  <si>
    <t>SPK</t>
  </si>
  <si>
    <t>PFBX</t>
  </si>
  <si>
    <t>PCTI</t>
  </si>
  <si>
    <t>WATT</t>
  </si>
  <si>
    <t>GROW</t>
  </si>
  <si>
    <t>ZDGE</t>
  </si>
  <si>
    <t>BEDU</t>
  </si>
  <si>
    <t>VIHD</t>
  </si>
  <si>
    <t>STCN</t>
  </si>
  <si>
    <t>BFI</t>
  </si>
  <si>
    <t>NICK</t>
  </si>
  <si>
    <t>JROOF</t>
  </si>
  <si>
    <t>TRX</t>
  </si>
  <si>
    <t>IMBI</t>
  </si>
  <si>
    <t>GKIN</t>
  </si>
  <si>
    <t>TOUR</t>
  </si>
  <si>
    <t>BRLT</t>
  </si>
  <si>
    <t>CULP</t>
  </si>
  <si>
    <t>GBRG</t>
  </si>
  <si>
    <t>AUID</t>
  </si>
  <si>
    <t>BSGA</t>
  </si>
  <si>
    <t>IROQ</t>
  </si>
  <si>
    <t>LITM</t>
  </si>
  <si>
    <t>ICCC</t>
  </si>
  <si>
    <t>SHWZ</t>
  </si>
  <si>
    <t>GSTX</t>
  </si>
  <si>
    <t>NOVV</t>
  </si>
  <si>
    <t>PAFO</t>
  </si>
  <si>
    <t>DDF</t>
  </si>
  <si>
    <t>PPHP</t>
  </si>
  <si>
    <t>GPCO</t>
  </si>
  <si>
    <t>MCAF</t>
  </si>
  <si>
    <t>ESSC</t>
  </si>
  <si>
    <t>CGA</t>
  </si>
  <si>
    <t>HHGC</t>
  </si>
  <si>
    <t>CEV</t>
  </si>
  <si>
    <t>OEG</t>
  </si>
  <si>
    <t>CNIG</t>
  </si>
  <si>
    <t>DILA</t>
  </si>
  <si>
    <t>PESI</t>
  </si>
  <si>
    <t>PTBS</t>
  </si>
  <si>
    <t>VLT</t>
  </si>
  <si>
    <t>ASPA</t>
  </si>
  <si>
    <t>XIN</t>
  </si>
  <si>
    <t>CYCA</t>
  </si>
  <si>
    <t>GEOS</t>
  </si>
  <si>
    <t>WEI</t>
  </si>
  <si>
    <t>OBCI</t>
  </si>
  <si>
    <t>HNNA</t>
  </si>
  <si>
    <t>APHE</t>
  </si>
  <si>
    <t>DYFN</t>
  </si>
  <si>
    <t>USAP</t>
  </si>
  <si>
    <t>IZEA</t>
  </si>
  <si>
    <t>UTGN</t>
  </si>
  <si>
    <t>LODE</t>
  </si>
  <si>
    <t>FOXW</t>
  </si>
  <si>
    <t>JHAA</t>
  </si>
  <si>
    <t>ASM</t>
  </si>
  <si>
    <t>RLBD</t>
  </si>
  <si>
    <t>RAYT</t>
  </si>
  <si>
    <t>IGNY</t>
  </si>
  <si>
    <t>MCHX</t>
  </si>
  <si>
    <t>FEIM</t>
  </si>
  <si>
    <t>PNF</t>
  </si>
  <si>
    <t>HIL</t>
  </si>
  <si>
    <t>JOB</t>
  </si>
  <si>
    <t>MPAC</t>
  </si>
  <si>
    <t>AAOI</t>
  </si>
  <si>
    <t>PCF</t>
  </si>
  <si>
    <t>CLST</t>
  </si>
  <si>
    <t>CXH</t>
  </si>
  <si>
    <t>JRSH</t>
  </si>
  <si>
    <t>SRV</t>
  </si>
  <si>
    <t>FUSB</t>
  </si>
  <si>
    <t>BOTJ</t>
  </si>
  <si>
    <t>FAM</t>
  </si>
  <si>
    <t>LAAA</t>
  </si>
  <si>
    <t>SPUP</t>
  </si>
  <si>
    <t>CBKM</t>
  </si>
  <si>
    <t>STRM</t>
  </si>
  <si>
    <t>ZNOG</t>
  </si>
  <si>
    <t>MCAE</t>
  </si>
  <si>
    <t>ICMB</t>
  </si>
  <si>
    <t>IQST</t>
  </si>
  <si>
    <t>MICT</t>
  </si>
  <si>
    <t>BDL</t>
  </si>
  <si>
    <t>ABIT</t>
  </si>
  <si>
    <t>PME</t>
  </si>
  <si>
    <t>CEE</t>
  </si>
  <si>
    <t>LNGB</t>
  </si>
  <si>
    <t>BVFL</t>
  </si>
  <si>
    <t>DTSS</t>
  </si>
  <si>
    <t>KBLB</t>
  </si>
  <si>
    <t>LEJU</t>
  </si>
  <si>
    <t>BCOW</t>
  </si>
  <si>
    <t>HFBL</t>
  </si>
  <si>
    <t>USIO</t>
  </si>
  <si>
    <t>BUKS</t>
  </si>
  <si>
    <t>ASRV</t>
  </si>
  <si>
    <t>AIHS</t>
  </si>
  <si>
    <t>REDU</t>
  </si>
  <si>
    <t>SFE</t>
  </si>
  <si>
    <t>TURN</t>
  </si>
  <si>
    <t>TLLTF</t>
  </si>
  <si>
    <t>NEON</t>
  </si>
  <si>
    <t>LIZI</t>
  </si>
  <si>
    <t>VKIN</t>
  </si>
  <si>
    <t>KDOZF</t>
  </si>
  <si>
    <t>TACT</t>
  </si>
  <si>
    <t>AQMS</t>
  </si>
  <si>
    <t>TCBC</t>
  </si>
  <si>
    <t>TRRB</t>
  </si>
  <si>
    <t>CUII</t>
  </si>
  <si>
    <t>VLNS</t>
  </si>
  <si>
    <t>HTY</t>
  </si>
  <si>
    <t>SSVFF</t>
  </si>
  <si>
    <t>LFT</t>
  </si>
  <si>
    <t>LUB</t>
  </si>
  <si>
    <t>FRD</t>
  </si>
  <si>
    <t>WCRS</t>
  </si>
  <si>
    <t>ITRG</t>
  </si>
  <si>
    <t>LINK</t>
  </si>
  <si>
    <t>BOXL</t>
  </si>
  <si>
    <t>AGFY</t>
  </si>
  <si>
    <t>SIEB</t>
  </si>
  <si>
    <t>RFIL</t>
  </si>
  <si>
    <t>SELF</t>
  </si>
  <si>
    <t>LOAN</t>
  </si>
  <si>
    <t>LMB</t>
  </si>
  <si>
    <t>PFIE</t>
  </si>
  <si>
    <t>EQOS</t>
  </si>
  <si>
    <t>NBW</t>
  </si>
  <si>
    <t>AHG</t>
  </si>
  <si>
    <t>FBVA</t>
  </si>
  <si>
    <t>IDAI</t>
  </si>
  <si>
    <t>GDRZF</t>
  </si>
  <si>
    <t>BRST</t>
  </si>
  <si>
    <t>OPTT</t>
  </si>
  <si>
    <t>ID</t>
  </si>
  <si>
    <t>AUMN</t>
  </si>
  <si>
    <t>BRLI</t>
  </si>
  <si>
    <t>LIVE</t>
  </si>
  <si>
    <t>AAME</t>
  </si>
  <si>
    <t>DTEA</t>
  </si>
  <si>
    <t>ARKR</t>
  </si>
  <si>
    <t>FSEA</t>
  </si>
  <si>
    <t>WAVD</t>
  </si>
  <si>
    <t>KNWN</t>
  </si>
  <si>
    <t>DGHI</t>
  </si>
  <si>
    <t>WSCRF</t>
  </si>
  <si>
    <t>EMAN</t>
  </si>
  <si>
    <t>CRWS</t>
  </si>
  <si>
    <t>MARK</t>
  </si>
  <si>
    <t>LKCRU</t>
  </si>
  <si>
    <t>ACBA</t>
  </si>
  <si>
    <t>PNBK</t>
  </si>
  <si>
    <t>BENH</t>
  </si>
  <si>
    <t>BMBN</t>
  </si>
  <si>
    <t>BLBX</t>
  </si>
  <si>
    <t>CODA</t>
  </si>
  <si>
    <t>VENA</t>
  </si>
  <si>
    <t>DQWS</t>
  </si>
  <si>
    <t>PUBC</t>
  </si>
  <si>
    <t>MMMB</t>
  </si>
  <si>
    <t>ALID</t>
  </si>
  <si>
    <t>NTIP</t>
  </si>
  <si>
    <t>GFGY</t>
  </si>
  <si>
    <t>AESE</t>
  </si>
  <si>
    <t>BCHG</t>
  </si>
  <si>
    <t>EDI</t>
  </si>
  <si>
    <t>CHKR</t>
  </si>
  <si>
    <t>UAVS</t>
  </si>
  <si>
    <t>CXDO</t>
  </si>
  <si>
    <t>BTTR</t>
  </si>
  <si>
    <t>FGNV</t>
  </si>
  <si>
    <t>WFCF</t>
  </si>
  <si>
    <t>TSRMF</t>
  </si>
  <si>
    <t>KFFB</t>
  </si>
  <si>
    <t>LOV</t>
  </si>
  <si>
    <t>AWRE</t>
  </si>
  <si>
    <t>DGLY</t>
  </si>
  <si>
    <t>NBEV</t>
  </si>
  <si>
    <t>VTSI</t>
  </si>
  <si>
    <t>KOSS</t>
  </si>
  <si>
    <t>RSKIA</t>
  </si>
  <si>
    <t>ASNB</t>
  </si>
  <si>
    <t>HALL</t>
  </si>
  <si>
    <t>EEA</t>
  </si>
  <si>
    <t>ASRE</t>
  </si>
  <si>
    <t>QUIK</t>
  </si>
  <si>
    <t>ASGI</t>
  </si>
  <si>
    <t>IBTN</t>
  </si>
  <si>
    <t>JMM</t>
  </si>
  <si>
    <t>ZEST</t>
  </si>
  <si>
    <t>UPTD</t>
  </si>
  <si>
    <t>RGS</t>
  </si>
  <si>
    <t>LVO</t>
  </si>
  <si>
    <t>VEV</t>
  </si>
  <si>
    <t>UWHR</t>
  </si>
  <si>
    <t>REFR</t>
  </si>
  <si>
    <t>TUGC</t>
  </si>
  <si>
    <t>GIFI</t>
  </si>
  <si>
    <t>PSIX</t>
  </si>
  <si>
    <t>RTTO</t>
  </si>
  <si>
    <t>HUIZ</t>
  </si>
  <si>
    <t>SNMP</t>
  </si>
  <si>
    <t>KTCC</t>
  </si>
  <si>
    <t>NCRA</t>
  </si>
  <si>
    <t>DPSI</t>
  </si>
  <si>
    <t>ZYRX</t>
  </si>
  <si>
    <t>RGT</t>
  </si>
  <si>
    <t>LXEH</t>
  </si>
  <si>
    <t>AGBA</t>
  </si>
  <si>
    <t>SLBG</t>
  </si>
  <si>
    <t>FGB</t>
  </si>
  <si>
    <t>TATT</t>
  </si>
  <si>
    <t>MTBC</t>
  </si>
  <si>
    <t>CLEV</t>
  </si>
  <si>
    <t>AITX</t>
  </si>
  <si>
    <t>FOTB</t>
  </si>
  <si>
    <t>GWSN</t>
  </si>
  <si>
    <t>EDUC</t>
  </si>
  <si>
    <t>LGL</t>
  </si>
  <si>
    <t>DSWL</t>
  </si>
  <si>
    <t>APT</t>
  </si>
  <si>
    <t>LTBR</t>
  </si>
  <si>
    <t>GRCY</t>
  </si>
  <si>
    <t>ORPB</t>
  </si>
  <si>
    <t>RNVA</t>
  </si>
  <si>
    <t>BTN</t>
  </si>
  <si>
    <t>ICCH</t>
  </si>
  <si>
    <t>GSMG</t>
  </si>
  <si>
    <t>AVCT</t>
  </si>
  <si>
    <t>PDEX</t>
  </si>
  <si>
    <t>HHS</t>
  </si>
  <si>
    <t>STAL</t>
  </si>
  <si>
    <t>HGTXU</t>
  </si>
  <si>
    <t>ALAC</t>
  </si>
  <si>
    <t>NWPP</t>
  </si>
  <si>
    <t>NDP</t>
  </si>
  <si>
    <t>VFL</t>
  </si>
  <si>
    <t>EVOA</t>
  </si>
  <si>
    <t>IONM</t>
  </si>
  <si>
    <t>TESS</t>
  </si>
  <si>
    <t>VRDR</t>
  </si>
  <si>
    <t>SANW</t>
  </si>
  <si>
    <t>STG</t>
  </si>
  <si>
    <t>VRAR</t>
  </si>
  <si>
    <t>NBO</t>
  </si>
  <si>
    <t>MNDO</t>
  </si>
  <si>
    <t>LRFC</t>
  </si>
  <si>
    <t>FRSX</t>
  </si>
  <si>
    <t>BLGO</t>
  </si>
  <si>
    <t>ACTX</t>
  </si>
  <si>
    <t>IOR</t>
  </si>
  <si>
    <t>PPBN</t>
  </si>
  <si>
    <t>CPSH</t>
  </si>
  <si>
    <t>SUNW</t>
  </si>
  <si>
    <t>JWEL</t>
  </si>
  <si>
    <t>TCBS</t>
  </si>
  <si>
    <t>ICGL</t>
  </si>
  <si>
    <t>RSSS</t>
  </si>
  <si>
    <t>OMQS</t>
  </si>
  <si>
    <t>WMLLF</t>
  </si>
  <si>
    <t>SNT</t>
  </si>
  <si>
    <t>SPAZF</t>
  </si>
  <si>
    <t>LISMF</t>
  </si>
  <si>
    <t>SEED</t>
  </si>
  <si>
    <t>KLXE</t>
  </si>
  <si>
    <t>LONCF</t>
  </si>
  <si>
    <t>TPCS</t>
  </si>
  <si>
    <t>GENH</t>
  </si>
  <si>
    <t>UNRV</t>
  </si>
  <si>
    <t>EBET</t>
  </si>
  <si>
    <t>FCO</t>
  </si>
  <si>
    <t>SCTC</t>
  </si>
  <si>
    <t>CXXIF</t>
  </si>
  <si>
    <t>AIRT</t>
  </si>
  <si>
    <t>PNPL</t>
  </si>
  <si>
    <t>BLCT</t>
  </si>
  <si>
    <t>SYHBF</t>
  </si>
  <si>
    <t>FMY</t>
  </si>
  <si>
    <t>BBGI</t>
  </si>
  <si>
    <t>FHLD</t>
  </si>
  <si>
    <t>SPI</t>
  </si>
  <si>
    <t>NCTY</t>
  </si>
  <si>
    <t>GLBS</t>
  </si>
  <si>
    <t>SNWV</t>
  </si>
  <si>
    <t>IPWR</t>
  </si>
  <si>
    <t>SLGG</t>
  </si>
  <si>
    <t>WSTRF</t>
  </si>
  <si>
    <t>SNRG</t>
  </si>
  <si>
    <t>LEMIF</t>
  </si>
  <si>
    <t>RWBYF</t>
  </si>
  <si>
    <t>APSI</t>
  </si>
  <si>
    <t>HCDI</t>
  </si>
  <si>
    <t>SCX</t>
  </si>
  <si>
    <t>KGEIF</t>
  </si>
  <si>
    <t>WWR</t>
  </si>
  <si>
    <t>QNTO</t>
  </si>
  <si>
    <t>INUV</t>
  </si>
  <si>
    <t>NXTP</t>
  </si>
  <si>
    <t>VONI</t>
  </si>
  <si>
    <t>FEO</t>
  </si>
  <si>
    <t>GNRV</t>
  </si>
  <si>
    <t>NXN</t>
  </si>
  <si>
    <t>TPHS</t>
  </si>
  <si>
    <t>HLBZ</t>
  </si>
  <si>
    <t>GWSO</t>
  </si>
  <si>
    <t>SDH</t>
  </si>
  <si>
    <t>VERB</t>
  </si>
  <si>
    <t>SYPR</t>
  </si>
  <si>
    <t>HVBC</t>
  </si>
  <si>
    <t>NUKK</t>
  </si>
  <si>
    <t>AEYE</t>
  </si>
  <si>
    <t>JANL</t>
  </si>
  <si>
    <t>QK</t>
  </si>
  <si>
    <t>STBI</t>
  </si>
  <si>
    <t>TCRI</t>
  </si>
  <si>
    <t>BRQS</t>
  </si>
  <si>
    <t>PLTYF</t>
  </si>
  <si>
    <t>FSRL</t>
  </si>
  <si>
    <t>OMWS</t>
  </si>
  <si>
    <t>VIRC</t>
  </si>
  <si>
    <t>HFBK</t>
  </si>
  <si>
    <t>ENG</t>
  </si>
  <si>
    <t>WVVI</t>
  </si>
  <si>
    <t>DXYN</t>
  </si>
  <si>
    <t>QUBT</t>
  </si>
  <si>
    <t>CGRN</t>
  </si>
  <si>
    <t>TRBMF</t>
  </si>
  <si>
    <t>JGLDF</t>
  </si>
  <si>
    <t>BUUZ</t>
  </si>
  <si>
    <t>CNNB</t>
  </si>
  <si>
    <t>VICP</t>
  </si>
  <si>
    <t>KINS</t>
  </si>
  <si>
    <t>JETMF</t>
  </si>
  <si>
    <t>BASA</t>
  </si>
  <si>
    <t>PGID</t>
  </si>
  <si>
    <t>EGF</t>
  </si>
  <si>
    <t>TISI</t>
  </si>
  <si>
    <t>ITP</t>
  </si>
  <si>
    <t>KANP</t>
  </si>
  <si>
    <t>CIF</t>
  </si>
  <si>
    <t>MHPC</t>
  </si>
  <si>
    <t>FTFT</t>
  </si>
  <si>
    <t>USWS</t>
  </si>
  <si>
    <t>RGF</t>
  </si>
  <si>
    <t>NVGI</t>
  </si>
  <si>
    <t>AGMH</t>
  </si>
  <si>
    <t>TECTP</t>
  </si>
  <si>
    <t>UAMY</t>
  </si>
  <si>
    <t>LMPX</t>
  </si>
  <si>
    <t>OPFI</t>
  </si>
  <si>
    <t>BBLR</t>
  </si>
  <si>
    <t>MDWT</t>
  </si>
  <si>
    <t>BFNH</t>
  </si>
  <si>
    <t>SURG</t>
  </si>
  <si>
    <t>MSVB</t>
  </si>
  <si>
    <t>PYN</t>
  </si>
  <si>
    <t>SCND</t>
  </si>
  <si>
    <t>XPL</t>
  </si>
  <si>
    <t>MFV</t>
  </si>
  <si>
    <t>PEI</t>
  </si>
  <si>
    <t>GTEC</t>
  </si>
  <si>
    <t>CLIR</t>
  </si>
  <si>
    <t>CTHR</t>
  </si>
  <si>
    <t>INTZ</t>
  </si>
  <si>
    <t>DWSN</t>
  </si>
  <si>
    <t>WLMS</t>
  </si>
  <si>
    <t>MCLD</t>
  </si>
  <si>
    <t>GTIM</t>
  </si>
  <si>
    <t>NTWK</t>
  </si>
  <si>
    <t>NSAV</t>
  </si>
  <si>
    <t>MFON</t>
  </si>
  <si>
    <t>BKTI</t>
  </si>
  <si>
    <t>NSEC</t>
  </si>
  <si>
    <t>DPRO</t>
  </si>
  <si>
    <t>AUNFF</t>
  </si>
  <si>
    <t>HEOL</t>
  </si>
  <si>
    <t>SLHG</t>
  </si>
  <si>
    <t>BNET</t>
  </si>
  <si>
    <t>IDN</t>
  </si>
  <si>
    <t>FLUX</t>
  </si>
  <si>
    <t>GGROU</t>
  </si>
  <si>
    <t>OHCS</t>
  </si>
  <si>
    <t>FTEK</t>
  </si>
  <si>
    <t>LPTH</t>
  </si>
  <si>
    <t>ESOA</t>
  </si>
  <si>
    <t>VINE</t>
  </si>
  <si>
    <t>SQFT</t>
  </si>
  <si>
    <t>SOPA</t>
  </si>
  <si>
    <t>AAU</t>
  </si>
  <si>
    <t>USAU</t>
  </si>
  <si>
    <t>AINC</t>
  </si>
  <si>
    <t>GRF</t>
  </si>
  <si>
    <t>PPSI</t>
  </si>
  <si>
    <t>SEAC</t>
  </si>
  <si>
    <t>FENG</t>
  </si>
  <si>
    <t>EXDW</t>
  </si>
  <si>
    <t>KTEL</t>
  </si>
  <si>
    <t>WKSP</t>
  </si>
  <si>
    <t>RMCF</t>
  </si>
  <si>
    <t>OSBK</t>
  </si>
  <si>
    <t>KNIT</t>
  </si>
  <si>
    <t>RAND</t>
  </si>
  <si>
    <t>LGHL</t>
  </si>
  <si>
    <t>UNXP</t>
  </si>
  <si>
    <t>IMTE</t>
  </si>
  <si>
    <t>PGEZF</t>
  </si>
  <si>
    <t>MPAD</t>
  </si>
  <si>
    <t>PGTK</t>
  </si>
  <si>
    <t>YCBD</t>
  </si>
  <si>
    <t>HGBL</t>
  </si>
  <si>
    <t>PBBK</t>
  </si>
  <si>
    <t>AYRO</t>
  </si>
  <si>
    <t>TGEN</t>
  </si>
  <si>
    <t>AMRR</t>
  </si>
  <si>
    <t>WBEV</t>
  </si>
  <si>
    <t>OOGI</t>
  </si>
  <si>
    <t>GEG</t>
  </si>
  <si>
    <t>CHCI</t>
  </si>
  <si>
    <t>FKWL</t>
  </si>
  <si>
    <t>MCVT</t>
  </si>
  <si>
    <t>BKOR</t>
  </si>
  <si>
    <t>EDTXU</t>
  </si>
  <si>
    <t>TLFA</t>
  </si>
  <si>
    <t>MXE</t>
  </si>
  <si>
    <t>CORR</t>
  </si>
  <si>
    <t>GURE</t>
  </si>
  <si>
    <t>MRM</t>
  </si>
  <si>
    <t>HUSA</t>
  </si>
  <si>
    <t>GLBZ</t>
  </si>
  <si>
    <t>DYSL</t>
  </si>
  <si>
    <t>ICD</t>
  </si>
  <si>
    <t>LOVA</t>
  </si>
  <si>
    <t>CLPS</t>
  </si>
  <si>
    <t>WBBA</t>
  </si>
  <si>
    <t>MRIN</t>
  </si>
  <si>
    <t>ODYY</t>
  </si>
  <si>
    <t>YTFD</t>
  </si>
  <si>
    <t>AACG</t>
  </si>
  <si>
    <t>VISL</t>
  </si>
  <si>
    <t>BHLL</t>
  </si>
  <si>
    <t>BWEN</t>
  </si>
  <si>
    <t>DYNR</t>
  </si>
  <si>
    <t>CCNC</t>
  </si>
  <si>
    <t>METX</t>
  </si>
  <si>
    <t>AERC</t>
  </si>
  <si>
    <t>GRNQ</t>
  </si>
  <si>
    <t>ZGSI</t>
  </si>
  <si>
    <t>SIDU</t>
  </si>
  <si>
    <t>BSFC</t>
  </si>
  <si>
    <t>VMAR</t>
  </si>
  <si>
    <t>ELYS</t>
  </si>
  <si>
    <t>MXC</t>
  </si>
  <si>
    <t>BIMI</t>
  </si>
  <si>
    <t>DALN</t>
  </si>
  <si>
    <t>VQS</t>
  </si>
  <si>
    <t>TREN</t>
  </si>
  <si>
    <t>AUTO</t>
  </si>
  <si>
    <t>FSI</t>
  </si>
  <si>
    <t>TKAT</t>
  </si>
  <si>
    <t>HLYK</t>
  </si>
  <si>
    <t>AATC</t>
  </si>
  <si>
    <t>HYRE</t>
  </si>
  <si>
    <t>ACUR</t>
  </si>
  <si>
    <t>KRKR</t>
  </si>
  <si>
    <t>WKEY</t>
  </si>
  <si>
    <t>WTT</t>
  </si>
  <si>
    <t>COE</t>
  </si>
  <si>
    <t>IPW</t>
  </si>
  <si>
    <t>PRSO</t>
  </si>
  <si>
    <t>DFCO</t>
  </si>
  <si>
    <t>STRN</t>
  </si>
  <si>
    <t>ECTM</t>
  </si>
  <si>
    <t>PRKA</t>
  </si>
  <si>
    <t>EAWD</t>
  </si>
  <si>
    <t>FAMI</t>
  </si>
  <si>
    <t>DATS</t>
  </si>
  <si>
    <t>EQS</t>
  </si>
  <si>
    <t>SOHO</t>
  </si>
  <si>
    <t>NILE</t>
  </si>
  <si>
    <t>BTCS</t>
  </si>
  <si>
    <t>DSS</t>
  </si>
  <si>
    <t>PEYE</t>
  </si>
  <si>
    <t>ISUN</t>
  </si>
  <si>
    <t>POLA</t>
  </si>
  <si>
    <t>RSRV</t>
  </si>
  <si>
    <t>VTNA</t>
  </si>
  <si>
    <t>NWCN</t>
  </si>
  <si>
    <t>LTUM</t>
  </si>
  <si>
    <t>CVVUF</t>
  </si>
  <si>
    <t>BKUCF</t>
  </si>
  <si>
    <t>XERI</t>
  </si>
  <si>
    <t>TAYD</t>
  </si>
  <si>
    <t>CRCW</t>
  </si>
  <si>
    <t>WECT</t>
  </si>
  <si>
    <t>DLPN</t>
  </si>
  <si>
    <t>HLRTF</t>
  </si>
  <si>
    <t>IRL</t>
  </si>
  <si>
    <t>ESP</t>
  </si>
  <si>
    <t>BWMY</t>
  </si>
  <si>
    <t>SFUN</t>
  </si>
  <si>
    <t>BQ</t>
  </si>
  <si>
    <t>PIAC</t>
  </si>
  <si>
    <t>UURAF</t>
  </si>
  <si>
    <t>PYYX</t>
  </si>
  <si>
    <t>CSPI</t>
  </si>
  <si>
    <t>ENSV</t>
  </si>
  <si>
    <t>SWISF</t>
  </si>
  <si>
    <t>BIMT</t>
  </si>
  <si>
    <t>GVP</t>
  </si>
  <si>
    <t>SMPR</t>
  </si>
  <si>
    <t>WYY</t>
  </si>
  <si>
    <t>TLRS</t>
  </si>
  <si>
    <t>CDBMF</t>
  </si>
  <si>
    <t>MRAI</t>
  </si>
  <si>
    <t>HSTI</t>
  </si>
  <si>
    <t>GMGT</t>
  </si>
  <si>
    <t>LIQT</t>
  </si>
  <si>
    <t>CVU</t>
  </si>
  <si>
    <t>CHNR</t>
  </si>
  <si>
    <t>PRSI</t>
  </si>
  <si>
    <t>GXSFF</t>
  </si>
  <si>
    <t>MINM</t>
  </si>
  <si>
    <t>FHS</t>
  </si>
  <si>
    <t>XTGRF</t>
  </si>
  <si>
    <t>VJET</t>
  </si>
  <si>
    <t>EWGFF</t>
  </si>
  <si>
    <t>MULN</t>
  </si>
  <si>
    <t>OBTX</t>
  </si>
  <si>
    <t>VGFC</t>
  </si>
  <si>
    <t>ANAV</t>
  </si>
  <si>
    <t>MSBC</t>
  </si>
  <si>
    <t>CREG</t>
  </si>
  <si>
    <t>GLG</t>
  </si>
  <si>
    <t>NSFDF</t>
  </si>
  <si>
    <t>LMFA</t>
  </si>
  <si>
    <t>SNTW</t>
  </si>
  <si>
    <t>ICNB</t>
  </si>
  <si>
    <t>DWNX</t>
  </si>
  <si>
    <t>UCL</t>
  </si>
  <si>
    <t>NUZE</t>
  </si>
  <si>
    <t>SGMA</t>
  </si>
  <si>
    <t>GMPW</t>
  </si>
  <si>
    <t>NOM</t>
  </si>
  <si>
    <t>IEHC</t>
  </si>
  <si>
    <t>OCC</t>
  </si>
  <si>
    <t>UWHGF</t>
  </si>
  <si>
    <t>ZCMD</t>
  </si>
  <si>
    <t>GNLN</t>
  </si>
  <si>
    <t>CVV</t>
  </si>
  <si>
    <t>BEOB</t>
  </si>
  <si>
    <t>AUSI</t>
  </si>
  <si>
    <t>QTT</t>
  </si>
  <si>
    <t>STCB</t>
  </si>
  <si>
    <t>CUBA</t>
  </si>
  <si>
    <t>PHIL</t>
  </si>
  <si>
    <t>SCKT</t>
  </si>
  <si>
    <t>HMMR</t>
  </si>
  <si>
    <t>VEGYF</t>
  </si>
  <si>
    <t>TOPS</t>
  </si>
  <si>
    <t>KAVL</t>
  </si>
  <si>
    <t>PLAG</t>
  </si>
  <si>
    <t>MHHC</t>
  </si>
  <si>
    <t>CNEY</t>
  </si>
  <si>
    <t>STLY</t>
  </si>
  <si>
    <t>LSF</t>
  </si>
  <si>
    <t>WVFC</t>
  </si>
  <si>
    <t>LDSN</t>
  </si>
  <si>
    <t>GBNY</t>
  </si>
  <si>
    <t>DAIO</t>
  </si>
  <si>
    <t>SDPI</t>
  </si>
  <si>
    <t>INPX</t>
  </si>
  <si>
    <t>RELI</t>
  </si>
  <si>
    <t>ZKIN</t>
  </si>
  <si>
    <t>BSQR</t>
  </si>
  <si>
    <t>OVTZ</t>
  </si>
  <si>
    <t>VLCN</t>
  </si>
  <si>
    <t>AEI</t>
  </si>
  <si>
    <t>AGRI</t>
  </si>
  <si>
    <t>VVPR</t>
  </si>
  <si>
    <t>SGRP</t>
  </si>
  <si>
    <t>PATI</t>
  </si>
  <si>
    <t>WAVE</t>
  </si>
  <si>
    <t>CRMZ</t>
  </si>
  <si>
    <t>YUANF</t>
  </si>
  <si>
    <t>ALEAF</t>
  </si>
  <si>
    <t>MOXC</t>
  </si>
  <si>
    <t>MEEC</t>
  </si>
  <si>
    <t>COMS</t>
  </si>
  <si>
    <t>UTSI</t>
  </si>
  <si>
    <t>GEBRF</t>
  </si>
  <si>
    <t>SFOR</t>
  </si>
  <si>
    <t>OXBR</t>
  </si>
  <si>
    <t>CQCQ</t>
  </si>
  <si>
    <t>VIVC</t>
  </si>
  <si>
    <t>HSMD</t>
  </si>
  <si>
    <t>PT</t>
  </si>
  <si>
    <t>IPTK</t>
  </si>
  <si>
    <t>SVT</t>
  </si>
  <si>
    <t>LBCMF</t>
  </si>
  <si>
    <t>QMCI</t>
  </si>
  <si>
    <t>SCYYF</t>
  </si>
  <si>
    <t>BRN</t>
  </si>
  <si>
    <t>JZXN</t>
  </si>
  <si>
    <t>LVRLF</t>
  </si>
  <si>
    <t>PXS</t>
  </si>
  <si>
    <t>JUPW</t>
  </si>
  <si>
    <t>FEDU</t>
  </si>
  <si>
    <t>NUBC</t>
  </si>
  <si>
    <t>JCTCF</t>
  </si>
  <si>
    <t>CETY</t>
  </si>
  <si>
    <t>OAKV</t>
  </si>
  <si>
    <t>NULGF</t>
  </si>
  <si>
    <t>TLCC</t>
  </si>
  <si>
    <t>CARV</t>
  </si>
  <si>
    <t>NCPL</t>
  </si>
  <si>
    <t>VEEE</t>
  </si>
  <si>
    <t>HCTI</t>
  </si>
  <si>
    <t>LOWLF</t>
  </si>
  <si>
    <t>SUMR</t>
  </si>
  <si>
    <t>YGMZ</t>
  </si>
  <si>
    <t>GNRS</t>
  </si>
  <si>
    <t>COHN</t>
  </si>
  <si>
    <t>WHLM</t>
  </si>
  <si>
    <t>VPLM</t>
  </si>
  <si>
    <t>CLRD</t>
  </si>
  <si>
    <t>ATIF</t>
  </si>
  <si>
    <t>CVR</t>
  </si>
  <si>
    <t>PALT</t>
  </si>
  <si>
    <t>AUUD</t>
  </si>
  <si>
    <t>JT</t>
  </si>
  <si>
    <t>ANLDF</t>
  </si>
  <si>
    <t>CPOP</t>
  </si>
  <si>
    <t>BAUFF</t>
  </si>
  <si>
    <t>SWGI</t>
  </si>
  <si>
    <t>AIRI</t>
  </si>
  <si>
    <t>RIBT</t>
  </si>
  <si>
    <t>KBPH</t>
  </si>
  <si>
    <t>AMPG</t>
  </si>
  <si>
    <t>IMTH</t>
  </si>
  <si>
    <t>IMHC</t>
  </si>
  <si>
    <t>SIF</t>
  </si>
  <si>
    <t>HJGP</t>
  </si>
  <si>
    <t>TEDU</t>
  </si>
  <si>
    <t>TNGL</t>
  </si>
  <si>
    <t>TBBA</t>
  </si>
  <si>
    <t>IHT</t>
  </si>
  <si>
    <t>TANH</t>
  </si>
  <si>
    <t>ZVO</t>
  </si>
  <si>
    <t>ARCW</t>
  </si>
  <si>
    <t>MKD</t>
  </si>
  <si>
    <t>CRCUF</t>
  </si>
  <si>
    <t>ALF</t>
  </si>
  <si>
    <t>ELTK</t>
  </si>
  <si>
    <t>CANN</t>
  </si>
  <si>
    <t>BUDZ</t>
  </si>
  <si>
    <t>GJCU</t>
  </si>
  <si>
    <t>DUO</t>
  </si>
  <si>
    <t>RBCN</t>
  </si>
  <si>
    <t>RNWK</t>
  </si>
  <si>
    <t>PZG</t>
  </si>
  <si>
    <t>QUMU</t>
  </si>
  <si>
    <t>ENMI</t>
  </si>
  <si>
    <t>TAIT</t>
  </si>
  <si>
    <t>MAPPF</t>
  </si>
  <si>
    <t>BHV</t>
  </si>
  <si>
    <t>CRWE</t>
  </si>
  <si>
    <t>HNCKF</t>
  </si>
  <si>
    <t>SECO</t>
  </si>
  <si>
    <t>RYB</t>
  </si>
  <si>
    <t>PETZ</t>
  </si>
  <si>
    <t>EQTRF</t>
  </si>
  <si>
    <t>REED</t>
  </si>
  <si>
    <t>FPAY</t>
  </si>
  <si>
    <t>CFOO</t>
  </si>
  <si>
    <t>RETO</t>
  </si>
  <si>
    <t>SGBX</t>
  </si>
  <si>
    <t>XELB</t>
  </si>
  <si>
    <t>EXN</t>
  </si>
  <si>
    <t>CKX</t>
  </si>
  <si>
    <t>RCON</t>
  </si>
  <si>
    <t>RCRT</t>
  </si>
  <si>
    <t>MDJH</t>
  </si>
  <si>
    <t>SISI</t>
  </si>
  <si>
    <t>FJHL</t>
  </si>
  <si>
    <t>MTR</t>
  </si>
  <si>
    <t>RKDA</t>
  </si>
  <si>
    <t>CDELF</t>
  </si>
  <si>
    <t>VRME</t>
  </si>
  <si>
    <t>WHLR</t>
  </si>
  <si>
    <t>PCST</t>
  </si>
  <si>
    <t>SBET</t>
  </si>
  <si>
    <t>PNXLF</t>
  </si>
  <si>
    <t>JSDA</t>
  </si>
  <si>
    <t>ASPU</t>
  </si>
  <si>
    <t>TRKA</t>
  </si>
  <si>
    <t>INRD</t>
  </si>
  <si>
    <t>XNDA</t>
  </si>
  <si>
    <t>SPND</t>
  </si>
  <si>
    <t>DIAH</t>
  </si>
  <si>
    <t>TLSS</t>
  </si>
  <si>
    <t>BLMS</t>
  </si>
  <si>
    <t>TLGN</t>
  </si>
  <si>
    <t>LYL</t>
  </si>
  <si>
    <t>CNFR</t>
  </si>
  <si>
    <t>QH</t>
  </si>
  <si>
    <t>TPIA</t>
  </si>
  <si>
    <t>PBSV</t>
  </si>
  <si>
    <t>SIMP</t>
  </si>
  <si>
    <t>GLGI</t>
  </si>
  <si>
    <t>KIQ</t>
  </si>
  <si>
    <t>SVVC</t>
  </si>
  <si>
    <t>BOPO</t>
  </si>
  <si>
    <t>MDIA</t>
  </si>
  <si>
    <t>CSCW</t>
  </si>
  <si>
    <t>EEIQ</t>
  </si>
  <si>
    <t>CLEU</t>
  </si>
  <si>
    <t>ETHOF</t>
  </si>
  <si>
    <t>CHUC</t>
  </si>
  <si>
    <t>KERN</t>
  </si>
  <si>
    <t>EDXC</t>
  </si>
  <si>
    <t>NISN</t>
  </si>
  <si>
    <t>CSKL</t>
  </si>
  <si>
    <t>FGF</t>
  </si>
  <si>
    <t>LNBY</t>
  </si>
  <si>
    <t>ODII</t>
  </si>
  <si>
    <t>ARGC</t>
  </si>
  <si>
    <t>TAOP</t>
  </si>
  <si>
    <t>TRT</t>
  </si>
  <si>
    <t>NOTR</t>
  </si>
  <si>
    <t>ANTE</t>
  </si>
  <si>
    <t>SOFO</t>
  </si>
  <si>
    <t>GAME</t>
  </si>
  <si>
    <t>SFRX</t>
  </si>
  <si>
    <t>NRRWF</t>
  </si>
  <si>
    <t>IDW</t>
  </si>
  <si>
    <t>FFHL</t>
  </si>
  <si>
    <t>KGNR</t>
  </si>
  <si>
    <t>EVK</t>
  </si>
  <si>
    <t>BMIX</t>
  </si>
  <si>
    <t>SPRS</t>
  </si>
  <si>
    <t>SODI</t>
  </si>
  <si>
    <t>RMSL</t>
  </si>
  <si>
    <t>PTCO</t>
  </si>
  <si>
    <t>ILHMF</t>
  </si>
  <si>
    <t>OPHC</t>
  </si>
  <si>
    <t>APWC</t>
  </si>
  <si>
    <t>GFGSF</t>
  </si>
  <si>
    <t>ACMB</t>
  </si>
  <si>
    <t>BLYQ</t>
  </si>
  <si>
    <t>BMNM</t>
  </si>
  <si>
    <t>FUST</t>
  </si>
  <si>
    <t>DTST</t>
  </si>
  <si>
    <t>SMKG</t>
  </si>
  <si>
    <t>FLYLF</t>
  </si>
  <si>
    <t>LTES</t>
  </si>
  <si>
    <t>PBTS</t>
  </si>
  <si>
    <t>AAMC</t>
  </si>
  <si>
    <t>GIGM</t>
  </si>
  <si>
    <t>CLXT</t>
  </si>
  <si>
    <t>IFBD</t>
  </si>
  <si>
    <t>HLTT</t>
  </si>
  <si>
    <t>ITHUF</t>
  </si>
  <si>
    <t>SFET</t>
  </si>
  <si>
    <t>OPXS</t>
  </si>
  <si>
    <t>BLNC</t>
  </si>
  <si>
    <t>FBPI</t>
  </si>
  <si>
    <t>DBS</t>
  </si>
  <si>
    <t>SYTE</t>
  </si>
  <si>
    <t>WNW</t>
  </si>
  <si>
    <t>MJNE</t>
  </si>
  <si>
    <t>MMTIF</t>
  </si>
  <si>
    <t>MKGP</t>
  </si>
  <si>
    <t>PFIN</t>
  </si>
  <si>
    <t>GYRO</t>
  </si>
  <si>
    <t>LCGMF</t>
  </si>
  <si>
    <t>RXMD</t>
  </si>
  <si>
    <t>TRUX</t>
  </si>
  <si>
    <t>JP</t>
  </si>
  <si>
    <t>RAVE</t>
  </si>
  <si>
    <t>PJXRF</t>
  </si>
  <si>
    <t>EGMCF</t>
  </si>
  <si>
    <t>CTGL</t>
  </si>
  <si>
    <t>KALO</t>
  </si>
  <si>
    <t>UGHB</t>
  </si>
  <si>
    <t>BTB</t>
  </si>
  <si>
    <t>EJH</t>
  </si>
  <si>
    <t>EDTK</t>
  </si>
  <si>
    <t>HANNF</t>
  </si>
  <si>
    <t>USEG</t>
  </si>
  <si>
    <t>JVA</t>
  </si>
  <si>
    <t>IAALF</t>
  </si>
  <si>
    <t>WISA</t>
  </si>
  <si>
    <t>ESBS</t>
  </si>
  <si>
    <t>UFAB</t>
  </si>
  <si>
    <t>GBCS</t>
  </si>
  <si>
    <t>PVNC</t>
  </si>
  <si>
    <t>USLG</t>
  </si>
  <si>
    <t>PIK</t>
  </si>
  <si>
    <t>BYLG</t>
  </si>
  <si>
    <t>FZMD</t>
  </si>
  <si>
    <t>FLWPF</t>
  </si>
  <si>
    <t>CRKN</t>
  </si>
  <si>
    <t>CNET</t>
  </si>
  <si>
    <t>AMBO</t>
  </si>
  <si>
    <t>ZME</t>
  </si>
  <si>
    <t>ERKH</t>
  </si>
  <si>
    <t>SMIT</t>
  </si>
  <si>
    <t>ACFN</t>
  </si>
  <si>
    <t>DENR</t>
  </si>
  <si>
    <t>SUIC</t>
  </si>
  <si>
    <t>EFSH</t>
  </si>
  <si>
    <t>ARAT</t>
  </si>
  <si>
    <t>ELSE</t>
  </si>
  <si>
    <t>URYL</t>
  </si>
  <si>
    <t>BKYI</t>
  </si>
  <si>
    <t>CLRO</t>
  </si>
  <si>
    <t>BMMJ</t>
  </si>
  <si>
    <t>AXREF</t>
  </si>
  <si>
    <t>TRXA</t>
  </si>
  <si>
    <t>FORD</t>
  </si>
  <si>
    <t>YAYO</t>
  </si>
  <si>
    <t>EZFL</t>
  </si>
  <si>
    <t>SMREF</t>
  </si>
  <si>
    <t>COSM</t>
  </si>
  <si>
    <t>RYES</t>
  </si>
  <si>
    <t>MDRR</t>
  </si>
  <si>
    <t>HDVY</t>
  </si>
  <si>
    <t>LHIL</t>
  </si>
  <si>
    <t>AXAS</t>
  </si>
  <si>
    <t>HBIS</t>
  </si>
  <si>
    <t>TSRI</t>
  </si>
  <si>
    <t>MARPS</t>
  </si>
  <si>
    <t>VS</t>
  </si>
  <si>
    <t>MFH</t>
  </si>
  <si>
    <t>BHAT</t>
  </si>
  <si>
    <t>OLB</t>
  </si>
  <si>
    <t>FDLB</t>
  </si>
  <si>
    <t>GZIC</t>
  </si>
  <si>
    <t>NXMR</t>
  </si>
  <si>
    <t>SNNY</t>
  </si>
  <si>
    <t>EVGDF</t>
  </si>
  <si>
    <t>TRCK</t>
  </si>
  <si>
    <t>BLIN</t>
  </si>
  <si>
    <t>UNAM</t>
  </si>
  <si>
    <t>TBTC</t>
  </si>
  <si>
    <t>TKLS</t>
  </si>
  <si>
    <t>GIPR</t>
  </si>
  <si>
    <t>EAST</t>
  </si>
  <si>
    <t>SVFD</t>
  </si>
  <si>
    <t>RLBY</t>
  </si>
  <si>
    <t>PURE</t>
  </si>
  <si>
    <t>AMST</t>
  </si>
  <si>
    <t>VINO</t>
  </si>
  <si>
    <t>BWMG</t>
  </si>
  <si>
    <t>TOMZ</t>
  </si>
  <si>
    <t>KENS</t>
  </si>
  <si>
    <t>UNEX</t>
  </si>
  <si>
    <t>PAYD</t>
  </si>
  <si>
    <t>IINX</t>
  </si>
  <si>
    <t>ASZP</t>
  </si>
  <si>
    <t>NGTF</t>
  </si>
  <si>
    <t>INQD</t>
  </si>
  <si>
    <t>CUEN</t>
  </si>
  <si>
    <t>RZZN</t>
  </si>
  <si>
    <t>AEY</t>
  </si>
  <si>
    <t>VASO</t>
  </si>
  <si>
    <t>HUSN</t>
  </si>
  <si>
    <t>YBGJ</t>
  </si>
  <si>
    <t>CCBC</t>
  </si>
  <si>
    <t>DLTI</t>
  </si>
  <si>
    <t>ACON</t>
  </si>
  <si>
    <t>GARWF</t>
  </si>
  <si>
    <t>USDR</t>
  </si>
  <si>
    <t>ICCT</t>
  </si>
  <si>
    <t>IMH</t>
  </si>
  <si>
    <t>MSN</t>
  </si>
  <si>
    <t>GFAI</t>
  </si>
  <si>
    <t>ISIG</t>
  </si>
  <si>
    <t>KBNT</t>
  </si>
  <si>
    <t>IVFH</t>
  </si>
  <si>
    <t>MFBP</t>
  </si>
  <si>
    <t>YTEN</t>
  </si>
  <si>
    <t>BCII</t>
  </si>
  <si>
    <t>EXCL</t>
  </si>
  <si>
    <t>OBLG</t>
  </si>
  <si>
    <t>BAOS</t>
  </si>
  <si>
    <t>IPDN</t>
  </si>
  <si>
    <t>AIAD</t>
  </si>
  <si>
    <t>NEWH</t>
  </si>
  <si>
    <t>MMTRS</t>
  </si>
  <si>
    <t>SCIA</t>
  </si>
  <si>
    <t>CRTD</t>
  </si>
  <si>
    <t>MEDS</t>
  </si>
  <si>
    <t>WDLF</t>
  </si>
  <si>
    <t>MIND</t>
  </si>
  <si>
    <t>SRRE</t>
  </si>
  <si>
    <t>SSNT</t>
  </si>
  <si>
    <t>NVNT</t>
  </si>
  <si>
    <t>BTBD</t>
  </si>
  <si>
    <t>CRZY</t>
  </si>
  <si>
    <t>LGIQ</t>
  </si>
  <si>
    <t>RSTN</t>
  </si>
  <si>
    <t>DHCC</t>
  </si>
  <si>
    <t>FMFG</t>
  </si>
  <si>
    <t>RCG</t>
  </si>
  <si>
    <t>LEDS</t>
  </si>
  <si>
    <t>CRTG</t>
  </si>
  <si>
    <t>SCGY</t>
  </si>
  <si>
    <t>VRVR</t>
  </si>
  <si>
    <t>GMBL</t>
  </si>
  <si>
    <t>PBMLF</t>
  </si>
  <si>
    <t>TGIFF</t>
  </si>
  <si>
    <t>ELVG</t>
  </si>
  <si>
    <t>AMS</t>
  </si>
  <si>
    <t>KGKG</t>
  </si>
  <si>
    <t>BNSO</t>
  </si>
  <si>
    <t>SOWG</t>
  </si>
  <si>
    <t>TGCB</t>
  </si>
  <si>
    <t>INLX</t>
  </si>
  <si>
    <t>ARTW</t>
  </si>
  <si>
    <t>VYEY</t>
  </si>
  <si>
    <t>SGLB</t>
  </si>
  <si>
    <t>BCCEF</t>
  </si>
  <si>
    <t>RIVU</t>
  </si>
  <si>
    <t>LMRMF</t>
  </si>
  <si>
    <t>UTME</t>
  </si>
  <si>
    <t>SLGD</t>
  </si>
  <si>
    <t>ABCP</t>
  </si>
  <si>
    <t>GSPE</t>
  </si>
  <si>
    <t>INTV</t>
  </si>
  <si>
    <t>UNQL</t>
  </si>
  <si>
    <t>PRKR</t>
  </si>
  <si>
    <t>KOOL</t>
  </si>
  <si>
    <t>PSYCF</t>
  </si>
  <si>
    <t>EZGO</t>
  </si>
  <si>
    <t>GBR</t>
  </si>
  <si>
    <t>AWX</t>
  </si>
  <si>
    <t>EVOL</t>
  </si>
  <si>
    <t>STMH</t>
  </si>
  <si>
    <t>GTMAY</t>
  </si>
  <si>
    <t>CVAT</t>
  </si>
  <si>
    <t>DUOT</t>
  </si>
  <si>
    <t>BOSC</t>
  </si>
  <si>
    <t>BVTEF</t>
  </si>
  <si>
    <t>MTC</t>
  </si>
  <si>
    <t>LUVU</t>
  </si>
  <si>
    <t>ILAL</t>
  </si>
  <si>
    <t>ATAO</t>
  </si>
  <si>
    <t>FWAV</t>
  </si>
  <si>
    <t>MITQ</t>
  </si>
  <si>
    <t>WGMCF</t>
  </si>
  <si>
    <t>QSEP</t>
  </si>
  <si>
    <t>PSHG</t>
  </si>
  <si>
    <t>ADRU</t>
  </si>
  <si>
    <t>DTGI</t>
  </si>
  <si>
    <t>ECIA</t>
  </si>
  <si>
    <t>HGLD</t>
  </si>
  <si>
    <t>SPCB</t>
  </si>
  <si>
    <t>HYBT</t>
  </si>
  <si>
    <t>BRSF</t>
  </si>
  <si>
    <t>FDMSF</t>
  </si>
  <si>
    <t>XITO</t>
  </si>
  <si>
    <t>KSPN</t>
  </si>
  <si>
    <t>CTEK</t>
  </si>
  <si>
    <t>STAF</t>
  </si>
  <si>
    <t>AMMX</t>
  </si>
  <si>
    <t>CRVW</t>
  </si>
  <si>
    <t>CNNC</t>
  </si>
  <si>
    <t>MLFB</t>
  </si>
  <si>
    <t>CLRI</t>
  </si>
  <si>
    <t>MJHI</t>
  </si>
  <si>
    <t>RWRDP</t>
  </si>
  <si>
    <t>SPYR</t>
  </si>
  <si>
    <t>MSGM</t>
  </si>
  <si>
    <t>NVSGF</t>
  </si>
  <si>
    <t>EPGG</t>
  </si>
  <si>
    <t>TIGCF</t>
  </si>
  <si>
    <t>NCRE</t>
  </si>
  <si>
    <t>NNUP</t>
  </si>
  <si>
    <t>ELIO</t>
  </si>
  <si>
    <t>CGOLF</t>
  </si>
  <si>
    <t>SONM</t>
  </si>
  <si>
    <t>URLOF</t>
  </si>
  <si>
    <t>HHSE</t>
  </si>
  <si>
    <t>SNTG</t>
  </si>
  <si>
    <t>WORX</t>
  </si>
  <si>
    <t>LCLP</t>
  </si>
  <si>
    <t>RENO</t>
  </si>
  <si>
    <t>GRIL</t>
  </si>
  <si>
    <t>TMBXF</t>
  </si>
  <si>
    <t>PFHO</t>
  </si>
  <si>
    <t>DXF</t>
  </si>
  <si>
    <t>WARM</t>
  </si>
  <si>
    <t>ACAN</t>
  </si>
  <si>
    <t>TIKK</t>
  </si>
  <si>
    <t>MSLP</t>
  </si>
  <si>
    <t>QZMRF</t>
  </si>
  <si>
    <t>OGAA</t>
  </si>
  <si>
    <t>RDGA</t>
  </si>
  <si>
    <t>HADV</t>
  </si>
  <si>
    <t>WAFU</t>
  </si>
  <si>
    <t>MMND</t>
  </si>
  <si>
    <t>PIXY</t>
  </si>
  <si>
    <t>LVVV</t>
  </si>
  <si>
    <t>SITS</t>
  </si>
  <si>
    <t>LUXFF</t>
  </si>
  <si>
    <t>LCTC</t>
  </si>
  <si>
    <t>LIVC</t>
  </si>
  <si>
    <t>CAPC</t>
  </si>
  <si>
    <t>FULO</t>
  </si>
  <si>
    <t>NVDEF</t>
  </si>
  <si>
    <t>ALTD</t>
  </si>
  <si>
    <t>EQMEF</t>
  </si>
  <si>
    <t>CMXC</t>
  </si>
  <si>
    <t>CTK</t>
  </si>
  <si>
    <t>HIHO</t>
  </si>
  <si>
    <t>ALXEF</t>
  </si>
  <si>
    <t>LLL</t>
  </si>
  <si>
    <t>GROM</t>
  </si>
  <si>
    <t>PHCF</t>
  </si>
  <si>
    <t>CRKR</t>
  </si>
  <si>
    <t>QWTR</t>
  </si>
  <si>
    <t>KATX</t>
  </si>
  <si>
    <t>VXEL</t>
  </si>
  <si>
    <t>VBHI</t>
  </si>
  <si>
    <t>TOFB</t>
  </si>
  <si>
    <t>QHYG</t>
  </si>
  <si>
    <t>MOHO</t>
  </si>
  <si>
    <t>ORMNF</t>
  </si>
  <si>
    <t>PCTL</t>
  </si>
  <si>
    <t>CSJT</t>
  </si>
  <si>
    <t>DSNY</t>
  </si>
  <si>
    <t>AVMR</t>
  </si>
  <si>
    <t>NRBT</t>
  </si>
  <si>
    <t>GRUSF</t>
  </si>
  <si>
    <t>MILC</t>
  </si>
  <si>
    <t>FCIC</t>
  </si>
  <si>
    <t>SIXWF</t>
  </si>
  <si>
    <t>ZDPY</t>
  </si>
  <si>
    <t>NRIS</t>
  </si>
  <si>
    <t>VNUE</t>
  </si>
  <si>
    <t>GULTU</t>
  </si>
  <si>
    <t>CLSH</t>
  </si>
  <si>
    <t>CLABF</t>
  </si>
  <si>
    <t>FGCO</t>
  </si>
  <si>
    <t>FEMFF</t>
  </si>
  <si>
    <t>WSCC</t>
  </si>
  <si>
    <t>SKKY</t>
  </si>
  <si>
    <t>TNLX</t>
  </si>
  <si>
    <t>TMRR</t>
  </si>
  <si>
    <t>IBAL</t>
  </si>
  <si>
    <t>ICCO</t>
  </si>
  <si>
    <t>NLBS</t>
  </si>
  <si>
    <t>AVCRF</t>
  </si>
  <si>
    <t>CETX</t>
  </si>
  <si>
    <t>MCUJF</t>
  </si>
  <si>
    <t>VYST</t>
  </si>
  <si>
    <t>GRMC</t>
  </si>
  <si>
    <t>SSY</t>
  </si>
  <si>
    <t>ALKM</t>
  </si>
  <si>
    <t>SNES</t>
  </si>
  <si>
    <t>SPIN</t>
  </si>
  <si>
    <t>SODE</t>
  </si>
  <si>
    <t>AFI</t>
  </si>
  <si>
    <t>TARSF</t>
  </si>
  <si>
    <t>SIGN</t>
  </si>
  <si>
    <t>BMXI</t>
  </si>
  <si>
    <t>SNPW</t>
  </si>
  <si>
    <t>CWRK</t>
  </si>
  <si>
    <t>FALC</t>
  </si>
  <si>
    <t>TPTW</t>
  </si>
  <si>
    <t>CREX</t>
  </si>
  <si>
    <t>EXNN</t>
  </si>
  <si>
    <t>ZZLL</t>
  </si>
  <si>
    <t>SNNAF</t>
  </si>
  <si>
    <t>NPHC</t>
  </si>
  <si>
    <t>CVSI</t>
  </si>
  <si>
    <t>DPDW</t>
  </si>
  <si>
    <t>SHVLF</t>
  </si>
  <si>
    <t>SSCR</t>
  </si>
  <si>
    <t>NROM</t>
  </si>
  <si>
    <t>SYSX</t>
  </si>
  <si>
    <t>CFIC</t>
  </si>
  <si>
    <t>HPTO</t>
  </si>
  <si>
    <t>CHHE</t>
  </si>
  <si>
    <t>WHSI</t>
  </si>
  <si>
    <t>WLYW</t>
  </si>
  <si>
    <t>ARAO</t>
  </si>
  <si>
    <t>DBGI</t>
  </si>
  <si>
    <t>MMMM</t>
  </si>
  <si>
    <t>TSSI</t>
  </si>
  <si>
    <t>THMG</t>
  </si>
  <si>
    <t>SNAX</t>
  </si>
  <si>
    <t>ROYTL</t>
  </si>
  <si>
    <t>UMEWF</t>
  </si>
  <si>
    <t>VEII</t>
  </si>
  <si>
    <t>DSGT</t>
  </si>
  <si>
    <t>AXXA</t>
  </si>
  <si>
    <t>FDIT</t>
  </si>
  <si>
    <t>SZLSF</t>
  </si>
  <si>
    <t>IFNY</t>
  </si>
  <si>
    <t>VISM</t>
  </si>
  <si>
    <t>UUU</t>
  </si>
  <si>
    <t>FNHC</t>
  </si>
  <si>
    <t>FXBY</t>
  </si>
  <si>
    <t>HGYN</t>
  </si>
  <si>
    <t>MLRKF</t>
  </si>
  <si>
    <t>NMEX</t>
  </si>
  <si>
    <t>DLYT</t>
  </si>
  <si>
    <t>YVR</t>
  </si>
  <si>
    <t>PMEDF</t>
  </si>
  <si>
    <t>RELV</t>
  </si>
  <si>
    <t>GDSI</t>
  </si>
  <si>
    <t>SHRG</t>
  </si>
  <si>
    <t>FMNJ</t>
  </si>
  <si>
    <t>FORZ</t>
  </si>
  <si>
    <t>SVBL</t>
  </si>
  <si>
    <t>NVFY</t>
  </si>
  <si>
    <t>ALDA</t>
  </si>
  <si>
    <t>MGTI</t>
  </si>
  <si>
    <t>VYCO</t>
  </si>
  <si>
    <t>GRYN</t>
  </si>
  <si>
    <t>TCNT</t>
  </si>
  <si>
    <t>BTIM</t>
  </si>
  <si>
    <t>SEII</t>
  </si>
  <si>
    <t>CLWT</t>
  </si>
  <si>
    <t>AVNI</t>
  </si>
  <si>
    <t>RGMP</t>
  </si>
  <si>
    <t>TDCB</t>
  </si>
  <si>
    <t>TTCM</t>
  </si>
  <si>
    <t>JAN</t>
  </si>
  <si>
    <t>YGYI</t>
  </si>
  <si>
    <t>IGEN</t>
  </si>
  <si>
    <t>KITL</t>
  </si>
  <si>
    <t>EFOI</t>
  </si>
  <si>
    <t>RKFL</t>
  </si>
  <si>
    <t>GCFFF</t>
  </si>
  <si>
    <t>BABB</t>
  </si>
  <si>
    <t>EXEO</t>
  </si>
  <si>
    <t>STUPF</t>
  </si>
  <si>
    <t>CLOK</t>
  </si>
  <si>
    <t>PLRTF</t>
  </si>
  <si>
    <t>RNWR</t>
  </si>
  <si>
    <t>MYSZ</t>
  </si>
  <si>
    <t>IVDN</t>
  </si>
  <si>
    <t>UCLE</t>
  </si>
  <si>
    <t>IMCI</t>
  </si>
  <si>
    <t>MOBQ</t>
  </si>
  <si>
    <t>BSPK</t>
  </si>
  <si>
    <t>WHLT</t>
  </si>
  <si>
    <t>KEYR</t>
  </si>
  <si>
    <t>AEHL</t>
  </si>
  <si>
    <t>ADMT</t>
  </si>
  <si>
    <t>EARI</t>
  </si>
  <si>
    <t>DUSYF</t>
  </si>
  <si>
    <t>SING</t>
  </si>
  <si>
    <t>BDCO</t>
  </si>
  <si>
    <t>TPPM</t>
  </si>
  <si>
    <t>DRFS</t>
  </si>
  <si>
    <t>NUGS</t>
  </si>
  <si>
    <t>ELRE</t>
  </si>
  <si>
    <t>QPRC</t>
  </si>
  <si>
    <t>RMESF</t>
  </si>
  <si>
    <t>NIHK</t>
  </si>
  <si>
    <t>ENRT</t>
  </si>
  <si>
    <t>CENBF</t>
  </si>
  <si>
    <t>TNRG</t>
  </si>
  <si>
    <t>SYTA</t>
  </si>
  <si>
    <t>UNIR</t>
  </si>
  <si>
    <t>AHNR</t>
  </si>
  <si>
    <t>ACHN</t>
  </si>
  <si>
    <t>MNRLF</t>
  </si>
  <si>
    <t>JUPGF</t>
  </si>
  <si>
    <t>KDCE</t>
  </si>
  <si>
    <t>OCLN</t>
  </si>
  <si>
    <t>FRTM</t>
  </si>
  <si>
    <t>TOWTF</t>
  </si>
  <si>
    <t>WINSF</t>
  </si>
  <si>
    <t>OWPC</t>
  </si>
  <si>
    <t>ATMS</t>
  </si>
  <si>
    <t>EWLU</t>
  </si>
  <si>
    <t>UPDC</t>
  </si>
  <si>
    <t>AMHG</t>
  </si>
  <si>
    <t>RMHB</t>
  </si>
  <si>
    <t>NTOX</t>
  </si>
  <si>
    <t>VIDE</t>
  </si>
  <si>
    <t>STSC</t>
  </si>
  <si>
    <t>BDR</t>
  </si>
  <si>
    <t>FIFG</t>
  </si>
  <si>
    <t>GPOX</t>
  </si>
  <si>
    <t>RHE</t>
  </si>
  <si>
    <t>SMGI</t>
  </si>
  <si>
    <t>LEAI</t>
  </si>
  <si>
    <t>SRMX</t>
  </si>
  <si>
    <t>MCOA</t>
  </si>
  <si>
    <t>AFDG</t>
  </si>
  <si>
    <t>HBUV</t>
  </si>
  <si>
    <t>WSFT</t>
  </si>
  <si>
    <t>LRDC</t>
  </si>
  <si>
    <t>SMDM</t>
  </si>
  <si>
    <t>FSSN</t>
  </si>
  <si>
    <t>CTIB</t>
  </si>
  <si>
    <t>CELP</t>
  </si>
  <si>
    <t>INKW</t>
  </si>
  <si>
    <t>GEVI</t>
  </si>
  <si>
    <t>JPOTF</t>
  </si>
  <si>
    <t>PUGE</t>
  </si>
  <si>
    <t>CCOB</t>
  </si>
  <si>
    <t>ABCFF</t>
  </si>
  <si>
    <t>IWSY</t>
  </si>
  <si>
    <t>BITTF</t>
  </si>
  <si>
    <t>BMCS</t>
  </si>
  <si>
    <t>IWSH</t>
  </si>
  <si>
    <t>CGSI</t>
  </si>
  <si>
    <t>BOXS</t>
  </si>
  <si>
    <t>CBDS</t>
  </si>
  <si>
    <t>YBCN</t>
  </si>
  <si>
    <t>CBNT</t>
  </si>
  <si>
    <t>HITC</t>
  </si>
  <si>
    <t>GNTOF</t>
  </si>
  <si>
    <t>CBDY</t>
  </si>
  <si>
    <t>QURT</t>
  </si>
  <si>
    <t>OP</t>
  </si>
  <si>
    <t>SENR</t>
  </si>
  <si>
    <t>FFLO</t>
  </si>
  <si>
    <t>UGHL</t>
  </si>
  <si>
    <t>HENC</t>
  </si>
  <si>
    <t>PHBI</t>
  </si>
  <si>
    <t>GIGA</t>
  </si>
  <si>
    <t>GMER</t>
  </si>
  <si>
    <t>NAHD</t>
  </si>
  <si>
    <t>TKOI</t>
  </si>
  <si>
    <t>BQST</t>
  </si>
  <si>
    <t>FECOF</t>
  </si>
  <si>
    <t>GFTX</t>
  </si>
  <si>
    <t>ALDS</t>
  </si>
  <si>
    <t>LBUY</t>
  </si>
  <si>
    <t>WEGYF</t>
  </si>
  <si>
    <t>GLUC</t>
  </si>
  <si>
    <t>CLOQ</t>
  </si>
  <si>
    <t>ATDS</t>
  </si>
  <si>
    <t>GFOO</t>
  </si>
  <si>
    <t>SNBH</t>
  </si>
  <si>
    <t>CLTS</t>
  </si>
  <si>
    <t>IPSI</t>
  </si>
  <si>
    <t>SKAS</t>
  </si>
  <si>
    <t>CMDRF</t>
  </si>
  <si>
    <t>HCYT</t>
  </si>
  <si>
    <t>GLFH</t>
  </si>
  <si>
    <t>RVIV</t>
  </si>
  <si>
    <t>SUWN</t>
  </si>
  <si>
    <t>VPRB</t>
  </si>
  <si>
    <t>SRSG</t>
  </si>
  <si>
    <t>MAXD</t>
  </si>
  <si>
    <t>FNAM</t>
  </si>
  <si>
    <t>VAUCF</t>
  </si>
  <si>
    <t>KOAN</t>
  </si>
  <si>
    <t>CYNXF</t>
  </si>
  <si>
    <t>XDSL</t>
  </si>
  <si>
    <t>SMME</t>
  </si>
  <si>
    <t>FLXT</t>
  </si>
  <si>
    <t>BFYW</t>
  </si>
  <si>
    <t>LBSR</t>
  </si>
  <si>
    <t>USAQ</t>
  </si>
  <si>
    <t>SIPN</t>
  </si>
  <si>
    <t>QSMG</t>
  </si>
  <si>
    <t>FOMC</t>
  </si>
  <si>
    <t>BDREX</t>
  </si>
  <si>
    <t>PCYN</t>
  </si>
  <si>
    <t>EWLL</t>
  </si>
  <si>
    <t>GEGP</t>
  </si>
  <si>
    <t>ROYL</t>
  </si>
  <si>
    <t>LAAB</t>
  </si>
  <si>
    <t>SGMD</t>
  </si>
  <si>
    <t>IRNS</t>
  </si>
  <si>
    <t>GWTI</t>
  </si>
  <si>
    <t>COWI</t>
  </si>
  <si>
    <t>AMTY</t>
  </si>
  <si>
    <t>RTON</t>
  </si>
  <si>
    <t>AMCT</t>
  </si>
  <si>
    <t>RAHGF</t>
  </si>
  <si>
    <t>QDMI</t>
  </si>
  <si>
    <t>SGBI</t>
  </si>
  <si>
    <t>STQN</t>
  </si>
  <si>
    <t>GSBX</t>
  </si>
  <si>
    <t>FDCT</t>
  </si>
  <si>
    <t>NXEN</t>
  </si>
  <si>
    <t>PTNYF</t>
  </si>
  <si>
    <t>UMHL</t>
  </si>
  <si>
    <t>WINR</t>
  </si>
  <si>
    <t>BGAVF</t>
  </si>
  <si>
    <t>BYOC</t>
  </si>
  <si>
    <t>PGOL</t>
  </si>
  <si>
    <t>MTPP</t>
  </si>
  <si>
    <t>NAUH</t>
  </si>
  <si>
    <t>YEWB</t>
  </si>
  <si>
    <t>GDMK</t>
  </si>
  <si>
    <t>NUGL</t>
  </si>
  <si>
    <t>FLES</t>
  </si>
  <si>
    <t>IGPK</t>
  </si>
  <si>
    <t>CTDT</t>
  </si>
  <si>
    <t>VYND</t>
  </si>
  <si>
    <t>DREM</t>
  </si>
  <si>
    <t>HFUS</t>
  </si>
  <si>
    <t>PSSR</t>
  </si>
  <si>
    <t>CSLI</t>
  </si>
  <si>
    <t>NDVN</t>
  </si>
  <si>
    <t>REOS</t>
  </si>
  <si>
    <t>USBL</t>
  </si>
  <si>
    <t>JKSM</t>
  </si>
  <si>
    <t>DVLP</t>
  </si>
  <si>
    <t>LTGJ</t>
  </si>
  <si>
    <t>DXIEF</t>
  </si>
  <si>
    <t>TCCO</t>
  </si>
  <si>
    <t>MOJO</t>
  </si>
  <si>
    <t>AMMJ</t>
  </si>
  <si>
    <t>AVOI</t>
  </si>
  <si>
    <t>NOVC</t>
  </si>
  <si>
    <t>AASP</t>
  </si>
  <si>
    <t>NGLD</t>
  </si>
  <si>
    <t>SILS</t>
  </si>
  <si>
    <t>STRG</t>
  </si>
  <si>
    <t>PLYN</t>
  </si>
  <si>
    <t>STCC</t>
  </si>
  <si>
    <t>WDDD</t>
  </si>
  <si>
    <t>CMGO</t>
  </si>
  <si>
    <t>IRCC</t>
  </si>
  <si>
    <t>VMCS</t>
  </si>
  <si>
    <t>ZYJT</t>
  </si>
  <si>
    <t>MLMN</t>
  </si>
  <si>
    <t>WEWA</t>
  </si>
  <si>
    <t>JSHG</t>
  </si>
  <si>
    <t>PHOT</t>
  </si>
  <si>
    <t>TEGY</t>
  </si>
  <si>
    <t>SDON</t>
  </si>
  <si>
    <t>MMEX</t>
  </si>
  <si>
    <t>GBUX</t>
  </si>
  <si>
    <t>JRSS</t>
  </si>
  <si>
    <t>JRVS</t>
  </si>
  <si>
    <t>BNVIF</t>
  </si>
  <si>
    <t>PHCG</t>
  </si>
  <si>
    <t>OXBC</t>
  </si>
  <si>
    <t>ITOX</t>
  </si>
  <si>
    <t>ASFT</t>
  </si>
  <si>
    <t>UITA</t>
  </si>
  <si>
    <t>FSTJ</t>
  </si>
  <si>
    <t>AVPMF</t>
  </si>
  <si>
    <t>OPVS</t>
  </si>
  <si>
    <t>SHNL</t>
  </si>
  <si>
    <t>EMAX</t>
  </si>
  <si>
    <t>ETCK</t>
  </si>
  <si>
    <t>NNAX</t>
  </si>
  <si>
    <t>PCNT</t>
  </si>
  <si>
    <t>DBRM</t>
  </si>
  <si>
    <t>SGLA</t>
  </si>
  <si>
    <t>GTLL</t>
  </si>
  <si>
    <t>FCTI</t>
  </si>
  <si>
    <t>BRVO</t>
  </si>
  <si>
    <t>GNOLF</t>
  </si>
  <si>
    <t>RIII</t>
  </si>
  <si>
    <t>BNKL</t>
  </si>
  <si>
    <t>NIMU</t>
  </si>
  <si>
    <t>MFCO</t>
  </si>
  <si>
    <t>CLIS</t>
  </si>
  <si>
    <t>ANDR</t>
  </si>
  <si>
    <t>SRCO</t>
  </si>
  <si>
    <t>DIGAF</t>
  </si>
  <si>
    <t>GAHC</t>
  </si>
  <si>
    <t>NDTP</t>
  </si>
  <si>
    <t>IONI</t>
  </si>
  <si>
    <t>BTDG</t>
  </si>
  <si>
    <t>TKXHF</t>
  </si>
  <si>
    <t>CIIT</t>
  </si>
  <si>
    <t>PRPS</t>
  </si>
  <si>
    <t>MAGE</t>
  </si>
  <si>
    <t>GRST</t>
  </si>
  <si>
    <t>TGHI</t>
  </si>
  <si>
    <t>PAXH</t>
  </si>
  <si>
    <t>CCTC</t>
  </si>
  <si>
    <t>DPWW</t>
  </si>
  <si>
    <t>AMIH</t>
  </si>
  <si>
    <t>NMGX</t>
  </si>
  <si>
    <t>TRLFF</t>
  </si>
  <si>
    <t>MCCX</t>
  </si>
  <si>
    <t>EFIR</t>
  </si>
  <si>
    <t>OTIVF</t>
  </si>
  <si>
    <t>FCCN</t>
  </si>
  <si>
    <t>VRSCF</t>
  </si>
  <si>
    <t>MTLK</t>
  </si>
  <si>
    <t>VBIX</t>
  </si>
  <si>
    <t>ACMC</t>
  </si>
  <si>
    <t>LSMG</t>
  </si>
  <si>
    <t>MSYN</t>
  </si>
  <si>
    <t>MMMW</t>
  </si>
  <si>
    <t>IMAHF</t>
  </si>
  <si>
    <t>BORNY</t>
  </si>
  <si>
    <t>DUUO</t>
  </si>
  <si>
    <t>TAPM</t>
  </si>
  <si>
    <t>SANP</t>
  </si>
  <si>
    <t>SRGZ</t>
  </si>
  <si>
    <t>HPMM</t>
  </si>
  <si>
    <t>NECA</t>
  </si>
  <si>
    <t>SVSN</t>
  </si>
  <si>
    <t>GTXO</t>
  </si>
  <si>
    <t>WESC</t>
  </si>
  <si>
    <t>BXXY</t>
  </si>
  <si>
    <t>REBL</t>
  </si>
  <si>
    <t>IVST</t>
  </si>
  <si>
    <t>ASDN</t>
  </si>
  <si>
    <t>BOTY</t>
  </si>
  <si>
    <t>WSCO</t>
  </si>
  <si>
    <t>CWNOF</t>
  </si>
  <si>
    <t>KAYS</t>
  </si>
  <si>
    <t>RDAR</t>
  </si>
  <si>
    <t>RAKR</t>
  </si>
  <si>
    <t>ADMG</t>
  </si>
  <si>
    <t>PTZH</t>
  </si>
  <si>
    <t>NVGT</t>
  </si>
  <si>
    <t>LGYV</t>
  </si>
  <si>
    <t>VRTC</t>
  </si>
  <si>
    <t>TWOH</t>
  </si>
  <si>
    <t>USNU</t>
  </si>
  <si>
    <t>CZNI</t>
  </si>
  <si>
    <t>NTPY</t>
  </si>
  <si>
    <t>PRHL</t>
  </si>
  <si>
    <t>CPMD</t>
  </si>
  <si>
    <t>NFEI</t>
  </si>
  <si>
    <t>FRZT</t>
  </si>
  <si>
    <t>CPWR</t>
  </si>
  <si>
    <t>AMNL</t>
  </si>
  <si>
    <t>ZICX</t>
  </si>
  <si>
    <t>MRGE</t>
  </si>
  <si>
    <t>POYN</t>
  </si>
  <si>
    <t>PGLO</t>
  </si>
  <si>
    <t>ABQQ</t>
  </si>
  <si>
    <t>FERL</t>
  </si>
  <si>
    <t>GXXM</t>
  </si>
  <si>
    <t>VFRM</t>
  </si>
  <si>
    <t>CDJM</t>
  </si>
  <si>
    <t>GRHI</t>
  </si>
  <si>
    <t>AITA</t>
  </si>
  <si>
    <t>TDNT</t>
  </si>
  <si>
    <t>CLCN</t>
  </si>
  <si>
    <t>QNTA</t>
  </si>
  <si>
    <t>HRBK</t>
  </si>
  <si>
    <t>PTAM</t>
  </si>
  <si>
    <t>BONZ</t>
  </si>
  <si>
    <t>CORG</t>
  </si>
  <si>
    <t>ALYE</t>
  </si>
  <si>
    <t>ELST</t>
  </si>
  <si>
    <t>SRUS</t>
  </si>
  <si>
    <t>SSET</t>
  </si>
  <si>
    <t>QTGI</t>
  </si>
  <si>
    <t>WOLV</t>
  </si>
  <si>
    <t>BLPG</t>
  </si>
  <si>
    <t>MNTR</t>
  </si>
  <si>
    <t>FERN</t>
  </si>
  <si>
    <t>ETST</t>
  </si>
  <si>
    <t>PMPG</t>
  </si>
  <si>
    <t>ITDN</t>
  </si>
  <si>
    <t>LGMH</t>
  </si>
  <si>
    <t>GTVI</t>
  </si>
  <si>
    <t>BEGI</t>
  </si>
  <si>
    <t>GCAN</t>
  </si>
  <si>
    <t>CRFTF</t>
  </si>
  <si>
    <t>PURT</t>
  </si>
  <si>
    <t>ABILF</t>
  </si>
  <si>
    <t>PGAS</t>
  </si>
  <si>
    <t>OMTK</t>
  </si>
  <si>
    <t>LFER</t>
  </si>
  <si>
    <t>BANT</t>
  </si>
  <si>
    <t>RETC</t>
  </si>
  <si>
    <t>ATYG</t>
  </si>
  <si>
    <t>ONCI</t>
  </si>
  <si>
    <t>FRFR</t>
  </si>
  <si>
    <t>PRCX</t>
  </si>
  <si>
    <t>LFAP</t>
  </si>
  <si>
    <t>GFMH</t>
  </si>
  <si>
    <t>DBMM</t>
  </si>
  <si>
    <t>BOTH</t>
  </si>
  <si>
    <t>ABCE</t>
  </si>
  <si>
    <t>WWSG</t>
  </si>
  <si>
    <t>CMGR</t>
  </si>
  <si>
    <t>ABMC</t>
  </si>
  <si>
    <t>AEGG</t>
  </si>
  <si>
    <t>NHMD</t>
  </si>
  <si>
    <t>ALTX</t>
  </si>
  <si>
    <t>TXHG</t>
  </si>
  <si>
    <t>MXSG</t>
  </si>
  <si>
    <t>AMSU</t>
  </si>
  <si>
    <t>LVCA</t>
  </si>
  <si>
    <t>SSOK</t>
  </si>
  <si>
    <t>AOXY</t>
  </si>
  <si>
    <t>SPGX</t>
  </si>
  <si>
    <t>DLCR</t>
  </si>
  <si>
    <t>GWHP</t>
  </si>
  <si>
    <t>EHVVF</t>
  </si>
  <si>
    <t>MSSV</t>
  </si>
  <si>
    <t>ESPI</t>
  </si>
  <si>
    <t>HLWD</t>
  </si>
  <si>
    <t>HSTA</t>
  </si>
  <si>
    <t>HWKE</t>
  </si>
  <si>
    <t>DLOC</t>
  </si>
  <si>
    <t>TMGI</t>
  </si>
  <si>
    <t>DGWR</t>
  </si>
  <si>
    <t>ESMC</t>
  </si>
  <si>
    <t>GHST</t>
  </si>
  <si>
    <t>SITOQ</t>
  </si>
  <si>
    <t>PRLE</t>
  </si>
  <si>
    <t>DCLT</t>
  </si>
  <si>
    <t>TEUM</t>
  </si>
  <si>
    <t>TPII</t>
  </si>
  <si>
    <t>MSPC</t>
  </si>
  <si>
    <t>VSYM</t>
  </si>
  <si>
    <t>BRGO</t>
  </si>
  <si>
    <t>EQUR</t>
  </si>
  <si>
    <t>BISA</t>
  </si>
  <si>
    <t>ARSN</t>
  </si>
  <si>
    <t>MGHL</t>
  </si>
  <si>
    <t>NHLE</t>
  </si>
  <si>
    <t>ETNI</t>
  </si>
  <si>
    <t>AFOM</t>
  </si>
  <si>
    <t>NUVG</t>
  </si>
  <si>
    <t>MNGG</t>
  </si>
  <si>
    <t>GSAC</t>
  </si>
  <si>
    <t>CNGT</t>
  </si>
  <si>
    <t>PSWW</t>
  </si>
  <si>
    <t>QLIS</t>
  </si>
  <si>
    <t>PVEG</t>
  </si>
  <si>
    <t>IMII</t>
  </si>
  <si>
    <t>CYAP</t>
  </si>
  <si>
    <t>SDVI</t>
  </si>
  <si>
    <t>VMHG</t>
  </si>
  <si>
    <t>CLOW</t>
  </si>
  <si>
    <t>PACV</t>
  </si>
  <si>
    <t>XALL</t>
  </si>
  <si>
    <t>BBRW</t>
  </si>
  <si>
    <t>CSUI</t>
  </si>
  <si>
    <t>VIZC</t>
  </si>
  <si>
    <t>BIIO</t>
  </si>
  <si>
    <t>ROAG</t>
  </si>
  <si>
    <t>TMLL</t>
  </si>
  <si>
    <t>TRXO</t>
  </si>
  <si>
    <t>GSFI</t>
  </si>
  <si>
    <t>FMHS</t>
  </si>
  <si>
    <t>CTBO</t>
  </si>
  <si>
    <t>TAMG</t>
  </si>
  <si>
    <t>UBIA</t>
  </si>
  <si>
    <t>MAPT</t>
  </si>
  <si>
    <t>FKST</t>
  </si>
  <si>
    <t>SKVI</t>
  </si>
  <si>
    <t>HMLA</t>
  </si>
  <si>
    <t>MDWK</t>
  </si>
  <si>
    <t>ARRT</t>
  </si>
  <si>
    <t>BBLS</t>
  </si>
  <si>
    <t>SAML</t>
  </si>
  <si>
    <t>AGHC</t>
  </si>
  <si>
    <t>QTXB</t>
  </si>
  <si>
    <t>IWAL</t>
  </si>
  <si>
    <t>AFPW</t>
  </si>
  <si>
    <t>NLAB</t>
  </si>
  <si>
    <t>GTCH</t>
  </si>
  <si>
    <t>CBGL</t>
  </si>
  <si>
    <t>GHMP</t>
  </si>
  <si>
    <t>VHLD</t>
  </si>
  <si>
    <t>EVTN</t>
  </si>
  <si>
    <t>WGEI</t>
  </si>
  <si>
    <t>HHHEF</t>
  </si>
  <si>
    <t>NAFS</t>
  </si>
  <si>
    <t>SNDD</t>
  </si>
  <si>
    <t>XTRM</t>
  </si>
  <si>
    <t>JFIL</t>
  </si>
  <si>
    <t>PLSI</t>
  </si>
  <si>
    <t>CONC</t>
  </si>
  <si>
    <t>SPOWF</t>
  </si>
  <si>
    <t>EMGE</t>
  </si>
  <si>
    <t>LTSC</t>
  </si>
  <si>
    <t>FDBL</t>
  </si>
  <si>
    <t>CPPXF</t>
  </si>
  <si>
    <t>PGAI</t>
  </si>
  <si>
    <t>XRXH</t>
  </si>
  <si>
    <t>APLD</t>
  </si>
  <si>
    <t>TRMNF</t>
  </si>
  <si>
    <t>SLCH</t>
  </si>
  <si>
    <t>AWON</t>
  </si>
  <si>
    <t>WOWI</t>
  </si>
  <si>
    <t>ANSU</t>
  </si>
  <si>
    <t>LQWC</t>
  </si>
  <si>
    <t>KSSH</t>
  </si>
  <si>
    <t>NINK</t>
  </si>
  <si>
    <t>CHNO</t>
  </si>
  <si>
    <t>SNWR</t>
  </si>
  <si>
    <t>WTII</t>
  </si>
  <si>
    <t>LOGQ</t>
  </si>
  <si>
    <t>CXDC</t>
  </si>
  <si>
    <t>SCGX</t>
  </si>
  <si>
    <t>AQUI</t>
  </si>
  <si>
    <t>CNTFY</t>
  </si>
  <si>
    <t>XCRT</t>
  </si>
  <si>
    <t>BDPT</t>
  </si>
  <si>
    <t>SCRH</t>
  </si>
  <si>
    <t>CIRX</t>
  </si>
  <si>
    <t>FTWS</t>
  </si>
  <si>
    <t>AHIX</t>
  </si>
  <si>
    <t>NUVI</t>
  </si>
  <si>
    <t>AURI</t>
  </si>
  <si>
    <t>BLIS</t>
  </si>
  <si>
    <t>GZCC</t>
  </si>
  <si>
    <t>ZNRG</t>
  </si>
  <si>
    <t>BWVI</t>
  </si>
  <si>
    <t>EMRN</t>
  </si>
  <si>
    <t>PBAJ</t>
  </si>
  <si>
    <t>MNVN</t>
  </si>
  <si>
    <t>LRDG</t>
  </si>
  <si>
    <t>GLAE</t>
  </si>
  <si>
    <t>IFMK</t>
  </si>
  <si>
    <t>POTN</t>
  </si>
  <si>
    <t>TQLB</t>
  </si>
  <si>
    <t>PDNLA</t>
  </si>
  <si>
    <t>NNRX</t>
  </si>
  <si>
    <t>GLYE</t>
  </si>
  <si>
    <t>TRNX</t>
  </si>
  <si>
    <t>BMTM</t>
  </si>
  <si>
    <t>FLCX</t>
  </si>
  <si>
    <t>HMPQ</t>
  </si>
  <si>
    <t>CYDX</t>
  </si>
  <si>
    <t>GNSG</t>
  </si>
  <si>
    <t>FIND</t>
  </si>
  <si>
    <t>EMDF</t>
  </si>
  <si>
    <t>KNOS</t>
  </si>
  <si>
    <t>CSHEF</t>
  </si>
  <si>
    <t>DTII</t>
  </si>
  <si>
    <t>MASN</t>
  </si>
  <si>
    <t>GRSO</t>
  </si>
  <si>
    <t>CPFH</t>
  </si>
  <si>
    <t>ASCK</t>
  </si>
  <si>
    <t>BRBL</t>
  </si>
  <si>
    <t>NICH</t>
  </si>
  <si>
    <t>DWOG</t>
  </si>
  <si>
    <t>KWBT</t>
  </si>
  <si>
    <t>MYHI</t>
  </si>
  <si>
    <t>AMLH</t>
  </si>
  <si>
    <t>TRNF</t>
  </si>
  <si>
    <t>DESTQ</t>
  </si>
  <si>
    <t>BLXX</t>
  </si>
  <si>
    <t>FTEG</t>
  </si>
  <si>
    <t>GLBD</t>
  </si>
  <si>
    <t>MBLV</t>
  </si>
  <si>
    <t>BIQIF</t>
  </si>
  <si>
    <t>TLGTQ</t>
  </si>
  <si>
    <t>QBAN</t>
  </si>
  <si>
    <t>RKOS</t>
  </si>
  <si>
    <t>OMHI</t>
  </si>
  <si>
    <t>TVOG</t>
  </si>
  <si>
    <t>GMEV</t>
  </si>
  <si>
    <t>VRUS</t>
  </si>
  <si>
    <t>ECAT</t>
  </si>
  <si>
    <t>APPB</t>
  </si>
  <si>
    <t>XSPT</t>
  </si>
  <si>
    <t>VSPC</t>
  </si>
  <si>
    <t>AIKO</t>
  </si>
  <si>
    <t>WTKN</t>
  </si>
  <si>
    <t>PACQF</t>
  </si>
  <si>
    <t>CGLO</t>
  </si>
  <si>
    <t>THCT</t>
  </si>
  <si>
    <t>VTXB</t>
  </si>
  <si>
    <t>OWCP</t>
  </si>
  <si>
    <t>SFIO</t>
  </si>
  <si>
    <t>ECXJ</t>
  </si>
  <si>
    <t>BMXC</t>
  </si>
  <si>
    <t>ADYX</t>
  </si>
  <si>
    <t>ECDD</t>
  </si>
  <si>
    <t>ATCC</t>
  </si>
  <si>
    <t>MSTO</t>
  </si>
  <si>
    <t>BZRD</t>
  </si>
  <si>
    <t>FBCD</t>
  </si>
  <si>
    <t>GYST</t>
  </si>
  <si>
    <t>ACCA</t>
  </si>
  <si>
    <t>CBDL</t>
  </si>
  <si>
    <t>CXCQ</t>
  </si>
  <si>
    <t>MMNT</t>
  </si>
  <si>
    <t>CDIX</t>
  </si>
  <si>
    <t>GSIH</t>
  </si>
  <si>
    <t>NBDR</t>
  </si>
  <si>
    <t>WEBB</t>
  </si>
  <si>
    <t>ABWN</t>
  </si>
  <si>
    <t>ALPE</t>
  </si>
  <si>
    <t>TOGL</t>
  </si>
  <si>
    <t>REAC</t>
  </si>
  <si>
    <t>GIPL</t>
  </si>
  <si>
    <t>MUSS</t>
  </si>
  <si>
    <t>OBCN</t>
  </si>
  <si>
    <t>RGSEQ</t>
  </si>
  <si>
    <t>CHCR</t>
  </si>
  <si>
    <t>MFST</t>
  </si>
  <si>
    <t>WODI</t>
  </si>
  <si>
    <t>CLTH</t>
  </si>
  <si>
    <t>NWYU</t>
  </si>
  <si>
    <t>MTWD</t>
  </si>
  <si>
    <t>SECI</t>
  </si>
  <si>
    <t>BNCM</t>
  </si>
  <si>
    <t>XCPL</t>
  </si>
  <si>
    <t>BMMCF</t>
  </si>
  <si>
    <t>GSRX</t>
  </si>
  <si>
    <t>WTNW</t>
  </si>
  <si>
    <t>SKLV</t>
  </si>
  <si>
    <t>LTDH</t>
  </si>
  <si>
    <t>KRFG</t>
  </si>
  <si>
    <t>NBGV</t>
  </si>
  <si>
    <t>AGTK</t>
  </si>
  <si>
    <t>YUMAQ</t>
  </si>
  <si>
    <t>ESSI</t>
  </si>
  <si>
    <t>PXPP</t>
  </si>
  <si>
    <t>CBKCQ</t>
  </si>
  <si>
    <t>AHFD</t>
  </si>
  <si>
    <t>KEGS</t>
  </si>
  <si>
    <t>BLGI</t>
  </si>
  <si>
    <t>PVNNF</t>
  </si>
  <si>
    <t>PZOO</t>
  </si>
  <si>
    <t>BPOL</t>
  </si>
  <si>
    <t>KGJI</t>
  </si>
  <si>
    <t>ANFIF</t>
  </si>
  <si>
    <t>MDIN</t>
  </si>
  <si>
    <t>GTOR</t>
  </si>
  <si>
    <t>COUV</t>
  </si>
  <si>
    <t>EAPH</t>
  </si>
  <si>
    <t>QIAN</t>
  </si>
  <si>
    <t>MNIZ</t>
  </si>
  <si>
    <t>BRRN</t>
  </si>
  <si>
    <t>DPSM</t>
  </si>
  <si>
    <t>GBPT</t>
  </si>
  <si>
    <t>LEGX</t>
  </si>
  <si>
    <t>ADGO</t>
  </si>
  <si>
    <t>LVPA</t>
  </si>
  <si>
    <t>YGTYF</t>
  </si>
  <si>
    <t>NANN</t>
  </si>
  <si>
    <t>BDGY</t>
  </si>
  <si>
    <t>SYNE</t>
  </si>
  <si>
    <t>AGGG</t>
  </si>
  <si>
    <t>GTEH</t>
  </si>
  <si>
    <t>DIRV</t>
  </si>
  <si>
    <t>MDFZF</t>
  </si>
  <si>
    <t>NEIK</t>
  </si>
  <si>
    <t>PLYZ</t>
  </si>
  <si>
    <t>RCMW</t>
  </si>
  <si>
    <t>LOGX</t>
  </si>
  <si>
    <t>CRXM</t>
  </si>
  <si>
    <t>FRLI</t>
  </si>
  <si>
    <t>COIL</t>
  </si>
  <si>
    <t>CYBF</t>
  </si>
  <si>
    <t>SPHS</t>
  </si>
  <si>
    <t>BASXQ</t>
  </si>
  <si>
    <t>YUKA</t>
  </si>
  <si>
    <t>CNNA</t>
  </si>
  <si>
    <t>RBZHF</t>
  </si>
  <si>
    <t>RIVX</t>
  </si>
  <si>
    <t>UNEQ</t>
  </si>
  <si>
    <t>UKWI</t>
  </si>
  <si>
    <t>UFIN</t>
  </si>
  <si>
    <t>UERI</t>
  </si>
  <si>
    <t>UGA</t>
  </si>
  <si>
    <t>UDN</t>
  </si>
  <si>
    <t>URGP</t>
  </si>
  <si>
    <t>USAX</t>
  </si>
  <si>
    <t>USCI</t>
  </si>
  <si>
    <t>USL</t>
  </si>
  <si>
    <t>UPOW</t>
  </si>
  <si>
    <t>UPYY</t>
  </si>
  <si>
    <t>UNOO</t>
  </si>
  <si>
    <t>UNL</t>
  </si>
  <si>
    <t>UNSS</t>
  </si>
  <si>
    <t>TTO</t>
  </si>
  <si>
    <t>TTRE</t>
  </si>
  <si>
    <t>TURO</t>
  </si>
  <si>
    <t>TUFU</t>
  </si>
  <si>
    <t>TSGN</t>
  </si>
  <si>
    <t>TSIFX</t>
  </si>
  <si>
    <t>TSIO</t>
  </si>
  <si>
    <t>TSIV</t>
  </si>
  <si>
    <t>UBXG</t>
  </si>
  <si>
    <t>TYTP</t>
  </si>
  <si>
    <t>TYDE</t>
  </si>
  <si>
    <t>TWIC</t>
  </si>
  <si>
    <t>TWCG</t>
  </si>
  <si>
    <t>TWCM</t>
  </si>
  <si>
    <t>VHNA</t>
  </si>
  <si>
    <t>VIII</t>
  </si>
  <si>
    <t>VNMT</t>
  </si>
  <si>
    <t>VMCA</t>
  </si>
  <si>
    <t>VFLEX</t>
  </si>
  <si>
    <t>VEMC</t>
  </si>
  <si>
    <t>VBNK</t>
  </si>
  <si>
    <t>VBOC</t>
  </si>
  <si>
    <t>VCOR</t>
  </si>
  <si>
    <t>VCRRX</t>
  </si>
  <si>
    <t>VCMIX</t>
  </si>
  <si>
    <t>VEDU</t>
  </si>
  <si>
    <t>VDNT</t>
  </si>
  <si>
    <t>VCXB</t>
  </si>
  <si>
    <t>USSC</t>
  </si>
  <si>
    <t>USQIX</t>
  </si>
  <si>
    <t>UUP</t>
  </si>
  <si>
    <t>UTXOU</t>
  </si>
  <si>
    <t>UTAA</t>
  </si>
  <si>
    <t>VAQA</t>
  </si>
  <si>
    <t>V</t>
  </si>
  <si>
    <t>VACI</t>
  </si>
  <si>
    <t>SYQH</t>
  </si>
  <si>
    <t>SZZL</t>
  </si>
  <si>
    <t>TACQ</t>
  </si>
  <si>
    <t>TAKAX</t>
  </si>
  <si>
    <t>SVNI</t>
  </si>
  <si>
    <t>SVOB</t>
  </si>
  <si>
    <t>SVV</t>
  </si>
  <si>
    <t>SVMB</t>
  </si>
  <si>
    <t>SVII</t>
  </si>
  <si>
    <t>SWVL</t>
  </si>
  <si>
    <t>SWGC</t>
  </si>
  <si>
    <t>SWBT</t>
  </si>
  <si>
    <t>TF</t>
  </si>
  <si>
    <t>TGAA</t>
  </si>
  <si>
    <t>TFM</t>
  </si>
  <si>
    <t>TFSA</t>
  </si>
  <si>
    <t>TGR</t>
  </si>
  <si>
    <t>TEKC</t>
  </si>
  <si>
    <t>TESLU</t>
  </si>
  <si>
    <t>TENK</t>
  </si>
  <si>
    <t>TETE</t>
  </si>
  <si>
    <t>TDAI</t>
  </si>
  <si>
    <t>TDRK</t>
  </si>
  <si>
    <t>TCPG</t>
  </si>
  <si>
    <t>TCOA</t>
  </si>
  <si>
    <t>TCGI</t>
  </si>
  <si>
    <t>TBLD</t>
  </si>
  <si>
    <t>TONY</t>
  </si>
  <si>
    <t>TOP</t>
  </si>
  <si>
    <t>TNT</t>
  </si>
  <si>
    <t>TPG</t>
  </si>
  <si>
    <t>TPTA</t>
  </si>
  <si>
    <t>TRCC</t>
  </si>
  <si>
    <t>TRDE</t>
  </si>
  <si>
    <t>TRLC</t>
  </si>
  <si>
    <t>TRIRF</t>
  </si>
  <si>
    <t>TRNY</t>
  </si>
  <si>
    <t>TRYF</t>
  </si>
  <si>
    <t>THMB</t>
  </si>
  <si>
    <t>THRO</t>
  </si>
  <si>
    <t>THCH</t>
  </si>
  <si>
    <t>TIPLX</t>
  </si>
  <si>
    <t>TIRX</t>
  </si>
  <si>
    <t>TJH</t>
  </si>
  <si>
    <t>TKLF</t>
  </si>
  <si>
    <t>TLGY</t>
  </si>
  <si>
    <t>TLNT</t>
  </si>
  <si>
    <t>TMNA</t>
  </si>
  <si>
    <t>TMQ</t>
  </si>
  <si>
    <t>TMIN</t>
  </si>
  <si>
    <t>TMTC</t>
  </si>
  <si>
    <t>RJAC</t>
  </si>
  <si>
    <t>RGTI</t>
  </si>
  <si>
    <t>RHDM</t>
  </si>
  <si>
    <t>RICH</t>
  </si>
  <si>
    <t>RGG</t>
  </si>
  <si>
    <t>ROAR</t>
  </si>
  <si>
    <t>RMRI</t>
  </si>
  <si>
    <t>RMPL</t>
  </si>
  <si>
    <t>RMMZ</t>
  </si>
  <si>
    <t>RMGD</t>
  </si>
  <si>
    <t>RLTY</t>
  </si>
  <si>
    <t>RTGN</t>
  </si>
  <si>
    <t>RTL</t>
  </si>
  <si>
    <t>ROTK</t>
  </si>
  <si>
    <t>ROCL</t>
  </si>
  <si>
    <t>RTVA</t>
  </si>
  <si>
    <t>RVSN</t>
  </si>
  <si>
    <t>RTPX</t>
  </si>
  <si>
    <t>RVIC</t>
  </si>
  <si>
    <t>RVR</t>
  </si>
  <si>
    <t>RWOD</t>
  </si>
  <si>
    <t>SDWL</t>
  </si>
  <si>
    <t>SESU</t>
  </si>
  <si>
    <t>SES</t>
  </si>
  <si>
    <t>SDEC</t>
  </si>
  <si>
    <t>SDRL</t>
  </si>
  <si>
    <t>SCUA</t>
  </si>
  <si>
    <t>SFLM</t>
  </si>
  <si>
    <t>SGE</t>
  </si>
  <si>
    <t>SGHC</t>
  </si>
  <si>
    <t>SGLY</t>
  </si>
  <si>
    <t>SGOL</t>
  </si>
  <si>
    <t>SGHL</t>
  </si>
  <si>
    <t>SHAP</t>
  </si>
  <si>
    <t>SCRM</t>
  </si>
  <si>
    <t>SCTH</t>
  </si>
  <si>
    <t>SCIB</t>
  </si>
  <si>
    <t>SCIC</t>
  </si>
  <si>
    <t>SCIT</t>
  </si>
  <si>
    <t>SBUX</t>
  </si>
  <si>
    <t>SCEM</t>
  </si>
  <si>
    <t>SBP</t>
  </si>
  <si>
    <t>SANB</t>
  </si>
  <si>
    <t>SAGA</t>
  </si>
  <si>
    <t>SADDP</t>
  </si>
  <si>
    <t>SAGN</t>
  </si>
  <si>
    <t>SATL</t>
  </si>
  <si>
    <t>SATT</t>
  </si>
  <si>
    <t>SPCM</t>
  </si>
  <si>
    <t>SPEYX</t>
  </si>
  <si>
    <t>SPFX</t>
  </si>
  <si>
    <t>SPGL</t>
  </si>
  <si>
    <t>SOSH</t>
  </si>
  <si>
    <t>SOUN</t>
  </si>
  <si>
    <t>SOMC</t>
  </si>
  <si>
    <t>SOND</t>
  </si>
  <si>
    <t>SPRJ</t>
  </si>
  <si>
    <t>SPTA</t>
  </si>
  <si>
    <t>SPTY</t>
  </si>
  <si>
    <t>SRRIX</t>
  </si>
  <si>
    <t>SSR</t>
  </si>
  <si>
    <t>SSSC</t>
  </si>
  <si>
    <t>SST</t>
  </si>
  <si>
    <t>SSIC</t>
  </si>
  <si>
    <t>STEK</t>
  </si>
  <si>
    <t>STET</t>
  </si>
  <si>
    <t>STIX</t>
  </si>
  <si>
    <t>STEW</t>
  </si>
  <si>
    <t>STRW</t>
  </si>
  <si>
    <t>STRY</t>
  </si>
  <si>
    <t>STWY</t>
  </si>
  <si>
    <t>SUAC</t>
  </si>
  <si>
    <t>SUNF</t>
  </si>
  <si>
    <t>SKFG</t>
  </si>
  <si>
    <t>SIVR</t>
  </si>
  <si>
    <t>SKYX</t>
  </si>
  <si>
    <t>SKYH</t>
  </si>
  <si>
    <t>SLDX</t>
  </si>
  <si>
    <t>SHEL</t>
  </si>
  <si>
    <t>SHMY</t>
  </si>
  <si>
    <t>SHUA</t>
  </si>
  <si>
    <t>SIAF</t>
  </si>
  <si>
    <t>SIRE</t>
  </si>
  <si>
    <t>SIGQ</t>
  </si>
  <si>
    <t>SIFI</t>
  </si>
  <si>
    <t>SMST</t>
  </si>
  <si>
    <t>SMTK</t>
  </si>
  <si>
    <t>SMGE</t>
  </si>
  <si>
    <t>SLPA</t>
  </si>
  <si>
    <t>SLTA</t>
  </si>
  <si>
    <t>SMBA</t>
  </si>
  <si>
    <t>YSWY</t>
  </si>
  <si>
    <t>YJGJ</t>
  </si>
  <si>
    <t>YMAT</t>
  </si>
  <si>
    <t>YOSH</t>
  </si>
  <si>
    <t>YOTA</t>
  </si>
  <si>
    <t>XWAMX</t>
  </si>
  <si>
    <t>XWMFX</t>
  </si>
  <si>
    <t>XSIAX</t>
  </si>
  <si>
    <t>XPTFX</t>
  </si>
  <si>
    <t>YCQH</t>
  </si>
  <si>
    <t>YBZN</t>
  </si>
  <si>
    <t>XYGJ</t>
  </si>
  <si>
    <t>ZLME</t>
  </si>
  <si>
    <t>ZTEK</t>
  </si>
  <si>
    <t>ZTOP</t>
  </si>
  <si>
    <t>ZAAG</t>
  </si>
  <si>
    <t>ZGHB</t>
  </si>
  <si>
    <t>ZHEC</t>
  </si>
  <si>
    <t>ZING</t>
  </si>
  <si>
    <t>WTMA</t>
  </si>
  <si>
    <t>WTW</t>
  </si>
  <si>
    <t>WXT</t>
  </si>
  <si>
    <t>WYTC</t>
  </si>
  <si>
    <t>WRPT</t>
  </si>
  <si>
    <t>XCAPX</t>
  </si>
  <si>
    <t>XALCX</t>
  </si>
  <si>
    <t>XILSX</t>
  </si>
  <si>
    <t>XGEIX</t>
  </si>
  <si>
    <t>XESP</t>
  </si>
  <si>
    <t>XFCI</t>
  </si>
  <si>
    <t>XFEAX</t>
  </si>
  <si>
    <t>XLSA</t>
  </si>
  <si>
    <t>XPASX</t>
  </si>
  <si>
    <t>XPDB</t>
  </si>
  <si>
    <t>XPON</t>
  </si>
  <si>
    <t>WODA</t>
  </si>
  <si>
    <t>WNNR</t>
  </si>
  <si>
    <t>WLOC</t>
  </si>
  <si>
    <t>WLY</t>
  </si>
  <si>
    <t>WLDS</t>
  </si>
  <si>
    <t>WGLD</t>
  </si>
  <si>
    <t>WETH</t>
  </si>
  <si>
    <t>WEL</t>
  </si>
  <si>
    <t>WEST</t>
  </si>
  <si>
    <t>WEIX</t>
  </si>
  <si>
    <t>WEFCX</t>
  </si>
  <si>
    <t>WEIB</t>
  </si>
  <si>
    <t>WDS</t>
  </si>
  <si>
    <t>WDI</t>
  </si>
  <si>
    <t>WCAP</t>
  </si>
  <si>
    <t>WAVS</t>
  </si>
  <si>
    <t>WBD</t>
  </si>
  <si>
    <t>VZLA</t>
  </si>
  <si>
    <t>VXI</t>
  </si>
  <si>
    <t>VUSO</t>
  </si>
  <si>
    <t>VSSA</t>
  </si>
  <si>
    <t>RBRXF</t>
  </si>
  <si>
    <t>RCAC</t>
  </si>
  <si>
    <t>RCCC</t>
  </si>
  <si>
    <t>RCDA</t>
  </si>
  <si>
    <t>RCPI</t>
  </si>
  <si>
    <t>RCS</t>
  </si>
  <si>
    <t>RCIAX</t>
  </si>
  <si>
    <t>RDMR</t>
  </si>
  <si>
    <t>RDTX</t>
  </si>
  <si>
    <t>REAI</t>
  </si>
  <si>
    <t>RDXX</t>
  </si>
  <si>
    <t>RENE</t>
  </si>
  <si>
    <t>RESI</t>
  </si>
  <si>
    <t>RFAC</t>
  </si>
  <si>
    <t>QHI</t>
  </si>
  <si>
    <t>QNIU</t>
  </si>
  <si>
    <t>QNGY</t>
  </si>
  <si>
    <t>QNZL</t>
  </si>
  <si>
    <t>QBTS</t>
  </si>
  <si>
    <t>PXMD</t>
  </si>
  <si>
    <t>PWUP</t>
  </si>
  <si>
    <t>RAMX</t>
  </si>
  <si>
    <t>RAYA</t>
  </si>
  <si>
    <t>RAII</t>
  </si>
  <si>
    <t>RAF</t>
  </si>
  <si>
    <t>RACY</t>
  </si>
  <si>
    <t>RADD</t>
  </si>
  <si>
    <t>QVCD</t>
  </si>
  <si>
    <t>QTEK</t>
  </si>
  <si>
    <t>QQCY</t>
  </si>
  <si>
    <t>PSOIX</t>
  </si>
  <si>
    <t>PSGI</t>
  </si>
  <si>
    <t>PSNY</t>
  </si>
  <si>
    <t>PORT</t>
  </si>
  <si>
    <t>POET</t>
  </si>
  <si>
    <t>POGO</t>
  </si>
  <si>
    <t>PMTG</t>
  </si>
  <si>
    <t>PMTM</t>
  </si>
  <si>
    <t>PNAC</t>
  </si>
  <si>
    <t>PNYG</t>
  </si>
  <si>
    <t>PPLT</t>
  </si>
  <si>
    <t>PPYA</t>
  </si>
  <si>
    <t>PRDT</t>
  </si>
  <si>
    <t>PRDEX</t>
  </si>
  <si>
    <t>PRLH</t>
  </si>
  <si>
    <t>PRMI</t>
  </si>
  <si>
    <t>PMAC</t>
  </si>
  <si>
    <t>PMBY</t>
  </si>
  <si>
    <t>PMEC</t>
  </si>
  <si>
    <t>PMFAX</t>
  </si>
  <si>
    <t>PLTM</t>
  </si>
  <si>
    <t>PLAO</t>
  </si>
  <si>
    <t>PGY</t>
  </si>
  <si>
    <t>PHCC</t>
  </si>
  <si>
    <t>PGRM</t>
  </si>
  <si>
    <t>PGRU</t>
  </si>
  <si>
    <t>PHICU</t>
  </si>
  <si>
    <t>PICS</t>
  </si>
  <si>
    <t>PDPG</t>
  </si>
  <si>
    <t>PDSKX</t>
  </si>
  <si>
    <t>PCM</t>
  </si>
  <si>
    <t>PGFF</t>
  </si>
  <si>
    <t>PERF</t>
  </si>
  <si>
    <t>PEGY</t>
  </si>
  <si>
    <t>PEV</t>
  </si>
  <si>
    <t>PFFLX</t>
  </si>
  <si>
    <t>PFHC</t>
  </si>
  <si>
    <t>OWSCX</t>
  </si>
  <si>
    <t>OXEA</t>
  </si>
  <si>
    <t>PACL</t>
  </si>
  <si>
    <t>PACI</t>
  </si>
  <si>
    <t>OZ</t>
  </si>
  <si>
    <t>PALL</t>
  </si>
  <si>
    <t>PAXS</t>
  </si>
  <si>
    <t>PARA</t>
  </si>
  <si>
    <t>PBLT</t>
  </si>
  <si>
    <t>ONFA</t>
  </si>
  <si>
    <t>ONFO</t>
  </si>
  <si>
    <t>ONS</t>
  </si>
  <si>
    <t>OPLF</t>
  </si>
  <si>
    <t>OUNZ</t>
  </si>
  <si>
    <t>OUTR</t>
  </si>
  <si>
    <t>OST</t>
  </si>
  <si>
    <t>OSAA</t>
  </si>
  <si>
    <t>NEOV</t>
  </si>
  <si>
    <t>NETC</t>
  </si>
  <si>
    <t>NFNT</t>
  </si>
  <si>
    <t>NFTT</t>
  </si>
  <si>
    <t>NICHX</t>
  </si>
  <si>
    <t>NHIC</t>
  </si>
  <si>
    <t>NLON</t>
  </si>
  <si>
    <t>NMAI</t>
  </si>
  <si>
    <t>NMCO</t>
  </si>
  <si>
    <t>NLSC</t>
  </si>
  <si>
    <t>NOWG</t>
  </si>
  <si>
    <t>NPCT</t>
  </si>
  <si>
    <t>NPFC</t>
  </si>
  <si>
    <t>NPFD</t>
  </si>
  <si>
    <t>NOAV</t>
  </si>
  <si>
    <t>NPAC</t>
  </si>
  <si>
    <t>NRGV</t>
  </si>
  <si>
    <t>NRSAX</t>
  </si>
  <si>
    <t>NRUC</t>
  </si>
  <si>
    <t>NSAL</t>
  </si>
  <si>
    <t>NXL</t>
  </si>
  <si>
    <t>NXMH</t>
  </si>
  <si>
    <t>NVX</t>
  </si>
  <si>
    <t>NWAC</t>
  </si>
  <si>
    <t>NVAC</t>
  </si>
  <si>
    <t>NUBI</t>
  </si>
  <si>
    <t>NTAR</t>
  </si>
  <si>
    <t>NSTS</t>
  </si>
  <si>
    <t>OBE</t>
  </si>
  <si>
    <t>OACC</t>
  </si>
  <si>
    <t>OAK-PA</t>
  </si>
  <si>
    <t>OACA</t>
  </si>
  <si>
    <t>NXPL</t>
  </si>
  <si>
    <t>ODRS</t>
  </si>
  <si>
    <t>ODAC</t>
  </si>
  <si>
    <t>OCEA</t>
  </si>
  <si>
    <t>OBTC</t>
  </si>
  <si>
    <t>OMCL</t>
  </si>
  <si>
    <t>OLIT</t>
  </si>
  <si>
    <t>OFST</t>
  </si>
  <si>
    <t>MYSN</t>
  </si>
  <si>
    <t>MYTG</t>
  </si>
  <si>
    <t>MURF</t>
  </si>
  <si>
    <t>NBLD</t>
  </si>
  <si>
    <t>NBAB</t>
  </si>
  <si>
    <t>NBAD</t>
  </si>
  <si>
    <t>NBXG</t>
  </si>
  <si>
    <t>MTVC</t>
  </si>
  <si>
    <t>MTMT</t>
  </si>
  <si>
    <t>MSVA</t>
  </si>
  <si>
    <t>MSTH</t>
  </si>
  <si>
    <t>MSSA</t>
  </si>
  <si>
    <t>MTEK</t>
  </si>
  <si>
    <t>MNAO</t>
  </si>
  <si>
    <t>MNTN</t>
  </si>
  <si>
    <t>MOGL</t>
  </si>
  <si>
    <t>MPGR</t>
  </si>
  <si>
    <t>MMIC</t>
  </si>
  <si>
    <t>MLST</t>
  </si>
  <si>
    <t>MLAN</t>
  </si>
  <si>
    <t>MLXA</t>
  </si>
  <si>
    <t>MKAR</t>
  </si>
  <si>
    <t>MFRM</t>
  </si>
  <si>
    <t>MGLD</t>
  </si>
  <si>
    <t>MDVP</t>
  </si>
  <si>
    <t>MEDU</t>
  </si>
  <si>
    <t>MEGI</t>
  </si>
  <si>
    <t>MGOM</t>
  </si>
  <si>
    <t>MIO</t>
  </si>
  <si>
    <t>LOHA</t>
  </si>
  <si>
    <t>LNW</t>
  </si>
  <si>
    <t>LLAP</t>
  </si>
  <si>
    <t>LKVA</t>
  </si>
  <si>
    <t>LGST</t>
  </si>
  <si>
    <t>LHIV</t>
  </si>
  <si>
    <t>LHTV</t>
  </si>
  <si>
    <t>LHCA</t>
  </si>
  <si>
    <t>LIVB</t>
  </si>
  <si>
    <t>LENDX</t>
  </si>
  <si>
    <t>LFAC</t>
  </si>
  <si>
    <t>LEDG</t>
  </si>
  <si>
    <t>LFLY</t>
  </si>
  <si>
    <t>LFTRU</t>
  </si>
  <si>
    <t>LFTA</t>
  </si>
  <si>
    <t>LGMK</t>
  </si>
  <si>
    <t>LGCP</t>
  </si>
  <si>
    <t>LCFY</t>
  </si>
  <si>
    <t>LCLA</t>
  </si>
  <si>
    <t>LDSP</t>
  </si>
  <si>
    <t>LBGJ</t>
  </si>
  <si>
    <t>LBBB</t>
  </si>
  <si>
    <t>LATG</t>
  </si>
  <si>
    <t>LARAX</t>
  </si>
  <si>
    <t>MCTY</t>
  </si>
  <si>
    <t>MDV</t>
  </si>
  <si>
    <t>MBSC</t>
  </si>
  <si>
    <t>MBCQ</t>
  </si>
  <si>
    <t>MAIA</t>
  </si>
  <si>
    <t>MADL</t>
  </si>
  <si>
    <t>MANS</t>
  </si>
  <si>
    <t>LZGI</t>
  </si>
  <si>
    <t>MAAQ</t>
  </si>
  <si>
    <t>LVVP</t>
  </si>
  <si>
    <t>LVVR</t>
  </si>
  <si>
    <t>LXAM</t>
  </si>
  <si>
    <t>LYT</t>
  </si>
  <si>
    <t>LTVA</t>
  </si>
  <si>
    <t>LVDW</t>
  </si>
  <si>
    <t>LUXAU</t>
  </si>
  <si>
    <t>LVAC</t>
  </si>
  <si>
    <t>LSDI</t>
  </si>
  <si>
    <t>LSPR</t>
  </si>
  <si>
    <t>LTAFX</t>
  </si>
  <si>
    <t>LRHC</t>
  </si>
  <si>
    <t>LPC</t>
  </si>
  <si>
    <t>LOVE</t>
  </si>
  <si>
    <t>KETA</t>
  </si>
  <si>
    <t>KETR</t>
  </si>
  <si>
    <t>KCRD</t>
  </si>
  <si>
    <t>KBTC</t>
  </si>
  <si>
    <t>KBSG</t>
  </si>
  <si>
    <t>KCAC</t>
  </si>
  <si>
    <t>JW</t>
  </si>
  <si>
    <t>JWAC</t>
  </si>
  <si>
    <t>JTEC</t>
  </si>
  <si>
    <t>KAL</t>
  </si>
  <si>
    <t>KACL</t>
  </si>
  <si>
    <t>KTH</t>
  </si>
  <si>
    <t>KTN</t>
  </si>
  <si>
    <t>KSCP</t>
  </si>
  <si>
    <t>KWIK</t>
  </si>
  <si>
    <t>KYCH</t>
  </si>
  <si>
    <t>LAIXY</t>
  </si>
  <si>
    <t>KUSA</t>
  </si>
  <si>
    <t>KVSD</t>
  </si>
  <si>
    <t>KNTK</t>
  </si>
  <si>
    <t>KNSW</t>
  </si>
  <si>
    <t>KPNT</t>
  </si>
  <si>
    <t>KLC</t>
  </si>
  <si>
    <t>JFBR</t>
  </si>
  <si>
    <t>JGGC</t>
  </si>
  <si>
    <t>JJOC</t>
  </si>
  <si>
    <t>IZM</t>
  </si>
  <si>
    <t>IVCA</t>
  </si>
  <si>
    <t>IVCB</t>
  </si>
  <si>
    <t>IVCP</t>
  </si>
  <si>
    <t>JBK</t>
  </si>
  <si>
    <t>JENGQ</t>
  </si>
  <si>
    <t>JCSE</t>
  </si>
  <si>
    <t>ITAQ</t>
  </si>
  <si>
    <t>ISIGN</t>
  </si>
  <si>
    <t>ISPO</t>
  </si>
  <si>
    <t>IPX</t>
  </si>
  <si>
    <t>GTEN</t>
  </si>
  <si>
    <t>GTAC</t>
  </si>
  <si>
    <t>GSUN</t>
  </si>
  <si>
    <t>GSRM</t>
  </si>
  <si>
    <t>GTTJ</t>
  </si>
  <si>
    <t>GUG</t>
  </si>
  <si>
    <t>GVAC</t>
  </si>
  <si>
    <t>GVBT</t>
  </si>
  <si>
    <t>GSGG</t>
  </si>
  <si>
    <t>GSBYP</t>
  </si>
  <si>
    <t>GRRR</t>
  </si>
  <si>
    <t>GRTA</t>
  </si>
  <si>
    <t>GROUY</t>
  </si>
  <si>
    <t>GWGHQ</t>
  </si>
  <si>
    <t>GXXY</t>
  </si>
  <si>
    <t>HAIA</t>
  </si>
  <si>
    <t>HAACU</t>
  </si>
  <si>
    <t>GWAV</t>
  </si>
  <si>
    <t>GWYGU</t>
  </si>
  <si>
    <t>HAC</t>
  </si>
  <si>
    <t>HDLS</t>
  </si>
  <si>
    <t>HGHH</t>
  </si>
  <si>
    <t>HGIA</t>
  </si>
  <si>
    <t>HCVI</t>
  </si>
  <si>
    <t>HCMA</t>
  </si>
  <si>
    <t>GJH</t>
  </si>
  <si>
    <t>GJO</t>
  </si>
  <si>
    <t>GJP</t>
  </si>
  <si>
    <t>GJS</t>
  </si>
  <si>
    <t>GJT</t>
  </si>
  <si>
    <t>GIF</t>
  </si>
  <si>
    <t>GGAA</t>
  </si>
  <si>
    <t>GGE</t>
  </si>
  <si>
    <t>GGI</t>
  </si>
  <si>
    <t>GGR</t>
  </si>
  <si>
    <t>GHIX</t>
  </si>
  <si>
    <t>GLDM</t>
  </si>
  <si>
    <t>GLASF</t>
  </si>
  <si>
    <t>GLNS</t>
  </si>
  <si>
    <t>GLTR</t>
  </si>
  <si>
    <t>GLSPT</t>
  </si>
  <si>
    <t>GMFI</t>
  </si>
  <si>
    <t>GLXY</t>
  </si>
  <si>
    <t>GMWX</t>
  </si>
  <si>
    <t>GNS</t>
  </si>
  <si>
    <t>GRFX</t>
  </si>
  <si>
    <t>GRAZ</t>
  </si>
  <si>
    <t>GPLB</t>
  </si>
  <si>
    <t>GOSC</t>
  </si>
  <si>
    <t>GPAT</t>
  </si>
  <si>
    <t>GOXS</t>
  </si>
  <si>
    <t>HMNTY</t>
  </si>
  <si>
    <t>HNRA</t>
  </si>
  <si>
    <t>HMA</t>
  </si>
  <si>
    <t>HMAC</t>
  </si>
  <si>
    <t>HPAC</t>
  </si>
  <si>
    <t>HPCO</t>
  </si>
  <si>
    <t>HOTI</t>
  </si>
  <si>
    <t>HOUR</t>
  </si>
  <si>
    <t>HORI</t>
  </si>
  <si>
    <t>HIGR</t>
  </si>
  <si>
    <t>HKD</t>
  </si>
  <si>
    <t>HKIT</t>
  </si>
  <si>
    <t>HLP</t>
  </si>
  <si>
    <t>HTCR</t>
  </si>
  <si>
    <t>HTHC</t>
  </si>
  <si>
    <t>HTIA</t>
  </si>
  <si>
    <t>HRDG</t>
  </si>
  <si>
    <t>HWNI</t>
  </si>
  <si>
    <t>HWTR</t>
  </si>
  <si>
    <t>HYIV</t>
  </si>
  <si>
    <t>HZAG</t>
  </si>
  <si>
    <t>HUAK</t>
  </si>
  <si>
    <t>IFIN</t>
  </si>
  <si>
    <t>IGACU</t>
  </si>
  <si>
    <t>IGTA</t>
  </si>
  <si>
    <t>IHITA</t>
  </si>
  <si>
    <t>ILAC</t>
  </si>
  <si>
    <t>ILAG</t>
  </si>
  <si>
    <t>ICGA</t>
  </si>
  <si>
    <t>ICGC</t>
  </si>
  <si>
    <t>IAUM</t>
  </si>
  <si>
    <t>IACI</t>
  </si>
  <si>
    <t>ICR-PA</t>
  </si>
  <si>
    <t>IDR</t>
  </si>
  <si>
    <t>IDIV</t>
  </si>
  <si>
    <t>IMPP</t>
  </si>
  <si>
    <t>INKI</t>
  </si>
  <si>
    <t>INTM</t>
  </si>
  <si>
    <t>CNGL</t>
  </si>
  <si>
    <t>CNCL</t>
  </si>
  <si>
    <t>CMDS</t>
  </si>
  <si>
    <t>CNAQ</t>
  </si>
  <si>
    <t>CMRF</t>
  </si>
  <si>
    <t>CNRLX</t>
  </si>
  <si>
    <t>CNROX</t>
  </si>
  <si>
    <t>CLRS</t>
  </si>
  <si>
    <t>CLRC</t>
  </si>
  <si>
    <t>CMCZ</t>
  </si>
  <si>
    <t>CMCA</t>
  </si>
  <si>
    <t>CITY</t>
  </si>
  <si>
    <t>CITE</t>
  </si>
  <si>
    <t>CIPI</t>
  </si>
  <si>
    <t>CJAX</t>
  </si>
  <si>
    <t>CLIC</t>
  </si>
  <si>
    <t>CLIN</t>
  </si>
  <si>
    <t>CSCA</t>
  </si>
  <si>
    <t>CSLM</t>
  </si>
  <si>
    <t>CTII</t>
  </si>
  <si>
    <t>CVF</t>
  </si>
  <si>
    <t>COTRP</t>
  </si>
  <si>
    <t>CONXU</t>
  </si>
  <si>
    <t>CORZ</t>
  </si>
  <si>
    <t>CPAQ</t>
  </si>
  <si>
    <t>CPRDX</t>
  </si>
  <si>
    <t>CRGH</t>
  </si>
  <si>
    <t>CREC</t>
  </si>
  <si>
    <t>CRCL</t>
  </si>
  <si>
    <t>CRDO</t>
  </si>
  <si>
    <t>CRBG</t>
  </si>
  <si>
    <t>CPTN</t>
  </si>
  <si>
    <t>CXAC</t>
  </si>
  <si>
    <t>CWPE</t>
  </si>
  <si>
    <t>CVMCA</t>
  </si>
  <si>
    <t>DC</t>
  </si>
  <si>
    <t>DBV</t>
  </si>
  <si>
    <t>DCFC</t>
  </si>
  <si>
    <t>DAVE</t>
  </si>
  <si>
    <t>DAOO</t>
  </si>
  <si>
    <t>DISTU</t>
  </si>
  <si>
    <t>DIII</t>
  </si>
  <si>
    <t>DIAM</t>
  </si>
  <si>
    <t>DINO</t>
  </si>
  <si>
    <t>DESR</t>
  </si>
  <si>
    <t>DGON</t>
  </si>
  <si>
    <t>DECI</t>
  </si>
  <si>
    <t>DEFY</t>
  </si>
  <si>
    <t>DECA</t>
  </si>
  <si>
    <t>DEFT</t>
  </si>
  <si>
    <t>DCRE</t>
  </si>
  <si>
    <t>DPUI</t>
  </si>
  <si>
    <t>DRCT</t>
  </si>
  <si>
    <t>DRS</t>
  </si>
  <si>
    <t>DSTY</t>
  </si>
  <si>
    <t>DMA</t>
  </si>
  <si>
    <t>DNAX</t>
  </si>
  <si>
    <t>DPAC</t>
  </si>
  <si>
    <t>DO</t>
  </si>
  <si>
    <t>ECEC</t>
  </si>
  <si>
    <t>ECOA</t>
  </si>
  <si>
    <t>ECBK</t>
  </si>
  <si>
    <t>ECOX</t>
  </si>
  <si>
    <t>EDGS</t>
  </si>
  <si>
    <t>EDBL</t>
  </si>
  <si>
    <t>DZGH</t>
  </si>
  <si>
    <t>EAAS</t>
  </si>
  <si>
    <t>DYCU</t>
  </si>
  <si>
    <t>DSRO</t>
  </si>
  <si>
    <t>DTLA-P</t>
  </si>
  <si>
    <t>DUET</t>
  </si>
  <si>
    <t>FROPX</t>
  </si>
  <si>
    <t>FRZA</t>
  </si>
  <si>
    <t>FRGE</t>
  </si>
  <si>
    <t>FRBN</t>
  </si>
  <si>
    <t>FNNAX</t>
  </si>
  <si>
    <t>FOGO</t>
  </si>
  <si>
    <t>FIGI</t>
  </si>
  <si>
    <t>FHP</t>
  </si>
  <si>
    <t>FHLT</t>
  </si>
  <si>
    <t>FGNB</t>
  </si>
  <si>
    <t>FGI</t>
  </si>
  <si>
    <t>FLLZ</t>
  </si>
  <si>
    <t>FLRZ</t>
  </si>
  <si>
    <t>FLFV</t>
  </si>
  <si>
    <t>GBBK</t>
  </si>
  <si>
    <t>GAQ</t>
  </si>
  <si>
    <t>GC</t>
  </si>
  <si>
    <t>GBTC</t>
  </si>
  <si>
    <t>GBTT</t>
  </si>
  <si>
    <t>GDNR</t>
  </si>
  <si>
    <t>GCREX</t>
  </si>
  <si>
    <t>GFLD</t>
  </si>
  <si>
    <t>GFGD</t>
  </si>
  <si>
    <t>GENQ</t>
  </si>
  <si>
    <t>GETY</t>
  </si>
  <si>
    <t>GEEX</t>
  </si>
  <si>
    <t>GDST</t>
  </si>
  <si>
    <t>GDVW</t>
  </si>
  <si>
    <t>FTE</t>
  </si>
  <si>
    <t>FTII</t>
  </si>
  <si>
    <t>FSTN</t>
  </si>
  <si>
    <t>FSHP</t>
  </si>
  <si>
    <t>FSPR</t>
  </si>
  <si>
    <t>FSRD</t>
  </si>
  <si>
    <t>GAMC</t>
  </si>
  <si>
    <t>FXC</t>
  </si>
  <si>
    <t>FXCO</t>
  </si>
  <si>
    <t>FXF</t>
  </si>
  <si>
    <t>GABC</t>
  </si>
  <si>
    <t>FXA</t>
  </si>
  <si>
    <t>FXB</t>
  </si>
  <si>
    <t>ETA</t>
  </si>
  <si>
    <t>ETHE</t>
  </si>
  <si>
    <t>ETCG</t>
  </si>
  <si>
    <t>ETACU</t>
  </si>
  <si>
    <t>ETI-P</t>
  </si>
  <si>
    <t>ETOR</t>
  </si>
  <si>
    <t>EVGR</t>
  </si>
  <si>
    <t>EVE</t>
  </si>
  <si>
    <t>EUBG</t>
  </si>
  <si>
    <t>EXAC</t>
  </si>
  <si>
    <t>EVVL</t>
  </si>
  <si>
    <t>EVSD</t>
  </si>
  <si>
    <t>EXOD</t>
  </si>
  <si>
    <t>EXRO</t>
  </si>
  <si>
    <t>FACQ</t>
  </si>
  <si>
    <t>FCREX</t>
  </si>
  <si>
    <t>FCCI</t>
  </si>
  <si>
    <t>FBOX</t>
  </si>
  <si>
    <t>FDHA</t>
  </si>
  <si>
    <t>FEAM</t>
  </si>
  <si>
    <t>FEPI</t>
  </si>
  <si>
    <t>FEXD</t>
  </si>
  <si>
    <t>FGLD</t>
  </si>
  <si>
    <t>FGMC</t>
  </si>
  <si>
    <t>EMLD</t>
  </si>
  <si>
    <t>ENAC</t>
  </si>
  <si>
    <t>ENCP</t>
  </si>
  <si>
    <t>ENDI</t>
  </si>
  <si>
    <t>ELSN</t>
  </si>
  <si>
    <t>ELGP</t>
  </si>
  <si>
    <t>ELEP</t>
  </si>
  <si>
    <t>EIC</t>
  </si>
  <si>
    <t>ELBM</t>
  </si>
  <si>
    <t>ELC</t>
  </si>
  <si>
    <t>EIOAX</t>
  </si>
  <si>
    <t>EGAC</t>
  </si>
  <si>
    <t>EE</t>
  </si>
  <si>
    <t>ERESU</t>
  </si>
  <si>
    <t>ESAB</t>
  </si>
  <si>
    <t>ESAC</t>
  </si>
  <si>
    <t>ENTF</t>
  </si>
  <si>
    <t>EOCO</t>
  </si>
  <si>
    <t>EP</t>
  </si>
  <si>
    <t>BAR</t>
  </si>
  <si>
    <t>BBBT</t>
  </si>
  <si>
    <t>BBOP</t>
  </si>
  <si>
    <t>BBUC</t>
  </si>
  <si>
    <t>AXIN</t>
  </si>
  <si>
    <t>AXH</t>
  </si>
  <si>
    <t>AZ</t>
  </si>
  <si>
    <t>AZIC</t>
  </si>
  <si>
    <t>BDRY</t>
  </si>
  <si>
    <t>BDS</t>
  </si>
  <si>
    <t>BEKE</t>
  </si>
  <si>
    <t>BEER</t>
  </si>
  <si>
    <t>BCTA</t>
  </si>
  <si>
    <t>BGAC</t>
  </si>
  <si>
    <t>BGFDX</t>
  </si>
  <si>
    <t>BGTK</t>
  </si>
  <si>
    <t>BFH</t>
  </si>
  <si>
    <t>BELP</t>
  </si>
  <si>
    <t>BFAC</t>
  </si>
  <si>
    <t>BPAC</t>
  </si>
  <si>
    <t>BRAC</t>
  </si>
  <si>
    <t>BPYPM</t>
  </si>
  <si>
    <t>BNRG</t>
  </si>
  <si>
    <t>BOC</t>
  </si>
  <si>
    <t>BOCN</t>
  </si>
  <si>
    <t>BMNR</t>
  </si>
  <si>
    <t>BMR</t>
  </si>
  <si>
    <t>BLYFF</t>
  </si>
  <si>
    <t>BNO</t>
  </si>
  <si>
    <t>BNOW</t>
  </si>
  <si>
    <t>BLGFX</t>
  </si>
  <si>
    <t>BLEU</t>
  </si>
  <si>
    <t>BLKS</t>
  </si>
  <si>
    <t>BKSW</t>
  </si>
  <si>
    <t>BIOS</t>
  </si>
  <si>
    <t>BITW</t>
  </si>
  <si>
    <t>BIDI</t>
  </si>
  <si>
    <t>BIAF</t>
  </si>
  <si>
    <t>BIGN</t>
  </si>
  <si>
    <t>BIGZ</t>
  </si>
  <si>
    <t>BHM</t>
  </si>
  <si>
    <t>BTCW</t>
  </si>
  <si>
    <t>BTNC</t>
  </si>
  <si>
    <t>BTVC</t>
  </si>
  <si>
    <t>BTOG</t>
  </si>
  <si>
    <t>BTRU</t>
  </si>
  <si>
    <t>BTRY</t>
  </si>
  <si>
    <t>BULL</t>
  </si>
  <si>
    <t>BSEC</t>
  </si>
  <si>
    <t>BRNI</t>
  </si>
  <si>
    <t>BRD</t>
  </si>
  <si>
    <t>BRCC</t>
  </si>
  <si>
    <t>BRKH</t>
  </si>
  <si>
    <t>BRIG</t>
  </si>
  <si>
    <t>CATL</t>
  </si>
  <si>
    <t>CALQ</t>
  </si>
  <si>
    <t>CADCX</t>
  </si>
  <si>
    <t>BXT</t>
  </si>
  <si>
    <t>BYN</t>
  </si>
  <si>
    <t>BYNO</t>
  </si>
  <si>
    <t>BWTR</t>
  </si>
  <si>
    <t>BWAQ</t>
  </si>
  <si>
    <t>CHAB</t>
  </si>
  <si>
    <t>CGCCX</t>
  </si>
  <si>
    <t>CHGI</t>
  </si>
  <si>
    <t>CHG</t>
  </si>
  <si>
    <t>CHEA</t>
  </si>
  <si>
    <t>CFSB</t>
  </si>
  <si>
    <t>CFFI</t>
  </si>
  <si>
    <t>CFFS</t>
  </si>
  <si>
    <t>CHMT</t>
  </si>
  <si>
    <t>CHSCP</t>
  </si>
  <si>
    <t>CHSN</t>
  </si>
  <si>
    <t>CHO</t>
  </si>
  <si>
    <t>CDP</t>
  </si>
  <si>
    <t>CDTG</t>
  </si>
  <si>
    <t>CECL</t>
  </si>
  <si>
    <t>CEDA</t>
  </si>
  <si>
    <t>CEDAX</t>
  </si>
  <si>
    <t>CEAD</t>
  </si>
  <si>
    <t>CEG</t>
  </si>
  <si>
    <t>CEAI</t>
  </si>
  <si>
    <t>CEAS</t>
  </si>
  <si>
    <t>CENN</t>
  </si>
  <si>
    <t>CCLV</t>
  </si>
  <si>
    <t>CCLFX</t>
  </si>
  <si>
    <t>CCCP</t>
  </si>
  <si>
    <t>AFTX</t>
  </si>
  <si>
    <t>AGDX</t>
  </si>
  <si>
    <t>AFRI</t>
  </si>
  <si>
    <t>AFHIQ</t>
  </si>
  <si>
    <t>AFFG</t>
  </si>
  <si>
    <t>AFAR</t>
  </si>
  <si>
    <t>AHRN</t>
  </si>
  <si>
    <t>AGXPF</t>
  </si>
  <si>
    <t>AGSS</t>
  </si>
  <si>
    <t>AIMA</t>
  </si>
  <si>
    <t>AIB</t>
  </si>
  <si>
    <t>AIDG</t>
  </si>
  <si>
    <t>ALOHA</t>
  </si>
  <si>
    <t>ALOR</t>
  </si>
  <si>
    <t>ALLG</t>
  </si>
  <si>
    <t>ALTE</t>
  </si>
  <si>
    <t>ALSA</t>
  </si>
  <si>
    <t>ALTP</t>
  </si>
  <si>
    <t>ALTT</t>
  </si>
  <si>
    <t>ALEF</t>
  </si>
  <si>
    <t>ALIN-PA</t>
  </si>
  <si>
    <t>ACMSY</t>
  </si>
  <si>
    <t>ACRU</t>
  </si>
  <si>
    <t>ADRT</t>
  </si>
  <si>
    <t>AEAE</t>
  </si>
  <si>
    <t>AEIB</t>
  </si>
  <si>
    <t>ACCV</t>
  </si>
  <si>
    <t>ACLHF</t>
  </si>
  <si>
    <t>ACKIT</t>
  </si>
  <si>
    <t>AAGR</t>
  </si>
  <si>
    <t>AAIDX</t>
  </si>
  <si>
    <t>AACP</t>
  </si>
  <si>
    <t>AACE</t>
  </si>
  <si>
    <t>AAAU</t>
  </si>
  <si>
    <t>ANGH</t>
  </si>
  <si>
    <t>APA</t>
  </si>
  <si>
    <t>APCA</t>
  </si>
  <si>
    <t>ANVI</t>
  </si>
  <si>
    <t>AOGO</t>
  </si>
  <si>
    <t>AMTD</t>
  </si>
  <si>
    <t>APOA</t>
  </si>
  <si>
    <t>APGC</t>
  </si>
  <si>
    <t>AQUB</t>
  </si>
  <si>
    <t>APXX</t>
  </si>
  <si>
    <t>APXB</t>
  </si>
  <si>
    <t>APXI</t>
  </si>
  <si>
    <t>APTS</t>
  </si>
  <si>
    <t>ARMT</t>
  </si>
  <si>
    <t>ARMV</t>
  </si>
  <si>
    <t>ARK</t>
  </si>
  <si>
    <t>ARAC</t>
  </si>
  <si>
    <t>AREN</t>
  </si>
  <si>
    <t>AURV</t>
  </si>
  <si>
    <t>AXAC</t>
  </si>
  <si>
    <t>AUST</t>
  </si>
  <si>
    <t>ATWO</t>
  </si>
  <si>
    <t>ATRYX</t>
  </si>
  <si>
    <t>ATAT</t>
  </si>
  <si>
    <t>ATAK</t>
  </si>
  <si>
    <t>ASPG</t>
  </si>
  <si>
    <t>ATER</t>
  </si>
  <si>
    <t>ATEK</t>
  </si>
  <si>
    <t>ATLA</t>
  </si>
  <si>
    <t>ASAV</t>
  </si>
  <si>
    <t>ASCB</t>
  </si>
  <si>
    <t>ASCIX</t>
  </si>
  <si>
    <t>ASFH</t>
  </si>
  <si>
    <t>ASPX</t>
  </si>
  <si>
    <t>ASPP</t>
  </si>
  <si>
    <t>ASNS</t>
  </si>
  <si>
    <t>ASCA</t>
  </si>
  <si>
    <t>BMYMP</t>
  </si>
  <si>
    <t>GOOG</t>
  </si>
  <si>
    <t>USB-PA</t>
  </si>
  <si>
    <t>BRK-A</t>
  </si>
  <si>
    <t>JPM-PC</t>
  </si>
  <si>
    <t>LVMHF</t>
  </si>
  <si>
    <t>JPM-PD</t>
  </si>
  <si>
    <t>BABAF</t>
  </si>
  <si>
    <t>BML-PL</t>
  </si>
  <si>
    <t>BML-PH</t>
  </si>
  <si>
    <t>BML-PG</t>
  </si>
  <si>
    <t>BAC-PE</t>
  </si>
  <si>
    <t>BAC-PB</t>
  </si>
  <si>
    <t>BAC-PK</t>
  </si>
  <si>
    <t>BML-PJ</t>
  </si>
  <si>
    <t>BAC-PL</t>
  </si>
  <si>
    <t>TOYOF</t>
  </si>
  <si>
    <t>ASMLF</t>
  </si>
  <si>
    <t>RYDAF</t>
  </si>
  <si>
    <t>AZNCF</t>
  </si>
  <si>
    <t>NVSEF</t>
  </si>
  <si>
    <t>WFC-PQ</t>
  </si>
  <si>
    <t>WFC-PR</t>
  </si>
  <si>
    <t>WFC-PY</t>
  </si>
  <si>
    <t>WFC-PL</t>
  </si>
  <si>
    <t>BHPLF</t>
  </si>
  <si>
    <t>TBB</t>
  </si>
  <si>
    <t>C-PJ</t>
  </si>
  <si>
    <t>PCCYF</t>
  </si>
  <si>
    <t>SNYNF</t>
  </si>
  <si>
    <t>TTFNF</t>
  </si>
  <si>
    <t>HBCYF</t>
  </si>
  <si>
    <t>SAPGF</t>
  </si>
  <si>
    <t>UNLYF</t>
  </si>
  <si>
    <t>DGEAF</t>
  </si>
  <si>
    <t>GLAXF</t>
  </si>
  <si>
    <t>RTPPF</t>
  </si>
  <si>
    <t>STOHF</t>
  </si>
  <si>
    <t>SNEJF</t>
  </si>
  <si>
    <t>JDCMF</t>
  </si>
  <si>
    <t>BUDFF</t>
  </si>
  <si>
    <t>CILJF</t>
  </si>
  <si>
    <t>RY-PT</t>
  </si>
  <si>
    <t>BPAQF</t>
  </si>
  <si>
    <t>BTAFF</t>
  </si>
  <si>
    <t>WFC-PC</t>
  </si>
  <si>
    <t>EBBNF</t>
  </si>
  <si>
    <t>EADSF</t>
  </si>
  <si>
    <t>ENBBF</t>
  </si>
  <si>
    <t>USB-PH</t>
  </si>
  <si>
    <t>PBR-A</t>
  </si>
  <si>
    <t>CTA-PB</t>
  </si>
  <si>
    <t>GLCNF</t>
  </si>
  <si>
    <t>SNPMF</t>
  </si>
  <si>
    <t>MBFJF</t>
  </si>
  <si>
    <t>USB-PP</t>
  </si>
  <si>
    <t>MS-PA</t>
  </si>
  <si>
    <t>GS-PA</t>
  </si>
  <si>
    <t>DDAIF</t>
  </si>
  <si>
    <t>GS-PD</t>
  </si>
  <si>
    <t>SFTBF</t>
  </si>
  <si>
    <t>ATTLF</t>
  </si>
  <si>
    <t>GS-PJ</t>
  </si>
  <si>
    <t>MS-PI</t>
  </si>
  <si>
    <t>MS-PK</t>
  </si>
  <si>
    <t>PBCRF</t>
  </si>
  <si>
    <t>MS-PF</t>
  </si>
  <si>
    <t>GS-PK</t>
  </si>
  <si>
    <t>MS-PE</t>
  </si>
  <si>
    <t>IDEXF</t>
  </si>
  <si>
    <t>ESOCF</t>
  </si>
  <si>
    <t>AMOVF</t>
  </si>
  <si>
    <t>DUK-PA</t>
  </si>
  <si>
    <t>AMXVF</t>
  </si>
  <si>
    <t>AMOV</t>
  </si>
  <si>
    <t>WEBNF</t>
  </si>
  <si>
    <t>DCUE</t>
  </si>
  <si>
    <t>SPG-PJ</t>
  </si>
  <si>
    <t>ABLZF</t>
  </si>
  <si>
    <t>CCZ</t>
  </si>
  <si>
    <t>RLXXF</t>
  </si>
  <si>
    <t>PPWLM</t>
  </si>
  <si>
    <t>RBGPF</t>
  </si>
  <si>
    <t>ATLKY</t>
  </si>
  <si>
    <t>ATLKF</t>
  </si>
  <si>
    <t>SFBQF</t>
  </si>
  <si>
    <t>PDRDF</t>
  </si>
  <si>
    <t>NGGTF</t>
  </si>
  <si>
    <t>STZ-B</t>
  </si>
  <si>
    <t>CHGCF</t>
  </si>
  <si>
    <t>SCHW-PD</t>
  </si>
  <si>
    <t>BCDRF</t>
  </si>
  <si>
    <t>PLDGP</t>
  </si>
  <si>
    <t>EIPAF</t>
  </si>
  <si>
    <t>HNDAF</t>
  </si>
  <si>
    <t>MET-PE</t>
  </si>
  <si>
    <t>TKPHF</t>
  </si>
  <si>
    <t>MET-PA</t>
  </si>
  <si>
    <t>AIG-PA</t>
  </si>
  <si>
    <t>LLDTF</t>
  </si>
  <si>
    <t>ENBA</t>
  </si>
  <si>
    <t>PSA-PH</t>
  </si>
  <si>
    <t>VODPF</t>
  </si>
  <si>
    <t>FNGD</t>
  </si>
  <si>
    <t>SMFNF</t>
  </si>
  <si>
    <t>PSA-PK</t>
  </si>
  <si>
    <t>GPDNF</t>
  </si>
  <si>
    <t>IFNNF</t>
  </si>
  <si>
    <t>PPWLO</t>
  </si>
  <si>
    <t>INGVF</t>
  </si>
  <si>
    <t>PUKPF</t>
  </si>
  <si>
    <t>BBVXF</t>
  </si>
  <si>
    <t>RSMDF</t>
  </si>
  <si>
    <t>STMEF</t>
  </si>
  <si>
    <t>ARZGF</t>
  </si>
  <si>
    <t>EXPGF</t>
  </si>
  <si>
    <t>ALL-PB</t>
  </si>
  <si>
    <t>BCLYF</t>
  </si>
  <si>
    <t>RBSPF</t>
  </si>
  <si>
    <t>MZHOF</t>
  </si>
  <si>
    <t>CODGF</t>
  </si>
  <si>
    <t>FNCTF</t>
  </si>
  <si>
    <t>LNGPF</t>
  </si>
  <si>
    <t>CRHCF</t>
  </si>
  <si>
    <t>ALL-PG</t>
  </si>
  <si>
    <t>BF-B</t>
  </si>
  <si>
    <t>BBDO</t>
  </si>
  <si>
    <t>HCMLF</t>
  </si>
  <si>
    <t>BAESF</t>
  </si>
  <si>
    <t>RCIAF</t>
  </si>
  <si>
    <t>PPERF</t>
  </si>
  <si>
    <t>ERIXF</t>
  </si>
  <si>
    <t>NOKBF</t>
  </si>
  <si>
    <t>TEFOF</t>
  </si>
  <si>
    <t>ALL-PH</t>
  </si>
  <si>
    <t>RWNFF</t>
  </si>
  <si>
    <t>CIXPF</t>
  </si>
  <si>
    <t>CKHUF</t>
  </si>
  <si>
    <t>TSCDF</t>
  </si>
  <si>
    <t>DLR-PK</t>
  </si>
  <si>
    <t>AMSYF</t>
  </si>
  <si>
    <t>TCKRF</t>
  </si>
  <si>
    <t>DLR-PJ</t>
  </si>
  <si>
    <t>POAHF</t>
  </si>
  <si>
    <t>VWSYF</t>
  </si>
  <si>
    <t>CAJFF</t>
  </si>
  <si>
    <t>RYLPF</t>
  </si>
  <si>
    <t>WOPEF</t>
  </si>
  <si>
    <t>ORXCF</t>
  </si>
  <si>
    <t>SOJC</t>
  </si>
  <si>
    <t>MGDDF</t>
  </si>
  <si>
    <t>BTGOF</t>
  </si>
  <si>
    <t>WOPEY</t>
  </si>
  <si>
    <t>ANNSF</t>
  </si>
  <si>
    <t>PCRFF</t>
  </si>
  <si>
    <t>CUKPF</t>
  </si>
  <si>
    <t>PTAIF</t>
  </si>
  <si>
    <t>LNNGF</t>
  </si>
  <si>
    <t>HLDVF</t>
  </si>
  <si>
    <t>FOX</t>
  </si>
  <si>
    <t>LBRDB</t>
  </si>
  <si>
    <t>RSTRF</t>
  </si>
  <si>
    <t>LBRDK</t>
  </si>
  <si>
    <t>ATASF</t>
  </si>
  <si>
    <t>STT-PG</t>
  </si>
  <si>
    <t>HIG-PG</t>
  </si>
  <si>
    <t>SNMRF</t>
  </si>
  <si>
    <t>STT-PD</t>
  </si>
  <si>
    <t>FMCCT</t>
  </si>
  <si>
    <t>NCSYF</t>
  </si>
  <si>
    <t>AMCCF</t>
  </si>
  <si>
    <t>NMK-PC</t>
  </si>
  <si>
    <t>NUAN</t>
  </si>
  <si>
    <t>FITBI</t>
  </si>
  <si>
    <t>NMK-PB</t>
  </si>
  <si>
    <t>KEY-PK</t>
  </si>
  <si>
    <t>FAXXF</t>
  </si>
  <si>
    <t>RYAOF</t>
  </si>
  <si>
    <t>TNRSF</t>
  </si>
  <si>
    <t>HEI-A</t>
  </si>
  <si>
    <t>LSXMB</t>
  </si>
  <si>
    <t>SASOF</t>
  </si>
  <si>
    <t>CSGKF</t>
  </si>
  <si>
    <t>FREJO</t>
  </si>
  <si>
    <t>ZHSHF</t>
  </si>
  <si>
    <t>HRNNF</t>
  </si>
  <si>
    <t>AVTR-PA</t>
  </si>
  <si>
    <t>FWONB</t>
  </si>
  <si>
    <t>LSXMK</t>
  </si>
  <si>
    <t>BIO-B</t>
  </si>
  <si>
    <t>TSGTF</t>
  </si>
  <si>
    <t>KEY-PI</t>
  </si>
  <si>
    <t>KEY-PJ</t>
  </si>
  <si>
    <t>PRDSF</t>
  </si>
  <si>
    <t>PGPEF</t>
  </si>
  <si>
    <t>NCMGY</t>
  </si>
  <si>
    <t>WPPGF</t>
  </si>
  <si>
    <t>NCMGF</t>
  </si>
  <si>
    <t>JHIUF</t>
  </si>
  <si>
    <t>SJRWF</t>
  </si>
  <si>
    <t>CFG-PD</t>
  </si>
  <si>
    <t>NPSCY</t>
  </si>
  <si>
    <t>NHOLF</t>
  </si>
  <si>
    <t>NISTF</t>
  </si>
  <si>
    <t>CHKIF</t>
  </si>
  <si>
    <t>SNNUF</t>
  </si>
  <si>
    <t>FRFFF</t>
  </si>
  <si>
    <t>FRC-PI</t>
  </si>
  <si>
    <t>BPYPP</t>
  </si>
  <si>
    <t>FWONK</t>
  </si>
  <si>
    <t>FWONA</t>
  </si>
  <si>
    <t>ALMMF</t>
  </si>
  <si>
    <t>TRPCF</t>
  </si>
  <si>
    <t>RF-PC</t>
  </si>
  <si>
    <t>CHEAF</t>
  </si>
  <si>
    <t>FRC-PH</t>
  </si>
  <si>
    <t>MAA-PI</t>
  </si>
  <si>
    <t>BOUYF</t>
  </si>
  <si>
    <t>BNTGF</t>
  </si>
  <si>
    <t>RF-PB</t>
  </si>
  <si>
    <t>LBTYK</t>
  </si>
  <si>
    <t>ACGLO</t>
  </si>
  <si>
    <t>KKOYF</t>
  </si>
  <si>
    <t>NLY-PF</t>
  </si>
  <si>
    <t>EBR-B</t>
  </si>
  <si>
    <t>NRSCF</t>
  </si>
  <si>
    <t>DISCK</t>
  </si>
  <si>
    <t>SWMAF</t>
  </si>
  <si>
    <t>NLY-PG</t>
  </si>
  <si>
    <t>LBTYB</t>
  </si>
  <si>
    <t>VIVEF</t>
  </si>
  <si>
    <t>LNDNF</t>
  </si>
  <si>
    <t>PNC-PP</t>
  </si>
  <si>
    <t>NWS</t>
  </si>
  <si>
    <t>GFIOF</t>
  </si>
  <si>
    <t>GIKLY</t>
  </si>
  <si>
    <t>LNVGF</t>
  </si>
  <si>
    <t>RKUNF</t>
  </si>
  <si>
    <t>JXHGF</t>
  </si>
  <si>
    <t>GIFOF</t>
  </si>
  <si>
    <t>VNO-PL</t>
  </si>
  <si>
    <t>NIPNF</t>
  </si>
  <si>
    <t>TAP-A</t>
  </si>
  <si>
    <t>VNO-PM</t>
  </si>
  <si>
    <t>NI-PB</t>
  </si>
  <si>
    <t>SVYSF</t>
  </si>
  <si>
    <t>AEGOF</t>
  </si>
  <si>
    <t>TLTZF</t>
  </si>
  <si>
    <t>Z</t>
  </si>
  <si>
    <t>GIFLF</t>
  </si>
  <si>
    <t>WSO-B</t>
  </si>
  <si>
    <t>DQJCF</t>
  </si>
  <si>
    <t>GLPEF</t>
  </si>
  <si>
    <t>DISCB</t>
  </si>
  <si>
    <t>NWWDF</t>
  </si>
  <si>
    <t>TEVJF</t>
  </si>
  <si>
    <t>REMYF</t>
  </si>
  <si>
    <t>FRT-PC</t>
  </si>
  <si>
    <t>UEPEP</t>
  </si>
  <si>
    <t>AULGF</t>
  </si>
  <si>
    <t>PRYMF</t>
  </si>
  <si>
    <t>TLTZY</t>
  </si>
  <si>
    <t>RZA</t>
  </si>
  <si>
    <t>ACRFF</t>
  </si>
  <si>
    <t>AMH-PH</t>
  </si>
  <si>
    <t>UEPEN</t>
  </si>
  <si>
    <t>RZB</t>
  </si>
  <si>
    <t>AMH-PF</t>
  </si>
  <si>
    <t>AMH-PG</t>
  </si>
  <si>
    <t>ASEKF</t>
  </si>
  <si>
    <t>AGNCM</t>
  </si>
  <si>
    <t>AOMFF</t>
  </si>
  <si>
    <t>WTRU</t>
  </si>
  <si>
    <t>UEPEM</t>
  </si>
  <si>
    <t>AGNCN</t>
  </si>
  <si>
    <t>OSCUF</t>
  </si>
  <si>
    <t>PHTCF</t>
  </si>
  <si>
    <t>GS-PC</t>
  </si>
  <si>
    <t>AEMMF</t>
  </si>
  <si>
    <t>KIM-PL</t>
  </si>
  <si>
    <t>ATH-PA</t>
  </si>
  <si>
    <t>KIM-PM</t>
  </si>
  <si>
    <t>MDIBF</t>
  </si>
  <si>
    <t>HUNGF</t>
  </si>
  <si>
    <t>PSORF</t>
  </si>
  <si>
    <t>GPAEF</t>
  </si>
  <si>
    <t>UA</t>
  </si>
  <si>
    <t>VOYA-PB</t>
  </si>
  <si>
    <t>RNR-PF</t>
  </si>
  <si>
    <t>SLG-PI</t>
  </si>
  <si>
    <t>MSUXF</t>
  </si>
  <si>
    <t>DSECF</t>
  </si>
  <si>
    <t>FCNCB</t>
  </si>
  <si>
    <t>CMSA</t>
  </si>
  <si>
    <t>OUKPF</t>
  </si>
  <si>
    <t>CXMSF</t>
  </si>
  <si>
    <t>BKGFF</t>
  </si>
  <si>
    <t>DCP-PC</t>
  </si>
  <si>
    <t>PCG-PA</t>
  </si>
  <si>
    <t>OAK-PB</t>
  </si>
  <si>
    <t>ATGFF</t>
  </si>
  <si>
    <t>ASRMF</t>
  </si>
  <si>
    <t>TIAJF</t>
  </si>
  <si>
    <t>ARNA</t>
  </si>
  <si>
    <t>SPTJF</t>
  </si>
  <si>
    <t>BNMDF</t>
  </si>
  <si>
    <t>TIIAY</t>
  </si>
  <si>
    <t>PCG-PB</t>
  </si>
  <si>
    <t>PCG-PG</t>
  </si>
  <si>
    <t>CIG-C</t>
  </si>
  <si>
    <t>TIAIY</t>
  </si>
  <si>
    <t>TKAYF</t>
  </si>
  <si>
    <t>CCOEF</t>
  </si>
  <si>
    <t>LYSCF</t>
  </si>
  <si>
    <t>TIAOF</t>
  </si>
  <si>
    <t>JSM</t>
  </si>
  <si>
    <t>SGMS</t>
  </si>
  <si>
    <t>UNMA</t>
  </si>
  <si>
    <t>PCG-PE</t>
  </si>
  <si>
    <t>KOSCF</t>
  </si>
  <si>
    <t>PCG-PC</t>
  </si>
  <si>
    <t>ALTGF</t>
  </si>
  <si>
    <t>QBCRF</t>
  </si>
  <si>
    <t>PCG-PH</t>
  </si>
  <si>
    <t>AUOTY</t>
  </si>
  <si>
    <t>UBSFF</t>
  </si>
  <si>
    <t>BPOPO</t>
  </si>
  <si>
    <t>EPR-PG</t>
  </si>
  <si>
    <t>QBCAF</t>
  </si>
  <si>
    <t>PCG-PD</t>
  </si>
  <si>
    <t>SLFPF</t>
  </si>
  <si>
    <t>GRPFF</t>
  </si>
  <si>
    <t>BHFAL</t>
  </si>
  <si>
    <t>PADEF</t>
  </si>
  <si>
    <t>GAB-PG</t>
  </si>
  <si>
    <t>VLPNF</t>
  </si>
  <si>
    <t>SNV-PD</t>
  </si>
  <si>
    <t>PCG-PI</t>
  </si>
  <si>
    <t>JSGCF</t>
  </si>
  <si>
    <t>MXCHF</t>
  </si>
  <si>
    <t>MITUF</t>
  </si>
  <si>
    <t>FNMAS</t>
  </si>
  <si>
    <t>PSB-PY</t>
  </si>
  <si>
    <t>FNMAI</t>
  </si>
  <si>
    <t>PSB-PX</t>
  </si>
  <si>
    <t>EVOTF</t>
  </si>
  <si>
    <t>FNMAT</t>
  </si>
  <si>
    <t>FNMFM</t>
  </si>
  <si>
    <t>FNMFN</t>
  </si>
  <si>
    <t>FNMAJ</t>
  </si>
  <si>
    <t>NYCB-PA</t>
  </si>
  <si>
    <t>FNMAN</t>
  </si>
  <si>
    <t>FNMAH</t>
  </si>
  <si>
    <t>FNMAK</t>
  </si>
  <si>
    <t>ADRZF</t>
  </si>
  <si>
    <t>GLPGF</t>
  </si>
  <si>
    <t>FNMAM</t>
  </si>
  <si>
    <t>AXS-PE</t>
  </si>
  <si>
    <t>REXR-PB</t>
  </si>
  <si>
    <t>FNMFO</t>
  </si>
  <si>
    <t>AL-PA</t>
  </si>
  <si>
    <t>GSABF</t>
  </si>
  <si>
    <t>PBI-PB</t>
  </si>
  <si>
    <t>DTW</t>
  </si>
  <si>
    <t>BHFAP</t>
  </si>
  <si>
    <t>SR-PA</t>
  </si>
  <si>
    <t>FNMAG</t>
  </si>
  <si>
    <t>FNMAL</t>
  </si>
  <si>
    <t>ABCZF</t>
  </si>
  <si>
    <t>EQC-PD</t>
  </si>
  <si>
    <t>CHFFF</t>
  </si>
  <si>
    <t>IRDEF</t>
  </si>
  <si>
    <t>FNMAO</t>
  </si>
  <si>
    <t>SRC-PA</t>
  </si>
  <si>
    <t>SF-PB</t>
  </si>
  <si>
    <t>SLMBP</t>
  </si>
  <si>
    <t>PEGRF</t>
  </si>
  <si>
    <t>WTFCM</t>
  </si>
  <si>
    <t>ESGRO</t>
  </si>
  <si>
    <t>ESGRP</t>
  </si>
  <si>
    <t>DFRYF</t>
  </si>
  <si>
    <t>WBS-PF</t>
  </si>
  <si>
    <t>LTSL</t>
  </si>
  <si>
    <t>LTSF</t>
  </si>
  <si>
    <t>CWEN-A</t>
  </si>
  <si>
    <t>ISBC</t>
  </si>
  <si>
    <t>TWO-PC</t>
  </si>
  <si>
    <t>CIM-PB</t>
  </si>
  <si>
    <t>CIM-PD</t>
  </si>
  <si>
    <t>CIM-PA</t>
  </si>
  <si>
    <t>FNB-PE</t>
  </si>
  <si>
    <t>CIM-PC</t>
  </si>
  <si>
    <t>PEB-PE</t>
  </si>
  <si>
    <t>ASB-PE</t>
  </si>
  <si>
    <t>GROUF</t>
  </si>
  <si>
    <t>PEB-PF</t>
  </si>
  <si>
    <t>DLKGF</t>
  </si>
  <si>
    <t>TWO-PB</t>
  </si>
  <si>
    <t>HGMCF</t>
  </si>
  <si>
    <t>VLYPP</t>
  </si>
  <si>
    <t>TWO-PA</t>
  </si>
  <si>
    <t>VLYPO</t>
  </si>
  <si>
    <t>AZIHF</t>
  </si>
  <si>
    <t>JTEKF</t>
  </si>
  <si>
    <t>MFA-PB</t>
  </si>
  <si>
    <t>APRCP</t>
  </si>
  <si>
    <t>APRDM</t>
  </si>
  <si>
    <t>APRDP</t>
  </si>
  <si>
    <t>APRDO</t>
  </si>
  <si>
    <t>NS-PA</t>
  </si>
  <si>
    <t>RLJ-PA</t>
  </si>
  <si>
    <t>LGF-B</t>
  </si>
  <si>
    <t>GAERF</t>
  </si>
  <si>
    <t>ALBKF</t>
  </si>
  <si>
    <t>IIJIF</t>
  </si>
  <si>
    <t>MOG-B</t>
  </si>
  <si>
    <t>HOVNP</t>
  </si>
  <si>
    <t>WRB-PE</t>
  </si>
  <si>
    <t>SFRGF</t>
  </si>
  <si>
    <t>GEF-B</t>
  </si>
  <si>
    <t>NS-PB</t>
  </si>
  <si>
    <t>RUSHB</t>
  </si>
  <si>
    <t>SOCGP</t>
  </si>
  <si>
    <t>IHRTB</t>
  </si>
  <si>
    <t>FISK</t>
  </si>
  <si>
    <t>FMCKL</t>
  </si>
  <si>
    <t>AILLN</t>
  </si>
  <si>
    <t>NSA-PA</t>
  </si>
  <si>
    <t>FMCCS</t>
  </si>
  <si>
    <t>FMCKJ</t>
  </si>
  <si>
    <t>AILIM</t>
  </si>
  <si>
    <t>IDBHF</t>
  </si>
  <si>
    <t>TROLB</t>
  </si>
  <si>
    <t>TCMFF</t>
  </si>
  <si>
    <t>FMCKM</t>
  </si>
  <si>
    <t>FMCKO</t>
  </si>
  <si>
    <t>TRTN-PA</t>
  </si>
  <si>
    <t>OGCP</t>
  </si>
  <si>
    <t>CENTA</t>
  </si>
  <si>
    <t>FMCCJ</t>
  </si>
  <si>
    <t>FMCCI</t>
  </si>
  <si>
    <t>LILAB</t>
  </si>
  <si>
    <t>FMCCG</t>
  </si>
  <si>
    <t>SITC-PA</t>
  </si>
  <si>
    <t>FMCCK</t>
  </si>
  <si>
    <t>FMCCM</t>
  </si>
  <si>
    <t>FMCKN</t>
  </si>
  <si>
    <t>FMCKP</t>
  </si>
  <si>
    <t>MICCF</t>
  </si>
  <si>
    <t>NS-PC</t>
  </si>
  <si>
    <t>FMCKI</t>
  </si>
  <si>
    <t>FMCCP</t>
  </si>
  <si>
    <t>FMCCN</t>
  </si>
  <si>
    <t>AILLP</t>
  </si>
  <si>
    <t>LXP-PC</t>
  </si>
  <si>
    <t>FMCCH</t>
  </si>
  <si>
    <t>FMCCL</t>
  </si>
  <si>
    <t>FMCCO</t>
  </si>
  <si>
    <t>FREGP</t>
  </si>
  <si>
    <t>THNPF</t>
  </si>
  <si>
    <t>VTSCF</t>
  </si>
  <si>
    <t>LILAK</t>
  </si>
  <si>
    <t>GNGYF</t>
  </si>
  <si>
    <t>PLLTL</t>
  </si>
  <si>
    <t>LTGHF</t>
  </si>
  <si>
    <t>QRTEB</t>
  </si>
  <si>
    <t>BCNAF</t>
  </si>
  <si>
    <t>APELY</t>
  </si>
  <si>
    <t>FREJN</t>
  </si>
  <si>
    <t>NSS</t>
  </si>
  <si>
    <t>BPIRF</t>
  </si>
  <si>
    <t>TGSNF</t>
  </si>
  <si>
    <t>FOE</t>
  </si>
  <si>
    <t>IVR-PC</t>
  </si>
  <si>
    <t>SRG-PA</t>
  </si>
  <si>
    <t>VTKLF</t>
  </si>
  <si>
    <t>GDV-PH</t>
  </si>
  <si>
    <t>IVR-PB</t>
  </si>
  <si>
    <t>NVNXF</t>
  </si>
  <si>
    <t>GTN-A</t>
  </si>
  <si>
    <t>MCFUF</t>
  </si>
  <si>
    <t>AKO-B</t>
  </si>
  <si>
    <t>SLCJF</t>
  </si>
  <si>
    <t>MHLA</t>
  </si>
  <si>
    <t>PMT-PB</t>
  </si>
  <si>
    <t>PMT-PA</t>
  </si>
  <si>
    <t>GNL-PA</t>
  </si>
  <si>
    <t>BFS-PD</t>
  </si>
  <si>
    <t>ATGSF</t>
  </si>
  <si>
    <t>BATRB</t>
  </si>
  <si>
    <t>GAB-PH</t>
  </si>
  <si>
    <t>OIBRQ</t>
  </si>
  <si>
    <t>ADBCF</t>
  </si>
  <si>
    <t>GLOG-PA</t>
  </si>
  <si>
    <t>HCXY</t>
  </si>
  <si>
    <t>SAPMF</t>
  </si>
  <si>
    <t>AHL-PD</t>
  </si>
  <si>
    <t>BATRA</t>
  </si>
  <si>
    <t>CRNZF</t>
  </si>
  <si>
    <t>BATRK</t>
  </si>
  <si>
    <t>OXSQL</t>
  </si>
  <si>
    <t>STSFF</t>
  </si>
  <si>
    <t>NYMTN</t>
  </si>
  <si>
    <t>CODI-PB</t>
  </si>
  <si>
    <t>CODI-PA</t>
  </si>
  <si>
    <t>GLOP-PA</t>
  </si>
  <si>
    <t>HL-PB</t>
  </si>
  <si>
    <t>AHH-PA</t>
  </si>
  <si>
    <t>EAI</t>
  </si>
  <si>
    <t>NGL-PC</t>
  </si>
  <si>
    <t>AGM-A</t>
  </si>
  <si>
    <t>INN-PE</t>
  </si>
  <si>
    <t>NGL-PB</t>
  </si>
  <si>
    <t>BRCHF</t>
  </si>
  <si>
    <t>OIBZQ</t>
  </si>
  <si>
    <t>GLOP-PB</t>
  </si>
  <si>
    <t>GLOP-PC</t>
  </si>
  <si>
    <t>TANNI</t>
  </si>
  <si>
    <t>IIPR-PA</t>
  </si>
  <si>
    <t>TANNZ</t>
  </si>
  <si>
    <t>TANNL</t>
  </si>
  <si>
    <t>CADNF</t>
  </si>
  <si>
    <t>CHTH</t>
  </si>
  <si>
    <t>GSKY</t>
  </si>
  <si>
    <t>CONX</t>
  </si>
  <si>
    <t>CELJF</t>
  </si>
  <si>
    <t>GAM-PB</t>
  </si>
  <si>
    <t>SBOEF</t>
  </si>
  <si>
    <t>KELYB</t>
  </si>
  <si>
    <t>CLPE</t>
  </si>
  <si>
    <t>FPAC-UN</t>
  </si>
  <si>
    <t>AMSIY</t>
  </si>
  <si>
    <t>SAFLF</t>
  </si>
  <si>
    <t>STAR-PD</t>
  </si>
  <si>
    <t>STAR-PG</t>
  </si>
  <si>
    <t>ETAC</t>
  </si>
  <si>
    <t>BCOMF</t>
  </si>
  <si>
    <t>INSW-PA</t>
  </si>
  <si>
    <t>STAR-PI</t>
  </si>
  <si>
    <t>MPSYF</t>
  </si>
  <si>
    <t>AGM-PC</t>
  </si>
  <si>
    <t>UBP-PH</t>
  </si>
  <si>
    <t>AGM-PD</t>
  </si>
  <si>
    <t>UBA</t>
  </si>
  <si>
    <t>ARCXF</t>
  </si>
  <si>
    <t>NPACF</t>
  </si>
  <si>
    <t>VSLCX</t>
  </si>
  <si>
    <t>VSLYX</t>
  </si>
  <si>
    <t>ACBI</t>
  </si>
  <si>
    <t>AIC</t>
  </si>
  <si>
    <t>CMRE-PB</t>
  </si>
  <si>
    <t>HT-PE</t>
  </si>
  <si>
    <t>HLTC</t>
  </si>
  <si>
    <t>HT-PD</t>
  </si>
  <si>
    <t>HT-PC</t>
  </si>
  <si>
    <t>CMRE-PC</t>
  </si>
  <si>
    <t>CMRE-PD</t>
  </si>
  <si>
    <t>CUBI-PE</t>
  </si>
  <si>
    <t>GLP-PA</t>
  </si>
  <si>
    <t>TSCBP</t>
  </si>
  <si>
    <t>CMRE-PE</t>
  </si>
  <si>
    <t>CUBI-PF</t>
  </si>
  <si>
    <t>BVHBB</t>
  </si>
  <si>
    <t>ENRFF</t>
  </si>
  <si>
    <t>CLVLF</t>
  </si>
  <si>
    <t>GGN-PB</t>
  </si>
  <si>
    <t>HMLP-PA</t>
  </si>
  <si>
    <t>GGT-PE</t>
  </si>
  <si>
    <t>ENMPF</t>
  </si>
  <si>
    <t>TSCAP</t>
  </si>
  <si>
    <t>UMH-PD</t>
  </si>
  <si>
    <t>ELLKF</t>
  </si>
  <si>
    <t>UMH-PC</t>
  </si>
  <si>
    <t>NCV-PA</t>
  </si>
  <si>
    <t>OXLCM</t>
  </si>
  <si>
    <t>SENEB</t>
  </si>
  <si>
    <t>BRCPF</t>
  </si>
  <si>
    <t>AVDR</t>
  </si>
  <si>
    <t>ECCX</t>
  </si>
  <si>
    <t>HVT-A</t>
  </si>
  <si>
    <t>TACO</t>
  </si>
  <si>
    <t>OXLCO</t>
  </si>
  <si>
    <t>MBINP</t>
  </si>
  <si>
    <t>GSS</t>
  </si>
  <si>
    <t>CIO-PA</t>
  </si>
  <si>
    <t>BH-A</t>
  </si>
  <si>
    <t>MITT-PA</t>
  </si>
  <si>
    <t>ARTNB</t>
  </si>
  <si>
    <t>ERES</t>
  </si>
  <si>
    <t>LUXA</t>
  </si>
  <si>
    <t>MITT-PB</t>
  </si>
  <si>
    <t>GMRE-PA</t>
  </si>
  <si>
    <t>DGICB</t>
  </si>
  <si>
    <t>KOR</t>
  </si>
  <si>
    <t>LANDM</t>
  </si>
  <si>
    <t>AHT-PF</t>
  </si>
  <si>
    <t>AHT-PG</t>
  </si>
  <si>
    <t>SPLP-PA</t>
  </si>
  <si>
    <t>CHPM</t>
  </si>
  <si>
    <t>CRD-B</t>
  </si>
  <si>
    <t>IGAC</t>
  </si>
  <si>
    <t>BKEPP</t>
  </si>
  <si>
    <t>CORR-PA</t>
  </si>
  <si>
    <t>BHR-PB</t>
  </si>
  <si>
    <t>AHT-PH</t>
  </si>
  <si>
    <t>BHR-PD</t>
  </si>
  <si>
    <t>ARBKF</t>
  </si>
  <si>
    <t>GUT-PC</t>
  </si>
  <si>
    <t>UONEK</t>
  </si>
  <si>
    <t>NCZ-PA</t>
  </si>
  <si>
    <t>CNLPL</t>
  </si>
  <si>
    <t>DHBCU</t>
  </si>
  <si>
    <t>CNTHP</t>
  </si>
  <si>
    <t>AHT-PI</t>
  </si>
  <si>
    <t>AHT-PD</t>
  </si>
  <si>
    <t>BRG-PD</t>
  </si>
  <si>
    <t>GNE-PA</t>
  </si>
  <si>
    <t>NCACU</t>
  </si>
  <si>
    <t>ACAQ-UN</t>
  </si>
  <si>
    <t>FGPRB</t>
  </si>
  <si>
    <t>DSX-PB</t>
  </si>
  <si>
    <t>BRG-PC</t>
  </si>
  <si>
    <t>ATROB</t>
  </si>
  <si>
    <t>TNP-PD</t>
  </si>
  <si>
    <t>PKKFF</t>
  </si>
  <si>
    <t>TNP-PE</t>
  </si>
  <si>
    <t>CNTHO</t>
  </si>
  <si>
    <t>TLMD</t>
  </si>
  <si>
    <t>TNP-PF</t>
  </si>
  <si>
    <t>HAWEN</t>
  </si>
  <si>
    <t>DS-PD</t>
  </si>
  <si>
    <t>VTIQU</t>
  </si>
  <si>
    <t>IQMDU</t>
  </si>
  <si>
    <t>DS-PB</t>
  </si>
  <si>
    <t>CHMI-PB</t>
  </si>
  <si>
    <t>CNLHP</t>
  </si>
  <si>
    <t>CNLTP</t>
  </si>
  <si>
    <t>CNPWP</t>
  </si>
  <si>
    <t>LFTR</t>
  </si>
  <si>
    <t>CNLTN</t>
  </si>
  <si>
    <t>CHMI-PA</t>
  </si>
  <si>
    <t>IPHYF</t>
  </si>
  <si>
    <t>VSOGF</t>
  </si>
  <si>
    <t>CNLTL</t>
  </si>
  <si>
    <t>LHC-UN</t>
  </si>
  <si>
    <t>BGLC</t>
  </si>
  <si>
    <t>BELFB</t>
  </si>
  <si>
    <t>ENO</t>
  </si>
  <si>
    <t>VRRMW</t>
  </si>
  <si>
    <t>QTRHF</t>
  </si>
  <si>
    <t>CDR-PB</t>
  </si>
  <si>
    <t>PLYM-PA</t>
  </si>
  <si>
    <t>ITEPF</t>
  </si>
  <si>
    <t>SRNW</t>
  </si>
  <si>
    <t>PRIVX</t>
  </si>
  <si>
    <t>PRLVX</t>
  </si>
  <si>
    <t>BBXIB</t>
  </si>
  <si>
    <t>DEFTF</t>
  </si>
  <si>
    <t>SB-PD</t>
  </si>
  <si>
    <t>SB-PC</t>
  </si>
  <si>
    <t>ASEPF</t>
  </si>
  <si>
    <t>LTRPB</t>
  </si>
  <si>
    <t>PHIG</t>
  </si>
  <si>
    <t>DLNG-PA</t>
  </si>
  <si>
    <t>EDTX</t>
  </si>
  <si>
    <t>ACRDF</t>
  </si>
  <si>
    <t>CDR-PC</t>
  </si>
  <si>
    <t>ADRE</t>
  </si>
  <si>
    <t>CPTAL</t>
  </si>
  <si>
    <t>CPTAG</t>
  </si>
  <si>
    <t>EXROF</t>
  </si>
  <si>
    <t>ECF-PA</t>
  </si>
  <si>
    <t>NM-PG</t>
  </si>
  <si>
    <t>RDIB</t>
  </si>
  <si>
    <t>NM-PH</t>
  </si>
  <si>
    <t>FATBB</t>
  </si>
  <si>
    <t>KHDHF</t>
  </si>
  <si>
    <t>ZHYBF</t>
  </si>
  <si>
    <t>GADS</t>
  </si>
  <si>
    <t>OFSTF</t>
  </si>
  <si>
    <t>BCV-PA</t>
  </si>
  <si>
    <t>MTBCP</t>
  </si>
  <si>
    <t>GLU-PB</t>
  </si>
  <si>
    <t>FFLWF</t>
  </si>
  <si>
    <t>PEI-PB</t>
  </si>
  <si>
    <t>MH-PC</t>
  </si>
  <si>
    <t>GSL-PB</t>
  </si>
  <si>
    <t>PEI-PC</t>
  </si>
  <si>
    <t>PEI-PD</t>
  </si>
  <si>
    <t>CSSEP</t>
  </si>
  <si>
    <t>SOHOO</t>
  </si>
  <si>
    <t>RSF</t>
  </si>
  <si>
    <t>SOHON</t>
  </si>
  <si>
    <t>WSKEF</t>
  </si>
  <si>
    <t>SOHOB</t>
  </si>
  <si>
    <t>CNIGP</t>
  </si>
  <si>
    <t>PXCLF</t>
  </si>
  <si>
    <t>DLNG-PB</t>
  </si>
  <si>
    <t>IHTA</t>
  </si>
  <si>
    <t>GRFXY</t>
  </si>
  <si>
    <t>MH-PD</t>
  </si>
  <si>
    <t>PKDC</t>
  </si>
  <si>
    <t>MH-PA</t>
  </si>
  <si>
    <t>CBMB</t>
  </si>
  <si>
    <t>AJIA</t>
  </si>
  <si>
    <t>GWGH</t>
  </si>
  <si>
    <t>WBSR</t>
  </si>
  <si>
    <t>OASMY</t>
  </si>
  <si>
    <t>SINC</t>
  </si>
  <si>
    <t>CXKJ</t>
  </si>
  <si>
    <t>FLFG</t>
  </si>
  <si>
    <t>NEXCF</t>
  </si>
  <si>
    <t>BCTF</t>
  </si>
  <si>
    <t>AVLNF</t>
  </si>
  <si>
    <t>OTTW</t>
  </si>
  <si>
    <t>SOLCF</t>
  </si>
  <si>
    <t>WVVIP</t>
  </si>
  <si>
    <t>VMNT</t>
  </si>
  <si>
    <t>SNIPF</t>
  </si>
  <si>
    <t>EFBI</t>
  </si>
  <si>
    <t>GNTLF</t>
  </si>
  <si>
    <t>IMPHO</t>
  </si>
  <si>
    <t>SGLDF</t>
  </si>
  <si>
    <t>MINDP</t>
  </si>
  <si>
    <t>LNDZF</t>
  </si>
  <si>
    <t>PRNAF</t>
  </si>
  <si>
    <t>HRGG</t>
  </si>
  <si>
    <t>PWCO</t>
  </si>
  <si>
    <t>GENN</t>
  </si>
  <si>
    <t>EMMS</t>
  </si>
  <si>
    <t>AFGC</t>
  </si>
  <si>
    <t>WCFB</t>
  </si>
  <si>
    <t>EMITF</t>
  </si>
  <si>
    <t>SNNF</t>
  </si>
  <si>
    <t>SBSAA</t>
  </si>
  <si>
    <t>NORZF</t>
  </si>
  <si>
    <t>OCGSF</t>
  </si>
  <si>
    <t>CODQL</t>
  </si>
  <si>
    <t>QEGY</t>
  </si>
  <si>
    <t>BTZI</t>
  </si>
  <si>
    <t>GTMAF</t>
  </si>
  <si>
    <t>WSTL</t>
  </si>
  <si>
    <t>SGIC</t>
  </si>
  <si>
    <t>WHLRD</t>
  </si>
  <si>
    <t>INND</t>
  </si>
  <si>
    <t>PNGZF</t>
  </si>
  <si>
    <t>DRDGF</t>
  </si>
  <si>
    <t>TVC</t>
  </si>
  <si>
    <t>TVE</t>
  </si>
  <si>
    <t>HBIE</t>
  </si>
  <si>
    <t>ADMQ</t>
  </si>
  <si>
    <t>GRPX</t>
  </si>
  <si>
    <t>SLNM</t>
  </si>
  <si>
    <t>LBTD</t>
  </si>
  <si>
    <t>ISGN</t>
  </si>
  <si>
    <t>LAZYW</t>
  </si>
  <si>
    <t>YRIV</t>
  </si>
  <si>
    <t>ZYQG</t>
  </si>
  <si>
    <t>BLEG</t>
  </si>
  <si>
    <t>KRBF</t>
  </si>
  <si>
    <t>PLFX</t>
  </si>
  <si>
    <t>UCASU</t>
  </si>
  <si>
    <t>EMHTF</t>
  </si>
  <si>
    <t>REGRF</t>
  </si>
  <si>
    <t>CETXP</t>
  </si>
  <si>
    <t>WHLRP</t>
  </si>
  <si>
    <t>PRPI</t>
  </si>
  <si>
    <t>SCTY</t>
  </si>
  <si>
    <t>BRLL</t>
  </si>
  <si>
    <t>JTBK</t>
  </si>
  <si>
    <t>RHE-PA</t>
  </si>
  <si>
    <t>KNGW</t>
  </si>
  <si>
    <t>ARGQ</t>
  </si>
  <si>
    <t>SDTTU</t>
  </si>
  <si>
    <t>QBAK</t>
  </si>
  <si>
    <t>RELT</t>
  </si>
  <si>
    <t>UCIX</t>
  </si>
  <si>
    <t>INCT</t>
  </si>
  <si>
    <t>OTTV</t>
  </si>
  <si>
    <t>ZENO</t>
  </si>
  <si>
    <t>XELAW</t>
  </si>
  <si>
    <t>GRNF</t>
  </si>
  <si>
    <t>VERBW</t>
  </si>
  <si>
    <t>IPIC</t>
  </si>
  <si>
    <t>REMI</t>
  </si>
  <si>
    <t>ZPAS</t>
  </si>
  <si>
    <t>ABMT</t>
  </si>
  <si>
    <t>RMNIW</t>
  </si>
  <si>
    <t>SCXLB</t>
  </si>
  <si>
    <t>ATVK</t>
  </si>
  <si>
    <t>OXBRW</t>
  </si>
  <si>
    <t>GKIT</t>
  </si>
  <si>
    <t>BRQSW</t>
  </si>
  <si>
    <t>ENCC</t>
  </si>
  <si>
    <t>VXIT</t>
  </si>
  <si>
    <t>RPNRF</t>
  </si>
  <si>
    <t>RGUS</t>
  </si>
  <si>
    <t>FTRS</t>
  </si>
  <si>
    <t>TAKD</t>
  </si>
  <si>
    <t>BIEI</t>
  </si>
  <si>
    <t>TURV</t>
  </si>
  <si>
    <t>STRI</t>
  </si>
  <si>
    <t>PTOI</t>
  </si>
  <si>
    <t>GHAV</t>
  </si>
  <si>
    <t>ACCR</t>
  </si>
  <si>
    <t>WSRC</t>
  </si>
  <si>
    <t>PRTM</t>
  </si>
  <si>
    <t>BOMH</t>
  </si>
  <si>
    <t>DROP</t>
  </si>
  <si>
    <t>GTTNQ</t>
  </si>
  <si>
    <t>DKGH</t>
  </si>
  <si>
    <t>VICA</t>
  </si>
  <si>
    <t>BCRHF</t>
  </si>
  <si>
    <t>ASKH</t>
  </si>
  <si>
    <t>DGTW</t>
  </si>
  <si>
    <t>EXLA</t>
  </si>
  <si>
    <t>STRZ</t>
  </si>
  <si>
    <t>PFSF</t>
  </si>
  <si>
    <t>VBVT</t>
  </si>
  <si>
    <t>SIGO</t>
  </si>
  <si>
    <t>KMGH</t>
  </si>
  <si>
    <t>SNYR</t>
  </si>
  <si>
    <t>HDII</t>
  </si>
  <si>
    <t>DCAC</t>
  </si>
  <si>
    <t>EVIO</t>
  </si>
  <si>
    <t>VITX</t>
  </si>
  <si>
    <t>CTAM</t>
  </si>
  <si>
    <t>CDXI</t>
  </si>
  <si>
    <t>FTXP</t>
  </si>
  <si>
    <t>TGRO</t>
  </si>
  <si>
    <t>GVSI</t>
  </si>
  <si>
    <t>PDNLB</t>
  </si>
  <si>
    <t>PSYC</t>
  </si>
  <si>
    <t>PSRU</t>
  </si>
  <si>
    <t>PCHK</t>
  </si>
  <si>
    <t>FAVO</t>
  </si>
  <si>
    <t>PRKI</t>
  </si>
  <si>
    <t>ALACR</t>
  </si>
  <si>
    <t>SHIPZ</t>
  </si>
  <si>
    <t>CLNV</t>
  </si>
  <si>
    <t>CLUBQ</t>
  </si>
  <si>
    <t>GRWC</t>
  </si>
  <si>
    <t>ALACW</t>
  </si>
  <si>
    <t>IGLDF</t>
  </si>
  <si>
    <t>STWC</t>
  </si>
  <si>
    <t>CBTC</t>
  </si>
  <si>
    <t>TCHC</t>
  </si>
  <si>
    <t>RBNW</t>
  </si>
  <si>
    <t>LITH</t>
  </si>
  <si>
    <t>RPT-PD</t>
  </si>
  <si>
    <t>RRAC-WT</t>
  </si>
  <si>
    <t>RSVRW</t>
  </si>
  <si>
    <t>RTLPO</t>
  </si>
  <si>
    <t>RTLPP</t>
  </si>
  <si>
    <t>ROCLW</t>
  </si>
  <si>
    <t>RODI</t>
  </si>
  <si>
    <t>ROCGU</t>
  </si>
  <si>
    <t>ROCGW</t>
  </si>
  <si>
    <t>ROLLP</t>
  </si>
  <si>
    <t>ROSEU</t>
  </si>
  <si>
    <t>ROSEW</t>
  </si>
  <si>
    <t>RONI-UN</t>
  </si>
  <si>
    <t>RONI-WT</t>
  </si>
  <si>
    <t>ROSS-UN</t>
  </si>
  <si>
    <t>ROSS-WT</t>
  </si>
  <si>
    <t>RVSNW</t>
  </si>
  <si>
    <t>RTSLD</t>
  </si>
  <si>
    <t>RVACU</t>
  </si>
  <si>
    <t>RVACW</t>
  </si>
  <si>
    <t>SACC</t>
  </si>
  <si>
    <t>SABRP</t>
  </si>
  <si>
    <t>RWODU</t>
  </si>
  <si>
    <t>RWODW</t>
  </si>
  <si>
    <t>RXRAU</t>
  </si>
  <si>
    <t>RF-PE</t>
  </si>
  <si>
    <t>RGTIW</t>
  </si>
  <si>
    <t>RICOW</t>
  </si>
  <si>
    <t>RILYG</t>
  </si>
  <si>
    <t>RILYK</t>
  </si>
  <si>
    <t>RILYL</t>
  </si>
  <si>
    <t>RILYM</t>
  </si>
  <si>
    <t>RILYN</t>
  </si>
  <si>
    <t>RILYO</t>
  </si>
  <si>
    <t>RILYP</t>
  </si>
  <si>
    <t>RILYT</t>
  </si>
  <si>
    <t>RILYZ</t>
  </si>
  <si>
    <t>RJAC-UN</t>
  </si>
  <si>
    <t>RKLY-WT</t>
  </si>
  <si>
    <t>RJA</t>
  </si>
  <si>
    <t>RIVOP</t>
  </si>
  <si>
    <t>RJI</t>
  </si>
  <si>
    <t>RJN</t>
  </si>
  <si>
    <t>RJZ</t>
  </si>
  <si>
    <t>RMPL-P</t>
  </si>
  <si>
    <t>RNERW</t>
  </si>
  <si>
    <t>RNR-PG</t>
  </si>
  <si>
    <t>RNWWW</t>
  </si>
  <si>
    <t>ROCAR</t>
  </si>
  <si>
    <t>ROCAU</t>
  </si>
  <si>
    <t>RMGCU</t>
  </si>
  <si>
    <t>RMGCW</t>
  </si>
  <si>
    <t>SDACU</t>
  </si>
  <si>
    <t>SDACW</t>
  </si>
  <si>
    <t>SCVXW</t>
  </si>
  <si>
    <t>SCUA-UN</t>
  </si>
  <si>
    <t>SCUA-WT</t>
  </si>
  <si>
    <t>SEAL-PA</t>
  </si>
  <si>
    <t>SEAL-PB</t>
  </si>
  <si>
    <t>SDRDW</t>
  </si>
  <si>
    <t>SES-WT</t>
  </si>
  <si>
    <t>SFB</t>
  </si>
  <si>
    <t>SECT</t>
  </si>
  <si>
    <t>SEDA-UN</t>
  </si>
  <si>
    <t>SEDA-WT</t>
  </si>
  <si>
    <t>SGHLU</t>
  </si>
  <si>
    <t>SGHLW</t>
  </si>
  <si>
    <t>SGIIU</t>
  </si>
  <si>
    <t>SGIIW</t>
  </si>
  <si>
    <t>SHAP-WT</t>
  </si>
  <si>
    <t>SHACU</t>
  </si>
  <si>
    <t>SHACW</t>
  </si>
  <si>
    <t>SHCRW</t>
  </si>
  <si>
    <t>SHCAU</t>
  </si>
  <si>
    <t>SHCAW</t>
  </si>
  <si>
    <t>SGHC-WT</t>
  </si>
  <si>
    <t>SGG</t>
  </si>
  <si>
    <t>SGGFF</t>
  </si>
  <si>
    <t>SF-PC</t>
  </si>
  <si>
    <t>SF-PD</t>
  </si>
  <si>
    <t>SCRMU</t>
  </si>
  <si>
    <t>SCRMW</t>
  </si>
  <si>
    <t>SCO</t>
  </si>
  <si>
    <t>SCOAU</t>
  </si>
  <si>
    <t>SCOAW</t>
  </si>
  <si>
    <t>SCOBU</t>
  </si>
  <si>
    <t>SCOBW</t>
  </si>
  <si>
    <t>SCHW-PJ</t>
  </si>
  <si>
    <t>SCMAU</t>
  </si>
  <si>
    <t>SCLEU</t>
  </si>
  <si>
    <t>SCLEW</t>
  </si>
  <si>
    <t>SBUG</t>
  </si>
  <si>
    <t>SBNYP</t>
  </si>
  <si>
    <t>SCE-PG</t>
  </si>
  <si>
    <t>SCE-PH</t>
  </si>
  <si>
    <t>SCE-PJ</t>
  </si>
  <si>
    <t>SCE-PK</t>
  </si>
  <si>
    <t>SCE-PL</t>
  </si>
  <si>
    <t>SCAQU</t>
  </si>
  <si>
    <t>SCAQW</t>
  </si>
  <si>
    <t>SCCB</t>
  </si>
  <si>
    <t>SCCC</t>
  </si>
  <si>
    <t>SCCD</t>
  </si>
  <si>
    <t>SCCE</t>
  </si>
  <si>
    <t>SACH-PA</t>
  </si>
  <si>
    <t>SAGAR</t>
  </si>
  <si>
    <t>SAGAU</t>
  </si>
  <si>
    <t>SAK</t>
  </si>
  <si>
    <t>SANBU</t>
  </si>
  <si>
    <t>SANBW</t>
  </si>
  <si>
    <t>SAMAU</t>
  </si>
  <si>
    <t>SAMAW</t>
  </si>
  <si>
    <t>SAUHD</t>
  </si>
  <si>
    <t>SATLW</t>
  </si>
  <si>
    <t>SBBA</t>
  </si>
  <si>
    <t>SBEV-WT</t>
  </si>
  <si>
    <t>SBFMW</t>
  </si>
  <si>
    <t>SBII-UN</t>
  </si>
  <si>
    <t>SBII-WT</t>
  </si>
  <si>
    <t>STSSW</t>
  </si>
  <si>
    <t>SURGW</t>
  </si>
  <si>
    <t>SUAC-UN</t>
  </si>
  <si>
    <t>SUAC-WT</t>
  </si>
  <si>
    <t>STRRP</t>
  </si>
  <si>
    <t>STRY-WT</t>
  </si>
  <si>
    <t>STRE-WT</t>
  </si>
  <si>
    <t>STRNW</t>
  </si>
  <si>
    <t>STRCW</t>
  </si>
  <si>
    <t>SSAAU</t>
  </si>
  <si>
    <t>SSAAW</t>
  </si>
  <si>
    <t>SST-WT</t>
  </si>
  <si>
    <t>SSSSL</t>
  </si>
  <si>
    <t>SSPCF</t>
  </si>
  <si>
    <t>SSU-WT</t>
  </si>
  <si>
    <t>STET-UN</t>
  </si>
  <si>
    <t>STET-WT</t>
  </si>
  <si>
    <t>SOLN</t>
  </si>
  <si>
    <t>SOLOW</t>
  </si>
  <si>
    <t>SONDW</t>
  </si>
  <si>
    <t>SOJD</t>
  </si>
  <si>
    <t>SOJE</t>
  </si>
  <si>
    <t>SOUNW</t>
  </si>
  <si>
    <t>SOYB</t>
  </si>
  <si>
    <t>SPKBU</t>
  </si>
  <si>
    <t>SPKBW</t>
  </si>
  <si>
    <t>SPNT-PB</t>
  </si>
  <si>
    <t>SPIR-WT</t>
  </si>
  <si>
    <t>SPGS-UN</t>
  </si>
  <si>
    <t>SPGS-WT</t>
  </si>
  <si>
    <t>SPCMU</t>
  </si>
  <si>
    <t>SPCMW</t>
  </si>
  <si>
    <t>SPE-PC</t>
  </si>
  <si>
    <t>SRSAU</t>
  </si>
  <si>
    <t>SRSAW</t>
  </si>
  <si>
    <t>SRCU</t>
  </si>
  <si>
    <t>SREA</t>
  </si>
  <si>
    <t>SPTKU</t>
  </si>
  <si>
    <t>SPTKW</t>
  </si>
  <si>
    <t>SQLLW</t>
  </si>
  <si>
    <t>SQFTP</t>
  </si>
  <si>
    <t>SQFTW</t>
  </si>
  <si>
    <t>SHO-PH</t>
  </si>
  <si>
    <t>SHO-PI</t>
  </si>
  <si>
    <t>SHUAU</t>
  </si>
  <si>
    <t>SHUAW</t>
  </si>
  <si>
    <t>SHPW-WT</t>
  </si>
  <si>
    <t>SHQAU</t>
  </si>
  <si>
    <t>SHQAW</t>
  </si>
  <si>
    <t>SIGIP</t>
  </si>
  <si>
    <t>SIERU</t>
  </si>
  <si>
    <t>SIERW</t>
  </si>
  <si>
    <t>SI-PA</t>
  </si>
  <si>
    <t>SLAMU</t>
  </si>
  <si>
    <t>SLAMW</t>
  </si>
  <si>
    <t>SKYH-WT</t>
  </si>
  <si>
    <t>SLAC-UN</t>
  </si>
  <si>
    <t>SLAC-WT</t>
  </si>
  <si>
    <t>SLGCW</t>
  </si>
  <si>
    <t>SLDPW</t>
  </si>
  <si>
    <t>SLCRU</t>
  </si>
  <si>
    <t>SLCRW</t>
  </si>
  <si>
    <t>SIVBP</t>
  </si>
  <si>
    <t>SJIJ</t>
  </si>
  <si>
    <t>SJIV</t>
  </si>
  <si>
    <t>SKIL-WT</t>
  </si>
  <si>
    <t>SKYAU</t>
  </si>
  <si>
    <t>SKYAW</t>
  </si>
  <si>
    <t>SOBRD</t>
  </si>
  <si>
    <t>SNV-PE</t>
  </si>
  <si>
    <t>SNRHU</t>
  </si>
  <si>
    <t>SNRHW</t>
  </si>
  <si>
    <t>SNNC</t>
  </si>
  <si>
    <t>SNAXW</t>
  </si>
  <si>
    <t>SNCRL</t>
  </si>
  <si>
    <t>SLNHP</t>
  </si>
  <si>
    <t>SLHGP</t>
  </si>
  <si>
    <t>SLVRU</t>
  </si>
  <si>
    <t>SLVRW</t>
  </si>
  <si>
    <t>SMAPU</t>
  </si>
  <si>
    <t>SMAPW</t>
  </si>
  <si>
    <t>SLVO</t>
  </si>
  <si>
    <t>SMFRW</t>
  </si>
  <si>
    <t>SMHB</t>
  </si>
  <si>
    <t>SMI</t>
  </si>
  <si>
    <t>SMIHU</t>
  </si>
  <si>
    <t>SMIHW</t>
  </si>
  <si>
    <t>TCBIO</t>
  </si>
  <si>
    <t>TCNWF</t>
  </si>
  <si>
    <t>TBLAW</t>
  </si>
  <si>
    <t>TBSAU</t>
  </si>
  <si>
    <t>TBSAW</t>
  </si>
  <si>
    <t>TBLTW</t>
  </si>
  <si>
    <t>TCACU</t>
  </si>
  <si>
    <t>TCACW</t>
  </si>
  <si>
    <t>TCOA-UN</t>
  </si>
  <si>
    <t>TCOA-WT</t>
  </si>
  <si>
    <t>TDS-PU</t>
  </si>
  <si>
    <t>TDS-PV</t>
  </si>
  <si>
    <t>TDW-WT</t>
  </si>
  <si>
    <t>TDW-WTA</t>
  </si>
  <si>
    <t>TDW-WTB</t>
  </si>
  <si>
    <t>TGR-UN</t>
  </si>
  <si>
    <t>TGR-WT</t>
  </si>
  <si>
    <t>TGH-PA</t>
  </si>
  <si>
    <t>TGH-PB</t>
  </si>
  <si>
    <t>TGAAU</t>
  </si>
  <si>
    <t>TGAAW</t>
  </si>
  <si>
    <t>TFC-PI</t>
  </si>
  <si>
    <t>TFC-PO</t>
  </si>
  <si>
    <t>TFC-PR</t>
  </si>
  <si>
    <t>TETEU</t>
  </si>
  <si>
    <t>TETEW</t>
  </si>
  <si>
    <t>TETCU</t>
  </si>
  <si>
    <t>TETCW</t>
  </si>
  <si>
    <t>TELZ</t>
  </si>
  <si>
    <t>TEKKW</t>
  </si>
  <si>
    <t>TALKW</t>
  </si>
  <si>
    <t>TBC</t>
  </si>
  <si>
    <t>TBCPU</t>
  </si>
  <si>
    <t>TBCPW</t>
  </si>
  <si>
    <t>TBKCP</t>
  </si>
  <si>
    <t>TAGS</t>
  </si>
  <si>
    <t>TAISF</t>
  </si>
  <si>
    <t>SZZLU</t>
  </si>
  <si>
    <t>SZZLW</t>
  </si>
  <si>
    <t>TACA-UN</t>
  </si>
  <si>
    <t>TACA-WT</t>
  </si>
  <si>
    <t>SYTAW</t>
  </si>
  <si>
    <t>SWAGU</t>
  </si>
  <si>
    <t>SWAGW</t>
  </si>
  <si>
    <t>SVXY</t>
  </si>
  <si>
    <t>SVNAU</t>
  </si>
  <si>
    <t>SVNAW</t>
  </si>
  <si>
    <t>SVSVU</t>
  </si>
  <si>
    <t>SVSVW</t>
  </si>
  <si>
    <t>SVIX</t>
  </si>
  <si>
    <t>SVFAU</t>
  </si>
  <si>
    <t>SVFAW</t>
  </si>
  <si>
    <t>SWETU</t>
  </si>
  <si>
    <t>SWETW</t>
  </si>
  <si>
    <t>SWVLW</t>
  </si>
  <si>
    <t>SWSSU</t>
  </si>
  <si>
    <t>SWSSW</t>
  </si>
  <si>
    <t>SWT</t>
  </si>
  <si>
    <t>SYF-PA</t>
  </si>
  <si>
    <t>TMKRU</t>
  </si>
  <si>
    <t>TMKRW</t>
  </si>
  <si>
    <t>TMPMU</t>
  </si>
  <si>
    <t>TMPMW</t>
  </si>
  <si>
    <t>TLGYU</t>
  </si>
  <si>
    <t>TLGYW</t>
  </si>
  <si>
    <t>TLGA-UN</t>
  </si>
  <si>
    <t>TLGA-WT</t>
  </si>
  <si>
    <t>TMCWW</t>
  </si>
  <si>
    <t>TMAC-UN</t>
  </si>
  <si>
    <t>TMAC-WT</t>
  </si>
  <si>
    <t>THCAW</t>
  </si>
  <si>
    <t>THCPU</t>
  </si>
  <si>
    <t>THCPW</t>
  </si>
  <si>
    <t>TGVCU</t>
  </si>
  <si>
    <t>TGVCW</t>
  </si>
  <si>
    <t>THACU</t>
  </si>
  <si>
    <t>THACW</t>
  </si>
  <si>
    <t>THWWW</t>
  </si>
  <si>
    <t>TINV-WT</t>
  </si>
  <si>
    <t>TIOAU</t>
  </si>
  <si>
    <t>TIOAW</t>
  </si>
  <si>
    <t>TRYMF</t>
  </si>
  <si>
    <t>TRTN-PB</t>
  </si>
  <si>
    <t>TRTN-PC</t>
  </si>
  <si>
    <t>TRTN-PD</t>
  </si>
  <si>
    <t>TRTN-PE</t>
  </si>
  <si>
    <t>TRTL-WT</t>
  </si>
  <si>
    <t>TRTX-PC</t>
  </si>
  <si>
    <t>TRONU</t>
  </si>
  <si>
    <t>TRONW</t>
  </si>
  <si>
    <t>TRIRW</t>
  </si>
  <si>
    <t>TRIS-UN</t>
  </si>
  <si>
    <t>TRIS-WT</t>
  </si>
  <si>
    <t>TRLEF</t>
  </si>
  <si>
    <t>TRKAW</t>
  </si>
  <si>
    <t>TNTTF</t>
  </si>
  <si>
    <t>TOACU</t>
  </si>
  <si>
    <t>TOACW</t>
  </si>
  <si>
    <t>TOIIW</t>
  </si>
  <si>
    <t>T-PA</t>
  </si>
  <si>
    <t>TPBAW</t>
  </si>
  <si>
    <t>T-PC</t>
  </si>
  <si>
    <t>TPGY-UN</t>
  </si>
  <si>
    <t>TPGY-WT</t>
  </si>
  <si>
    <t>TRCA-WT</t>
  </si>
  <si>
    <t>TRIQD</t>
  </si>
  <si>
    <t>TRAQ-UN</t>
  </si>
  <si>
    <t>TRAQ-WT</t>
  </si>
  <si>
    <t>VIXM</t>
  </si>
  <si>
    <t>VIXY</t>
  </si>
  <si>
    <t>VLN-WT</t>
  </si>
  <si>
    <t>VLATU</t>
  </si>
  <si>
    <t>VLATW</t>
  </si>
  <si>
    <t>VLDRW</t>
  </si>
  <si>
    <t>VLD-WT</t>
  </si>
  <si>
    <t>VIEWW</t>
  </si>
  <si>
    <t>VHNAU</t>
  </si>
  <si>
    <t>VHNAW</t>
  </si>
  <si>
    <t>VIASP</t>
  </si>
  <si>
    <t>VIIAU</t>
  </si>
  <si>
    <t>VIIAW</t>
  </si>
  <si>
    <t>VIIXF</t>
  </si>
  <si>
    <t>VINCU</t>
  </si>
  <si>
    <t>VNO-PN</t>
  </si>
  <si>
    <t>VNO-PO</t>
  </si>
  <si>
    <t>VLTA-WT</t>
  </si>
  <si>
    <t>VMCAU</t>
  </si>
  <si>
    <t>VMCAW</t>
  </si>
  <si>
    <t>VMGAU</t>
  </si>
  <si>
    <t>VMGAW</t>
  </si>
  <si>
    <t>VORBW</t>
  </si>
  <si>
    <t>VPCBU</t>
  </si>
  <si>
    <t>VPCBW</t>
  </si>
  <si>
    <t>VRMEW</t>
  </si>
  <si>
    <t>VBOCU</t>
  </si>
  <si>
    <t>VBOCW</t>
  </si>
  <si>
    <t>VCKAU</t>
  </si>
  <si>
    <t>VCKAW</t>
  </si>
  <si>
    <t>VCXB-UN</t>
  </si>
  <si>
    <t>VCXB-WT</t>
  </si>
  <si>
    <t>VCXAU</t>
  </si>
  <si>
    <t>VCXAW</t>
  </si>
  <si>
    <t>VELOU</t>
  </si>
  <si>
    <t>VELOW</t>
  </si>
  <si>
    <t>VENAR</t>
  </si>
  <si>
    <t>VENAW</t>
  </si>
  <si>
    <t>VGII-UN</t>
  </si>
  <si>
    <t>VGII-WT</t>
  </si>
  <si>
    <t>VHAQ-UN</t>
  </si>
  <si>
    <t>VHAQ-WT</t>
  </si>
  <si>
    <t>UZD</t>
  </si>
  <si>
    <t>UZE</t>
  </si>
  <si>
    <t>UZF</t>
  </si>
  <si>
    <t>UWMC-WT</t>
  </si>
  <si>
    <t>UVIX</t>
  </si>
  <si>
    <t>UVXY</t>
  </si>
  <si>
    <t>VAL-WT</t>
  </si>
  <si>
    <t>UTAAU</t>
  </si>
  <si>
    <t>UTAAW</t>
  </si>
  <si>
    <t>USOI</t>
  </si>
  <si>
    <t>USWSW</t>
  </si>
  <si>
    <t>USML</t>
  </si>
  <si>
    <t>USLVF</t>
  </si>
  <si>
    <t>TVIXF</t>
  </si>
  <si>
    <t>TUGCU</t>
  </si>
  <si>
    <t>TUGCW</t>
  </si>
  <si>
    <t>TWCBU</t>
  </si>
  <si>
    <t>TWCBW</t>
  </si>
  <si>
    <t>TSIBU</t>
  </si>
  <si>
    <t>TSIBW</t>
  </si>
  <si>
    <t>TSPQ-UN</t>
  </si>
  <si>
    <t>TSPQ-WT</t>
  </si>
  <si>
    <t>UCBIO</t>
  </si>
  <si>
    <t>UCIB</t>
  </si>
  <si>
    <t>UBP-PK</t>
  </si>
  <si>
    <t>TZPSU</t>
  </si>
  <si>
    <t>TZPSW</t>
  </si>
  <si>
    <t>TZUP</t>
  </si>
  <si>
    <t>TWNI-UN</t>
  </si>
  <si>
    <t>TWNI-WT</t>
  </si>
  <si>
    <t>TWLVU</t>
  </si>
  <si>
    <t>TWLVW</t>
  </si>
  <si>
    <t>TWOHD</t>
  </si>
  <si>
    <t>TWND-UN</t>
  </si>
  <si>
    <t>TWND-WT</t>
  </si>
  <si>
    <t>UCO</t>
  </si>
  <si>
    <t>UGAZF</t>
  </si>
  <si>
    <t>UGIC</t>
  </si>
  <si>
    <t>UGL</t>
  </si>
  <si>
    <t>UGLDF</t>
  </si>
  <si>
    <t>UKOMW</t>
  </si>
  <si>
    <t>ULE</t>
  </si>
  <si>
    <t>UPH-WT</t>
  </si>
  <si>
    <t>UP-WT</t>
  </si>
  <si>
    <t>UPTDU</t>
  </si>
  <si>
    <t>UPTDW</t>
  </si>
  <si>
    <t>UNOV</t>
  </si>
  <si>
    <t>UNTCW</t>
  </si>
  <si>
    <t>USB-PQ</t>
  </si>
  <si>
    <t>USB-PR</t>
  </si>
  <si>
    <t>USB-PS</t>
  </si>
  <si>
    <t>URCWF</t>
  </si>
  <si>
    <t>USCTU</t>
  </si>
  <si>
    <t>USCTW</t>
  </si>
  <si>
    <t>WTFCP</t>
  </si>
  <si>
    <t>WRB-PF</t>
  </si>
  <si>
    <t>WRB-PG</t>
  </si>
  <si>
    <t>WRB-PH</t>
  </si>
  <si>
    <t>WSBCP</t>
  </si>
  <si>
    <t>WWACU</t>
  </si>
  <si>
    <t>WWACW</t>
  </si>
  <si>
    <t>WTMAR</t>
  </si>
  <si>
    <t>WTMAU</t>
  </si>
  <si>
    <t>WTRE</t>
  </si>
  <si>
    <t>XELAP</t>
  </si>
  <si>
    <t>XCWPX</t>
  </si>
  <si>
    <t>XDMBX</t>
  </si>
  <si>
    <t>XFINU</t>
  </si>
  <si>
    <t>XFINW</t>
  </si>
  <si>
    <t>XFLT-PA</t>
  </si>
  <si>
    <t>XPRTX</t>
  </si>
  <si>
    <t>XPOA-UN</t>
  </si>
  <si>
    <t>XPOA-WT</t>
  </si>
  <si>
    <t>XPDBU</t>
  </si>
  <si>
    <t>XPDBW</t>
  </si>
  <si>
    <t>XPAXU</t>
  </si>
  <si>
    <t>XPAXW</t>
  </si>
  <si>
    <t>XPNGF</t>
  </si>
  <si>
    <t>XOSWW</t>
  </si>
  <si>
    <t>ZNTEU</t>
  </si>
  <si>
    <t>ZNTEW</t>
  </si>
  <si>
    <t>ZTAQU</t>
  </si>
  <si>
    <t>ZTAQW</t>
  </si>
  <si>
    <t>ZSL</t>
  </si>
  <si>
    <t>ZEV-WT</t>
  </si>
  <si>
    <t>ZGN-WT</t>
  </si>
  <si>
    <t>ZINGU</t>
  </si>
  <si>
    <t>ZINGW</t>
  </si>
  <si>
    <t>ZIONL</t>
  </si>
  <si>
    <t>ZIONO</t>
  </si>
  <si>
    <t>ZIONP</t>
  </si>
  <si>
    <t>YOTAU</t>
  </si>
  <si>
    <t>YCS</t>
  </si>
  <si>
    <t>YCBD-PA</t>
  </si>
  <si>
    <t>YCL</t>
  </si>
  <si>
    <t>XSLCX</t>
  </si>
  <si>
    <t>VXX</t>
  </si>
  <si>
    <t>VXZ</t>
  </si>
  <si>
    <t>VYGG-UN</t>
  </si>
  <si>
    <t>VYGG-WT</t>
  </si>
  <si>
    <t>WARR-WT</t>
  </si>
  <si>
    <t>WALDU</t>
  </si>
  <si>
    <t>WALDW</t>
  </si>
  <si>
    <t>WAL-PA</t>
  </si>
  <si>
    <t>WAFDP</t>
  </si>
  <si>
    <t>WCC-PA</t>
  </si>
  <si>
    <t>WEAT</t>
  </si>
  <si>
    <t>WBX-WT</t>
  </si>
  <si>
    <t>WBS-PG</t>
  </si>
  <si>
    <t>WBHC</t>
  </si>
  <si>
    <t>WAVSU</t>
  </si>
  <si>
    <t>WAVSW</t>
  </si>
  <si>
    <t>VSACU</t>
  </si>
  <si>
    <t>VSACW</t>
  </si>
  <si>
    <t>VSSYW</t>
  </si>
  <si>
    <t>VTAQR</t>
  </si>
  <si>
    <t>VTAQU</t>
  </si>
  <si>
    <t>VTAQW</t>
  </si>
  <si>
    <t>VTIQW</t>
  </si>
  <si>
    <t>VXELD</t>
  </si>
  <si>
    <t>VWEWW</t>
  </si>
  <si>
    <t>WHLRL</t>
  </si>
  <si>
    <t>WINRW</t>
  </si>
  <si>
    <t>WIL</t>
  </si>
  <si>
    <t>WFC-PD</t>
  </si>
  <si>
    <t>WFC-PZ</t>
  </si>
  <si>
    <t>WFTUF</t>
  </si>
  <si>
    <t>WEIFX</t>
  </si>
  <si>
    <t>WEJOW</t>
  </si>
  <si>
    <t>WELPM</t>
  </si>
  <si>
    <t>WEL-UN</t>
  </si>
  <si>
    <t>WEL-WT</t>
  </si>
  <si>
    <t>WESFX</t>
  </si>
  <si>
    <t>WE-WT</t>
  </si>
  <si>
    <t>WFCNP</t>
  </si>
  <si>
    <t>WFC-PA</t>
  </si>
  <si>
    <t>WPCB-UN</t>
  </si>
  <si>
    <t>WPCB-WT</t>
  </si>
  <si>
    <t>WQGA-WT</t>
  </si>
  <si>
    <t>WPCA-UN</t>
  </si>
  <si>
    <t>WPCA-WT</t>
  </si>
  <si>
    <t>WNNR-UN</t>
  </si>
  <si>
    <t>WNNR-WT</t>
  </si>
  <si>
    <t>WNLV</t>
  </si>
  <si>
    <t>WKSPW</t>
  </si>
  <si>
    <t>WLLAW</t>
  </si>
  <si>
    <t>WLLBW</t>
  </si>
  <si>
    <t>WLYB</t>
  </si>
  <si>
    <t>WINVR</t>
  </si>
  <si>
    <t>WINVU</t>
  </si>
  <si>
    <t>WINVW</t>
  </si>
  <si>
    <t>ZWRKW</t>
  </si>
  <si>
    <t>LIVBU</t>
  </si>
  <si>
    <t>LIVBW</t>
  </si>
  <si>
    <t>LITTU</t>
  </si>
  <si>
    <t>LITTW</t>
  </si>
  <si>
    <t>LJAQU</t>
  </si>
  <si>
    <t>LJAQW</t>
  </si>
  <si>
    <t>LILMW</t>
  </si>
  <si>
    <t>LIONU</t>
  </si>
  <si>
    <t>LIONW</t>
  </si>
  <si>
    <t>LHC-WT</t>
  </si>
  <si>
    <t>LIDRW</t>
  </si>
  <si>
    <t>LIBYU</t>
  </si>
  <si>
    <t>LIBYW</t>
  </si>
  <si>
    <t>LGSTU</t>
  </si>
  <si>
    <t>LGSTW</t>
  </si>
  <si>
    <t>LGTOU</t>
  </si>
  <si>
    <t>LGTOW</t>
  </si>
  <si>
    <t>LGV-UN</t>
  </si>
  <si>
    <t>LGV-WT</t>
  </si>
  <si>
    <t>LGVCU</t>
  </si>
  <si>
    <t>LGVCW</t>
  </si>
  <si>
    <t>LNFA-UN</t>
  </si>
  <si>
    <t>LNFA-WT</t>
  </si>
  <si>
    <t>LOCC-UN</t>
  </si>
  <si>
    <t>LOCC-WT</t>
  </si>
  <si>
    <t>LOCL-WT</t>
  </si>
  <si>
    <t>LMACU</t>
  </si>
  <si>
    <t>LMACW</t>
  </si>
  <si>
    <t>LLAP-WT</t>
  </si>
  <si>
    <t>LNDFS</t>
  </si>
  <si>
    <t>LNDKS</t>
  </si>
  <si>
    <t>LMDXW</t>
  </si>
  <si>
    <t>LMAOU</t>
  </si>
  <si>
    <t>LMAOW</t>
  </si>
  <si>
    <t>LBBBR</t>
  </si>
  <si>
    <t>LBBBU</t>
  </si>
  <si>
    <t>LBBBW</t>
  </si>
  <si>
    <t>LBRDP</t>
  </si>
  <si>
    <t>LBPSW</t>
  </si>
  <si>
    <t>LANDO</t>
  </si>
  <si>
    <t>LATGU</t>
  </si>
  <si>
    <t>LATGW</t>
  </si>
  <si>
    <t>LAXXR</t>
  </si>
  <si>
    <t>LAXXW</t>
  </si>
  <si>
    <t>LCAAU</t>
  </si>
  <si>
    <t>LCAAW</t>
  </si>
  <si>
    <t>LCAHU</t>
  </si>
  <si>
    <t>LCAHW</t>
  </si>
  <si>
    <t>LCAPU</t>
  </si>
  <si>
    <t>LCAPW</t>
  </si>
  <si>
    <t>LCFYW</t>
  </si>
  <si>
    <t>LDHAU</t>
  </si>
  <si>
    <t>LDHAW</t>
  </si>
  <si>
    <t>LCW-WT</t>
  </si>
  <si>
    <t>LD</t>
  </si>
  <si>
    <t>LGACU</t>
  </si>
  <si>
    <t>LGACW</t>
  </si>
  <si>
    <t>LGHLW</t>
  </si>
  <si>
    <t>LGNDZ</t>
  </si>
  <si>
    <t>LGL-WT</t>
  </si>
  <si>
    <t>LFT-PA</t>
  </si>
  <si>
    <t>LFTRW</t>
  </si>
  <si>
    <t>LFLYW</t>
  </si>
  <si>
    <t>LFMDP</t>
  </si>
  <si>
    <t>LEGAU</t>
  </si>
  <si>
    <t>LEGAW</t>
  </si>
  <si>
    <t>LEAP-UN</t>
  </si>
  <si>
    <t>LEAP-WT</t>
  </si>
  <si>
    <t>LFACU</t>
  </si>
  <si>
    <t>LFACW</t>
  </si>
  <si>
    <t>LEV-WT</t>
  </si>
  <si>
    <t>LTSK</t>
  </si>
  <si>
    <t>LTRYW</t>
  </si>
  <si>
    <t>LTSA</t>
  </si>
  <si>
    <t>LVACU</t>
  </si>
  <si>
    <t>LVACW</t>
  </si>
  <si>
    <t>LUXAW</t>
  </si>
  <si>
    <t>LVRAU</t>
  </si>
  <si>
    <t>LVRAW</t>
  </si>
  <si>
    <t>LVOXW</t>
  </si>
  <si>
    <t>LTCHW</t>
  </si>
  <si>
    <t>LTCFX</t>
  </si>
  <si>
    <t>LTIFX</t>
  </si>
  <si>
    <t>LSPRU</t>
  </si>
  <si>
    <t>LSPRW</t>
  </si>
  <si>
    <t>LSEAW</t>
  </si>
  <si>
    <t>LOTZW</t>
  </si>
  <si>
    <t>LOKM-UN</t>
  </si>
  <si>
    <t>LOKM-WT</t>
  </si>
  <si>
    <t>MBNKP</t>
  </si>
  <si>
    <t>MBINN</t>
  </si>
  <si>
    <t>MBINO</t>
  </si>
  <si>
    <t>MBAC-WT</t>
  </si>
  <si>
    <t>MAQCW</t>
  </si>
  <si>
    <t>MAAQR</t>
  </si>
  <si>
    <t>MAAQU</t>
  </si>
  <si>
    <t>MAAQW</t>
  </si>
  <si>
    <t>MACAU</t>
  </si>
  <si>
    <t>MACAW</t>
  </si>
  <si>
    <t>MAPSW</t>
  </si>
  <si>
    <t>MACUU</t>
  </si>
  <si>
    <t>MACUW</t>
  </si>
  <si>
    <t>MACC-UN</t>
  </si>
  <si>
    <t>MACC-WT</t>
  </si>
  <si>
    <t>MCAFR</t>
  </si>
  <si>
    <t>MCAFU</t>
  </si>
  <si>
    <t>MCAGR</t>
  </si>
  <si>
    <t>MCAGU</t>
  </si>
  <si>
    <t>MBSC-UN</t>
  </si>
  <si>
    <t>MBSC-WT</t>
  </si>
  <si>
    <t>MBTCR</t>
  </si>
  <si>
    <t>MBTCU</t>
  </si>
  <si>
    <t>MCAER</t>
  </si>
  <si>
    <t>MCAEU</t>
  </si>
  <si>
    <t>MCAAU</t>
  </si>
  <si>
    <t>MCAAW</t>
  </si>
  <si>
    <t>MDGSW</t>
  </si>
  <si>
    <t>MDH-UN</t>
  </si>
  <si>
    <t>MDH-WT</t>
  </si>
  <si>
    <t>MDRRP</t>
  </si>
  <si>
    <t>MCLDW</t>
  </si>
  <si>
    <t>KMPB</t>
  </si>
  <si>
    <t>KLR-WT</t>
  </si>
  <si>
    <t>KKR-PC</t>
  </si>
  <si>
    <t>KKRS</t>
  </si>
  <si>
    <t>KLAQU</t>
  </si>
  <si>
    <t>KLAQW</t>
  </si>
  <si>
    <t>KPLTW</t>
  </si>
  <si>
    <t>KORE-WT</t>
  </si>
  <si>
    <t>KNSW-UN</t>
  </si>
  <si>
    <t>KNSW-WT</t>
  </si>
  <si>
    <t>KOLD</t>
  </si>
  <si>
    <t>KWAC-UN</t>
  </si>
  <si>
    <t>KWAC-WT</t>
  </si>
  <si>
    <t>LAAAW</t>
  </si>
  <si>
    <t>KYCHR</t>
  </si>
  <si>
    <t>KYCHU</t>
  </si>
  <si>
    <t>KXINW</t>
  </si>
  <si>
    <t>KSICU</t>
  </si>
  <si>
    <t>KSICW</t>
  </si>
  <si>
    <t>KREF-PA</t>
  </si>
  <si>
    <t>KRNLU</t>
  </si>
  <si>
    <t>KRNLW</t>
  </si>
  <si>
    <t>JTKWY</t>
  </si>
  <si>
    <t>JUN-UN</t>
  </si>
  <si>
    <t>JUN-WT</t>
  </si>
  <si>
    <t>JWACR</t>
  </si>
  <si>
    <t>JUGGW</t>
  </si>
  <si>
    <t>KAIIU</t>
  </si>
  <si>
    <t>KAIIW</t>
  </si>
  <si>
    <t>KAIRU</t>
  </si>
  <si>
    <t>KAIRW</t>
  </si>
  <si>
    <t>KAHC-UN</t>
  </si>
  <si>
    <t>KAHC-WT</t>
  </si>
  <si>
    <t>KACLR</t>
  </si>
  <si>
    <t>KACLU</t>
  </si>
  <si>
    <t>KACLW</t>
  </si>
  <si>
    <t>JUPWW</t>
  </si>
  <si>
    <t>JWSM-UN</t>
  </si>
  <si>
    <t>JWSM-WT</t>
  </si>
  <si>
    <t>KINZU</t>
  </si>
  <si>
    <t>KINZW</t>
  </si>
  <si>
    <t>KIIIU</t>
  </si>
  <si>
    <t>KIIIW</t>
  </si>
  <si>
    <t>KERNW</t>
  </si>
  <si>
    <t>KCGI-UN</t>
  </si>
  <si>
    <t>KCGI-WT</t>
  </si>
  <si>
    <t>KCAC-UN</t>
  </si>
  <si>
    <t>KCA-UN</t>
  </si>
  <si>
    <t>KBNTW</t>
  </si>
  <si>
    <t>IPOD-UN</t>
  </si>
  <si>
    <t>IPOD-WT</t>
  </si>
  <si>
    <t>IPOF-UN</t>
  </si>
  <si>
    <t>IPOF-WT</t>
  </si>
  <si>
    <t>IPAXU</t>
  </si>
  <si>
    <t>IPAXW</t>
  </si>
  <si>
    <t>IONQ-WT</t>
  </si>
  <si>
    <t>IOACU</t>
  </si>
  <si>
    <t>IOACW</t>
  </si>
  <si>
    <t>IQMDW</t>
  </si>
  <si>
    <t>IPWLK</t>
  </si>
  <si>
    <t>IPVIU</t>
  </si>
  <si>
    <t>IPVIW</t>
  </si>
  <si>
    <t>IPVA-UN</t>
  </si>
  <si>
    <t>IPVA-WT</t>
  </si>
  <si>
    <t>IPVF-UN</t>
  </si>
  <si>
    <t>IPVF-WT</t>
  </si>
  <si>
    <t>ISLEW</t>
  </si>
  <si>
    <t>ISPOW</t>
  </si>
  <si>
    <t>ISCB</t>
  </si>
  <si>
    <t>IRNT-WT</t>
  </si>
  <si>
    <t>IRRX-WT</t>
  </si>
  <si>
    <t>IRS-WT</t>
  </si>
  <si>
    <t>ITHXU</t>
  </si>
  <si>
    <t>ITHXW</t>
  </si>
  <si>
    <t>ITAQU</t>
  </si>
  <si>
    <t>ITAQW</t>
  </si>
  <si>
    <t>ITQRU</t>
  </si>
  <si>
    <t>ITQRW</t>
  </si>
  <si>
    <t>IVDAW</t>
  </si>
  <si>
    <t>IVCPU</t>
  </si>
  <si>
    <t>IVCPW</t>
  </si>
  <si>
    <t>IVCBU</t>
  </si>
  <si>
    <t>IVCBW</t>
  </si>
  <si>
    <t>IXAQU</t>
  </si>
  <si>
    <t>IXAQW</t>
  </si>
  <si>
    <t>IWDL</t>
  </si>
  <si>
    <t>IWFL</t>
  </si>
  <si>
    <t>IWML</t>
  </si>
  <si>
    <t>JCICU</t>
  </si>
  <si>
    <t>JCICW</t>
  </si>
  <si>
    <t>JATT-UN</t>
  </si>
  <si>
    <t>JATT-WT</t>
  </si>
  <si>
    <t>JAQCU</t>
  </si>
  <si>
    <t>JAQCW</t>
  </si>
  <si>
    <t>JGGCR</t>
  </si>
  <si>
    <t>JGGCU</t>
  </si>
  <si>
    <t>JGGCW</t>
  </si>
  <si>
    <t>JJOFF</t>
  </si>
  <si>
    <t>JJP</t>
  </si>
  <si>
    <t>JJS</t>
  </si>
  <si>
    <t>JJT</t>
  </si>
  <si>
    <t>JJU</t>
  </si>
  <si>
    <t>JJA</t>
  </si>
  <si>
    <t>JJATF</t>
  </si>
  <si>
    <t>JJC</t>
  </si>
  <si>
    <t>JJE</t>
  </si>
  <si>
    <t>JJG</t>
  </si>
  <si>
    <t>JJGTF</t>
  </si>
  <si>
    <t>JJM</t>
  </si>
  <si>
    <t>JJN</t>
  </si>
  <si>
    <t>JJNTF</t>
  </si>
  <si>
    <t>JPM-PJ</t>
  </si>
  <si>
    <t>JPM-PK</t>
  </si>
  <si>
    <t>JPM-PL</t>
  </si>
  <si>
    <t>JPM-PM</t>
  </si>
  <si>
    <t>JOFFU</t>
  </si>
  <si>
    <t>JOFFW</t>
  </si>
  <si>
    <t>JRJCY</t>
  </si>
  <si>
    <t>JMACU</t>
  </si>
  <si>
    <t>JMACW</t>
  </si>
  <si>
    <t>JO</t>
  </si>
  <si>
    <t>JOBY-WT</t>
  </si>
  <si>
    <t>IGICW</t>
  </si>
  <si>
    <t>IGLD</t>
  </si>
  <si>
    <t>IGNYU</t>
  </si>
  <si>
    <t>IGNYW</t>
  </si>
  <si>
    <t>IGACW</t>
  </si>
  <si>
    <t>IFED</t>
  </si>
  <si>
    <t>IFIN-UN</t>
  </si>
  <si>
    <t>IFIN-WT</t>
  </si>
  <si>
    <t>IEAWW</t>
  </si>
  <si>
    <t>IGTAR</t>
  </si>
  <si>
    <t>IGTAU</t>
  </si>
  <si>
    <t>IGTAW</t>
  </si>
  <si>
    <t>IINNW</t>
  </si>
  <si>
    <t>IIIIU</t>
  </si>
  <si>
    <t>IIIIW</t>
  </si>
  <si>
    <t>ICNC-UN</t>
  </si>
  <si>
    <t>ICNC-WT</t>
  </si>
  <si>
    <t>IBER-WT</t>
  </si>
  <si>
    <t>INAQ-UN</t>
  </si>
  <si>
    <t>INAQ-WT</t>
  </si>
  <si>
    <t>INBKZ</t>
  </si>
  <si>
    <t>INDIW</t>
  </si>
  <si>
    <t>IMPX-UN</t>
  </si>
  <si>
    <t>IMPX-WT</t>
  </si>
  <si>
    <t>IMRNW</t>
  </si>
  <si>
    <t>IMPPP</t>
  </si>
  <si>
    <t>IMLP</t>
  </si>
  <si>
    <t>IMBIL</t>
  </si>
  <si>
    <t>IMAQR</t>
  </si>
  <si>
    <t>IMAQU</t>
  </si>
  <si>
    <t>IMAQW</t>
  </si>
  <si>
    <t>IIVIP</t>
  </si>
  <si>
    <t>IMACW</t>
  </si>
  <si>
    <t>INNO</t>
  </si>
  <si>
    <t>INN-PF</t>
  </si>
  <si>
    <t>INKAU</t>
  </si>
  <si>
    <t>INKAW</t>
  </si>
  <si>
    <t>INTEU</t>
  </si>
  <si>
    <t>INTEW</t>
  </si>
  <si>
    <t>INVUP</t>
  </si>
  <si>
    <t>INVZW</t>
  </si>
  <si>
    <t>HPX-UN</t>
  </si>
  <si>
    <t>HPX-WT</t>
  </si>
  <si>
    <t>HROWL</t>
  </si>
  <si>
    <t>HTOOW</t>
  </si>
  <si>
    <t>HTPA-UN</t>
  </si>
  <si>
    <t>HTPA-WT</t>
  </si>
  <si>
    <t>HTIBP</t>
  </si>
  <si>
    <t>HTLFP</t>
  </si>
  <si>
    <t>HTFB</t>
  </si>
  <si>
    <t>HTAQ-UN</t>
  </si>
  <si>
    <t>HTAQ-WT</t>
  </si>
  <si>
    <t>HWKZ-UN</t>
  </si>
  <si>
    <t>HWKZ-WT</t>
  </si>
  <si>
    <t>HWELU</t>
  </si>
  <si>
    <t>HWELW</t>
  </si>
  <si>
    <t>HWCPZ</t>
  </si>
  <si>
    <t>HUGS-UN</t>
  </si>
  <si>
    <t>HUGS-WT</t>
  </si>
  <si>
    <t>HTZWW</t>
  </si>
  <si>
    <t>HYZNW</t>
  </si>
  <si>
    <t>HZON-UN</t>
  </si>
  <si>
    <t>HZON-WT</t>
  </si>
  <si>
    <t>HYMCL</t>
  </si>
  <si>
    <t>HYMCW</t>
  </si>
  <si>
    <t>HYMCZ</t>
  </si>
  <si>
    <t>HWM-P</t>
  </si>
  <si>
    <t>HYACU</t>
  </si>
  <si>
    <t>HYACW</t>
  </si>
  <si>
    <t>HMCOU</t>
  </si>
  <si>
    <t>HMCOW</t>
  </si>
  <si>
    <t>HMA-UN</t>
  </si>
  <si>
    <t>HMA-WT</t>
  </si>
  <si>
    <t>HNRA-WT</t>
  </si>
  <si>
    <t>HNNAZ</t>
  </si>
  <si>
    <t>HPP-PC</t>
  </si>
  <si>
    <t>HPLTU</t>
  </si>
  <si>
    <t>HPLTW</t>
  </si>
  <si>
    <t>HPKER</t>
  </si>
  <si>
    <t>HPKEW</t>
  </si>
  <si>
    <t>HORIU</t>
  </si>
  <si>
    <t>HORIW</t>
  </si>
  <si>
    <t>HOFVW</t>
  </si>
  <si>
    <t>HOMU</t>
  </si>
  <si>
    <t>HLLY-WT</t>
  </si>
  <si>
    <t>HLGN-WT</t>
  </si>
  <si>
    <t>HIPO-WT</t>
  </si>
  <si>
    <t>HLBZW</t>
  </si>
  <si>
    <t>HLAHU</t>
  </si>
  <si>
    <t>HLAHW</t>
  </si>
  <si>
    <t>HIGA-UN</t>
  </si>
  <si>
    <t>HIGA-WT</t>
  </si>
  <si>
    <t>HIIIU</t>
  </si>
  <si>
    <t>HIIIW</t>
  </si>
  <si>
    <t>HGTY-WT</t>
  </si>
  <si>
    <t>HHGCR</t>
  </si>
  <si>
    <t>HHGCW</t>
  </si>
  <si>
    <t>HHLA-UN</t>
  </si>
  <si>
    <t>HHLA-WT</t>
  </si>
  <si>
    <t>GRU</t>
  </si>
  <si>
    <t>GROMW</t>
  </si>
  <si>
    <t>GROY-WT</t>
  </si>
  <si>
    <t>GRNTF</t>
  </si>
  <si>
    <t>GRMWF</t>
  </si>
  <si>
    <t>GRN</t>
  </si>
  <si>
    <t>GSMGW</t>
  </si>
  <si>
    <t>GSP</t>
  </si>
  <si>
    <t>GSLD</t>
  </si>
  <si>
    <t>GSAQU</t>
  </si>
  <si>
    <t>GSAQW</t>
  </si>
  <si>
    <t>GSEVU</t>
  </si>
  <si>
    <t>GSEVW</t>
  </si>
  <si>
    <t>GVCIW</t>
  </si>
  <si>
    <t>GTXAP</t>
  </si>
  <si>
    <t>GTPBU</t>
  </si>
  <si>
    <t>GTPBW</t>
  </si>
  <si>
    <t>GTPAU</t>
  </si>
  <si>
    <t>GTPAW</t>
  </si>
  <si>
    <t>GSQD-UN</t>
  </si>
  <si>
    <t>GSQD-WT</t>
  </si>
  <si>
    <t>GSQB-UN</t>
  </si>
  <si>
    <t>GSQB-WT</t>
  </si>
  <si>
    <t>GSRMR</t>
  </si>
  <si>
    <t>GSRMU</t>
  </si>
  <si>
    <t>GSRMW</t>
  </si>
  <si>
    <t>GTACU</t>
  </si>
  <si>
    <t>GTACW</t>
  </si>
  <si>
    <t>HDLB</t>
  </si>
  <si>
    <t>HCVIU</t>
  </si>
  <si>
    <t>HCVIW</t>
  </si>
  <si>
    <t>HCNEU</t>
  </si>
  <si>
    <t>HCNEW</t>
  </si>
  <si>
    <t>HCMAU</t>
  </si>
  <si>
    <t>HCMAW</t>
  </si>
  <si>
    <t>HCIIU</t>
  </si>
  <si>
    <t>HCIIW</t>
  </si>
  <si>
    <t>HCDIP</t>
  </si>
  <si>
    <t>HCDIW</t>
  </si>
  <si>
    <t>HCDIZ</t>
  </si>
  <si>
    <t>HCICU</t>
  </si>
  <si>
    <t>HCICW</t>
  </si>
  <si>
    <t>HFRO-PA</t>
  </si>
  <si>
    <t>HERAU</t>
  </si>
  <si>
    <t>HERAW</t>
  </si>
  <si>
    <t>HCARU</t>
  </si>
  <si>
    <t>HCARW</t>
  </si>
  <si>
    <t>HAWLL</t>
  </si>
  <si>
    <t>HBANM</t>
  </si>
  <si>
    <t>HBANP</t>
  </si>
  <si>
    <t>GWH-WT</t>
  </si>
  <si>
    <t>GWSND</t>
  </si>
  <si>
    <t>GXIIU</t>
  </si>
  <si>
    <t>GXIIW</t>
  </si>
  <si>
    <t>GWIIW</t>
  </si>
  <si>
    <t>HAACW</t>
  </si>
  <si>
    <t>HAIAU</t>
  </si>
  <si>
    <t>HAIAW</t>
  </si>
  <si>
    <t>GHBWF</t>
  </si>
  <si>
    <t>GHIXU</t>
  </si>
  <si>
    <t>GHIXW</t>
  </si>
  <si>
    <t>GGT-PG</t>
  </si>
  <si>
    <t>GGROW</t>
  </si>
  <si>
    <t>GHACU</t>
  </si>
  <si>
    <t>GHACW</t>
  </si>
  <si>
    <t>GGMCU</t>
  </si>
  <si>
    <t>GGMCW</t>
  </si>
  <si>
    <t>GGPIU</t>
  </si>
  <si>
    <t>GGPIW</t>
  </si>
  <si>
    <t>GGGVR</t>
  </si>
  <si>
    <t>GGAAU</t>
  </si>
  <si>
    <t>GGAAW</t>
  </si>
  <si>
    <t>GIIXU</t>
  </si>
  <si>
    <t>GIIXW</t>
  </si>
  <si>
    <t>GIACU</t>
  </si>
  <si>
    <t>GIACW</t>
  </si>
  <si>
    <t>GIA-UN</t>
  </si>
  <si>
    <t>GIA-WT</t>
  </si>
  <si>
    <t>GIPRW</t>
  </si>
  <si>
    <t>GIWWW</t>
  </si>
  <si>
    <t>GLAQU</t>
  </si>
  <si>
    <t>GLAQW</t>
  </si>
  <si>
    <t>GLBLU</t>
  </si>
  <si>
    <t>GLBLW</t>
  </si>
  <si>
    <t>GLEEU</t>
  </si>
  <si>
    <t>GLEEW</t>
  </si>
  <si>
    <t>GLDI</t>
  </si>
  <si>
    <t>GLLIR</t>
  </si>
  <si>
    <t>GLLIU</t>
  </si>
  <si>
    <t>GLLIW</t>
  </si>
  <si>
    <t>GLHAU</t>
  </si>
  <si>
    <t>GLHAW</t>
  </si>
  <si>
    <t>GLL</t>
  </si>
  <si>
    <t>GLP-PB</t>
  </si>
  <si>
    <t>GLSPU</t>
  </si>
  <si>
    <t>GLSPW</t>
  </si>
  <si>
    <t>GLS-WT</t>
  </si>
  <si>
    <t>GLTA-WT</t>
  </si>
  <si>
    <t>GL-PD</t>
  </si>
  <si>
    <t>GNT-PA</t>
  </si>
  <si>
    <t>GOAC-UN</t>
  </si>
  <si>
    <t>GOAC-WT</t>
  </si>
  <si>
    <t>GNL-PB</t>
  </si>
  <si>
    <t>GNRSW</t>
  </si>
  <si>
    <t>GLU-PA</t>
  </si>
  <si>
    <t>GMFIU</t>
  </si>
  <si>
    <t>GMFIW</t>
  </si>
  <si>
    <t>GMBLP</t>
  </si>
  <si>
    <t>GMBLW</t>
  </si>
  <si>
    <t>GMBLZ</t>
  </si>
  <si>
    <t>GNACU</t>
  </si>
  <si>
    <t>GNACW</t>
  </si>
  <si>
    <t>GMVDW</t>
  </si>
  <si>
    <t>GMLPF</t>
  </si>
  <si>
    <t>GREEL</t>
  </si>
  <si>
    <t>GRBK-PA</t>
  </si>
  <si>
    <t>GRCYU</t>
  </si>
  <si>
    <t>GPMT-PA</t>
  </si>
  <si>
    <t>GRABW</t>
  </si>
  <si>
    <t>GPCOW</t>
  </si>
  <si>
    <t>GPACU</t>
  </si>
  <si>
    <t>GPACW</t>
  </si>
  <si>
    <t>GOODN</t>
  </si>
  <si>
    <t>GOEVW</t>
  </si>
  <si>
    <t>GOGN-UN</t>
  </si>
  <si>
    <t>GOGN-WT</t>
  </si>
  <si>
    <t>RBOT-WT</t>
  </si>
  <si>
    <t>RCA</t>
  </si>
  <si>
    <t>RCHGU</t>
  </si>
  <si>
    <t>RCHGW</t>
  </si>
  <si>
    <t>RCFA-UN</t>
  </si>
  <si>
    <t>RCFA-WT</t>
  </si>
  <si>
    <t>RCB</t>
  </si>
  <si>
    <t>RCACU</t>
  </si>
  <si>
    <t>RCACW</t>
  </si>
  <si>
    <t>RDBXW</t>
  </si>
  <si>
    <t>RC-PC</t>
  </si>
  <si>
    <t>RC-PE</t>
  </si>
  <si>
    <t>RCRTW</t>
  </si>
  <si>
    <t>RCLFU</t>
  </si>
  <si>
    <t>RCLFW</t>
  </si>
  <si>
    <t>RELIW</t>
  </si>
  <si>
    <t>RDW-WT</t>
  </si>
  <si>
    <t>REEAW</t>
  </si>
  <si>
    <t>REXR-PC</t>
  </si>
  <si>
    <t>REVEU</t>
  </si>
  <si>
    <t>REVEW</t>
  </si>
  <si>
    <t>REVHU</t>
  </si>
  <si>
    <t>REVHW</t>
  </si>
  <si>
    <t>RFACR</t>
  </si>
  <si>
    <t>RFACU</t>
  </si>
  <si>
    <t>RFACW</t>
  </si>
  <si>
    <t>PYPE</t>
  </si>
  <si>
    <t>PW-PA</t>
  </si>
  <si>
    <t>PWPPW</t>
  </si>
  <si>
    <t>PWUPU</t>
  </si>
  <si>
    <t>PWUPW</t>
  </si>
  <si>
    <t>PXSAP</t>
  </si>
  <si>
    <t>PXSAW</t>
  </si>
  <si>
    <t>QFTA-UN</t>
  </si>
  <si>
    <t>QFTA-WT</t>
  </si>
  <si>
    <t>QNGY-WT</t>
  </si>
  <si>
    <t>QTEKW</t>
  </si>
  <si>
    <t>QRTEP</t>
  </si>
  <si>
    <t>QVCC</t>
  </si>
  <si>
    <t>QULL</t>
  </si>
  <si>
    <t>RACYW</t>
  </si>
  <si>
    <t>RAMMU</t>
  </si>
  <si>
    <t>RAMMW</t>
  </si>
  <si>
    <t>RBAC-UN</t>
  </si>
  <si>
    <t>RBAC-WT</t>
  </si>
  <si>
    <t>PRLHU</t>
  </si>
  <si>
    <t>PRIF-PD</t>
  </si>
  <si>
    <t>PRIF-PF</t>
  </si>
  <si>
    <t>PRIF-PG</t>
  </si>
  <si>
    <t>PRIF-PH</t>
  </si>
  <si>
    <t>PRIF-PI</t>
  </si>
  <si>
    <t>PRIF-PJ</t>
  </si>
  <si>
    <t>PRIF-PK</t>
  </si>
  <si>
    <t>PRIF-PL</t>
  </si>
  <si>
    <t>PRPC-UN</t>
  </si>
  <si>
    <t>PRPC-WT</t>
  </si>
  <si>
    <t>PRPB-UN</t>
  </si>
  <si>
    <t>PRPB-WT</t>
  </si>
  <si>
    <t>PROCW</t>
  </si>
  <si>
    <t>PRE-PJ</t>
  </si>
  <si>
    <t>PPYAU</t>
  </si>
  <si>
    <t>PPYAW</t>
  </si>
  <si>
    <t>PRBM-UN</t>
  </si>
  <si>
    <t>PRBM-WT</t>
  </si>
  <si>
    <t>PNFPP</t>
  </si>
  <si>
    <t>PNTM-UN</t>
  </si>
  <si>
    <t>PNTM-WT</t>
  </si>
  <si>
    <t>PMT-PC</t>
  </si>
  <si>
    <t>PMVC-UN</t>
  </si>
  <si>
    <t>PMVC-WT</t>
  </si>
  <si>
    <t>POND-WT</t>
  </si>
  <si>
    <t>PORT-WT</t>
  </si>
  <si>
    <t>PONOU</t>
  </si>
  <si>
    <t>PONOW</t>
  </si>
  <si>
    <t>PPHPR</t>
  </si>
  <si>
    <t>PPHPU</t>
  </si>
  <si>
    <t>PPHPW</t>
  </si>
  <si>
    <t>POWRU</t>
  </si>
  <si>
    <t>POWRW</t>
  </si>
  <si>
    <t>POWWP</t>
  </si>
  <si>
    <t>PSTH-WT</t>
  </si>
  <si>
    <t>PSPC-UN</t>
  </si>
  <si>
    <t>PSPC-WT</t>
  </si>
  <si>
    <t>PSA-PI</t>
  </si>
  <si>
    <t>PSA-PJ</t>
  </si>
  <si>
    <t>PSAGU</t>
  </si>
  <si>
    <t>PSAGW</t>
  </si>
  <si>
    <t>PSA-PF</t>
  </si>
  <si>
    <t>PSA-PG</t>
  </si>
  <si>
    <t>PSB-PZ</t>
  </si>
  <si>
    <t>PSEC-PA</t>
  </si>
  <si>
    <t>PSFE-WT</t>
  </si>
  <si>
    <t>PSA-PL</t>
  </si>
  <si>
    <t>PSA-PM</t>
  </si>
  <si>
    <t>PSA-PN</t>
  </si>
  <si>
    <t>PSA-PO</t>
  </si>
  <si>
    <t>PSA-PP</t>
  </si>
  <si>
    <t>PSA-PQ</t>
  </si>
  <si>
    <t>PSA-PR</t>
  </si>
  <si>
    <t>PSA-PS</t>
  </si>
  <si>
    <t>PRS</t>
  </si>
  <si>
    <t>PRSRU</t>
  </si>
  <si>
    <t>PRSRW</t>
  </si>
  <si>
    <t>PRTHW</t>
  </si>
  <si>
    <t>PTOCU</t>
  </si>
  <si>
    <t>PTOCW</t>
  </si>
  <si>
    <t>PTICW</t>
  </si>
  <si>
    <t>PV-UN</t>
  </si>
  <si>
    <t>PV-WT</t>
  </si>
  <si>
    <t>PUCKU</t>
  </si>
  <si>
    <t>PUCKW</t>
  </si>
  <si>
    <t>PCPC-WT</t>
  </si>
  <si>
    <t>PCTTU</t>
  </si>
  <si>
    <t>PCTTW</t>
  </si>
  <si>
    <t>PCXCU</t>
  </si>
  <si>
    <t>PCXCW</t>
  </si>
  <si>
    <t>PEARW</t>
  </si>
  <si>
    <t>PDOT-UN</t>
  </si>
  <si>
    <t>PDOT-WT</t>
  </si>
  <si>
    <t>PEGRU</t>
  </si>
  <si>
    <t>PEGRW</t>
  </si>
  <si>
    <t>PEB-PG</t>
  </si>
  <si>
    <t>PEB-PH</t>
  </si>
  <si>
    <t>PFLEX</t>
  </si>
  <si>
    <t>PGM</t>
  </si>
  <si>
    <t>PFXNL</t>
  </si>
  <si>
    <t>PFXNZ</t>
  </si>
  <si>
    <t>PFTAU</t>
  </si>
  <si>
    <t>PFTAW</t>
  </si>
  <si>
    <t>PFH</t>
  </si>
  <si>
    <t>PFDRU</t>
  </si>
  <si>
    <t>PFDRW</t>
  </si>
  <si>
    <t>PFFL</t>
  </si>
  <si>
    <t>PFALX</t>
  </si>
  <si>
    <t>PEPLU</t>
  </si>
  <si>
    <t>PEPLW</t>
  </si>
  <si>
    <t>PETVW</t>
  </si>
  <si>
    <t>PLMIU</t>
  </si>
  <si>
    <t>PLMIW</t>
  </si>
  <si>
    <t>PLAOU</t>
  </si>
  <si>
    <t>PL-WT</t>
  </si>
  <si>
    <t>PMFLX</t>
  </si>
  <si>
    <t>PMGMU</t>
  </si>
  <si>
    <t>PMGMW</t>
  </si>
  <si>
    <t>PIPP-UN</t>
  </si>
  <si>
    <t>PIPP-WT</t>
  </si>
  <si>
    <t>PIAI-UN</t>
  </si>
  <si>
    <t>PIAI-WT</t>
  </si>
  <si>
    <t>PIIIW</t>
  </si>
  <si>
    <t>PICC-UN</t>
  </si>
  <si>
    <t>PICC-WT</t>
  </si>
  <si>
    <t>PHUNW</t>
  </si>
  <si>
    <t>PHYT-UN</t>
  </si>
  <si>
    <t>PHYT-WT</t>
  </si>
  <si>
    <t>PHICW</t>
  </si>
  <si>
    <t>PHGE-WT</t>
  </si>
  <si>
    <t>PGRWU</t>
  </si>
  <si>
    <t>PGRWW</t>
  </si>
  <si>
    <t>PGSS-WT</t>
  </si>
  <si>
    <t>OXACU</t>
  </si>
  <si>
    <t>OXACW</t>
  </si>
  <si>
    <t>OWLT-WT</t>
  </si>
  <si>
    <t>OWL-WT</t>
  </si>
  <si>
    <t>OXLCP</t>
  </si>
  <si>
    <t>OXLCZ</t>
  </si>
  <si>
    <t>OXLCL</t>
  </si>
  <si>
    <t>OXSQZ</t>
  </si>
  <si>
    <t>OXSQG</t>
  </si>
  <si>
    <t>OXUSU</t>
  </si>
  <si>
    <t>OXUSW</t>
  </si>
  <si>
    <t>OXY-WT</t>
  </si>
  <si>
    <t>PAFOR</t>
  </si>
  <si>
    <t>PAFOU</t>
  </si>
  <si>
    <t>PACXU</t>
  </si>
  <si>
    <t>PACXW</t>
  </si>
  <si>
    <t>OZKAP</t>
  </si>
  <si>
    <t>PAASF</t>
  </si>
  <si>
    <t>PACI-WT</t>
  </si>
  <si>
    <t>PBUG</t>
  </si>
  <si>
    <t>PCGU</t>
  </si>
  <si>
    <t>PCCTU</t>
  </si>
  <si>
    <t>PCCTW</t>
  </si>
  <si>
    <t>PBAXU</t>
  </si>
  <si>
    <t>PBAXW</t>
  </si>
  <si>
    <t>PAYOW</t>
  </si>
  <si>
    <t>PARAA</t>
  </si>
  <si>
    <t>PARAP</t>
  </si>
  <si>
    <t>PAQCU</t>
  </si>
  <si>
    <t>PAQCW</t>
  </si>
  <si>
    <t>PAVMZ</t>
  </si>
  <si>
    <t>OTRKP</t>
  </si>
  <si>
    <t>OTRAU</t>
  </si>
  <si>
    <t>OTRAW</t>
  </si>
  <si>
    <t>OTMOW</t>
  </si>
  <si>
    <t>OUST-WT</t>
  </si>
  <si>
    <t>OSTRU</t>
  </si>
  <si>
    <t>OSTRW</t>
  </si>
  <si>
    <t>OTECU</t>
  </si>
  <si>
    <t>OTECW</t>
  </si>
  <si>
    <t>OSI-UN</t>
  </si>
  <si>
    <t>OSI-WT</t>
  </si>
  <si>
    <t>OSTKO</t>
  </si>
  <si>
    <t>ORGNW</t>
  </si>
  <si>
    <t>ORIAU</t>
  </si>
  <si>
    <t>ORIAW</t>
  </si>
  <si>
    <t>OPINL</t>
  </si>
  <si>
    <t>OPFI-WT</t>
  </si>
  <si>
    <t>OPAD-WT</t>
  </si>
  <si>
    <t>OPA-UN</t>
  </si>
  <si>
    <t>OPA-WT</t>
  </si>
  <si>
    <t>OPP-PA</t>
  </si>
  <si>
    <t>OPP-PB</t>
  </si>
  <si>
    <t>ONMD</t>
  </si>
  <si>
    <t>ONYXU</t>
  </si>
  <si>
    <t>ONYXW</t>
  </si>
  <si>
    <t>ONBPO</t>
  </si>
  <si>
    <t>ONBPP</t>
  </si>
  <si>
    <t>NBLWF</t>
  </si>
  <si>
    <t>NCACW</t>
  </si>
  <si>
    <t>NBSTU</t>
  </si>
  <si>
    <t>NBSTW</t>
  </si>
  <si>
    <t>NBRWF</t>
  </si>
  <si>
    <t>NDRAW</t>
  </si>
  <si>
    <t>NDACU</t>
  </si>
  <si>
    <t>NDACW</t>
  </si>
  <si>
    <t>MURFU</t>
  </si>
  <si>
    <t>MURFW</t>
  </si>
  <si>
    <t>MVRL</t>
  </si>
  <si>
    <t>MVSTW</t>
  </si>
  <si>
    <t>NAACU</t>
  </si>
  <si>
    <t>NAACW</t>
  </si>
  <si>
    <t>MYPSW</t>
  </si>
  <si>
    <t>MTB-PH</t>
  </si>
  <si>
    <t>MTBCO</t>
  </si>
  <si>
    <t>MTACU</t>
  </si>
  <si>
    <t>MTACW</t>
  </si>
  <si>
    <t>MTAL-UN</t>
  </si>
  <si>
    <t>MTAL-WT</t>
  </si>
  <si>
    <t>MTEKW</t>
  </si>
  <si>
    <t>MTCN</t>
  </si>
  <si>
    <t>MS-PL</t>
  </si>
  <si>
    <t>MS-PO</t>
  </si>
  <si>
    <t>MSSAU</t>
  </si>
  <si>
    <t>MTRYU</t>
  </si>
  <si>
    <t>MTRYW</t>
  </si>
  <si>
    <t>MTVC-UN</t>
  </si>
  <si>
    <t>MTVC-WT</t>
  </si>
  <si>
    <t>MTUL</t>
  </si>
  <si>
    <t>MUDSW</t>
  </si>
  <si>
    <t>MPLN-WT</t>
  </si>
  <si>
    <t>MPRAU</t>
  </si>
  <si>
    <t>MPRAW</t>
  </si>
  <si>
    <t>MSDAU</t>
  </si>
  <si>
    <t>MSDAW</t>
  </si>
  <si>
    <t>MSFIX</t>
  </si>
  <si>
    <t>MSACW</t>
  </si>
  <si>
    <t>MIMO-WT</t>
  </si>
  <si>
    <t>MIR-WT</t>
  </si>
  <si>
    <t>MILEW</t>
  </si>
  <si>
    <t>MITT-PC</t>
  </si>
  <si>
    <t>MIT-UN</t>
  </si>
  <si>
    <t>MITAU</t>
  </si>
  <si>
    <t>MITAW</t>
  </si>
  <si>
    <t>MHNC</t>
  </si>
  <si>
    <t>MGR</t>
  </si>
  <si>
    <t>MGRB</t>
  </si>
  <si>
    <t>MGRD</t>
  </si>
  <si>
    <t>MER-PK</t>
  </si>
  <si>
    <t>MEOAU</t>
  </si>
  <si>
    <t>MEOAW</t>
  </si>
  <si>
    <t>MEACU</t>
  </si>
  <si>
    <t>MEACW</t>
  </si>
  <si>
    <t>MDV-PA</t>
  </si>
  <si>
    <t>MFA-PC</t>
  </si>
  <si>
    <t>MET-PF</t>
  </si>
  <si>
    <t>METXW</t>
  </si>
  <si>
    <t>METCL</t>
  </si>
  <si>
    <t>MONCU</t>
  </si>
  <si>
    <t>MONCW</t>
  </si>
  <si>
    <t>MPACU</t>
  </si>
  <si>
    <t>MPACW</t>
  </si>
  <si>
    <t>MNTN-UN</t>
  </si>
  <si>
    <t>MNTN-WT</t>
  </si>
  <si>
    <t>MNSBP</t>
  </si>
  <si>
    <t>MNTSW</t>
  </si>
  <si>
    <t>MOBQW</t>
  </si>
  <si>
    <t>MNQFF</t>
  </si>
  <si>
    <t>MIT-WT</t>
  </si>
  <si>
    <t>MKFG-WT</t>
  </si>
  <si>
    <t>MKTWW</t>
  </si>
  <si>
    <t>MLAIU</t>
  </si>
  <si>
    <t>MLAIW</t>
  </si>
  <si>
    <t>MLACU</t>
  </si>
  <si>
    <t>MLACW</t>
  </si>
  <si>
    <t>ML-WT</t>
  </si>
  <si>
    <t>MMDWF</t>
  </si>
  <si>
    <t>MLPB</t>
  </si>
  <si>
    <t>MLPO</t>
  </si>
  <si>
    <t>MLPR</t>
  </si>
  <si>
    <t>MMTLP</t>
  </si>
  <si>
    <t>OCAXU</t>
  </si>
  <si>
    <t>OCAXW</t>
  </si>
  <si>
    <t>OCA-WT</t>
  </si>
  <si>
    <t>OCFCP</t>
  </si>
  <si>
    <t>OCCIN</t>
  </si>
  <si>
    <t>OCCIO</t>
  </si>
  <si>
    <t>OASPW</t>
  </si>
  <si>
    <t>OACB-UN</t>
  </si>
  <si>
    <t>OACB-WT</t>
  </si>
  <si>
    <t>NYMTZ</t>
  </si>
  <si>
    <t>NYMTL</t>
  </si>
  <si>
    <t>NYMTM</t>
  </si>
  <si>
    <t>NYCB-PU</t>
  </si>
  <si>
    <t>NXPLW</t>
  </si>
  <si>
    <t>OFSSH</t>
  </si>
  <si>
    <t>OEPWU</t>
  </si>
  <si>
    <t>OEPWW</t>
  </si>
  <si>
    <t>OHPAU</t>
  </si>
  <si>
    <t>OHPAW</t>
  </si>
  <si>
    <t>OGGCS</t>
  </si>
  <si>
    <t>OGMBS</t>
  </si>
  <si>
    <t>OGSRW</t>
  </si>
  <si>
    <t>OGPKS</t>
  </si>
  <si>
    <t>OLITU</t>
  </si>
  <si>
    <t>OLITW</t>
  </si>
  <si>
    <t>OHAAU</t>
  </si>
  <si>
    <t>OHAAW</t>
  </si>
  <si>
    <t>OIL</t>
  </si>
  <si>
    <t>OILD</t>
  </si>
  <si>
    <t>OILNF</t>
  </si>
  <si>
    <t>OILU</t>
  </si>
  <si>
    <t>NVNOW</t>
  </si>
  <si>
    <t>NVVEW</t>
  </si>
  <si>
    <t>NVSAU</t>
  </si>
  <si>
    <t>NVSAW</t>
  </si>
  <si>
    <t>NXGLW</t>
  </si>
  <si>
    <t>NXDT-PA</t>
  </si>
  <si>
    <t>NSTC-UN</t>
  </si>
  <si>
    <t>NSTC-WT</t>
  </si>
  <si>
    <t>NSTB-UN</t>
  </si>
  <si>
    <t>NSTB-WT</t>
  </si>
  <si>
    <t>NSTD-UN</t>
  </si>
  <si>
    <t>NSTD-WT</t>
  </si>
  <si>
    <t>NTRSO</t>
  </si>
  <si>
    <t>NUBIU</t>
  </si>
  <si>
    <t>NVACR</t>
  </si>
  <si>
    <t>NVACW</t>
  </si>
  <si>
    <t>NUVB-WT</t>
  </si>
  <si>
    <t>NPABU</t>
  </si>
  <si>
    <t>NPABW</t>
  </si>
  <si>
    <t>NOVVR</t>
  </si>
  <si>
    <t>NOVVU</t>
  </si>
  <si>
    <t>NOVVW</t>
  </si>
  <si>
    <t>NMMCU</t>
  </si>
  <si>
    <t>NMMCW</t>
  </si>
  <si>
    <t>NOACU</t>
  </si>
  <si>
    <t>NOACW</t>
  </si>
  <si>
    <t>NNAVW</t>
  </si>
  <si>
    <t>NRACU</t>
  </si>
  <si>
    <t>NRACW</t>
  </si>
  <si>
    <t>NRSCX</t>
  </si>
  <si>
    <t>NRGV-WT</t>
  </si>
  <si>
    <t>NREF-PA</t>
  </si>
  <si>
    <t>NRGD</t>
  </si>
  <si>
    <t>NRGU</t>
  </si>
  <si>
    <t>NRDY-WT</t>
  </si>
  <si>
    <t>NSRWF</t>
  </si>
  <si>
    <t>NSARO</t>
  </si>
  <si>
    <t>NSARP</t>
  </si>
  <si>
    <t>NRZ-PA</t>
  </si>
  <si>
    <t>NRZ-PB</t>
  </si>
  <si>
    <t>NRZ-PC</t>
  </si>
  <si>
    <t>NRZ-PD</t>
  </si>
  <si>
    <t>NRSZX</t>
  </si>
  <si>
    <t>NFNT-UN</t>
  </si>
  <si>
    <t>NFNT-WT</t>
  </si>
  <si>
    <t>NFYS-UN</t>
  </si>
  <si>
    <t>NFYS-WT</t>
  </si>
  <si>
    <t>NGC-UN</t>
  </si>
  <si>
    <t>NGC-WT</t>
  </si>
  <si>
    <t>NETC-UN</t>
  </si>
  <si>
    <t>NETC-WT</t>
  </si>
  <si>
    <t>NEWEN</t>
  </si>
  <si>
    <t>NEWTL</t>
  </si>
  <si>
    <t>NEWTZ</t>
  </si>
  <si>
    <t>NEE-PN</t>
  </si>
  <si>
    <t>NEE-PO</t>
  </si>
  <si>
    <t>NEE-PP</t>
  </si>
  <si>
    <t>NEE-PQ</t>
  </si>
  <si>
    <t>NIMC</t>
  </si>
  <si>
    <t>NIB</t>
  </si>
  <si>
    <t>NHICU</t>
  </si>
  <si>
    <t>NHICW</t>
  </si>
  <si>
    <t>NLY-PI</t>
  </si>
  <si>
    <t>NLITU</t>
  </si>
  <si>
    <t>NLITW</t>
  </si>
  <si>
    <t>CBRGU</t>
  </si>
  <si>
    <t>CBRGW</t>
  </si>
  <si>
    <t>CCAIU</t>
  </si>
  <si>
    <t>CCAIW</t>
  </si>
  <si>
    <t>CCNEP</t>
  </si>
  <si>
    <t>CDAQU</t>
  </si>
  <si>
    <t>CDAQW</t>
  </si>
  <si>
    <t>CCTSU</t>
  </si>
  <si>
    <t>CCTSW</t>
  </si>
  <si>
    <t>CCVI-UN</t>
  </si>
  <si>
    <t>CCVI-WT</t>
  </si>
  <si>
    <t>CCV-UN</t>
  </si>
  <si>
    <t>CCV-WT</t>
  </si>
  <si>
    <t>CEADW</t>
  </si>
  <si>
    <t>CDROW</t>
  </si>
  <si>
    <t>CEQP-P</t>
  </si>
  <si>
    <t>CENQU</t>
  </si>
  <si>
    <t>CENQW</t>
  </si>
  <si>
    <t>CEFD</t>
  </si>
  <si>
    <t>CELG-RI</t>
  </si>
  <si>
    <t>CHKEL</t>
  </si>
  <si>
    <t>CHKEW</t>
  </si>
  <si>
    <t>CHKEZ</t>
  </si>
  <si>
    <t>CHNGU</t>
  </si>
  <si>
    <t>CHPMW</t>
  </si>
  <si>
    <t>CHSCL</t>
  </si>
  <si>
    <t>CHSCM</t>
  </si>
  <si>
    <t>CHSCN</t>
  </si>
  <si>
    <t>CHSCO</t>
  </si>
  <si>
    <t>CHRB</t>
  </si>
  <si>
    <t>CIIGU</t>
  </si>
  <si>
    <t>CIIGW</t>
  </si>
  <si>
    <t>CIFRW</t>
  </si>
  <si>
    <t>CHWAU</t>
  </si>
  <si>
    <t>CHWAW</t>
  </si>
  <si>
    <t>CHEAU</t>
  </si>
  <si>
    <t>CHEKZ</t>
  </si>
  <si>
    <t>CHAA-UN</t>
  </si>
  <si>
    <t>CHAA-WT</t>
  </si>
  <si>
    <t>CFG-PE</t>
  </si>
  <si>
    <t>CFIVU</t>
  </si>
  <si>
    <t>CFIVW</t>
  </si>
  <si>
    <t>CFR-PB</t>
  </si>
  <si>
    <t>CFVIU</t>
  </si>
  <si>
    <t>CFVIW</t>
  </si>
  <si>
    <t>CGABL</t>
  </si>
  <si>
    <t>CFFSU</t>
  </si>
  <si>
    <t>CFFSW</t>
  </si>
  <si>
    <t>CFFEU</t>
  </si>
  <si>
    <t>CFFEW</t>
  </si>
  <si>
    <t>BROGW</t>
  </si>
  <si>
    <t>BRPMU</t>
  </si>
  <si>
    <t>BRPMW</t>
  </si>
  <si>
    <t>BRMK-WT</t>
  </si>
  <si>
    <t>BRDS-WT</t>
  </si>
  <si>
    <t>BRD-UN</t>
  </si>
  <si>
    <t>BRCC-WT</t>
  </si>
  <si>
    <t>BREZR</t>
  </si>
  <si>
    <t>BREZW</t>
  </si>
  <si>
    <t>BRIVU</t>
  </si>
  <si>
    <t>BRIVW</t>
  </si>
  <si>
    <t>BRKHU</t>
  </si>
  <si>
    <t>BRKHW</t>
  </si>
  <si>
    <t>BRLIR</t>
  </si>
  <si>
    <t>BRLIU</t>
  </si>
  <si>
    <t>BRLIW</t>
  </si>
  <si>
    <t>BTWNU</t>
  </si>
  <si>
    <t>BTWNW</t>
  </si>
  <si>
    <t>BULZ</t>
  </si>
  <si>
    <t>BTBDW</t>
  </si>
  <si>
    <t>BSX-PA</t>
  </si>
  <si>
    <t>BSGAR</t>
  </si>
  <si>
    <t>BSKYU</t>
  </si>
  <si>
    <t>BSKYW</t>
  </si>
  <si>
    <t>BWACU</t>
  </si>
  <si>
    <t>BWACW</t>
  </si>
  <si>
    <t>BWAQR</t>
  </si>
  <si>
    <t>BWAQU</t>
  </si>
  <si>
    <t>BWBBP</t>
  </si>
  <si>
    <t>BWCAU</t>
  </si>
  <si>
    <t>BWCAW</t>
  </si>
  <si>
    <t>BWNB</t>
  </si>
  <si>
    <t>BW-PA</t>
  </si>
  <si>
    <t>BWSN</t>
  </si>
  <si>
    <t>BYNOU</t>
  </si>
  <si>
    <t>BYNOW</t>
  </si>
  <si>
    <t>BYN-UN</t>
  </si>
  <si>
    <t>BYN-WT</t>
  </si>
  <si>
    <t>BZFDW</t>
  </si>
  <si>
    <t>BYTSU</t>
  </si>
  <si>
    <t>BYTSW</t>
  </si>
  <si>
    <t>CADE-PA</t>
  </si>
  <si>
    <t>CANE</t>
  </si>
  <si>
    <t>CAPD</t>
  </si>
  <si>
    <t>CANO-WT</t>
  </si>
  <si>
    <t>CAS-UN</t>
  </si>
  <si>
    <t>CAS-WT</t>
  </si>
  <si>
    <t>BC-PC</t>
  </si>
  <si>
    <t>BC-PA</t>
  </si>
  <si>
    <t>BC-PB</t>
  </si>
  <si>
    <t>BCM</t>
  </si>
  <si>
    <t>BCSAU</t>
  </si>
  <si>
    <t>BCSAW</t>
  </si>
  <si>
    <t>BDCX</t>
  </si>
  <si>
    <t>BDCZ</t>
  </si>
  <si>
    <t>BENER</t>
  </si>
  <si>
    <t>BENEU</t>
  </si>
  <si>
    <t>BENEW</t>
  </si>
  <si>
    <t>BEESD</t>
  </si>
  <si>
    <t>BEEMW</t>
  </si>
  <si>
    <t>BDXB</t>
  </si>
  <si>
    <t>BEATW</t>
  </si>
  <si>
    <t>BGRYW</t>
  </si>
  <si>
    <t>BGSX-UN</t>
  </si>
  <si>
    <t>BGSX-WT</t>
  </si>
  <si>
    <t>BHFAM</t>
  </si>
  <si>
    <t>BHFAN</t>
  </si>
  <si>
    <t>BHFAO</t>
  </si>
  <si>
    <t>BHACU</t>
  </si>
  <si>
    <t>BHACW</t>
  </si>
  <si>
    <t>BFS-PE</t>
  </si>
  <si>
    <t>BFRIW</t>
  </si>
  <si>
    <t>BFLY-WT</t>
  </si>
  <si>
    <t>BFIIW</t>
  </si>
  <si>
    <t>BFAC-UN</t>
  </si>
  <si>
    <t>BFAC-WT</t>
  </si>
  <si>
    <t>BFAGY</t>
  </si>
  <si>
    <t>BERZ</t>
  </si>
  <si>
    <t>BEPH</t>
  </si>
  <si>
    <t>BEPI</t>
  </si>
  <si>
    <t>BEP-PA</t>
  </si>
  <si>
    <t>BBRWD</t>
  </si>
  <si>
    <t>BBLN-WT</t>
  </si>
  <si>
    <t>BCACU</t>
  </si>
  <si>
    <t>BCACW</t>
  </si>
  <si>
    <t>BASWQ</t>
  </si>
  <si>
    <t>BARK-WT</t>
  </si>
  <si>
    <t>BBLGW</t>
  </si>
  <si>
    <t>BBCPW</t>
  </si>
  <si>
    <t>BBAI-WT</t>
  </si>
  <si>
    <t>BAMH</t>
  </si>
  <si>
    <t>BAMI</t>
  </si>
  <si>
    <t>BANFP</t>
  </si>
  <si>
    <t>BAL</t>
  </si>
  <si>
    <t>BAC-PM</t>
  </si>
  <si>
    <t>BAC-PN</t>
  </si>
  <si>
    <t>BAC-PO</t>
  </si>
  <si>
    <t>BAC-PP</t>
  </si>
  <si>
    <t>BAC-PQ</t>
  </si>
  <si>
    <t>BAC-PS</t>
  </si>
  <si>
    <t>BACRP</t>
  </si>
  <si>
    <t>BACA-UN</t>
  </si>
  <si>
    <t>BACA-WT</t>
  </si>
  <si>
    <t>BOH-PA</t>
  </si>
  <si>
    <t>BOIL</t>
  </si>
  <si>
    <t>BOWL-WT</t>
  </si>
  <si>
    <t>BOCNU</t>
  </si>
  <si>
    <t>BOCNW</t>
  </si>
  <si>
    <t>BOAS-UN</t>
  </si>
  <si>
    <t>BOAS-WT</t>
  </si>
  <si>
    <t>BODY-WT</t>
  </si>
  <si>
    <t>BOAC-UN</t>
  </si>
  <si>
    <t>BOAC-WT</t>
  </si>
  <si>
    <t>BPOPM</t>
  </si>
  <si>
    <t>BPACU</t>
  </si>
  <si>
    <t>BPACW</t>
  </si>
  <si>
    <t>BOXD-WT</t>
  </si>
  <si>
    <t>BPYPN</t>
  </si>
  <si>
    <t>BPYPO</t>
  </si>
  <si>
    <t>BRACR</t>
  </si>
  <si>
    <t>BRACU</t>
  </si>
  <si>
    <t>BNKU</t>
  </si>
  <si>
    <t>BNIXR</t>
  </si>
  <si>
    <t>BNIXW</t>
  </si>
  <si>
    <t>BNKD</t>
  </si>
  <si>
    <t>BNNRU</t>
  </si>
  <si>
    <t>BNNRW</t>
  </si>
  <si>
    <t>BNGOW</t>
  </si>
  <si>
    <t>BMTX-WT</t>
  </si>
  <si>
    <t>BLTSU</t>
  </si>
  <si>
    <t>BLTSW</t>
  </si>
  <si>
    <t>BMAQR</t>
  </si>
  <si>
    <t>BMAQU</t>
  </si>
  <si>
    <t>BMAQW</t>
  </si>
  <si>
    <t>BMAC-UN</t>
  </si>
  <si>
    <t>BMAC-WT</t>
  </si>
  <si>
    <t>BHSEU</t>
  </si>
  <si>
    <t>BHSEW</t>
  </si>
  <si>
    <t>BHIL-WT</t>
  </si>
  <si>
    <t>BITE-UN</t>
  </si>
  <si>
    <t>BITE-WT</t>
  </si>
  <si>
    <t>BIOSU</t>
  </si>
  <si>
    <t>BIOSW</t>
  </si>
  <si>
    <t>BIOTU</t>
  </si>
  <si>
    <t>BIOTW</t>
  </si>
  <si>
    <t>BIPH</t>
  </si>
  <si>
    <t>BIPI</t>
  </si>
  <si>
    <t>BIP-PA</t>
  </si>
  <si>
    <t>BIP-PB</t>
  </si>
  <si>
    <t>BLDEW</t>
  </si>
  <si>
    <t>BLBLF</t>
  </si>
  <si>
    <t>BKKT-WT</t>
  </si>
  <si>
    <t>BKSY-WT</t>
  </si>
  <si>
    <t>BLUA-UN</t>
  </si>
  <si>
    <t>BLUA-WT</t>
  </si>
  <si>
    <t>BLNKW</t>
  </si>
  <si>
    <t>BLNGU</t>
  </si>
  <si>
    <t>BLNGW</t>
  </si>
  <si>
    <t>BLEUR</t>
  </si>
  <si>
    <t>BLEUU</t>
  </si>
  <si>
    <t>BLEUW</t>
  </si>
  <si>
    <t>AKICU</t>
  </si>
  <si>
    <t>AKICW</t>
  </si>
  <si>
    <t>AIZN</t>
  </si>
  <si>
    <t>AJXA</t>
  </si>
  <si>
    <t>AIVI</t>
  </si>
  <si>
    <t>ALIN-PB</t>
  </si>
  <si>
    <t>ALIN-PE</t>
  </si>
  <si>
    <t>ALFIW</t>
  </si>
  <si>
    <t>ALPAU</t>
  </si>
  <si>
    <t>ALPAW</t>
  </si>
  <si>
    <t>ALL-PI</t>
  </si>
  <si>
    <t>ALLG-WT</t>
  </si>
  <si>
    <t>ALORW</t>
  </si>
  <si>
    <t>ALTG-PA</t>
  </si>
  <si>
    <t>ALTUU</t>
  </si>
  <si>
    <t>ALTUW</t>
  </si>
  <si>
    <t>ALSAR</t>
  </si>
  <si>
    <t>ALSAU</t>
  </si>
  <si>
    <t>ALSAW</t>
  </si>
  <si>
    <t>AMAOU</t>
  </si>
  <si>
    <t>AMAOW</t>
  </si>
  <si>
    <t>AMBC-WT</t>
  </si>
  <si>
    <t>AFGD</t>
  </si>
  <si>
    <t>AFGE</t>
  </si>
  <si>
    <t>AFTR-UN</t>
  </si>
  <si>
    <t>AFTR-WT</t>
  </si>
  <si>
    <t>AGAC-UN</t>
  </si>
  <si>
    <t>AGAC-WT</t>
  </si>
  <si>
    <t>AFARU</t>
  </si>
  <si>
    <t>AFGB</t>
  </si>
  <si>
    <t>AFACU</t>
  </si>
  <si>
    <t>AFACW</t>
  </si>
  <si>
    <t>AFAQU</t>
  </si>
  <si>
    <t>AFAQW</t>
  </si>
  <si>
    <t>AGM-PE</t>
  </si>
  <si>
    <t>AGM-PF</t>
  </si>
  <si>
    <t>AGM-PG</t>
  </si>
  <si>
    <t>AGNCO</t>
  </si>
  <si>
    <t>AGNCP</t>
  </si>
  <si>
    <t>AGILW</t>
  </si>
  <si>
    <t>AGBAR</t>
  </si>
  <si>
    <t>AGBAW</t>
  </si>
  <si>
    <t>AGGRU</t>
  </si>
  <si>
    <t>AGGRW</t>
  </si>
  <si>
    <t>AIBBR</t>
  </si>
  <si>
    <t>AIBBU</t>
  </si>
  <si>
    <t>AIMAU</t>
  </si>
  <si>
    <t>AILIO</t>
  </si>
  <si>
    <t>AHL-PE</t>
  </si>
  <si>
    <t>AHRNU</t>
  </si>
  <si>
    <t>AHRNW</t>
  </si>
  <si>
    <t>AHPAU</t>
  </si>
  <si>
    <t>AHPAW</t>
  </si>
  <si>
    <t>AGRIW</t>
  </si>
  <si>
    <t>AGQ</t>
  </si>
  <si>
    <t>ACAQ-WT</t>
  </si>
  <si>
    <t>ACBAW</t>
  </si>
  <si>
    <t>ACAXR</t>
  </si>
  <si>
    <t>ACAXU</t>
  </si>
  <si>
    <t>ACABU</t>
  </si>
  <si>
    <t>ACABW</t>
  </si>
  <si>
    <t>ACAHU</t>
  </si>
  <si>
    <t>ACAHW</t>
  </si>
  <si>
    <t>ACKIU</t>
  </si>
  <si>
    <t>ACKIW</t>
  </si>
  <si>
    <t>ACII-UN</t>
  </si>
  <si>
    <t>ACII-WT</t>
  </si>
  <si>
    <t>ACHR-WT</t>
  </si>
  <si>
    <t>ACGLN</t>
  </si>
  <si>
    <t>ACEVU</t>
  </si>
  <si>
    <t>ACEVW</t>
  </si>
  <si>
    <t>ACDI-UN</t>
  </si>
  <si>
    <t>ACDI-WT</t>
  </si>
  <si>
    <t>ABR-PD</t>
  </si>
  <si>
    <t>ABR-PE</t>
  </si>
  <si>
    <t>ABR-PF</t>
  </si>
  <si>
    <t>AAC-UN</t>
  </si>
  <si>
    <t>AAC-WT</t>
  </si>
  <si>
    <t>AACIU</t>
  </si>
  <si>
    <t>AACIW</t>
  </si>
  <si>
    <t>AAIN</t>
  </si>
  <si>
    <t>AAIC-PB</t>
  </si>
  <si>
    <t>AAIC-PC</t>
  </si>
  <si>
    <t>AAM-PA</t>
  </si>
  <si>
    <t>AAM-PB</t>
  </si>
  <si>
    <t>AATRL</t>
  </si>
  <si>
    <t>AAQC-UN</t>
  </si>
  <si>
    <t>AAQC-WT</t>
  </si>
  <si>
    <t>ADEX-UN</t>
  </si>
  <si>
    <t>ADEX-WT</t>
  </si>
  <si>
    <t>ADC-PA</t>
  </si>
  <si>
    <t>ADALU</t>
  </si>
  <si>
    <t>ADALW</t>
  </si>
  <si>
    <t>ADERU</t>
  </si>
  <si>
    <t>ADERW</t>
  </si>
  <si>
    <t>ACQRU</t>
  </si>
  <si>
    <t>ACQRW</t>
  </si>
  <si>
    <t>ACP-PA</t>
  </si>
  <si>
    <t>ACONW</t>
  </si>
  <si>
    <t>ACRO-UN</t>
  </si>
  <si>
    <t>ACRO-WT</t>
  </si>
  <si>
    <t>ACR-PC</t>
  </si>
  <si>
    <t>ACR-PD</t>
  </si>
  <si>
    <t>ACTDU</t>
  </si>
  <si>
    <t>ACTDW</t>
  </si>
  <si>
    <t>ADTHW</t>
  </si>
  <si>
    <t>ADVWW</t>
  </si>
  <si>
    <t>ADSEW</t>
  </si>
  <si>
    <t>ADRT-WT</t>
  </si>
  <si>
    <t>ADOCR</t>
  </si>
  <si>
    <t>ADOCW</t>
  </si>
  <si>
    <t>ADNWW</t>
  </si>
  <si>
    <t>ADRA-UN</t>
  </si>
  <si>
    <t>ADRA-WT</t>
  </si>
  <si>
    <t>AEPPZ</t>
  </si>
  <si>
    <t>AEVA-WT</t>
  </si>
  <si>
    <t>AESC</t>
  </si>
  <si>
    <t>AEFC</t>
  </si>
  <si>
    <t>AEAEW</t>
  </si>
  <si>
    <t>AEACU</t>
  </si>
  <si>
    <t>AEACW</t>
  </si>
  <si>
    <t>AEL-PA</t>
  </si>
  <si>
    <t>AEL-PB</t>
  </si>
  <si>
    <t>AEHAW</t>
  </si>
  <si>
    <t>ARRWU</t>
  </si>
  <si>
    <t>ARRWW</t>
  </si>
  <si>
    <t>ARTEU</t>
  </si>
  <si>
    <t>ARTEW</t>
  </si>
  <si>
    <t>ARTAU</t>
  </si>
  <si>
    <t>ARTAW</t>
  </si>
  <si>
    <t>ASB-PF</t>
  </si>
  <si>
    <t>ASAXU</t>
  </si>
  <si>
    <t>ASAXW</t>
  </si>
  <si>
    <t>ASCAR</t>
  </si>
  <si>
    <t>ASCAU</t>
  </si>
  <si>
    <t>ASCAW</t>
  </si>
  <si>
    <t>ASAQ-WT</t>
  </si>
  <si>
    <t>ASPAW</t>
  </si>
  <si>
    <t>ASPCU</t>
  </si>
  <si>
    <t>ASPCW</t>
  </si>
  <si>
    <t>ATEK-UN</t>
  </si>
  <si>
    <t>ATEK-WT</t>
  </si>
  <si>
    <t>ATCOL</t>
  </si>
  <si>
    <t>ATCO-PD</t>
  </si>
  <si>
    <t>ATCO-PH</t>
  </si>
  <si>
    <t>ATCO-PI</t>
  </si>
  <si>
    <t>ATH-PB</t>
  </si>
  <si>
    <t>ATH-PC</t>
  </si>
  <si>
    <t>ATH-PD</t>
  </si>
  <si>
    <t>ATLCL</t>
  </si>
  <si>
    <t>ATLCP</t>
  </si>
  <si>
    <t>ATIP-WT</t>
  </si>
  <si>
    <t>ASTLW</t>
  </si>
  <si>
    <t>ASZ-UN</t>
  </si>
  <si>
    <t>ASZ-WT</t>
  </si>
  <si>
    <t>ASTSW</t>
  </si>
  <si>
    <t>ATA-UN</t>
  </si>
  <si>
    <t>ATA-WT</t>
  </si>
  <si>
    <t>ATAKR</t>
  </si>
  <si>
    <t>ATAKU</t>
  </si>
  <si>
    <t>ATAKW</t>
  </si>
  <si>
    <t>ATVCU</t>
  </si>
  <si>
    <t>ATVCW</t>
  </si>
  <si>
    <t>ATSPT</t>
  </si>
  <si>
    <t>ATSPU</t>
  </si>
  <si>
    <t>ATSPW</t>
  </si>
  <si>
    <t>ATOWW</t>
  </si>
  <si>
    <t>ATMP</t>
  </si>
  <si>
    <t>AUBAP</t>
  </si>
  <si>
    <t>AUS-UN</t>
  </si>
  <si>
    <t>AUS-WT</t>
  </si>
  <si>
    <t>AUUDW</t>
  </si>
  <si>
    <t>AUROW</t>
  </si>
  <si>
    <t>AURCU</t>
  </si>
  <si>
    <t>AURCW</t>
  </si>
  <si>
    <t>AVHIU</t>
  </si>
  <si>
    <t>AVHIW</t>
  </si>
  <si>
    <t>AVCTW</t>
  </si>
  <si>
    <t>AVGOP</t>
  </si>
  <si>
    <t>AUVIP</t>
  </si>
  <si>
    <t>AVACU</t>
  </si>
  <si>
    <t>AVACW</t>
  </si>
  <si>
    <t>AVAN-UN</t>
  </si>
  <si>
    <t>AVAN-WT</t>
  </si>
  <si>
    <t>AVPTW</t>
  </si>
  <si>
    <t>AXAC-RI</t>
  </si>
  <si>
    <t>AXAC-WT</t>
  </si>
  <si>
    <t>ARKOW</t>
  </si>
  <si>
    <t>ARIZR</t>
  </si>
  <si>
    <t>ARIZU</t>
  </si>
  <si>
    <t>ARIZW</t>
  </si>
  <si>
    <t>ARGD</t>
  </si>
  <si>
    <t>ARGO-PA</t>
  </si>
  <si>
    <t>ARGUU</t>
  </si>
  <si>
    <t>ARGUW</t>
  </si>
  <si>
    <t>ARR-PC</t>
  </si>
  <si>
    <t>ARQQW</t>
  </si>
  <si>
    <t>ARBKL</t>
  </si>
  <si>
    <t>ARBGU</t>
  </si>
  <si>
    <t>ARBGW</t>
  </si>
  <si>
    <t>ARBEW</t>
  </si>
  <si>
    <t>ARCKU</t>
  </si>
  <si>
    <t>ARCKW</t>
  </si>
  <si>
    <t>ARECW</t>
  </si>
  <si>
    <t>AREBW</t>
  </si>
  <si>
    <t>APGB-UN</t>
  </si>
  <si>
    <t>APGB-WT</t>
  </si>
  <si>
    <t>APPHW</t>
  </si>
  <si>
    <t>APMIU</t>
  </si>
  <si>
    <t>APMIW</t>
  </si>
  <si>
    <t>APN-UN</t>
  </si>
  <si>
    <t>APN-WT</t>
  </si>
  <si>
    <t>APTV-PA</t>
  </si>
  <si>
    <t>AP-WT</t>
  </si>
  <si>
    <t>APSG-UN</t>
  </si>
  <si>
    <t>APSG-WT</t>
  </si>
  <si>
    <t>APTMU</t>
  </si>
  <si>
    <t>APTMW</t>
  </si>
  <si>
    <t>APXIU</t>
  </si>
  <si>
    <t>APXIW</t>
  </si>
  <si>
    <t>APYPD</t>
  </si>
  <si>
    <t>AQNA</t>
  </si>
  <si>
    <t>AQNB</t>
  </si>
  <si>
    <t>AQNU</t>
  </si>
  <si>
    <t>AMUB</t>
  </si>
  <si>
    <t>AMPGW</t>
  </si>
  <si>
    <t>AMPI-UN</t>
  </si>
  <si>
    <t>AMPI-WT</t>
  </si>
  <si>
    <t>AMPS-WT</t>
  </si>
  <si>
    <t>AMJ</t>
  </si>
  <si>
    <t>AMND</t>
  </si>
  <si>
    <t>AMNA</t>
  </si>
  <si>
    <t>AMCIU</t>
  </si>
  <si>
    <t>AMCIW</t>
  </si>
  <si>
    <t>AMBP-WT</t>
  </si>
  <si>
    <t>AOIXD</t>
  </si>
  <si>
    <t>ANZUW</t>
  </si>
  <si>
    <t>AOGOU</t>
  </si>
  <si>
    <t>AOGOW</t>
  </si>
  <si>
    <t>APCA-UN</t>
  </si>
  <si>
    <t>APCA-WT</t>
  </si>
  <si>
    <t>APCXW</t>
  </si>
  <si>
    <t>APACU</t>
  </si>
  <si>
    <t>APACW</t>
  </si>
  <si>
    <t>ANAC-UN</t>
  </si>
  <si>
    <t>ANAC-WT</t>
  </si>
  <si>
    <t>ANGHW</t>
  </si>
  <si>
    <t>CLVRW</t>
  </si>
  <si>
    <t>CLVT-PA</t>
  </si>
  <si>
    <t>CMAXW</t>
  </si>
  <si>
    <t>CMCAU</t>
  </si>
  <si>
    <t>CMCAW</t>
  </si>
  <si>
    <t>CLRCU</t>
  </si>
  <si>
    <t>CLRMU</t>
  </si>
  <si>
    <t>CLRMW</t>
  </si>
  <si>
    <t>CLOER</t>
  </si>
  <si>
    <t>CITEU</t>
  </si>
  <si>
    <t>CITEW</t>
  </si>
  <si>
    <t>CLAQR</t>
  </si>
  <si>
    <t>CLAQU</t>
  </si>
  <si>
    <t>CLAQW</t>
  </si>
  <si>
    <t>CLAA-UN</t>
  </si>
  <si>
    <t>CLAA-WT</t>
  </si>
  <si>
    <t>CLINR</t>
  </si>
  <si>
    <t>CLINU</t>
  </si>
  <si>
    <t>CLINW</t>
  </si>
  <si>
    <t>CLIM-UN</t>
  </si>
  <si>
    <t>CLIM-WT</t>
  </si>
  <si>
    <t>CLDT-PA</t>
  </si>
  <si>
    <t>CLAYU</t>
  </si>
  <si>
    <t>CLAYW</t>
  </si>
  <si>
    <t>CLAS-UN</t>
  </si>
  <si>
    <t>CLAS-WT</t>
  </si>
  <si>
    <t>CLBTW</t>
  </si>
  <si>
    <t>CLBR-UN</t>
  </si>
  <si>
    <t>CLBR-WT</t>
  </si>
  <si>
    <t>CODI-PC</t>
  </si>
  <si>
    <t>COF-PI</t>
  </si>
  <si>
    <t>COF-PJ</t>
  </si>
  <si>
    <t>COF-PK</t>
  </si>
  <si>
    <t>COF-PL</t>
  </si>
  <si>
    <t>COF-PN</t>
  </si>
  <si>
    <t>COMSP</t>
  </si>
  <si>
    <t>COMSW</t>
  </si>
  <si>
    <t>COLIU</t>
  </si>
  <si>
    <t>COLIW</t>
  </si>
  <si>
    <t>CNOBP</t>
  </si>
  <si>
    <t>CNO-PA</t>
  </si>
  <si>
    <t>CNTQU</t>
  </si>
  <si>
    <t>CNTQW</t>
  </si>
  <si>
    <t>CNTWW</t>
  </si>
  <si>
    <t>CNDB-UN</t>
  </si>
  <si>
    <t>CNDB-WT</t>
  </si>
  <si>
    <t>CNDA-WT</t>
  </si>
  <si>
    <t>CNGLU</t>
  </si>
  <si>
    <t>CNGLW</t>
  </si>
  <si>
    <t>CNFRL</t>
  </si>
  <si>
    <t>CND-UN</t>
  </si>
  <si>
    <t>CND-WT</t>
  </si>
  <si>
    <t>CMPOW</t>
  </si>
  <si>
    <t>CMSC</t>
  </si>
  <si>
    <t>CMSD</t>
  </si>
  <si>
    <t>CMS-PC</t>
  </si>
  <si>
    <t>CTAQW</t>
  </si>
  <si>
    <t>CSTA-UN</t>
  </si>
  <si>
    <t>CSTA-WT</t>
  </si>
  <si>
    <t>CSLMR</t>
  </si>
  <si>
    <t>CSLMU</t>
  </si>
  <si>
    <t>CSLMW</t>
  </si>
  <si>
    <t>CSSEN</t>
  </si>
  <si>
    <t>CSR-PC</t>
  </si>
  <si>
    <t>CROC</t>
  </si>
  <si>
    <t>CRTDW</t>
  </si>
  <si>
    <t>CRU-UN</t>
  </si>
  <si>
    <t>CRU-WT</t>
  </si>
  <si>
    <t>CRZNU</t>
  </si>
  <si>
    <t>CRZNW</t>
  </si>
  <si>
    <t>CRXTW</t>
  </si>
  <si>
    <t>CUBB</t>
  </si>
  <si>
    <t>CTXRW</t>
  </si>
  <si>
    <t>CUENW</t>
  </si>
  <si>
    <t>CURIW</t>
  </si>
  <si>
    <t>CTLPP</t>
  </si>
  <si>
    <t>CTDD</t>
  </si>
  <si>
    <t>CTBB</t>
  </si>
  <si>
    <t>CTV-WT</t>
  </si>
  <si>
    <t>CTO-PA</t>
  </si>
  <si>
    <t>CTOS-WT</t>
  </si>
  <si>
    <t>CPTNW</t>
  </si>
  <si>
    <t>CPTK-UN</t>
  </si>
  <si>
    <t>CPTK-WT</t>
  </si>
  <si>
    <t>CPUH-UN</t>
  </si>
  <si>
    <t>CPUH-WT</t>
  </si>
  <si>
    <t>CRCQW</t>
  </si>
  <si>
    <t>CRHC-UN</t>
  </si>
  <si>
    <t>CRHC-WT</t>
  </si>
  <si>
    <t>CRECU</t>
  </si>
  <si>
    <t>CRECW</t>
  </si>
  <si>
    <t>CREXW</t>
  </si>
  <si>
    <t>CRESW</t>
  </si>
  <si>
    <t>CRLKP</t>
  </si>
  <si>
    <t>CORN</t>
  </si>
  <si>
    <t>CORZW</t>
  </si>
  <si>
    <t>CORS-UN</t>
  </si>
  <si>
    <t>CORS-WT</t>
  </si>
  <si>
    <t>CONXW</t>
  </si>
  <si>
    <t>COOLU</t>
  </si>
  <si>
    <t>COOLW</t>
  </si>
  <si>
    <t>COVAU</t>
  </si>
  <si>
    <t>COVAW</t>
  </si>
  <si>
    <t>COW</t>
  </si>
  <si>
    <t>CPAAU</t>
  </si>
  <si>
    <t>CPAAW</t>
  </si>
  <si>
    <t>CPER</t>
  </si>
  <si>
    <t>CPAQU</t>
  </si>
  <si>
    <t>CPAQW</t>
  </si>
  <si>
    <t>CPARU</t>
  </si>
  <si>
    <t>CPARW</t>
  </si>
  <si>
    <t>COWNL</t>
  </si>
  <si>
    <t>C-PK</t>
  </si>
  <si>
    <t>C-PN</t>
  </si>
  <si>
    <t>DCGOW</t>
  </si>
  <si>
    <t>DCOMP</t>
  </si>
  <si>
    <t>DCFCW</t>
  </si>
  <si>
    <t>DBGIW</t>
  </si>
  <si>
    <t>DBRG-PH</t>
  </si>
  <si>
    <t>DBRG-PI</t>
  </si>
  <si>
    <t>DBRG-PJ</t>
  </si>
  <si>
    <t>DAOOU</t>
  </si>
  <si>
    <t>DAOOW</t>
  </si>
  <si>
    <t>DAVEW</t>
  </si>
  <si>
    <t>DATSW</t>
  </si>
  <si>
    <t>CZOO-WT</t>
  </si>
  <si>
    <t>CYTHW</t>
  </si>
  <si>
    <t>CXAC-UN</t>
  </si>
  <si>
    <t>CXAC-WT</t>
  </si>
  <si>
    <t>CVII-UN</t>
  </si>
  <si>
    <t>CVII-WT</t>
  </si>
  <si>
    <t>DGP</t>
  </si>
  <si>
    <t>DGLDF</t>
  </si>
  <si>
    <t>DHBCW</t>
  </si>
  <si>
    <t>DGZ</t>
  </si>
  <si>
    <t>DHACU</t>
  </si>
  <si>
    <t>DHACW</t>
  </si>
  <si>
    <t>DDT</t>
  </si>
  <si>
    <t>DECAU</t>
  </si>
  <si>
    <t>DCP-PB</t>
  </si>
  <si>
    <t>DCRDU</t>
  </si>
  <si>
    <t>DCRDW</t>
  </si>
  <si>
    <t>DJP</t>
  </si>
  <si>
    <t>DKDCU</t>
  </si>
  <si>
    <t>DKDCW</t>
  </si>
  <si>
    <t>DJCB</t>
  </si>
  <si>
    <t>DLCAU</t>
  </si>
  <si>
    <t>DLCAW</t>
  </si>
  <si>
    <t>DILAU</t>
  </si>
  <si>
    <t>DILAW</t>
  </si>
  <si>
    <t>DISAU</t>
  </si>
  <si>
    <t>DISAW</t>
  </si>
  <si>
    <t>DHCNI</t>
  </si>
  <si>
    <t>DHCNL</t>
  </si>
  <si>
    <t>DHCAU</t>
  </si>
  <si>
    <t>DHCAW</t>
  </si>
  <si>
    <t>DHR-PB</t>
  </si>
  <si>
    <t>DHHCU</t>
  </si>
  <si>
    <t>DHHCW</t>
  </si>
  <si>
    <t>DSLVF</t>
  </si>
  <si>
    <t>DTB</t>
  </si>
  <si>
    <t>DSACU</t>
  </si>
  <si>
    <t>DSACW</t>
  </si>
  <si>
    <t>DSAQ-UN</t>
  </si>
  <si>
    <t>DSAQ-WT</t>
  </si>
  <si>
    <t>DRCTW</t>
  </si>
  <si>
    <t>DRAYU</t>
  </si>
  <si>
    <t>DRAYW</t>
  </si>
  <si>
    <t>DRH-PA</t>
  </si>
  <si>
    <t>DLR-PL</t>
  </si>
  <si>
    <t>DNA-WT</t>
  </si>
  <si>
    <t>DMS-WT</t>
  </si>
  <si>
    <t>DMYS-UN</t>
  </si>
  <si>
    <t>DMYS-WT</t>
  </si>
  <si>
    <t>DNZ-UN</t>
  </si>
  <si>
    <t>DNZ-WT</t>
  </si>
  <si>
    <t>DNRRW</t>
  </si>
  <si>
    <t>DPCSW</t>
  </si>
  <si>
    <t>DOMA-WT</t>
  </si>
  <si>
    <t>DODRW</t>
  </si>
  <si>
    <t>ECCC</t>
  </si>
  <si>
    <t>ECC-PD</t>
  </si>
  <si>
    <t>ECCV</t>
  </si>
  <si>
    <t>ECCW</t>
  </si>
  <si>
    <t>EDNCU</t>
  </si>
  <si>
    <t>EDNCW</t>
  </si>
  <si>
    <t>ECOLW</t>
  </si>
  <si>
    <t>EACPU</t>
  </si>
  <si>
    <t>EACPW</t>
  </si>
  <si>
    <t>EBGEF</t>
  </si>
  <si>
    <t>EBBGF</t>
  </si>
  <si>
    <t>EBACU</t>
  </si>
  <si>
    <t>EBACW</t>
  </si>
  <si>
    <t>DUKB</t>
  </si>
  <si>
    <t>DUETW</t>
  </si>
  <si>
    <t>DTSTW</t>
  </si>
  <si>
    <t>DUNEU</t>
  </si>
  <si>
    <t>DUNEW</t>
  </si>
  <si>
    <t>DTRTU</t>
  </si>
  <si>
    <t>DTRTW</t>
  </si>
  <si>
    <t>DTOCU</t>
  </si>
  <si>
    <t>DTOCW</t>
  </si>
  <si>
    <t>DTP</t>
  </si>
  <si>
    <t>DTG</t>
  </si>
  <si>
    <t>DX-PC</t>
  </si>
  <si>
    <t>DZZ</t>
  </si>
  <si>
    <t>DWIN-UN</t>
  </si>
  <si>
    <t>DWIN-WT</t>
  </si>
  <si>
    <t>DWACU</t>
  </si>
  <si>
    <t>DWACW</t>
  </si>
  <si>
    <t>FATPW</t>
  </si>
  <si>
    <t>FATH-WT</t>
  </si>
  <si>
    <t>FBGX</t>
  </si>
  <si>
    <t>FATBP</t>
  </si>
  <si>
    <t>FATBW</t>
  </si>
  <si>
    <t>FACT-UN</t>
  </si>
  <si>
    <t>FACT-WT</t>
  </si>
  <si>
    <t>FACA-UN</t>
  </si>
  <si>
    <t>FACA-WT</t>
  </si>
  <si>
    <t>FCNCO</t>
  </si>
  <si>
    <t>FCNCP</t>
  </si>
  <si>
    <t>FCRX</t>
  </si>
  <si>
    <t>FCELB</t>
  </si>
  <si>
    <t>FBRT-PE</t>
  </si>
  <si>
    <t>FCAX-UN</t>
  </si>
  <si>
    <t>FCAX-WT</t>
  </si>
  <si>
    <t>FGBIP</t>
  </si>
  <si>
    <t>FGMCU</t>
  </si>
  <si>
    <t>FGMCW</t>
  </si>
  <si>
    <t>FGFPP</t>
  </si>
  <si>
    <t>FEXDR</t>
  </si>
  <si>
    <t>FEXDU</t>
  </si>
  <si>
    <t>FEXDW</t>
  </si>
  <si>
    <t>FFIEW</t>
  </si>
  <si>
    <t>FEDL</t>
  </si>
  <si>
    <t>EVGRU</t>
  </si>
  <si>
    <t>EVGRW</t>
  </si>
  <si>
    <t>EVGOW</t>
  </si>
  <si>
    <t>EVE-UN</t>
  </si>
  <si>
    <t>EVE-WT</t>
  </si>
  <si>
    <t>ETWO-WT</t>
  </si>
  <si>
    <t>EUCRU</t>
  </si>
  <si>
    <t>EUCRW</t>
  </si>
  <si>
    <t>EUFX</t>
  </si>
  <si>
    <t>EUO</t>
  </si>
  <si>
    <t>ESTWF</t>
  </si>
  <si>
    <t>ESUS</t>
  </si>
  <si>
    <t>ETACW</t>
  </si>
  <si>
    <t>ETHOD</t>
  </si>
  <si>
    <t>ET-PC</t>
  </si>
  <si>
    <t>ET-PD</t>
  </si>
  <si>
    <t>ET-PE</t>
  </si>
  <si>
    <t>EYESW</t>
  </si>
  <si>
    <t>EVOJU</t>
  </si>
  <si>
    <t>EVOJW</t>
  </si>
  <si>
    <t>EVLVW</t>
  </si>
  <si>
    <t>EVTL-WT</t>
  </si>
  <si>
    <t>ENCPU</t>
  </si>
  <si>
    <t>ENCPW</t>
  </si>
  <si>
    <t>ENERR</t>
  </si>
  <si>
    <t>ENERU</t>
  </si>
  <si>
    <t>ENERW</t>
  </si>
  <si>
    <t>EMLDU</t>
  </si>
  <si>
    <t>EMLDW</t>
  </si>
  <si>
    <t>ELMSW</t>
  </si>
  <si>
    <t>EMBKW</t>
  </si>
  <si>
    <t>EEH</t>
  </si>
  <si>
    <t>EDTXW</t>
  </si>
  <si>
    <t>EFC-PA</t>
  </si>
  <si>
    <t>EFC-PB</t>
  </si>
  <si>
    <t>EFSCP</t>
  </si>
  <si>
    <t>EJFAU</t>
  </si>
  <si>
    <t>EJFAW</t>
  </si>
  <si>
    <t>ELAT</t>
  </si>
  <si>
    <t>EICA</t>
  </si>
  <si>
    <t>ENPC-UN</t>
  </si>
  <si>
    <t>ENPC-WT</t>
  </si>
  <si>
    <t>ENTFU</t>
  </si>
  <si>
    <t>ENTFW</t>
  </si>
  <si>
    <t>ENNPF</t>
  </si>
  <si>
    <t>ENJYW</t>
  </si>
  <si>
    <t>EPR-PC</t>
  </si>
  <si>
    <t>EPR-PE</t>
  </si>
  <si>
    <t>EP-PC</t>
  </si>
  <si>
    <t>EPHYU</t>
  </si>
  <si>
    <t>EPHYW</t>
  </si>
  <si>
    <t>EOSEW</t>
  </si>
  <si>
    <t>EOCW-UN</t>
  </si>
  <si>
    <t>EOCW-WT</t>
  </si>
  <si>
    <t>ERESW</t>
  </si>
  <si>
    <t>EQCDX</t>
  </si>
  <si>
    <t>EQHA-UN</t>
  </si>
  <si>
    <t>EQHA-WT</t>
  </si>
  <si>
    <t>EQH-PA</t>
  </si>
  <si>
    <t>EQH-PC</t>
  </si>
  <si>
    <t>EQD-UN</t>
  </si>
  <si>
    <t>EQD-WT</t>
  </si>
  <si>
    <t>ESACU</t>
  </si>
  <si>
    <t>ESACW</t>
  </si>
  <si>
    <t>ESM-UN</t>
  </si>
  <si>
    <t>ESM-WT</t>
  </si>
  <si>
    <t>ESSCR</t>
  </si>
  <si>
    <t>ESSCU</t>
  </si>
  <si>
    <t>ESSCW</t>
  </si>
  <si>
    <t>FTRSF</t>
  </si>
  <si>
    <t>FTVIU</t>
  </si>
  <si>
    <t>FTVIW</t>
  </si>
  <si>
    <t>FTPAU</t>
  </si>
  <si>
    <t>FTPAW</t>
  </si>
  <si>
    <t>FTIIU</t>
  </si>
  <si>
    <t>FTIIW</t>
  </si>
  <si>
    <t>FTEV-UN</t>
  </si>
  <si>
    <t>FTEV-WT</t>
  </si>
  <si>
    <t>FTCVU</t>
  </si>
  <si>
    <t>FTCVW</t>
  </si>
  <si>
    <t>FSRDW</t>
  </si>
  <si>
    <t>FSSIU</t>
  </si>
  <si>
    <t>FSSIW</t>
  </si>
  <si>
    <t>FSNB-UN</t>
  </si>
  <si>
    <t>FSNB-WT</t>
  </si>
  <si>
    <t>FST-WT</t>
  </si>
  <si>
    <t>FSRXU</t>
  </si>
  <si>
    <t>FSRXW</t>
  </si>
  <si>
    <t>FTAAU</t>
  </si>
  <si>
    <t>FTAAW</t>
  </si>
  <si>
    <t>FTAIN</t>
  </si>
  <si>
    <t>FTAIO</t>
  </si>
  <si>
    <t>FTAIP</t>
  </si>
  <si>
    <t>FTAI-PA</t>
  </si>
  <si>
    <t>FTAI-PB</t>
  </si>
  <si>
    <t>FTAI-PC</t>
  </si>
  <si>
    <t>GACQU</t>
  </si>
  <si>
    <t>GACQW</t>
  </si>
  <si>
    <t>FZT-UN</t>
  </si>
  <si>
    <t>FZT-WT</t>
  </si>
  <si>
    <t>GAMCU</t>
  </si>
  <si>
    <t>GAMCW</t>
  </si>
  <si>
    <t>GAINN</t>
  </si>
  <si>
    <t>GAINZ</t>
  </si>
  <si>
    <t>GAB-PK</t>
  </si>
  <si>
    <t>FXCOW</t>
  </si>
  <si>
    <t>FVT-UN</t>
  </si>
  <si>
    <t>FVT-WT</t>
  </si>
  <si>
    <t>FVIV-UN</t>
  </si>
  <si>
    <t>FVIV-WT</t>
  </si>
  <si>
    <t>FUE</t>
  </si>
  <si>
    <t>FULTP</t>
  </si>
  <si>
    <t>GENQU</t>
  </si>
  <si>
    <t>GENQW</t>
  </si>
  <si>
    <t>GFGDU</t>
  </si>
  <si>
    <t>GFGDW</t>
  </si>
  <si>
    <t>GFAIW</t>
  </si>
  <si>
    <t>GFLU</t>
  </si>
  <si>
    <t>GFOR-UN</t>
  </si>
  <si>
    <t>GFOR-WT</t>
  </si>
  <si>
    <t>GFX-UN</t>
  </si>
  <si>
    <t>GFX-WT</t>
  </si>
  <si>
    <t>GDV-PK</t>
  </si>
  <si>
    <t>GDXD</t>
  </si>
  <si>
    <t>GDXU</t>
  </si>
  <si>
    <t>GDSTR</t>
  </si>
  <si>
    <t>GDSTU</t>
  </si>
  <si>
    <t>GDSTW</t>
  </si>
  <si>
    <t>GEEXU</t>
  </si>
  <si>
    <t>GEEXW</t>
  </si>
  <si>
    <t>GECCM</t>
  </si>
  <si>
    <t>GECCN</t>
  </si>
  <si>
    <t>GECCO</t>
  </si>
  <si>
    <t>GENI-WT</t>
  </si>
  <si>
    <t>GAQ-UN</t>
  </si>
  <si>
    <t>GAPA-UN</t>
  </si>
  <si>
    <t>GAPA-WT</t>
  </si>
  <si>
    <t>GATEU</t>
  </si>
  <si>
    <t>GATEW</t>
  </si>
  <si>
    <t>GAZ</t>
  </si>
  <si>
    <t>GBRGR</t>
  </si>
  <si>
    <t>GBRGU</t>
  </si>
  <si>
    <t>GBRGW</t>
  </si>
  <si>
    <t>GDL-PC</t>
  </si>
  <si>
    <t>GDNRU</t>
  </si>
  <si>
    <t>GDNRW</t>
  </si>
  <si>
    <t>GCMGW</t>
  </si>
  <si>
    <t>GBUG</t>
  </si>
  <si>
    <t>GB-WT</t>
  </si>
  <si>
    <t>GCC</t>
  </si>
  <si>
    <t>FLACU</t>
  </si>
  <si>
    <t>FLACW</t>
  </si>
  <si>
    <t>FITBO</t>
  </si>
  <si>
    <t>FITBP</t>
  </si>
  <si>
    <t>FINMU</t>
  </si>
  <si>
    <t>FINMW</t>
  </si>
  <si>
    <t>FGIWW</t>
  </si>
  <si>
    <t>FHLTU</t>
  </si>
  <si>
    <t>FHLTW</t>
  </si>
  <si>
    <t>FHN-PB</t>
  </si>
  <si>
    <t>FHN-PC</t>
  </si>
  <si>
    <t>FHN-PD</t>
  </si>
  <si>
    <t>FHN-PE</t>
  </si>
  <si>
    <t>FHN-PF</t>
  </si>
  <si>
    <t>FIHD</t>
  </si>
  <si>
    <t>FIISO</t>
  </si>
  <si>
    <t>FIACU</t>
  </si>
  <si>
    <t>FIACW</t>
  </si>
  <si>
    <t>FICVU</t>
  </si>
  <si>
    <t>FICVW</t>
  </si>
  <si>
    <t>FIEE</t>
  </si>
  <si>
    <t>FLYA-UN</t>
  </si>
  <si>
    <t>FLYA-WT</t>
  </si>
  <si>
    <t>FMAC-WT</t>
  </si>
  <si>
    <t>FLME-UN</t>
  </si>
  <si>
    <t>FLME-WT</t>
  </si>
  <si>
    <t>FLMNW</t>
  </si>
  <si>
    <t>FMCKK</t>
  </si>
  <si>
    <t>FMIVW</t>
  </si>
  <si>
    <t>FNGU</t>
  </si>
  <si>
    <t>FPAC-WT</t>
  </si>
  <si>
    <t>FOXWW</t>
  </si>
  <si>
    <t>F-PB</t>
  </si>
  <si>
    <t>F-PC</t>
  </si>
  <si>
    <t>FOSLL</t>
  </si>
  <si>
    <t>FOUNU</t>
  </si>
  <si>
    <t>FOUNW</t>
  </si>
  <si>
    <t>FOA-WT</t>
  </si>
  <si>
    <t>FNMAP</t>
  </si>
  <si>
    <t>FNVTU</t>
  </si>
  <si>
    <t>FNVTW</t>
  </si>
  <si>
    <t>FREJP</t>
  </si>
  <si>
    <t>FREEW</t>
  </si>
  <si>
    <t>FRC-PJ</t>
  </si>
  <si>
    <t>FRC-PK</t>
  </si>
  <si>
    <t>FRC-PL</t>
  </si>
  <si>
    <t>FRC-PM</t>
  </si>
  <si>
    <t>FRC-PN</t>
  </si>
  <si>
    <t>FRBNU</t>
  </si>
  <si>
    <t>FRBNW</t>
  </si>
  <si>
    <t>FREY-WT</t>
  </si>
  <si>
    <t>FRGE-WT</t>
  </si>
  <si>
    <t>FRGAP</t>
  </si>
  <si>
    <t>FRLAU</t>
  </si>
  <si>
    <t>FRLAW</t>
  </si>
  <si>
    <t>FRWAU</t>
  </si>
  <si>
    <t>FRWAW</t>
  </si>
  <si>
    <t>FRXB-UN</t>
  </si>
  <si>
    <t>FRXB-WT</t>
  </si>
  <si>
    <t>FSEN</t>
  </si>
  <si>
    <t>FRSGU</t>
  </si>
  <si>
    <t>FRSGW</t>
  </si>
  <si>
    <t>FRMEP</t>
  </si>
  <si>
    <t>FRONU</t>
  </si>
  <si>
    <t>FRONW</t>
  </si>
  <si>
    <t>$55.14M</t>
  </si>
  <si>
    <t>$1.11B</t>
  </si>
  <si>
    <t>$1.14B</t>
  </si>
  <si>
    <t>$72.99M</t>
  </si>
  <si>
    <t>$66.10M</t>
  </si>
  <si>
    <t>$1.19B</t>
  </si>
  <si>
    <t>$42.79M</t>
  </si>
  <si>
    <t>$36.22M</t>
  </si>
  <si>
    <t>€14.39M</t>
  </si>
  <si>
    <t>$1.55B</t>
  </si>
  <si>
    <t>$2.35B</t>
  </si>
  <si>
    <t>$15.86M</t>
  </si>
  <si>
    <t>$1.09B</t>
  </si>
  <si>
    <t>$1.27B</t>
  </si>
  <si>
    <t>$46.53M</t>
  </si>
  <si>
    <t>$1.76B</t>
  </si>
  <si>
    <t>$23.71M</t>
  </si>
  <si>
    <t>$12.92M</t>
  </si>
  <si>
    <t>$5.66B</t>
  </si>
  <si>
    <t>$2.74B</t>
  </si>
  <si>
    <t>$70.63M</t>
  </si>
  <si>
    <t>$241.83M</t>
  </si>
  <si>
    <t>$77.11M</t>
  </si>
  <si>
    <t>$94.12M</t>
  </si>
  <si>
    <t>$114.77M</t>
  </si>
  <si>
    <t>$14.92M</t>
  </si>
  <si>
    <t>$174.36M</t>
  </si>
  <si>
    <t>$6.59M</t>
  </si>
  <si>
    <t>$11.25M</t>
  </si>
  <si>
    <t>£46.53M</t>
  </si>
  <si>
    <t>$48.04M</t>
  </si>
  <si>
    <t>$114.53M</t>
  </si>
  <si>
    <t>CHF 6.81B</t>
  </si>
  <si>
    <t>$2.07B</t>
  </si>
  <si>
    <t>$1.98B</t>
  </si>
  <si>
    <t>$136.20M</t>
  </si>
  <si>
    <t>$114.30M</t>
  </si>
  <si>
    <t>$1.28B</t>
  </si>
  <si>
    <t>$7.80M</t>
  </si>
  <si>
    <t>$38.85M</t>
  </si>
  <si>
    <t>$21.19M</t>
  </si>
  <si>
    <t>$14.93M</t>
  </si>
  <si>
    <t>CA$33.69M</t>
  </si>
  <si>
    <t>$26.02M</t>
  </si>
  <si>
    <t>$47.38M</t>
  </si>
  <si>
    <t>$79.73M</t>
  </si>
  <si>
    <t>$224.04M</t>
  </si>
  <si>
    <t>$71.71M</t>
  </si>
  <si>
    <t>$826.20M</t>
  </si>
  <si>
    <t>$174.60M</t>
  </si>
  <si>
    <t>$1.05B</t>
  </si>
  <si>
    <t>$14.48M</t>
  </si>
  <si>
    <t>$15.65M</t>
  </si>
  <si>
    <t>$15.34M</t>
  </si>
  <si>
    <t>$30.51M</t>
  </si>
  <si>
    <t>$427.21M</t>
  </si>
  <si>
    <t>$220.15M</t>
  </si>
  <si>
    <t>$395.90M</t>
  </si>
  <si>
    <t>$233.00M</t>
  </si>
  <si>
    <t>$88.21M</t>
  </si>
  <si>
    <t>$21.35M</t>
  </si>
  <si>
    <t>$139.81M</t>
  </si>
  <si>
    <t>$85.90M</t>
  </si>
  <si>
    <t>$10.61M</t>
  </si>
  <si>
    <t>$354.70M</t>
  </si>
  <si>
    <t>CA$19.30M</t>
  </si>
  <si>
    <t>$7.45M</t>
  </si>
  <si>
    <t>$16.23M</t>
  </si>
  <si>
    <t>$1.63M</t>
  </si>
  <si>
    <t>$19.41M</t>
  </si>
  <si>
    <t>$16.92M</t>
  </si>
  <si>
    <t>$19.42M</t>
  </si>
  <si>
    <t>$51.62M</t>
  </si>
  <si>
    <t>$125.60M</t>
  </si>
  <si>
    <t>$24.55M</t>
  </si>
  <si>
    <t>$474.89M</t>
  </si>
  <si>
    <t>$15.64M</t>
  </si>
  <si>
    <t>$7.03M</t>
  </si>
  <si>
    <t>$41.04M</t>
  </si>
  <si>
    <t>$8.20M</t>
  </si>
  <si>
    <t>$73.68M</t>
  </si>
  <si>
    <t>$2.43M</t>
  </si>
  <si>
    <t>$45.32M</t>
  </si>
  <si>
    <t>$44.63M</t>
  </si>
  <si>
    <t>$7.39M</t>
  </si>
  <si>
    <t>$49.87M</t>
  </si>
  <si>
    <t>$16.87M</t>
  </si>
  <si>
    <t>$72.77M</t>
  </si>
  <si>
    <t>$2.98B</t>
  </si>
  <si>
    <t>$316.33M</t>
  </si>
  <si>
    <t>$1.94B</t>
  </si>
  <si>
    <t>CA$8.64M</t>
  </si>
  <si>
    <t>$33.83M</t>
  </si>
  <si>
    <t>$791.26M</t>
  </si>
  <si>
    <t>$22.73M</t>
  </si>
  <si>
    <t>$1.35M</t>
  </si>
  <si>
    <t>A$15.19M</t>
  </si>
  <si>
    <t>£94.30M</t>
  </si>
  <si>
    <t>€25.16M</t>
  </si>
  <si>
    <t>$164.68M</t>
  </si>
  <si>
    <t>$48.39M</t>
  </si>
  <si>
    <t>CN¥2.05B</t>
  </si>
  <si>
    <t>£278.87M</t>
  </si>
  <si>
    <t>$208.27M</t>
  </si>
  <si>
    <t>CN¥2.03B</t>
  </si>
  <si>
    <t>$299.32M</t>
  </si>
  <si>
    <t>$243.62M</t>
  </si>
  <si>
    <t>$613.76M</t>
  </si>
  <si>
    <t>£243.69M</t>
  </si>
  <si>
    <t>21.24B</t>
  </si>
  <si>
    <t>29.1B</t>
  </si>
  <si>
    <t>2.68B</t>
  </si>
  <si>
    <t>7.11B</t>
  </si>
  <si>
    <t>9.7M</t>
  </si>
  <si>
    <t>20.22M</t>
  </si>
  <si>
    <t>6.62M</t>
  </si>
  <si>
    <t>47.27M</t>
  </si>
  <si>
    <t>QNCX</t>
  </si>
  <si>
    <t>2.26M</t>
  </si>
  <si>
    <t>22.02M</t>
  </si>
  <si>
    <t>2.74M</t>
  </si>
  <si>
    <t>21.3M</t>
  </si>
  <si>
    <t>47.38M</t>
  </si>
  <si>
    <t>9.72M</t>
  </si>
  <si>
    <t>1.62M</t>
  </si>
  <si>
    <t>122k</t>
  </si>
  <si>
    <t>20.1M</t>
  </si>
  <si>
    <t>12.84M</t>
  </si>
  <si>
    <t>7.45M</t>
  </si>
  <si>
    <t>4.42M</t>
  </si>
  <si>
    <t>1.7M</t>
  </si>
  <si>
    <t>1.65M</t>
  </si>
  <si>
    <t>4.2M</t>
  </si>
  <si>
    <t>22.4M</t>
  </si>
  <si>
    <t>5.99M</t>
  </si>
  <si>
    <t>3.96M</t>
  </si>
  <si>
    <t>2.66M</t>
  </si>
  <si>
    <t>1.39M</t>
  </si>
  <si>
    <t>17M</t>
  </si>
  <si>
    <t>2.1M</t>
  </si>
  <si>
    <t>15.38M</t>
  </si>
  <si>
    <t>2.43M</t>
  </si>
  <si>
    <t>7.23M</t>
  </si>
  <si>
    <t>$18.17M</t>
  </si>
  <si>
    <t>$43.94M</t>
  </si>
  <si>
    <t>$134.72M</t>
  </si>
  <si>
    <t>$436.58M</t>
  </si>
  <si>
    <t>$248.06M</t>
  </si>
  <si>
    <t>$34.94M</t>
  </si>
  <si>
    <t>$199.67M</t>
  </si>
  <si>
    <t>$34.91M</t>
  </si>
  <si>
    <t>$203.26M</t>
  </si>
  <si>
    <t>$172.46M</t>
  </si>
  <si>
    <t>€222.90M</t>
  </si>
  <si>
    <t>$727.68M</t>
  </si>
  <si>
    <t>$185.33M</t>
  </si>
  <si>
    <t>$5.51M</t>
  </si>
  <si>
    <t>$580.18M</t>
  </si>
  <si>
    <t>$2.27B</t>
  </si>
  <si>
    <t>$303.70M</t>
  </si>
  <si>
    <t>$26.80M</t>
  </si>
  <si>
    <t>$90.62M</t>
  </si>
  <si>
    <t>$376.40M</t>
  </si>
  <si>
    <t>$108.65M</t>
  </si>
  <si>
    <t>€919.81M</t>
  </si>
  <si>
    <t>$13.78M</t>
  </si>
  <si>
    <t>$117.37M</t>
  </si>
  <si>
    <t>$265.40M</t>
  </si>
  <si>
    <t>$77.40M</t>
  </si>
  <si>
    <t>$149.16M</t>
  </si>
  <si>
    <t>$227.52M</t>
  </si>
  <si>
    <t>$426.86M</t>
  </si>
  <si>
    <t>$28.76M</t>
  </si>
  <si>
    <t>$139.63M</t>
  </si>
  <si>
    <t>$16.53M</t>
  </si>
  <si>
    <t>$46.61M</t>
  </si>
  <si>
    <t>$155.61M</t>
  </si>
  <si>
    <t>$33.05M</t>
  </si>
  <si>
    <t>$153.42M</t>
  </si>
  <si>
    <t>$53.08M</t>
  </si>
  <si>
    <t>$17.65M</t>
  </si>
  <si>
    <t>$286.81M</t>
  </si>
  <si>
    <t>$323.47M</t>
  </si>
  <si>
    <t>$58.32M</t>
  </si>
  <si>
    <t>$284.63M</t>
  </si>
  <si>
    <t>$149.53M</t>
  </si>
  <si>
    <t>$396.26M</t>
  </si>
  <si>
    <t>$256.07M</t>
  </si>
  <si>
    <t>$66.23M</t>
  </si>
  <si>
    <t>$98.69M</t>
  </si>
  <si>
    <t>$59.00M</t>
  </si>
  <si>
    <t>$81.64M</t>
  </si>
  <si>
    <t>$867.66M</t>
  </si>
  <si>
    <t>$212.67M</t>
  </si>
  <si>
    <t>$51.89M</t>
  </si>
  <si>
    <t>$586.49M</t>
  </si>
  <si>
    <t>$1.39B</t>
  </si>
  <si>
    <t>$121.04M</t>
  </si>
  <si>
    <t>$249.23M</t>
  </si>
  <si>
    <t>$189.34M</t>
  </si>
  <si>
    <t>$505.14M</t>
  </si>
  <si>
    <t>$194.79M</t>
  </si>
  <si>
    <t>$19.21M</t>
  </si>
  <si>
    <t>$2.16B</t>
  </si>
  <si>
    <t>$490.85M</t>
  </si>
  <si>
    <t>$309.51M</t>
  </si>
  <si>
    <t>$47.18M</t>
  </si>
  <si>
    <t>$281.88M</t>
  </si>
  <si>
    <t>$513.30M</t>
  </si>
  <si>
    <t>$574.19M</t>
  </si>
  <si>
    <t>$628.74M</t>
  </si>
  <si>
    <t>$31.25M</t>
  </si>
  <si>
    <t>$75.89M</t>
  </si>
  <si>
    <t>$148.38M</t>
  </si>
  <si>
    <t>$77.37M</t>
  </si>
  <si>
    <t>$69.05M</t>
  </si>
  <si>
    <t>$34.26M</t>
  </si>
  <si>
    <t>$138.37M</t>
  </si>
  <si>
    <t>$123.62M</t>
  </si>
  <si>
    <t>$52.51M</t>
  </si>
  <si>
    <t>$168.25M</t>
  </si>
  <si>
    <t>$1.20B</t>
  </si>
  <si>
    <t>$799.40M</t>
  </si>
  <si>
    <t>$14.65M</t>
  </si>
  <si>
    <t>$40.22M</t>
  </si>
  <si>
    <t>$546.39M</t>
  </si>
  <si>
    <t>$970.32M</t>
  </si>
  <si>
    <t>$120.95M</t>
  </si>
  <si>
    <t>$220.96M</t>
  </si>
  <si>
    <t>$40.15M</t>
  </si>
  <si>
    <t>$20.81M</t>
  </si>
  <si>
    <t>€100.43M</t>
  </si>
  <si>
    <t>$495.63M</t>
  </si>
  <si>
    <t>$57.01M</t>
  </si>
  <si>
    <t>$288.43M</t>
  </si>
  <si>
    <t>$25.38M</t>
  </si>
  <si>
    <t>$440.31M</t>
  </si>
  <si>
    <t>$888.68M</t>
  </si>
  <si>
    <t>$382.42M</t>
  </si>
  <si>
    <t>$1.90B</t>
  </si>
  <si>
    <t>$96.09M</t>
  </si>
  <si>
    <t>$313.57M</t>
  </si>
  <si>
    <t>$121.97M</t>
  </si>
  <si>
    <t>$71.64M</t>
  </si>
  <si>
    <t>$117.86M</t>
  </si>
  <si>
    <t>$391.79M</t>
  </si>
  <si>
    <t>$486.83M</t>
  </si>
  <si>
    <t>$17.04M</t>
  </si>
  <si>
    <t>$3.81M</t>
  </si>
  <si>
    <t>$175.94M</t>
  </si>
  <si>
    <t>$139.98M</t>
  </si>
  <si>
    <t>$27.38M</t>
  </si>
  <si>
    <t>$155.02M</t>
  </si>
  <si>
    <t>$454.79M</t>
  </si>
  <si>
    <t>$9.77B</t>
  </si>
  <si>
    <t>$103.98M</t>
  </si>
  <si>
    <t>$131.64M</t>
  </si>
  <si>
    <t>$638.19M</t>
  </si>
  <si>
    <t>$600.24M</t>
  </si>
  <si>
    <t>$427.78M</t>
  </si>
  <si>
    <t>$218.23M</t>
  </si>
  <si>
    <t>$53.38M</t>
  </si>
  <si>
    <t>$146.44M</t>
  </si>
  <si>
    <t>$27.08M</t>
  </si>
  <si>
    <t>$15.83M</t>
  </si>
  <si>
    <t>$244.48M</t>
  </si>
  <si>
    <t>$435.88M</t>
  </si>
  <si>
    <t>$34.07M</t>
  </si>
  <si>
    <t>$50.39M</t>
  </si>
  <si>
    <t>$351.44M</t>
  </si>
  <si>
    <t>$5.07B</t>
  </si>
  <si>
    <t>$49.62M</t>
  </si>
  <si>
    <t>$350.71M</t>
  </si>
  <si>
    <t>€4.36B</t>
  </si>
  <si>
    <t>$17.79M</t>
  </si>
  <si>
    <t>$34.24M</t>
  </si>
  <si>
    <t>CHF 140.50M</t>
  </si>
  <si>
    <t>$13.65M</t>
  </si>
  <si>
    <t>$23.09M</t>
  </si>
  <si>
    <t>$39.45M</t>
  </si>
  <si>
    <t>$222.48M</t>
  </si>
  <si>
    <t>$69.82M</t>
  </si>
  <si>
    <t>$106.48M</t>
  </si>
  <si>
    <t>$11.88B</t>
  </si>
  <si>
    <t>$11.48B</t>
  </si>
  <si>
    <t>$4.90B</t>
  </si>
  <si>
    <t>$4.91B</t>
  </si>
  <si>
    <t>$9.03B</t>
  </si>
  <si>
    <t>£7.16B</t>
  </si>
  <si>
    <t>$34.08B</t>
  </si>
  <si>
    <t>$899.36M</t>
  </si>
  <si>
    <t>$11.25B</t>
  </si>
  <si>
    <t>DKK 37.47B</t>
  </si>
  <si>
    <t>$19.10B</t>
  </si>
  <si>
    <t>$36.12B</t>
  </si>
  <si>
    <t>$7.02B</t>
  </si>
  <si>
    <t>$267.44M</t>
  </si>
  <si>
    <t>$371.29M</t>
  </si>
  <si>
    <t>$442.97M</t>
  </si>
  <si>
    <t>$128.61M</t>
  </si>
  <si>
    <t>$78.31M</t>
  </si>
  <si>
    <t>$8.15M</t>
  </si>
  <si>
    <t>$137.86M</t>
  </si>
  <si>
    <t>$231.70M</t>
  </si>
  <si>
    <t>$95.91M</t>
  </si>
  <si>
    <t>$134.08M</t>
  </si>
  <si>
    <t>$290.13M</t>
  </si>
  <si>
    <t>$360.17M</t>
  </si>
  <si>
    <t>$248.86M</t>
  </si>
  <si>
    <t>$153.19M</t>
  </si>
  <si>
    <t>$91.36M</t>
  </si>
  <si>
    <t>$13.95M</t>
  </si>
  <si>
    <t>$119.01M</t>
  </si>
  <si>
    <t>$52.39M</t>
  </si>
  <si>
    <t>$35.29M</t>
  </si>
  <si>
    <t>$194.29M</t>
  </si>
  <si>
    <t>$347.80M</t>
  </si>
  <si>
    <t>$79.45M</t>
  </si>
  <si>
    <t>$201.83M</t>
  </si>
  <si>
    <t>$83.55M</t>
  </si>
  <si>
    <t>$708.55M</t>
  </si>
  <si>
    <t>$55.39M</t>
  </si>
  <si>
    <t>A$80.00M</t>
  </si>
  <si>
    <t>$364.58M</t>
  </si>
  <si>
    <t>$306.53M</t>
  </si>
  <si>
    <t>$20.48M</t>
  </si>
  <si>
    <t>€99.57M</t>
  </si>
  <si>
    <t>$50.45M</t>
  </si>
  <si>
    <t>$1.12B</t>
  </si>
  <si>
    <t>$394.42M</t>
  </si>
  <si>
    <t>$91.66M</t>
  </si>
  <si>
    <t>$109.75M</t>
  </si>
  <si>
    <t>$142.16M</t>
  </si>
  <si>
    <t>$17.40M</t>
  </si>
  <si>
    <t>$232.31M</t>
  </si>
  <si>
    <t>$122.00M</t>
  </si>
  <si>
    <t>$146.35M</t>
  </si>
  <si>
    <t>$25.52M</t>
  </si>
  <si>
    <t>$42.06M</t>
  </si>
  <si>
    <t>$98.94M</t>
  </si>
  <si>
    <t>$177.53M</t>
  </si>
  <si>
    <t>$343.66M</t>
  </si>
  <si>
    <t>$200.72M</t>
  </si>
  <si>
    <t>$64.36M</t>
  </si>
  <si>
    <t>$128.28M</t>
  </si>
  <si>
    <t>$115.97M</t>
  </si>
  <si>
    <t>$66.58M</t>
  </si>
  <si>
    <t>$290.38M</t>
  </si>
  <si>
    <t>$163.05M</t>
  </si>
  <si>
    <t>$80.22M</t>
  </si>
  <si>
    <t>$103.88M</t>
  </si>
  <si>
    <t>$368.36M</t>
  </si>
  <si>
    <t>$325.32M</t>
  </si>
  <si>
    <t>$371.82M</t>
  </si>
  <si>
    <t>$157.26M</t>
  </si>
  <si>
    <t>$98.32M</t>
  </si>
  <si>
    <t>$7.19M</t>
  </si>
  <si>
    <t>$14.20M</t>
  </si>
  <si>
    <t>$22.15M</t>
  </si>
  <si>
    <t>$1.89M</t>
  </si>
  <si>
    <t>$21.74M</t>
  </si>
  <si>
    <t>$324.25M</t>
  </si>
  <si>
    <t>$537.40M</t>
  </si>
  <si>
    <t>$552.23M</t>
  </si>
  <si>
    <t>$44.52M</t>
  </si>
  <si>
    <t>$27.90M</t>
  </si>
  <si>
    <t>$185.52M</t>
  </si>
  <si>
    <t>$61.30M</t>
  </si>
  <si>
    <t>$31.66M</t>
  </si>
  <si>
    <t>$19.75M</t>
  </si>
  <si>
    <t>$419.62M</t>
  </si>
  <si>
    <t>$18.08M</t>
  </si>
  <si>
    <t>$8.35B</t>
  </si>
  <si>
    <t>$36.08M</t>
  </si>
  <si>
    <t>$114.71M</t>
  </si>
  <si>
    <t>$146.55M</t>
  </si>
  <si>
    <t>$758.31M</t>
  </si>
  <si>
    <t>$304.38M</t>
  </si>
  <si>
    <t>$175.99M</t>
  </si>
  <si>
    <t>$212.05M</t>
  </si>
  <si>
    <t>$300.15M</t>
  </si>
  <si>
    <t>$828.19M</t>
  </si>
  <si>
    <t>$320.54M</t>
  </si>
  <si>
    <t>$99.78M</t>
  </si>
  <si>
    <t>$77.23M</t>
  </si>
  <si>
    <t>$25.43M</t>
  </si>
  <si>
    <t>$237.68M</t>
  </si>
  <si>
    <t>$386.24M</t>
  </si>
  <si>
    <t>$361.47M</t>
  </si>
  <si>
    <t>€209.12M</t>
  </si>
  <si>
    <t>$251.66M</t>
  </si>
  <si>
    <t>$85.73M</t>
  </si>
  <si>
    <t>$374.00M</t>
  </si>
  <si>
    <t>$20.41M</t>
  </si>
  <si>
    <t>$371.76M</t>
  </si>
  <si>
    <t>$591.98M</t>
  </si>
  <si>
    <t>$169.21M</t>
  </si>
  <si>
    <t>DKK 23.79B</t>
  </si>
  <si>
    <t>$185.35M</t>
  </si>
  <si>
    <t>$221.79M</t>
  </si>
  <si>
    <t>$57.41M</t>
  </si>
  <si>
    <t>$106.88M</t>
  </si>
  <si>
    <t>$16.82M</t>
  </si>
  <si>
    <t>$66.36M</t>
  </si>
  <si>
    <t>$36.75M</t>
  </si>
  <si>
    <t>$64.44M</t>
  </si>
  <si>
    <t>$651.94M</t>
  </si>
  <si>
    <t>$101.60M</t>
  </si>
  <si>
    <t>$469.14M</t>
  </si>
  <si>
    <t>$99.35M</t>
  </si>
  <si>
    <t>$33.11M</t>
  </si>
  <si>
    <t>€13.43B</t>
  </si>
  <si>
    <t>$184.15M</t>
  </si>
  <si>
    <t>€123.35M</t>
  </si>
  <si>
    <t>$195.44M</t>
  </si>
  <si>
    <t>$68.80M</t>
  </si>
  <si>
    <t>$193.34M</t>
  </si>
  <si>
    <t>$201.07M</t>
  </si>
  <si>
    <t>$13.15M</t>
  </si>
  <si>
    <t>$71.33M</t>
  </si>
  <si>
    <t>CN¥3.92B</t>
  </si>
  <si>
    <t>$18.34M</t>
  </si>
  <si>
    <t>$31.99M</t>
  </si>
  <si>
    <t>$96.32M</t>
  </si>
  <si>
    <t>$144.18M</t>
  </si>
  <si>
    <t>$476.96M</t>
  </si>
  <si>
    <t>$655.01M</t>
  </si>
  <si>
    <t>$56.30M</t>
  </si>
  <si>
    <t>$6.67M</t>
  </si>
  <si>
    <t>$213.76M</t>
  </si>
  <si>
    <t>$421.73M</t>
  </si>
  <si>
    <t>$239.43M</t>
  </si>
  <si>
    <t>¥830.07B</t>
  </si>
  <si>
    <t>$193.66M</t>
  </si>
  <si>
    <t>$6.62M</t>
  </si>
  <si>
    <t>$73.67M</t>
  </si>
  <si>
    <t>$124.70M</t>
  </si>
  <si>
    <t>$360.24M</t>
  </si>
  <si>
    <t>$11.20M</t>
  </si>
  <si>
    <t>$301.17M</t>
  </si>
  <si>
    <t>$405.55M</t>
  </si>
  <si>
    <t>$362.23M</t>
  </si>
  <si>
    <t>$370.35M</t>
  </si>
  <si>
    <t>$59.18M</t>
  </si>
  <si>
    <t>$169.33M</t>
  </si>
  <si>
    <t>A$34.81M</t>
  </si>
  <si>
    <t>$380.86M</t>
  </si>
  <si>
    <t>$392.36M</t>
  </si>
  <si>
    <t>$278.99M</t>
  </si>
  <si>
    <t>€87.15M</t>
  </si>
  <si>
    <t>$284.91M</t>
  </si>
  <si>
    <t>$752.24M</t>
  </si>
  <si>
    <t>$269.52M</t>
  </si>
  <si>
    <t>$344.48M</t>
  </si>
  <si>
    <t>$264.11M</t>
  </si>
  <si>
    <t>€543.46M</t>
  </si>
  <si>
    <t>$307.76M</t>
  </si>
  <si>
    <t>$146.07M</t>
  </si>
  <si>
    <t>$481.91M</t>
  </si>
  <si>
    <t>$11.78M</t>
  </si>
  <si>
    <t>$282.68M</t>
  </si>
  <si>
    <t>$52.75M</t>
  </si>
  <si>
    <t>$248.14M</t>
  </si>
  <si>
    <t>$373.28M</t>
  </si>
  <si>
    <t>$81.52M</t>
  </si>
  <si>
    <t>$313.65M</t>
  </si>
  <si>
    <t>$289.09M</t>
  </si>
  <si>
    <t>$432.70K</t>
  </si>
  <si>
    <t>$123.74M</t>
  </si>
  <si>
    <t>$51.76M</t>
  </si>
  <si>
    <t>$258.26M</t>
  </si>
  <si>
    <t>$90.40M</t>
  </si>
  <si>
    <t>$185.11M</t>
  </si>
  <si>
    <t>$226.57M</t>
  </si>
  <si>
    <t>$142.30M</t>
  </si>
  <si>
    <t>$34.31M</t>
  </si>
  <si>
    <t>$258.86M</t>
  </si>
  <si>
    <t>$373.50M</t>
  </si>
  <si>
    <t>$989.92M</t>
  </si>
  <si>
    <t>$69.08M</t>
  </si>
  <si>
    <t>$664.98M</t>
  </si>
  <si>
    <t>$26.53M</t>
  </si>
  <si>
    <t>$24.73M</t>
  </si>
  <si>
    <t>$57.83M</t>
  </si>
  <si>
    <t>$473.56M</t>
  </si>
  <si>
    <t>$43.63M</t>
  </si>
  <si>
    <t>$27.65M</t>
  </si>
  <si>
    <t>$506.33M</t>
  </si>
  <si>
    <t>$222.60M</t>
  </si>
  <si>
    <t>€309.33M</t>
  </si>
  <si>
    <t>$230.98M</t>
  </si>
  <si>
    <t>$6.56M</t>
  </si>
  <si>
    <t>$7.09M</t>
  </si>
  <si>
    <t>$266.62M</t>
  </si>
  <si>
    <t>$941.00K</t>
  </si>
  <si>
    <t>$868.21M</t>
  </si>
  <si>
    <t>$227.72M</t>
  </si>
  <si>
    <t>$178.12M</t>
  </si>
  <si>
    <t>$9.79M</t>
  </si>
  <si>
    <t>$575.95M</t>
  </si>
  <si>
    <t>$431.32M</t>
  </si>
  <si>
    <t>$35.51M</t>
  </si>
  <si>
    <t>$485.75M</t>
  </si>
  <si>
    <t>$47.99M</t>
  </si>
  <si>
    <t>$187.29M</t>
  </si>
  <si>
    <t>$116.56M</t>
  </si>
  <si>
    <t>$111.95M</t>
  </si>
  <si>
    <t>$171.13M</t>
  </si>
  <si>
    <t>$17.85M</t>
  </si>
  <si>
    <t>$101.74M</t>
  </si>
  <si>
    <t>$8.42M</t>
  </si>
  <si>
    <t>$45.86M</t>
  </si>
  <si>
    <t>$22.32M</t>
  </si>
  <si>
    <t>$77.07M</t>
  </si>
  <si>
    <t>$20.78M</t>
  </si>
  <si>
    <t>$111.06M</t>
  </si>
  <si>
    <t>$77.32M</t>
  </si>
  <si>
    <t>$13.96M</t>
  </si>
  <si>
    <t>$85.29M</t>
  </si>
  <si>
    <t>$303.29M</t>
  </si>
  <si>
    <t>$44.05M</t>
  </si>
  <si>
    <t>$92.72M</t>
  </si>
  <si>
    <t>$344.23M</t>
  </si>
  <si>
    <t>$364.82M</t>
  </si>
  <si>
    <t>$142.14M</t>
  </si>
  <si>
    <t>$116.08M</t>
  </si>
  <si>
    <t>$133.46M</t>
  </si>
  <si>
    <t>$454.65M</t>
  </si>
  <si>
    <t>$65.98M</t>
  </si>
  <si>
    <t>$90.71M</t>
  </si>
  <si>
    <t>$140.45M</t>
  </si>
  <si>
    <t>€261.04M</t>
  </si>
  <si>
    <t>$8.79M</t>
  </si>
  <si>
    <t>$8.44M</t>
  </si>
  <si>
    <t>$114.42M</t>
  </si>
  <si>
    <t>$310.82K</t>
  </si>
  <si>
    <t>$374.34M</t>
  </si>
  <si>
    <t>$338.76M</t>
  </si>
  <si>
    <t>CHF 267.13M</t>
  </si>
  <si>
    <t>$550.71M</t>
  </si>
  <si>
    <t>$648.13M</t>
  </si>
  <si>
    <t>$153.89M</t>
  </si>
  <si>
    <t>$7.01M</t>
  </si>
  <si>
    <t>$304.06M</t>
  </si>
  <si>
    <t>$355.86M</t>
  </si>
  <si>
    <t>$673.95M</t>
  </si>
  <si>
    <t>$107.86M</t>
  </si>
  <si>
    <t>$291.69M</t>
  </si>
  <si>
    <t>$256.94M</t>
  </si>
  <si>
    <t>$142.58M</t>
  </si>
  <si>
    <t>$200.19M</t>
  </si>
  <si>
    <t>$355.93M</t>
  </si>
  <si>
    <t>$178.41M</t>
  </si>
  <si>
    <t>$137.31M</t>
  </si>
  <si>
    <t>$77.18M</t>
  </si>
  <si>
    <t>$293.37M</t>
  </si>
  <si>
    <t>$26.33M</t>
  </si>
  <si>
    <t>$221.40M</t>
  </si>
  <si>
    <t>$132.42M</t>
  </si>
  <si>
    <t>$39.43M</t>
  </si>
  <si>
    <t>$149.45M</t>
  </si>
  <si>
    <t>$148.35M</t>
  </si>
  <si>
    <t>$28.46M</t>
  </si>
  <si>
    <t>$23.81M</t>
  </si>
  <si>
    <t>$16.94M</t>
  </si>
  <si>
    <t>CA$65.53M</t>
  </si>
  <si>
    <t>$183.01M</t>
  </si>
  <si>
    <t>$116.57M</t>
  </si>
  <si>
    <t>$266.61M</t>
  </si>
  <si>
    <t>$263.21M</t>
  </si>
  <si>
    <t>$212.43M</t>
  </si>
  <si>
    <t>$198.54M</t>
  </si>
  <si>
    <t>$40.57M</t>
  </si>
  <si>
    <t>$24.16M</t>
  </si>
  <si>
    <t>$412.42M</t>
  </si>
  <si>
    <t>$139.14M</t>
  </si>
  <si>
    <t>$26.22M</t>
  </si>
  <si>
    <t>$111.52M</t>
  </si>
  <si>
    <t>$215.57M</t>
  </si>
  <si>
    <t>€828.80M</t>
  </si>
  <si>
    <t>$151.17M</t>
  </si>
  <si>
    <t>$99.11M</t>
  </si>
  <si>
    <t>$23.64M</t>
  </si>
  <si>
    <t>$203.86M</t>
  </si>
  <si>
    <t>$522.50M</t>
  </si>
  <si>
    <t>$162.59M</t>
  </si>
  <si>
    <t>$7.60M</t>
  </si>
  <si>
    <t>$323.11M</t>
  </si>
  <si>
    <t>A$22.11M</t>
  </si>
  <si>
    <t>$59.75M</t>
  </si>
  <si>
    <t>$37.81M</t>
  </si>
  <si>
    <t>$280.78M</t>
  </si>
  <si>
    <t>$29.14M</t>
  </si>
  <si>
    <t>$104.38M</t>
  </si>
  <si>
    <t>$9.18M</t>
  </si>
  <si>
    <t>$57.45M</t>
  </si>
  <si>
    <t>$120.60M</t>
  </si>
  <si>
    <t>$21.23M</t>
  </si>
  <si>
    <t>$94.34M</t>
  </si>
  <si>
    <t>$368.03M</t>
  </si>
  <si>
    <t>$188.70M</t>
  </si>
  <si>
    <t>CHF 10.43M</t>
  </si>
  <si>
    <t>246k</t>
  </si>
  <si>
    <t>92.02k</t>
  </si>
  <si>
    <t>2.83M</t>
  </si>
  <si>
    <t>31.77M</t>
  </si>
  <si>
    <t>107k</t>
  </si>
  <si>
    <t>110.55k</t>
  </si>
  <si>
    <t>103.57k</t>
  </si>
  <si>
    <t>866k</t>
  </si>
  <si>
    <t>68.2M</t>
  </si>
  <si>
    <t>78.2k</t>
  </si>
  <si>
    <t>53.17M</t>
  </si>
  <si>
    <t>337.8M</t>
  </si>
  <si>
    <t>774k</t>
  </si>
  <si>
    <t>39.26k</t>
  </si>
  <si>
    <t>625k</t>
  </si>
  <si>
    <t>858k</t>
  </si>
  <si>
    <t>10.97M</t>
  </si>
  <si>
    <t>56.57M</t>
  </si>
  <si>
    <t>27.46M</t>
  </si>
  <si>
    <t>28.82M</t>
  </si>
  <si>
    <t>6.21M</t>
  </si>
  <si>
    <t>12.53M</t>
  </si>
  <si>
    <t>2.02M</t>
  </si>
  <si>
    <t>33.9M</t>
  </si>
  <si>
    <t>2.85M</t>
  </si>
  <si>
    <t>$122.27M</t>
  </si>
  <si>
    <t>$5.73M</t>
  </si>
  <si>
    <t>$37.45M</t>
  </si>
  <si>
    <t>$3.05M</t>
  </si>
  <si>
    <t>$38.55M</t>
  </si>
  <si>
    <t>£633.63K</t>
  </si>
  <si>
    <t>DKK 342.58M</t>
  </si>
  <si>
    <t>$15.22M</t>
  </si>
  <si>
    <t>$80.19M</t>
  </si>
  <si>
    <t>€197.73M</t>
  </si>
  <si>
    <t>$26.54M</t>
  </si>
  <si>
    <t>5.73M</t>
  </si>
  <si>
    <t>10.15M</t>
  </si>
  <si>
    <t>210.25k</t>
  </si>
  <si>
    <t>70.88M</t>
  </si>
  <si>
    <t>29.27M</t>
  </si>
  <si>
    <t>6.29M</t>
  </si>
  <si>
    <t>2.84M</t>
  </si>
  <si>
    <t>19.02M</t>
  </si>
  <si>
    <t>4.5M</t>
  </si>
  <si>
    <t>8.4M</t>
  </si>
  <si>
    <t>58.23M</t>
  </si>
  <si>
    <t>6.03M</t>
  </si>
  <si>
    <t>15.16M</t>
  </si>
  <si>
    <t>12.07M</t>
  </si>
  <si>
    <t>13.68M</t>
  </si>
  <si>
    <t>10.95M</t>
  </si>
  <si>
    <t>12.57M</t>
  </si>
  <si>
    <t>16.71M</t>
  </si>
  <si>
    <t>202k</t>
  </si>
  <si>
    <t>5.07M</t>
  </si>
  <si>
    <t>8.99M</t>
  </si>
  <si>
    <t>23.24M</t>
  </si>
  <si>
    <t>63.97M</t>
  </si>
  <si>
    <t>682k</t>
  </si>
  <si>
    <t>22.54M</t>
  </si>
  <si>
    <t>103.83M</t>
  </si>
  <si>
    <t>102.54M</t>
  </si>
  <si>
    <t>16.74M</t>
  </si>
  <si>
    <t>82.36M</t>
  </si>
  <si>
    <t>976k</t>
  </si>
  <si>
    <t>43.09M</t>
  </si>
  <si>
    <t>119.19M</t>
  </si>
  <si>
    <t>3.63M</t>
  </si>
  <si>
    <t>176.29M</t>
  </si>
  <si>
    <t>65.2M</t>
  </si>
  <si>
    <t>418k</t>
  </si>
  <si>
    <t>110.92M</t>
  </si>
  <si>
    <t>264.44M</t>
  </si>
  <si>
    <t>1.05M</t>
  </si>
  <si>
    <t>20.87M</t>
  </si>
  <si>
    <t>2.64M</t>
  </si>
  <si>
    <t>231k</t>
  </si>
  <si>
    <t>678.23k</t>
  </si>
  <si>
    <t>78.05M</t>
  </si>
  <si>
    <t>52.95M</t>
  </si>
  <si>
    <t>4.83M</t>
  </si>
  <si>
    <t>6.69M</t>
  </si>
  <si>
    <t>7.72M</t>
  </si>
  <si>
    <t>1.72M</t>
  </si>
  <si>
    <t>42.36M</t>
  </si>
  <si>
    <t>90.63M</t>
  </si>
  <si>
    <t>88.06M</t>
  </si>
  <si>
    <t>74.67M</t>
  </si>
  <si>
    <t>12.22M</t>
  </si>
  <si>
    <t>134.65M</t>
  </si>
  <si>
    <t>312k</t>
  </si>
  <si>
    <t>25.54M</t>
  </si>
  <si>
    <t>76.7M</t>
  </si>
  <si>
    <t>22.89M</t>
  </si>
  <si>
    <t>4.34M</t>
  </si>
  <si>
    <t>201.97k</t>
  </si>
  <si>
    <t>1.72B</t>
  </si>
  <si>
    <t>255.99k</t>
  </si>
  <si>
    <t>366.86M</t>
  </si>
  <si>
    <t>714.44M</t>
  </si>
  <si>
    <t>13.24M</t>
  </si>
  <si>
    <t>64.69M</t>
  </si>
  <si>
    <t>9.99M</t>
  </si>
  <si>
    <t>110.7M</t>
  </si>
  <si>
    <t>24.09M</t>
  </si>
  <si>
    <t>27.87M</t>
  </si>
  <si>
    <t>1.04M</t>
  </si>
  <si>
    <t>28.81M</t>
  </si>
  <si>
    <t>30.09M</t>
  </si>
  <si>
    <t>4.69M</t>
  </si>
  <si>
    <t>550k</t>
  </si>
  <si>
    <t>21.07M</t>
  </si>
  <si>
    <t>42.63M</t>
  </si>
  <si>
    <t>198k</t>
  </si>
  <si>
    <t>15.88M</t>
  </si>
  <si>
    <t>61.28M</t>
  </si>
  <si>
    <t>13.14M</t>
  </si>
  <si>
    <t>25.52M</t>
  </si>
  <si>
    <t>91.05M</t>
  </si>
  <si>
    <t>4.12M</t>
  </si>
  <si>
    <t>3.22M</t>
  </si>
  <si>
    <t>37.08M</t>
  </si>
  <si>
    <t>159.84M</t>
  </si>
  <si>
    <t>51.26M</t>
  </si>
  <si>
    <t>7.87M</t>
  </si>
  <si>
    <t>28.08M</t>
  </si>
  <si>
    <t>3.92M</t>
  </si>
  <si>
    <t>312.52M</t>
  </si>
  <si>
    <t>67.47M</t>
  </si>
  <si>
    <t>21.72M</t>
  </si>
  <si>
    <t>44.04M</t>
  </si>
  <si>
    <t>38.68M</t>
  </si>
  <si>
    <t>111.78M</t>
  </si>
  <si>
    <t>54.46M</t>
  </si>
  <si>
    <t>273.29M</t>
  </si>
  <si>
    <t>3.32M</t>
  </si>
  <si>
    <t>6.68M</t>
  </si>
  <si>
    <t>5.38M</t>
  </si>
  <si>
    <t>15.59M</t>
  </si>
  <si>
    <t>20.08M</t>
  </si>
  <si>
    <t>579.5M</t>
  </si>
  <si>
    <t>4.65M</t>
  </si>
  <si>
    <t>1.18M</t>
  </si>
  <si>
    <t>32.09M</t>
  </si>
  <si>
    <t>168.21M</t>
  </si>
  <si>
    <t>80.11M</t>
  </si>
  <si>
    <t>79.17M</t>
  </si>
  <si>
    <t>39.45M</t>
  </si>
  <si>
    <t>1.59M</t>
  </si>
  <si>
    <t>86.87M</t>
  </si>
  <si>
    <t>480.72M</t>
  </si>
  <si>
    <t>129.23M</t>
  </si>
  <si>
    <t>271k</t>
  </si>
  <si>
    <t>55.5M</t>
  </si>
  <si>
    <t>16.2M</t>
  </si>
  <si>
    <t>19.61M</t>
  </si>
  <si>
    <t>83.47M</t>
  </si>
  <si>
    <t>89.63M</t>
  </si>
  <si>
    <t>1.26M</t>
  </si>
  <si>
    <t>74.08M</t>
  </si>
  <si>
    <t>17.99M</t>
  </si>
  <si>
    <t>2.16M</t>
  </si>
  <si>
    <t>334.61M</t>
  </si>
  <si>
    <t>16.28M</t>
  </si>
  <si>
    <t>18.73M</t>
  </si>
  <si>
    <t>43.37M</t>
  </si>
  <si>
    <t>1.73M</t>
  </si>
  <si>
    <t>460.78k</t>
  </si>
  <si>
    <t>203.78M</t>
  </si>
  <si>
    <t>67.17M</t>
  </si>
  <si>
    <t>44.74k</t>
  </si>
  <si>
    <t>45.66M</t>
  </si>
  <si>
    <t>40.73M</t>
  </si>
  <si>
    <t>274M</t>
  </si>
  <si>
    <t>1.26B</t>
  </si>
  <si>
    <t>28.54B</t>
  </si>
  <si>
    <t>37B</t>
  </si>
  <si>
    <t>30.42B</t>
  </si>
  <si>
    <t>6.63B</t>
  </si>
  <si>
    <t>22.12B</t>
  </si>
  <si>
    <t>42.08M</t>
  </si>
  <si>
    <t>25.22B</t>
  </si>
  <si>
    <t>70B</t>
  </si>
  <si>
    <t>38.7B</t>
  </si>
  <si>
    <t>824.6M</t>
  </si>
  <si>
    <t>32.03B</t>
  </si>
  <si>
    <t>40.17B</t>
  </si>
  <si>
    <t>5.28T</t>
  </si>
  <si>
    <t>25.97B</t>
  </si>
  <si>
    <t>629M</t>
  </si>
  <si>
    <t>16.04B</t>
  </si>
  <si>
    <t>60.56M</t>
  </si>
  <si>
    <t>5.81B</t>
  </si>
  <si>
    <t>710.58M</t>
  </si>
  <si>
    <t>31.27B</t>
  </si>
  <si>
    <t>22.68M</t>
  </si>
  <si>
    <t>603k</t>
  </si>
  <si>
    <t>201.68M</t>
  </si>
  <si>
    <t>2.38M</t>
  </si>
  <si>
    <t>4.19M</t>
  </si>
  <si>
    <t>16.68M</t>
  </si>
  <si>
    <t>48.1M</t>
  </si>
  <si>
    <t>109.53M</t>
  </si>
  <si>
    <t>21.94M</t>
  </si>
  <si>
    <t>1.8M</t>
  </si>
  <si>
    <t>19.84M</t>
  </si>
  <si>
    <t>52.07M</t>
  </si>
  <si>
    <t>13.59M</t>
  </si>
  <si>
    <t>13.32M</t>
  </si>
  <si>
    <t>12.13M</t>
  </si>
  <si>
    <t>23.92M</t>
  </si>
  <si>
    <t>14.21M</t>
  </si>
  <si>
    <t>38.15M</t>
  </si>
  <si>
    <t>42.97M</t>
  </si>
  <si>
    <t>342.76M</t>
  </si>
  <si>
    <t>49.84M</t>
  </si>
  <si>
    <t>1.1M</t>
  </si>
  <si>
    <t>8.65M</t>
  </si>
  <si>
    <t>5.26M</t>
  </si>
  <si>
    <t>1.45M</t>
  </si>
  <si>
    <t>6.12M</t>
  </si>
  <si>
    <t>11.68M</t>
  </si>
  <si>
    <t>1.28B</t>
  </si>
  <si>
    <t>36.64M</t>
  </si>
  <si>
    <t>120.83M</t>
  </si>
  <si>
    <t>25.63M</t>
  </si>
  <si>
    <t>244k</t>
  </si>
  <si>
    <t>437.97k</t>
  </si>
  <si>
    <t>18.98k</t>
  </si>
  <si>
    <t>FRESH TRACKS THERAPEUTICS</t>
  </si>
  <si>
    <t>FRTX</t>
  </si>
  <si>
    <t>1.6B</t>
  </si>
  <si>
    <t>113.37M</t>
  </si>
  <si>
    <t>242.16M</t>
  </si>
  <si>
    <t>553.24M</t>
  </si>
  <si>
    <t>97.65M</t>
  </si>
  <si>
    <t>178.5M</t>
  </si>
  <si>
    <t>492.09M</t>
  </si>
  <si>
    <t>415.03M</t>
  </si>
  <si>
    <t>34.68M</t>
  </si>
  <si>
    <t>76.11M</t>
  </si>
  <si>
    <t>450.87M</t>
  </si>
  <si>
    <t>1.71M</t>
  </si>
  <si>
    <t>60.28M</t>
  </si>
  <si>
    <t>477.3M</t>
  </si>
  <si>
    <t>721.81M</t>
  </si>
  <si>
    <t>95.85M</t>
  </si>
  <si>
    <t>52.19M</t>
  </si>
  <si>
    <t>9.12M</t>
  </si>
  <si>
    <t>3.97M</t>
  </si>
  <si>
    <t>11.28M</t>
  </si>
  <si>
    <t>6.74M</t>
  </si>
  <si>
    <t>22.09M</t>
  </si>
  <si>
    <t>140.71M</t>
  </si>
  <si>
    <t>31.19M</t>
  </si>
  <si>
    <t>499k</t>
  </si>
  <si>
    <t>72.17M</t>
  </si>
  <si>
    <t>278.21M</t>
  </si>
  <si>
    <t>593k</t>
  </si>
  <si>
    <t>27.95M</t>
  </si>
  <si>
    <t>14.04M</t>
  </si>
  <si>
    <t>46.61M</t>
  </si>
  <si>
    <t>33.71M</t>
  </si>
  <si>
    <t>221k</t>
  </si>
  <si>
    <t>7.01M</t>
  </si>
  <si>
    <t>33.14M</t>
  </si>
  <si>
    <t>29.83M</t>
  </si>
  <si>
    <t>25.69M</t>
  </si>
  <si>
    <t>1.35M</t>
  </si>
  <si>
    <t>2.56M</t>
  </si>
  <si>
    <t>20.35M</t>
  </si>
  <si>
    <t>38.32M</t>
  </si>
  <si>
    <t>58.45M</t>
  </si>
  <si>
    <t>313k</t>
  </si>
  <si>
    <t>100.43M</t>
  </si>
  <si>
    <t>22.22M</t>
  </si>
  <si>
    <t>5.57M</t>
  </si>
  <si>
    <t>520k</t>
  </si>
  <si>
    <t>15.21M</t>
  </si>
  <si>
    <t>21.38M</t>
  </si>
  <si>
    <t>10.26M</t>
  </si>
  <si>
    <t>89k</t>
  </si>
  <si>
    <t>8.29M</t>
  </si>
  <si>
    <t>6M</t>
  </si>
  <si>
    <t>2.33M</t>
  </si>
  <si>
    <t>239k</t>
  </si>
  <si>
    <t>4.29M</t>
  </si>
  <si>
    <t>4.98k</t>
  </si>
  <si>
    <t>25.59M</t>
  </si>
  <si>
    <t>4.27M</t>
  </si>
  <si>
    <t>749k</t>
  </si>
  <si>
    <t>2.35B</t>
  </si>
  <si>
    <t>540.87M</t>
  </si>
  <si>
    <t>586.49M</t>
  </si>
  <si>
    <t>362.23M</t>
  </si>
  <si>
    <t>261.04M</t>
  </si>
  <si>
    <t>249.23M</t>
  </si>
  <si>
    <t>109.75M</t>
  </si>
  <si>
    <t>664.97M</t>
  </si>
  <si>
    <t>114.77M</t>
  </si>
  <si>
    <t>281.88M</t>
  </si>
  <si>
    <t>237.68M</t>
  </si>
  <si>
    <t>125.67M</t>
  </si>
  <si>
    <t>264.11M</t>
  </si>
  <si>
    <t>221.4M</t>
  </si>
  <si>
    <t>83.55M</t>
  </si>
  <si>
    <t>209.06M</t>
  </si>
  <si>
    <t>200.1M</t>
  </si>
  <si>
    <t>117.37M</t>
  </si>
  <si>
    <t>8.33M</t>
  </si>
  <si>
    <t>27.08M</t>
  </si>
  <si>
    <t>9.79M</t>
  </si>
  <si>
    <t>42.06M</t>
  </si>
  <si>
    <t>24.73M</t>
  </si>
  <si>
    <t>81.52M</t>
  </si>
  <si>
    <t>29.14M</t>
  </si>
  <si>
    <t>12.92M</t>
  </si>
  <si>
    <t>829.77M</t>
  </si>
  <si>
    <t>76.04M</t>
  </si>
  <si>
    <t>152.72M</t>
  </si>
  <si>
    <t>54.86M</t>
  </si>
  <si>
    <t>26.16M</t>
  </si>
  <si>
    <t>834.01k</t>
  </si>
  <si>
    <t>73k</t>
  </si>
  <si>
    <t>208.15k</t>
  </si>
  <si>
    <t>259.8M</t>
  </si>
  <si>
    <t>52.36M</t>
  </si>
  <si>
    <t>4.37M</t>
  </si>
  <si>
    <t>48.22M</t>
  </si>
  <si>
    <t>31.8M</t>
  </si>
  <si>
    <t>831.49k</t>
  </si>
  <si>
    <t>604.32k</t>
  </si>
  <si>
    <t>40.57M</t>
  </si>
  <si>
    <t>19.36M</t>
  </si>
  <si>
    <t>6.9M</t>
  </si>
  <si>
    <t>14.08M</t>
  </si>
  <si>
    <t>2.98M</t>
  </si>
  <si>
    <t>209.79k</t>
  </si>
  <si>
    <t>6.13M</t>
  </si>
  <si>
    <t>81.58M</t>
  </si>
  <si>
    <t>415.99M</t>
  </si>
  <si>
    <t>407.62M</t>
  </si>
  <si>
    <t>79.92M</t>
  </si>
  <si>
    <t>49.81M</t>
  </si>
  <si>
    <t>2.09M</t>
  </si>
  <si>
    <t>208M</t>
  </si>
  <si>
    <t>1.23M</t>
  </si>
  <si>
    <t>339.6M</t>
  </si>
  <si>
    <t>10.81M</t>
  </si>
  <si>
    <t>83.36M</t>
  </si>
  <si>
    <t>2.31M</t>
  </si>
  <si>
    <t>87M</t>
  </si>
  <si>
    <t>1.64M</t>
  </si>
  <si>
    <t>66.43M</t>
  </si>
  <si>
    <t>18.53M</t>
  </si>
  <si>
    <t>74.74M</t>
  </si>
  <si>
    <t>20.02M</t>
  </si>
  <si>
    <t>21.66M</t>
  </si>
  <si>
    <t>23.55M</t>
  </si>
  <si>
    <t>37.21M</t>
  </si>
  <si>
    <t>30.7M</t>
  </si>
  <si>
    <t>143.18k</t>
  </si>
  <si>
    <t>13.03M</t>
  </si>
  <si>
    <t>105.58k</t>
  </si>
  <si>
    <t>7.05M</t>
  </si>
  <si>
    <t>126.43k</t>
  </si>
  <si>
    <t>4.75M</t>
  </si>
  <si>
    <t>13.79M</t>
  </si>
  <si>
    <t>194k</t>
  </si>
  <si>
    <t>117.49k</t>
  </si>
  <si>
    <t>722.91k</t>
  </si>
  <si>
    <t>544k</t>
  </si>
  <si>
    <t>886k</t>
  </si>
  <si>
    <t>420k</t>
  </si>
  <si>
    <t>15.65M</t>
  </si>
  <si>
    <t>405.39M</t>
  </si>
  <si>
    <t>989.33k</t>
  </si>
  <si>
    <t>11.1M</t>
  </si>
  <si>
    <t>16.25M</t>
  </si>
  <si>
    <t>24.71M</t>
  </si>
  <si>
    <t>447.11k</t>
  </si>
  <si>
    <t>27.29M</t>
  </si>
  <si>
    <t>556.97k</t>
  </si>
  <si>
    <t>3.57M</t>
  </si>
  <si>
    <t>318.78k</t>
  </si>
  <si>
    <t>1.99M</t>
  </si>
  <si>
    <t>63M</t>
  </si>
  <si>
    <t>693.62k</t>
  </si>
  <si>
    <t>63.27M</t>
  </si>
  <si>
    <t>17.06M</t>
  </si>
  <si>
    <t>717k</t>
  </si>
  <si>
    <t>62.05M</t>
  </si>
  <si>
    <t>110.61M</t>
  </si>
  <si>
    <t>444.22M</t>
  </si>
  <si>
    <t>13.77M</t>
  </si>
  <si>
    <t>44.45M</t>
  </si>
  <si>
    <t>194.71M</t>
  </si>
  <si>
    <t>982.42k</t>
  </si>
  <si>
    <t>4.38M</t>
  </si>
  <si>
    <t>4k</t>
  </si>
  <si>
    <t>283.1M</t>
  </si>
  <si>
    <t>433.11M</t>
  </si>
  <si>
    <t>2.48M</t>
  </si>
  <si>
    <t>354.34k</t>
  </si>
  <si>
    <t>17.1M</t>
  </si>
  <si>
    <t>26.81M</t>
  </si>
  <si>
    <t>26.41M</t>
  </si>
  <si>
    <t>92.88M</t>
  </si>
  <si>
    <t>138.72M</t>
  </si>
  <si>
    <t>5.63M</t>
  </si>
  <si>
    <t>173k</t>
  </si>
  <si>
    <t>5.95M</t>
  </si>
  <si>
    <t>374.07k</t>
  </si>
  <si>
    <t>72.9M</t>
  </si>
  <si>
    <t>1.15M</t>
  </si>
  <si>
    <t>133k</t>
  </si>
  <si>
    <t>3.73M</t>
  </si>
  <si>
    <t>716k</t>
  </si>
  <si>
    <t>21.4M</t>
  </si>
  <si>
    <t>23.77M</t>
  </si>
  <si>
    <t>139.91k</t>
  </si>
  <si>
    <t>38.59M</t>
  </si>
  <si>
    <t>172k</t>
  </si>
  <si>
    <t>7.16M</t>
  </si>
  <si>
    <t>94.33M</t>
  </si>
  <si>
    <t>6.76M</t>
  </si>
  <si>
    <t>381k</t>
  </si>
  <si>
    <t>30.13k</t>
  </si>
  <si>
    <t>138.27M</t>
  </si>
  <si>
    <t>49.28M</t>
  </si>
  <si>
    <t>88.28M</t>
  </si>
  <si>
    <t>87.83M</t>
  </si>
  <si>
    <t>6.47M</t>
  </si>
  <si>
    <t>15.94M</t>
  </si>
  <si>
    <t>94.72M</t>
  </si>
  <si>
    <t>91.96M</t>
  </si>
  <si>
    <t>24.69M</t>
  </si>
  <si>
    <t>5.15M</t>
  </si>
  <si>
    <t>10.96M</t>
  </si>
  <si>
    <t>59.7M</t>
  </si>
  <si>
    <t>56.66M</t>
  </si>
  <si>
    <t>46.46M</t>
  </si>
  <si>
    <t>14.72M</t>
  </si>
  <si>
    <t>44.24M</t>
  </si>
  <si>
    <t>407k</t>
  </si>
  <si>
    <t>105.7M</t>
  </si>
  <si>
    <t>50.85M</t>
  </si>
  <si>
    <t>47.16M</t>
  </si>
  <si>
    <t>30.54M</t>
  </si>
  <si>
    <t>302k</t>
  </si>
  <si>
    <t>42.67M</t>
  </si>
  <si>
    <t>136.25k</t>
  </si>
  <si>
    <t>741.19M</t>
  </si>
  <si>
    <t>89.98M</t>
  </si>
  <si>
    <t>217.45M</t>
  </si>
  <si>
    <t>455k</t>
  </si>
  <si>
    <t>39.7M</t>
  </si>
  <si>
    <t>6.71M</t>
  </si>
  <si>
    <t>139.18M</t>
  </si>
  <si>
    <t>30.63M</t>
  </si>
  <si>
    <t>544.91M</t>
  </si>
  <si>
    <t>11.02M</t>
  </si>
  <si>
    <t>4.24M</t>
  </si>
  <si>
    <t>24.61M</t>
  </si>
  <si>
    <t>8.73M</t>
  </si>
  <si>
    <t>198.82k</t>
  </si>
  <si>
    <t>2.58M</t>
  </si>
  <si>
    <t>16.06M</t>
  </si>
  <si>
    <t>1.08M</t>
  </si>
  <si>
    <t>84.77k</t>
  </si>
  <si>
    <t>11.96M</t>
  </si>
  <si>
    <t>8.95M</t>
  </si>
  <si>
    <t>461k</t>
  </si>
  <si>
    <t>409k</t>
  </si>
  <si>
    <t>731k</t>
  </si>
  <si>
    <t>17.78M</t>
  </si>
  <si>
    <t>211.59k</t>
  </si>
  <si>
    <t>18k</t>
  </si>
  <si>
    <t>China / PARP</t>
  </si>
  <si>
    <t>P3 AML/ALL, P3 GVHD, all mono for hemes/GVHD</t>
  </si>
  <si>
    <t>Big Biotech / Gene Therapy</t>
  </si>
  <si>
    <t>GT / Collagen GT</t>
  </si>
  <si>
    <t>HEMO A (Protease)</t>
  </si>
  <si>
    <t>MDS / MF / Anemia (TGF-B)</t>
  </si>
  <si>
    <t>STROKE (KLK1)</t>
  </si>
  <si>
    <t xml:space="preserve"> $2.09B </t>
  </si>
  <si>
    <t xml:space="preserve"> $40.71B </t>
  </si>
  <si>
    <t xml:space="preserve"> -$59.81B </t>
  </si>
  <si>
    <t xml:space="preserve"> $462.18B </t>
  </si>
  <si>
    <t xml:space="preserve"> -   </t>
  </si>
  <si>
    <t xml:space="preserve"> $728.27M </t>
  </si>
  <si>
    <t xml:space="preserve"> $4.49B </t>
  </si>
  <si>
    <t xml:space="preserve"> -$32.81B </t>
  </si>
  <si>
    <t xml:space="preserve"> $360.76B </t>
  </si>
  <si>
    <t xml:space="preserve"> -$487m acquisition of AKUS 10/18/22'; -$75m upfront to PRQR 12/22/22 </t>
  </si>
  <si>
    <t xml:space="preserve"> $1.99B </t>
  </si>
  <si>
    <t xml:space="preserve"> $42.37B </t>
  </si>
  <si>
    <t xml:space="preserve"> -$60.09B </t>
  </si>
  <si>
    <t xml:space="preserve"> $287.69B </t>
  </si>
  <si>
    <t xml:space="preserve"> -$10m option exercise to VYGR 10/04/22; -$20m upfront to LIAN 12/19/22; -$25m deal with ORIC 12/22/22 </t>
  </si>
  <si>
    <t xml:space="preserve"> $2.53B </t>
  </si>
  <si>
    <t xml:space="preserve"> $19.64B </t>
  </si>
  <si>
    <t xml:space="preserve"> -$105.66B </t>
  </si>
  <si>
    <t xml:space="preserve"> $343.53B </t>
  </si>
  <si>
    <t xml:space="preserve"> - $225m acquisition of DJS Antibodies 10/20/22; -$40m upfront to HotSpot 12/06/22 </t>
  </si>
  <si>
    <t xml:space="preserve"> $1.87B </t>
  </si>
  <si>
    <t xml:space="preserve"> $15.64B </t>
  </si>
  <si>
    <t xml:space="preserve"> -$46.92B </t>
  </si>
  <si>
    <t xml:space="preserve"> $300.47B </t>
  </si>
  <si>
    <t xml:space="preserve"> -$1.35b Acquired IMGO 11/21/22; -$175m upfront to Kelun 12/22/22 $11m M9241 license agreement PDSB 01/03/23 </t>
  </si>
  <si>
    <t xml:space="preserve"> — </t>
  </si>
  <si>
    <t xml:space="preserve"> CHF 6.56B </t>
  </si>
  <si>
    <t xml:space="preserve"> -CHF 51.23B </t>
  </si>
  <si>
    <t xml:space="preserve"> CHF 282.43B </t>
  </si>
  <si>
    <t xml:space="preserve"> -$250m upfront in Good Therapeutics acquisition 09/07/22 </t>
  </si>
  <si>
    <t xml:space="preserve"> DKK 8.08B </t>
  </si>
  <si>
    <t xml:space="preserve"> DKK 63.10B </t>
  </si>
  <si>
    <t xml:space="preserve"> -DKK 103.06B </t>
  </si>
  <si>
    <t xml:space="preserve"> DKK 300.93B </t>
  </si>
  <si>
    <t xml:space="preserve"> -$40m milestone to PRTA 11/21/22 </t>
  </si>
  <si>
    <t xml:space="preserve"> $1.57B </t>
  </si>
  <si>
    <t xml:space="preserve"> $24.09B </t>
  </si>
  <si>
    <t xml:space="preserve"> -$33.48B </t>
  </si>
  <si>
    <t xml:space="preserve"> $205.89B </t>
  </si>
  <si>
    <t xml:space="preserve"> $976.67M </t>
  </si>
  <si>
    <t xml:space="preserve"> $7.98B </t>
  </si>
  <si>
    <t xml:space="preserve"> -$51.05B </t>
  </si>
  <si>
    <t xml:space="preserve"> $233.94B </t>
  </si>
  <si>
    <t xml:space="preserve"> -$2m upfront, -$400m in milestones to C4XD 11/28/22; -$4m non-profit donation 12/13/22 </t>
  </si>
  <si>
    <t xml:space="preserve"> $1.23B </t>
  </si>
  <si>
    <t xml:space="preserve"> $12.89B </t>
  </si>
  <si>
    <t xml:space="preserve"> -$52.57B </t>
  </si>
  <si>
    <t xml:space="preserve"> $184.06B </t>
  </si>
  <si>
    <t xml:space="preserve"> -$26m milestone to EVO 12/16/22 </t>
  </si>
  <si>
    <t xml:space="preserve"> $992.67M </t>
  </si>
  <si>
    <t xml:space="preserve"> $14.62B </t>
  </si>
  <si>
    <t xml:space="preserve"> -$45.43B </t>
  </si>
  <si>
    <t xml:space="preserve"> $167.37B </t>
  </si>
  <si>
    <t xml:space="preserve"> -€20.00M </t>
  </si>
  <si>
    <t xml:space="preserve"> €135.37B </t>
  </si>
  <si>
    <t xml:space="preserve"> -$20m PRVB deal 10/06/22 </t>
  </si>
  <si>
    <t xml:space="preserve"> $954.33M </t>
  </si>
  <si>
    <t xml:space="preserve"> $8.38B </t>
  </si>
  <si>
    <t xml:space="preserve"> -$33.12B </t>
  </si>
  <si>
    <t xml:space="preserve"> $127.24B </t>
  </si>
  <si>
    <t xml:space="preserve"> -$60m upfront to MGNX 10/17/22; -$15m milestone to JNCE 11/02/22; -$225 upfront to ACLX 12/09/22 </t>
  </si>
  <si>
    <t xml:space="preserve"> $209.63M </t>
  </si>
  <si>
    <t xml:space="preserve"> $7.66B </t>
  </si>
  <si>
    <t xml:space="preserve"> $1.42B </t>
  </si>
  <si>
    <t xml:space="preserve"> $74.25B </t>
  </si>
  <si>
    <t xml:space="preserve"> -$30m upfront to CTMX, -$2b in milestones 11/17/22 </t>
  </si>
  <si>
    <t xml:space="preserve"> $318.50M </t>
  </si>
  <si>
    <t xml:space="preserve"> $10.78B </t>
  </si>
  <si>
    <t xml:space="preserve"> $7.10B </t>
  </si>
  <si>
    <t xml:space="preserve"> $65.18B </t>
  </si>
  <si>
    <t xml:space="preserve"> £440.33M </t>
  </si>
  <si>
    <t xml:space="preserve"> £8.39B </t>
  </si>
  <si>
    <t xml:space="preserve"> -£43.21B </t>
  </si>
  <si>
    <t xml:space="preserve"> -$170m upfront to WVE 12/13/22 </t>
  </si>
  <si>
    <t xml:space="preserve"> $84.00M </t>
  </si>
  <si>
    <t xml:space="preserve"> $8.61B </t>
  </si>
  <si>
    <t xml:space="preserve"> $550.00M </t>
  </si>
  <si>
    <t xml:space="preserve"> $61.92B </t>
  </si>
  <si>
    <t xml:space="preserve"> ¥73.66B </t>
  </si>
  <si>
    <t xml:space="preserve"> ¥1.06T </t>
  </si>
  <si>
    <t xml:space="preserve"> -¥6.81T </t>
  </si>
  <si>
    <t xml:space="preserve"> ¥77.43B </t>
  </si>
  <si>
    <t xml:space="preserve"> $1m awarded by Canadian CIRC 11/08/22 </t>
  </si>
  <si>
    <t xml:space="preserve"> $220.33M </t>
  </si>
  <si>
    <t xml:space="preserve"> $5.61B </t>
  </si>
  <si>
    <t xml:space="preserve"> -$6.48B </t>
  </si>
  <si>
    <t xml:space="preserve"> $41.60B </t>
  </si>
  <si>
    <t xml:space="preserve"> €1.59B </t>
  </si>
  <si>
    <t xml:space="preserve"> €18.47B </t>
  </si>
  <si>
    <t xml:space="preserve"> €14.18B </t>
  </si>
  <si>
    <t xml:space="preserve"> €22.43B </t>
  </si>
  <si>
    <t xml:space="preserve"> -$38.43M </t>
  </si>
  <si>
    <t xml:space="preserve"> $2.14B </t>
  </si>
  <si>
    <t xml:space="preserve"> -$1.46B </t>
  </si>
  <si>
    <t xml:space="preserve"> $28.30B </t>
  </si>
  <si>
    <t xml:space="preserve"> DKK 656.00M </t>
  </si>
  <si>
    <t xml:space="preserve"> DKK 25.87B </t>
  </si>
  <si>
    <t xml:space="preserve"> DKK 21.84B </t>
  </si>
  <si>
    <t xml:space="preserve"> DKK 24.49B </t>
  </si>
  <si>
    <t xml:space="preserve"> $122.15M </t>
  </si>
  <si>
    <t xml:space="preserve"> $2.54B </t>
  </si>
  <si>
    <t xml:space="preserve"> -$1.45B </t>
  </si>
  <si>
    <t xml:space="preserve"> $26.24B </t>
  </si>
  <si>
    <t xml:space="preserve"> -$28.58M </t>
  </si>
  <si>
    <t xml:space="preserve"> $1.67B </t>
  </si>
  <si>
    <t xml:space="preserve"> $875.94M </t>
  </si>
  <si>
    <t xml:space="preserve"> $22.14B </t>
  </si>
  <si>
    <t xml:space="preserve"> -$187.30M </t>
  </si>
  <si>
    <t xml:space="preserve"> $4.48B </t>
  </si>
  <si>
    <t xml:space="preserve"> $2.41B </t>
  </si>
  <si>
    <t xml:space="preserve"> $18.89B </t>
  </si>
  <si>
    <t xml:space="preserve"> -$102.00M </t>
  </si>
  <si>
    <t xml:space="preserve"> $17.95B </t>
  </si>
  <si>
    <t xml:space="preserve"> -$102m for PRV purchase 11/30/22 </t>
  </si>
  <si>
    <t xml:space="preserve"> $52.77M </t>
  </si>
  <si>
    <t xml:space="preserve"> $1.44B </t>
  </si>
  <si>
    <t xml:space="preserve"> -$254.64M </t>
  </si>
  <si>
    <t xml:space="preserve"> $19.05B </t>
  </si>
  <si>
    <t xml:space="preserve"> $98.79M </t>
  </si>
  <si>
    <t xml:space="preserve"> $3.29B </t>
  </si>
  <si>
    <t xml:space="preserve"> $2.01B </t>
  </si>
  <si>
    <t xml:space="preserve"> $14.75B </t>
  </si>
  <si>
    <t xml:space="preserve"> $139.33M </t>
  </si>
  <si>
    <t xml:space="preserve"> $965.57M </t>
  </si>
  <si>
    <t xml:space="preserve"> -$6.67B </t>
  </si>
  <si>
    <t xml:space="preserve"> $14.95B </t>
  </si>
  <si>
    <t xml:space="preserve"> -$50m upfront to ZYME in deal 10/19/22; -$325m upfront to ZYME 12/21/22 </t>
  </si>
  <si>
    <t>RUNWAY (MONTHS)</t>
  </si>
  <si>
    <t xml:space="preserve"> -€38.98M </t>
  </si>
  <si>
    <t xml:space="preserve"> €4.24B </t>
  </si>
  <si>
    <t xml:space="preserve"> €1.96B </t>
  </si>
  <si>
    <t xml:space="preserve"> -€1.72B </t>
  </si>
  <si>
    <t xml:space="preserve"> -$4.44M </t>
  </si>
  <si>
    <t xml:space="preserve"> $345.45M </t>
  </si>
  <si>
    <t xml:space="preserve"> $325.89M </t>
  </si>
  <si>
    <t xml:space="preserve"> $623.37M </t>
  </si>
  <si>
    <t xml:space="preserve"> $153m offering 07/14/22 </t>
  </si>
  <si>
    <t xml:space="preserve"> -$22.57M </t>
  </si>
  <si>
    <t xml:space="preserve"> $405.51M </t>
  </si>
  <si>
    <t xml:space="preserve"> $167.37M </t>
  </si>
  <si>
    <t xml:space="preserve"> $626.45M </t>
  </si>
  <si>
    <t xml:space="preserve"> -$2.61M </t>
  </si>
  <si>
    <t xml:space="preserve"> $239.81M </t>
  </si>
  <si>
    <t xml:space="preserve"> $192.02M </t>
  </si>
  <si>
    <t xml:space="preserve"> $802.96M </t>
  </si>
  <si>
    <t xml:space="preserve"> -$8.30M </t>
  </si>
  <si>
    <t xml:space="preserve"> $345.48M </t>
  </si>
  <si>
    <t xml:space="preserve"> $321.36M </t>
  </si>
  <si>
    <t xml:space="preserve"> $663.71M </t>
  </si>
  <si>
    <t xml:space="preserve"> -$8.00M </t>
  </si>
  <si>
    <t xml:space="preserve"> $387.10M </t>
  </si>
  <si>
    <t xml:space="preserve"> $350.19M </t>
  </si>
  <si>
    <t xml:space="preserve"> $1.45B </t>
  </si>
  <si>
    <t xml:space="preserve"> -$6.17M </t>
  </si>
  <si>
    <t xml:space="preserve"> $340.72M </t>
  </si>
  <si>
    <t xml:space="preserve"> $300.53M </t>
  </si>
  <si>
    <t xml:space="preserve"> $598.95M </t>
  </si>
  <si>
    <t xml:space="preserve"> $368.03M </t>
  </si>
  <si>
    <t xml:space="preserve"> $120.91M </t>
  </si>
  <si>
    <t xml:space="preserve"> $574.98M </t>
  </si>
  <si>
    <t xml:space="preserve"> -$5.15M </t>
  </si>
  <si>
    <t xml:space="preserve"> $65.32M </t>
  </si>
  <si>
    <t xml:space="preserve"> -$74.99M </t>
  </si>
  <si>
    <t xml:space="preserve"> $730.24M </t>
  </si>
  <si>
    <t xml:space="preserve"> $1.83M </t>
  </si>
  <si>
    <t xml:space="preserve"> $59.05M </t>
  </si>
  <si>
    <t xml:space="preserve"> -$88.04M </t>
  </si>
  <si>
    <t xml:space="preserve"> $165.11M </t>
  </si>
  <si>
    <t xml:space="preserve"> $22m Canadian supply tender 10/19/22 </t>
  </si>
  <si>
    <t xml:space="preserve"> -$21.94M </t>
  </si>
  <si>
    <t xml:space="preserve"> $365.45M </t>
  </si>
  <si>
    <t xml:space="preserve"> $343.28M </t>
  </si>
  <si>
    <t xml:space="preserve"> $1.89B </t>
  </si>
  <si>
    <t xml:space="preserve"> $75m offering 10/04/22 </t>
  </si>
  <si>
    <t xml:space="preserve"> -$5.92M </t>
  </si>
  <si>
    <t xml:space="preserve"> $424.23M </t>
  </si>
  <si>
    <t xml:space="preserve"> $83.35M </t>
  </si>
  <si>
    <t xml:space="preserve"> $457.97M </t>
  </si>
  <si>
    <t xml:space="preserve"> -$7.38M </t>
  </si>
  <si>
    <t xml:space="preserve"> $558.47M </t>
  </si>
  <si>
    <t xml:space="preserve"> $275.55M </t>
  </si>
  <si>
    <t xml:space="preserve"> $321.09M </t>
  </si>
  <si>
    <t xml:space="preserve"> $95m tender offering 11/22/22 </t>
  </si>
  <si>
    <t xml:space="preserve"> -$5.11M </t>
  </si>
  <si>
    <t xml:space="preserve"> $595.44M </t>
  </si>
  <si>
    <t xml:space="preserve"> $571.56M </t>
  </si>
  <si>
    <t xml:space="preserve"> $345m offering 10/17/22 </t>
  </si>
  <si>
    <t xml:space="preserve"> -$5.45M </t>
  </si>
  <si>
    <t xml:space="preserve"> $273.11M </t>
  </si>
  <si>
    <t xml:space="preserve"> $251.53M </t>
  </si>
  <si>
    <t xml:space="preserve"> $204.31M </t>
  </si>
  <si>
    <t xml:space="preserve"> -$6.03M </t>
  </si>
  <si>
    <t xml:space="preserve"> $362.60M </t>
  </si>
  <si>
    <t xml:space="preserve"> $325.21M </t>
  </si>
  <si>
    <t xml:space="preserve"> $1.75B </t>
  </si>
  <si>
    <t xml:space="preserve"> $150m debt financing 10/17/22 </t>
  </si>
  <si>
    <t xml:space="preserve"> -$8.40M </t>
  </si>
  <si>
    <t xml:space="preserve"> $124.02M </t>
  </si>
  <si>
    <t xml:space="preserve"> $95.33M </t>
  </si>
  <si>
    <t xml:space="preserve"> $423.86M </t>
  </si>
  <si>
    <t xml:space="preserve"> -$5m milestone payment to SWK Holdings 10/10/22 </t>
  </si>
  <si>
    <t xml:space="preserve"> -$6.14M </t>
  </si>
  <si>
    <t xml:space="preserve"> $94.98M </t>
  </si>
  <si>
    <t xml:space="preserve"> $69.32M </t>
  </si>
  <si>
    <t xml:space="preserve"> $434.81M </t>
  </si>
  <si>
    <t xml:space="preserve"> -$3.91M </t>
  </si>
  <si>
    <t xml:space="preserve"> $1.52B </t>
  </si>
  <si>
    <t xml:space="preserve"> $1.50B </t>
  </si>
  <si>
    <t xml:space="preserve"> $1.04B </t>
  </si>
  <si>
    <t xml:space="preserve"> $1.35bn acquired by Merck 11/21/22 </t>
  </si>
  <si>
    <t xml:space="preserve"> -$6.68M </t>
  </si>
  <si>
    <t xml:space="preserve"> $191.51M </t>
  </si>
  <si>
    <t xml:space="preserve"> $155.44M </t>
  </si>
  <si>
    <t xml:space="preserve"> $105.87M </t>
  </si>
  <si>
    <t xml:space="preserve"> -$7.99M </t>
  </si>
  <si>
    <t xml:space="preserve"> $180.22M </t>
  </si>
  <si>
    <t xml:space="preserve"> $131.08M </t>
  </si>
  <si>
    <t xml:space="preserve"> $759.86M </t>
  </si>
  <si>
    <t xml:space="preserve"> $20m Sanofi deal 10/06/22 </t>
  </si>
  <si>
    <t xml:space="preserve"> -$8.65M </t>
  </si>
  <si>
    <t xml:space="preserve"> $122.13M </t>
  </si>
  <si>
    <t xml:space="preserve"> $84.27M </t>
  </si>
  <si>
    <t xml:space="preserve"> $144.64M </t>
  </si>
  <si>
    <t xml:space="preserve"> $1.45M </t>
  </si>
  <si>
    <t xml:space="preserve"> $149.44M </t>
  </si>
  <si>
    <t xml:space="preserve"> $56.08M </t>
  </si>
  <si>
    <t xml:space="preserve"> $64.64M </t>
  </si>
  <si>
    <t xml:space="preserve"> -$1.6m payment to IGAN 12/14/22 </t>
  </si>
  <si>
    <t xml:space="preserve"> -$4.43M </t>
  </si>
  <si>
    <t xml:space="preserve"> $67.60M </t>
  </si>
  <si>
    <t xml:space="preserve"> -$67.84M </t>
  </si>
  <si>
    <t xml:space="preserve"> $220.39M </t>
  </si>
  <si>
    <t xml:space="preserve"> -$8.81M </t>
  </si>
  <si>
    <t xml:space="preserve"> $318.06M </t>
  </si>
  <si>
    <t xml:space="preserve"> -$185.81M </t>
  </si>
  <si>
    <t xml:space="preserve"> $263.57M </t>
  </si>
  <si>
    <t xml:space="preserve"> $125m sale proceeds 10/03/22 </t>
  </si>
  <si>
    <t xml:space="preserve"> -$8.71M </t>
  </si>
  <si>
    <t xml:space="preserve"> $297.74M </t>
  </si>
  <si>
    <t xml:space="preserve"> $223.35M </t>
  </si>
  <si>
    <t xml:space="preserve"> $441.94M </t>
  </si>
  <si>
    <t xml:space="preserve"> -$2.86M </t>
  </si>
  <si>
    <t xml:space="preserve"> $116.55M </t>
  </si>
  <si>
    <t xml:space="preserve"> $98.09M </t>
  </si>
  <si>
    <t xml:space="preserve"> $909.28K </t>
  </si>
  <si>
    <t xml:space="preserve"> -$2.94M </t>
  </si>
  <si>
    <t xml:space="preserve"> $6.02M </t>
  </si>
  <si>
    <t xml:space="preserve"> -$46.06M </t>
  </si>
  <si>
    <t xml:space="preserve"> $39.77M </t>
  </si>
  <si>
    <t xml:space="preserve"> -$1.41M </t>
  </si>
  <si>
    <t xml:space="preserve"> $17.85M </t>
  </si>
  <si>
    <t xml:space="preserve"> $11.95M </t>
  </si>
  <si>
    <t xml:space="preserve"> $48.11M </t>
  </si>
  <si>
    <t xml:space="preserve"> -$4.09M </t>
  </si>
  <si>
    <t xml:space="preserve"> $64.41M </t>
  </si>
  <si>
    <t xml:space="preserve"> $45.36M </t>
  </si>
  <si>
    <t xml:space="preserve"> -$5.19M </t>
  </si>
  <si>
    <t xml:space="preserve"> -$2.20M </t>
  </si>
  <si>
    <t xml:space="preserve"> $31.59M </t>
  </si>
  <si>
    <t xml:space="preserve"> $22.45M </t>
  </si>
  <si>
    <t xml:space="preserve"> $39.20M </t>
  </si>
  <si>
    <t xml:space="preserve"> -€1.06M </t>
  </si>
  <si>
    <t xml:space="preserve"> €96.23M </t>
  </si>
  <si>
    <t xml:space="preserve"> €84.55M </t>
  </si>
  <si>
    <t xml:space="preserve"> €32.45M </t>
  </si>
  <si>
    <t xml:space="preserve"> -$4.36M </t>
  </si>
  <si>
    <t xml:space="preserve"> $56.73M </t>
  </si>
  <si>
    <t xml:space="preserve"> $36.26M </t>
  </si>
  <si>
    <t xml:space="preserve"> $3.57M </t>
  </si>
  <si>
    <t xml:space="preserve"> $26m Asset Purchase Agreement itolizumab 12/06/22 </t>
  </si>
  <si>
    <t xml:space="preserve"> -$3.32M </t>
  </si>
  <si>
    <t xml:space="preserve"> $5.34M </t>
  </si>
  <si>
    <t xml:space="preserve"> -$23.34M </t>
  </si>
  <si>
    <t xml:space="preserve"> $18.98M </t>
  </si>
  <si>
    <t xml:space="preserve"> -CN¥135.41M </t>
  </si>
  <si>
    <t xml:space="preserve"> $12m series A financing 01/03/22 </t>
  </si>
  <si>
    <t xml:space="preserve"> -$7.21M </t>
  </si>
  <si>
    <t xml:space="preserve"> $20m initial term loan 07/13/21 </t>
  </si>
  <si>
    <t xml:space="preserve"> -$2.01M </t>
  </si>
  <si>
    <t xml:space="preserve"> $16.86M </t>
  </si>
  <si>
    <t xml:space="preserve"> -$186.36M </t>
  </si>
  <si>
    <t xml:space="preserve"> $118.41M </t>
  </si>
  <si>
    <t xml:space="preserve"> $8m offering 12/06/22 </t>
  </si>
  <si>
    <t xml:space="preserve"> -$2.32M </t>
  </si>
  <si>
    <t xml:space="preserve"> $17.22M </t>
  </si>
  <si>
    <t xml:space="preserve"> -$14.64M </t>
  </si>
  <si>
    <t xml:space="preserve"> -$7.20M </t>
  </si>
  <si>
    <t xml:space="preserve"> -$9.34M </t>
  </si>
  <si>
    <t xml:space="preserve"> -$1.18M </t>
  </si>
  <si>
    <t xml:space="preserve"> $6.79M </t>
  </si>
  <si>
    <t xml:space="preserve"> -$3.78M </t>
  </si>
  <si>
    <t xml:space="preserve"> $9.52M </t>
  </si>
  <si>
    <t xml:space="preserve"> $6.5m offering 07/18/22; $6m ATM offering 12/20/22 </t>
  </si>
  <si>
    <t xml:space="preserve"> -$2.52M </t>
  </si>
  <si>
    <t xml:space="preserve"> $40.00M </t>
  </si>
  <si>
    <t xml:space="preserve"> $34.52M </t>
  </si>
  <si>
    <t xml:space="preserve"> -$53.64M </t>
  </si>
  <si>
    <t xml:space="preserve"> -$1.88M </t>
  </si>
  <si>
    <t xml:space="preserve"> $4.15M </t>
  </si>
  <si>
    <t xml:space="preserve"> $1.97M </t>
  </si>
  <si>
    <t xml:space="preserve"> $34.73M </t>
  </si>
  <si>
    <t xml:space="preserve"> $3m private placement 11/03/22 </t>
  </si>
  <si>
    <t xml:space="preserve"> -$2.42M </t>
  </si>
  <si>
    <t xml:space="preserve"> $58.58M </t>
  </si>
  <si>
    <t xml:space="preserve"> $26.70M </t>
  </si>
  <si>
    <t xml:space="preserve"> -$26.87M </t>
  </si>
  <si>
    <t xml:space="preserve"> -$2.38M </t>
  </si>
  <si>
    <t xml:space="preserve"> $27.99M </t>
  </si>
  <si>
    <t xml:space="preserve"> $21.15M </t>
  </si>
  <si>
    <t xml:space="preserve"> -$34.08M </t>
  </si>
  <si>
    <t xml:space="preserve"> -$1.42M </t>
  </si>
  <si>
    <t xml:space="preserve"> $6.77M </t>
  </si>
  <si>
    <t xml:space="preserve"> $3.54M </t>
  </si>
  <si>
    <t xml:space="preserve"> -$6.71M </t>
  </si>
  <si>
    <t xml:space="preserve"> -$21.65M </t>
  </si>
  <si>
    <t xml:space="preserve"> $2.00B </t>
  </si>
  <si>
    <t xml:space="preserve"> -$721.40M </t>
  </si>
  <si>
    <t xml:space="preserve"> $10.88B </t>
  </si>
  <si>
    <t xml:space="preserve"> -$51.47M </t>
  </si>
  <si>
    <t xml:space="preserve"> $545.56M </t>
  </si>
  <si>
    <t xml:space="preserve"> -$19.92M </t>
  </si>
  <si>
    <t xml:space="preserve"> $5.12B </t>
  </si>
  <si>
    <t xml:space="preserve"> -$35.07M </t>
  </si>
  <si>
    <t xml:space="preserve"> $1.78B </t>
  </si>
  <si>
    <t xml:space="preserve"> $1.39B </t>
  </si>
  <si>
    <t xml:space="preserve"> $1.53B </t>
  </si>
  <si>
    <t xml:space="preserve"> -€32.94M </t>
  </si>
  <si>
    <t xml:space="preserve"> €815.49M </t>
  </si>
  <si>
    <t xml:space="preserve"> -€6.38M </t>
  </si>
  <si>
    <t xml:space="preserve"> €6.57B </t>
  </si>
  <si>
    <t xml:space="preserve"> -$26.18M </t>
  </si>
  <si>
    <t xml:space="preserve"> $1.05B </t>
  </si>
  <si>
    <t xml:space="preserve"> $785.80M </t>
  </si>
  <si>
    <t xml:space="preserve"> $2.24B </t>
  </si>
  <si>
    <t xml:space="preserve"> $300m offering 11/30/22 </t>
  </si>
  <si>
    <t xml:space="preserve"> -$24.83M </t>
  </si>
  <si>
    <t xml:space="preserve"> $1.02B </t>
  </si>
  <si>
    <t xml:space="preserve"> $380.15M </t>
  </si>
  <si>
    <t xml:space="preserve"> $1.84B </t>
  </si>
  <si>
    <t xml:space="preserve"> -€1.32M </t>
  </si>
  <si>
    <t xml:space="preserve"> €850.60M </t>
  </si>
  <si>
    <t xml:space="preserve"> -€183.54M </t>
  </si>
  <si>
    <t xml:space="preserve"> €2.52B </t>
  </si>
  <si>
    <t xml:space="preserve"> $26m milestone from BMY 12/16/22 </t>
  </si>
  <si>
    <t xml:space="preserve"> -$12.68M </t>
  </si>
  <si>
    <t xml:space="preserve"> $748.27M </t>
  </si>
  <si>
    <t xml:space="preserve"> -$1.06B </t>
  </si>
  <si>
    <t xml:space="preserve"> $2.91B </t>
  </si>
  <si>
    <t xml:space="preserve"> $500m financing, $500m in milestones 10/27/22 </t>
  </si>
  <si>
    <t xml:space="preserve"> -$31.78M </t>
  </si>
  <si>
    <t xml:space="preserve"> $788.03M </t>
  </si>
  <si>
    <t xml:space="preserve"> -$361.61M </t>
  </si>
  <si>
    <t xml:space="preserve"> $2.39B </t>
  </si>
  <si>
    <t xml:space="preserve"> -$42.26M </t>
  </si>
  <si>
    <t xml:space="preserve"> $734.38M </t>
  </si>
  <si>
    <t xml:space="preserve"> $432.14M </t>
  </si>
  <si>
    <t xml:space="preserve"> $2.11B </t>
  </si>
  <si>
    <t xml:space="preserve"> -$3.88M </t>
  </si>
  <si>
    <t xml:space="preserve"> $342.43M </t>
  </si>
  <si>
    <t xml:space="preserve"> -$284.53M </t>
  </si>
  <si>
    <t xml:space="preserve"> $3.53B </t>
  </si>
  <si>
    <t xml:space="preserve"> $11.22M </t>
  </si>
  <si>
    <t xml:space="preserve"> $431.78M </t>
  </si>
  <si>
    <t xml:space="preserve"> $371.89M </t>
  </si>
  <si>
    <t xml:space="preserve"> $1.79B </t>
  </si>
  <si>
    <t xml:space="preserve"> -$22.05M </t>
  </si>
  <si>
    <t xml:space="preserve"> $983.97M </t>
  </si>
  <si>
    <t xml:space="preserve"> $815.02M </t>
  </si>
  <si>
    <t xml:space="preserve"> $812.66M </t>
  </si>
  <si>
    <t xml:space="preserve"> -$84.03M </t>
  </si>
  <si>
    <t xml:space="preserve"> $745.93M </t>
  </si>
  <si>
    <t xml:space="preserve"> $4.67B </t>
  </si>
  <si>
    <t xml:space="preserve"> $150m offering 11/07/22 </t>
  </si>
  <si>
    <t xml:space="preserve"> -$10.81M </t>
  </si>
  <si>
    <t xml:space="preserve"> $392.61M </t>
  </si>
  <si>
    <t xml:space="preserve"> -$408.64M </t>
  </si>
  <si>
    <t xml:space="preserve"> $2.44B </t>
  </si>
  <si>
    <t xml:space="preserve"> -$10.12M </t>
  </si>
  <si>
    <t xml:space="preserve"> $441.51M </t>
  </si>
  <si>
    <t xml:space="preserve"> $242.64M </t>
  </si>
  <si>
    <t xml:space="preserve"> $953.72M </t>
  </si>
  <si>
    <t xml:space="preserve"> $425m potential milestones from LLY 10/06/22 </t>
  </si>
  <si>
    <t xml:space="preserve"> -$18.18M </t>
  </si>
  <si>
    <t xml:space="preserve"> $547.07M </t>
  </si>
  <si>
    <t xml:space="preserve"> $323.58M </t>
  </si>
  <si>
    <t xml:space="preserve"> $1.06B </t>
  </si>
  <si>
    <t xml:space="preserve"> $150m private placement 10/25/22 </t>
  </si>
  <si>
    <t xml:space="preserve"> -$6.56M </t>
  </si>
  <si>
    <t xml:space="preserve"> $373.64M </t>
  </si>
  <si>
    <t xml:space="preserve"> $338.03M </t>
  </si>
  <si>
    <t xml:space="preserve"> $1.65B </t>
  </si>
  <si>
    <t xml:space="preserve"> $13.77M </t>
  </si>
  <si>
    <t xml:space="preserve"> $299.66M </t>
  </si>
  <si>
    <t xml:space="preserve"> $236.59M </t>
  </si>
  <si>
    <t xml:space="preserve"> $1.68B </t>
  </si>
  <si>
    <t xml:space="preserve"> -$4.63M </t>
  </si>
  <si>
    <t xml:space="preserve"> $329.56M </t>
  </si>
  <si>
    <t xml:space="preserve"> $315.93M </t>
  </si>
  <si>
    <t xml:space="preserve"> $233.25M </t>
  </si>
  <si>
    <t xml:space="preserve"> -$10.65M </t>
  </si>
  <si>
    <t xml:space="preserve"> $578.81M </t>
  </si>
  <si>
    <t xml:space="preserve"> $525.26M </t>
  </si>
  <si>
    <t xml:space="preserve"> $1.08B </t>
  </si>
  <si>
    <t xml:space="preserve"> $207m offering 12/15/22 </t>
  </si>
  <si>
    <t xml:space="preserve"> -$15.66M </t>
  </si>
  <si>
    <t xml:space="preserve"> $298.20M </t>
  </si>
  <si>
    <t xml:space="preserve"> $189.78M </t>
  </si>
  <si>
    <t xml:space="preserve"> $1.30B </t>
  </si>
  <si>
    <t xml:space="preserve"> -£13.31M </t>
  </si>
  <si>
    <t xml:space="preserve"> $160m sale ADSs 10/05/21; $100m upfront; $5.6b milestones 01/07/22 </t>
  </si>
  <si>
    <t xml:space="preserve"> -$14.62M </t>
  </si>
  <si>
    <t xml:space="preserve"> $360.54M </t>
  </si>
  <si>
    <t xml:space="preserve"> $310.59M </t>
  </si>
  <si>
    <t xml:space="preserve"> $1.26B </t>
  </si>
  <si>
    <t xml:space="preserve"> $100.3m offering 10/03/22 </t>
  </si>
  <si>
    <t xml:space="preserve"> -$16.00M </t>
  </si>
  <si>
    <t xml:space="preserve"> $368.95M </t>
  </si>
  <si>
    <t xml:space="preserve"> $252.66M </t>
  </si>
  <si>
    <t xml:space="preserve"> $211.61M </t>
  </si>
  <si>
    <t xml:space="preserve"> -DKK 42.00M </t>
  </si>
  <si>
    <t xml:space="preserve"> DKK 209.58M </t>
  </si>
  <si>
    <t xml:space="preserve"> -DKK 515.59M </t>
  </si>
  <si>
    <t xml:space="preserve"> DKK 1.32B </t>
  </si>
  <si>
    <t xml:space="preserve"> -$15.51M </t>
  </si>
  <si>
    <t xml:space="preserve"> $386.76M </t>
  </si>
  <si>
    <t xml:space="preserve"> -$192.37M </t>
  </si>
  <si>
    <t xml:space="preserve"> $1.10B </t>
  </si>
  <si>
    <t xml:space="preserve"> -$14.27M </t>
  </si>
  <si>
    <t xml:space="preserve"> $202.96M </t>
  </si>
  <si>
    <t xml:space="preserve"> $153.02M </t>
  </si>
  <si>
    <t xml:space="preserve"> $387.20M </t>
  </si>
  <si>
    <t xml:space="preserve"> -$4.00M </t>
  </si>
  <si>
    <t xml:space="preserve"> $352.16M </t>
  </si>
  <si>
    <t xml:space="preserve"> $336.41M </t>
  </si>
  <si>
    <t xml:space="preserve"> $202.97M </t>
  </si>
  <si>
    <t xml:space="preserve"> -$8.83M </t>
  </si>
  <si>
    <t xml:space="preserve"> $315.70M </t>
  </si>
  <si>
    <t xml:space="preserve"> $218.66M </t>
  </si>
  <si>
    <t xml:space="preserve"> $196.07M </t>
  </si>
  <si>
    <t xml:space="preserve"> -$25.68M </t>
  </si>
  <si>
    <t xml:space="preserve"> $160.33M </t>
  </si>
  <si>
    <t xml:space="preserve"> -$200.91M </t>
  </si>
  <si>
    <t xml:space="preserve"> $712.32M </t>
  </si>
  <si>
    <t xml:space="preserve"> $102m sold PRV 11/30/22 </t>
  </si>
  <si>
    <t xml:space="preserve"> -$4.91M </t>
  </si>
  <si>
    <t xml:space="preserve"> $166.87M </t>
  </si>
  <si>
    <t xml:space="preserve"> $155.14M </t>
  </si>
  <si>
    <t xml:space="preserve"> $111.86M </t>
  </si>
  <si>
    <t xml:space="preserve"> $50m offering 11/10/22 </t>
  </si>
  <si>
    <t xml:space="preserve"> -$9.16M </t>
  </si>
  <si>
    <t xml:space="preserve"> $410.56M </t>
  </si>
  <si>
    <t xml:space="preserve"> $369.32M </t>
  </si>
  <si>
    <t xml:space="preserve"> $236.99M </t>
  </si>
  <si>
    <t xml:space="preserve"> $224m VRTX Collaboration 12/08/22 </t>
  </si>
  <si>
    <t xml:space="preserve"> -$6.81M </t>
  </si>
  <si>
    <t xml:space="preserve"> $202.47M </t>
  </si>
  <si>
    <t xml:space="preserve"> $177.55M </t>
  </si>
  <si>
    <t xml:space="preserve"> $66.34M </t>
  </si>
  <si>
    <t xml:space="preserve"> -$9.29M </t>
  </si>
  <si>
    <t xml:space="preserve"> $192.36M </t>
  </si>
  <si>
    <t xml:space="preserve"> $165.97M </t>
  </si>
  <si>
    <t xml:space="preserve"> $171.18M </t>
  </si>
  <si>
    <t xml:space="preserve"> -$10.24M </t>
  </si>
  <si>
    <t xml:space="preserve"> $237.09M </t>
  </si>
  <si>
    <t xml:space="preserve"> $184.97M </t>
  </si>
  <si>
    <t xml:space="preserve"> $10.44M </t>
  </si>
  <si>
    <t xml:space="preserve"> $267.14M </t>
  </si>
  <si>
    <t xml:space="preserve"> $230.96M </t>
  </si>
  <si>
    <t xml:space="preserve"> $401.65M </t>
  </si>
  <si>
    <t xml:space="preserve"> $125m offering 10/13/22 </t>
  </si>
  <si>
    <t xml:space="preserve"> $120.18M </t>
  </si>
  <si>
    <t xml:space="preserve"> -$7.41M </t>
  </si>
  <si>
    <t xml:space="preserve"> $268.23M </t>
  </si>
  <si>
    <t xml:space="preserve"> $249.84M </t>
  </si>
  <si>
    <t xml:space="preserve"> -$91.61M </t>
  </si>
  <si>
    <t xml:space="preserve"> -$3.07M </t>
  </si>
  <si>
    <t xml:space="preserve"> $11.10M </t>
  </si>
  <si>
    <t xml:space="preserve"> -$57.13M </t>
  </si>
  <si>
    <t xml:space="preserve"> $81.74M </t>
  </si>
  <si>
    <t xml:space="preserve"> -$8.31M </t>
  </si>
  <si>
    <t xml:space="preserve"> $174.76M </t>
  </si>
  <si>
    <t xml:space="preserve"> $121.17M </t>
  </si>
  <si>
    <t xml:space="preserve"> -$98.82M </t>
  </si>
  <si>
    <t xml:space="preserve"> -$1.90M </t>
  </si>
  <si>
    <t xml:space="preserve"> $40.61M </t>
  </si>
  <si>
    <t xml:space="preserve"> $2.11M </t>
  </si>
  <si>
    <t xml:space="preserve"> $53.60M </t>
  </si>
  <si>
    <t xml:space="preserve"> -$4.60M </t>
  </si>
  <si>
    <t xml:space="preserve"> $113.71M </t>
  </si>
  <si>
    <t xml:space="preserve"> $73.61M </t>
  </si>
  <si>
    <t xml:space="preserve"> -$73.57M </t>
  </si>
  <si>
    <t xml:space="preserve"> -$19.41M </t>
  </si>
  <si>
    <t xml:space="preserve"> -$60.61M </t>
  </si>
  <si>
    <t xml:space="preserve"> -$11.41M </t>
  </si>
  <si>
    <t xml:space="preserve"> -$215m merger with AavantiBio, Inc. w/ $75m private placement 09/30/22 </t>
  </si>
  <si>
    <t xml:space="preserve"> -$3.60M </t>
  </si>
  <si>
    <t xml:space="preserve"> $104.69M </t>
  </si>
  <si>
    <t xml:space="preserve"> $94.23M </t>
  </si>
  <si>
    <t xml:space="preserve"> -$57.57M </t>
  </si>
  <si>
    <t xml:space="preserve"> -$6.46M </t>
  </si>
  <si>
    <t xml:space="preserve"> $26.91M </t>
  </si>
  <si>
    <t xml:space="preserve"> -$20.14M </t>
  </si>
  <si>
    <t xml:space="preserve"> -$8.29M </t>
  </si>
  <si>
    <t xml:space="preserve"> $75.35M </t>
  </si>
  <si>
    <t xml:space="preserve"> $47.54M </t>
  </si>
  <si>
    <t xml:space="preserve"> -$17.71M </t>
  </si>
  <si>
    <t xml:space="preserve"> -$6.16M </t>
  </si>
  <si>
    <t xml:space="preserve"> $128.99M </t>
  </si>
  <si>
    <t xml:space="preserve"> $78.05M </t>
  </si>
  <si>
    <t xml:space="preserve"> $79.15M </t>
  </si>
  <si>
    <t xml:space="preserve"> $55m private placement 07/01/22; $65m offfering 12/07/22 </t>
  </si>
  <si>
    <t xml:space="preserve"> -$5.98M </t>
  </si>
  <si>
    <t xml:space="preserve"> $127.63M </t>
  </si>
  <si>
    <t xml:space="preserve"> $17.28M </t>
  </si>
  <si>
    <t xml:space="preserve"> -$41.10M </t>
  </si>
  <si>
    <t xml:space="preserve"> -$1.84M </t>
  </si>
  <si>
    <t xml:space="preserve"> $67.84M </t>
  </si>
  <si>
    <t xml:space="preserve"> $56.34M </t>
  </si>
  <si>
    <t xml:space="preserve"> -$43.11M </t>
  </si>
  <si>
    <t xml:space="preserve"> -$9.66M </t>
  </si>
  <si>
    <t xml:space="preserve"> -$12.71M </t>
  </si>
  <si>
    <t xml:space="preserve"> $19.74M </t>
  </si>
  <si>
    <t xml:space="preserve"> $3.96M </t>
  </si>
  <si>
    <t xml:space="preserve"> $27.30M </t>
  </si>
  <si>
    <t xml:space="preserve"> -€5.12M </t>
  </si>
  <si>
    <t xml:space="preserve"> €159.21M </t>
  </si>
  <si>
    <t xml:space="preserve"> €102.02M </t>
  </si>
  <si>
    <t xml:space="preserve"> €180.94M </t>
  </si>
  <si>
    <t xml:space="preserve"> $75m upfront from LLY 12/22/22 </t>
  </si>
  <si>
    <t xml:space="preserve"> -$1.96M </t>
  </si>
  <si>
    <t xml:space="preserve"> $118.49M </t>
  </si>
  <si>
    <t xml:space="preserve"> $104.14M </t>
  </si>
  <si>
    <t xml:space="preserve"> $59.57M </t>
  </si>
  <si>
    <t xml:space="preserve"> -$1.15M </t>
  </si>
  <si>
    <t xml:space="preserve"> $31.31M </t>
  </si>
  <si>
    <t xml:space="preserve"> $10.56M </t>
  </si>
  <si>
    <t xml:space="preserve"> -$9.74M </t>
  </si>
  <si>
    <t xml:space="preserve"> -$5.47M </t>
  </si>
  <si>
    <t xml:space="preserve"> $98.64M </t>
  </si>
  <si>
    <t xml:space="preserve"> $67.23M </t>
  </si>
  <si>
    <t xml:space="preserve"> -$69.56M </t>
  </si>
  <si>
    <t xml:space="preserve"> $1.91M </t>
  </si>
  <si>
    <t xml:space="preserve"> -$10.59M </t>
  </si>
  <si>
    <t xml:space="preserve"> $50.10M </t>
  </si>
  <si>
    <t xml:space="preserve"> $5m sale of rights of AVTX-007 11/07/22 </t>
  </si>
  <si>
    <t xml:space="preserve"> -$1.08M </t>
  </si>
  <si>
    <t xml:space="preserve"> $14.63M </t>
  </si>
  <si>
    <t xml:space="preserve"> -$2.29M </t>
  </si>
  <si>
    <t xml:space="preserve"> $12.93M </t>
  </si>
  <si>
    <t xml:space="preserve"> $1.2m NJ Tax certificate 11/15/22 </t>
  </si>
  <si>
    <t xml:space="preserve"> -$1.40M </t>
  </si>
  <si>
    <t xml:space="preserve"> $51.87M </t>
  </si>
  <si>
    <t xml:space="preserve"> $50.05M </t>
  </si>
  <si>
    <t xml:space="preserve"> $51.21M </t>
  </si>
  <si>
    <t xml:space="preserve"> -$2.26M </t>
  </si>
  <si>
    <t xml:space="preserve"> $46.00M </t>
  </si>
  <si>
    <t xml:space="preserve"> $22.65M </t>
  </si>
  <si>
    <t xml:space="preserve"> $43.03M </t>
  </si>
  <si>
    <t xml:space="preserve"> $35m private placement 11/03/22 </t>
  </si>
  <si>
    <t xml:space="preserve"> -$1.55M </t>
  </si>
  <si>
    <t xml:space="preserve"> $24.84M </t>
  </si>
  <si>
    <t xml:space="preserve"> $8.06M </t>
  </si>
  <si>
    <t xml:space="preserve"> -$3.36M </t>
  </si>
  <si>
    <t xml:space="preserve"> $10m capital infusion 12/19/22 </t>
  </si>
  <si>
    <t xml:space="preserve"> -$1.45M </t>
  </si>
  <si>
    <t xml:space="preserve"> $2.60M </t>
  </si>
  <si>
    <t xml:space="preserve"> $501.35K </t>
  </si>
  <si>
    <t xml:space="preserve"> $7.76M </t>
  </si>
  <si>
    <t xml:space="preserve"> $4.2m ATM offering 12/30/22 </t>
  </si>
  <si>
    <t xml:space="preserve"> €25.16M </t>
  </si>
  <si>
    <t xml:space="preserve"> -€5.40M </t>
  </si>
  <si>
    <t xml:space="preserve"> -€422.71K </t>
  </si>
  <si>
    <t xml:space="preserve"> -$1.01M </t>
  </si>
  <si>
    <t xml:space="preserve"> $32.57M </t>
  </si>
  <si>
    <t xml:space="preserve"> $6.27M </t>
  </si>
  <si>
    <t xml:space="preserve"> $40.47M </t>
  </si>
  <si>
    <t xml:space="preserve"> -$3.05M </t>
  </si>
  <si>
    <t xml:space="preserve"> $14.15M </t>
  </si>
  <si>
    <t xml:space="preserve"> -$81.94M </t>
  </si>
  <si>
    <t xml:space="preserve"> $7.77M </t>
  </si>
  <si>
    <t xml:space="preserve"> $16.8m offering 08/05/22 </t>
  </si>
  <si>
    <t xml:space="preserve"> -$1.35M </t>
  </si>
  <si>
    <t xml:space="preserve"> $12.26M </t>
  </si>
  <si>
    <t xml:space="preserve"> $8.76M </t>
  </si>
  <si>
    <t xml:space="preserve"> -$11.03M </t>
  </si>
  <si>
    <t xml:space="preserve"> -$12.90M </t>
  </si>
  <si>
    <t xml:space="preserve"> $1.49B </t>
  </si>
  <si>
    <t xml:space="preserve"> -$1.34B </t>
  </si>
  <si>
    <t xml:space="preserve"> $31.35M </t>
  </si>
  <si>
    <t xml:space="preserve"> $175.25m Notes 12/14/22; $74.75m offering 12/16/22 </t>
  </si>
  <si>
    <t xml:space="preserve"> $39.30M </t>
  </si>
  <si>
    <t xml:space="preserve"> $1.98B </t>
  </si>
  <si>
    <t xml:space="preserve"> $1.15B </t>
  </si>
  <si>
    <t xml:space="preserve"> $55m initial investment from BARDA, $1b in total 10/04/22 </t>
  </si>
  <si>
    <t xml:space="preserve"> -€11.97M </t>
  </si>
  <si>
    <t xml:space="preserve"> €505.55M </t>
  </si>
  <si>
    <t xml:space="preserve"> €220.03M </t>
  </si>
  <si>
    <t xml:space="preserve"> €612.11M </t>
  </si>
  <si>
    <t xml:space="preserve"> $20.52M </t>
  </si>
  <si>
    <t xml:space="preserve"> $651.47M </t>
  </si>
  <si>
    <t xml:space="preserve"> $152.71M </t>
  </si>
  <si>
    <t xml:space="preserve"> $1.03B </t>
  </si>
  <si>
    <t xml:space="preserve"> -$12.85M </t>
  </si>
  <si>
    <t xml:space="preserve"> $989.04M </t>
  </si>
  <si>
    <t xml:space="preserve"> $936.28M </t>
  </si>
  <si>
    <t xml:space="preserve"> $3.44B </t>
  </si>
  <si>
    <t xml:space="preserve"> $690m offering 10/25/22; -$22.5m upfront to STRO, -$135m milestones 12/20/22 </t>
  </si>
  <si>
    <t xml:space="preserve"> -€29.76M </t>
  </si>
  <si>
    <t xml:space="preserve"> €273.09M </t>
  </si>
  <si>
    <t xml:space="preserve"> -€260.01M </t>
  </si>
  <si>
    <t xml:space="preserve"> €811.76M </t>
  </si>
  <si>
    <t xml:space="preserve"> €102.9m offering 10/04/22 </t>
  </si>
  <si>
    <t xml:space="preserve"> -$5.18M </t>
  </si>
  <si>
    <t xml:space="preserve"> $232.84M </t>
  </si>
  <si>
    <t xml:space="preserve"> $178.76M </t>
  </si>
  <si>
    <t xml:space="preserve"> $743.53M </t>
  </si>
  <si>
    <t xml:space="preserve"> -$1.59M </t>
  </si>
  <si>
    <t xml:space="preserve"> $104.70M </t>
  </si>
  <si>
    <t xml:space="preserve"> $73.62M </t>
  </si>
  <si>
    <t xml:space="preserve"> $428.23M </t>
  </si>
  <si>
    <t xml:space="preserve"> -$7.08M </t>
  </si>
  <si>
    <t xml:space="preserve"> $642.55M </t>
  </si>
  <si>
    <t xml:space="preserve"> $619.16M </t>
  </si>
  <si>
    <t xml:space="preserve"> -$261.07M </t>
  </si>
  <si>
    <t xml:space="preserve"> -$4.87M </t>
  </si>
  <si>
    <t xml:space="preserve"> $99.34M </t>
  </si>
  <si>
    <t xml:space="preserve"> $46.34M </t>
  </si>
  <si>
    <t xml:space="preserve"> $33.52M </t>
  </si>
  <si>
    <t xml:space="preserve"> -$22.49M </t>
  </si>
  <si>
    <t xml:space="preserve"> $210.67M </t>
  </si>
  <si>
    <t xml:space="preserve"> $85.40M </t>
  </si>
  <si>
    <t xml:space="preserve"> $132.27M </t>
  </si>
  <si>
    <t xml:space="preserve"> -$14.14M </t>
  </si>
  <si>
    <t xml:space="preserve"> $392.91M </t>
  </si>
  <si>
    <t xml:space="preserve"> $244.95M </t>
  </si>
  <si>
    <t xml:space="preserve"> $307.45M </t>
  </si>
  <si>
    <t xml:space="preserve"> $200m upfront in CSLLY deal, $4b in milestones 11/02/22 </t>
  </si>
  <si>
    <t xml:space="preserve"> -$19.13M </t>
  </si>
  <si>
    <t xml:space="preserve"> $427.06M </t>
  </si>
  <si>
    <t xml:space="preserve"> $357.29M </t>
  </si>
  <si>
    <t xml:space="preserve"> $28.59M </t>
  </si>
  <si>
    <t xml:space="preserve"> -$6.85M </t>
  </si>
  <si>
    <t xml:space="preserve"> $33.91M </t>
  </si>
  <si>
    <t xml:space="preserve"> -$29.44M </t>
  </si>
  <si>
    <t xml:space="preserve"> -$11.71M </t>
  </si>
  <si>
    <t xml:space="preserve"> $227.03M </t>
  </si>
  <si>
    <t xml:space="preserve"> $186.56M </t>
  </si>
  <si>
    <t xml:space="preserve"> $235.49M </t>
  </si>
  <si>
    <t xml:space="preserve"> -$5.79M </t>
  </si>
  <si>
    <t xml:space="preserve"> $203.06M </t>
  </si>
  <si>
    <t xml:space="preserve"> $184.84M </t>
  </si>
  <si>
    <t xml:space="preserve"> $102.09M </t>
  </si>
  <si>
    <t xml:space="preserve"> -$5.76M </t>
  </si>
  <si>
    <t xml:space="preserve"> $198.32M </t>
  </si>
  <si>
    <t xml:space="preserve"> $110.12M </t>
  </si>
  <si>
    <t xml:space="preserve"> $69.36M </t>
  </si>
  <si>
    <t xml:space="preserve"> $100m debt facility 0/15/22; $33m vaccine deal 12/06/22 </t>
  </si>
  <si>
    <t xml:space="preserve"> -$3.80M </t>
  </si>
  <si>
    <t xml:space="preserve"> $87.07M </t>
  </si>
  <si>
    <t xml:space="preserve"> $44.38M </t>
  </si>
  <si>
    <t xml:space="preserve"> $87.79M </t>
  </si>
  <si>
    <t xml:space="preserve"> -$104.20M </t>
  </si>
  <si>
    <t xml:space="preserve"> -$40m acquisition of Avidea 12/13/21; $15m milestones and royalties from AZN 04/06/22 </t>
  </si>
  <si>
    <t xml:space="preserve"> -$1.80M </t>
  </si>
  <si>
    <t xml:space="preserve"> $111.66M </t>
  </si>
  <si>
    <t xml:space="preserve"> $108.79M </t>
  </si>
  <si>
    <t xml:space="preserve"> -$73.12M </t>
  </si>
  <si>
    <t xml:space="preserve"> $19.09M </t>
  </si>
  <si>
    <t xml:space="preserve"> $11.62M </t>
  </si>
  <si>
    <t xml:space="preserve"> -$89.26K </t>
  </si>
  <si>
    <t xml:space="preserve"> -$827.75K </t>
  </si>
  <si>
    <t xml:space="preserve"> $7.17M </t>
  </si>
  <si>
    <t xml:space="preserve"> $5.53M </t>
  </si>
  <si>
    <t xml:space="preserve"> -$5.46M </t>
  </si>
  <si>
    <t xml:space="preserve"> -$2.97M </t>
  </si>
  <si>
    <t xml:space="preserve"> $32.65M </t>
  </si>
  <si>
    <t xml:space="preserve"> $30.92M </t>
  </si>
  <si>
    <t xml:space="preserve"> -$25.82M </t>
  </si>
  <si>
    <t xml:space="preserve"> -$5.77M </t>
  </si>
  <si>
    <t xml:space="preserve"> $6.45M </t>
  </si>
  <si>
    <t xml:space="preserve"> -$71.92M </t>
  </si>
  <si>
    <t xml:space="preserve"> -$7.37M </t>
  </si>
  <si>
    <t xml:space="preserve"> -$3.62M </t>
  </si>
  <si>
    <t xml:space="preserve"> $70.07M </t>
  </si>
  <si>
    <t xml:space="preserve"> -$14.30M </t>
  </si>
  <si>
    <t xml:space="preserve"> -$6.40M </t>
  </si>
  <si>
    <t xml:space="preserve"> -$609.71K </t>
  </si>
  <si>
    <t xml:space="preserve"> $27.21M </t>
  </si>
  <si>
    <t xml:space="preserve"> $22.77M </t>
  </si>
  <si>
    <t xml:space="preserve"> -$12.11M </t>
  </si>
  <si>
    <t xml:space="preserve"> -$344.29K </t>
  </si>
  <si>
    <t xml:space="preserve"> $11.83M </t>
  </si>
  <si>
    <t xml:space="preserve"> $11.31M </t>
  </si>
  <si>
    <t xml:space="preserve"> -$6.61K </t>
  </si>
  <si>
    <t xml:space="preserve"> -$29.94M </t>
  </si>
  <si>
    <t xml:space="preserve"> $1.19B </t>
  </si>
  <si>
    <t xml:space="preserve"> $168.70M </t>
  </si>
  <si>
    <t xml:space="preserve"> $3.02B </t>
  </si>
  <si>
    <t xml:space="preserve"> $775m from term loan and offering 10/19/22 </t>
  </si>
  <si>
    <t xml:space="preserve"> -$2.85M </t>
  </si>
  <si>
    <t xml:space="preserve"> $112.94M </t>
  </si>
  <si>
    <t xml:space="preserve"> $90.86M </t>
  </si>
  <si>
    <t xml:space="preserve"> $738.01M </t>
  </si>
  <si>
    <t xml:space="preserve"> $89.88M </t>
  </si>
  <si>
    <t xml:space="preserve"> -$110.29M </t>
  </si>
  <si>
    <t xml:space="preserve"> $974.92M </t>
  </si>
  <si>
    <t xml:space="preserve"> $69m offering 12/07/22 </t>
  </si>
  <si>
    <t xml:space="preserve"> -$19.86M </t>
  </si>
  <si>
    <t xml:space="preserve"> $170.11M </t>
  </si>
  <si>
    <t xml:space="preserve"> -$74.17M </t>
  </si>
  <si>
    <t xml:space="preserve"> $540.75M </t>
  </si>
  <si>
    <t xml:space="preserve"> -$6.20M </t>
  </si>
  <si>
    <t xml:space="preserve"> $206.93M </t>
  </si>
  <si>
    <t xml:space="preserve"> $173.09M </t>
  </si>
  <si>
    <t xml:space="preserve"> $184.54M </t>
  </si>
  <si>
    <t xml:space="preserve"> -$3.16M </t>
  </si>
  <si>
    <t xml:space="preserve"> $94.37M </t>
  </si>
  <si>
    <t xml:space="preserve"> $89.93M </t>
  </si>
  <si>
    <t xml:space="preserve"> $80.60M </t>
  </si>
  <si>
    <t xml:space="preserve"> -$2.72M </t>
  </si>
  <si>
    <t xml:space="preserve"> $125.46M </t>
  </si>
  <si>
    <t xml:space="preserve"> $94.22M </t>
  </si>
  <si>
    <t xml:space="preserve"> $68.78M </t>
  </si>
  <si>
    <t xml:space="preserve"> -$2.00M </t>
  </si>
  <si>
    <t xml:space="preserve"> $52.67M </t>
  </si>
  <si>
    <t xml:space="preserve"> $46.91M </t>
  </si>
  <si>
    <t xml:space="preserve"> $116.04M </t>
  </si>
  <si>
    <t xml:space="preserve"> -$7.53M </t>
  </si>
  <si>
    <t xml:space="preserve"> $45.21M </t>
  </si>
  <si>
    <t xml:space="preserve"> -$31.79M </t>
  </si>
  <si>
    <t xml:space="preserve"> $162.28M </t>
  </si>
  <si>
    <t xml:space="preserve"> -$4.14M </t>
  </si>
  <si>
    <t xml:space="preserve"> $43.90M </t>
  </si>
  <si>
    <t xml:space="preserve"> -$279.57M </t>
  </si>
  <si>
    <t xml:space="preserve"> $305.97M </t>
  </si>
  <si>
    <t xml:space="preserve"> -$319.00K </t>
  </si>
  <si>
    <t xml:space="preserve"> $115.44M </t>
  </si>
  <si>
    <t xml:space="preserve"> $83.44M </t>
  </si>
  <si>
    <t xml:space="preserve"> $46.03M </t>
  </si>
  <si>
    <t xml:space="preserve"> $66m upfront from GSK 11/08/22 </t>
  </si>
  <si>
    <t xml:space="preserve"> $9.32M </t>
  </si>
  <si>
    <t xml:space="preserve"> $93.71M </t>
  </si>
  <si>
    <t xml:space="preserve"> $35.91M </t>
  </si>
  <si>
    <t xml:space="preserve"> $2.71M </t>
  </si>
  <si>
    <t xml:space="preserve"> $11.1m Milestone Payment Mundipharma 10/04/22 </t>
  </si>
  <si>
    <t xml:space="preserve"> -$726.68K </t>
  </si>
  <si>
    <t xml:space="preserve"> $8.31M </t>
  </si>
  <si>
    <t xml:space="preserve"> $7.12M </t>
  </si>
  <si>
    <t xml:space="preserve"> $43.58M </t>
  </si>
  <si>
    <t xml:space="preserve"> -$7.50M </t>
  </si>
  <si>
    <t xml:space="preserve"> $75.33M </t>
  </si>
  <si>
    <t xml:space="preserve"> -$19.75M </t>
  </si>
  <si>
    <t xml:space="preserve"> $3.32M </t>
  </si>
  <si>
    <t xml:space="preserve"> $3m NIH grant 11/30/22 </t>
  </si>
  <si>
    <t xml:space="preserve"> -$3.44M </t>
  </si>
  <si>
    <t xml:space="preserve"> $14.47M </t>
  </si>
  <si>
    <t xml:space="preserve"> -$32.83M </t>
  </si>
  <si>
    <t xml:space="preserve"> $58.88M </t>
  </si>
  <si>
    <t xml:space="preserve"> -$592.07K </t>
  </si>
  <si>
    <t xml:space="preserve"> $12.33M </t>
  </si>
  <si>
    <t xml:space="preserve"> $9.72M </t>
  </si>
  <si>
    <t xml:space="preserve"> $20.93M </t>
  </si>
  <si>
    <t xml:space="preserve"> -$2.46M </t>
  </si>
  <si>
    <t xml:space="preserve"> $17.66M </t>
  </si>
  <si>
    <t xml:space="preserve"> $15.45M </t>
  </si>
  <si>
    <t xml:space="preserve"> $25.06M </t>
  </si>
  <si>
    <t xml:space="preserve"> $12.3m Offering 11/29/22 </t>
  </si>
  <si>
    <t xml:space="preserve"> $2.18M </t>
  </si>
  <si>
    <t xml:space="preserve"> -$45.76M </t>
  </si>
  <si>
    <t xml:space="preserve"> $42.84M </t>
  </si>
  <si>
    <t xml:space="preserve"> $4.85M equity investment CF Foundation 12/12/22 </t>
  </si>
  <si>
    <t xml:space="preserve"> -$646.67K </t>
  </si>
  <si>
    <t xml:space="preserve"> $42.00M </t>
  </si>
  <si>
    <t xml:space="preserve"> $39.71M </t>
  </si>
  <si>
    <t xml:space="preserve"> -$23.05M </t>
  </si>
  <si>
    <t xml:space="preserve"> -$6.36M </t>
  </si>
  <si>
    <t xml:space="preserve"> $65.14M </t>
  </si>
  <si>
    <t xml:space="preserve"> -$9.95M </t>
  </si>
  <si>
    <t xml:space="preserve"> A$22.11M </t>
  </si>
  <si>
    <t xml:space="preserve"> A$20.43M </t>
  </si>
  <si>
    <t xml:space="preserve"> -$1.26M </t>
  </si>
  <si>
    <t xml:space="preserve"> $9.97M </t>
  </si>
  <si>
    <t xml:space="preserve"> $8.26M </t>
  </si>
  <si>
    <t xml:space="preserve"> $1.39M </t>
  </si>
  <si>
    <t xml:space="preserve"> -$1.51M </t>
  </si>
  <si>
    <t xml:space="preserve"> $59.56M </t>
  </si>
  <si>
    <t xml:space="preserve"> $20.56M </t>
  </si>
  <si>
    <t xml:space="preserve"> -$23.86M </t>
  </si>
  <si>
    <t xml:space="preserve"> -$2.06M </t>
  </si>
  <si>
    <t xml:space="preserve"> $8.13M </t>
  </si>
  <si>
    <t xml:space="preserve"> -$14.49M </t>
  </si>
  <si>
    <t xml:space="preserve"> -$1.83M </t>
  </si>
  <si>
    <t xml:space="preserve"> $34.79M </t>
  </si>
  <si>
    <t xml:space="preserve"> $9.44M </t>
  </si>
  <si>
    <t xml:space="preserve"> -$15.61M </t>
  </si>
  <si>
    <t xml:space="preserve"> -$3.22M </t>
  </si>
  <si>
    <t xml:space="preserve"> $14.46M </t>
  </si>
  <si>
    <t xml:space="preserve"> -$11.68M </t>
  </si>
  <si>
    <t xml:space="preserve"> -$10.89M </t>
  </si>
  <si>
    <t xml:space="preserve"> $7m offering 12/13/22 </t>
  </si>
  <si>
    <t xml:space="preserve"> -$19.69M </t>
  </si>
  <si>
    <t xml:space="preserve"> $390.84M </t>
  </si>
  <si>
    <t xml:space="preserve"> $242.87M </t>
  </si>
  <si>
    <t xml:space="preserve"> $5.08B </t>
  </si>
  <si>
    <t xml:space="preserve"> $300m financing 12/21/22 </t>
  </si>
  <si>
    <t xml:space="preserve"> -$22.89M </t>
  </si>
  <si>
    <t xml:space="preserve"> $303.91M </t>
  </si>
  <si>
    <t xml:space="preserve"> $30.31M </t>
  </si>
  <si>
    <t xml:space="preserve"> $4.32B </t>
  </si>
  <si>
    <t xml:space="preserve"> -$8.21M </t>
  </si>
  <si>
    <t xml:space="preserve"> $348.01M </t>
  </si>
  <si>
    <t xml:space="preserve"> $312.11M </t>
  </si>
  <si>
    <t xml:space="preserve"> $2.20B </t>
  </si>
  <si>
    <t xml:space="preserve"> $23.03M </t>
  </si>
  <si>
    <t xml:space="preserve"> $647.12M </t>
  </si>
  <si>
    <t xml:space="preserve"> $197.84M </t>
  </si>
  <si>
    <t xml:space="preserve"> $1.74B </t>
  </si>
  <si>
    <t xml:space="preserve"> -$8.44M </t>
  </si>
  <si>
    <t xml:space="preserve"> $346.56M </t>
  </si>
  <si>
    <t xml:space="preserve"> $230.86M </t>
  </si>
  <si>
    <t xml:space="preserve"> $1.34B </t>
  </si>
  <si>
    <t xml:space="preserve"> -$13.18M </t>
  </si>
  <si>
    <t xml:space="preserve"> $464.61M </t>
  </si>
  <si>
    <t xml:space="preserve"> -$160.93M </t>
  </si>
  <si>
    <t xml:space="preserve"> $1.25B </t>
  </si>
  <si>
    <t xml:space="preserve"> -$9.73M </t>
  </si>
  <si>
    <t xml:space="preserve"> $519.91M </t>
  </si>
  <si>
    <t xml:space="preserve"> $394.50M </t>
  </si>
  <si>
    <t xml:space="preserve"> $721.24M </t>
  </si>
  <si>
    <t xml:space="preserve"> -$5.53M </t>
  </si>
  <si>
    <t xml:space="preserve"> $259.26M </t>
  </si>
  <si>
    <t xml:space="preserve"> $255.27M </t>
  </si>
  <si>
    <t xml:space="preserve"> -$53.21M </t>
  </si>
  <si>
    <t xml:space="preserve"> -$5.02M </t>
  </si>
  <si>
    <t xml:space="preserve"> $185.94M </t>
  </si>
  <si>
    <t xml:space="preserve"> $165.69M </t>
  </si>
  <si>
    <t xml:space="preserve"> $608.07M </t>
  </si>
  <si>
    <t xml:space="preserve"> -$8.68M </t>
  </si>
  <si>
    <t xml:space="preserve"> $157.88M </t>
  </si>
  <si>
    <t xml:space="preserve"> -$37.17M </t>
  </si>
  <si>
    <t xml:space="preserve"> $535.71M </t>
  </si>
  <si>
    <t xml:space="preserve"> -$4.50M </t>
  </si>
  <si>
    <t xml:space="preserve"> $140.77M </t>
  </si>
  <si>
    <t xml:space="preserve"> $125.38M </t>
  </si>
  <si>
    <t xml:space="preserve"> $567.48M </t>
  </si>
  <si>
    <t xml:space="preserve"> -$4.94M </t>
  </si>
  <si>
    <t xml:space="preserve"> $177.70M </t>
  </si>
  <si>
    <t xml:space="preserve"> $129.70M </t>
  </si>
  <si>
    <t xml:space="preserve"> $419.10M </t>
  </si>
  <si>
    <t xml:space="preserve"> $473.34M </t>
  </si>
  <si>
    <t xml:space="preserve"> $21.61M </t>
  </si>
  <si>
    <t xml:space="preserve"> $353.79M </t>
  </si>
  <si>
    <t xml:space="preserve"> -$5.84M </t>
  </si>
  <si>
    <t xml:space="preserve"> $134.92M </t>
  </si>
  <si>
    <t xml:space="preserve"> $35.85M </t>
  </si>
  <si>
    <t xml:space="preserve"> $464.53M </t>
  </si>
  <si>
    <t xml:space="preserve"> -$8.48M </t>
  </si>
  <si>
    <t xml:space="preserve"> $98.78M </t>
  </si>
  <si>
    <t xml:space="preserve"> $20.97M </t>
  </si>
  <si>
    <t xml:space="preserve"> $480.85M </t>
  </si>
  <si>
    <t xml:space="preserve"> $35m milestone payment 10/31/22 </t>
  </si>
  <si>
    <t xml:space="preserve"> -$9.88M </t>
  </si>
  <si>
    <t xml:space="preserve"> $191.20M </t>
  </si>
  <si>
    <t xml:space="preserve"> -$29.95M </t>
  </si>
  <si>
    <t xml:space="preserve"> $276.54M </t>
  </si>
  <si>
    <t xml:space="preserve"> -$4.48M </t>
  </si>
  <si>
    <t xml:space="preserve"> $259.40M </t>
  </si>
  <si>
    <t xml:space="preserve"> $250.51M </t>
  </si>
  <si>
    <t xml:space="preserve"> $302.35M </t>
  </si>
  <si>
    <t xml:space="preserve"> $86.3m offering 12/21/22 </t>
  </si>
  <si>
    <t xml:space="preserve"> -$6.23M </t>
  </si>
  <si>
    <t xml:space="preserve"> $114.99M </t>
  </si>
  <si>
    <t xml:space="preserve"> $56.70M </t>
  </si>
  <si>
    <t xml:space="preserve"> $232.17M </t>
  </si>
  <si>
    <t xml:space="preserve"> -$6.83M </t>
  </si>
  <si>
    <t xml:space="preserve"> $279.55M </t>
  </si>
  <si>
    <t xml:space="preserve"> $185.50M </t>
  </si>
  <si>
    <t xml:space="preserve"> $15.72M </t>
  </si>
  <si>
    <t xml:space="preserve"> €209.12M </t>
  </si>
  <si>
    <t xml:space="preserve"> €81.23M </t>
  </si>
  <si>
    <t xml:space="preserve"> €67.47M </t>
  </si>
  <si>
    <t xml:space="preserve"> €110.82M </t>
  </si>
  <si>
    <t xml:space="preserve"> €72.16M </t>
  </si>
  <si>
    <t xml:space="preserve"> €127.83M </t>
  </si>
  <si>
    <t xml:space="preserve"> €25m financing 12/12/22 </t>
  </si>
  <si>
    <t xml:space="preserve"> -$743.00K </t>
  </si>
  <si>
    <t xml:space="preserve"> $49.54M </t>
  </si>
  <si>
    <t xml:space="preserve"> $15.92M </t>
  </si>
  <si>
    <t xml:space="preserve"> $50.49M </t>
  </si>
  <si>
    <t xml:space="preserve"> -$2.78M </t>
  </si>
  <si>
    <t xml:space="preserve"> $7.02M </t>
  </si>
  <si>
    <t xml:space="preserve"> -$33.23M </t>
  </si>
  <si>
    <t xml:space="preserve"> $83.40M </t>
  </si>
  <si>
    <t xml:space="preserve"> -$6.61M </t>
  </si>
  <si>
    <t xml:space="preserve"> $87.73M </t>
  </si>
  <si>
    <t xml:space="preserve"> $68.62M </t>
  </si>
  <si>
    <t xml:space="preserve"> -$40.95M </t>
  </si>
  <si>
    <t xml:space="preserve"> -$5.71M </t>
  </si>
  <si>
    <t xml:space="preserve"> $124.21M </t>
  </si>
  <si>
    <t xml:space="preserve"> $82.16M </t>
  </si>
  <si>
    <t xml:space="preserve"> -$88.47M </t>
  </si>
  <si>
    <t xml:space="preserve"> -$1.07M </t>
  </si>
  <si>
    <t xml:space="preserve"> $30.88M </t>
  </si>
  <si>
    <t xml:space="preserve"> $29.10M </t>
  </si>
  <si>
    <t xml:space="preserve"> -$5.31M </t>
  </si>
  <si>
    <t xml:space="preserve"> -$2.80M </t>
  </si>
  <si>
    <t xml:space="preserve"> $46.27M </t>
  </si>
  <si>
    <t xml:space="preserve"> $35.16M </t>
  </si>
  <si>
    <t xml:space="preserve"> -$26.75M </t>
  </si>
  <si>
    <t xml:space="preserve"> $57.77M </t>
  </si>
  <si>
    <t xml:space="preserve"> $33.76M </t>
  </si>
  <si>
    <t xml:space="preserve"> -$41.26M </t>
  </si>
  <si>
    <t xml:space="preserve"> $5.88M </t>
  </si>
  <si>
    <t xml:space="preserve"> -$32.46M </t>
  </si>
  <si>
    <t xml:space="preserve"> $26.26M </t>
  </si>
  <si>
    <t xml:space="preserve"> -$2.50M </t>
  </si>
  <si>
    <t xml:space="preserve"> $76.12M </t>
  </si>
  <si>
    <t xml:space="preserve"> $59.88M </t>
  </si>
  <si>
    <t xml:space="preserve"> -$34.45M </t>
  </si>
  <si>
    <t xml:space="preserve"> $20m private placement 11/4/22 </t>
  </si>
  <si>
    <t xml:space="preserve"> -$2.24M </t>
  </si>
  <si>
    <t xml:space="preserve"> $38.22M </t>
  </si>
  <si>
    <t xml:space="preserve"> $25.76M </t>
  </si>
  <si>
    <t xml:space="preserve"> -$15.83M </t>
  </si>
  <si>
    <t xml:space="preserve"> -$932.00K </t>
  </si>
  <si>
    <t xml:space="preserve"> $49.80M </t>
  </si>
  <si>
    <t xml:space="preserve"> $31.83M </t>
  </si>
  <si>
    <t xml:space="preserve"> -$19.90M </t>
  </si>
  <si>
    <t xml:space="preserve"> -$1.04M </t>
  </si>
  <si>
    <t xml:space="preserve"> $15.93M </t>
  </si>
  <si>
    <t xml:space="preserve"> $10.81M </t>
  </si>
  <si>
    <t xml:space="preserve"> -$6.52M </t>
  </si>
  <si>
    <t xml:space="preserve"> -$6.25M </t>
  </si>
  <si>
    <t xml:space="preserve"> $185.43M </t>
  </si>
  <si>
    <t xml:space="preserve"> -$44.55M </t>
  </si>
  <si>
    <t xml:space="preserve"> $136.65M </t>
  </si>
  <si>
    <t xml:space="preserve"> $125m debt facility 10/19/22 </t>
  </si>
  <si>
    <t xml:space="preserve"> -$1.19M </t>
  </si>
  <si>
    <t xml:space="preserve"> $3.25M </t>
  </si>
  <si>
    <t xml:space="preserve"> -$2.30M </t>
  </si>
  <si>
    <t xml:space="preserve"> $1.33M </t>
  </si>
  <si>
    <t xml:space="preserve"> -$596.21K </t>
  </si>
  <si>
    <t xml:space="preserve"> $16.45M </t>
  </si>
  <si>
    <t xml:space="preserve"> $15.90M </t>
  </si>
  <si>
    <t xml:space="preserve"> -$20.95M </t>
  </si>
  <si>
    <t xml:space="preserve"> -$1.52M </t>
  </si>
  <si>
    <t xml:space="preserve"> $3.04M </t>
  </si>
  <si>
    <t xml:space="preserve"> $11.36M </t>
  </si>
  <si>
    <t xml:space="preserve"> $32.93M </t>
  </si>
  <si>
    <t xml:space="preserve"> $903.69M </t>
  </si>
  <si>
    <t xml:space="preserve"> $304.89M </t>
  </si>
  <si>
    <t xml:space="preserve"> $11.02B </t>
  </si>
  <si>
    <t xml:space="preserve"> -$19.98M </t>
  </si>
  <si>
    <t xml:space="preserve"> $1.13B </t>
  </si>
  <si>
    <t xml:space="preserve"> $5.57B </t>
  </si>
  <si>
    <t xml:space="preserve"> -$8.14M </t>
  </si>
  <si>
    <t xml:space="preserve"> $1.96B </t>
  </si>
  <si>
    <t xml:space="preserve"> $128.27M </t>
  </si>
  <si>
    <t xml:space="preserve"> $4.55B </t>
  </si>
  <si>
    <t xml:space="preserve"> -$26.80M </t>
  </si>
  <si>
    <t xml:space="preserve"> $905.05M </t>
  </si>
  <si>
    <t xml:space="preserve"> $414.70M </t>
  </si>
  <si>
    <t xml:space="preserve"> $4.31B </t>
  </si>
  <si>
    <t xml:space="preserve"> -$17.78M </t>
  </si>
  <si>
    <t xml:space="preserve"> $572.43M </t>
  </si>
  <si>
    <t xml:space="preserve"> $475.85M </t>
  </si>
  <si>
    <t xml:space="preserve"> $4.41B </t>
  </si>
  <si>
    <t xml:space="preserve"> $208.33K </t>
  </si>
  <si>
    <t xml:space="preserve"> $580.84M </t>
  </si>
  <si>
    <t xml:space="preserve"> 2.79K </t>
  </si>
  <si>
    <t xml:space="preserve"> -$318.20M </t>
  </si>
  <si>
    <t xml:space="preserve"> $4.12B </t>
  </si>
  <si>
    <t xml:space="preserve"> -$19.02M </t>
  </si>
  <si>
    <t xml:space="preserve"> $1.36B </t>
  </si>
  <si>
    <t xml:space="preserve"> $945.54M </t>
  </si>
  <si>
    <t xml:space="preserve"> $2.73B </t>
  </si>
  <si>
    <t xml:space="preserve"> $316m offering 10/18/22 </t>
  </si>
  <si>
    <t xml:space="preserve"> -$7.59M </t>
  </si>
  <si>
    <t xml:space="preserve"> $203.50M </t>
  </si>
  <si>
    <t xml:space="preserve"> $21.90M </t>
  </si>
  <si>
    <t xml:space="preserve"> $3.22B </t>
  </si>
  <si>
    <t xml:space="preserve"> $18.40M </t>
  </si>
  <si>
    <t xml:space="preserve"> $366.03M </t>
  </si>
  <si>
    <t xml:space="preserve"> $66.45M </t>
  </si>
  <si>
    <t xml:space="preserve"> $3.15B </t>
  </si>
  <si>
    <t xml:space="preserve"> -$10.39M </t>
  </si>
  <si>
    <t xml:space="preserve"> $675.13M </t>
  </si>
  <si>
    <t xml:space="preserve"> $525.34M </t>
  </si>
  <si>
    <t xml:space="preserve"> $2.62B </t>
  </si>
  <si>
    <t xml:space="preserve"> $40m milestones from NVO 11/21/22; $172.4m offering 12/15/22 </t>
  </si>
  <si>
    <t xml:space="preserve"> -$242.33K </t>
  </si>
  <si>
    <t xml:space="preserve"> $435.81M </t>
  </si>
  <si>
    <t xml:space="preserve"> 1.8K </t>
  </si>
  <si>
    <t xml:space="preserve"> $259.01M </t>
  </si>
  <si>
    <t xml:space="preserve"> -$14.36M </t>
  </si>
  <si>
    <t xml:space="preserve"> $363.42M </t>
  </si>
  <si>
    <t xml:space="preserve"> $326.01M </t>
  </si>
  <si>
    <t xml:space="preserve"> $2.29B </t>
  </si>
  <si>
    <t xml:space="preserve"> $246.3m offering 10/07/22 </t>
  </si>
  <si>
    <t xml:space="preserve"> -$10.13M </t>
  </si>
  <si>
    <t xml:space="preserve"> $606.09M </t>
  </si>
  <si>
    <t xml:space="preserve"> $583.40M </t>
  </si>
  <si>
    <t xml:space="preserve"> -$39.62M </t>
  </si>
  <si>
    <t xml:space="preserve"> $1.27B </t>
  </si>
  <si>
    <t xml:space="preserve"> $1.16B </t>
  </si>
  <si>
    <t xml:space="preserve"> $889.22M </t>
  </si>
  <si>
    <t xml:space="preserve"> $4.61M </t>
  </si>
  <si>
    <t xml:space="preserve"> $406.40M </t>
  </si>
  <si>
    <t xml:space="preserve"> -$433.93M </t>
  </si>
  <si>
    <t xml:space="preserve"> -$16.33M </t>
  </si>
  <si>
    <t xml:space="preserve"> $388.60M </t>
  </si>
  <si>
    <t xml:space="preserve"> $171.54M </t>
  </si>
  <si>
    <t xml:space="preserve"> $759.71M </t>
  </si>
  <si>
    <t xml:space="preserve"> $144.89M </t>
  </si>
  <si>
    <t xml:space="preserve"> $134.68M </t>
  </si>
  <si>
    <t xml:space="preserve"> $572.77M </t>
  </si>
  <si>
    <t xml:space="preserve"> -$16.35M </t>
  </si>
  <si>
    <t xml:space="preserve"> $706.53M </t>
  </si>
  <si>
    <t xml:space="preserve"> $122.59M </t>
  </si>
  <si>
    <t xml:space="preserve"> $49.47M </t>
  </si>
  <si>
    <t xml:space="preserve"> -$10.40M </t>
  </si>
  <si>
    <t xml:space="preserve"> $199.40M </t>
  </si>
  <si>
    <t xml:space="preserve"> $81.56M </t>
  </si>
  <si>
    <t xml:space="preserve"> $462.50M </t>
  </si>
  <si>
    <t xml:space="preserve"> -$8.55M </t>
  </si>
  <si>
    <t xml:space="preserve"> $264.93M </t>
  </si>
  <si>
    <t xml:space="preserve"> $78.90M </t>
  </si>
  <si>
    <t xml:space="preserve"> $524.96M </t>
  </si>
  <si>
    <t xml:space="preserve"> $170m upfront in GSK deal 12/13/22 </t>
  </si>
  <si>
    <t xml:space="preserve"> -$2.68M </t>
  </si>
  <si>
    <t xml:space="preserve"> $248.45M </t>
  </si>
  <si>
    <t xml:space="preserve"> $245.06M </t>
  </si>
  <si>
    <t xml:space="preserve"> $248.70M </t>
  </si>
  <si>
    <t xml:space="preserve"> $187.05M </t>
  </si>
  <si>
    <t xml:space="preserve"> $177.46M </t>
  </si>
  <si>
    <t xml:space="preserve"> $241.28M </t>
  </si>
  <si>
    <t xml:space="preserve"> -$9.35M </t>
  </si>
  <si>
    <t xml:space="preserve"> $274.45M </t>
  </si>
  <si>
    <t xml:space="preserve"> $227.94M </t>
  </si>
  <si>
    <t xml:space="preserve"> $152.17M </t>
  </si>
  <si>
    <t xml:space="preserve"> -$2.27M </t>
  </si>
  <si>
    <t xml:space="preserve"> $99.29M </t>
  </si>
  <si>
    <t xml:space="preserve"> -$58.90M </t>
  </si>
  <si>
    <t xml:space="preserve"> $474.14M </t>
  </si>
  <si>
    <t xml:space="preserve"> $4.28M </t>
  </si>
  <si>
    <t xml:space="preserve"> $468.34M </t>
  </si>
  <si>
    <t xml:space="preserve"> $362.21M </t>
  </si>
  <si>
    <t xml:space="preserve"> -$25.49M </t>
  </si>
  <si>
    <t xml:space="preserve"> -$7.35M </t>
  </si>
  <si>
    <t xml:space="preserve"> $228.37M </t>
  </si>
  <si>
    <t xml:space="preserve"> $154.89M </t>
  </si>
  <si>
    <t xml:space="preserve"> $114.60M </t>
  </si>
  <si>
    <t xml:space="preserve"> -$5.90M </t>
  </si>
  <si>
    <t xml:space="preserve"> $171.07M </t>
  </si>
  <si>
    <t xml:space="preserve"> -$5.40M </t>
  </si>
  <si>
    <t xml:space="preserve"> $124.53M </t>
  </si>
  <si>
    <t xml:space="preserve"> $21.87M </t>
  </si>
  <si>
    <t xml:space="preserve"> $127.64M </t>
  </si>
  <si>
    <t xml:space="preserve"> $10m option exercise trigger from PFE 10/04/22, $290m in milestones 10/04/22 </t>
  </si>
  <si>
    <t xml:space="preserve"> -$3.06M </t>
  </si>
  <si>
    <t xml:space="preserve"> $190.50M </t>
  </si>
  <si>
    <t xml:space="preserve"> $183.89M </t>
  </si>
  <si>
    <t xml:space="preserve"> $20.94M </t>
  </si>
  <si>
    <t xml:space="preserve"> $179.46M </t>
  </si>
  <si>
    <t xml:space="preserve"> $76.62M </t>
  </si>
  <si>
    <t xml:space="preserve"> $106.18M </t>
  </si>
  <si>
    <t xml:space="preserve"> $32.5m Financing Agreement 10/31/22; $60m offering 11/08/22; $10m upfront in china deal, $256m in milestones 11/17/22 </t>
  </si>
  <si>
    <t xml:space="preserve"> $11.50M </t>
  </si>
  <si>
    <t xml:space="preserve"> $243.96M </t>
  </si>
  <si>
    <t xml:space="preserve"> -CHF 4.51M </t>
  </si>
  <si>
    <t xml:space="preserve"> CHF 126.21M </t>
  </si>
  <si>
    <t xml:space="preserve"> CHF 110.71M </t>
  </si>
  <si>
    <t xml:space="preserve"> CHF 20.67M </t>
  </si>
  <si>
    <t xml:space="preserve"> $68.93M </t>
  </si>
  <si>
    <t xml:space="preserve"> $43.17M </t>
  </si>
  <si>
    <t xml:space="preserve"> $96.72M </t>
  </si>
  <si>
    <t xml:space="preserve"> -$9.55M </t>
  </si>
  <si>
    <t xml:space="preserve"> $82.06M </t>
  </si>
  <si>
    <t xml:space="preserve"> -$18.28M </t>
  </si>
  <si>
    <t xml:space="preserve"> $170.08M </t>
  </si>
  <si>
    <t xml:space="preserve"> $50m investment from Astellas 10/25/22 $28m offering 10/27/22 </t>
  </si>
  <si>
    <t xml:space="preserve"> -$4.23M </t>
  </si>
  <si>
    <t xml:space="preserve"> $124.48M </t>
  </si>
  <si>
    <t xml:space="preserve"> $101.50M </t>
  </si>
  <si>
    <t xml:space="preserve"> $9.46M </t>
  </si>
  <si>
    <t xml:space="preserve"> $198.12M </t>
  </si>
  <si>
    <t xml:space="preserve"> $186.18M </t>
  </si>
  <si>
    <t xml:space="preserve"> -$99.06M </t>
  </si>
  <si>
    <t xml:space="preserve"> -$14.97M </t>
  </si>
  <si>
    <t xml:space="preserve"> $76.33M </t>
  </si>
  <si>
    <t xml:space="preserve"> $44.59M </t>
  </si>
  <si>
    <t xml:space="preserve"> -$7.86M </t>
  </si>
  <si>
    <t xml:space="preserve"> -$1.33M </t>
  </si>
  <si>
    <t xml:space="preserve"> $27.78M </t>
  </si>
  <si>
    <t xml:space="preserve"> $25.25M </t>
  </si>
  <si>
    <t xml:space="preserve"> $77.65M </t>
  </si>
  <si>
    <t xml:space="preserve"> -$906.72K </t>
  </si>
  <si>
    <t xml:space="preserve"> $49.64M </t>
  </si>
  <si>
    <t xml:space="preserve"> $44.35M </t>
  </si>
  <si>
    <t xml:space="preserve"> $48.20M </t>
  </si>
  <si>
    <t xml:space="preserve"> -$8.95M </t>
  </si>
  <si>
    <t xml:space="preserve"> $155.80M </t>
  </si>
  <si>
    <t xml:space="preserve"> $135.02M </t>
  </si>
  <si>
    <t xml:space="preserve"> -$79.11M </t>
  </si>
  <si>
    <t xml:space="preserve"> -$7.56M </t>
  </si>
  <si>
    <t xml:space="preserve"> $55.79M </t>
  </si>
  <si>
    <t xml:space="preserve"> -$71.67M </t>
  </si>
  <si>
    <t xml:space="preserve"> $59.58M </t>
  </si>
  <si>
    <t xml:space="preserve"> -$7.80M </t>
  </si>
  <si>
    <t xml:space="preserve"> $189.06M </t>
  </si>
  <si>
    <t xml:space="preserve"> $143.41M </t>
  </si>
  <si>
    <t xml:space="preserve"> -$111.19M </t>
  </si>
  <si>
    <t xml:space="preserve"> -$3.28M </t>
  </si>
  <si>
    <t xml:space="preserve"> $66.92M </t>
  </si>
  <si>
    <t xml:space="preserve"> $58.30M </t>
  </si>
  <si>
    <t xml:space="preserve"> -$20.37M </t>
  </si>
  <si>
    <t xml:space="preserve"> -$4.93M </t>
  </si>
  <si>
    <t xml:space="preserve"> $4.82M </t>
  </si>
  <si>
    <t xml:space="preserve"> $35.40M </t>
  </si>
  <si>
    <t xml:space="preserve"> $11m unsecured debt financing 11/07/22 </t>
  </si>
  <si>
    <t xml:space="preserve"> $19.61M </t>
  </si>
  <si>
    <t xml:space="preserve"> $15.02M </t>
  </si>
  <si>
    <t xml:space="preserve"> $119.72M </t>
  </si>
  <si>
    <t xml:space="preserve"> $8.5m registered direct offering 09/06/22 </t>
  </si>
  <si>
    <t xml:space="preserve"> -$3.69M </t>
  </si>
  <si>
    <t xml:space="preserve"> $18.82M </t>
  </si>
  <si>
    <t xml:space="preserve"> -$13.81M </t>
  </si>
  <si>
    <t xml:space="preserve"> $63.65M </t>
  </si>
  <si>
    <t xml:space="preserve"> -$2.83M </t>
  </si>
  <si>
    <t xml:space="preserve"> $12.28M </t>
  </si>
  <si>
    <t xml:space="preserve"> -$33.04M </t>
  </si>
  <si>
    <t xml:space="preserve"> $84.40M </t>
  </si>
  <si>
    <t xml:space="preserve"> $5m debt facility 12/12/2022 </t>
  </si>
  <si>
    <t xml:space="preserve"> -$4.53M </t>
  </si>
  <si>
    <t xml:space="preserve"> $118.42M </t>
  </si>
  <si>
    <t xml:space="preserve"> $106.15M </t>
  </si>
  <si>
    <t xml:space="preserve"> -$9.52M </t>
  </si>
  <si>
    <t xml:space="preserve"> $60m private placement 10/10/22 </t>
  </si>
  <si>
    <t xml:space="preserve"> -$1.62M </t>
  </si>
  <si>
    <t xml:space="preserve"> $2.27M </t>
  </si>
  <si>
    <t xml:space="preserve"> -$9.59M </t>
  </si>
  <si>
    <t xml:space="preserve"> $56.91M </t>
  </si>
  <si>
    <t xml:space="preserve"> $21.54M </t>
  </si>
  <si>
    <t xml:space="preserve"> $16.27M </t>
  </si>
  <si>
    <t xml:space="preserve"> $34.67M </t>
  </si>
  <si>
    <t xml:space="preserve"> -$1.33K </t>
  </si>
  <si>
    <t xml:space="preserve"> $52.61M </t>
  </si>
  <si>
    <t xml:space="preserve"> 39.45K </t>
  </si>
  <si>
    <t xml:space="preserve"> $38.37M </t>
  </si>
  <si>
    <t xml:space="preserve"> $14.95M </t>
  </si>
  <si>
    <t xml:space="preserve"> $6m offering 11/10/22 </t>
  </si>
  <si>
    <t xml:space="preserve"> -$781.44K </t>
  </si>
  <si>
    <t xml:space="preserve"> $7.52M </t>
  </si>
  <si>
    <t xml:space="preserve"> $41.24M </t>
  </si>
  <si>
    <t xml:space="preserve"> $33.39M </t>
  </si>
  <si>
    <t xml:space="preserve"> $27.61M </t>
  </si>
  <si>
    <t xml:space="preserve"> $10.35M </t>
  </si>
  <si>
    <t xml:space="preserve"> $4.6m tax incentive refund 10/18/22; $5.7m offering 11/17/22 </t>
  </si>
  <si>
    <t xml:space="preserve"> $15.35M </t>
  </si>
  <si>
    <t xml:space="preserve"> $9.25M </t>
  </si>
  <si>
    <t xml:space="preserve"> $40.83M </t>
  </si>
  <si>
    <t xml:space="preserve"> $4m private placement 10/3/22; $10m initial proceeds from private placement, $20m in second-tranche 12/07/22 </t>
  </si>
  <si>
    <t xml:space="preserve"> -$1.10M </t>
  </si>
  <si>
    <t xml:space="preserve"> $19.26M </t>
  </si>
  <si>
    <t xml:space="preserve"> $13.60M </t>
  </si>
  <si>
    <t xml:space="preserve"> $15.73M </t>
  </si>
  <si>
    <t xml:space="preserve"> -$1.69M </t>
  </si>
  <si>
    <t xml:space="preserve"> $44.50M </t>
  </si>
  <si>
    <t xml:space="preserve"> $39.67M </t>
  </si>
  <si>
    <t xml:space="preserve"> -$17.68M </t>
  </si>
  <si>
    <t xml:space="preserve"> -$3.31M </t>
  </si>
  <si>
    <t xml:space="preserve"> $9.94M </t>
  </si>
  <si>
    <t xml:space="preserve"> $1.41M </t>
  </si>
  <si>
    <t xml:space="preserve"> -$25.42M </t>
  </si>
  <si>
    <t xml:space="preserve"> -$4.47M </t>
  </si>
  <si>
    <t xml:space="preserve"> $50.27M </t>
  </si>
  <si>
    <t xml:space="preserve"> $43.61M </t>
  </si>
  <si>
    <t xml:space="preserve"> -$1.38M </t>
  </si>
  <si>
    <t xml:space="preserve"> $6.61M </t>
  </si>
  <si>
    <t xml:space="preserve"> $4.32M </t>
  </si>
  <si>
    <t xml:space="preserve"> $25.50M </t>
  </si>
  <si>
    <t xml:space="preserve"> $3.8m Private Placement 11/28/22 </t>
  </si>
  <si>
    <t xml:space="preserve"> $5.64M </t>
  </si>
  <si>
    <t xml:space="preserve"> -$10.42M </t>
  </si>
  <si>
    <t xml:space="preserve"> $12.4m acquistion of Pherin 12/21/22 </t>
  </si>
  <si>
    <t xml:space="preserve"> -$7.85M </t>
  </si>
  <si>
    <t xml:space="preserve"> $130.14M </t>
  </si>
  <si>
    <t xml:space="preserve"> $116.41M </t>
  </si>
  <si>
    <t xml:space="preserve"> -$116.66M </t>
  </si>
  <si>
    <t xml:space="preserve"> $15m private placement 10/25/22 </t>
  </si>
  <si>
    <t xml:space="preserve"> -$2.23M </t>
  </si>
  <si>
    <t xml:space="preserve"> $87.27M </t>
  </si>
  <si>
    <t xml:space="preserve"> $82.03M </t>
  </si>
  <si>
    <t xml:space="preserve"> -$70.89M </t>
  </si>
  <si>
    <t xml:space="preserve"> -$6.21M </t>
  </si>
  <si>
    <t xml:space="preserve"> $52.52M </t>
  </si>
  <si>
    <t xml:space="preserve"> $25.11M </t>
  </si>
  <si>
    <t xml:space="preserve"> -$22.56M </t>
  </si>
  <si>
    <t xml:space="preserve"> 5.6m NIH Grant 11/03/222 </t>
  </si>
  <si>
    <t xml:space="preserve"> $37.33M </t>
  </si>
  <si>
    <t xml:space="preserve"> -$51.90M </t>
  </si>
  <si>
    <t xml:space="preserve"> $3.48M </t>
  </si>
  <si>
    <t xml:space="preserve"> $3.5m registered direct offering 04/11/22 </t>
  </si>
  <si>
    <t xml:space="preserve"> A$34.81M </t>
  </si>
  <si>
    <t xml:space="preserve"> A$28.91M </t>
  </si>
  <si>
    <t xml:space="preserve"> $8.44M </t>
  </si>
  <si>
    <t xml:space="preserve"> $7.06M </t>
  </si>
  <si>
    <t xml:space="preserve"> $5.97M </t>
  </si>
  <si>
    <t xml:space="preserve"> $20.72M </t>
  </si>
  <si>
    <t xml:space="preserve"> -$13.55M </t>
  </si>
  <si>
    <t xml:space="preserve"> CA$8.74M </t>
  </si>
  <si>
    <t xml:space="preserve"> CA$8.36M </t>
  </si>
  <si>
    <t xml:space="preserve"> CA$5.60M </t>
  </si>
  <si>
    <t xml:space="preserve"> $4m offering 08/23/22; $2,049,334 private placement 11/28/22 </t>
  </si>
  <si>
    <t xml:space="preserve"> -CHF 896.82K </t>
  </si>
  <si>
    <t xml:space="preserve"> CHF 8.59M </t>
  </si>
  <si>
    <t xml:space="preserve"> CHF 4.30M </t>
  </si>
  <si>
    <t xml:space="preserve"> CHF 1.76M </t>
  </si>
  <si>
    <t xml:space="preserve"> $1m additional payment from Indivior 12/08/22 </t>
  </si>
  <si>
    <t xml:space="preserve"> -$1.47M </t>
  </si>
  <si>
    <t xml:space="preserve"> -$971.80K </t>
  </si>
  <si>
    <t xml:space="preserve"> -$2.59M </t>
  </si>
  <si>
    <t xml:space="preserve"> $7.13M </t>
  </si>
  <si>
    <t xml:space="preserve"> -$1.23M </t>
  </si>
  <si>
    <t xml:space="preserve"> $31.14M </t>
  </si>
  <si>
    <t xml:space="preserve"> $27.04M </t>
  </si>
  <si>
    <t xml:space="preserve"> $12.31M </t>
  </si>
  <si>
    <t xml:space="preserve"> $26m asset sale 11/10/22 </t>
  </si>
  <si>
    <t xml:space="preserve"> -$3.18M </t>
  </si>
  <si>
    <t xml:space="preserve"> $30.16M </t>
  </si>
  <si>
    <t xml:space="preserve"> -$43.85M </t>
  </si>
  <si>
    <t xml:space="preserve"> -$65.71M </t>
  </si>
  <si>
    <t xml:space="preserve"> -$806.08K </t>
  </si>
  <si>
    <t xml:space="preserve"> $38.78M </t>
  </si>
  <si>
    <t xml:space="preserve"> $38.10M </t>
  </si>
  <si>
    <t xml:space="preserve"> -$17.90M </t>
  </si>
  <si>
    <t xml:space="preserve"> $15m private placement 11/18/22 </t>
  </si>
  <si>
    <t xml:space="preserve"> -$178.41K </t>
  </si>
  <si>
    <t xml:space="preserve"> $7.59M </t>
  </si>
  <si>
    <t xml:space="preserve"> $6.72M </t>
  </si>
  <si>
    <t xml:space="preserve"> -$919.83K </t>
  </si>
  <si>
    <t xml:space="preserve"> -$2.18M </t>
  </si>
  <si>
    <t xml:space="preserve"> $8.73M </t>
  </si>
  <si>
    <t xml:space="preserve"> -$23.91M </t>
  </si>
  <si>
    <t xml:space="preserve"> -$2.48M </t>
  </si>
  <si>
    <t xml:space="preserve"> -$13.71M </t>
  </si>
  <si>
    <t xml:space="preserve"> $577.13M </t>
  </si>
  <si>
    <t xml:space="preserve"> $504.87M </t>
  </si>
  <si>
    <t xml:space="preserve"> $2.60B </t>
  </si>
  <si>
    <t xml:space="preserve"> $300m Offering 11/30/22 </t>
  </si>
  <si>
    <t xml:space="preserve"> -$6.89M </t>
  </si>
  <si>
    <t xml:space="preserve"> $409.51M </t>
  </si>
  <si>
    <t xml:space="preserve"> $377.93M </t>
  </si>
  <si>
    <t xml:space="preserve"> $891.65M </t>
  </si>
  <si>
    <t xml:space="preserve"> -$16.82M </t>
  </si>
  <si>
    <t xml:space="preserve"> $329.16M </t>
  </si>
  <si>
    <t xml:space="preserve"> $9.19M </t>
  </si>
  <si>
    <t xml:space="preserve"> $687.76M </t>
  </si>
  <si>
    <t xml:space="preserve"> $160.43M </t>
  </si>
  <si>
    <t xml:space="preserve"> -$379.14M </t>
  </si>
  <si>
    <t xml:space="preserve"> $918.14M </t>
  </si>
  <si>
    <t xml:space="preserve"> $749.63M </t>
  </si>
  <si>
    <t xml:space="preserve"> $40.63m over-allotment option 05/12/22 </t>
  </si>
  <si>
    <t xml:space="preserve"> -$7.01M </t>
  </si>
  <si>
    <t xml:space="preserve"> $205.53M </t>
  </si>
  <si>
    <t xml:space="preserve"> $176.81M </t>
  </si>
  <si>
    <t xml:space="preserve"> $508.27M </t>
  </si>
  <si>
    <t xml:space="preserve"> -$7.03M </t>
  </si>
  <si>
    <t xml:space="preserve"> $147.06M </t>
  </si>
  <si>
    <t xml:space="preserve"> $102.38M </t>
  </si>
  <si>
    <t xml:space="preserve"> $357.06M </t>
  </si>
  <si>
    <t xml:space="preserve"> -$4.19M </t>
  </si>
  <si>
    <t xml:space="preserve"> $172.06M </t>
  </si>
  <si>
    <t xml:space="preserve"> $144.56M </t>
  </si>
  <si>
    <t xml:space="preserve"> $238.19M </t>
  </si>
  <si>
    <t xml:space="preserve"> -$17.70M </t>
  </si>
  <si>
    <t xml:space="preserve"> $481.36M </t>
  </si>
  <si>
    <t xml:space="preserve"> $236.90M </t>
  </si>
  <si>
    <t xml:space="preserve"> -$75.03M </t>
  </si>
  <si>
    <t xml:space="preserve"> -$6.91M </t>
  </si>
  <si>
    <t xml:space="preserve"> $92.83M </t>
  </si>
  <si>
    <t xml:space="preserve"> -$85.91M </t>
  </si>
  <si>
    <t xml:space="preserve"> $293.33M </t>
  </si>
  <si>
    <t xml:space="preserve"> -$1.34M </t>
  </si>
  <si>
    <t xml:space="preserve"> $97.68M </t>
  </si>
  <si>
    <t xml:space="preserve"> $96.22M </t>
  </si>
  <si>
    <t xml:space="preserve"> -$47.25M </t>
  </si>
  <si>
    <t xml:space="preserve"> -$11.99M </t>
  </si>
  <si>
    <t xml:space="preserve"> $30.83M </t>
  </si>
  <si>
    <t xml:space="preserve"> -$100.57M </t>
  </si>
  <si>
    <t xml:space="preserve"> $325.77M </t>
  </si>
  <si>
    <t xml:space="preserve"> -$4.77M </t>
  </si>
  <si>
    <t xml:space="preserve"> $86.51M </t>
  </si>
  <si>
    <t xml:space="preserve"> $65.57M </t>
  </si>
  <si>
    <t xml:space="preserve"> $189.42M </t>
  </si>
  <si>
    <t xml:space="preserve"> $218.63M </t>
  </si>
  <si>
    <t xml:space="preserve"> $206.56M </t>
  </si>
  <si>
    <t xml:space="preserve"> $162.49M </t>
  </si>
  <si>
    <t xml:space="preserve"> $170m equity financing 08/15/22 </t>
  </si>
  <si>
    <t xml:space="preserve"> -$1.13M </t>
  </si>
  <si>
    <t xml:space="preserve"> $37.87M </t>
  </si>
  <si>
    <t xml:space="preserve"> $30.84M </t>
  </si>
  <si>
    <t xml:space="preserve"> $248.53M </t>
  </si>
  <si>
    <t xml:space="preserve"> $5m upfront from investment, $40m milestones 08/01/22; $5m upfront from Petrichor, $20m in milestones 08/22/22; $20m milestone from Petrichor 09/26/22 </t>
  </si>
  <si>
    <t xml:space="preserve"> -CHF 6.05M </t>
  </si>
  <si>
    <t xml:space="preserve"> CHF 247.97M </t>
  </si>
  <si>
    <t xml:space="preserve"> CHF 218.24M </t>
  </si>
  <si>
    <t xml:space="preserve"> -CHF 43.27M </t>
  </si>
  <si>
    <t xml:space="preserve"> $7.18M </t>
  </si>
  <si>
    <t xml:space="preserve"> -$11.32M </t>
  </si>
  <si>
    <t xml:space="preserve"> $268.54M </t>
  </si>
  <si>
    <t xml:space="preserve"> $25m direct offering 12/23/22 </t>
  </si>
  <si>
    <t xml:space="preserve"> -$4.39M </t>
  </si>
  <si>
    <t xml:space="preserve"> $107.05M </t>
  </si>
  <si>
    <t xml:space="preserve"> -$5.30M </t>
  </si>
  <si>
    <t xml:space="preserve"> $155.15M </t>
  </si>
  <si>
    <t xml:space="preserve"> $60.57M </t>
  </si>
  <si>
    <t xml:space="preserve"> $6.98M </t>
  </si>
  <si>
    <t xml:space="preserve"> $135.32M </t>
  </si>
  <si>
    <t xml:space="preserve"> -$3.93M </t>
  </si>
  <si>
    <t xml:space="preserve"> $86.89M </t>
  </si>
  <si>
    <t xml:space="preserve"> $32.85M </t>
  </si>
  <si>
    <t xml:space="preserve"> $80.65M </t>
  </si>
  <si>
    <t xml:space="preserve"> -$4.38M </t>
  </si>
  <si>
    <t xml:space="preserve"> $143.39M </t>
  </si>
  <si>
    <t xml:space="preserve"> $59.25M </t>
  </si>
  <si>
    <t xml:space="preserve"> $8.49M </t>
  </si>
  <si>
    <t xml:space="preserve"> -$3.37M </t>
  </si>
  <si>
    <t xml:space="preserve"> $49.09M </t>
  </si>
  <si>
    <t xml:space="preserve"> -$37.71M </t>
  </si>
  <si>
    <t xml:space="preserve"> $107.96M </t>
  </si>
  <si>
    <t xml:space="preserve"> $46.85M </t>
  </si>
  <si>
    <t xml:space="preserve"> $9.71M </t>
  </si>
  <si>
    <t xml:space="preserve"> $14.44M </t>
  </si>
  <si>
    <t xml:space="preserve"> -$1.50M </t>
  </si>
  <si>
    <t xml:space="preserve"> $44.21M </t>
  </si>
  <si>
    <t xml:space="preserve"> $41.52M </t>
  </si>
  <si>
    <t xml:space="preserve"> $54.28M </t>
  </si>
  <si>
    <t xml:space="preserve"> $35m upfront in VTRS deal 11/07/22 </t>
  </si>
  <si>
    <t xml:space="preserve"> -$10.60M </t>
  </si>
  <si>
    <t xml:space="preserve"> $169.69M </t>
  </si>
  <si>
    <t xml:space="preserve"> $45.66M </t>
  </si>
  <si>
    <t xml:space="preserve"> -$39.77M </t>
  </si>
  <si>
    <t xml:space="preserve"> $25.20M </t>
  </si>
  <si>
    <t xml:space="preserve"> $14.13M </t>
  </si>
  <si>
    <t xml:space="preserve"> $48.71M </t>
  </si>
  <si>
    <t xml:space="preserve"> $15m credit facility 11/29/22 </t>
  </si>
  <si>
    <t xml:space="preserve"> -$5.22M </t>
  </si>
  <si>
    <t xml:space="preserve"> $66.86M </t>
  </si>
  <si>
    <t xml:space="preserve"> -$19.81M </t>
  </si>
  <si>
    <t xml:space="preserve"> $51.14M </t>
  </si>
  <si>
    <t xml:space="preserve"> $31m Private Placement 11/28/22 </t>
  </si>
  <si>
    <t xml:space="preserve"> -$4.57M </t>
  </si>
  <si>
    <t xml:space="preserve"> $97.47M </t>
  </si>
  <si>
    <t xml:space="preserve"> $52.01M </t>
  </si>
  <si>
    <t xml:space="preserve"> -$46.05M </t>
  </si>
  <si>
    <t xml:space="preserve"> $87.48M </t>
  </si>
  <si>
    <t xml:space="preserve"> $29.65M </t>
  </si>
  <si>
    <t xml:space="preserve"> -$12.22M </t>
  </si>
  <si>
    <t xml:space="preserve"> £633.63K </t>
  </si>
  <si>
    <t xml:space="preserve"> -£1.27M </t>
  </si>
  <si>
    <t xml:space="preserve"> £41.88M </t>
  </si>
  <si>
    <t xml:space="preserve"> -$5.35M </t>
  </si>
  <si>
    <t xml:space="preserve"> $17.31M </t>
  </si>
  <si>
    <t xml:space="preserve"> -$22.37M </t>
  </si>
  <si>
    <t xml:space="preserve"> $12.53M </t>
  </si>
  <si>
    <t xml:space="preserve"> $22.13M </t>
  </si>
  <si>
    <t xml:space="preserve"> $2.94M </t>
  </si>
  <si>
    <t xml:space="preserve"> $5.01M </t>
  </si>
  <si>
    <t xml:space="preserve"> $10m offering 10/31/22 </t>
  </si>
  <si>
    <t xml:space="preserve"> -$637.67K </t>
  </si>
  <si>
    <t xml:space="preserve"> $3.49M </t>
  </si>
  <si>
    <t xml:space="preserve"> -$58.01M </t>
  </si>
  <si>
    <t xml:space="preserve"> $76.84M </t>
  </si>
  <si>
    <t xml:space="preserve"> $36.09M </t>
  </si>
  <si>
    <t xml:space="preserve"> $32.33M </t>
  </si>
  <si>
    <t xml:space="preserve"> -$32.54M </t>
  </si>
  <si>
    <t xml:space="preserve"> -$832.98K </t>
  </si>
  <si>
    <t xml:space="preserve"> $6.36M </t>
  </si>
  <si>
    <t xml:space="preserve"> -$345.23K </t>
  </si>
  <si>
    <t xml:space="preserve"> -$748.78K </t>
  </si>
  <si>
    <t xml:space="preserve"> $6m offering 07/26/2022; $3.12m exercise warrants 11/18/22 </t>
  </si>
  <si>
    <t xml:space="preserve"> -$4.34M </t>
  </si>
  <si>
    <t xml:space="preserve"> $26.41M </t>
  </si>
  <si>
    <t xml:space="preserve"> -$9.72M </t>
  </si>
  <si>
    <t xml:space="preserve"> -$28.01M </t>
  </si>
  <si>
    <t xml:space="preserve"> $778.96M </t>
  </si>
  <si>
    <t xml:space="preserve"> -$312.98M </t>
  </si>
  <si>
    <t xml:space="preserve"> $4.21B </t>
  </si>
  <si>
    <t xml:space="preserve"> -$23.78M </t>
  </si>
  <si>
    <t xml:space="preserve"> $784.17M </t>
  </si>
  <si>
    <t xml:space="preserve"> $654.02M </t>
  </si>
  <si>
    <t xml:space="preserve"> $904.10M </t>
  </si>
  <si>
    <t xml:space="preserve"> $131.8m purchase agreement, $200m milestones 10/27/22 </t>
  </si>
  <si>
    <t xml:space="preserve"> -$8.20M </t>
  </si>
  <si>
    <t xml:space="preserve"> $213.46M </t>
  </si>
  <si>
    <t xml:space="preserve"> $201.93M </t>
  </si>
  <si>
    <t xml:space="preserve"> $20.68M </t>
  </si>
  <si>
    <t xml:space="preserve"> $266.22M </t>
  </si>
  <si>
    <t xml:space="preserve"> $190.28M </t>
  </si>
  <si>
    <t xml:space="preserve"> $847.57M </t>
  </si>
  <si>
    <t xml:space="preserve"> $4.21M </t>
  </si>
  <si>
    <t xml:space="preserve"> $202.02M </t>
  </si>
  <si>
    <t xml:space="preserve"> $19.95M </t>
  </si>
  <si>
    <t xml:space="preserve"> $704.30M </t>
  </si>
  <si>
    <t xml:space="preserve"> -$3.24M </t>
  </si>
  <si>
    <t xml:space="preserve"> $132.32M </t>
  </si>
  <si>
    <t xml:space="preserve"> $123.80M </t>
  </si>
  <si>
    <t xml:space="preserve"> $579.53M </t>
  </si>
  <si>
    <t xml:space="preserve"> $240.84M </t>
  </si>
  <si>
    <t xml:space="preserve"> $202.28M </t>
  </si>
  <si>
    <t xml:space="preserve"> $273.55M </t>
  </si>
  <si>
    <t xml:space="preserve"> -$17.87M </t>
  </si>
  <si>
    <t xml:space="preserve"> $256.97M </t>
  </si>
  <si>
    <t xml:space="preserve"> -$27.79M </t>
  </si>
  <si>
    <t xml:space="preserve"> $240.72M </t>
  </si>
  <si>
    <t xml:space="preserve"> -$5.04M </t>
  </si>
  <si>
    <t xml:space="preserve"> $506.54M </t>
  </si>
  <si>
    <t xml:space="preserve"> $496.36M </t>
  </si>
  <si>
    <t xml:space="preserve"> $15.37M </t>
  </si>
  <si>
    <t xml:space="preserve"> -$6.07M </t>
  </si>
  <si>
    <t xml:space="preserve"> $284.48M </t>
  </si>
  <si>
    <t xml:space="preserve"> -$36.00M </t>
  </si>
  <si>
    <t xml:space="preserve"> $194.86M </t>
  </si>
  <si>
    <t xml:space="preserve"> -$14.28M </t>
  </si>
  <si>
    <t xml:space="preserve"> $144.13M </t>
  </si>
  <si>
    <t xml:space="preserve"> -$462.80M </t>
  </si>
  <si>
    <t xml:space="preserve"> $529.93M </t>
  </si>
  <si>
    <t xml:space="preserve"> -$1.92M </t>
  </si>
  <si>
    <t xml:space="preserve"> $92.23M </t>
  </si>
  <si>
    <t xml:space="preserve"> $54.69M </t>
  </si>
  <si>
    <t xml:space="preserve"> $337.12M </t>
  </si>
  <si>
    <t xml:space="preserve"> -€5.06M </t>
  </si>
  <si>
    <t xml:space="preserve"> €181.70M </t>
  </si>
  <si>
    <t xml:space="preserve"> €163.89M </t>
  </si>
  <si>
    <t xml:space="preserve"> €169.56M </t>
  </si>
  <si>
    <t xml:space="preserve"> -$6.48M </t>
  </si>
  <si>
    <t xml:space="preserve"> $115.68M </t>
  </si>
  <si>
    <t xml:space="preserve"> $68.02M </t>
  </si>
  <si>
    <t xml:space="preserve"> $254.89M </t>
  </si>
  <si>
    <t xml:space="preserve"> -$3.42M </t>
  </si>
  <si>
    <t xml:space="preserve"> $205.75M </t>
  </si>
  <si>
    <t xml:space="preserve"> $198.81M </t>
  </si>
  <si>
    <t xml:space="preserve"> $390.33M </t>
  </si>
  <si>
    <t xml:space="preserve"> $100m offering 12/15/22 </t>
  </si>
  <si>
    <t xml:space="preserve"> -$6.86M </t>
  </si>
  <si>
    <t xml:space="preserve"> $165.63M </t>
  </si>
  <si>
    <t xml:space="preserve"> $146.60M </t>
  </si>
  <si>
    <t xml:space="preserve"> $52.88M </t>
  </si>
  <si>
    <t xml:space="preserve"> $58m offering 12/27/22 </t>
  </si>
  <si>
    <t xml:space="preserve"> -$12.33M </t>
  </si>
  <si>
    <t xml:space="preserve"> $265.33M </t>
  </si>
  <si>
    <t xml:space="preserve"> -$1.86M </t>
  </si>
  <si>
    <t xml:space="preserve"> $129.69M </t>
  </si>
  <si>
    <t xml:space="preserve"> -$3.86M </t>
  </si>
  <si>
    <t xml:space="preserve"> $65.02M </t>
  </si>
  <si>
    <t xml:space="preserve"> $56.40M </t>
  </si>
  <si>
    <t xml:space="preserve"> $61.12M </t>
  </si>
  <si>
    <t xml:space="preserve"> -$9.19M </t>
  </si>
  <si>
    <t xml:space="preserve"> $195.36M </t>
  </si>
  <si>
    <t xml:space="preserve"> $165.38M </t>
  </si>
  <si>
    <t xml:space="preserve"> -$4.78M </t>
  </si>
  <si>
    <t xml:space="preserve"> $75m offering 11/17/22 </t>
  </si>
  <si>
    <t xml:space="preserve"> CA$60.36M </t>
  </si>
  <si>
    <t xml:space="preserve"> CA$50.68M </t>
  </si>
  <si>
    <t xml:space="preserve"> -$787.00K </t>
  </si>
  <si>
    <t xml:space="preserve"> $33.59M </t>
  </si>
  <si>
    <t xml:space="preserve"> $31.63M </t>
  </si>
  <si>
    <t xml:space="preserve"> $6.16M </t>
  </si>
  <si>
    <t xml:space="preserve"> -$668.67K </t>
  </si>
  <si>
    <t xml:space="preserve"> $8.15M </t>
  </si>
  <si>
    <t xml:space="preserve"> $3.07M </t>
  </si>
  <si>
    <t xml:space="preserve"> $36.93M </t>
  </si>
  <si>
    <t xml:space="preserve"> $3.6m offering 12/15/22 </t>
  </si>
  <si>
    <t xml:space="preserve"> -$832.67K </t>
  </si>
  <si>
    <t xml:space="preserve"> $41.30M </t>
  </si>
  <si>
    <t xml:space="preserve"> $39.06M </t>
  </si>
  <si>
    <t xml:space="preserve"> -$9.49M </t>
  </si>
  <si>
    <t xml:space="preserve"> -$11.12M </t>
  </si>
  <si>
    <t xml:space="preserve"> -$23.02M </t>
  </si>
  <si>
    <t xml:space="preserve"> $26.1m offering 03/15/2022 </t>
  </si>
  <si>
    <t xml:space="preserve"> -$2.43M </t>
  </si>
  <si>
    <t xml:space="preserve"> $7.91M </t>
  </si>
  <si>
    <t xml:space="preserve"> $6.26M </t>
  </si>
  <si>
    <t xml:space="preserve"> -$2.79M </t>
  </si>
  <si>
    <t xml:space="preserve"> -$7.5 special dividend 12/27/22 </t>
  </si>
  <si>
    <t xml:space="preserve"> $68.66M </t>
  </si>
  <si>
    <t xml:space="preserve"> $64.92M </t>
  </si>
  <si>
    <t xml:space="preserve"> -$41.53M </t>
  </si>
  <si>
    <t xml:space="preserve"> -$3.46M </t>
  </si>
  <si>
    <t xml:space="preserve"> $8.32M </t>
  </si>
  <si>
    <t xml:space="preserve"> -$43.83M </t>
  </si>
  <si>
    <t xml:space="preserve"> $9.63M </t>
  </si>
  <si>
    <t xml:space="preserve"> $5.5m Offering 11/09/22 </t>
  </si>
  <si>
    <t xml:space="preserve"> $20.18M </t>
  </si>
  <si>
    <t xml:space="preserve"> $9.96M </t>
  </si>
  <si>
    <t xml:space="preserve"> -$1.37M </t>
  </si>
  <si>
    <t xml:space="preserve"> $4.11M </t>
  </si>
  <si>
    <t xml:space="preserve"> -$26.57M </t>
  </si>
  <si>
    <t xml:space="preserve"> $904.72K </t>
  </si>
  <si>
    <t xml:space="preserve"> -$1.11M </t>
  </si>
  <si>
    <t xml:space="preserve"> $290.44K </t>
  </si>
  <si>
    <t xml:space="preserve"> -$494.73K </t>
  </si>
  <si>
    <t xml:space="preserve"> $1.38M </t>
  </si>
  <si>
    <t xml:space="preserve"> -$3.47M </t>
  </si>
  <si>
    <t xml:space="preserve"> -$6.77M </t>
  </si>
  <si>
    <t xml:space="preserve"> -$146.34M </t>
  </si>
  <si>
    <t xml:space="preserve"> $2.90M </t>
  </si>
  <si>
    <t xml:space="preserve"> -$12.36M </t>
  </si>
  <si>
    <t xml:space="preserve"> $81.35M </t>
  </si>
  <si>
    <t xml:space="preserve"> -$1.66M </t>
  </si>
  <si>
    <t xml:space="preserve"> -$4.07M </t>
  </si>
  <si>
    <t xml:space="preserve"> -$3.14M </t>
  </si>
  <si>
    <t xml:space="preserve"> -$5.60M </t>
  </si>
  <si>
    <t xml:space="preserve"> -$9.36M </t>
  </si>
  <si>
    <t xml:space="preserve"> -$2.53M </t>
  </si>
  <si>
    <t xml:space="preserve"> -$2.84M </t>
  </si>
  <si>
    <t xml:space="preserve"> $181.00M </t>
  </si>
  <si>
    <t xml:space="preserve"> $2.26B </t>
  </si>
  <si>
    <t xml:space="preserve"> $1.38B </t>
  </si>
  <si>
    <t xml:space="preserve"> -$2.73M </t>
  </si>
  <si>
    <t xml:space="preserve"> -$5.49M </t>
  </si>
  <si>
    <t xml:space="preserve"> -$2.87M </t>
  </si>
  <si>
    <t xml:space="preserve"> -$1.91M </t>
  </si>
  <si>
    <t xml:space="preserve"> -$5.03M </t>
  </si>
  <si>
    <t xml:space="preserve"> -$4.76M </t>
  </si>
  <si>
    <t xml:space="preserve"> $21.95M </t>
  </si>
  <si>
    <t xml:space="preserve"> -$6.31M </t>
  </si>
  <si>
    <t xml:space="preserve"> -$26.23M </t>
  </si>
  <si>
    <t xml:space="preserve"> $848.20M </t>
  </si>
  <si>
    <t xml:space="preserve"> $246.25M </t>
  </si>
  <si>
    <t xml:space="preserve"> $7.69B </t>
  </si>
  <si>
    <t xml:space="preserve"> $50m milestone payment from Janssen 04/21/22; $250m offering 07/25/22 </t>
  </si>
  <si>
    <t xml:space="preserve"> $7.47M </t>
  </si>
  <si>
    <t xml:space="preserve"> $993.99M </t>
  </si>
  <si>
    <t xml:space="preserve"> $265.17M </t>
  </si>
  <si>
    <t xml:space="preserve"> $7.31B </t>
  </si>
  <si>
    <t xml:space="preserve"> $36.69M </t>
  </si>
  <si>
    <t xml:space="preserve"> $1.66B </t>
  </si>
  <si>
    <t xml:space="preserve"> $3.79B </t>
  </si>
  <si>
    <t xml:space="preserve"> -$42.11M </t>
  </si>
  <si>
    <t xml:space="preserve"> $986.14M </t>
  </si>
  <si>
    <t xml:space="preserve"> $793.49M </t>
  </si>
  <si>
    <t xml:space="preserve"> $826.20M </t>
  </si>
  <si>
    <t xml:space="preserve"> $483.72M </t>
  </si>
  <si>
    <t xml:space="preserve"> $1.93B </t>
  </si>
  <si>
    <t xml:space="preserve"> -$45.94M </t>
  </si>
  <si>
    <t xml:space="preserve"> $881.50M </t>
  </si>
  <si>
    <t xml:space="preserve"> $1.46B </t>
  </si>
  <si>
    <t xml:space="preserve"> $3.28B </t>
  </si>
  <si>
    <t xml:space="preserve"> 1.08K </t>
  </si>
  <si>
    <t xml:space="preserve"> $2.28B </t>
  </si>
  <si>
    <t xml:space="preserve"> $2.61B </t>
  </si>
  <si>
    <t xml:space="preserve"> 2.9b Sumitovant biopharma 10/24/22 </t>
  </si>
  <si>
    <t xml:space="preserve"> -$43.30M </t>
  </si>
  <si>
    <t xml:space="preserve"> $999.86M </t>
  </si>
  <si>
    <t xml:space="preserve"> $181.77M </t>
  </si>
  <si>
    <t xml:space="preserve"> -£10.87M </t>
  </si>
  <si>
    <t xml:space="preserve"> £2.40B </t>
  </si>
  <si>
    <t xml:space="preserve"> $140m private placement 07/18/22 </t>
  </si>
  <si>
    <t xml:space="preserve"> -$11.73M </t>
  </si>
  <si>
    <t xml:space="preserve"> $286.32M </t>
  </si>
  <si>
    <t xml:space="preserve"> $262.51M </t>
  </si>
  <si>
    <t xml:space="preserve"> -$17.25M </t>
  </si>
  <si>
    <t xml:space="preserve"> $600.40M </t>
  </si>
  <si>
    <t xml:space="preserve"> $455.91M </t>
  </si>
  <si>
    <t xml:space="preserve"> $75.98M </t>
  </si>
  <si>
    <t xml:space="preserve"> -$706.04M </t>
  </si>
  <si>
    <t xml:space="preserve"> $2.63B </t>
  </si>
  <si>
    <t xml:space="preserve"> $50m financing 12/12/22 </t>
  </si>
  <si>
    <t xml:space="preserve"> -$22.20M </t>
  </si>
  <si>
    <t xml:space="preserve"> $1.20B </t>
  </si>
  <si>
    <t xml:space="preserve"> $487.10M </t>
  </si>
  <si>
    <t xml:space="preserve"> $556.11M </t>
  </si>
  <si>
    <t xml:space="preserve"> -$9.51M </t>
  </si>
  <si>
    <t xml:space="preserve"> $493.08M </t>
  </si>
  <si>
    <t xml:space="preserve"> $471.49M </t>
  </si>
  <si>
    <t xml:space="preserve"> $172.5m offering 12/14/22 </t>
  </si>
  <si>
    <t xml:space="preserve"> -$11.50M </t>
  </si>
  <si>
    <t xml:space="preserve"> $139.53M </t>
  </si>
  <si>
    <t xml:space="preserve"> $22.12M </t>
  </si>
  <si>
    <t xml:space="preserve"> $1.63B </t>
  </si>
  <si>
    <t xml:space="preserve"> -$6.53M </t>
  </si>
  <si>
    <t xml:space="preserve"> $631.25M </t>
  </si>
  <si>
    <t xml:space="preserve"> $562.10M </t>
  </si>
  <si>
    <t xml:space="preserve"> $976.35M </t>
  </si>
  <si>
    <t xml:space="preserve"> -$389.33K </t>
  </si>
  <si>
    <t xml:space="preserve"> $599.00M </t>
  </si>
  <si>
    <t xml:space="preserve"> 1.54K </t>
  </si>
  <si>
    <t xml:space="preserve"> $486.43M </t>
  </si>
  <si>
    <t xml:space="preserve"> $1.00B </t>
  </si>
  <si>
    <t xml:space="preserve"> -$7.74M </t>
  </si>
  <si>
    <t xml:space="preserve"> $349.84M </t>
  </si>
  <si>
    <t xml:space="preserve"> $331.05M </t>
  </si>
  <si>
    <t xml:space="preserve"> $1.21B </t>
  </si>
  <si>
    <t xml:space="preserve"> -$26.99M </t>
  </si>
  <si>
    <t xml:space="preserve"> $963.33M </t>
  </si>
  <si>
    <t xml:space="preserve"> $268.20M </t>
  </si>
  <si>
    <t xml:space="preserve"> $567.80M </t>
  </si>
  <si>
    <t xml:space="preserve"> -$11.07M </t>
  </si>
  <si>
    <t xml:space="preserve"> $761.77M </t>
  </si>
  <si>
    <t xml:space="preserve"> $709.74M </t>
  </si>
  <si>
    <t xml:space="preserve"> $1.01B </t>
  </si>
  <si>
    <t xml:space="preserve"> $200m non-dilutive debt financing 10/07/22; $225m offering 12/07/22 </t>
  </si>
  <si>
    <t xml:space="preserve"> -$11.42M </t>
  </si>
  <si>
    <t xml:space="preserve"> $445.74M </t>
  </si>
  <si>
    <t xml:space="preserve"> $320.15M </t>
  </si>
  <si>
    <t xml:space="preserve"> $904.26M </t>
  </si>
  <si>
    <t xml:space="preserve"> -$5.55M </t>
  </si>
  <si>
    <t xml:space="preserve"> $488.21M </t>
  </si>
  <si>
    <t xml:space="preserve"> $387.16M </t>
  </si>
  <si>
    <t xml:space="preserve"> $225m upfront from GILD 12/09/22 </t>
  </si>
  <si>
    <t xml:space="preserve"> $386.68M </t>
  </si>
  <si>
    <t xml:space="preserve"> $286.23M </t>
  </si>
  <si>
    <t xml:space="preserve"> $729.86M </t>
  </si>
  <si>
    <t xml:space="preserve"> -$45.05M </t>
  </si>
  <si>
    <t xml:space="preserve"> $449.30M </t>
  </si>
  <si>
    <t xml:space="preserve"> -$1.41B </t>
  </si>
  <si>
    <t xml:space="preserve"> -$6.94M </t>
  </si>
  <si>
    <t xml:space="preserve"> $342.59M </t>
  </si>
  <si>
    <t xml:space="preserve"> $240.42M </t>
  </si>
  <si>
    <t xml:space="preserve"> $772.87M </t>
  </si>
  <si>
    <t xml:space="preserve"> -$21.40M </t>
  </si>
  <si>
    <t xml:space="preserve"> $241.73M </t>
  </si>
  <si>
    <t xml:space="preserve"> $60.94M </t>
  </si>
  <si>
    <t xml:space="preserve"> $845.76M </t>
  </si>
  <si>
    <t xml:space="preserve"> -$10.28M </t>
  </si>
  <si>
    <t xml:space="preserve"> $113.52M </t>
  </si>
  <si>
    <t xml:space="preserve"> -$86.38M </t>
  </si>
  <si>
    <t xml:space="preserve"> -$21.22M </t>
  </si>
  <si>
    <t xml:space="preserve"> $292.99M </t>
  </si>
  <si>
    <t xml:space="preserve"> $140.80M </t>
  </si>
  <si>
    <t xml:space="preserve"> $728.55M </t>
  </si>
  <si>
    <t xml:space="preserve"> -$18.35M </t>
  </si>
  <si>
    <t xml:space="preserve"> $447.03M </t>
  </si>
  <si>
    <t xml:space="preserve"> $215.68M </t>
  </si>
  <si>
    <t xml:space="preserve"> $586.24M </t>
  </si>
  <si>
    <t xml:space="preserve"> -$12.83M </t>
  </si>
  <si>
    <t xml:space="preserve"> $327.75M </t>
  </si>
  <si>
    <t xml:space="preserve"> $294.24M </t>
  </si>
  <si>
    <t xml:space="preserve"> $619.69M </t>
  </si>
  <si>
    <t xml:space="preserve"> -$14.92M </t>
  </si>
  <si>
    <t xml:space="preserve"> $244.22M </t>
  </si>
  <si>
    <t xml:space="preserve"> $594.33M </t>
  </si>
  <si>
    <t xml:space="preserve"> $2m upfront payment; $17.5m in potential milestones 08/02/22 </t>
  </si>
  <si>
    <t xml:space="preserve"> -$9.86M </t>
  </si>
  <si>
    <t xml:space="preserve"> $163.56M </t>
  </si>
  <si>
    <t xml:space="preserve"> $39.13M </t>
  </si>
  <si>
    <t xml:space="preserve"> $783.30M </t>
  </si>
  <si>
    <t xml:space="preserve"> $355.27M </t>
  </si>
  <si>
    <t xml:space="preserve"> $227.60M </t>
  </si>
  <si>
    <t xml:space="preserve"> $561.38M </t>
  </si>
  <si>
    <t xml:space="preserve"> -$12.37M </t>
  </si>
  <si>
    <t xml:space="preserve"> $608.97M </t>
  </si>
  <si>
    <t xml:space="preserve"> $451.72M </t>
  </si>
  <si>
    <t xml:space="preserve"> $281.66M </t>
  </si>
  <si>
    <t xml:space="preserve"> -$8.06M </t>
  </si>
  <si>
    <t xml:space="preserve"> $360.74M </t>
  </si>
  <si>
    <t xml:space="preserve"> $318.60M </t>
  </si>
  <si>
    <t xml:space="preserve"> $491.90M </t>
  </si>
  <si>
    <t xml:space="preserve"> -$15.89M </t>
  </si>
  <si>
    <t xml:space="preserve"> $501.93M </t>
  </si>
  <si>
    <t xml:space="preserve"> $354.32M </t>
  </si>
  <si>
    <t xml:space="preserve"> $451.56M </t>
  </si>
  <si>
    <t xml:space="preserve"> -$7.00M </t>
  </si>
  <si>
    <t xml:space="preserve"> $440.60M </t>
  </si>
  <si>
    <t xml:space="preserve"> $412.23M </t>
  </si>
  <si>
    <t xml:space="preserve"> $407.80M </t>
  </si>
  <si>
    <t xml:space="preserve"> $25m from BMY 11/03/22; $10m from credit facility, from $125m loan 11/03/22 </t>
  </si>
  <si>
    <t xml:space="preserve"> -$11.48M </t>
  </si>
  <si>
    <t xml:space="preserve"> $252.74M </t>
  </si>
  <si>
    <t xml:space="preserve"> $211.12M </t>
  </si>
  <si>
    <t xml:space="preserve"> $604.79M </t>
  </si>
  <si>
    <t xml:space="preserve"> -$21.60M </t>
  </si>
  <si>
    <t xml:space="preserve"> $417.35M </t>
  </si>
  <si>
    <t xml:space="preserve"> $85.27M </t>
  </si>
  <si>
    <t xml:space="preserve"> $379.40M </t>
  </si>
  <si>
    <t xml:space="preserve"> -$13.47M </t>
  </si>
  <si>
    <t xml:space="preserve"> $426.48M </t>
  </si>
  <si>
    <t xml:space="preserve"> $213.72M </t>
  </si>
  <si>
    <t xml:space="preserve"> $287.42M </t>
  </si>
  <si>
    <t xml:space="preserve"> -$13.75M </t>
  </si>
  <si>
    <t xml:space="preserve"> $307.90M </t>
  </si>
  <si>
    <t xml:space="preserve"> $191.68M </t>
  </si>
  <si>
    <t xml:space="preserve"> $378.00M </t>
  </si>
  <si>
    <t xml:space="preserve"> -$10.73M </t>
  </si>
  <si>
    <t xml:space="preserve"> $184.25M </t>
  </si>
  <si>
    <t xml:space="preserve"> -$256.60M </t>
  </si>
  <si>
    <t xml:space="preserve"> $592.49M </t>
  </si>
  <si>
    <t xml:space="preserve"> -€10.71M </t>
  </si>
  <si>
    <t xml:space="preserve"> €385.41M </t>
  </si>
  <si>
    <t xml:space="preserve"> €144.16M </t>
  </si>
  <si>
    <t xml:space="preserve"> €351.57M </t>
  </si>
  <si>
    <t xml:space="preserve"> $110m offering 10/10/22 </t>
  </si>
  <si>
    <t xml:space="preserve"> $247.66M </t>
  </si>
  <si>
    <t xml:space="preserve"> -$400.38M </t>
  </si>
  <si>
    <t xml:space="preserve"> $809.91M </t>
  </si>
  <si>
    <t xml:space="preserve"> -$9.90M </t>
  </si>
  <si>
    <t xml:space="preserve"> $720.90M </t>
  </si>
  <si>
    <t xml:space="preserve"> $577.22M </t>
  </si>
  <si>
    <t xml:space="preserve"> -$52.96M </t>
  </si>
  <si>
    <t xml:space="preserve"> -$3.65M </t>
  </si>
  <si>
    <t xml:space="preserve"> $189.05M </t>
  </si>
  <si>
    <t xml:space="preserve"> $177.33M </t>
  </si>
  <si>
    <t xml:space="preserve"> $517.36M </t>
  </si>
  <si>
    <t xml:space="preserve"> $80m private placement 11/02/22 </t>
  </si>
  <si>
    <t xml:space="preserve"> -$5.72M </t>
  </si>
  <si>
    <t xml:space="preserve"> $252.33M </t>
  </si>
  <si>
    <t xml:space="preserve"> $232.15M </t>
  </si>
  <si>
    <t xml:space="preserve"> $484.94M </t>
  </si>
  <si>
    <t xml:space="preserve"> $75m Offering 11/17/22 </t>
  </si>
  <si>
    <t xml:space="preserve"> -$7.98M </t>
  </si>
  <si>
    <t xml:space="preserve"> $410.65M </t>
  </si>
  <si>
    <t xml:space="preserve"> $329.54M </t>
  </si>
  <si>
    <t xml:space="preserve"> $345.26M </t>
  </si>
  <si>
    <t xml:space="preserve"> $100m offering 12/09/22; -$20m upfront to NVS, -$80m in milestones 12/09/22 </t>
  </si>
  <si>
    <t xml:space="preserve"> $324.60M </t>
  </si>
  <si>
    <t xml:space="preserve"> $280.36M </t>
  </si>
  <si>
    <t xml:space="preserve"> $234.03M </t>
  </si>
  <si>
    <t xml:space="preserve"> $18.20M </t>
  </si>
  <si>
    <t xml:space="preserve"> $347.76M </t>
  </si>
  <si>
    <t xml:space="preserve"> $123.14M </t>
  </si>
  <si>
    <t xml:space="preserve"> $331.39M </t>
  </si>
  <si>
    <t xml:space="preserve"> $29.39M </t>
  </si>
  <si>
    <t xml:space="preserve"> $463.41M </t>
  </si>
  <si>
    <t xml:space="preserve"> $360.03M </t>
  </si>
  <si>
    <t xml:space="preserve"> $252.79M </t>
  </si>
  <si>
    <t xml:space="preserve"> $64.67K </t>
  </si>
  <si>
    <t xml:space="preserve"> $77.60M </t>
  </si>
  <si>
    <t xml:space="preserve"> 1.2K </t>
  </si>
  <si>
    <t xml:space="preserve"> $5.21M </t>
  </si>
  <si>
    <t xml:space="preserve"> $480.99M </t>
  </si>
  <si>
    <t xml:space="preserve"> -$15.44M </t>
  </si>
  <si>
    <t xml:space="preserve"> $280.16M </t>
  </si>
  <si>
    <t xml:space="preserve"> $163.37M </t>
  </si>
  <si>
    <t xml:space="preserve"> $186.45M </t>
  </si>
  <si>
    <t xml:space="preserve"> $20.63M </t>
  </si>
  <si>
    <t xml:space="preserve"> $344.30M </t>
  </si>
  <si>
    <t xml:space="preserve"> $180.13M </t>
  </si>
  <si>
    <t xml:space="preserve"> $267.18M </t>
  </si>
  <si>
    <t xml:space="preserve"> €60.09M </t>
  </si>
  <si>
    <t xml:space="preserve"> -$18.12M </t>
  </si>
  <si>
    <t xml:space="preserve"> $518.58M </t>
  </si>
  <si>
    <t xml:space="preserve"> $487.47M </t>
  </si>
  <si>
    <t xml:space="preserve"> -$88.36M </t>
  </si>
  <si>
    <t xml:space="preserve"> -$20.39M </t>
  </si>
  <si>
    <t xml:space="preserve"> $53.29M </t>
  </si>
  <si>
    <t xml:space="preserve"> -$432.12M </t>
  </si>
  <si>
    <t xml:space="preserve"> $468.44M </t>
  </si>
  <si>
    <t xml:space="preserve"> -$18.27M </t>
  </si>
  <si>
    <t xml:space="preserve"> $502.92M </t>
  </si>
  <si>
    <t xml:space="preserve"> $356.23M </t>
  </si>
  <si>
    <t xml:space="preserve"> $285.33M </t>
  </si>
  <si>
    <t xml:space="preserve"> $50m upfront in JAZZ deal 10/19/22; $325m upfront in Jazz deal 12/21/22 </t>
  </si>
  <si>
    <t xml:space="preserve"> $416.26M </t>
  </si>
  <si>
    <t xml:space="preserve"> $245.29M </t>
  </si>
  <si>
    <t xml:space="preserve"> $193.11M </t>
  </si>
  <si>
    <t xml:space="preserve"> $22.5m upfront from PCVX, $135m milestones 12/20/22 </t>
  </si>
  <si>
    <t xml:space="preserve"> -$10.29M </t>
  </si>
  <si>
    <t xml:space="preserve"> $352.31M </t>
  </si>
  <si>
    <t xml:space="preserve"> $321.58M </t>
  </si>
  <si>
    <t xml:space="preserve"> $100m loan agreement 10/31/22 </t>
  </si>
  <si>
    <t xml:space="preserve"> $644.29M </t>
  </si>
  <si>
    <t xml:space="preserve"> $625.74M </t>
  </si>
  <si>
    <t xml:space="preserve"> -$250.16M </t>
  </si>
  <si>
    <t xml:space="preserve"> -$6.96M </t>
  </si>
  <si>
    <t xml:space="preserve"> $58.15M </t>
  </si>
  <si>
    <t xml:space="preserve"> $2.86M </t>
  </si>
  <si>
    <t xml:space="preserve"> $361.38M </t>
  </si>
  <si>
    <t xml:space="preserve"> -$27.63M </t>
  </si>
  <si>
    <t xml:space="preserve"> $458.90M </t>
  </si>
  <si>
    <t xml:space="preserve"> $90.11M </t>
  </si>
  <si>
    <t xml:space="preserve"> $1.77M </t>
  </si>
  <si>
    <t xml:space="preserve"> -$7.46M </t>
  </si>
  <si>
    <t xml:space="preserve"> $269.75M </t>
  </si>
  <si>
    <t xml:space="preserve"> $195.04M </t>
  </si>
  <si>
    <t xml:space="preserve"> $117.59M </t>
  </si>
  <si>
    <t xml:space="preserve"> -$3.59M </t>
  </si>
  <si>
    <t xml:space="preserve"> $180.56M </t>
  </si>
  <si>
    <t xml:space="preserve"> $152.47M </t>
  </si>
  <si>
    <t xml:space="preserve"> $298.47M </t>
  </si>
  <si>
    <t xml:space="preserve"> $80.4m offering 11/30/22 </t>
  </si>
  <si>
    <t xml:space="preserve"> -$9.38M </t>
  </si>
  <si>
    <t xml:space="preserve"> $270.44M </t>
  </si>
  <si>
    <t xml:space="preserve"> $220.46M </t>
  </si>
  <si>
    <t xml:space="preserve"> $116.80M </t>
  </si>
  <si>
    <t xml:space="preserve"> $233.67M </t>
  </si>
  <si>
    <t xml:space="preserve"> $161.28M </t>
  </si>
  <si>
    <t xml:space="preserve"> $310.90M </t>
  </si>
  <si>
    <t xml:space="preserve"> $60m upfront from GILD 10/17/22; $60m from Teplizumab approval 11/18/22 </t>
  </si>
  <si>
    <t xml:space="preserve"> -$5.59M </t>
  </si>
  <si>
    <t xml:space="preserve"> $241.17M </t>
  </si>
  <si>
    <t xml:space="preserve"> $217.38M </t>
  </si>
  <si>
    <t xml:space="preserve"> $150.96M </t>
  </si>
  <si>
    <t xml:space="preserve"> -$8.01M </t>
  </si>
  <si>
    <t xml:space="preserve"> $217.77M </t>
  </si>
  <si>
    <t xml:space="preserve"> $171.29M </t>
  </si>
  <si>
    <t xml:space="preserve"> $136.49M </t>
  </si>
  <si>
    <t xml:space="preserve"> $65m offering 11/4/22 </t>
  </si>
  <si>
    <t xml:space="preserve"> $266.50M </t>
  </si>
  <si>
    <t xml:space="preserve"> $229.85M </t>
  </si>
  <si>
    <t xml:space="preserve"> CN¥3.92B </t>
  </si>
  <si>
    <t xml:space="preserve"> CN¥2.95B </t>
  </si>
  <si>
    <t xml:space="preserve"> -CN¥200.85M </t>
  </si>
  <si>
    <t xml:space="preserve"> -$20.31M </t>
  </si>
  <si>
    <t xml:space="preserve"> $258.80M </t>
  </si>
  <si>
    <t xml:space="preserve"> -$126.77M </t>
  </si>
  <si>
    <t xml:space="preserve"> $305.46M </t>
  </si>
  <si>
    <t xml:space="preserve"> $231.61M </t>
  </si>
  <si>
    <t xml:space="preserve"> $122.02M </t>
  </si>
  <si>
    <t xml:space="preserve"> $104.20M </t>
  </si>
  <si>
    <t xml:space="preserve"> $284.08M </t>
  </si>
  <si>
    <t xml:space="preserve"> $140.82M </t>
  </si>
  <si>
    <t xml:space="preserve"> $63.25M </t>
  </si>
  <si>
    <t xml:space="preserve"> -$21.69M </t>
  </si>
  <si>
    <t xml:space="preserve"> $227.73M </t>
  </si>
  <si>
    <t xml:space="preserve"> $46.53M </t>
  </si>
  <si>
    <t xml:space="preserve"> $106.87M </t>
  </si>
  <si>
    <t xml:space="preserve"> $31m upfront financing 12/20/22 </t>
  </si>
  <si>
    <t xml:space="preserve"> -$10.63M </t>
  </si>
  <si>
    <t xml:space="preserve"> $363.28M </t>
  </si>
  <si>
    <t xml:space="preserve"> $260.60M </t>
  </si>
  <si>
    <t xml:space="preserve"> $180.88M </t>
  </si>
  <si>
    <t xml:space="preserve"> $70m milestone payments 12/08/22 $163.9m offering 12/08/22 </t>
  </si>
  <si>
    <t xml:space="preserve"> -$7.94M </t>
  </si>
  <si>
    <t xml:space="preserve"> $46.19M </t>
  </si>
  <si>
    <t xml:space="preserve"> -$70.52M </t>
  </si>
  <si>
    <t xml:space="preserve"> $336.11M </t>
  </si>
  <si>
    <t xml:space="preserve"> $65.42M </t>
  </si>
  <si>
    <t xml:space="preserve"> $37.59M </t>
  </si>
  <si>
    <t xml:space="preserve"> $327.97M </t>
  </si>
  <si>
    <t xml:space="preserve"> $174.36M </t>
  </si>
  <si>
    <t xml:space="preserve"> $149.36M </t>
  </si>
  <si>
    <t xml:space="preserve"> $131.70M </t>
  </si>
  <si>
    <t xml:space="preserve"> $250.32M </t>
  </si>
  <si>
    <t xml:space="preserve"> $242.09M </t>
  </si>
  <si>
    <t xml:space="preserve"> $60.13M </t>
  </si>
  <si>
    <t xml:space="preserve"> -$83.39M </t>
  </si>
  <si>
    <t xml:space="preserve"> $300m financing agreement 10/04/21 </t>
  </si>
  <si>
    <t xml:space="preserve"> $376.74M </t>
  </si>
  <si>
    <t xml:space="preserve"> $272.20M </t>
  </si>
  <si>
    <t xml:space="preserve"> -$16.49M </t>
  </si>
  <si>
    <t xml:space="preserve"> -$8.08M </t>
  </si>
  <si>
    <t xml:space="preserve"> $330.27M </t>
  </si>
  <si>
    <t xml:space="preserve"> $148.73M </t>
  </si>
  <si>
    <t xml:space="preserve"> -$6.05M </t>
  </si>
  <si>
    <t xml:space="preserve"> -$8.59M </t>
  </si>
  <si>
    <t xml:space="preserve"> $157.59M </t>
  </si>
  <si>
    <t xml:space="preserve"> $89.20M </t>
  </si>
  <si>
    <t xml:space="preserve"> $190.16M </t>
  </si>
  <si>
    <t xml:space="preserve"> $45m Private Placement 10/25/22 </t>
  </si>
  <si>
    <t xml:space="preserve"> -$5.12M </t>
  </si>
  <si>
    <t xml:space="preserve"> $124.49M </t>
  </si>
  <si>
    <t xml:space="preserve"> $111.27M </t>
  </si>
  <si>
    <t xml:space="preserve"> $190.73M </t>
  </si>
  <si>
    <t xml:space="preserve"> $50m offering 11/4/22 </t>
  </si>
  <si>
    <t xml:space="preserve"> -$8.28M </t>
  </si>
  <si>
    <t xml:space="preserve"> $85.72M </t>
  </si>
  <si>
    <t xml:space="preserve"> $148.90M </t>
  </si>
  <si>
    <t xml:space="preserve"> $731.67K </t>
  </si>
  <si>
    <t xml:space="preserve"> $433.18M </t>
  </si>
  <si>
    <t xml:space="preserve"> $6.20M </t>
  </si>
  <si>
    <t xml:space="preserve"> $33.95M </t>
  </si>
  <si>
    <t xml:space="preserve"> $50m milestone 12/21/22 </t>
  </si>
  <si>
    <t xml:space="preserve"> -$3.30M </t>
  </si>
  <si>
    <t xml:space="preserve"> $110.43M </t>
  </si>
  <si>
    <t xml:space="preserve"> $104.63M </t>
  </si>
  <si>
    <t xml:space="preserve"> $183.66M </t>
  </si>
  <si>
    <t xml:space="preserve"> $35m offering 12/08/22 </t>
  </si>
  <si>
    <t xml:space="preserve"> -$16.05M </t>
  </si>
  <si>
    <t xml:space="preserve"> $148.84M </t>
  </si>
  <si>
    <t xml:space="preserve"> -$70.03M </t>
  </si>
  <si>
    <t xml:space="preserve"> $61.92M </t>
  </si>
  <si>
    <t xml:space="preserve"> -$6.66M </t>
  </si>
  <si>
    <t xml:space="preserve"> $352.40M </t>
  </si>
  <si>
    <t xml:space="preserve"> -$57.21M </t>
  </si>
  <si>
    <t xml:space="preserve"> -$53.63M </t>
  </si>
  <si>
    <t xml:space="preserve"> -$6.44M </t>
  </si>
  <si>
    <t xml:space="preserve"> $198.27M </t>
  </si>
  <si>
    <t xml:space="preserve"> $175.09M </t>
  </si>
  <si>
    <t xml:space="preserve"> $42.08M </t>
  </si>
  <si>
    <t xml:space="preserve"> $25m deal with PFE 12/22/22 </t>
  </si>
  <si>
    <t xml:space="preserve"> $209.17M </t>
  </si>
  <si>
    <t xml:space="preserve"> $190.38M </t>
  </si>
  <si>
    <t xml:space="preserve"> -$9.46M </t>
  </si>
  <si>
    <t xml:space="preserve"> $283.43M </t>
  </si>
  <si>
    <t xml:space="preserve"> -$88.08M </t>
  </si>
  <si>
    <t xml:space="preserve"> $416.07M </t>
  </si>
  <si>
    <t xml:space="preserve"> $165m private placement 12/05/22 </t>
  </si>
  <si>
    <t xml:space="preserve"> €152.87M </t>
  </si>
  <si>
    <t xml:space="preserve"> -€11.23M </t>
  </si>
  <si>
    <t xml:space="preserve"> €196.04M </t>
  </si>
  <si>
    <t xml:space="preserve"> €3m milestone payment from SNY 07/21/22; €25m SNY deal expansion 12/19/22 </t>
  </si>
  <si>
    <t xml:space="preserve"> $115.73M </t>
  </si>
  <si>
    <t xml:space="preserve"> $101.31M </t>
  </si>
  <si>
    <t xml:space="preserve"> $116.78M </t>
  </si>
  <si>
    <t xml:space="preserve"> $95.71M </t>
  </si>
  <si>
    <t xml:space="preserve"> $76.17M </t>
  </si>
  <si>
    <t xml:space="preserve"> -$26.94M </t>
  </si>
  <si>
    <t xml:space="preserve"> $7.5m AZN milestone pmt for P2 11/16/22 </t>
  </si>
  <si>
    <t xml:space="preserve"> -$6.41M </t>
  </si>
  <si>
    <t xml:space="preserve"> $58.21M </t>
  </si>
  <si>
    <t xml:space="preserve"> $100.79M </t>
  </si>
  <si>
    <t xml:space="preserve"> -$2.41M </t>
  </si>
  <si>
    <t xml:space="preserve"> $204.81M </t>
  </si>
  <si>
    <t xml:space="preserve"> -$15.52M </t>
  </si>
  <si>
    <t xml:space="preserve"> -$5.87M </t>
  </si>
  <si>
    <t xml:space="preserve"> $77.32M </t>
  </si>
  <si>
    <t xml:space="preserve"> -$114.44M </t>
  </si>
  <si>
    <t xml:space="preserve"> $170.85M </t>
  </si>
  <si>
    <t xml:space="preserve"> -$516.60K </t>
  </si>
  <si>
    <t xml:space="preserve"> $14.00M </t>
  </si>
  <si>
    <t xml:space="preserve"> $13.76M </t>
  </si>
  <si>
    <t xml:space="preserve"> $179.65M </t>
  </si>
  <si>
    <t xml:space="preserve"> A$82.30M </t>
  </si>
  <si>
    <t xml:space="preserve"> A$74.20M </t>
  </si>
  <si>
    <t xml:space="preserve"> A$110.61M </t>
  </si>
  <si>
    <t xml:space="preserve"> $2.3m tax R&amp;D incentive 09/23/22 </t>
  </si>
  <si>
    <t xml:space="preserve"> -€6.34M </t>
  </si>
  <si>
    <t xml:space="preserve"> €202.81M </t>
  </si>
  <si>
    <t xml:space="preserve"> €147.51M </t>
  </si>
  <si>
    <t xml:space="preserve"> -€32.44M </t>
  </si>
  <si>
    <t xml:space="preserve"> $2.38M </t>
  </si>
  <si>
    <t xml:space="preserve"> $292.15M </t>
  </si>
  <si>
    <t xml:space="preserve"> $272.23M </t>
  </si>
  <si>
    <t xml:space="preserve"> -$118.65M </t>
  </si>
  <si>
    <t xml:space="preserve"> -CN¥49.04M </t>
  </si>
  <si>
    <t xml:space="preserve"> $42.53M </t>
  </si>
  <si>
    <t xml:space="preserve"> $34.69M </t>
  </si>
  <si>
    <t xml:space="preserve"> $108.40M </t>
  </si>
  <si>
    <t xml:space="preserve"> -$2.05M </t>
  </si>
  <si>
    <t xml:space="preserve"> $47.02M </t>
  </si>
  <si>
    <t xml:space="preserve"> $11.79M </t>
  </si>
  <si>
    <t xml:space="preserve"> $143.79M </t>
  </si>
  <si>
    <t xml:space="preserve"> $15.7m offering 11/29/22 </t>
  </si>
  <si>
    <t xml:space="preserve"> CA$19.32M </t>
  </si>
  <si>
    <t xml:space="preserve"> CA$9.85M </t>
  </si>
  <si>
    <t xml:space="preserve"> CA$68.62M </t>
  </si>
  <si>
    <t xml:space="preserve"> $9.73M </t>
  </si>
  <si>
    <t xml:space="preserve"> $242.86M </t>
  </si>
  <si>
    <t xml:space="preserve"> $55.51M </t>
  </si>
  <si>
    <t xml:space="preserve"> -$52.55M </t>
  </si>
  <si>
    <t xml:space="preserve"> $7.89M </t>
  </si>
  <si>
    <t xml:space="preserve"> $202.50M </t>
  </si>
  <si>
    <t xml:space="preserve"> $167.81M </t>
  </si>
  <si>
    <t xml:space="preserve"> -$53.95M </t>
  </si>
  <si>
    <t xml:space="preserve"> -$465.33K </t>
  </si>
  <si>
    <t xml:space="preserve"> $29.24M </t>
  </si>
  <si>
    <t xml:space="preserve"> $27.59M </t>
  </si>
  <si>
    <t xml:space="preserve"> $98.88M </t>
  </si>
  <si>
    <t xml:space="preserve"> -$1.12M </t>
  </si>
  <si>
    <t xml:space="preserve"> $53.85M </t>
  </si>
  <si>
    <t xml:space="preserve"> $71.75M </t>
  </si>
  <si>
    <t xml:space="preserve"> $81.93M </t>
  </si>
  <si>
    <t xml:space="preserve"> $56.39M </t>
  </si>
  <si>
    <t xml:space="preserve"> $83.10M </t>
  </si>
  <si>
    <t xml:space="preserve"> $30m PIPE 11/14/22 </t>
  </si>
  <si>
    <t xml:space="preserve"> -$2.57M </t>
  </si>
  <si>
    <t xml:space="preserve"> $35.62M </t>
  </si>
  <si>
    <t xml:space="preserve"> $25.64M </t>
  </si>
  <si>
    <t xml:space="preserve"> $74.47M </t>
  </si>
  <si>
    <t xml:space="preserve"> $3.6m New Jersey tax credit 11/21/22 </t>
  </si>
  <si>
    <t xml:space="preserve"> $608.33K </t>
  </si>
  <si>
    <t xml:space="preserve"> $41.38M </t>
  </si>
  <si>
    <t xml:space="preserve"> $37.00M </t>
  </si>
  <si>
    <t xml:space="preserve"> $75.15M </t>
  </si>
  <si>
    <t xml:space="preserve"> -$2.21M </t>
  </si>
  <si>
    <t xml:space="preserve"> $160.79M </t>
  </si>
  <si>
    <t xml:space="preserve"> $156.65M </t>
  </si>
  <si>
    <t xml:space="preserve"> -$55.96M </t>
  </si>
  <si>
    <t xml:space="preserve"> $143.97M </t>
  </si>
  <si>
    <t xml:space="preserve"> $139.48M </t>
  </si>
  <si>
    <t xml:space="preserve"> $86.18M </t>
  </si>
  <si>
    <t xml:space="preserve"> $125m offering 10/18/22 </t>
  </si>
  <si>
    <t xml:space="preserve"> -$6.00M </t>
  </si>
  <si>
    <t xml:space="preserve"> $203.61M </t>
  </si>
  <si>
    <t xml:space="preserve"> $189.31M </t>
  </si>
  <si>
    <t xml:space="preserve"> -$120.65M </t>
  </si>
  <si>
    <t xml:space="preserve"> $161.47M </t>
  </si>
  <si>
    <t xml:space="preserve"> $27.50M </t>
  </si>
  <si>
    <t xml:space="preserve"> $74.14M </t>
  </si>
  <si>
    <t xml:space="preserve"> €40m credit facility 12/28/22 </t>
  </si>
  <si>
    <t xml:space="preserve"> -$11.28M </t>
  </si>
  <si>
    <t xml:space="preserve"> $188.57M </t>
  </si>
  <si>
    <t xml:space="preserve"> -$9.45M </t>
  </si>
  <si>
    <t xml:space="preserve"> -$69.54M </t>
  </si>
  <si>
    <t xml:space="preserve"> $30m upfront in REGN deal, $2b in milestones 11/17/22 </t>
  </si>
  <si>
    <t xml:space="preserve"> $155.49M </t>
  </si>
  <si>
    <t xml:space="preserve"> $131.97M </t>
  </si>
  <si>
    <t xml:space="preserve"> -$83.23M </t>
  </si>
  <si>
    <t xml:space="preserve"> -$4.89M </t>
  </si>
  <si>
    <t xml:space="preserve"> $70.82M </t>
  </si>
  <si>
    <t xml:space="preserve"> -$29.93M </t>
  </si>
  <si>
    <t xml:space="preserve"> $112.71M </t>
  </si>
  <si>
    <t xml:space="preserve"> $25m term loan 12/12/22 </t>
  </si>
  <si>
    <t xml:space="preserve"> -$5.74M </t>
  </si>
  <si>
    <t xml:space="preserve"> $156.19M </t>
  </si>
  <si>
    <t xml:space="preserve"> $124.51M </t>
  </si>
  <si>
    <t xml:space="preserve"> -$60.00M </t>
  </si>
  <si>
    <t xml:space="preserve"> $77.58M </t>
  </si>
  <si>
    <t xml:space="preserve"> $20.35M </t>
  </si>
  <si>
    <t xml:space="preserve"> $3.92M </t>
  </si>
  <si>
    <t xml:space="preserve"> $234.62M </t>
  </si>
  <si>
    <t xml:space="preserve"> $184.64M </t>
  </si>
  <si>
    <t xml:space="preserve"> -$134.31M </t>
  </si>
  <si>
    <t xml:space="preserve"> £94.30M </t>
  </si>
  <si>
    <t xml:space="preserve"> £55.88M </t>
  </si>
  <si>
    <t xml:space="preserve"> £23.31M </t>
  </si>
  <si>
    <t xml:space="preserve"> $34.93M </t>
  </si>
  <si>
    <t xml:space="preserve"> $6.82M </t>
  </si>
  <si>
    <t xml:space="preserve"> $12.08M </t>
  </si>
  <si>
    <t xml:space="preserve"> $88.06M </t>
  </si>
  <si>
    <t xml:space="preserve"> $39.83M </t>
  </si>
  <si>
    <t xml:space="preserve"> $7.70M </t>
  </si>
  <si>
    <t xml:space="preserve"> -$10.66M </t>
  </si>
  <si>
    <t xml:space="preserve"> -$1.87M </t>
  </si>
  <si>
    <t xml:space="preserve"> $18.23M </t>
  </si>
  <si>
    <t xml:space="preserve"> -$274.05K </t>
  </si>
  <si>
    <t xml:space="preserve"> $152.79M </t>
  </si>
  <si>
    <t xml:space="preserve"> -$2.93M </t>
  </si>
  <si>
    <t xml:space="preserve"> $60.56M </t>
  </si>
  <si>
    <t xml:space="preserve"> $19.78M </t>
  </si>
  <si>
    <t xml:space="preserve"> -$13.63M </t>
  </si>
  <si>
    <t xml:space="preserve"> $260.14M </t>
  </si>
  <si>
    <t xml:space="preserve"> $137.99M </t>
  </si>
  <si>
    <t xml:space="preserve"> -$150.65M </t>
  </si>
  <si>
    <t xml:space="preserve"> $55.41M </t>
  </si>
  <si>
    <t xml:space="preserve"> $28.23M </t>
  </si>
  <si>
    <t xml:space="preserve"> $55.72M </t>
  </si>
  <si>
    <t xml:space="preserve"> $6m development milestone 10/10/22; $41.5m private placement 10/25/22 </t>
  </si>
  <si>
    <t xml:space="preserve"> $20.69M </t>
  </si>
  <si>
    <t xml:space="preserve"> $44.12M </t>
  </si>
  <si>
    <t xml:space="preserve"> -$6.64M </t>
  </si>
  <si>
    <t xml:space="preserve"> $118.13M </t>
  </si>
  <si>
    <t xml:space="preserve"> $87.01M </t>
  </si>
  <si>
    <t xml:space="preserve"> -$45.15M </t>
  </si>
  <si>
    <t xml:space="preserve"> -$2.33M </t>
  </si>
  <si>
    <t xml:space="preserve"> $48.03M </t>
  </si>
  <si>
    <t xml:space="preserve"> $37.79M </t>
  </si>
  <si>
    <t xml:space="preserve"> -$11.93M </t>
  </si>
  <si>
    <t xml:space="preserve"> $206.71M </t>
  </si>
  <si>
    <t xml:space="preserve"> $51.15M </t>
  </si>
  <si>
    <t xml:space="preserve"> -$107.90M </t>
  </si>
  <si>
    <t xml:space="preserve"> -$771.58K </t>
  </si>
  <si>
    <t xml:space="preserve"> $23.78M </t>
  </si>
  <si>
    <t xml:space="preserve"> $14.98M </t>
  </si>
  <si>
    <t xml:space="preserve"> $48.91M </t>
  </si>
  <si>
    <t xml:space="preserve"> -$4.45M </t>
  </si>
  <si>
    <t xml:space="preserve"> $137.08M </t>
  </si>
  <si>
    <t xml:space="preserve"> $128.41M </t>
  </si>
  <si>
    <t xml:space="preserve"> -$82.05M </t>
  </si>
  <si>
    <t xml:space="preserve"> $53.56M </t>
  </si>
  <si>
    <t xml:space="preserve"> $50.43M </t>
  </si>
  <si>
    <t xml:space="preserve"> $7.84M </t>
  </si>
  <si>
    <t xml:space="preserve"> $126.79M </t>
  </si>
  <si>
    <t xml:space="preserve"> $79.60M </t>
  </si>
  <si>
    <t xml:space="preserve"> -$49.90M </t>
  </si>
  <si>
    <t xml:space="preserve"> $106.40M </t>
  </si>
  <si>
    <t xml:space="preserve"> $95.98M </t>
  </si>
  <si>
    <t xml:space="preserve"> -$48.91M </t>
  </si>
  <si>
    <t xml:space="preserve"> -$4.82M </t>
  </si>
  <si>
    <t xml:space="preserve"> $125.17M </t>
  </si>
  <si>
    <t xml:space="preserve"> $83.70M </t>
  </si>
  <si>
    <t xml:space="preserve"> -$62.26M </t>
  </si>
  <si>
    <t xml:space="preserve"> -$4.37M </t>
  </si>
  <si>
    <t xml:space="preserve"> $84.84M </t>
  </si>
  <si>
    <t xml:space="preserve"> $17.73M </t>
  </si>
  <si>
    <t xml:space="preserve"> -$41.47M </t>
  </si>
  <si>
    <t xml:space="preserve"> $140.62M </t>
  </si>
  <si>
    <t xml:space="preserve"> $132.96M </t>
  </si>
  <si>
    <t xml:space="preserve"> -$94.52M </t>
  </si>
  <si>
    <t xml:space="preserve"> $21.59M </t>
  </si>
  <si>
    <t xml:space="preserve"> $12.77M </t>
  </si>
  <si>
    <t xml:space="preserve"> $33.79M </t>
  </si>
  <si>
    <t xml:space="preserve"> -$93.50M </t>
  </si>
  <si>
    <t xml:space="preserve"> -$3.99M </t>
  </si>
  <si>
    <t xml:space="preserve"> $58.00M </t>
  </si>
  <si>
    <t xml:space="preserve"> $50.37M </t>
  </si>
  <si>
    <t xml:space="preserve"> -$14.17M </t>
  </si>
  <si>
    <t xml:space="preserve"> -$3.81M </t>
  </si>
  <si>
    <t xml:space="preserve"> $31.91M </t>
  </si>
  <si>
    <t xml:space="preserve"> $7.5m At-the-market offering 12/15/22 </t>
  </si>
  <si>
    <t xml:space="preserve"> -$10.51M </t>
  </si>
  <si>
    <t xml:space="preserve"> $177.32M </t>
  </si>
  <si>
    <t xml:space="preserve"> $148.59M </t>
  </si>
  <si>
    <t xml:space="preserve"> -$60.28M </t>
  </si>
  <si>
    <t xml:space="preserve"> $15m milestones from GILD 11/02/22 $67m Gilead acquired GS-1811 Rights 12/27/22 </t>
  </si>
  <si>
    <t xml:space="preserve"> -$2.39M </t>
  </si>
  <si>
    <t xml:space="preserve"> $69.51M </t>
  </si>
  <si>
    <t xml:space="preserve"> $55.13M </t>
  </si>
  <si>
    <t xml:space="preserve"> $15.28M </t>
  </si>
  <si>
    <t xml:space="preserve"> $1.88M </t>
  </si>
  <si>
    <t xml:space="preserve"> $28.28M </t>
  </si>
  <si>
    <t xml:space="preserve"> $156.93M </t>
  </si>
  <si>
    <t xml:space="preserve"> $99.87M </t>
  </si>
  <si>
    <t xml:space="preserve"> -$98.93M </t>
  </si>
  <si>
    <t xml:space="preserve"> -$3.13M </t>
  </si>
  <si>
    <t xml:space="preserve"> $67.28M </t>
  </si>
  <si>
    <t xml:space="preserve"> $34.40M </t>
  </si>
  <si>
    <t xml:space="preserve"> -$2.65M </t>
  </si>
  <si>
    <t xml:space="preserve"> $37.26M </t>
  </si>
  <si>
    <t xml:space="preserve"> -$25.21M </t>
  </si>
  <si>
    <t xml:space="preserve"> $3.46M </t>
  </si>
  <si>
    <t xml:space="preserve"> -$6.28M </t>
  </si>
  <si>
    <t xml:space="preserve"> $126.48M </t>
  </si>
  <si>
    <t xml:space="preserve"> $57.68M </t>
  </si>
  <si>
    <t xml:space="preserve"> -$40.14M </t>
  </si>
  <si>
    <t xml:space="preserve"> $67.17M </t>
  </si>
  <si>
    <t xml:space="preserve"> $61.15M </t>
  </si>
  <si>
    <t xml:space="preserve"> -$23.57M </t>
  </si>
  <si>
    <t xml:space="preserve"> $176.84M </t>
  </si>
  <si>
    <t xml:space="preserve"> $141.69M </t>
  </si>
  <si>
    <t xml:space="preserve"> -$135.45M </t>
  </si>
  <si>
    <t xml:space="preserve"> CA$34.51M </t>
  </si>
  <si>
    <t xml:space="preserve"> CA$32.36M </t>
  </si>
  <si>
    <t xml:space="preserve"> CA$15.63M </t>
  </si>
  <si>
    <t xml:space="preserve"> $20m offering 08/09/22 </t>
  </si>
  <si>
    <t xml:space="preserve"> $109.38M </t>
  </si>
  <si>
    <t xml:space="preserve"> $94.56M </t>
  </si>
  <si>
    <t xml:space="preserve"> -$62.39M </t>
  </si>
  <si>
    <t xml:space="preserve"> -$5.50M </t>
  </si>
  <si>
    <t xml:space="preserve"> $107.35M </t>
  </si>
  <si>
    <t xml:space="preserve"> $69.17M </t>
  </si>
  <si>
    <t xml:space="preserve"> -$49.24M </t>
  </si>
  <si>
    <t xml:space="preserve"> $25m upfront in Roche deal 10/20/2022 </t>
  </si>
  <si>
    <t xml:space="preserve"> -$134.06M </t>
  </si>
  <si>
    <t xml:space="preserve"> $1.5m EU grant 07/21/22 </t>
  </si>
  <si>
    <t xml:space="preserve"> -$4.08M </t>
  </si>
  <si>
    <t xml:space="preserve"> $65.37M </t>
  </si>
  <si>
    <t xml:space="preserve"> $53.28M </t>
  </si>
  <si>
    <t xml:space="preserve"> -$32.97M </t>
  </si>
  <si>
    <t xml:space="preserve"> $74.57M </t>
  </si>
  <si>
    <t xml:space="preserve"> $30.06M </t>
  </si>
  <si>
    <t xml:space="preserve"> -$5.00M </t>
  </si>
  <si>
    <t xml:space="preserve"> $153.38M </t>
  </si>
  <si>
    <t xml:space="preserve"> $145.01M </t>
  </si>
  <si>
    <t xml:space="preserve"> -$207.72M </t>
  </si>
  <si>
    <t xml:space="preserve"> -$2.31M </t>
  </si>
  <si>
    <t xml:space="preserve"> $42.30M </t>
  </si>
  <si>
    <t xml:space="preserve"> $26.64M </t>
  </si>
  <si>
    <t xml:space="preserve"> -$7.18M </t>
  </si>
  <si>
    <t xml:space="preserve"> -$8.61M </t>
  </si>
  <si>
    <t xml:space="preserve"> $148.71M </t>
  </si>
  <si>
    <t xml:space="preserve"> $74.33M </t>
  </si>
  <si>
    <t xml:space="preserve"> -$79.15M </t>
  </si>
  <si>
    <t xml:space="preserve"> -$5.67M </t>
  </si>
  <si>
    <t xml:space="preserve"> $119.36M </t>
  </si>
  <si>
    <t xml:space="preserve"> $70.56M </t>
  </si>
  <si>
    <t xml:space="preserve"> -$66.08M </t>
  </si>
  <si>
    <t xml:space="preserve"> $68.46M </t>
  </si>
  <si>
    <t xml:space="preserve"> $10.24M </t>
  </si>
  <si>
    <t xml:space="preserve"> -£3.02M </t>
  </si>
  <si>
    <t xml:space="preserve"> £27.73M </t>
  </si>
  <si>
    <t xml:space="preserve"> £17.13M </t>
  </si>
  <si>
    <t xml:space="preserve"> -£25.91M </t>
  </si>
  <si>
    <t xml:space="preserve"> $122.76M </t>
  </si>
  <si>
    <t xml:space="preserve"> -$3.51M </t>
  </si>
  <si>
    <t xml:space="preserve"> -$92.22M </t>
  </si>
  <si>
    <t xml:space="preserve"> -$2.28M </t>
  </si>
  <si>
    <t xml:space="preserve"> $13.33M </t>
  </si>
  <si>
    <t xml:space="preserve"> -$8.97M </t>
  </si>
  <si>
    <t xml:space="preserve"> $25.15M </t>
  </si>
  <si>
    <t xml:space="preserve"> $3.5m funding 12/27/22 </t>
  </si>
  <si>
    <t xml:space="preserve"> -$1.78M </t>
  </si>
  <si>
    <t xml:space="preserve"> $90.67M </t>
  </si>
  <si>
    <t xml:space="preserve"> $81.26M </t>
  </si>
  <si>
    <t xml:space="preserve"> -$59.52M </t>
  </si>
  <si>
    <t xml:space="preserve"> -$487.50K </t>
  </si>
  <si>
    <t xml:space="preserve"> $14.73M </t>
  </si>
  <si>
    <t xml:space="preserve"> $12.88M </t>
  </si>
  <si>
    <t xml:space="preserve"> $58.69M </t>
  </si>
  <si>
    <t xml:space="preserve"> $49.39M </t>
  </si>
  <si>
    <t xml:space="preserve"> -$38.81M </t>
  </si>
  <si>
    <t xml:space="preserve"> $42.39M </t>
  </si>
  <si>
    <t xml:space="preserve"> $35.44M </t>
  </si>
  <si>
    <t xml:space="preserve"> -$19.57M </t>
  </si>
  <si>
    <t xml:space="preserve"> -$972.67K </t>
  </si>
  <si>
    <t xml:space="preserve"> $24.20M </t>
  </si>
  <si>
    <t xml:space="preserve"> $8.25M </t>
  </si>
  <si>
    <t xml:space="preserve"> $6.5m offering 12/30/22 </t>
  </si>
  <si>
    <t xml:space="preserve"> $23.42M </t>
  </si>
  <si>
    <t xml:space="preserve"> -$59.49M </t>
  </si>
  <si>
    <t xml:space="preserve"> -$4.35M </t>
  </si>
  <si>
    <t xml:space="preserve"> -$5.42M </t>
  </si>
  <si>
    <t xml:space="preserve"> $30.04M </t>
  </si>
  <si>
    <t xml:space="preserve"> -$191.07M </t>
  </si>
  <si>
    <t xml:space="preserve"> $29.63M </t>
  </si>
  <si>
    <t xml:space="preserve"> $11m sale of API 11/21/22 </t>
  </si>
  <si>
    <t xml:space="preserve"> -$3.40M </t>
  </si>
  <si>
    <t xml:space="preserve"> $19.96M </t>
  </si>
  <si>
    <t xml:space="preserve"> -$18.63M </t>
  </si>
  <si>
    <t xml:space="preserve"> $27.00M </t>
  </si>
  <si>
    <t xml:space="preserve"> $9m offering 12/20/22 </t>
  </si>
  <si>
    <t xml:space="preserve"> €20.39M </t>
  </si>
  <si>
    <t xml:space="preserve"> -€12.11M </t>
  </si>
  <si>
    <t xml:space="preserve"> -€840.42K </t>
  </si>
  <si>
    <t xml:space="preserve"> €6m Manufacturing Operations Transaction 09/20/22 </t>
  </si>
  <si>
    <t xml:space="preserve"> $64.52M </t>
  </si>
  <si>
    <t xml:space="preserve"> -$58.26M </t>
  </si>
  <si>
    <t xml:space="preserve"> -$2.17M </t>
  </si>
  <si>
    <t xml:space="preserve"> $26.16M </t>
  </si>
  <si>
    <t xml:space="preserve"> -$18.53M </t>
  </si>
  <si>
    <t xml:space="preserve"> $40.82M </t>
  </si>
  <si>
    <t xml:space="preserve"> -$25.77M </t>
  </si>
  <si>
    <t xml:space="preserve"> -$31.01M </t>
  </si>
  <si>
    <t xml:space="preserve"> -$2.55M </t>
  </si>
  <si>
    <t xml:space="preserve"> $35.01M </t>
  </si>
  <si>
    <t xml:space="preserve"> $16.49M </t>
  </si>
  <si>
    <t xml:space="preserve"> $12.35M </t>
  </si>
  <si>
    <t xml:space="preserve"> $25m purchase agreement 12/13/22 </t>
  </si>
  <si>
    <t xml:space="preserve"> -$14.73M </t>
  </si>
  <si>
    <t xml:space="preserve"> $61.22M </t>
  </si>
  <si>
    <t xml:space="preserve"> $16.85M </t>
  </si>
  <si>
    <t xml:space="preserve"> -$56.46M </t>
  </si>
  <si>
    <t xml:space="preserve"> -$3.10M </t>
  </si>
  <si>
    <t xml:space="preserve"> $97.07M </t>
  </si>
  <si>
    <t xml:space="preserve"> $76.14M </t>
  </si>
  <si>
    <t xml:space="preserve"> -$73.13M </t>
  </si>
  <si>
    <t xml:space="preserve"> $1.19M </t>
  </si>
  <si>
    <t xml:space="preserve"> $24.18M </t>
  </si>
  <si>
    <t xml:space="preserve"> -$28.20M </t>
  </si>
  <si>
    <t xml:space="preserve"> $53.66M </t>
  </si>
  <si>
    <t xml:space="preserve"> -$60.83M </t>
  </si>
  <si>
    <t xml:space="preserve"> -$10.64M </t>
  </si>
  <si>
    <t xml:space="preserve"> -$4.96M </t>
  </si>
  <si>
    <t xml:space="preserve"> $50.28M </t>
  </si>
  <si>
    <t xml:space="preserve"> $37.61M </t>
  </si>
  <si>
    <t xml:space="preserve"> -$40.69M </t>
  </si>
  <si>
    <t xml:space="preserve"> $26.15M </t>
  </si>
  <si>
    <t xml:space="preserve"> $19.16M </t>
  </si>
  <si>
    <t xml:space="preserve"> -$15.46M </t>
  </si>
  <si>
    <t xml:space="preserve"> -$1.48M </t>
  </si>
  <si>
    <t xml:space="preserve"> $31.82M </t>
  </si>
  <si>
    <t xml:space="preserve"> $7.97M </t>
  </si>
  <si>
    <t xml:space="preserve"> $5.17M </t>
  </si>
  <si>
    <t xml:space="preserve"> $41.09M </t>
  </si>
  <si>
    <t xml:space="preserve"> -$54.38M </t>
  </si>
  <si>
    <t xml:space="preserve"> $24.16M </t>
  </si>
  <si>
    <t xml:space="preserve"> -$2.34M </t>
  </si>
  <si>
    <t xml:space="preserve"> $10.38M </t>
  </si>
  <si>
    <t xml:space="preserve"> $3.81M </t>
  </si>
  <si>
    <t xml:space="preserve"> -$152.52K </t>
  </si>
  <si>
    <t xml:space="preserve"> -$2.58M </t>
  </si>
  <si>
    <t xml:space="preserve"> $25.90M </t>
  </si>
  <si>
    <t xml:space="preserve"> $15.21M </t>
  </si>
  <si>
    <t xml:space="preserve"> $37.78M </t>
  </si>
  <si>
    <t xml:space="preserve"> $28.19M </t>
  </si>
  <si>
    <t xml:space="preserve"> -$29.10M </t>
  </si>
  <si>
    <t xml:space="preserve"> -$12.07M </t>
  </si>
  <si>
    <t xml:space="preserve"> $65.67M </t>
  </si>
  <si>
    <t xml:space="preserve"> -$68.44M </t>
  </si>
  <si>
    <t xml:space="preserve"> $22.63M </t>
  </si>
  <si>
    <t xml:space="preserve"> $31.50M </t>
  </si>
  <si>
    <t xml:space="preserve"> $27.91M </t>
  </si>
  <si>
    <t xml:space="preserve"> -$20.17M </t>
  </si>
  <si>
    <t xml:space="preserve"> -$1.53M </t>
  </si>
  <si>
    <t xml:space="preserve"> $23.60M </t>
  </si>
  <si>
    <t xml:space="preserve"> -$16.18M </t>
  </si>
  <si>
    <t xml:space="preserve"> -€41.54M </t>
  </si>
  <si>
    <t xml:space="preserve"> -$3.02M </t>
  </si>
  <si>
    <t xml:space="preserve"> $33.22M </t>
  </si>
  <si>
    <t xml:space="preserve"> -$13.99M </t>
  </si>
  <si>
    <t xml:space="preserve"> $12.09M </t>
  </si>
  <si>
    <t xml:space="preserve"> $9.75M </t>
  </si>
  <si>
    <t xml:space="preserve"> $2m offering 11/07/22 </t>
  </si>
  <si>
    <t xml:space="preserve"> $14.87M </t>
  </si>
  <si>
    <t xml:space="preserve"> -$1.06M </t>
  </si>
  <si>
    <t xml:space="preserve"> -$190.12K </t>
  </si>
  <si>
    <t xml:space="preserve"> $21.41M </t>
  </si>
  <si>
    <t xml:space="preserve"> $17.25M </t>
  </si>
  <si>
    <t xml:space="preserve"> $15.65M </t>
  </si>
  <si>
    <t xml:space="preserve"> $20m equity purchase 08/02/22 </t>
  </si>
  <si>
    <t xml:space="preserve"> -$998.03K </t>
  </si>
  <si>
    <t xml:space="preserve"> $36.27M </t>
  </si>
  <si>
    <t xml:space="preserve"> $32.26M </t>
  </si>
  <si>
    <t xml:space="preserve"> -$28.94M </t>
  </si>
  <si>
    <t xml:space="preserve"> A$16.69M </t>
  </si>
  <si>
    <t xml:space="preserve"> A$4.43M </t>
  </si>
  <si>
    <t xml:space="preserve"> $14.57M </t>
  </si>
  <si>
    <t xml:space="preserve"> $2.45M </t>
  </si>
  <si>
    <t xml:space="preserve"> -$4.52M </t>
  </si>
  <si>
    <t xml:space="preserve"> -$3.45M </t>
  </si>
  <si>
    <t xml:space="preserve"> -$11.82M </t>
  </si>
  <si>
    <t xml:space="preserve"> $6.33M </t>
  </si>
  <si>
    <t xml:space="preserve"> $4.12M </t>
  </si>
  <si>
    <t xml:space="preserve"> $351.47K </t>
  </si>
  <si>
    <t xml:space="preserve"> $10.78M </t>
  </si>
  <si>
    <t xml:space="preserve"> $16.35M </t>
  </si>
  <si>
    <t xml:space="preserve"> $11.89M </t>
  </si>
  <si>
    <t xml:space="preserve"> -$15.24M </t>
  </si>
  <si>
    <t xml:space="preserve"> -$391.31K </t>
  </si>
  <si>
    <t xml:space="preserve"> $5.32M </t>
  </si>
  <si>
    <t xml:space="preserve"> $4.91M </t>
  </si>
  <si>
    <t xml:space="preserve"> $5.41M </t>
  </si>
  <si>
    <t xml:space="preserve"> -$13.54M </t>
  </si>
  <si>
    <t xml:space="preserve"> $90.45M </t>
  </si>
  <si>
    <t xml:space="preserve"> -$674.21M </t>
  </si>
  <si>
    <t xml:space="preserve"> $629.95M </t>
  </si>
  <si>
    <t xml:space="preserve"> $75m Receives Commitment in Debtor-in-Possession Financing (Ch11) 12/12/22 </t>
  </si>
  <si>
    <t xml:space="preserve"> -$3.96M </t>
  </si>
  <si>
    <t xml:space="preserve"> $33.33M </t>
  </si>
  <si>
    <t xml:space="preserve"> $23.38M </t>
  </si>
  <si>
    <t xml:space="preserve"> -$38.36M </t>
  </si>
  <si>
    <t xml:space="preserve"> -$1.97M </t>
  </si>
  <si>
    <t xml:space="preserve"> $22.52M </t>
  </si>
  <si>
    <t xml:space="preserve"> -$39.95M </t>
  </si>
  <si>
    <t xml:space="preserve"> -$3.11M </t>
  </si>
  <si>
    <t xml:space="preserve"> $1.34M </t>
  </si>
  <si>
    <t xml:space="preserve"> $3.26M </t>
  </si>
  <si>
    <t xml:space="preserve"> $1.31M </t>
  </si>
  <si>
    <t xml:space="preserve"> $10.76M </t>
  </si>
  <si>
    <t xml:space="preserve"> $8.50M </t>
  </si>
  <si>
    <t xml:space="preserve"> -$9.20M </t>
  </si>
  <si>
    <t xml:space="preserve"> -$2.04M </t>
  </si>
  <si>
    <t xml:space="preserve"> $4.87M </t>
  </si>
  <si>
    <t xml:space="preserve"> -$10.55M </t>
  </si>
  <si>
    <t xml:space="preserve"> $4.41M </t>
  </si>
  <si>
    <t xml:space="preserve"> $3.5m offering 11/30/22 </t>
  </si>
  <si>
    <t xml:space="preserve"> -$608.46K </t>
  </si>
  <si>
    <t xml:space="preserve"> $5.67M </t>
  </si>
  <si>
    <t xml:space="preserve"> $4.95M </t>
  </si>
  <si>
    <t xml:space="preserve"> $6.66M </t>
  </si>
  <si>
    <t xml:space="preserve"> -$242.97K </t>
  </si>
  <si>
    <t xml:space="preserve"> $13.41M </t>
  </si>
  <si>
    <t xml:space="preserve"> $12.13M </t>
  </si>
  <si>
    <t xml:space="preserve"> $7.65M </t>
  </si>
  <si>
    <t xml:space="preserve"> -$32.94M </t>
  </si>
  <si>
    <t xml:space="preserve"> -$2.03M </t>
  </si>
  <si>
    <t xml:space="preserve"> $4.00M </t>
  </si>
  <si>
    <t xml:space="preserve"> -$8.74M </t>
  </si>
  <si>
    <t xml:space="preserve"> $5.04M </t>
  </si>
  <si>
    <t xml:space="preserve"> $10m financing 10/27/22 </t>
  </si>
  <si>
    <t xml:space="preserve"> -$604.25K </t>
  </si>
  <si>
    <t xml:space="preserve"> $11.11M </t>
  </si>
  <si>
    <t xml:space="preserve"> $9.87M </t>
  </si>
  <si>
    <t xml:space="preserve"> -$3.79M </t>
  </si>
  <si>
    <t xml:space="preserve"> $6m offering 11/30/22 </t>
  </si>
  <si>
    <t xml:space="preserve"> -$531.00K </t>
  </si>
  <si>
    <t xml:space="preserve"> $5.26M </t>
  </si>
  <si>
    <t xml:space="preserve"> -$7.89M </t>
  </si>
  <si>
    <t xml:space="preserve"> $8.23M </t>
  </si>
  <si>
    <t xml:space="preserve"> $6m offering 09/30/22 </t>
  </si>
  <si>
    <t xml:space="preserve"> -$283.88K </t>
  </si>
  <si>
    <t xml:space="preserve"> -$588.15K </t>
  </si>
  <si>
    <t xml:space="preserve"> -$6.51M </t>
  </si>
  <si>
    <t>IM / DERM / KOR / PRUITUS</t>
  </si>
  <si>
    <t>IM / RA / PSORIASIS + CD19 CAR-T</t>
  </si>
  <si>
    <t>ENTERPRISE VALUE</t>
  </si>
  <si>
    <t>Market Cap (B)</t>
  </si>
  <si>
    <t>NSCLC - KRAS durability? TBD</t>
  </si>
  <si>
    <t>Bispecifics: Prostate, Gyne DLBCL, B-cell, MM / Combos: PD1xCTLA4, CD20xCD3, IL15</t>
  </si>
  <si>
    <t>PC Heme CAR-T -- BCMA: MM, CD123: AML/MDS with PC solids</t>
  </si>
  <si>
    <t>Wee1 First-in-class, Carcinoma monotherapy, combo ovarian, some heme, mono Breast</t>
  </si>
  <si>
    <t>Mendelian diseases, FGFR+ cancers (Novel genetic disease targets only)</t>
  </si>
  <si>
    <t>TIL pioneer - TBD if works - Melanoma, Cervical, with many future combos</t>
  </si>
  <si>
    <t>P3 Acromegaly, P2: NET, Carcinoid Syndrome, SST2 Agonist</t>
  </si>
  <si>
    <t>NK meets Heme: CD20, CD38, CD19, some solids</t>
  </si>
  <si>
    <t>P2 AML, Sickle - Lots of approaches and MOA</t>
  </si>
  <si>
    <t>CD137 - Peptide approach</t>
  </si>
  <si>
    <t>CAR-T for solids - Early stage P1 NSCLC TNBC, PC others</t>
  </si>
  <si>
    <t>Monotherapy solids - GSK collab with cash concerns</t>
  </si>
  <si>
    <t>P2b HNSCC, P1 AML - new small mole player</t>
  </si>
  <si>
    <t>P1b - Autologous ACT leading, BMS GSK partnership</t>
  </si>
  <si>
    <t>Combo in solids: w/ PD1 in Solid, NSCLC, HNSCC, Solids, Mono in MM</t>
  </si>
  <si>
    <t>Atopic Dermatitis + monotherapy onco</t>
  </si>
  <si>
    <t>all PC: mCRPC, CRC, NSCLC, SCCHN, TNBC, UC, solids</t>
  </si>
  <si>
    <t>trial fail</t>
  </si>
  <si>
    <t>PD1 - HNC BLA, Lung/GI Pivotal, novel: TIGIT ILT4 CCr8 CD73, generic strategy, trading 1x net year sales</t>
  </si>
  <si>
    <t>Mainly bispecific, PC stage - DLL4xVEGF-A, P2 BTC, P1 Colorectal Ovarian / CD137</t>
  </si>
  <si>
    <t>RAS/MAPK Small Molecule - Solids, Lung, Colorectal</t>
  </si>
  <si>
    <t>PC stage CAR-T…. With GT Takeda partnership in MM, Prostate</t>
  </si>
  <si>
    <t>All about DLBCL</t>
  </si>
  <si>
    <t>HER2 focused - BGNE partnerhsip for Her2xHer2 bispecific, everything else nascent</t>
  </si>
  <si>
    <t>Lead: Ovarian, MM, 7 unique partnerships</t>
  </si>
  <si>
    <t>CD47 slow follower in light of TRIL and Forty Seven</t>
  </si>
  <si>
    <t>Myeloid Reprogramming + Checkpoint I/O in Pancreatic</t>
  </si>
  <si>
    <t>PC CAR-T in P1 RRBNHL</t>
  </si>
  <si>
    <t>CDK early P1 player in Breast, Glio, mCRPC, some solids, TNBC</t>
  </si>
  <si>
    <t>Solids</t>
  </si>
  <si>
    <t>Discontinued lead asset</t>
  </si>
  <si>
    <t>Dependent on Juventas CAR-T for success</t>
  </si>
  <si>
    <t>Monotherapy leukemia - AML MDS - CD33 Mono at P1 and Combo IND enabling, PC Solid</t>
  </si>
  <si>
    <t xml:space="preserve">AML, GBM, Gastric - Placenta-derived </t>
  </si>
  <si>
    <t>Melanoma, NSCLC combo, bought Tarus assets</t>
  </si>
  <si>
    <t>P2 Breast, TNBC, MM, NSCLC / CD166, PD-L1, CTLA-4, CD71 - failed P2</t>
  </si>
  <si>
    <t>Molecule too big</t>
  </si>
  <si>
    <t>Bladder, HNC, CRC Combos with BMS / Hippo Cancers, BMS partnerships (P1)</t>
  </si>
  <si>
    <t>AZN interested?</t>
  </si>
  <si>
    <t>P1 RAF/KIN-2787 Monotherapy w/ Melanoma kinase inhibitor</t>
  </si>
  <si>
    <t>Sezary, Mycosis Fungo, Lymph, HNC, NSCLC, Tons of shot on goal, late P2</t>
  </si>
  <si>
    <t>2022 Nov Pdufa, Neuroblastoma - failed</t>
  </si>
  <si>
    <t>GIST, NSCLC, Three in pipeline, only 1 in P1, Orbimed…</t>
  </si>
  <si>
    <t>P3 hydrogel</t>
  </si>
  <si>
    <t>Australian Lag-3 player P3 - breast, HNSCC, solids, with MERCK PFIZER NOVARTIS partners</t>
  </si>
  <si>
    <t>P2 CD30 Lymphoma, P1 Solids - 2023 story</t>
  </si>
  <si>
    <t>late stage glioma - P2 Neuroendocrine tumor, P3: orphan drug Glioma (K27M)</t>
  </si>
  <si>
    <t>mBC/TNBC, GI … all combo and P2</t>
  </si>
  <si>
    <t>P1/2 AXL ADC for NSCLC</t>
  </si>
  <si>
    <t>AD - removes bad part of TNF; NK - improve avidity between NK cells and tumo</t>
  </si>
  <si>
    <t>CNS / MDD KETAMINE</t>
  </si>
  <si>
    <t>NH Lymph, HCC, Solid, P1. REGN partnership in HCC</t>
  </si>
  <si>
    <t>Partnerships with HZNP, ADAP… 1 monotherapy, 1 keytruda combo</t>
  </si>
  <si>
    <t>Small blowup in 2022</t>
  </si>
  <si>
    <t>EBVirus related cancers - inconclusive data, 2022 flop</t>
  </si>
  <si>
    <t>Bladder / Bile Duct Cancer -- PC All IND-enabling, pre-P1</t>
  </si>
  <si>
    <t>Solids, Hemophilia A/B, Hemo A/B leading, v PC stage cancer</t>
  </si>
  <si>
    <t>NKG2D, CD19, HEME -- SAFE target + relatively novel NKG2D CAR</t>
  </si>
  <si>
    <t>PC oncology in HC, Lung, with IPF and Liver targets too - shotgun approach</t>
  </si>
  <si>
    <t>Autoimmune CAR-T</t>
  </si>
  <si>
    <t>P2/3 Sarcoma, Esophageal, Ovarian, UK mgmt</t>
  </si>
  <si>
    <t xml:space="preserve">oral, initating P1 in MM, NSCLC, Breast, Prostate - PC…first in class CD73 MM </t>
  </si>
  <si>
    <t>Allogenic CAR-T fast follower - Early P1: Allo CD19/BCMA CAR-T NHL MM / GT Liver</t>
  </si>
  <si>
    <t>Bladder BLA / SCCHN P2 - bladder dev stopped</t>
  </si>
  <si>
    <t>Melanoma P2/3, NSCLC/HNSCC/CERVICAL P1, trailing IOVA?</t>
  </si>
  <si>
    <t>All NSCLC and in combo - watch for monotherapy</t>
  </si>
  <si>
    <t>All heme, very PC…</t>
  </si>
  <si>
    <t>SCCHN w/ neoadjuvants…</t>
  </si>
  <si>
    <t>Glioblastoma Ped, Licensed from Genentech</t>
  </si>
  <si>
    <t>P3 Ovarian and mCRPC, Exciting 1st line</t>
  </si>
  <si>
    <t>WM, MM, Pediatric, P2B</t>
  </si>
  <si>
    <t>IPF and Oncology… readouts far future</t>
  </si>
  <si>
    <t>Sarcoma - 2023 story</t>
  </si>
  <si>
    <t>heme focus with solids and covid, too PC - all pre IND</t>
  </si>
  <si>
    <t>cSCC , NSCLC,  Combo, Cheaper PD-L1 option - too late to party?</t>
  </si>
  <si>
    <t>P3 Mario-4 readout, 2023 story</t>
  </si>
  <si>
    <t>BGNE opt-in Q1? Paired with PDL1</t>
  </si>
  <si>
    <t>ADC mAB for solid and NSCLC , DLK1 first-in-class?, CD123 in AML</t>
  </si>
  <si>
    <t>Mainly heme, and VISTA side play… had monotherapy but bad safety</t>
  </si>
  <si>
    <t>MCT imapirement, 1st patient in phase 2 dosed, results 2H 2022, plenty of cash</t>
  </si>
  <si>
    <t>Latestage lymphoma readout - epstein-barr virus</t>
  </si>
  <si>
    <t>CD38 for MM, superb ORR, Chinese</t>
  </si>
  <si>
    <t>RAS inhibitors</t>
  </si>
  <si>
    <t>Pfizer partnership</t>
  </si>
  <si>
    <t>CD20 MS, poor shots on goal for B-cell cancers</t>
  </si>
  <si>
    <t>PC only, all Heme, slow follower</t>
  </si>
  <si>
    <t>1L NSCLC P2B + solids, Pfizer with foot in door</t>
  </si>
  <si>
    <t>3x P3 readouts, fail</t>
  </si>
  <si>
    <t>Hutchmed Inc</t>
  </si>
  <si>
    <t>Heme Focus?</t>
  </si>
  <si>
    <t>VEGFR / MET TKI / China</t>
  </si>
  <si>
    <t>Chinese - CD47 AbbVie readout fail</t>
  </si>
  <si>
    <t>P1 HN, NSCLC, Ovarian, with 4x P2 Inflammation</t>
  </si>
  <si>
    <t>Big Biotech (Acquired by AMGN)</t>
  </si>
  <si>
    <t>Big Biotech / Rare Diseases</t>
  </si>
  <si>
    <t>IRAK4, inflammation too</t>
  </si>
  <si>
    <t>Shorthand Notes</t>
  </si>
  <si>
    <t>Desmoid Tumors</t>
  </si>
  <si>
    <t>Keywords (Targets, MoA, Indications)</t>
  </si>
  <si>
    <t>CARDIORENAL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</si>
</sst>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
    <numFmt numFmtId="165" formatCode="&quot;$&quot;#,##0.00"/>
    <numFmt numFmtId="166" formatCode="0.0"/>
  </numFmts>
  <fonts count="60" x14ac:knownFonts="1">
    <font>
      <sz val="10"/>
      <color rgb="FF000000"/>
      <name val="Arial"/>
    </font>
    <font>
      <sz val="12"/>
      <color theme="1"/>
      <name val="Arial"/>
      <family val="2"/>
      <scheme val="minor"/>
    </font>
    <font>
      <sz val="12"/>
      <color theme="1"/>
      <name val="Arial"/>
      <family val="2"/>
      <scheme val="minor"/>
    </font>
    <font>
      <sz val="12"/>
      <color theme="1"/>
      <name val="Arial"/>
      <family val="2"/>
      <scheme val="minor"/>
    </font>
    <font>
      <sz val="12"/>
      <color theme="1"/>
      <name val="Arial"/>
      <family val="2"/>
      <scheme val="minor"/>
    </font>
    <font>
      <sz val="10"/>
      <color theme="1"/>
      <name val="Arial"/>
      <family val="2"/>
    </font>
    <font>
      <sz val="10"/>
      <color rgb="FF000000"/>
      <name val="Arial"/>
      <family val="2"/>
    </font>
    <font>
      <u/>
      <sz val="10"/>
      <color theme="10"/>
      <name val="Arial"/>
      <family val="2"/>
    </font>
    <font>
      <sz val="10"/>
      <name val="Arial"/>
      <family val="2"/>
    </font>
    <font>
      <sz val="10"/>
      <name val="Calibri"/>
      <family val="2"/>
    </font>
    <font>
      <sz val="10"/>
      <color theme="4"/>
      <name val="Calibri"/>
      <family val="2"/>
    </font>
    <font>
      <i/>
      <sz val="10"/>
      <name val="Arial"/>
      <family val="2"/>
    </font>
    <font>
      <sz val="10"/>
      <color rgb="FF000000"/>
      <name val="Arial"/>
      <family val="2"/>
    </font>
    <font>
      <i/>
      <sz val="10"/>
      <name val="Calibri"/>
      <family val="2"/>
    </font>
    <font>
      <sz val="12"/>
      <color rgb="FF000000"/>
      <name val="Calibri"/>
      <family val="2"/>
    </font>
    <font>
      <b/>
      <sz val="12"/>
      <color rgb="FF000000"/>
      <name val="Calibri"/>
      <family val="2"/>
    </font>
    <font>
      <sz val="10"/>
      <color rgb="FF000000"/>
      <name val="Arial"/>
      <family val="2"/>
    </font>
    <font>
      <b/>
      <sz val="12"/>
      <color theme="1"/>
      <name val="Arial"/>
      <family val="2"/>
      <scheme val="minor"/>
    </font>
    <font>
      <sz val="12"/>
      <color rgb="FFFF0000"/>
      <name val="Calibri"/>
      <family val="2"/>
    </font>
    <font>
      <u/>
      <sz val="12"/>
      <color theme="10"/>
      <name val="Arial"/>
      <family val="2"/>
      <scheme val="minor"/>
    </font>
    <font>
      <sz val="12"/>
      <color rgb="FF000000"/>
      <name val="Arial"/>
      <family val="2"/>
    </font>
    <font>
      <sz val="12"/>
      <color rgb="FF00B050"/>
      <name val="Arial (Body)"/>
    </font>
    <font>
      <sz val="12"/>
      <color rgb="FF00B050"/>
      <name val="Arial"/>
      <family val="2"/>
      <scheme val="minor"/>
    </font>
    <font>
      <sz val="12"/>
      <name val="Arial"/>
      <family val="2"/>
      <scheme val="minor"/>
    </font>
    <font>
      <sz val="12"/>
      <color theme="7"/>
      <name val="Arial (Body)"/>
    </font>
    <font>
      <sz val="12"/>
      <color rgb="FFFF0000"/>
      <name val="Arial"/>
      <family val="2"/>
      <scheme val="minor"/>
    </font>
    <font>
      <sz val="12"/>
      <name val="Arial (Body)"/>
    </font>
    <font>
      <sz val="12"/>
      <color rgb="FFFF0000"/>
      <name val="Arial (Body)"/>
    </font>
    <font>
      <u/>
      <sz val="10"/>
      <color rgb="FFFF0000"/>
      <name val="Arial (Body)"/>
    </font>
    <font>
      <b/>
      <sz val="72"/>
      <color rgb="FFFF0000"/>
      <name val="Arial"/>
      <family val="2"/>
    </font>
    <font>
      <b/>
      <sz val="12"/>
      <name val="Arial"/>
      <family val="2"/>
    </font>
    <font>
      <sz val="12"/>
      <color rgb="FFFF0000"/>
      <name val="Arial"/>
      <family val="2"/>
    </font>
    <font>
      <u/>
      <sz val="12"/>
      <color rgb="FFFF0000"/>
      <name val="Arial"/>
      <family val="2"/>
    </font>
    <font>
      <sz val="12"/>
      <color rgb="FF000000"/>
      <name val="Arial (Body)"/>
    </font>
    <font>
      <sz val="12"/>
      <color theme="1"/>
      <name val="Arial (Body)"/>
    </font>
    <font>
      <b/>
      <sz val="12"/>
      <color rgb="FF000000"/>
      <name val="Arial"/>
      <family val="2"/>
    </font>
    <font>
      <u/>
      <sz val="12"/>
      <color theme="10"/>
      <name val="Arial"/>
      <family val="2"/>
    </font>
    <font>
      <i/>
      <sz val="12"/>
      <color rgb="FF000000"/>
      <name val="Arial"/>
      <family val="2"/>
    </font>
    <font>
      <b/>
      <i/>
      <sz val="12"/>
      <color rgb="FF000000"/>
      <name val="Arial"/>
      <family val="2"/>
    </font>
    <font>
      <i/>
      <sz val="12"/>
      <color theme="5"/>
      <name val="Arial"/>
      <family val="2"/>
    </font>
    <font>
      <b/>
      <sz val="12"/>
      <name val="Arial"/>
      <family val="2"/>
      <scheme val="minor"/>
    </font>
    <font>
      <b/>
      <sz val="12"/>
      <color theme="1"/>
      <name val="Arial (Body)"/>
    </font>
    <font>
      <u/>
      <sz val="12"/>
      <color theme="10"/>
      <name val="Arial (Body)"/>
    </font>
    <font>
      <sz val="12"/>
      <color rgb="FF00B050"/>
      <name val="Arial"/>
      <family val="2"/>
    </font>
    <font>
      <b/>
      <sz val="8"/>
      <color rgb="FF000000"/>
      <name val="Arial"/>
      <family val="2"/>
      <scheme val="minor"/>
    </font>
    <font>
      <b/>
      <sz val="8"/>
      <color rgb="FF7030A0"/>
      <name val="Arial"/>
      <family val="2"/>
      <scheme val="minor"/>
    </font>
    <font>
      <b/>
      <sz val="8"/>
      <color theme="7"/>
      <name val="Arial"/>
      <family val="2"/>
      <scheme val="minor"/>
    </font>
    <font>
      <b/>
      <sz val="8"/>
      <color rgb="FFFF0000"/>
      <name val="Arial"/>
      <family val="2"/>
      <scheme val="minor"/>
    </font>
    <font>
      <b/>
      <sz val="8"/>
      <color rgb="FF0070C0"/>
      <name val="Arial"/>
      <family val="2"/>
      <scheme val="minor"/>
    </font>
    <font>
      <sz val="12"/>
      <color theme="1"/>
      <name val="Calibri"/>
      <family val="2"/>
    </font>
    <font>
      <sz val="12"/>
      <color theme="1"/>
      <name val="Arial"/>
      <family val="2"/>
    </font>
    <font>
      <sz val="10"/>
      <color theme="1"/>
      <name val="Arial"/>
      <family val="2"/>
      <scheme val="minor"/>
    </font>
    <font>
      <b/>
      <sz val="12"/>
      <color theme="1"/>
      <name val="Arial"/>
      <family val="2"/>
    </font>
    <font>
      <u/>
      <sz val="12"/>
      <color theme="1"/>
      <name val="Arial"/>
      <family val="2"/>
      <scheme val="minor"/>
    </font>
    <font>
      <u/>
      <sz val="12"/>
      <color theme="4"/>
      <name val="Arial (Body)"/>
    </font>
    <font>
      <sz val="12"/>
      <color theme="4"/>
      <name val="Arial (Body)"/>
    </font>
    <font>
      <b/>
      <sz val="10"/>
      <color theme="1"/>
      <name val="Arial"/>
      <family val="2"/>
    </font>
    <font>
      <sz val="12"/>
      <color theme="10"/>
      <name val="Arial"/>
      <family val="2"/>
    </font>
    <font>
      <u/>
      <sz val="12"/>
      <name val="Arial (Body)"/>
    </font>
    <font>
      <u/>
      <sz val="10"/>
      <name val="Arial"/>
      <family val="2"/>
    </font>
  </fonts>
  <fills count="6">
    <fill>
      <patternFill patternType="none"/>
    </fill>
    <fill>
      <patternFill patternType="gray125"/>
    </fill>
    <fill>
      <patternFill patternType="solid">
        <fgColor theme="0"/>
        <bgColor theme="0"/>
      </patternFill>
    </fill>
    <fill>
      <patternFill patternType="solid">
        <fgColor rgb="FFFFFF00"/>
        <bgColor indexed="64"/>
      </patternFill>
    </fill>
    <fill>
      <patternFill patternType="solid">
        <fgColor rgb="FFC00000"/>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6">
    <xf numFmtId="0" fontId="0" fillId="0" borderId="0"/>
    <xf numFmtId="0" fontId="7" fillId="0" borderId="0" applyNumberFormat="0" applyFill="0" applyBorder="0" applyAlignment="0" applyProtection="0"/>
    <xf numFmtId="9" fontId="12" fillId="0" borderId="0" applyFont="0" applyFill="0" applyBorder="0" applyAlignment="0" applyProtection="0"/>
    <xf numFmtId="43" fontId="16" fillId="0" borderId="0" applyFont="0" applyFill="0" applyBorder="0" applyAlignment="0" applyProtection="0"/>
    <xf numFmtId="0" fontId="4" fillId="0" borderId="0"/>
    <xf numFmtId="0" fontId="19" fillId="0" borderId="0" applyNumberFormat="0" applyFill="0" applyBorder="0" applyAlignment="0" applyProtection="0"/>
  </cellStyleXfs>
  <cellXfs count="202">
    <xf numFmtId="0" fontId="0" fillId="0" borderId="0" xfId="0"/>
    <xf numFmtId="0" fontId="6" fillId="0" borderId="0" xfId="0" applyFont="1"/>
    <xf numFmtId="0" fontId="8" fillId="0" borderId="0" xfId="0" applyFont="1" applyAlignment="1">
      <alignment horizontal="left"/>
    </xf>
    <xf numFmtId="0" fontId="9" fillId="0" borderId="0" xfId="0" applyFont="1" applyAlignment="1">
      <alignment horizontal="left"/>
    </xf>
    <xf numFmtId="0" fontId="8" fillId="0" borderId="0" xfId="0" applyFont="1"/>
    <xf numFmtId="0" fontId="11" fillId="0" borderId="0" xfId="0" applyFont="1" applyAlignment="1">
      <alignment horizontal="left"/>
    </xf>
    <xf numFmtId="0" fontId="0" fillId="0" borderId="0" xfId="0" applyAlignment="1">
      <alignment horizontal="left"/>
    </xf>
    <xf numFmtId="0" fontId="7" fillId="0" borderId="0" xfId="1"/>
    <xf numFmtId="3" fontId="14" fillId="0" borderId="0" xfId="3" applyNumberFormat="1" applyFont="1" applyAlignment="1">
      <alignment horizontal="left"/>
    </xf>
    <xf numFmtId="3" fontId="18" fillId="0" borderId="0" xfId="3" applyNumberFormat="1" applyFont="1" applyAlignment="1">
      <alignment horizontal="left"/>
    </xf>
    <xf numFmtId="0" fontId="4" fillId="0" borderId="0" xfId="4"/>
    <xf numFmtId="0" fontId="4" fillId="0" borderId="0" xfId="4" applyAlignment="1">
      <alignment horizontal="center"/>
    </xf>
    <xf numFmtId="0" fontId="4" fillId="0" borderId="0" xfId="4" applyAlignment="1">
      <alignment horizontal="left"/>
    </xf>
    <xf numFmtId="0" fontId="19" fillId="0" borderId="0" xfId="5" applyAlignment="1">
      <alignment horizontal="center"/>
    </xf>
    <xf numFmtId="0" fontId="8" fillId="0" borderId="0" xfId="4" applyFont="1" applyAlignment="1">
      <alignment horizontal="left"/>
    </xf>
    <xf numFmtId="0" fontId="8" fillId="0" borderId="0" xfId="4" applyFont="1"/>
    <xf numFmtId="0" fontId="10" fillId="0" borderId="0" xfId="4" applyFont="1" applyAlignment="1">
      <alignment horizontal="left"/>
    </xf>
    <xf numFmtId="0" fontId="11" fillId="0" borderId="0" xfId="0" applyFont="1"/>
    <xf numFmtId="0" fontId="13" fillId="0" borderId="0" xfId="0" applyFont="1" applyAlignment="1">
      <alignment horizontal="left"/>
    </xf>
    <xf numFmtId="0" fontId="20" fillId="0" borderId="0" xfId="0" applyFont="1" applyAlignment="1">
      <alignment horizontal="left"/>
    </xf>
    <xf numFmtId="0" fontId="21" fillId="0" borderId="0" xfId="4" applyFont="1"/>
    <xf numFmtId="0" fontId="23" fillId="0" borderId="0" xfId="4" applyFont="1"/>
    <xf numFmtId="0" fontId="23" fillId="0" borderId="0" xfId="4" applyFont="1" applyAlignment="1">
      <alignment horizontal="left"/>
    </xf>
    <xf numFmtId="0" fontId="23" fillId="0" borderId="0" xfId="4" applyFont="1" applyAlignment="1">
      <alignment horizontal="center"/>
    </xf>
    <xf numFmtId="0" fontId="24" fillId="0" borderId="0" xfId="4" applyFont="1"/>
    <xf numFmtId="14" fontId="4" fillId="0" borderId="0" xfId="4" applyNumberFormat="1" applyAlignment="1">
      <alignment horizontal="center" vertical="center"/>
    </xf>
    <xf numFmtId="0" fontId="4" fillId="0" borderId="0" xfId="4" applyAlignment="1">
      <alignment horizontal="center" vertical="center"/>
    </xf>
    <xf numFmtId="0" fontId="4" fillId="0" borderId="0" xfId="4" applyAlignment="1">
      <alignment horizontal="left" vertical="center"/>
    </xf>
    <xf numFmtId="164" fontId="4" fillId="0" borderId="0" xfId="4" applyNumberFormat="1" applyAlignment="1">
      <alignment horizontal="center"/>
    </xf>
    <xf numFmtId="0" fontId="7" fillId="0" borderId="0" xfId="1" applyAlignment="1">
      <alignment horizontal="center"/>
    </xf>
    <xf numFmtId="0" fontId="7" fillId="0" borderId="0" xfId="1" applyAlignment="1">
      <alignment horizontal="center" vertical="center"/>
    </xf>
    <xf numFmtId="0" fontId="19" fillId="0" borderId="0" xfId="5" applyAlignment="1">
      <alignment horizontal="center" vertical="center"/>
    </xf>
    <xf numFmtId="0" fontId="19" fillId="0" borderId="0" xfId="5" applyFill="1" applyAlignment="1">
      <alignment horizontal="center" vertical="center"/>
    </xf>
    <xf numFmtId="9" fontId="25" fillId="0" borderId="0" xfId="2" applyFont="1" applyFill="1" applyAlignment="1">
      <alignment horizontal="center" vertical="center"/>
    </xf>
    <xf numFmtId="3" fontId="18" fillId="0" borderId="0" xfId="3" applyNumberFormat="1" applyFont="1" applyFill="1" applyAlignment="1">
      <alignment horizontal="left"/>
    </xf>
    <xf numFmtId="166" fontId="4" fillId="0" borderId="0" xfId="4" applyNumberFormat="1" applyAlignment="1">
      <alignment horizontal="center"/>
    </xf>
    <xf numFmtId="0" fontId="26" fillId="0" borderId="0" xfId="4" applyFont="1"/>
    <xf numFmtId="164" fontId="23" fillId="0" borderId="0" xfId="4" applyNumberFormat="1" applyFont="1" applyAlignment="1">
      <alignment horizontal="center"/>
    </xf>
    <xf numFmtId="166" fontId="23" fillId="0" borderId="0" xfId="4" applyNumberFormat="1" applyFont="1" applyAlignment="1">
      <alignment horizontal="center"/>
    </xf>
    <xf numFmtId="9" fontId="23" fillId="0" borderId="0" xfId="2" applyFont="1" applyFill="1" applyAlignment="1">
      <alignment horizontal="center"/>
    </xf>
    <xf numFmtId="14" fontId="23" fillId="0" borderId="0" xfId="4" applyNumberFormat="1" applyFont="1" applyAlignment="1">
      <alignment horizontal="center" vertical="center"/>
    </xf>
    <xf numFmtId="43" fontId="23" fillId="0" borderId="0" xfId="3" applyFont="1" applyFill="1" applyAlignment="1">
      <alignment horizontal="center" vertical="center"/>
    </xf>
    <xf numFmtId="0" fontId="17" fillId="0" borderId="1" xfId="4" applyFont="1" applyBorder="1" applyAlignment="1">
      <alignment horizontal="center" vertical="center"/>
    </xf>
    <xf numFmtId="0" fontId="27" fillId="0" borderId="0" xfId="4" applyFont="1"/>
    <xf numFmtId="0" fontId="28" fillId="0" borderId="0" xfId="1" applyFont="1" applyAlignment="1">
      <alignment horizontal="center" vertical="center"/>
    </xf>
    <xf numFmtId="0" fontId="7" fillId="0" borderId="0" xfId="1" applyFill="1" applyAlignment="1">
      <alignment horizontal="center" vertical="center"/>
    </xf>
    <xf numFmtId="0" fontId="7" fillId="0" borderId="0" xfId="1" applyFill="1" applyAlignment="1">
      <alignment horizontal="center"/>
    </xf>
    <xf numFmtId="0" fontId="29" fillId="0" borderId="0" xfId="0" applyFont="1"/>
    <xf numFmtId="0" fontId="3" fillId="0" borderId="0" xfId="4" applyFont="1"/>
    <xf numFmtId="0" fontId="33" fillId="0" borderId="0" xfId="0" applyFont="1"/>
    <xf numFmtId="0" fontId="34" fillId="0" borderId="0" xfId="4" applyFont="1"/>
    <xf numFmtId="0" fontId="30" fillId="0" borderId="1" xfId="0" applyFont="1" applyBorder="1" applyAlignment="1">
      <alignment horizontal="center" vertical="center"/>
    </xf>
    <xf numFmtId="9" fontId="3" fillId="0" borderId="0" xfId="2" applyFont="1" applyAlignment="1">
      <alignment horizontal="center" vertical="center"/>
    </xf>
    <xf numFmtId="43" fontId="3" fillId="0" borderId="0" xfId="3" applyFont="1" applyAlignment="1">
      <alignment horizontal="center" vertical="center"/>
    </xf>
    <xf numFmtId="0" fontId="35" fillId="0" borderId="0" xfId="0" applyFont="1"/>
    <xf numFmtId="0" fontId="36" fillId="0" borderId="0" xfId="1" applyFont="1" applyAlignment="1">
      <alignment horizontal="center" vertical="center"/>
    </xf>
    <xf numFmtId="0" fontId="36" fillId="0" borderId="0" xfId="1" applyFont="1" applyAlignment="1">
      <alignment horizontal="center"/>
    </xf>
    <xf numFmtId="0" fontId="36" fillId="0" borderId="0" xfId="1" applyFont="1" applyFill="1" applyAlignment="1">
      <alignment horizontal="center" vertical="center"/>
    </xf>
    <xf numFmtId="0" fontId="36" fillId="0" borderId="0" xfId="1" applyFont="1" applyFill="1" applyAlignment="1">
      <alignment horizontal="center"/>
    </xf>
    <xf numFmtId="0" fontId="20" fillId="0" borderId="0" xfId="0" applyFont="1"/>
    <xf numFmtId="0" fontId="32" fillId="0" borderId="0" xfId="0" applyFont="1"/>
    <xf numFmtId="0" fontId="31" fillId="0" borderId="0" xfId="0" applyFont="1"/>
    <xf numFmtId="0" fontId="37" fillId="0" borderId="0" xfId="0" applyFont="1"/>
    <xf numFmtId="0" fontId="38" fillId="0" borderId="0" xfId="0" applyFont="1"/>
    <xf numFmtId="0" fontId="39" fillId="0" borderId="0" xfId="0" applyFont="1"/>
    <xf numFmtId="9" fontId="3" fillId="0" borderId="0" xfId="2" applyFont="1" applyAlignment="1">
      <alignment horizontal="center"/>
    </xf>
    <xf numFmtId="0" fontId="20" fillId="0" borderId="0" xfId="0" applyFont="1" applyAlignment="1">
      <alignment horizontal="center" vertical="center"/>
    </xf>
    <xf numFmtId="3" fontId="20" fillId="0" borderId="0" xfId="3" applyNumberFormat="1" applyFont="1" applyAlignment="1">
      <alignment horizontal="left"/>
    </xf>
    <xf numFmtId="0" fontId="35" fillId="0" borderId="1" xfId="0" applyFont="1" applyBorder="1" applyAlignment="1">
      <alignment horizontal="center" vertical="center"/>
    </xf>
    <xf numFmtId="0" fontId="34" fillId="0" borderId="0" xfId="4" applyFont="1" applyAlignment="1">
      <alignment horizontal="center" vertical="center"/>
    </xf>
    <xf numFmtId="0" fontId="34" fillId="0" borderId="0" xfId="4" applyFont="1" applyAlignment="1">
      <alignment horizontal="left"/>
    </xf>
    <xf numFmtId="0" fontId="26" fillId="0" borderId="0" xfId="0" applyFont="1" applyAlignment="1">
      <alignment horizontal="left"/>
    </xf>
    <xf numFmtId="0" fontId="42" fillId="0" borderId="0" xfId="1" applyFont="1" applyAlignment="1">
      <alignment horizontal="center" vertical="center"/>
    </xf>
    <xf numFmtId="164" fontId="34" fillId="0" borderId="0" xfId="4" applyNumberFormat="1" applyFont="1" applyAlignment="1">
      <alignment horizontal="center"/>
    </xf>
    <xf numFmtId="0" fontId="34" fillId="0" borderId="0" xfId="4" applyFont="1" applyAlignment="1">
      <alignment horizontal="center"/>
    </xf>
    <xf numFmtId="9" fontId="34" fillId="0" borderId="0" xfId="2" applyFont="1" applyAlignment="1">
      <alignment horizontal="center"/>
    </xf>
    <xf numFmtId="4" fontId="34" fillId="0" borderId="0" xfId="4" applyNumberFormat="1" applyFont="1" applyAlignment="1">
      <alignment horizontal="center"/>
    </xf>
    <xf numFmtId="14" fontId="34" fillId="0" borderId="0" xfId="4" applyNumberFormat="1" applyFont="1" applyAlignment="1">
      <alignment horizontal="center" vertical="center"/>
    </xf>
    <xf numFmtId="43" fontId="34" fillId="0" borderId="0" xfId="3" applyFont="1" applyAlignment="1">
      <alignment horizontal="center" vertical="center"/>
    </xf>
    <xf numFmtId="0" fontId="42" fillId="0" borderId="0" xfId="1" applyFont="1" applyAlignment="1">
      <alignment horizontal="center"/>
    </xf>
    <xf numFmtId="0" fontId="42" fillId="0" borderId="0" xfId="1" applyFont="1" applyFill="1" applyAlignment="1">
      <alignment horizontal="center" vertical="center"/>
    </xf>
    <xf numFmtId="0" fontId="42" fillId="0" borderId="0" xfId="1" applyFont="1" applyFill="1" applyAlignment="1">
      <alignment horizontal="center"/>
    </xf>
    <xf numFmtId="0" fontId="42" fillId="0" borderId="0" xfId="5" applyFont="1" applyFill="1" applyAlignment="1">
      <alignment horizontal="center" vertical="center"/>
    </xf>
    <xf numFmtId="0" fontId="26" fillId="0" borderId="0" xfId="0" applyFont="1" applyAlignment="1">
      <alignment horizontal="center"/>
    </xf>
    <xf numFmtId="9" fontId="25" fillId="0" borderId="0" xfId="2" applyFont="1" applyAlignment="1">
      <alignment horizontal="center" vertical="center"/>
    </xf>
    <xf numFmtId="0" fontId="28" fillId="0" borderId="0" xfId="1" applyFont="1" applyAlignment="1">
      <alignment horizontal="center"/>
    </xf>
    <xf numFmtId="0" fontId="28" fillId="0" borderId="0" xfId="1" applyFont="1" applyFill="1" applyAlignment="1">
      <alignment horizontal="center" vertical="center"/>
    </xf>
    <xf numFmtId="0" fontId="28" fillId="0" borderId="0" xfId="1" applyFont="1" applyFill="1" applyAlignment="1">
      <alignment horizontal="center"/>
    </xf>
    <xf numFmtId="0" fontId="43" fillId="0" borderId="0" xfId="0" applyFont="1"/>
    <xf numFmtId="10" fontId="4" fillId="0" borderId="0" xfId="4" applyNumberFormat="1" applyAlignment="1">
      <alignment horizontal="center"/>
    </xf>
    <xf numFmtId="10" fontId="23" fillId="0" borderId="0" xfId="4" applyNumberFormat="1" applyFont="1" applyAlignment="1">
      <alignment horizontal="center"/>
    </xf>
    <xf numFmtId="0" fontId="2" fillId="0" borderId="0" xfId="4" applyFont="1"/>
    <xf numFmtId="0" fontId="1" fillId="0" borderId="0" xfId="4" applyFont="1" applyAlignment="1">
      <alignment horizontal="left"/>
    </xf>
    <xf numFmtId="0" fontId="1" fillId="0" borderId="0" xfId="4" applyFont="1"/>
    <xf numFmtId="9" fontId="3" fillId="0" borderId="0" xfId="2" applyFont="1" applyFill="1" applyAlignment="1">
      <alignment horizontal="center" vertical="center"/>
    </xf>
    <xf numFmtId="43" fontId="3" fillId="0" borderId="0" xfId="3" applyFont="1" applyFill="1" applyAlignment="1">
      <alignment horizontal="center" vertical="center"/>
    </xf>
    <xf numFmtId="0" fontId="17" fillId="0" borderId="0" xfId="4" applyFont="1"/>
    <xf numFmtId="0" fontId="22" fillId="0" borderId="0" xfId="4" applyFont="1"/>
    <xf numFmtId="0" fontId="25" fillId="0" borderId="0" xfId="4" applyFont="1"/>
    <xf numFmtId="0" fontId="1" fillId="0" borderId="0" xfId="4" applyFont="1" applyAlignment="1">
      <alignment horizontal="center"/>
    </xf>
    <xf numFmtId="10" fontId="1" fillId="0" borderId="0" xfId="4" applyNumberFormat="1" applyFont="1" applyAlignment="1">
      <alignment horizontal="center"/>
    </xf>
    <xf numFmtId="9" fontId="1" fillId="0" borderId="0" xfId="2" applyFont="1" applyFill="1" applyAlignment="1">
      <alignment horizontal="center" vertical="center"/>
    </xf>
    <xf numFmtId="14" fontId="1" fillId="0" borderId="0" xfId="4" applyNumberFormat="1" applyFont="1" applyAlignment="1">
      <alignment horizontal="center" vertical="center"/>
    </xf>
    <xf numFmtId="43" fontId="1" fillId="0" borderId="0" xfId="3" applyFont="1" applyFill="1" applyAlignment="1">
      <alignment horizontal="center" vertical="center"/>
    </xf>
    <xf numFmtId="43" fontId="34" fillId="0" borderId="0" xfId="3" applyFont="1" applyAlignment="1">
      <alignment vertical="top"/>
    </xf>
    <xf numFmtId="0" fontId="34" fillId="0" borderId="0" xfId="4" applyFont="1" applyAlignment="1">
      <alignment vertical="top"/>
    </xf>
    <xf numFmtId="0" fontId="44" fillId="0" borderId="1" xfId="0" applyFont="1" applyBorder="1" applyAlignment="1">
      <alignment horizontal="center"/>
    </xf>
    <xf numFmtId="0" fontId="45" fillId="0" borderId="1" xfId="0" applyFont="1" applyBorder="1" applyAlignment="1">
      <alignment horizontal="center"/>
    </xf>
    <xf numFmtId="0" fontId="46" fillId="0" borderId="1" xfId="0" applyFont="1" applyBorder="1" applyAlignment="1">
      <alignment horizontal="center"/>
    </xf>
    <xf numFmtId="0" fontId="47" fillId="0" borderId="1" xfId="0" applyFont="1" applyBorder="1" applyAlignment="1">
      <alignment horizontal="center"/>
    </xf>
    <xf numFmtId="0" fontId="48" fillId="0" borderId="1" xfId="0" applyFont="1" applyBorder="1" applyAlignment="1">
      <alignment horizontal="center"/>
    </xf>
    <xf numFmtId="0" fontId="17" fillId="0" borderId="1" xfId="4" applyFont="1" applyBorder="1"/>
    <xf numFmtId="0" fontId="17" fillId="0" borderId="1" xfId="4" applyFont="1" applyBorder="1" applyAlignment="1">
      <alignment horizontal="left"/>
    </xf>
    <xf numFmtId="0" fontId="17" fillId="0" borderId="1" xfId="4" applyFont="1" applyBorder="1" applyAlignment="1">
      <alignment horizontal="center"/>
    </xf>
    <xf numFmtId="0" fontId="4" fillId="0" borderId="1" xfId="4" applyBorder="1"/>
    <xf numFmtId="0" fontId="0" fillId="5" borderId="0" xfId="0" applyFill="1"/>
    <xf numFmtId="0" fontId="41" fillId="0" borderId="1" xfId="4" applyFont="1" applyBorder="1"/>
    <xf numFmtId="0" fontId="41" fillId="0" borderId="1" xfId="4" applyFont="1" applyBorder="1" applyAlignment="1">
      <alignment horizontal="left"/>
    </xf>
    <xf numFmtId="0" fontId="41" fillId="0" borderId="1" xfId="4" applyFont="1" applyBorder="1" applyAlignment="1">
      <alignment horizontal="center"/>
    </xf>
    <xf numFmtId="0" fontId="41" fillId="0" borderId="1" xfId="4" applyFont="1" applyBorder="1" applyAlignment="1">
      <alignment horizontal="center" vertical="center"/>
    </xf>
    <xf numFmtId="0" fontId="34" fillId="0" borderId="1" xfId="4" applyFont="1" applyBorder="1"/>
    <xf numFmtId="9" fontId="41" fillId="0" borderId="1" xfId="2" applyFont="1" applyBorder="1" applyAlignment="1">
      <alignment horizontal="center"/>
    </xf>
    <xf numFmtId="0" fontId="40" fillId="0" borderId="1" xfId="0" applyFont="1" applyBorder="1" applyAlignment="1">
      <alignment horizontal="center" vertical="center"/>
    </xf>
    <xf numFmtId="0" fontId="1" fillId="0" borderId="1" xfId="4" applyFont="1" applyBorder="1"/>
    <xf numFmtId="9" fontId="3" fillId="0" borderId="0" xfId="2" applyFont="1" applyFill="1" applyAlignment="1">
      <alignment horizontal="center"/>
    </xf>
    <xf numFmtId="164" fontId="1" fillId="0" borderId="0" xfId="4" applyNumberFormat="1" applyFont="1" applyAlignment="1">
      <alignment horizontal="center"/>
    </xf>
    <xf numFmtId="43" fontId="3" fillId="0" borderId="0" xfId="3" applyFont="1" applyAlignment="1">
      <alignment horizontal="left" vertical="center"/>
    </xf>
    <xf numFmtId="43" fontId="3" fillId="0" borderId="0" xfId="3" applyFont="1" applyFill="1" applyAlignment="1">
      <alignment vertical="center"/>
    </xf>
    <xf numFmtId="43" fontId="1" fillId="0" borderId="0" xfId="3" applyFont="1" applyFill="1" applyAlignment="1">
      <alignment vertical="center"/>
    </xf>
    <xf numFmtId="0" fontId="4" fillId="0" borderId="0" xfId="4" applyAlignment="1">
      <alignment vertical="center"/>
    </xf>
    <xf numFmtId="0" fontId="3" fillId="0" borderId="0" xfId="3" applyNumberFormat="1" applyFont="1" applyAlignment="1">
      <alignment horizontal="center" vertical="center"/>
    </xf>
    <xf numFmtId="0" fontId="3" fillId="0" borderId="0" xfId="3" applyNumberFormat="1" applyFont="1" applyFill="1" applyAlignment="1">
      <alignment horizontal="center" vertical="center"/>
    </xf>
    <xf numFmtId="0" fontId="1" fillId="0" borderId="0" xfId="3" applyNumberFormat="1" applyFont="1" applyFill="1" applyAlignment="1">
      <alignment horizontal="center" vertical="center"/>
    </xf>
    <xf numFmtId="43" fontId="3" fillId="0" borderId="0" xfId="3" applyFont="1" applyFill="1" applyAlignment="1">
      <alignment horizontal="left" vertical="center"/>
    </xf>
    <xf numFmtId="0" fontId="23" fillId="0" borderId="0" xfId="3" applyNumberFormat="1" applyFont="1" applyFill="1" applyAlignment="1">
      <alignment horizontal="center" vertical="center"/>
    </xf>
    <xf numFmtId="43" fontId="3" fillId="0" borderId="0" xfId="3" applyFont="1" applyAlignment="1">
      <alignment vertical="center"/>
    </xf>
    <xf numFmtId="43" fontId="23" fillId="0" borderId="0" xfId="3" applyFont="1" applyFill="1" applyAlignment="1">
      <alignment vertical="center"/>
    </xf>
    <xf numFmtId="0" fontId="34" fillId="0" borderId="0" xfId="3" applyNumberFormat="1" applyFont="1" applyAlignment="1">
      <alignment horizontal="center" vertical="center"/>
    </xf>
    <xf numFmtId="0" fontId="30" fillId="0" borderId="1" xfId="0" applyFont="1" applyBorder="1" applyAlignment="1">
      <alignment horizontal="center" vertical="top"/>
    </xf>
    <xf numFmtId="0" fontId="50" fillId="0" borderId="0" xfId="0" applyFont="1" applyAlignment="1">
      <alignment horizontal="center"/>
    </xf>
    <xf numFmtId="43" fontId="51" fillId="0" borderId="0" xfId="3" applyFont="1" applyAlignment="1">
      <alignment horizontal="left" vertical="center"/>
    </xf>
    <xf numFmtId="0" fontId="51" fillId="0" borderId="0" xfId="4" applyFont="1" applyAlignment="1">
      <alignment horizontal="left" vertical="center"/>
    </xf>
    <xf numFmtId="43" fontId="51" fillId="0" borderId="0" xfId="3" applyFont="1" applyFill="1" applyAlignment="1">
      <alignment horizontal="left" vertical="center"/>
    </xf>
    <xf numFmtId="3" fontId="14" fillId="0" borderId="0" xfId="3" applyNumberFormat="1" applyFont="1" applyFill="1" applyAlignment="1">
      <alignment horizontal="left"/>
    </xf>
    <xf numFmtId="0" fontId="52" fillId="2" borderId="1" xfId="0" applyFont="1" applyFill="1" applyBorder="1" applyAlignment="1">
      <alignment horizontal="center" vertical="center"/>
    </xf>
    <xf numFmtId="0" fontId="52" fillId="0" borderId="1" xfId="0" applyFont="1" applyBorder="1" applyAlignment="1">
      <alignment horizontal="center" vertical="center" wrapText="1"/>
    </xf>
    <xf numFmtId="0" fontId="52" fillId="0" borderId="1" xfId="0" applyFont="1" applyBorder="1" applyAlignment="1">
      <alignment horizontal="center" vertical="center"/>
    </xf>
    <xf numFmtId="164" fontId="52" fillId="0" borderId="1" xfId="0" applyNumberFormat="1" applyFont="1" applyBorder="1" applyAlignment="1">
      <alignment horizontal="center" vertical="center"/>
    </xf>
    <xf numFmtId="165" fontId="52" fillId="2" borderId="1" xfId="0" applyNumberFormat="1" applyFont="1" applyFill="1" applyBorder="1" applyAlignment="1">
      <alignment horizontal="center" vertical="center"/>
    </xf>
    <xf numFmtId="0" fontId="52" fillId="2" borderId="1" xfId="0" applyFont="1" applyFill="1" applyBorder="1" applyAlignment="1">
      <alignment horizontal="center" vertical="center" wrapText="1"/>
    </xf>
    <xf numFmtId="0" fontId="17" fillId="0" borderId="1" xfId="0" applyFont="1" applyBorder="1" applyAlignment="1">
      <alignment horizontal="center" vertical="center"/>
    </xf>
    <xf numFmtId="0" fontId="50" fillId="0" borderId="0" xfId="0" applyFont="1" applyAlignment="1">
      <alignment horizontal="left"/>
    </xf>
    <xf numFmtId="0" fontId="34" fillId="0" borderId="0" xfId="0" applyFont="1"/>
    <xf numFmtId="0" fontId="50" fillId="0" borderId="0" xfId="0" applyFont="1" applyAlignment="1">
      <alignment horizontal="center" vertical="center"/>
    </xf>
    <xf numFmtId="0" fontId="50" fillId="0" borderId="0" xfId="0" applyFont="1"/>
    <xf numFmtId="166" fontId="1" fillId="0" borderId="0" xfId="4" applyNumberFormat="1" applyFont="1" applyAlignment="1">
      <alignment horizontal="center"/>
    </xf>
    <xf numFmtId="0" fontId="5" fillId="0" borderId="0" xfId="0" applyFont="1" applyAlignment="1">
      <alignment horizontal="center"/>
    </xf>
    <xf numFmtId="43" fontId="1" fillId="0" borderId="0" xfId="3" applyFont="1" applyAlignment="1">
      <alignment horizontal="center" vertical="center"/>
    </xf>
    <xf numFmtId="0" fontId="1" fillId="0" borderId="0" xfId="3" applyNumberFormat="1" applyFont="1" applyAlignment="1">
      <alignment horizontal="center" vertical="center"/>
    </xf>
    <xf numFmtId="10" fontId="5" fillId="0" borderId="0" xfId="0" applyNumberFormat="1" applyFont="1" applyAlignment="1">
      <alignment horizontal="center"/>
    </xf>
    <xf numFmtId="0" fontId="49" fillId="0" borderId="0" xfId="0" applyFont="1" applyAlignment="1">
      <alignment horizontal="left"/>
    </xf>
    <xf numFmtId="0" fontId="50" fillId="3" borderId="0" xfId="0" applyFont="1" applyFill="1"/>
    <xf numFmtId="0" fontId="50" fillId="4" borderId="0" xfId="0" applyFont="1" applyFill="1"/>
    <xf numFmtId="0" fontId="53" fillId="0" borderId="0" xfId="5" applyFont="1" applyAlignment="1">
      <alignment horizontal="center"/>
    </xf>
    <xf numFmtId="164" fontId="50" fillId="0" borderId="0" xfId="0" applyNumberFormat="1" applyFont="1" applyAlignment="1">
      <alignment horizontal="center" vertical="center"/>
    </xf>
    <xf numFmtId="166" fontId="50" fillId="0" borderId="0" xfId="0" applyNumberFormat="1" applyFont="1" applyAlignment="1">
      <alignment horizontal="center"/>
    </xf>
    <xf numFmtId="0" fontId="1" fillId="0" borderId="0" xfId="4" applyFont="1" applyAlignment="1">
      <alignment horizontal="center" vertical="center"/>
    </xf>
    <xf numFmtId="0" fontId="54" fillId="0" borderId="0" xfId="1" applyFont="1" applyAlignment="1">
      <alignment horizontal="center"/>
    </xf>
    <xf numFmtId="0" fontId="54" fillId="0" borderId="0" xfId="1" applyFont="1" applyFill="1" applyAlignment="1">
      <alignment horizontal="center"/>
    </xf>
    <xf numFmtId="0" fontId="55" fillId="0" borderId="0" xfId="0" applyFont="1" applyAlignment="1">
      <alignment horizontal="center"/>
    </xf>
    <xf numFmtId="0" fontId="55" fillId="0" borderId="0" xfId="4" applyFont="1" applyAlignment="1">
      <alignment horizontal="left"/>
    </xf>
    <xf numFmtId="0" fontId="56" fillId="0" borderId="1" xfId="0" applyFont="1" applyBorder="1" applyAlignment="1">
      <alignment horizontal="center" vertical="center" wrapText="1"/>
    </xf>
    <xf numFmtId="0" fontId="55" fillId="0" borderId="0" xfId="1" applyFont="1" applyFill="1" applyAlignment="1">
      <alignment horizontal="center"/>
    </xf>
    <xf numFmtId="9" fontId="1" fillId="0" borderId="0" xfId="2" applyFont="1" applyAlignment="1">
      <alignment horizontal="center" vertical="center"/>
    </xf>
    <xf numFmtId="0" fontId="57" fillId="0" borderId="0" xfId="1" applyFont="1" applyAlignment="1">
      <alignment horizontal="center" vertical="center"/>
    </xf>
    <xf numFmtId="0" fontId="57" fillId="0" borderId="0" xfId="1" applyFont="1" applyAlignment="1">
      <alignment horizontal="center"/>
    </xf>
    <xf numFmtId="0" fontId="57" fillId="0" borderId="0" xfId="1" applyFont="1" applyFill="1" applyAlignment="1">
      <alignment horizontal="center" vertical="center"/>
    </xf>
    <xf numFmtId="0" fontId="57" fillId="0" borderId="0" xfId="1" applyFont="1" applyFill="1" applyAlignment="1">
      <alignment horizontal="center"/>
    </xf>
    <xf numFmtId="0" fontId="50" fillId="0" borderId="0" xfId="0" applyFont="1" applyAlignment="1">
      <alignment horizontal="left" vertical="center"/>
    </xf>
    <xf numFmtId="0" fontId="50" fillId="0" borderId="0" xfId="0" applyFont="1" applyAlignment="1">
      <alignment wrapText="1"/>
    </xf>
    <xf numFmtId="0" fontId="41" fillId="0" borderId="1" xfId="0" applyFont="1" applyBorder="1" applyAlignment="1">
      <alignment horizontal="center" vertical="center"/>
    </xf>
    <xf numFmtId="3" fontId="15" fillId="0" borderId="1" xfId="3" applyNumberFormat="1" applyFont="1" applyBorder="1" applyAlignment="1">
      <alignment horizontal="left" vertical="center"/>
    </xf>
    <xf numFmtId="0" fontId="44" fillId="0" borderId="1" xfId="0" applyFont="1" applyBorder="1" applyAlignment="1">
      <alignment horizontal="center" vertical="center"/>
    </xf>
    <xf numFmtId="0" fontId="45" fillId="0" borderId="1" xfId="0" applyFont="1" applyBorder="1" applyAlignment="1">
      <alignment horizontal="center" vertical="center"/>
    </xf>
    <xf numFmtId="0" fontId="46" fillId="0" borderId="1" xfId="0" applyFont="1" applyBorder="1" applyAlignment="1">
      <alignment horizontal="center" vertical="center"/>
    </xf>
    <xf numFmtId="0" fontId="47" fillId="0" borderId="1" xfId="0" applyFont="1" applyBorder="1" applyAlignment="1">
      <alignment horizontal="center" vertical="center"/>
    </xf>
    <xf numFmtId="0" fontId="48" fillId="0" borderId="1" xfId="0" applyFont="1" applyBorder="1" applyAlignment="1">
      <alignment horizontal="center" vertical="center"/>
    </xf>
    <xf numFmtId="0" fontId="26" fillId="0" borderId="0" xfId="4" applyFont="1" applyAlignment="1">
      <alignment horizontal="left"/>
    </xf>
    <xf numFmtId="0" fontId="58" fillId="0" borderId="0" xfId="5" applyFont="1" applyFill="1" applyAlignment="1">
      <alignment horizontal="center" vertical="center"/>
    </xf>
    <xf numFmtId="164" fontId="26" fillId="0" borderId="0" xfId="4" applyNumberFormat="1" applyFont="1" applyAlignment="1">
      <alignment horizontal="center"/>
    </xf>
    <xf numFmtId="0" fontId="26" fillId="0" borderId="0" xfId="4" applyFont="1" applyAlignment="1">
      <alignment horizontal="center"/>
    </xf>
    <xf numFmtId="166" fontId="26" fillId="0" borderId="0" xfId="4" applyNumberFormat="1" applyFont="1" applyAlignment="1">
      <alignment horizontal="center"/>
    </xf>
    <xf numFmtId="10" fontId="26" fillId="0" borderId="0" xfId="4" applyNumberFormat="1" applyFont="1" applyAlignment="1">
      <alignment horizontal="center"/>
    </xf>
    <xf numFmtId="14" fontId="26" fillId="0" borderId="0" xfId="4" applyNumberFormat="1" applyFont="1" applyAlignment="1">
      <alignment horizontal="center" vertical="center"/>
    </xf>
    <xf numFmtId="43" fontId="26" fillId="0" borderId="0" xfId="3" applyFont="1" applyAlignment="1">
      <alignment horizontal="center" vertical="center"/>
    </xf>
    <xf numFmtId="0" fontId="26" fillId="0" borderId="0" xfId="3" applyNumberFormat="1" applyFont="1" applyAlignment="1">
      <alignment horizontal="center" vertical="center"/>
    </xf>
    <xf numFmtId="43" fontId="26" fillId="0" borderId="0" xfId="3" applyFont="1" applyAlignment="1">
      <alignment horizontal="left" vertical="center"/>
    </xf>
    <xf numFmtId="9" fontId="26" fillId="0" borderId="0" xfId="2" applyFont="1" applyAlignment="1">
      <alignment horizontal="center"/>
    </xf>
    <xf numFmtId="0" fontId="59" fillId="0" borderId="0" xfId="1" applyFont="1" applyAlignment="1">
      <alignment horizontal="center" vertical="center"/>
    </xf>
    <xf numFmtId="0" fontId="59" fillId="0" borderId="0" xfId="1" applyFont="1" applyAlignment="1">
      <alignment horizontal="center"/>
    </xf>
    <xf numFmtId="0" fontId="59" fillId="0" borderId="0" xfId="1" applyFont="1" applyFill="1" applyAlignment="1">
      <alignment horizontal="center" vertical="center"/>
    </xf>
    <xf numFmtId="0" fontId="59" fillId="0" borderId="0" xfId="1" applyFont="1" applyFill="1" applyAlignment="1">
      <alignment horizontal="center"/>
    </xf>
  </cellXfs>
  <cellStyles count="6">
    <cellStyle name="Comma" xfId="3" builtinId="3"/>
    <cellStyle name="Hyperlink" xfId="1" builtinId="8"/>
    <cellStyle name="Hyperlink 2" xfId="5" xr:uid="{9CD76D6A-6C77-0A4B-AB0B-FD37187D10E6}"/>
    <cellStyle name="Normal" xfId="0" builtinId="0"/>
    <cellStyle name="Normal 2" xfId="4" xr:uid="{AC423AC9-B033-3448-A12C-610ABB314778}"/>
    <cellStyle name="Per cent" xfId="2" builtinId="5"/>
  </cellStyles>
  <dxfs count="1">
    <dxf>
      <font>
        <color rgb="FFC53929"/>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microsoft.com/office/2017/06/relationships/rdSupportingPropertyBag" Target="richData/rdsupportingpropertybag.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SupportingPropertyBagStructure" Target="richData/rdsupportingpropertybag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17/06/relationships/richStyles" Target="richData/rich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1" Type="http://schemas.openxmlformats.org/officeDocument/2006/relationships/hyperlink" Target="http://www.kenny.work/" TargetMode="External"/></Relationships>
</file>

<file path=xl/drawings/drawing1.xml><?xml version="1.0" encoding="utf-8"?>
<xdr:wsDr xmlns:xdr="http://schemas.openxmlformats.org/drawingml/2006/spreadsheetDrawing" xmlns:a="http://schemas.openxmlformats.org/drawingml/2006/main">
  <xdr:twoCellAnchor>
    <xdr:from>
      <xdr:col>0</xdr:col>
      <xdr:colOff>50800</xdr:colOff>
      <xdr:row>24</xdr:row>
      <xdr:rowOff>88900</xdr:rowOff>
    </xdr:from>
    <xdr:to>
      <xdr:col>8</xdr:col>
      <xdr:colOff>304800</xdr:colOff>
      <xdr:row>36</xdr:row>
      <xdr:rowOff>25400</xdr:rowOff>
    </xdr:to>
    <xdr:sp macro="" textlink="">
      <xdr:nvSpPr>
        <xdr:cNvPr id="2" name="TextBox 1">
          <a:extLst>
            <a:ext uri="{FF2B5EF4-FFF2-40B4-BE49-F238E27FC236}">
              <a16:creationId xmlns:a16="http://schemas.microsoft.com/office/drawing/2014/main" id="{1B9D89F6-E6EA-797A-093E-201B4D5E46B9}"/>
            </a:ext>
          </a:extLst>
        </xdr:cNvPr>
        <xdr:cNvSpPr txBox="1"/>
      </xdr:nvSpPr>
      <xdr:spPr>
        <a:xfrm>
          <a:off x="50800" y="4051300"/>
          <a:ext cx="6858000" cy="191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1"/>
            <a:t>This Excel file is for informational purposes only. None of the information or materials contained on or accessible through this file should be construed or used as, investment, tax or legal advice, any recommendation or opinion regarding the appropriateness or suitability of any investment or strategy, or an offer to sell, or a solicitation of an offer to buy, an interest in any security, including an interest in any private fund or pool advised by Parallax Advisers LLC (“Parallax”) or any of its affiliates. Past performance is not indicative of future results. The material in this Excel file does not take into account the particular investment objectives, restrictions, or financial, legal or tax situation of any specific investor. Parallax does not make any representation to, and disclaims any liability with respect to, the accuracy, timeliness and/or completeness of the information contained herein. All information is subject to change. By accessing this file, the reader agrees that he/she will not use any material from this file in any manner inconsistent with the purposes for which it is offered without the prior written consent of Parallax.</a:t>
          </a:r>
        </a:p>
      </xdr:txBody>
    </xdr:sp>
    <xdr:clientData/>
  </xdr:twoCellAnchor>
  <xdr:twoCellAnchor>
    <xdr:from>
      <xdr:col>0</xdr:col>
      <xdr:colOff>38100</xdr:colOff>
      <xdr:row>18</xdr:row>
      <xdr:rowOff>12700</xdr:rowOff>
    </xdr:from>
    <xdr:to>
      <xdr:col>8</xdr:col>
      <xdr:colOff>292100</xdr:colOff>
      <xdr:row>24</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A2067857-9E7A-E448-B5A0-1A90C10E9FDB}"/>
            </a:ext>
          </a:extLst>
        </xdr:cNvPr>
        <xdr:cNvSpPr txBox="1"/>
      </xdr:nvSpPr>
      <xdr:spPr>
        <a:xfrm>
          <a:off x="38100" y="2984500"/>
          <a:ext cx="6858000" cy="977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Contact</a:t>
          </a:r>
          <a:r>
            <a:rPr lang="en-GB" sz="1100" b="1" baseline="0"/>
            <a:t> Information:</a:t>
          </a:r>
          <a:endParaRPr lang="en-GB" sz="1100" b="1"/>
        </a:p>
        <a:p>
          <a:r>
            <a:rPr lang="en-GB" sz="1100"/>
            <a:t>Kenny</a:t>
          </a:r>
          <a:r>
            <a:rPr lang="en-GB" sz="1100" baseline="0"/>
            <a:t> Wong</a:t>
          </a:r>
        </a:p>
        <a:p>
          <a:r>
            <a:rPr lang="en-GB" sz="1100" baseline="0"/>
            <a:t>www.parallaxadvisers.ocm</a:t>
          </a:r>
          <a:br>
            <a:rPr lang="en-GB" sz="1100" baseline="0"/>
          </a:br>
          <a:r>
            <a:rPr lang="en-GB" sz="1100"/>
            <a:t>Email: kenny@parallaxadvisers.com</a:t>
          </a:r>
        </a:p>
        <a:p>
          <a:r>
            <a:rPr lang="en-GB" sz="1100"/>
            <a:t>LinkedIn:</a:t>
          </a:r>
          <a:r>
            <a:rPr lang="en-GB" sz="1100" baseline="0"/>
            <a:t> https://www.linkedin.com/in/kennykaiwong/</a:t>
          </a:r>
        </a:p>
        <a:p>
          <a:endParaRPr lang="en-GB" sz="1100"/>
        </a:p>
      </xdr:txBody>
    </xdr:sp>
    <xdr:clientData/>
  </xdr:twoCellAnchor>
  <xdr:twoCellAnchor>
    <xdr:from>
      <xdr:col>0</xdr:col>
      <xdr:colOff>0</xdr:colOff>
      <xdr:row>0</xdr:row>
      <xdr:rowOff>0</xdr:rowOff>
    </xdr:from>
    <xdr:to>
      <xdr:col>8</xdr:col>
      <xdr:colOff>292818</xdr:colOff>
      <xdr:row>17</xdr:row>
      <xdr:rowOff>76200</xdr:rowOff>
    </xdr:to>
    <xdr:sp macro="" textlink="">
      <xdr:nvSpPr>
        <xdr:cNvPr id="4" name="TextBox 3">
          <a:extLst>
            <a:ext uri="{FF2B5EF4-FFF2-40B4-BE49-F238E27FC236}">
              <a16:creationId xmlns:a16="http://schemas.microsoft.com/office/drawing/2014/main" id="{580DCEF4-9402-2445-B508-1C3FAE2BA1CB}"/>
            </a:ext>
          </a:extLst>
        </xdr:cNvPr>
        <xdr:cNvSpPr txBox="1"/>
      </xdr:nvSpPr>
      <xdr:spPr>
        <a:xfrm>
          <a:off x="0" y="0"/>
          <a:ext cx="6896818" cy="288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Hi, this document is for your personal</a:t>
          </a:r>
          <a:r>
            <a:rPr lang="en-GB" sz="1100" b="1" baseline="0"/>
            <a:t> use only, please do not circulate publicly</a:t>
          </a:r>
          <a:endParaRPr lang="en-GB" sz="1100" b="1"/>
        </a:p>
        <a:p>
          <a:endParaRPr lang="en-GB" sz="1100" b="1"/>
        </a:p>
        <a:p>
          <a:r>
            <a:rPr lang="en-GB" sz="1100" b="1"/>
            <a:t>Useful elements:</a:t>
          </a:r>
        </a:p>
        <a:p>
          <a:r>
            <a:rPr lang="en-GB" sz="1100" b="0"/>
            <a:t>-</a:t>
          </a:r>
          <a:r>
            <a:rPr lang="en-GB" sz="1100" b="0" baseline="0"/>
            <a:t> Direct links to company pipelines + hotlinks to company specific news/Twitter searches</a:t>
          </a:r>
        </a:p>
        <a:p>
          <a:r>
            <a:rPr lang="en-GB" sz="1100" b="0" baseline="0"/>
            <a:t>- Live stock info &amp; up-to-date financials (estimated Cash, Burn Rate, Runway, EV)</a:t>
          </a:r>
        </a:p>
        <a:p>
          <a:r>
            <a:rPr lang="en-GB" sz="1100" b="0" baseline="0"/>
            <a:t>- Quick at-a-glance view of oncology small caps</a:t>
          </a:r>
          <a:endParaRPr lang="en-GB" sz="1100" b="0"/>
        </a:p>
        <a:p>
          <a:endParaRPr lang="en-GB" sz="1100" b="1"/>
        </a:p>
        <a:p>
          <a:r>
            <a:rPr lang="en-GB" sz="1100" b="1"/>
            <a:t>Some information:</a:t>
          </a:r>
        </a:p>
        <a:p>
          <a:r>
            <a:rPr lang="en-GB" sz="1100" b="0"/>
            <a:t>-</a:t>
          </a:r>
          <a:r>
            <a:rPr lang="en-GB" sz="1100" b="0" baseline="0"/>
            <a:t> This document is scrubbed of all personal notes and annotations</a:t>
          </a:r>
        </a:p>
        <a:p>
          <a:r>
            <a:rPr lang="en-GB" sz="1100" b="0" baseline="0"/>
            <a:t>- Focus is on "Oncology" which has further double clicks and some shorthand quick &amp; dirty notes</a:t>
          </a:r>
        </a:p>
        <a:p>
          <a:r>
            <a:rPr lang="en-GB" sz="1100" b="0" baseline="0"/>
            <a:t>- Information is 'as is' and updated as of Jan 20, 2023 (reflects Q3 '22 company filings)</a:t>
          </a:r>
        </a:p>
        <a:p>
          <a:endParaRPr lang="en-GB" sz="1100" b="0" baseline="0"/>
        </a:p>
        <a:p>
          <a:r>
            <a:rPr lang="en-GB" sz="1100" b="1" baseline="0"/>
            <a:t>Methodology:</a:t>
          </a:r>
        </a:p>
        <a:p>
          <a:r>
            <a:rPr lang="en-GB" sz="1100" b="0" baseline="0"/>
            <a:t>1. Filtered through comprehensive, collated lists of 2000+ biotech-related companies</a:t>
          </a:r>
        </a:p>
        <a:p>
          <a:r>
            <a:rPr lang="en-GB" sz="1100" b="0" baseline="0"/>
            <a:t>2. Removed health services, medtech, OTC, and non-therapeutics</a:t>
          </a:r>
        </a:p>
        <a:p>
          <a:r>
            <a:rPr lang="en-GB" sz="1100" b="0" baseline="0"/>
            <a:t>3. Roughly bucketed remaining companies into categories (Onco, Autoimmune, CNS, etc...)</a:t>
          </a:r>
        </a:p>
        <a:p>
          <a:r>
            <a:rPr lang="en-GB" sz="1100" b="0" baseline="0"/>
            <a:t>4. Further divided into subcategories</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imageurl">
      <keyFlags>
        <key name="Blip Identifier">
          <flag name="ShowInCardView" value="0"/>
        </key>
      </keyFlags>
    </type>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1885">
  <rv s="0">
    <v>https://www.bing.com/financeapi/forcetrigger?t=bukwk2&amp;q=XNAS%3aLEGN&amp;form=skydnc</v>
    <v>Learn more on Bing</v>
  </rv>
  <rv s="1">
    <v>0</v>
    <v>Legend Biotech Corporation (XNAS:LEGN)</v>
    <v>2</v>
    <v>3</v>
    <v>Finance</v>
    <v>4</v>
    <v>en-GB</v>
    <v>bukwk2</v>
    <v>268435456</v>
    <v>1</v>
    <v>Powered by Refinitiv</v>
    <v>57.72</v>
    <v>30.754999999999999</v>
    <v>0.53400000000000003</v>
    <v>-0.33</v>
    <v>-6.0480000000000004E-3</v>
    <v>1.08</v>
    <v>1.9915000000000002E-2</v>
    <v>USD</v>
    <v>Legend Biotech Corporation is a global, clinical-stage biopharmaceutical company. The Company is engaged in the discovery and development of cell therapies for oncology and other indications. Its lead product candidate, ciltacabtagene autoleucel (cilta-cel), referred to as LCAR- B38M, is an autologous chimeric antigen receptor (CAR-T) cell therapy that targets the B-cell maturation antigen (BCMA), which is a highly expressed protein in several hematologic malignancies, including multiple myeloma (MM). It has a portfolio of early stage autologous product candidates targeting various cancers, including, gastric cancer, and T cell Lymphoma (TCL), both of which are in investigator-initiated phase I clinical trials. It is developing CAR-T product candidates targeting CD20/CD22/CD19 for the treatment of Non-Hodgkins Lymphoma (NHL), diffuse large B-cell lymphoma (DLBCL), and acute lymphoblastic leukemia (ALL). It also has several allogeneic platforms under development targeting BCMA.</v>
    <v>1071</v>
    <v>Nasdaq Stock Market</v>
    <v>XNAS</v>
    <v>XNAS</v>
    <v>2101 Cottontail Lane, SOMERSET, NJ, 08873 US</v>
    <v>55.332299999999996</v>
    <v>Biotechnology &amp; Medical Research</v>
    <v>Stock</v>
    <v>44946.987350566407</v>
    <v>0</v>
    <v>53.34</v>
    <v>9078253000</v>
    <v>Legend Biotech Corporation</v>
    <v>Legend Biotech Corporation</v>
    <v>54.62</v>
    <v>54.56</v>
    <v>54.23</v>
    <v>55.31</v>
    <v>167402800</v>
    <v>LEGN</v>
    <v>Legend Biotech Corporation (XNAS:LEGN)</v>
    <v>637656</v>
    <v>653209</v>
  </rv>
  <rv s="2">
    <v>1</v>
  </rv>
  <rv s="0">
    <v>https://www.bing.com/financeapi/forcetrigger?t=a1yv27&amp;q=XNAS%3aNVCR&amp;form=skydnc</v>
    <v>Learn more on Bing</v>
  </rv>
  <rv s="3">
    <v>5</v>
    <v>NOVOCURE LIMITED (XNAS:NVCR)</v>
    <v>2</v>
    <v>6</v>
    <v>Finance</v>
    <v>4</v>
    <v>en-GB</v>
    <v>a1yv27</v>
    <v>268435456</v>
    <v>1</v>
    <v>Powered by Refinitiv</v>
    <v>120.03</v>
    <v>56.39</v>
    <v>0.78110000000000002</v>
    <v>0.46</v>
    <v>5.2249999999999996E-3</v>
    <v>0.17</v>
    <v>1.921E-3</v>
    <v>USD</v>
    <v>NovoCure Limited is an oncology company. The Company is principally engaged in the development, manufacture and commercialization of Tumor Treating Fields (TTFields) devices, including Optune and Optune Lua, for the treatment of solid tumor cancers. TTFields therapy is a treatment that uses electric fields tuned to specific frequencies to disrupt cancer cell division. TTFields therapy is delivered through a portable medical device. Optune is approved by the United States Food and Drug Administration (FDA) for the treatment of adult patients with newly diagnosed glioblastoma (GBM) together with temozolomide, a chemotherapy drug, and for adult patients with GBM following confirmed recurrence after chemotherapy as monotherapy treatment. Optune Lua is approved by the FDA for the pathway for the treatment of malignant pleural mesothelioma (MPM) together with standard chemotherapies. It markets its products to United States, European Union, Germany, Japan and certain other countries.</v>
    <v>1167</v>
    <v>Nasdaq Stock Market</v>
    <v>XNAS</v>
    <v>XNAS</v>
    <v>No. 4 The Forum, Grenville Street, SAINT HELIER, JE2 4UF JE</v>
    <v>89.17</v>
    <v>Healthcare Equipment &amp; Supplies</v>
    <v>Stock</v>
    <v>44947.03984811328</v>
    <v>3</v>
    <v>86.98</v>
    <v>9287033000</v>
    <v>NOVOCURE LIMITED</v>
    <v>NOVOCURE LIMITED</v>
    <v>88.86</v>
    <v>1735.3810000000001</v>
    <v>88.03</v>
    <v>88.49</v>
    <v>88.66</v>
    <v>104950100</v>
    <v>NVCR</v>
    <v>NOVOCURE LIMITED (XNAS:NVCR)</v>
    <v>1167003</v>
    <v>1506097</v>
    <v>2000</v>
  </rv>
  <rv s="2">
    <v>4</v>
  </rv>
  <rv s="0">
    <v>https://www.bing.com/financeapi/forcetrigger?t=a1shp2&amp;q=XNAS%3aEXEL&amp;form=skydnc</v>
    <v>Learn more on Bing</v>
  </rv>
  <rv s="3">
    <v>5</v>
    <v>EXELIXIS, INC. (XNAS:EXEL)</v>
    <v>2</v>
    <v>6</v>
    <v>Finance</v>
    <v>4</v>
    <v>en-GB</v>
    <v>a1shp2</v>
    <v>268435456</v>
    <v>1</v>
    <v>Powered by Refinitiv</v>
    <v>23.4</v>
    <v>14.87</v>
    <v>0.70230000000000004</v>
    <v>0.2</v>
    <v>1.2099E-2</v>
    <v>0.18</v>
    <v>1.0759000000000001E-2</v>
    <v>USD</v>
    <v>Exelixis, Inc. is an oncology focused biotechnology company. The Company is engaged in the discovery, development, and commercialization of medicines to treat cancers. Its cabozantinib molecule, is an inhibitor of multiple tyrosine kinases including MET, AXL, VEGF receptors and RET. Cabozantinib is approved as CABOMETYX tablets used for advanced renal cell carcinoma (RCC), both alone and in combination with Bristol-Myers Squibb Company's (BMS) OPDIVO (nivolumab), for hepatocellular carcinoma (HCC) and for radioactive iodine (RAI)-refractory differentiated thyroid cancer (DTC). Cabozantinib is also approved as COMETRIQ capsules for metastatic medullary thyroid cancer (MTC). Its other two products are COTELLIC, an inhibitor of MEK approved as part of multiple combination regimens to treat specific forms of advanced melanoma and MINNEBRO an oral, non-steroidal, selective blocker of the mineralocorticoid receptor (MR) approved the treatment of hypertension.</v>
    <v>954</v>
    <v>Nasdaq Stock Market</v>
    <v>XNAS</v>
    <v>XNAS</v>
    <v>1851 Harbor Bay Parkway, ALAMEDA, CA, 94502 US</v>
    <v>16.850000000000001</v>
    <v>Biotechnology &amp; Medical Research</v>
    <v>Stock</v>
    <v>44947.03888418906</v>
    <v>6</v>
    <v>16.355</v>
    <v>5396453000</v>
    <v>EXELIXIS, INC.</v>
    <v>EXELIXIS, INC.</v>
    <v>16.64</v>
    <v>17.412600000000001</v>
    <v>16.53</v>
    <v>16.73</v>
    <v>16.91</v>
    <v>322561400</v>
    <v>EXEL</v>
    <v>EXELIXIS, INC. (XNAS:EXEL)</v>
    <v>7944546</v>
    <v>2459649</v>
    <v>1994</v>
  </rv>
  <rv s="2">
    <v>7</v>
  </rv>
  <rv s="0">
    <v>https://www.bing.com/financeapi/forcetrigger?t=a26h2w&amp;q=XNAS%3aZLAB&amp;form=skydnc</v>
    <v>Learn more on Bing</v>
  </rv>
  <rv s="4">
    <v>7</v>
    <v>ZAI LAB LIMITED (XNAS:ZLAB)</v>
    <v>2</v>
    <v>8</v>
    <v>Finance</v>
    <v>4</v>
    <v>en-GB</v>
    <v>a26h2w</v>
    <v>268435456</v>
    <v>1</v>
    <v>Powered by Refinitiv</v>
    <v>61.29</v>
    <v>20.975000000000001</v>
    <v>1.1583000000000001</v>
    <v>-0.16</v>
    <v>-3.5019999999999999E-3</v>
    <v>-0.43</v>
    <v>-9.444000000000001E-3</v>
    <v>USD</v>
    <v>Zai Lab Ltd is a holding company mainly engaged in the biopharmaceutical field. The Company is focused on discovering or licensing, developing and commercializing proprietary therapeutics that address areas of large unmet medical need in the China market, including oncology, autoimmune and infectious diseases fields. The Company has a broad pipeline of proprietary drug candidates that range from discovery stage to late-stage clinical programs. These include Niraparib (ZL-2306), ZL-2103, ZL-1101 and others.</v>
    <v>1951</v>
    <v>Nasdaq Stock Market</v>
    <v>XNAS</v>
    <v>XNAS</v>
    <v>4560 Jinke Road, Bldg. 1, 4/F, Pudong, SHANGHAI, SHANGHAI, 201210 CN</v>
    <v>47</v>
    <v>Pharmaceuticals</v>
    <v>Stock</v>
    <v>44946.880680346876</v>
    <v>9</v>
    <v>44.51</v>
    <v>4508437000</v>
    <v>ZAI LAB LIMITED</v>
    <v>ZAI LAB LIMITED</v>
    <v>47</v>
    <v>45.69</v>
    <v>45.53</v>
    <v>45.1</v>
    <v>97908740</v>
    <v>ZLAB</v>
    <v>ZAI LAB LIMITED (XNAS:ZLAB)</v>
    <v>280653</v>
    <v>966947</v>
    <v>2013</v>
  </rv>
  <rv s="2">
    <v>10</v>
  </rv>
  <rv s="0">
    <v>https://www.bing.com/financeapi/forcetrigger?t=a1uih7&amp;q=XNAS%3aHCM&amp;form=skydnc</v>
    <v>Learn more on Bing</v>
  </rv>
  <rv s="4">
    <v>7</v>
    <v>HUTCHMED (CHINA) LIMITED (XNAS:HCM)</v>
    <v>2</v>
    <v>8</v>
    <v>Finance</v>
    <v>4</v>
    <v>en-GB</v>
    <v>a1uih7</v>
    <v>268435456</v>
    <v>1</v>
    <v>Powered by Refinitiv</v>
    <v>28.65</v>
    <v>7.39</v>
    <v>1.0052000000000001</v>
    <v>0.25</v>
    <v>1.4645999999999999E-2</v>
    <v>0</v>
    <v>0</v>
    <v>USD</v>
    <v>HUTCHMED China Ltd, formerly Hutchison China Meditech Ltd, is an investment holding company principally engaged in the manufacturing and sale of drugs. Along with subsidiaries, the Company operates its business through two segments. The Oncology and Immunology segment is engaged in discovering, developing, and commercializing targeted therapies and immunotherapies for the treatment of cancer and immunological diseases, including research and development activities covering drug discovery, development, manufacturing and regulatory functions as well as administrative activities to support research and development operations, also covering sales, marketing, manufacturing and distribution of drug developed from research and development activities. The Other Ventures segment is involved in other commercial businesses including the sales, marketing, manufacturing and distribution of other prescription drugs and over-the-counter pharmaceuticals as well as consumer health products.</v>
    <v>1759</v>
    <v>Nasdaq Stock Market</v>
    <v>XNAS</v>
    <v>XNAS</v>
    <v>48Th Floor, Cheung Kong Center, 2 Queen's Road Central HK</v>
    <v>17.64</v>
    <v>Pharmaceuticals</v>
    <v>Stock</v>
    <v>44946.912576654686</v>
    <v>12</v>
    <v>16.901499999999999</v>
    <v>3059739000</v>
    <v>HUTCHMED (CHINA) LIMITED</v>
    <v>HUTCHMED (CHINA) LIMITED</v>
    <v>17.23</v>
    <v>17.07</v>
    <v>17.32</v>
    <v>17.32</v>
    <v>172955100</v>
    <v>HCM</v>
    <v>HUTCHMED (CHINA) LIMITED (XNAS:HCM)</v>
    <v>104665</v>
    <v>312564</v>
    <v>2000</v>
  </rv>
  <rv s="2">
    <v>13</v>
  </rv>
  <rv s="0">
    <v>https://www.bing.com/financeapi/forcetrigger?t=a1xyar&amp;q=XNAS%3aMRTX&amp;form=skydnc</v>
    <v>Learn more on Bing</v>
  </rv>
  <rv s="4">
    <v>7</v>
    <v>MIRATI THERAPEUTICS, INC. (XNAS:MRTX)</v>
    <v>2</v>
    <v>8</v>
    <v>Finance</v>
    <v>9</v>
    <v>en-GB</v>
    <v>a1xyar</v>
    <v>268435456</v>
    <v>1</v>
    <v>Powered by Refinitiv</v>
    <v>124.81</v>
    <v>32.96</v>
    <v>0.96599999999999997</v>
    <v>2.68</v>
    <v>6.2355000000000001E-2</v>
    <v>-0.14000000000000001</v>
    <v>-3.0659999999999997E-3</v>
    <v>USD</v>
    <v>Mirati Therapeutics Inc is a United States-based clinical-stage biotechnology company that is focused on bringing forward therapies that address areas of high unmet need, including lung cancer, and advancing a pipeline of novel therapeutics targeting the genetic and immunological drivers of cancer. The Company is using its scientific expertise to develop novel solutions in two registration-enabling programs: adagrasib (MRTX849), an investigational small molecule, potent and selective KRASG12C inhibitor, as monotherapy and in combination with other agents, and sitravatinib, an investigational spectrum-selective inhibitor of receptor tyrosine kinases in combination with checkpoint inhibitor therapies. The Company is also advancing its differentiated preclinical portfolio, including MRTX1133, an investigational KRASG12D inhibitor, MRTX1719, an investigational PRMT5 inhibitor, and other oncology discovery programs.</v>
    <v>413</v>
    <v>Nasdaq Stock Market</v>
    <v>XNAS</v>
    <v>XNAS</v>
    <v>3545 Cray Court, SAN DIEGO, CA, 92121 US</v>
    <v>45.8</v>
    <v>Biotechnology &amp; Medical Research</v>
    <v>Stock</v>
    <v>44946.882135508597</v>
    <v>15</v>
    <v>42.93</v>
    <v>2629417000</v>
    <v>MIRATI THERAPEUTICS, INC.</v>
    <v>MIRATI THERAPEUTICS, INC.</v>
    <v>43.4</v>
    <v>42.98</v>
    <v>45.66</v>
    <v>45.52</v>
    <v>57586880</v>
    <v>MRTX</v>
    <v>MIRATI THERAPEUTICS, INC. (XNAS:MRTX)</v>
    <v>1599412</v>
    <v>2069232</v>
    <v>2013</v>
  </rv>
  <rv s="2">
    <v>16</v>
  </rv>
  <rv s="0">
    <v>https://www.bing.com/financeapi/forcetrigger?t=a1orw7&amp;q=XNAS%3aBPMC&amp;form=skydnc</v>
    <v>Learn more on Bing</v>
  </rv>
  <rv s="3">
    <v>5</v>
    <v>BLUEPRINT MEDICINES CORPORATION (XNAS:BPMC)</v>
    <v>2</v>
    <v>6</v>
    <v>Finance</v>
    <v>4</v>
    <v>en-GB</v>
    <v>a1orw7</v>
    <v>268435456</v>
    <v>1</v>
    <v>Powered by Refinitiv</v>
    <v>85.67</v>
    <v>40.78</v>
    <v>0.63749999999999996</v>
    <v>0.28999999999999998</v>
    <v>6.2500000000000003E-3</v>
    <v>-0.04</v>
    <v>-8.5669999999999995E-4</v>
    <v>USD</v>
    <v>Blueprint Medicines Corporation is a global precision therapy company that is inventing medicines for people with cancer and blood disorders. The Company delivers its approved medicines, including AYVAKIT/AYVAKYT (avapritinib) and GAVRETO (pralsetinib) to patients in the United States and Europe, and it is globally advancing multiple programs for systemic mastocytosis (SM), lung cancer and other genomically defined cancers, and cancer immunotherapy. Its pipelines also include BLU-263 (KIT), AYVAKIT (avapritinib) (PDGFRA), BLU-701 (EGFR), BLU-945 (EGFR), BLU-451 (EGFR exon 20 insertions), BLU-222 (CDK2) and BLU-852 (MAP4K1). It is developing and commercializing avapritinib for the treatment of advanced SM, and developing avapritinib for the treatment of non-advanced SM. The Company is developing BLU-263, an investigational, orally available KIT inhibitor, for the treatment of non-advanced SM and other mast cell disorders.</v>
    <v>602</v>
    <v>Nasdaq Stock Market</v>
    <v>XNAS</v>
    <v>XNAS</v>
    <v>45 Sidney Street, CAMBRIDGE, MA, 02139 US</v>
    <v>47.35</v>
    <v>Biotechnology &amp; Medical Research</v>
    <v>Stock</v>
    <v>44946.916103564065</v>
    <v>18</v>
    <v>45.96</v>
    <v>2793491000</v>
    <v>BLUEPRINT MEDICINES CORPORATION</v>
    <v>BLUEPRINT MEDICINES CORPORATION</v>
    <v>47.07</v>
    <v>17.192</v>
    <v>46.4</v>
    <v>46.69</v>
    <v>46.65</v>
    <v>59830610</v>
    <v>BPMC</v>
    <v>BLUEPRINT MEDICINES CORPORATION (XNAS:BPMC)</v>
    <v>421789</v>
    <v>522622</v>
    <v>2008</v>
  </rv>
  <rv s="2">
    <v>19</v>
  </rv>
  <rv s="0">
    <v>https://www.bing.com/financeapi/forcetrigger?t=a1y8a2&amp;q=XNYS%3aMYOV&amp;form=skydnc</v>
    <v>Learn more on Bing</v>
  </rv>
  <rv s="3">
    <v>5</v>
    <v>Myovant Sciences Ltd. (XNYS:MYOV)</v>
    <v>2</v>
    <v>6</v>
    <v>Finance</v>
    <v>4</v>
    <v>en-GB</v>
    <v>a1y8a2</v>
    <v>268435456</v>
    <v>1</v>
    <v>Powered by Refinitiv</v>
    <v>27.024999999999999</v>
    <v>7.67</v>
    <v>2.1890999999999998</v>
    <v>0.03</v>
    <v>1.1169999999999999E-3</v>
    <v>0.01</v>
    <v>3.7189999999999999E-4</v>
    <v>USD</v>
    <v>Myovant Sciences Ltd is a biopharmaceutical company. The Company is focused on redefining care for women and for men through science, medicines and transformative advocacy. The Company’s two products include ORGOVYX (relugolix 120 mg), an oral gonadotropin-releasing hormone (GnRH) receptor antagonist for the treatment of adult patients with advanced prostate cancer; and MYFEMBREE, a once-daily oral treatment for the management of heavy menstrual bleeding associated with uterine fibroids. The Company, through its subsidiary, Myovant Sciences GmbH develops supplemental New Drug Application for once-daily MYFEMBREE for the management of moderate to severe pain associated with endometriosis and being assessed for contraceptive efficacy in women ages 18-35 years who are at risk for pregnancy. It develops Relugolix for the treatment of men with advanced prostate cancer. The Company is also developing MVT-602, which has completed a Phase IIa study for the treatment of female infertility.</v>
    <v>579</v>
    <v>New York Stock Exchange</v>
    <v>XNYS</v>
    <v>XNYS</v>
    <v>Ste 1 3rd Fl, 11/12 St. James's Square, LONDON, UNITED KINGDOM-NA, SW1Y 4LB GB</v>
    <v>26.9</v>
    <v>Biotechnology &amp; Medical Research</v>
    <v>Stock</v>
    <v>44947.000000034372</v>
    <v>21</v>
    <v>26.87</v>
    <v>2603028000</v>
    <v>Myovant Sciences Ltd.</v>
    <v>Myovant Sciences Ltd.</v>
    <v>26.89</v>
    <v>0</v>
    <v>26.86</v>
    <v>26.89</v>
    <v>26.9</v>
    <v>96802810</v>
    <v>MYOV</v>
    <v>Myovant Sciences Ltd. (XNYS:MYOV)</v>
    <v>589095</v>
    <v>1126469</v>
    <v>2016</v>
  </rv>
  <rv s="2">
    <v>22</v>
  </rv>
  <rv s="0">
    <v>https://www.bing.com/financeapi/forcetrigger?t=bxgdpr&amp;q=XNAS%3aIMCR&amp;form=skydnc</v>
    <v>Learn more on Bing</v>
  </rv>
  <rv s="4">
    <v>7</v>
    <v>IMMUNOCORE HOLDINGS PLC (XNAS:IMCR)</v>
    <v>2</v>
    <v>8</v>
    <v>Finance</v>
    <v>4</v>
    <v>en-GB</v>
    <v>bxgdpr</v>
    <v>268435456</v>
    <v>1</v>
    <v>Powered by Refinitiv</v>
    <v>69.055000000000007</v>
    <v>18.809999999999999</v>
    <v>0.35099999999999998</v>
    <v>-0.31</v>
    <v>-5.2430000000000003E-3</v>
    <v>1.18</v>
    <v>2.0060999999999999E-2</v>
    <v>USD</v>
    <v>Immunocore Holdings plc is a commercial-stage biotechnology company. The Company is engaged in the development of a class of T cell receptor (TCR), bispecific immunotherapies called immune mobilizing monoclonal TCRs Against X disease (ImmTAX), which is designed to treat a range of diseases, including cancer, infectious and autoimmune. It is developing a pipeline in multiple therapeutic areas, including five clinical stage programs in oncology and infectious disease, advanced pre-clinical programs in autoimmune disease and multiple earlier pre-clinical programs. Its lead product, KIMMTRAK, is a TCR therapeutic for the treatment of patients with unresectable or metastatic uveal melanoma (mUM), in the United States, European Union, Canada, Australia, and the United Kingdom. Its pipeline products include IMC-F106C, IMC-C103C, IMC-I109V, and IMC-M113V, among others. Its clinical programs are being conducted with patients with a range of cancers including melanoma, lung, gastric, and others.</v>
    <v>324</v>
    <v>Nasdaq Stock Market</v>
    <v>XNAS</v>
    <v>XNAS</v>
    <v>90 Park Drive, Milton Park, Abingdon, ABINGDON, OXFORDSHIRE, OX14 4RY GB</v>
    <v>59.89</v>
    <v>Biotechnology &amp; Medical Research</v>
    <v>Stock</v>
    <v>44946.958206006253</v>
    <v>24</v>
    <v>58.17</v>
    <v>2664763000</v>
    <v>IMMUNOCORE HOLDINGS PLC</v>
    <v>IMMUNOCORE HOLDINGS PLC</v>
    <v>59.13</v>
    <v>59.13</v>
    <v>58.82</v>
    <v>60</v>
    <v>45303700</v>
    <v>IMCR</v>
    <v>IMMUNOCORE HOLDINGS PLC (XNAS:IMCR)</v>
    <v>113137</v>
    <v>368331</v>
    <v>2021</v>
  </rv>
  <rv s="2">
    <v>25</v>
  </rv>
  <rv s="0">
    <v>https://www.bing.com/financeapi/forcetrigger?t=a1pt8m&amp;q=XNAS%3aCLDX&amp;form=skydnc</v>
    <v>Learn more on Bing</v>
  </rv>
  <rv s="4">
    <v>7</v>
    <v>CELLDEX THERAPEUTICS, INC. (XNAS:CLDX)</v>
    <v>2</v>
    <v>8</v>
    <v>Finance</v>
    <v>4</v>
    <v>en-GB</v>
    <v>a1pt8m</v>
    <v>268435456</v>
    <v>1</v>
    <v>Powered by Refinitiv</v>
    <v>48.4</v>
    <v>19.850000000000001</v>
    <v>2.2717000000000001</v>
    <v>0.15</v>
    <v>3.2290000000000001E-3</v>
    <v>-0.93</v>
    <v>-1.9953000000000002E-2</v>
    <v>USD</v>
    <v>Celldex Therapeutics, Inc. is a biopharmaceutical company. The Company is focused on the development and commercialization of several immunotherapy technologies for the treatment of cancer and other diseases. The Company is using the technologies to develop targeted immunotherapeutics consisting of protein-based molecules, such as vaccines, antibodies and antibody-drug conjugates that are used to treat specific types of cancer or other diseases. It operates in development, manufacturing of therapeutics. Company's CDX-0159, a monoclonal antibody that specifically binds the KIT receptor and potently inhibits its activity. Its CDX-1140, an agonist monoclonal antibody targeted to CD40, a key activator of immune response, being studied in a Phase II study. The Company's CDX-527, a bispecific antibody that uses active anti-PD-L1 and CD27 human antibodies to couple CD27 co-stimulation with blockade of the PD-L1/PD-1 pathway, for which it initiated a Phase II study in advanced solid tumors.</v>
    <v>132</v>
    <v>Nasdaq Stock Market</v>
    <v>XNAS</v>
    <v>XNAS</v>
    <v>53 Frontage Rd Ste 220, HAMPTON, NJ, 08827-4034 US</v>
    <v>47.35</v>
    <v>Biotechnology &amp; Medical Research</v>
    <v>Stock</v>
    <v>44946.877320995314</v>
    <v>27</v>
    <v>46</v>
    <v>2195323000</v>
    <v>CELLDEX THERAPEUTICS, INC.</v>
    <v>CELLDEX THERAPEUTICS, INC.</v>
    <v>47.23</v>
    <v>46.46</v>
    <v>46.61</v>
    <v>45.68</v>
    <v>47099830</v>
    <v>CLDX</v>
    <v>CELLDEX THERAPEUTICS, INC. (XNAS:CLDX)</v>
    <v>361977</v>
    <v>562439</v>
    <v>1983</v>
  </rv>
  <rv s="2">
    <v>28</v>
  </rv>
  <rv s="0">
    <v>https://www.bing.com/financeapi/forcetrigger?t=btmxr7&amp;q=XNAS%3aRVMD&amp;form=skydnc</v>
    <v>Learn more on Bing</v>
  </rv>
  <rv s="4">
    <v>7</v>
    <v>REVOLUTION MEDICINES, INC. (XNAS:RVMD)</v>
    <v>2</v>
    <v>8</v>
    <v>Finance</v>
    <v>4</v>
    <v>en-GB</v>
    <v>btmxr7</v>
    <v>268435456</v>
    <v>1</v>
    <v>Powered by Refinitiv</v>
    <v>31.37</v>
    <v>14.08</v>
    <v>0.84899999999999998</v>
    <v>-0.09</v>
    <v>-3.2600000000000003E-3</v>
    <v>0.98</v>
    <v>3.5610000000000003E-2</v>
    <v>USD</v>
    <v>Revolution Medicines, Inc. is a clinical-stage precision oncology company. The Company is focused on developing targeted therapies to inhibit elusive frontier targets within notorious growth and survival pathways, with particular emphasis on the renin angiotensin system (RAS) and mammalian target of rapamycin (mTOR) signaling pathways. The company’s research and development (R&amp;D) pipeline comprises RAS(ON) Inhibitors designed to suppress diverse oncogenic variants of RAS proteins, and RAS Companion Inhibitors for use in combination treatment strategies. Its RAS(ON) Inhibitors in development include RMC-6236, RMC-6291, RMC-9805 and RMC-8839, and a pipeline of research compounds targeting additional RAS variants. The RAS Companion Inhibitors in clinical development include RMC-4630 (SHP2) and RMC-5552 (mTORC1/4EBP1). The Company’s tri-complex technology enables to discover small molecule inhibitors of targets lacking intrinsic drug binding sites by inducing new druggable pockets.</v>
    <v>239</v>
    <v>Nasdaq Stock Market</v>
    <v>XNAS</v>
    <v>XNAS</v>
    <v>700 Saginaw Dr, REDWOOD CITY, CA, 94063-4752 US</v>
    <v>28.03</v>
    <v>Biotechnology &amp; Medical Research</v>
    <v>Stock</v>
    <v>44946.892241550784</v>
    <v>30</v>
    <v>27.04</v>
    <v>2443523000</v>
    <v>REVOLUTION MEDICINES, INC.</v>
    <v>REVOLUTION MEDICINES, INC.</v>
    <v>28.03</v>
    <v>27.61</v>
    <v>27.52</v>
    <v>28.5</v>
    <v>88790800</v>
    <v>RVMD</v>
    <v>REVOLUTION MEDICINES, INC. (XNAS:RVMD)</v>
    <v>1677884</v>
    <v>1025244</v>
    <v>2014</v>
  </rv>
  <rv s="2">
    <v>31</v>
  </rv>
  <rv s="0">
    <v>https://www.bing.com/financeapi/forcetrigger?t=a1yjur&amp;q=XNAS%3aIBRX&amp;form=skydnc</v>
    <v>Learn more on Bing</v>
  </rv>
  <rv s="4">
    <v>7</v>
    <v>IMMUNITYBIO, INC. (XNAS:IBRX)</v>
    <v>2</v>
    <v>8</v>
    <v>Finance</v>
    <v>4</v>
    <v>en-GB</v>
    <v>a1yjur</v>
    <v>268435456</v>
    <v>1</v>
    <v>Powered by Refinitiv</v>
    <v>7.85</v>
    <v>2.6</v>
    <v>1.4856</v>
    <v>0.09</v>
    <v>1.9911999999999999E-2</v>
    <v>-0.05</v>
    <v>-1.0846E-2</v>
    <v>USD</v>
    <v>Immunitybio, Inc. is a clinical-stage biotechnology company. The Company is engaged in developing therapies and vaccines that improve the immune system to defeat cancers and infectious diseases. Its immunotherapy and cell therapy platforms include antibody cytokine fusion proteins; synthetic immunomodulators; vaccine technologies, which includes human adenovirus (hAd5) viral vector, and genetically modified off-the-shelf natural killer cells (NK cells), which activate both the innate (NK cell and macrophage) and adaptive (T cell) immune systems. Its lead cytokine fusion protein, Anktiva, is an interleukin-15 (IL-15) superagonist complex. Its clinical pipeline consists of approximately 26 actively recruiting clinical trials of which 17 are in Phase II or III development, across 13 indications in liquid and solid tumors, including bladder, pancreatic, and lung cancers, and infectious diseases, including SARS-CoV-2 and human immunodeficiency virus (HIV).</v>
    <v>760</v>
    <v>Nasdaq Stock Market</v>
    <v>XNAS</v>
    <v>XNAS</v>
    <v>3530 John Hopkins Ct, SAN DIEGO, CA, 92121 US</v>
    <v>4.6399999999999997</v>
    <v>Biotechnology &amp; Medical Research</v>
    <v>Stock</v>
    <v>44946.882135555468</v>
    <v>33</v>
    <v>4.4749999999999996</v>
    <v>1845402000</v>
    <v>IMMUNITYBIO, INC.</v>
    <v>IMMUNITYBIO, INC.</v>
    <v>4.57</v>
    <v>4.5199999999999996</v>
    <v>4.6100000000000003</v>
    <v>4.5599999999999996</v>
    <v>400304100</v>
    <v>IBRX</v>
    <v>IMMUNITYBIO, INC. (XNAS:IBRX)</v>
    <v>1097892</v>
    <v>1855527</v>
    <v>2014</v>
  </rv>
  <rv s="2">
    <v>34</v>
  </rv>
  <rv s="0">
    <v>https://www.bing.com/financeapi/forcetrigger?t=bjr9hw&amp;q=XNAS%3aARVN&amp;form=skydnc</v>
    <v>Learn more on Bing</v>
  </rv>
  <rv s="4">
    <v>7</v>
    <v>ARVINAS, INC. (XNAS:ARVN)</v>
    <v>2</v>
    <v>8</v>
    <v>Finance</v>
    <v>4</v>
    <v>en-GB</v>
    <v>bjr9hw</v>
    <v>268435456</v>
    <v>1</v>
    <v>Powered by Refinitiv</v>
    <v>81.131299999999996</v>
    <v>27.004999999999999</v>
    <v>1.831</v>
    <v>-0.14000000000000001</v>
    <v>-4.1580000000000002E-3</v>
    <v>-0.28000000000000003</v>
    <v>-8.350999999999999E-3</v>
    <v>USD</v>
    <v>Arvinas, Inc. is a biopharmaceutical company. The Company is engaged in the discovery, development and commercialization of therapies that degrade disease-causing proteins. It uses its proteolysis targeting chimera (PROTAC) Discovery Engine, a technology platform to engineer PROTAC targeted protein degraders that are designed to harness the body’s own natural protein disposal system to selectively remove disease-causing proteins. Its three lead product candidates are ARV-110, ARV-471 and ARV-766. It develops ARV-110, a PROTAC protein degrader targeting the androgen receptor protein (AR), for the treatment of men with metastatic castration-resistant prostate cancer (mCRPC). It develops ARV-471, a PROTAC protein degrader targeting the estrogen receptor protein (ER), for the treatment of patients with locally advanced or metastatic ER-positive/HER2 negative breast cancer. It develops ARV-766, a PROTAC protein degrader for the treatment of men with metastatic castration-resistant prostate.</v>
    <v>280</v>
    <v>Nasdaq Stock Market</v>
    <v>XNAS</v>
    <v>XNAS</v>
    <v>5 Science Park, NEW HAVEN, CT, 06511-1966 US</v>
    <v>34.479999999999997</v>
    <v>Biotechnology &amp; Medical Research</v>
    <v>Stock</v>
    <v>44946.965013876565</v>
    <v>36</v>
    <v>33.15</v>
    <v>1784719000</v>
    <v>ARVINAS, INC.</v>
    <v>ARVINAS, INC.</v>
    <v>34.24</v>
    <v>33.67</v>
    <v>33.53</v>
    <v>33.25</v>
    <v>53227520</v>
    <v>ARVN</v>
    <v>ARVINAS, INC. (XNAS:ARVN)</v>
    <v>400029</v>
    <v>637972</v>
    <v>2014</v>
  </rv>
  <rv s="2">
    <v>37</v>
  </rv>
  <rv s="0">
    <v>https://www.bing.com/financeapi/forcetrigger?t=a238a2&amp;q=XNAS%3aSNDX&amp;form=skydnc</v>
    <v>Learn more on Bing</v>
  </rv>
  <rv s="3">
    <v>5</v>
    <v>SYNDAX PHARMACEUTICALS, INC. (XNAS:SNDX)</v>
    <v>2</v>
    <v>6</v>
    <v>Finance</v>
    <v>4</v>
    <v>en-GB</v>
    <v>a238a2</v>
    <v>268435456</v>
    <v>1</v>
    <v>Powered by Refinitiv</v>
    <v>27.68</v>
    <v>13.27</v>
    <v>1.0467</v>
    <v>0.26</v>
    <v>9.8750000000000001E-3</v>
    <v>-0.76</v>
    <v>-2.8582E-2</v>
    <v>USD</v>
    <v>Syndax Pharmaceuticals, Inc. is a clinical-stage biopharmaceutical company that is focused on developing a pipeline of cancer therapies. The Company’s lead product candidates include SNDX-5613 and SNDX-6352 (axatilimab). The Company is focused on developing SNDX-5613, targeting the binding interaction of menin with the mixed lineage leukemia 1 (MLL1), protein for the treatment of MLL-rearranged (MLLr), acute leukemias and nucleophosmin 1 (NPM1), mutant acute myeloid leukemia (AML), as well as axatilimab, a monoclonal antibody that blocks the colony stimulating factor 1 (CSF-1) receptor. The Company’s products candidate also includes entinostat, once-weekly, oral, small molecule and Class I histone deacetylases (HDAC) inhibitor that being evaluated in the Phase III E2112 registrational clinical trial in combination with exemestane for hormone receptor positive, human epidermal growth factor receptor 2 negative and breast cancer.</v>
    <v>59</v>
    <v>Nasdaq Stock Market</v>
    <v>XNAS</v>
    <v>XNAS</v>
    <v>SUITE 650, 460 TOTTEN POND ROAD, WALTHAM, MA, 02451 US</v>
    <v>26.9389</v>
    <v>Biotechnology &amp; Medical Research</v>
    <v>Stock</v>
    <v>44947.037896608592</v>
    <v>39</v>
    <v>25.89</v>
    <v>1810803000</v>
    <v>SYNDAX PHARMACEUTICALS, INC.</v>
    <v>SYNDAX PHARMACEUTICALS, INC.</v>
    <v>26.62</v>
    <v>162.5779</v>
    <v>26.33</v>
    <v>26.59</v>
    <v>25.83</v>
    <v>68100920</v>
    <v>SNDX</v>
    <v>SYNDAX PHARMACEUTICALS, INC. (XNAS:SNDX)</v>
    <v>670872</v>
    <v>835306</v>
    <v>2005</v>
  </rv>
  <rv s="2">
    <v>40</v>
  </rv>
  <rv s="0">
    <v>https://www.bing.com/financeapi/forcetrigger?t=brfk4c&amp;q=XNAS%3aSWTX&amp;form=skydnc</v>
    <v>Learn more on Bing</v>
  </rv>
  <rv s="3">
    <v>5</v>
    <v>SPRINGWORKS THERAPEUTICS, INC. (XNAS:SWTX)</v>
    <v>2</v>
    <v>6</v>
    <v>Finance</v>
    <v>4</v>
    <v>en-GB</v>
    <v>brfk4c</v>
    <v>268435456</v>
    <v>1</v>
    <v>Powered by Refinitiv</v>
    <v>65.92</v>
    <v>13.6</v>
    <v>0.57509999999999994</v>
    <v>0.39</v>
    <v>1.3929E-2</v>
    <v>1.3</v>
    <v>4.5791000000000005E-2</v>
    <v>USD</v>
    <v>SpringWorks Therapeutics, Inc. is a clinical-stage biopharmaceutical company. The Company is focused on acquiring, developing and commercializing medicines for underserved patient populations suffering from devastating rare diseases and cancer. It has a portfolio of small molecule targeted oncology product candidates and are advancing two clinical trials in rare tumor types, as well as other programs addressing genetically defined cancers. Its product candidate is nirogacestat, is an oral, small molecule gamma secretase inhibitor (GSI) in development as a monotherapy for the treatment of desmoid tumors, a rare and often debilitating and disfiguring soft tissue tumor. Its second product candidate is mirdametinib, an oral, small molecule MEK inhibitor in development for the treatment of neurofibromatosis type 1-associated plexiform neurofibromas (NF1-PN), a rare tumor of the peripheral nerve sheath that causes pain and disfigurement, and that most often manifests in children.</v>
    <v>222</v>
    <v>Nasdaq Stock Market</v>
    <v>XNAS</v>
    <v>XNAS</v>
    <v>100 Washington Blvd, STAMFORD, CT, 06902-9302 US</v>
    <v>28.69</v>
    <v>Biotechnology &amp; Medical Research</v>
    <v>Stock</v>
    <v>44946.880504003908</v>
    <v>42</v>
    <v>27.68</v>
    <v>1771032000</v>
    <v>SPRINGWORKS THERAPEUTICS, INC.</v>
    <v>SPRINGWORKS THERAPEUTICS, INC.</v>
    <v>28.4</v>
    <v>11.1342</v>
    <v>28</v>
    <v>28.39</v>
    <v>29.69</v>
    <v>62382270</v>
    <v>SWTX</v>
    <v>SPRINGWORKS THERAPEUTICS, INC. (XNAS:SWTX)</v>
    <v>524619</v>
    <v>832538</v>
    <v>2019</v>
  </rv>
  <rv s="2">
    <v>43</v>
  </rv>
  <rv s="0">
    <v>https://www.bing.com/financeapi/forcetrigger?t=c2pphw&amp;q=XNAS%3aNUVL&amp;form=skydnc</v>
    <v>Learn more on Bing</v>
  </rv>
  <rv s="4">
    <v>7</v>
    <v>Nuvalent Inc (XNAS:NUVL)</v>
    <v>2</v>
    <v>8</v>
    <v>Finance</v>
    <v>4</v>
    <v>en-GB</v>
    <v>c2pphw</v>
    <v>268435456</v>
    <v>1</v>
    <v>Powered by Refinitiv</v>
    <v>40.43</v>
    <v>7.09</v>
    <v>1.502</v>
    <v>-1.85</v>
    <v>-5.6523000000000004E-2</v>
    <v>0</v>
    <v>0</v>
    <v>USD</v>
    <v>Nuvalent, Inc. is a preclinical stage biopharmaceutical company focused on creating precisely targeted therapies for patients with cancer. The Company is advancing a pipeline of product candidates with parallel programs in cancers driven by genomic alterations in the ROS proto-oncogene 1 (ROS1) and anaplastic lymphoma kinase (ALK), along with multiple discovery-stage research programs. Its lead product candidate, NVL-520, is a ROS1-selective inhibitor designed to address the clinical challenges of emergent treatment resistance, central nervous system (CNS)-related adverse events, and brain metastases. The Company’s product candidate also includes NVL-655, which is a brain-penetrant ALK-selective inhibitor that is designed to address the clinical challenges of emergent treatment resistance, CNS-related adverse events, and brain metastases that may limit the use of first, second and third-generation ALK inhibitors.</v>
    <v>57</v>
    <v>Nasdaq Stock Market</v>
    <v>XNAS</v>
    <v>XNAS</v>
    <v>One Broadway, 14th Floor, CAMBRIDGE, MA, 02142 US</v>
    <v>33.479999999999997</v>
    <v>Biotechnology &amp; Medical Research</v>
    <v>Stock</v>
    <v>44946.916103726566</v>
    <v>45</v>
    <v>30.774999999999999</v>
    <v>1742913000</v>
    <v>Nuvalent Inc</v>
    <v>Nuvalent Inc</v>
    <v>33.479999999999997</v>
    <v>32.729999999999997</v>
    <v>30.88</v>
    <v>30.88</v>
    <v>56441470</v>
    <v>NUVL</v>
    <v>Nuvalent Inc (XNAS:NUVL)</v>
    <v>160479</v>
    <v>240591</v>
    <v>2017</v>
  </rv>
  <rv s="2">
    <v>46</v>
  </rv>
  <rv s="0">
    <v>https://www.bing.com/financeapi/forcetrigger?t=a2472w&amp;q=XNAS%3aTGTX&amp;form=skydnc</v>
    <v>Learn more on Bing</v>
  </rv>
  <rv s="4">
    <v>7</v>
    <v>TG THERAPEUTICS, INC. (XNAS:TGTX)</v>
    <v>2</v>
    <v>8</v>
    <v>Finance</v>
    <v>4</v>
    <v>en-GB</v>
    <v>a2472w</v>
    <v>268435456</v>
    <v>1</v>
    <v>Powered by Refinitiv</v>
    <v>15.26</v>
    <v>3.48</v>
    <v>1.9681999999999999</v>
    <v>0.52</v>
    <v>4.3993000000000004E-2</v>
    <v>0.06</v>
    <v>4.862E-3</v>
    <v>USD</v>
    <v>TG Therapeutics, Inc. (TG) is a fully integrated, commercial stage biopharmaceutical company, which is focused on the acquisition, development and commercialization of treatments for B-cell malignancies and autoimmune diseases. Its pipeline candidates include TG-1501 (Cosibelimab), TG-1701 (BTK inhibitor), TG-1801 (anti-CD47/anti-CD19 bispecific monoclonal antibody). Its UKONIQ (umbralisib) is developed for the treatment of adult patients with relapsed or refractory marginal zone lymphoma who have received at least one prior anti-CD20-based regimen and relapsed or refractory follicular lymphoma. It has three programs in Phase III development for the treatment of patients with relapsing forms of multiple sclerosis and patients with chronic lymphocytic leukemia and several investigational medicines in Phase I clinical development. It also evaluates complementary products, technologies and companies for in-licensing, partnership, acquisition and/or investment opportunities.</v>
    <v>186</v>
    <v>Nasdaq Stock Market</v>
    <v>XNAS</v>
    <v>XNAS</v>
    <v>2 Gansevoort Street, 9Th Floor, NEW YORK, NY, 10014 US</v>
    <v>12.4</v>
    <v>Biotechnology &amp; Medical Research</v>
    <v>Stock</v>
    <v>44947.040277950779</v>
    <v>48</v>
    <v>11.8</v>
    <v>1793520000</v>
    <v>TG THERAPEUTICS, INC.</v>
    <v>TG THERAPEUTICS, INC.</v>
    <v>12</v>
    <v>11.82</v>
    <v>12.34</v>
    <v>12.4</v>
    <v>145342000</v>
    <v>TGTX</v>
    <v>TG THERAPEUTICS, INC. (XNAS:TGTX)</v>
    <v>3915769</v>
    <v>8294439</v>
    <v>1993</v>
  </rv>
  <rv s="2">
    <v>49</v>
  </rv>
  <rv s="0">
    <v>https://www.bing.com/financeapi/forcetrigger?t=a268z2&amp;q=XNAS%3aXNCR&amp;form=skydnc</v>
    <v>Learn more on Bing</v>
  </rv>
  <rv s="3">
    <v>5</v>
    <v>XENCOR, INC. (XNAS:XNCR)</v>
    <v>2</v>
    <v>6</v>
    <v>Finance</v>
    <v>4</v>
    <v>en-GB</v>
    <v>a268z2</v>
    <v>268435456</v>
    <v>1</v>
    <v>Powered by Refinitiv</v>
    <v>35.92</v>
    <v>19.355</v>
    <v>0.65690000000000004</v>
    <v>-0.11</v>
    <v>-3.8010000000000001E-3</v>
    <v>0</v>
    <v>0</v>
    <v>USD</v>
    <v>Xencor, Inc. is a clinical-stage biopharmaceutical company that is focused on discovering and developing engineered monoclonal antibodies and cytokine therapeutics to treat patients with cancer and autoimmune diseases. The Company is advancing a portfolio of clinical-stage XmAb drug candidates from its protein engineering technology platforms. The Company uses its engineering capabilities to enable its understanding of protein structure and interactions to design technologies and XmAb development candidates with properties. It is focused on the Fc domain, which is the part of an antibody that interacts with various segments of the immune system and controls antibody structure. The Fc domain is constant and interchangeable among antibodies, and its engineered Fc domains are the XmAb technology, which can be readily substituted for natural Fc domains. Its drug candidates include Plamotamab, XmAb717, Tidutamab, XmAb841, XmAb306, AMG 509, XmAb819, XmAb104, XmAb564 and Novartis XmAb.</v>
    <v>254</v>
    <v>Nasdaq Stock Market</v>
    <v>XNAS</v>
    <v>XNAS</v>
    <v>111 W Lemon Ave, MONROVIA, CA, 91016 US</v>
    <v>29.24</v>
    <v>Biotechnology &amp; Medical Research</v>
    <v>Stock</v>
    <v>44946.916103703123</v>
    <v>51</v>
    <v>28.44</v>
    <v>1727609000</v>
    <v>XENCOR, INC.</v>
    <v>XENCOR, INC.</v>
    <v>29.24</v>
    <v>62.075000000000003</v>
    <v>28.94</v>
    <v>28.83</v>
    <v>28.83</v>
    <v>59924020</v>
    <v>XNCR</v>
    <v>XENCOR, INC. (XNAS:XNCR)</v>
    <v>469607</v>
    <v>380694</v>
    <v>2004</v>
  </rv>
  <rv s="2">
    <v>52</v>
  </rv>
  <rv s="0">
    <v>https://www.bing.com/financeapi/forcetrigger?t=c21dhw&amp;q=XNAS%3aDAWN&amp;form=skydnc</v>
    <v>Learn more on Bing</v>
  </rv>
  <rv s="4">
    <v>7</v>
    <v>DAY ONE BIOPHARMACEUTICALS, INC. (XNAS:DAWN)</v>
    <v>2</v>
    <v>8</v>
    <v>Finance</v>
    <v>4</v>
    <v>en-GB</v>
    <v>c21dhw</v>
    <v>268435456</v>
    <v>1</v>
    <v>Powered by Refinitiv</v>
    <v>28.349900000000002</v>
    <v>5.44</v>
    <v>-0.70899999999999996</v>
    <v>-0.15</v>
    <v>-6.6310000000000006E-3</v>
    <v>-0.01</v>
    <v>-4.4499999999999997E-4</v>
    <v>USD</v>
    <v>Day One Biopharmaceuticals, Inc. is a clinical-stage biopharmaceutical company. It is focused on developing and commercializing targeted therapies for patients of all ages with genomically-defined cancers. It seeks to identify, acquires, and develops product candidates that target high-value oncogenic drivers in cancers with unmet need, with an initial focus on pediatric patients. Its lead product candidate, DAY101 (tovorafenib), is an oral, brain-penetrant, highly selective type II pan-rapidly accelerated fibrosarcoma (pan-RAF), kinase inhibitor. Tovorafenib is also used for the treatment of low-grade gliomas (LGGs). Its second product candidate, pimasertib, is an oral, highly selective small molecule inhibitor of mitogen-activated protein kinase kinases 1 and 2 (MEK), a key signaling node in the MAPK pathway. It has initiated a phase II trial of tovorafenib for pediatric patients with relapsed or progressive low-grade glioma (pLGG), the common brain tumor diagnosed in children.</v>
    <v>102</v>
    <v>Nasdaq Stock Market</v>
    <v>XNAS</v>
    <v>XNAS</v>
    <v>2000 Sierra Point Parkway, Suite 501, BRISBANE, CA, 94005 US</v>
    <v>23.25</v>
    <v>Biotechnology &amp; Medical Research</v>
    <v>Stock</v>
    <v>44946.916104085154</v>
    <v>54</v>
    <v>22.45</v>
    <v>1652658000</v>
    <v>DAY ONE BIOPHARMACEUTICALS, INC.</v>
    <v>DAY ONE BIOPHARMACEUTICALS, INC.</v>
    <v>23.25</v>
    <v>22.62</v>
    <v>22.47</v>
    <v>22.46</v>
    <v>73549530</v>
    <v>DAWN</v>
    <v>DAY ONE BIOPHARMACEUTICALS, INC. (XNAS:DAWN)</v>
    <v>416036</v>
    <v>667376</v>
    <v>2018</v>
  </rv>
  <rv s="2">
    <v>55</v>
  </rv>
  <rv s="0">
    <v>https://www.bing.com/financeapi/forcetrigger?t=azbwhw&amp;q=XNYS%3aRCUS&amp;form=skydnc</v>
    <v>Learn more on Bing</v>
  </rv>
  <rv s="3">
    <v>5</v>
    <v>ARCUS BIOSCIENCES, INC. (XNYS:RCUS)</v>
    <v>2</v>
    <v>6</v>
    <v>Finance</v>
    <v>4</v>
    <v>en-GB</v>
    <v>azbwhw</v>
    <v>268435456</v>
    <v>1</v>
    <v>Powered by Refinitiv</v>
    <v>39.75</v>
    <v>16.739999999999998</v>
    <v>0.85760000000000003</v>
    <v>0.37</v>
    <v>1.7712000000000002E-2</v>
    <v>0</v>
    <v>0</v>
    <v>USD</v>
    <v>Arcus Biosciences, Inc. is a clinical-stage biopharmaceutical company that is focused on developing cancer therapies. The Company's six investigational products are in the clinical development, with its molecule, an anti-TIGIT antibody, which is in two phase III registrational studies. The Company's differentiated combination therapies are developing to treat multiple large tumor types, including lung, colorectal, prostate and pancreatic cancers. Its clinical development pipeline includes Domvanalimab, AB308, Etrumadenant, Quemliclustat, Zimberelimab and AB521. Domvanalimab is its Fc-silent anti-TIGIT monoclonal antibody. AB308 is its Fc-enabled anti-TIGIT monoclonal antibody. Etrumadenant is designed to inhibit the adenosine-driven impairment of tumor-infiltrating lymphocytes and myeloid cells (dendritic cells, macrophages), mediated by the A2a and A2b receptors. Quemliclustat is an extremely potent and selective small-molecule CD73 inhibitor. Zimberelimab is its anti-PD-1 antibody.</v>
    <v>366</v>
    <v>New York Stock Exchange</v>
    <v>XNYS</v>
    <v>XNYS</v>
    <v>3928 Point Eden Way, HAYWARD, CA, 94545-3719 US</v>
    <v>21.46</v>
    <v>Biotechnology &amp; Medical Research</v>
    <v>Stock</v>
    <v>44947.000000034372</v>
    <v>57</v>
    <v>20.36</v>
    <v>1539388000</v>
    <v>ARCUS BIOSCIENCES, INC.</v>
    <v>ARCUS BIOSCIENCES, INC.</v>
    <v>21.15</v>
    <v>57.846200000000003</v>
    <v>20.89</v>
    <v>21.26</v>
    <v>21.26</v>
    <v>72407710</v>
    <v>RCUS</v>
    <v>ARCUS BIOSCIENCES, INC. (XNYS:RCUS)</v>
    <v>988527</v>
    <v>1628661</v>
    <v>2015</v>
  </rv>
  <rv s="2">
    <v>58</v>
  </rv>
  <rv s="0">
    <v>https://www.bing.com/financeapi/forcetrigger?t=bgr4w7&amp;q=XNAS%3aREPL&amp;form=skydnc</v>
    <v>Learn more on Bing</v>
  </rv>
  <rv s="4">
    <v>7</v>
    <v>REPLIMUNE GROUP, INC. (XNAS:REPL)</v>
    <v>2</v>
    <v>8</v>
    <v>Finance</v>
    <v>4</v>
    <v>en-GB</v>
    <v>bgr4w7</v>
    <v>268435456</v>
    <v>1</v>
    <v>Powered by Refinitiv</v>
    <v>28.66</v>
    <v>13.05</v>
    <v>1.6832</v>
    <v>0.15</v>
    <v>5.4990000000000004E-3</v>
    <v>0</v>
    <v>0</v>
    <v>USD</v>
    <v>Replimune Group, Inc. is a clinical-stage biotechnology company engaged in the business of oncolytic immunotherapy to treat the cancer patients. The Company is advancing a pipeline of tumor-directed oncolytic immunotherapies derived from its RPx platform to fill unmet need across cancer types. The Company's lead product candidate, RP1, is a selectively replicating version of HSV-1 that expresses GALV-GP R and human GM-CSF. RP1 is designed to treat more immune responsive tumor types. The Company's pipeline product candidates include RP2 and RP3. The encoded GALV-GP R protein enhances the tumor killing ability of the virus and increases immunogenic cell death. RP2 is an additionally encodes an anti-CTLA-4 antibody has designed to treat more immunologically silent tumors. RP3 expresses a pair of immune costimulatory pathway activating ligands, CD40L and 4-1BBL, to further increase the potency of the immune responses to treat immunologically cold tumors.</v>
    <v>206</v>
    <v>Nasdaq Stock Market</v>
    <v>XNAS</v>
    <v>XNAS</v>
    <v>500 Unicorn Park Dr, WOBURN, MA, 01801-3377 US</v>
    <v>27.86</v>
    <v>Biotechnology &amp; Medical Research</v>
    <v>Stock</v>
    <v>44946.876835046096</v>
    <v>60</v>
    <v>27.17</v>
    <v>1511774000</v>
    <v>REPLIMUNE GROUP, INC.</v>
    <v>REPLIMUNE GROUP, INC.</v>
    <v>27.79</v>
    <v>27.28</v>
    <v>27.43</v>
    <v>27.43</v>
    <v>55113890</v>
    <v>REPL</v>
    <v>REPLIMUNE GROUP, INC. (XNAS:REPL)</v>
    <v>484339</v>
    <v>451874</v>
    <v>2017</v>
  </rv>
  <rv s="2">
    <v>61</v>
  </rv>
  <rv s="0">
    <v>https://www.bing.com/financeapi/forcetrigger?t=c4xgsm&amp;q=XNAS%3aACLX&amp;form=skydnc</v>
    <v>Learn more on Bing</v>
  </rv>
  <rv s="4">
    <v>7</v>
    <v>ARCELLX, INC. (XNAS:ACLX)</v>
    <v>2</v>
    <v>8</v>
    <v>Finance</v>
    <v>4</v>
    <v>en-GB</v>
    <v>c4xgsm</v>
    <v>268435456</v>
    <v>1</v>
    <v>Powered by Refinitiv</v>
    <v>34.68</v>
    <v>6.0350000000000001</v>
    <v>0.44700000000000001</v>
    <v>0.97</v>
    <v>3.1040000000000002E-2</v>
    <v>0</v>
    <v>0</v>
    <v>USD</v>
    <v>Arcellx Inc. is a clinical-stage biotechnology company. The Company is focused developing controllable cell therapies for the treatment of patients with cancer and other incurable diseases. The Company is advancing its CART-ddBCMA product through its iMMagine Phase 2 pivotal trial in patients with relapsed or refractory (r/r) multiple myeloma (MM). The Company is also advancing ARC-SparX programs, ACLX-001 in r/r MM and ACLX-002 and ACLX-003 in r/r acute myeloid leukemia (AML) and high-risk myelodysplastic syndrome (MDS). ARC-SparX are adaptable versions of ddCARs where the antigen-targeting region is located on a SparX protein that can be dosed separately from the ARC-T cells, its D-Domain based universal CAR-T cells that are designed to activate only when bound to a SparX protein that is bound to an antigen on a cell. It is also exploring indications in solid tumors.</v>
    <v>78</v>
    <v>Nasdaq Stock Market</v>
    <v>XNAS</v>
    <v>XNAS</v>
    <v>25 West Watkins Mill Road, Suite A, GAITHERSBURG, MD, 20878 US</v>
    <v>32.5685</v>
    <v>Biotechnology &amp; Medical Research</v>
    <v>Stock</v>
    <v>44946.876728205469</v>
    <v>63</v>
    <v>30.65</v>
    <v>1412972000</v>
    <v>ARCELLX, INC.</v>
    <v>ARCELLX, INC.</v>
    <v>31.66</v>
    <v>31.25</v>
    <v>32.22</v>
    <v>32.22</v>
    <v>43853890</v>
    <v>ACLX</v>
    <v>ARCELLX, INC. (XNAS:ACLX)</v>
    <v>266409</v>
    <v>631708</v>
    <v>2014</v>
  </rv>
  <rv s="2">
    <v>64</v>
  </rv>
  <rv s="0">
    <v>https://www.bing.com/financeapi/forcetrigger?t=a1ts9c&amp;q=XNAS%3aGERN&amp;form=skydnc</v>
    <v>Learn more on Bing</v>
  </rv>
  <rv s="4">
    <v>7</v>
    <v>GERON CORPORATION (XNAS:GERN)</v>
    <v>2</v>
    <v>8</v>
    <v>Finance</v>
    <v>9</v>
    <v>en-GB</v>
    <v>a1ts9c</v>
    <v>268435456</v>
    <v>1</v>
    <v>Powered by Refinitiv</v>
    <v>3.84</v>
    <v>0.9899</v>
    <v>0.69369999999999998</v>
    <v>0.12</v>
    <v>3.9087999999999998E-2</v>
    <v>-0.02</v>
    <v>-6.2700000000000004E-3</v>
    <v>USD</v>
    <v>Geron Corporation is a late-stage clinical biopharmaceutical company, which is focused on the development and commercialization of imetelstat, a therapeutic for hematologic myeloid malignancies. The Company operates through a single segment, which is engaged in the development of therapeutic products for oncology. Imetelstat is a lipid conjugated 13-mer oligonucleotide that is designed to be complementary to and bind with high affinity to the ribonucleic acid (RNA) template of telomerase, thereby directly inhibiting telomerase activity. The clinical studies of imetelstat include IMerge, a Phase III trial in lower risk myelodysplastic syndromes (MDS) and IMbark, a Phase II trial in Intermediate- II or High-risk myelofibrosis. Its IMpactMF is an ongoing Phase III clinical trial in refractory myelofibrosis (MF).The Company has completed the evaluation of safety, tolerability, pharmacokinetics and pharmacodynamic effects of Imetelstat in its Phase I trials.</v>
    <v>69</v>
    <v>Nasdaq Stock Market</v>
    <v>XNAS</v>
    <v>XNAS</v>
    <v>919 East Hillsdale Boulevard, Suite 250, FOSTER CITY, CA, 94404 US</v>
    <v>3.2</v>
    <v>Biotechnology &amp; Medical Research</v>
    <v>Stock</v>
    <v>44946.918411260936</v>
    <v>66</v>
    <v>2.99</v>
    <v>1216140000</v>
    <v>GERON CORPORATION</v>
    <v>GERON CORPORATION</v>
    <v>3.0950000000000002</v>
    <v>3.07</v>
    <v>3.19</v>
    <v>3.17</v>
    <v>381235000</v>
    <v>GERN</v>
    <v>GERON CORPORATION (XNAS:GERN)</v>
    <v>7912111</v>
    <v>15407132</v>
    <v>1990</v>
  </rv>
  <rv s="2">
    <v>67</v>
  </rv>
  <rv s="0">
    <v>https://www.bing.com/financeapi/forcetrigger?t=bvjoww&amp;q=XNAS%3aKYMR&amp;form=skydnc</v>
    <v>Learn more on Bing</v>
  </rv>
  <rv s="4">
    <v>7</v>
    <v>KYMERA THERAPEUTICS, INC. (XNAS:KYMR)</v>
    <v>2</v>
    <v>8</v>
    <v>Finance</v>
    <v>9</v>
    <v>en-GB</v>
    <v>bvjoww</v>
    <v>268435456</v>
    <v>1</v>
    <v>Powered by Refinitiv</v>
    <v>46.22</v>
    <v>13.15</v>
    <v>2.0630000000000002</v>
    <v>1.84</v>
    <v>5.5488999999999997E-2</v>
    <v>0.8</v>
    <v>2.2856999999999999E-2</v>
    <v>USD</v>
    <v>Kymera Therapeutics, Inc. is a biopharmaceutical company. The Company is focused on discovering and developing small molecule therapeutics that selectively degrade disease-causing proteins by harnessing the body’s own natural protein degradation system. Its targeted protein degradation (TPD) platform Pegasus, allows it to discover selective small molecule protein degraders with activity against disease-causing proteins throughout the body. The Company’s Pegasus platform includes E3 Ligase Whole-Body Atlas, E3 Ligase Binders Toolbox, Ternary Complex Modeling, Quantitative System Pharmacology Model and Chemistry. Its clinical stage programs include IRAK4, IRAKIMiD, and STAT3, which each address targets within the interleukin-1 receptor/toll-like receptor (IL-1R/TLR), and janus kinase/signal transducers and activators of transcription (JAK/STAT). Its programs focus on treating range of immune-inflammatory diseases, hematologic malignancies, and solid tumors.</v>
    <v>169</v>
    <v>Nasdaq Stock Market</v>
    <v>XNAS</v>
    <v>XNAS</v>
    <v>200 Arsenal Yards Blvd., Suite 230, 2Nd Floor, WATERTOWN, MA, 02472 US</v>
    <v>35.11</v>
    <v>Biotechnology &amp; Medical Research</v>
    <v>Stock</v>
    <v>44946.982423425783</v>
    <v>69</v>
    <v>33.08</v>
    <v>1920265000</v>
    <v>KYMERA THERAPEUTICS, INC.</v>
    <v>KYMERA THERAPEUTICS, INC.</v>
    <v>33.68</v>
    <v>33.159999999999997</v>
    <v>35</v>
    <v>35.799999999999997</v>
    <v>54864730</v>
    <v>KYMR</v>
    <v>KYMERA THERAPEUTICS, INC. (XNAS:KYMR)</v>
    <v>575544</v>
    <v>1024153</v>
    <v>2015</v>
  </rv>
  <rv s="2">
    <v>70</v>
  </rv>
  <rv s="0">
    <v>https://www.bing.com/financeapi/forcetrigger?t=a1qtqh&amp;q=XNAS%3aDCPH&amp;form=skydnc</v>
    <v>Learn more on Bing</v>
  </rv>
  <rv s="4">
    <v>7</v>
    <v>DECIPHERA PHARMACEUTICALS, INC. (XNAS:DCPH)</v>
    <v>2</v>
    <v>8</v>
    <v>Finance</v>
    <v>4</v>
    <v>en-GB</v>
    <v>a1qtqh</v>
    <v>268435456</v>
    <v>1</v>
    <v>Powered by Refinitiv</v>
    <v>22.76</v>
    <v>6.51</v>
    <v>0.70469999999999999</v>
    <v>-0.28999999999999998</v>
    <v>-1.5516E-2</v>
    <v>0.19</v>
    <v>1.0326E-2</v>
    <v>USD</v>
    <v>Deciphera Pharmaceuticals, Inc. is a biopharmaceutical company focused on discovering, developing, and delivering medicines to patients for the treatment of cancer. The Company has developed a switch-control kinase inhibitor platform in kinase biology to execute its strategy to develop a broad portfolio of medicines. The Company has one approved drug, QINLOCK, which is a switch-control kinase inhibitor for the treatment of fourth-line gastrointestinal stromal tumor (GIST). In addition, the Company is developing three clinical-stage drug candidates, which includes Vimseltinib (DCC-3014) - colony stimulating factor 1 receptor (CSF1R) Kinase Inhibition for Tenosynovial Giant Cell Tumor (TGCT), Rebastinib - TEK tyrosine kinase (TIE2) Kinase Inhibition for advanced or Metastatic Solid Tumors, and DCC-3116 - ULK Kinase Inhibition for Mutant RAS/RAF Cancers.</v>
    <v>280</v>
    <v>Nasdaq Stock Market</v>
    <v>XNAS</v>
    <v>XNAS</v>
    <v>200 Smith St, WALTHAM, MA, 02451-0099 US</v>
    <v>20.149999999999999</v>
    <v>Biotechnology &amp; Medical Research</v>
    <v>Stock</v>
    <v>44946.94936630781</v>
    <v>72</v>
    <v>18.175000000000001</v>
    <v>1244527000</v>
    <v>DECIPHERA PHARMACEUTICALS, INC.</v>
    <v>DECIPHERA PHARMACEUTICALS, INC.</v>
    <v>19.920000000000002</v>
    <v>18.690000000000001</v>
    <v>18.399999999999999</v>
    <v>18.59</v>
    <v>67637350</v>
    <v>DCPH</v>
    <v>DECIPHERA PHARMACEUTICALS, INC. (XNAS:DCPH)</v>
    <v>3121798</v>
    <v>818023</v>
    <v>2017</v>
  </rv>
  <rv s="2">
    <v>73</v>
  </rv>
  <rv s="0">
    <v>https://www.bing.com/financeapi/forcetrigger?t=bu485r&amp;q=XNAS%3aZNTL&amp;form=skydnc</v>
    <v>Learn more on Bing</v>
  </rv>
  <rv s="4">
    <v>7</v>
    <v>ZENTALIS PHARMACEUTICALS, INC. (XNAS:ZNTL)</v>
    <v>2</v>
    <v>8</v>
    <v>Finance</v>
    <v>4</v>
    <v>en-GB</v>
    <v>bu485r</v>
    <v>268435456</v>
    <v>1</v>
    <v>Powered by Refinitiv</v>
    <v>59.65</v>
    <v>17.329999999999998</v>
    <v>1.355</v>
    <v>0.57999999999999996</v>
    <v>2.5032000000000002E-2</v>
    <v>0</v>
    <v>0</v>
    <v>USD</v>
    <v>Zentalis Pharmaceuticals, Inc. is a clinical-stage biopharmaceutical company focused on discovering and developing small molecule therapeutics targeting fundamental biological pathways of cancers. The Company's products include ZN-c5 and ZN-c3. ZN-c5 is an oral selective estrogen receptor degrader, which is in a Phase I/II clinical trial for the treatment of advanced estrogen receptor-positive, human epidermal growth factor receptor 2-negative, and advanced or metastatic breast cancer. The Company engaged in initiating the Phase II monotherapy and combination portions of this Phase I/II trial. ZN-c3, an inhibitor of WEE1, a protein tyrosine kinase, is being evaluated in a Phase I/II clinical trial for the treatment of advanced solid tumors as a monotherapy and in a Phase Ib clinical trial in combination with chemotherapy in patients with advanced ovarian cancer. It uses its Integrated Discovery Engine to identify targets and develop small molecule chemical entities with properties.</v>
    <v>177</v>
    <v>Nasdaq Stock Market</v>
    <v>XNAS</v>
    <v>XNAS</v>
    <v>1359 Broadway, Suite 1710, Suite 2201, NEW YORK, NY, 10018 US</v>
    <v>23.8599</v>
    <v>Biotechnology &amp; Medical Research</v>
    <v>Stock</v>
    <v>44946.875191678126</v>
    <v>75</v>
    <v>22.67</v>
    <v>1355400000</v>
    <v>ZENTALIS PHARMACEUTICALS, INC.</v>
    <v>ZENTALIS PHARMACEUTICALS, INC.</v>
    <v>23.63</v>
    <v>23.17</v>
    <v>23.75</v>
    <v>23.75</v>
    <v>57069490</v>
    <v>ZNTL</v>
    <v>ZENTALIS PHARMACEUTICALS, INC. (XNAS:ZNTL)</v>
    <v>409440</v>
    <v>610802</v>
    <v>2017</v>
  </rv>
  <rv s="2">
    <v>76</v>
  </rv>
  <rv s="0">
    <v>https://www.bing.com/financeapi/forcetrigger?t=bqbsxm&amp;q=XNAS%3aBBIO&amp;form=skydnc</v>
    <v>Learn more on Bing</v>
  </rv>
  <rv s="4">
    <v>7</v>
    <v>BridgeBio Pharma, Inc. (XNAS:BBIO)</v>
    <v>2</v>
    <v>8</v>
    <v>Finance</v>
    <v>4</v>
    <v>en-GB</v>
    <v>bqbsxm</v>
    <v>268435456</v>
    <v>1</v>
    <v>Powered by Refinitiv</v>
    <v>12.6378</v>
    <v>4.9800000000000004</v>
    <v>0.629</v>
    <v>0.28000000000000003</v>
    <v>3.4355999999999998E-2</v>
    <v>-7.0000000000000007E-2</v>
    <v>-8.3040000000000006E-3</v>
    <v>USD</v>
    <v>BridgeBio Pharma, Inc. is a commercial-stage biopharmaceutical company founded to discover, create, test and deliver transformative medicines to treat patients who suffer from genetic diseases and cancers with clear genetic drivers. The Company's pipeline of approximately 30 development programs ranges from early science to advanced clinical trials and its commercial organization is focused on delivering the Company's first two approved therapies and preparing for the potential commercial launch of additional therapies. The Company’s products include BBP-265, BBP-831, BBP-631, Encaleret and KRAS. Its Acoramidis (AG10) is under Phase III clinical trial for the treatment of TTR amyloidosis-cardiomyopathy (ATTR-CM). Its Low-dose infigratinib (BBP-831) is under Phase II clinical trial for the treatment of achondroplasia in pediatric patients. Its BBP-631 is under Phase I/II clinical trial for the treatment of congenital adrenal hyperplasia (CAH).</v>
    <v>576</v>
    <v>Nasdaq Stock Market</v>
    <v>XNAS</v>
    <v>XNAS</v>
    <v>3160 Porter Dr., PALO ALTO, CA, 94304 US</v>
    <v>8.44</v>
    <v>Pharmaceuticals</v>
    <v>Stock</v>
    <v>44947.020975080472</v>
    <v>78</v>
    <v>8.1300000000000008</v>
    <v>1260143000</v>
    <v>BridgeBio Pharma, Inc.</v>
    <v>BridgeBio Pharma, Inc.</v>
    <v>8.32</v>
    <v>8.15</v>
    <v>8.43</v>
    <v>8.36</v>
    <v>149483100</v>
    <v>BBIO</v>
    <v>BridgeBio Pharma, Inc. (XNAS:BBIO)</v>
    <v>1111234</v>
    <v>1335751</v>
    <v>2019</v>
  </rv>
  <rv s="2">
    <v>79</v>
  </rv>
  <rv s="0">
    <v>https://www.bing.com/financeapi/forcetrigger?t=a1slar&amp;q=XNAS%3aFATE&amp;form=skydnc</v>
    <v>Learn more on Bing</v>
  </rv>
  <rv s="4">
    <v>7</v>
    <v>FATE THERAPEUTICS, INC. (XNAS:FATE)</v>
    <v>2</v>
    <v>8</v>
    <v>Finance</v>
    <v>4</v>
    <v>en-GB</v>
    <v>a1slar</v>
    <v>268435456</v>
    <v>1</v>
    <v>Powered by Refinitiv</v>
    <v>43.14</v>
    <v>4.0199999999999996</v>
    <v>1.5696000000000001</v>
    <v>-0.18</v>
    <v>-3.1857999999999997E-2</v>
    <v>0.03</v>
    <v>5.4840000000000002E-3</v>
    <v>USD</v>
    <v>Fate Therapeutics, Inc. is a clinical-stage biopharmaceutical company. The Company is focused on the development of programmed cellular immunotherapies for patients with cancer. It uses human induced pluripotent stem cells (iPSCs) generated from its proprietary iPSC product platform to create genetically engineered, clonal master iPSC lines having preferred biological properties. The Company is advancing a pipeline of programmed cellular immunotherapies, including off-the-shelf natural killer (NK) and T-cell product candidates derived from clonal master iPSC lines for the treatment of cancer. The Company's product pipeline includes FT596, FT538, FT576, FT536, FT573, FT819, FT500 and FT516. FT516 is an investigational off-the-shelf NK cell cancer immunotherapy derived from a clonal master iPSC line engineered to express a novel CD16 (hnCD16) Fc receptor. FT596 is an investigational off-the-shelf CAR NK cell cancer immunotherapy derived from a clonal engineered master iPSC line.</v>
    <v>449</v>
    <v>Nasdaq Stock Market</v>
    <v>XNAS</v>
    <v>XNAS</v>
    <v>12278 Scripps Summit Drive, SAN DIEGO, CA, 92131 US</v>
    <v>5.8</v>
    <v>Biotechnology &amp; Medical Research</v>
    <v>Stock</v>
    <v>44947.034321527346</v>
    <v>81</v>
    <v>5.45</v>
    <v>531522300</v>
    <v>FATE THERAPEUTICS, INC.</v>
    <v>FATE THERAPEUTICS, INC.</v>
    <v>5.7750000000000004</v>
    <v>5.65</v>
    <v>5.47</v>
    <v>5.5</v>
    <v>97170440</v>
    <v>FATE</v>
    <v>FATE THERAPEUTICS, INC. (XNAS:FATE)</v>
    <v>3041388</v>
    <v>5746014</v>
    <v>2007</v>
  </rv>
  <rv s="2">
    <v>82</v>
  </rv>
  <rv s="0">
    <v>https://www.bing.com/financeapi/forcetrigger?t=a1vhfr&amp;q=XNAS%3aIMGN&amp;form=skydnc</v>
    <v>Learn more on Bing</v>
  </rv>
  <rv s="4">
    <v>7</v>
    <v>IMMUNOGEN, INC. (XNAS:IMGN)</v>
    <v>2</v>
    <v>8</v>
    <v>Finance</v>
    <v>4</v>
    <v>en-GB</v>
    <v>a1vhfr</v>
    <v>268435456</v>
    <v>1</v>
    <v>Powered by Refinitiv</v>
    <v>6.63</v>
    <v>3.0950000000000002</v>
    <v>0.88370000000000004</v>
    <v>0.21</v>
    <v>4.7085000000000002E-2</v>
    <v>0.01</v>
    <v>2.1410000000000001E-3</v>
    <v>USD</v>
    <v>ImmunoGen, Inc. is a clinical-stage biotechnology company focused on developing the antibody-drug conjugates (ADCs) to improve outcomes for cancer patients. An ADC with the Company’s technology comprises an antibody that binds to a target found on tumor cells and is conjugated to one of its potent anti-cancer agents as a payload to kill the tumor cell once the ADC has bound to its target. Its product candidates include Mirvetuximab soravtansine (IMGN853), IMGN632, MGC936 and IMGN151. Mirvetuximab soravtansine is a first-in-class ADC targeting folate receptor alpha (FRα), a cell-surface protein over-expressed in a number of epithelial tumors, including ovarian, endometrial, and non-small-cell lung cancers. IMGN632 (Pivekimab sunirine) is an ADC comprised of a high-affinity antibody designed to target CD123 with site-specific conjugation. It is advancing pivekimab in clinical trials for patients with blastic plasmacytoid dendritic cell neoplasm (BPDCN) and acute myeloid leukemia (AML).</v>
    <v>106</v>
    <v>Nasdaq Stock Market</v>
    <v>XNAS</v>
    <v>XNAS</v>
    <v>830 Winter Street, WALTHAM, MA, 02451 US</v>
    <v>4.68</v>
    <v>Biotechnology &amp; Medical Research</v>
    <v>Stock</v>
    <v>44947.028713356252</v>
    <v>84</v>
    <v>4.3499999999999996</v>
    <v>1030907000</v>
    <v>IMMUNOGEN, INC.</v>
    <v>IMMUNOGEN, INC.</v>
    <v>4.53</v>
    <v>4.46</v>
    <v>4.67</v>
    <v>4.68</v>
    <v>220750900</v>
    <v>IMGN</v>
    <v>IMMUNOGEN, INC. (XNAS:IMGN)</v>
    <v>3073095</v>
    <v>3633911</v>
    <v>1981</v>
  </rv>
  <rv s="2">
    <v>85</v>
  </rv>
  <rv s="0">
    <v>https://www.bing.com/financeapi/forcetrigger?t=bvik6h&amp;q=XNAS%3aINBX&amp;form=skydnc</v>
    <v>Learn more on Bing</v>
  </rv>
  <rv s="4">
    <v>7</v>
    <v>INHIBRX, INC. (XNAS:INBX)</v>
    <v>2</v>
    <v>8</v>
    <v>Finance</v>
    <v>4</v>
    <v>en-GB</v>
    <v>bvik6h</v>
    <v>268435456</v>
    <v>1</v>
    <v>Powered by Refinitiv</v>
    <v>34.72</v>
    <v>7.67</v>
    <v>1.9590000000000001</v>
    <v>1.1399999999999999</v>
    <v>4.9478999999999995E-2</v>
    <v>0</v>
    <v>0</v>
    <v>USD</v>
    <v>Inhibrx, Inc. is a clinical-stage biotechnology company focused on developing a pipeline of biologic therapeutic candidates. The Company’s single domain antibody (sdAb) platform provides a small, simple, modular target binding domain that can be combined in to meet the needs of each biological target. Its products pipeline includes: INBRX-101 is a recombinant alpha-1 antitrypsin (AAT) protein that is comprised of two human AAT, molecules covalently linked to the fragment crystallizable (Fc) region of human immunoglobulin G4; INBRX-109 is a precisely engineered tetravalent sdAb-based therapeutic candidate targeting death-receptor 5 (DR5) that designed with its sdAb platform to drive cancer-selective programmed cell death and to maximize potency while minimizing on-target liver toxicity arising from hepatocyte apoptosis, and INBRX-105 is a precisely engineered multi-specific sdAb-based therapeutic candidate that is designed to agonize 4-1BB selectively in the presence of PD-L1.</v>
    <v>106</v>
    <v>Nasdaq Stock Market</v>
    <v>XNAS</v>
    <v>XNAS</v>
    <v>11025 N. Torrey Pines Road, Suite 200, LA JOLLA, CA, 92037 US</v>
    <v>24.3</v>
    <v>Biotechnology &amp; Medical Research</v>
    <v>Stock</v>
    <v>44946.916103818752</v>
    <v>87</v>
    <v>23</v>
    <v>1053073000</v>
    <v>INHIBRX, INC.</v>
    <v>INHIBRX, INC.</v>
    <v>23.44</v>
    <v>23.04</v>
    <v>24.18</v>
    <v>24.18</v>
    <v>43551420</v>
    <v>INBX</v>
    <v>INHIBRX, INC. (XNAS:INBX)</v>
    <v>390498</v>
    <v>483835</v>
    <v>2017</v>
  </rv>
  <rv s="2">
    <v>88</v>
  </rv>
  <rv s="0">
    <v>https://www.bing.com/financeapi/forcetrigger?t=a1vo52&amp;q=XNAS%3aIOVA&amp;form=skydnc</v>
    <v>Learn more on Bing</v>
  </rv>
  <rv s="4">
    <v>7</v>
    <v>IOVANCE BIOTHERAPEUTICS, INC. (XNAS:IOVA)</v>
    <v>2</v>
    <v>8</v>
    <v>Finance</v>
    <v>4</v>
    <v>en-GB</v>
    <v>a1vo52</v>
    <v>268435456</v>
    <v>1</v>
    <v>Powered by Refinitiv</v>
    <v>18.73</v>
    <v>5.42</v>
    <v>0.11700000000000001</v>
    <v>0.11</v>
    <v>1.7857000000000001E-2</v>
    <v>0.03</v>
    <v>4.7850000000000002E-3</v>
    <v>USD</v>
    <v>Iovance Biotherapeutics, Inc. is a clinical-stage biopharmaceutical company. The Company is focused on the development and commercialization of cell therapies as cancer immunotherapy products designed to harness the power of a patient’s own immune system to eradicate cancer cells. It has developed a new, shorter manufacturing process for tumor infiltrating lymphocyte (TIL) known as Generation 2 (Gen 2), which yields a cryopreserved TIL product. Its lead product candidates include lifileucel for metastatic melanoma and metastatic cervical cancer, as well as LN-145 for metastatic non-small cell lung cancer (NSCLC). In addition, the Company is investigating the combinations of TIL therapy with immune checkpoint inhibitors (ICIs) in metastatic melanoma, cervical cancer (NSCLC), and head and neck squamous cell carcinoma (HNSCC). It is investigating peripheral blood lymphocyte (PBL) therapy for patients with refractory chronic lymphocytic leukemia (CLL) and small lymphocytic lymphoma (SLL).</v>
    <v>319</v>
    <v>Nasdaq Stock Market</v>
    <v>XNAS</v>
    <v>XNAS</v>
    <v>825 INDUSTRIAL ROAD, 4TH FLOOR, SAN CARLOS, CA, 94070 US</v>
    <v>6.31</v>
    <v>Biotechnology &amp; Medical Research</v>
    <v>Stock</v>
    <v>44947.032186573437</v>
    <v>90</v>
    <v>6.1</v>
    <v>989660500</v>
    <v>IOVANCE BIOTHERAPEUTICS, INC.</v>
    <v>IOVANCE BIOTHERAPEUTICS, INC.</v>
    <v>6.23</v>
    <v>6.16</v>
    <v>6.27</v>
    <v>6.3</v>
    <v>157840600</v>
    <v>IOVA</v>
    <v>IOVANCE BIOTHERAPEUTICS, INC. (XNAS:IOVA)</v>
    <v>4455401</v>
    <v>3589366</v>
    <v>2017</v>
  </rv>
  <rv s="2">
    <v>91</v>
  </rv>
  <rv s="0">
    <v>https://www.bing.com/financeapi/forcetrigger?t=bgo3xm&amp;q=XNAS%3aCRNX&amp;form=skydnc</v>
    <v>Learn more on Bing</v>
  </rv>
  <rv s="4">
    <v>7</v>
    <v>CRINETICS PHARMACEUTICALS, INC. (XNAS:CRNX)</v>
    <v>2</v>
    <v>8</v>
    <v>Finance</v>
    <v>4</v>
    <v>en-GB</v>
    <v>bgo3xm</v>
    <v>268435456</v>
    <v>1</v>
    <v>Powered by Refinitiv</v>
    <v>27.86</v>
    <v>15.37</v>
    <v>0.97440000000000004</v>
    <v>0.79</v>
    <v>4.1557000000000004E-2</v>
    <v>0</v>
    <v>0</v>
    <v>USD</v>
    <v>Crinetics Pharmaceuticals, Inc. is a clinical-stage pharmaceutical company. The Company is focused on the discovery, development and commercialization of therapeutics for rare endocrine diseases and endocrine-related tumors. It has discovered a pipeline of oral nonpeptide chemical entities that target peptide G protein coupled receptors (GPCRs) to treat a rare endocrine disease. Its product candidates include paltusotine, CRN04777 and CRN04894. Its paltusotine is in clinical development for the treatment of acromegaly and neuroendocrine tumors. CRN04777 is an investigational, oral, nonpeptide somatostatin receptor type 5 (SST5), agonist designed for the treatment of congenital hyperinsulinism (HI). CRN04894 is an investigational, oral, nonpeptide product candidate designed for the treatment of diseases caused by excess adrenocorticotrophic hormone (ACTH), including Cushings disease, congenital adrenal hyperplasia (CAH), and Ectopic ACTH Syndrome (EAS).</v>
    <v>143</v>
    <v>Nasdaq Stock Market</v>
    <v>XNAS</v>
    <v>XNAS</v>
    <v>10222 Barnes Canyon Rd Bldg 2, SAN DIEGO, CA, 92121-2711 US</v>
    <v>19.87</v>
    <v>Biotechnology &amp; Medical Research</v>
    <v>Stock</v>
    <v>44946.876822997656</v>
    <v>93</v>
    <v>18.95</v>
    <v>1065447000</v>
    <v>CRINETICS PHARMACEUTICALS, INC.</v>
    <v>CRINETICS PHARMACEUTICALS, INC.</v>
    <v>19.37</v>
    <v>19.010000000000002</v>
    <v>19.8</v>
    <v>19.8</v>
    <v>53810480</v>
    <v>CRNX</v>
    <v>CRINETICS PHARMACEUTICALS, INC. (XNAS:CRNX)</v>
    <v>306703</v>
    <v>420567</v>
    <v>2008</v>
  </rv>
  <rv s="2">
    <v>94</v>
  </rv>
  <rv s="0">
    <v>https://www.bing.com/financeapi/forcetrigger?t=buqrrw&amp;q=XNAS%3aFMTX&amp;form=skydnc</v>
    <v>Learn more on Bing</v>
  </rv>
  <rv s="5">
    <v>10</v>
    <v>FORMA THERAPEUTICS HOLDINGS, INC. (XNAS:FMTX)</v>
    <v>2</v>
    <v>11</v>
    <v>Finance</v>
    <v>12</v>
    <v>en-GB</v>
    <v>buqrrw</v>
    <v>268435456</v>
    <v>1</v>
    <v>1</v>
    <v>Powered by Refinitiv</v>
    <v>24.99</v>
    <v>4.95</v>
    <v>0.36099999999999999</v>
    <v>5.0000000000000001E-3</v>
    <v>2.5100000000000003E-4</v>
    <v>USD</v>
    <v>Forma Therapeutics Holdings, Inc. is a clinical-stage biopharmaceutical company. The Company is focused on the development and commercialization of therapeutics for patients with hematologic diseases and cancers. Its pipeline consists of six product candidates. Its product candidates include etavopivat, FT-7051, Olutasidenib- Acute Myeloid Leukemia IDH1m inhibitor, and Olutasidenib Glioma IDH1m inhibitor. Its lead product candidate, etavopivat, is an oral, once-daily, potentially disease-modifying therapy for the treatment of sickle cell disease (SCD), and other hemoglobinopathies. Its product candidate, FT-7051, is an inhibitor of CREB-binding protein/E1A binding protein p300, or CBP/p300 for the treatment of metastatic castration-resistant prostate cancer (mCRPC). Olutasidenib is an oral, selective small molecule investigational agent designed to selectively bind to and inhibit mutated IDH1 enzymes.</v>
    <v>189</v>
    <v>Nasdaq Stock Market</v>
    <v>XNAS</v>
    <v>XNAS</v>
    <v>300 North Beacon Street, Suite 501, WATERTOWN, MA, 02472 US</v>
    <v>19.940000000000001</v>
    <v>Biotechnology &amp; Medical Research</v>
    <v>Stock</v>
    <v>44826.752782279691</v>
    <v>96</v>
    <v>19.920000000000002</v>
    <v>953462258</v>
    <v>FORMA THERAPEUTICS HOLDINGS, INC.</v>
    <v>FORMA THERAPEUTICS HOLDINGS, INC.</v>
    <v>19.93</v>
    <v>19.920000000000002</v>
    <v>19.925000000000001</v>
    <v>47852560</v>
    <v>FMTX</v>
    <v>FORMA THERAPEUTICS HOLDINGS, INC. (XNAS:FMTX)</v>
    <v>298457</v>
    <v>2745536</v>
    <v>2011</v>
  </rv>
  <rv s="2">
    <v>97</v>
  </rv>
  <rv s="0">
    <v>https://www.bing.com/financeapi/forcetrigger?t=bq42u2&amp;q=XNAS%3aBCYC&amp;form=skydnc</v>
    <v>Learn more on Bing</v>
  </rv>
  <rv s="4">
    <v>7</v>
    <v>BICYCLE THERAPEUTICS PLC (XNAS:BCYC)</v>
    <v>2</v>
    <v>8</v>
    <v>Finance</v>
    <v>4</v>
    <v>en-GB</v>
    <v>bq42u2</v>
    <v>268435456</v>
    <v>1</v>
    <v>Powered by Refinitiv</v>
    <v>51.931899999999999</v>
    <v>12.08</v>
    <v>0.76219999999999999</v>
    <v>-0.46</v>
    <v>-1.6476000000000001E-2</v>
    <v>1.37</v>
    <v>4.9890999999999998E-2</v>
    <v>USD</v>
    <v>Bicycle Therapeutics plc is a United Kingdom-based clinical-stage biopharmaceutical company. The Company is developing a class of medicines, which it refers to as Bicycles, for diseases that are underserved by existing therapeutics. Bicycles are therapeutic modality combining the pharmacology usually associated with a biologic with the manufacturing and pharmacokinetic properties of a small molecule. Its product candidates BT5528, BT8009 and BT1718, are each a Bicycle Toxin Conjugate (BTC). BT5528 is a second-generation BTC designed to target Ephrin type A receptor 2 (EphA2). BT8009 is a second-generation BTC designed to target Nectin-4, a validated tumor antigen. BT1718 is being developed to target tumors that express Membrane Type 1 matrix metalloproteinase (MT1 MMP). Its product candidates BT7480 and BT7455, are each a Bicycle tumor-targeted immune cell agonist. The Company is also focused on additional therapeutic areas other than its wholly owned oncology portfolio.</v>
    <v>119</v>
    <v>Nasdaq Stock Market</v>
    <v>XNAS</v>
    <v>XNAS</v>
    <v>Blocks A &amp; B, Portway Building, Granta Park, Great Abington, CAMBRIDGE, CAMBRIDGESHIRE, CB21 6GS GB</v>
    <v>28.299700000000001</v>
    <v>Biotechnology &amp; Medical Research</v>
    <v>Stock</v>
    <v>44946.967760185158</v>
    <v>99</v>
    <v>27.38</v>
    <v>815272900</v>
    <v>BICYCLE THERAPEUTICS PLC</v>
    <v>BICYCLE THERAPEUTICS PLC</v>
    <v>28.08</v>
    <v>27.92</v>
    <v>27.46</v>
    <v>28.83</v>
    <v>29689470</v>
    <v>BCYC</v>
    <v>BICYCLE THERAPEUTICS PLC (XNAS:BCYC)</v>
    <v>72701</v>
    <v>218938</v>
    <v>2017</v>
  </rv>
  <rv s="2">
    <v>100</v>
  </rv>
  <rv s="0">
    <v>https://www.bing.com/financeapi/forcetrigger?t=c2aehw&amp;q=XNAS%3aLYEL&amp;form=skydnc</v>
    <v>Learn more on Bing</v>
  </rv>
  <rv s="4">
    <v>7</v>
    <v>LYELL IMMUNOPHARMA, INC. (XNAS:LYEL)</v>
    <v>2</v>
    <v>8</v>
    <v>Finance</v>
    <v>9</v>
    <v>en-GB</v>
    <v>c2aehw</v>
    <v>268435456</v>
    <v>1</v>
    <v>Powered by Refinitiv</v>
    <v>8.74</v>
    <v>2.74</v>
    <v>0.56499999999999995</v>
    <v>0.06</v>
    <v>2.0478E-2</v>
    <v>-0.14000000000000001</v>
    <v>-4.6822999999999997E-2</v>
    <v>USD</v>
    <v>Lyell Immunopharma, Inc. is a T-cell reprogramming company. The Company offers T cells to cure patients with solid tumors. Its technologies are designed to be applied in a target and agnostic manner to chimeric antigen receptor (CAR), tumor-infiltrating lymphocytes (TIL) and T cell receptor (TCR) therapies to improve the properties of T cells to eradicate solid tumors. It builds a multi-modality product pipeline across solid tumor indications with unmet needs. It offers Gen-R and Epi-R technology platforms. Its Gen-R is its ex vivo genetic reprogramming technology to overcome T cell exhaustion. Its Epi-R is an ex vivo epigenetic reprogramming technology to create a population of T cells with durable stemness. Epi-R is designed to generate populations of T cells that have the property of durable stemness. The Company is applying its Epi-R technology to develop its product candidate, LYL845. The Company is based in South San Francisco, California and Seattle, and Bothell, Washington.</v>
    <v>219</v>
    <v>Nasdaq Stock Market</v>
    <v>XNAS</v>
    <v>XNAS</v>
    <v>201 Haskins Way, Suite 301, SOUTH SAN FRANCISCO, CA, 94080 US</v>
    <v>3.05</v>
    <v>Biotechnology &amp; Medical Research</v>
    <v>Stock</v>
    <v>44946.912482753905</v>
    <v>102</v>
    <v>2.89</v>
    <v>745483600</v>
    <v>LYELL IMMUNOPHARMA, INC.</v>
    <v>LYELL IMMUNOPHARMA, INC.</v>
    <v>2.99</v>
    <v>2.93</v>
    <v>2.99</v>
    <v>2.85</v>
    <v>249325600</v>
    <v>LYEL</v>
    <v>LYELL IMMUNOPHARMA, INC. (XNAS:LYEL)</v>
    <v>838310</v>
    <v>1398316</v>
    <v>2018</v>
  </rv>
  <rv s="2">
    <v>103</v>
  </rv>
  <rv s="0">
    <v>https://www.bing.com/financeapi/forcetrigger?t=bq3enm&amp;q=XNAS%3aIDYA&amp;form=skydnc</v>
    <v>Learn more on Bing</v>
  </rv>
  <rv s="4">
    <v>7</v>
    <v>IDEAYA BIOSCIENCES, INC. (XNAS:IDYA)</v>
    <v>2</v>
    <v>8</v>
    <v>Finance</v>
    <v>4</v>
    <v>en-GB</v>
    <v>bq3enm</v>
    <v>268435456</v>
    <v>1</v>
    <v>Powered by Refinitiv</v>
    <v>19.14</v>
    <v>8.14</v>
    <v>0.94299999999999995</v>
    <v>-0.3</v>
    <v>-1.6732E-2</v>
    <v>0</v>
    <v>0</v>
    <v>USD</v>
    <v>IDEAYA Biosciences, Inc. is a synthetic lethality-focused precision medicine oncology company. The Company is focused on the discovery and development of targeted therapeutics for patient populations selected using molecular diagnostics. Its lead synthetic lethality product candidate, IDE397, is a clinical-stage methionine adenosyltransferase 2a (MAT2A) inhibitor for patients with solid tumors having methylthioadenosine phosphorylase (MTAP) deletions. Its clinical-stage product candidate, darovasertib (IDE196), is a protein kinase C (PKC), inhibitor that is being evaluated as a synthetic lethal combination therapy in patients having genetically defined cancers having GNAQ or GNA11 gene mutations. Its pipeline also includes preclinical research programs directed to synthetic lethality targets PARG, Pol Theta, Werner Helicase, and certain deoxyribonucleic acid (DNA) damage targets. The PARG program is for patients having tumors with a defined biomarker based on genetic mutations.</v>
    <v>95</v>
    <v>Nasdaq Stock Market</v>
    <v>XNAS</v>
    <v>XNAS</v>
    <v>7000 Shoreline Ct Ste 350, SOUTH SAN FRANCISCO, CA, 94080-7604 US</v>
    <v>18.239999999999998</v>
    <v>Biotechnology &amp; Medical Research</v>
    <v>Stock</v>
    <v>44946.916104120312</v>
    <v>105</v>
    <v>17.559999999999999</v>
    <v>848241000</v>
    <v>IDEAYA BIOSCIENCES, INC.</v>
    <v>IDEAYA BIOSCIENCES, INC.</v>
    <v>18.21</v>
    <v>17.93</v>
    <v>17.63</v>
    <v>17.63</v>
    <v>48113500</v>
    <v>IDYA</v>
    <v>IDEAYA BIOSCIENCES, INC. (XNAS:IDYA)</v>
    <v>443006</v>
    <v>421350</v>
    <v>2015</v>
  </rv>
  <rv s="2">
    <v>106</v>
  </rv>
  <rv s="0">
    <v>https://www.bing.com/financeapi/forcetrigger?t=bn14h7&amp;q=XNAS%3aALLO&amp;form=skydnc</v>
    <v>Learn more on Bing</v>
  </rv>
  <rv s="4">
    <v>7</v>
    <v>ALLOGENE THERAPEUTICS, INC. (XNAS:ALLO)</v>
    <v>2</v>
    <v>8</v>
    <v>Finance</v>
    <v>4</v>
    <v>en-GB</v>
    <v>bn14h7</v>
    <v>268435456</v>
    <v>1</v>
    <v>Powered by Refinitiv</v>
    <v>17.489999999999998</v>
    <v>5.4050000000000002</v>
    <v>0.70850000000000002</v>
    <v>0.18</v>
    <v>2.8256999999999997E-2</v>
    <v>7.0000000000000007E-2</v>
    <v>1.0687E-2</v>
    <v>USD</v>
    <v>Allogene Therapeutics, Inc. is a clinical stage immuno-oncology company. The Company is focused on the development and commercialization of genetically engineered allogeneic T cell therapies for the treatment of cancer. It is engaged in developing a pipeline of multiple allogeneic chimeric antigen receptor (CAR) T cell product candidates utilizing protein engineering, gene editing, gene insertion and advanced T cell manufacturing technologies. Its advanced product candidates, ALLO-501 and ALLO-501A, are engineered allogeneic CAR T cell therapies that target CD19, a protein expressed on the cell surface of B cells and a validated target for B cell driven hematological malignancies. It is also developing engineered allogeneic CAR T cell product candidates for multiple myeloma, clear cell renal cell carcinoma (ccRCC), and other blood cancers and solid tumors. Its lead product candidates include ALLO-501, ALLO-501A, ALLO-715, ALLO-715 plus nirogacestat, ALLO-605, ALLO-316, and ALLO-647.</v>
    <v>356</v>
    <v>Nasdaq Stock Market</v>
    <v>XNAS</v>
    <v>XNAS</v>
    <v>210 E Grand Ave, SOUTH SAN FRANCISCO, CA, 94080-4811 US</v>
    <v>6.63</v>
    <v>Biotechnology &amp; Medical Research</v>
    <v>Stock</v>
    <v>44946.982048310158</v>
    <v>108</v>
    <v>6.33</v>
    <v>944576500</v>
    <v>ALLOGENE THERAPEUTICS, INC.</v>
    <v>ALLOGENE THERAPEUTICS, INC.</v>
    <v>6.57</v>
    <v>6.37</v>
    <v>6.55</v>
    <v>6.62</v>
    <v>144210100</v>
    <v>ALLO</v>
    <v>ALLOGENE THERAPEUTICS, INC. (XNAS:ALLO)</v>
    <v>1321262</v>
    <v>2148447</v>
    <v>2017</v>
  </rv>
  <rv s="2">
    <v>109</v>
  </rv>
  <rv s="0">
    <v>https://www.bing.com/financeapi/forcetrigger?t=a1wp52&amp;q=XNAS%3aKURA&amp;form=skydnc</v>
    <v>Learn more on Bing</v>
  </rv>
  <rv s="4">
    <v>7</v>
    <v>KURA ONCOLOGY, INC. (XNAS:KURA)</v>
    <v>2</v>
    <v>8</v>
    <v>Finance</v>
    <v>4</v>
    <v>en-GB</v>
    <v>a1wp52</v>
    <v>268435456</v>
    <v>1</v>
    <v>Powered by Refinitiv</v>
    <v>19.93</v>
    <v>10.41</v>
    <v>0.84260000000000002</v>
    <v>0.01</v>
    <v>7.1840000000000001E-4</v>
    <v>0.28000000000000003</v>
    <v>2.0101000000000001E-2</v>
    <v>USD</v>
    <v>Kura Oncology, Inc. is a clinical-stage biopharmaceutical company. The Company’s segment is engaged in discovery and development of medicines for the treatment of cancer. Its pipeline consists of small molecule product candidates that target cancer signaling pathways. It is developing its product candidate, tipifarnib, which is a farnesyl transferase inhibitor, in both solid tumors and hematologic indications. It is developing KO-539, a small molecule inhibitor of the Lysine K-specific Methyltransferase 2A (KMT2A) interaction for the treatment of genetically defined subsets of acute leukemias, including acute myeloid leukemia (AML) and acute lymphoblastic leukemia (ALL). The Company is developing orally available, small molecule compounds that inhibit the interaction between the proteins menin and MLL for the treatment of MLL-rearranged (MML-r) leukemias, a genetically-defined subset of approximately two forms of acute leukemia, acute myeloid leukemia (AML) and acute lymphoblastic.</v>
    <v>127</v>
    <v>Nasdaq Stock Market</v>
    <v>XNAS</v>
    <v>XNAS</v>
    <v>12730 HIGH BLUFF DRIVE, SUITE 400, SAN DIEGO, CA, 92130 US</v>
    <v>14.12</v>
    <v>Biotechnology &amp; Medical Research</v>
    <v>Stock</v>
    <v>44946.936735207812</v>
    <v>111</v>
    <v>13.79</v>
    <v>950916500</v>
    <v>KURA ONCOLOGY, INC.</v>
    <v>KURA ONCOLOGY, INC.</v>
    <v>14.12</v>
    <v>13.92</v>
    <v>13.93</v>
    <v>14.21</v>
    <v>68263930</v>
    <v>KURA</v>
    <v>KURA ONCOLOGY, INC. (XNAS:KURA)</v>
    <v>825690</v>
    <v>878992</v>
    <v>2007</v>
  </rv>
  <rv s="2">
    <v>112</v>
  </rv>
  <rv s="0">
    <v>https://www.bing.com/financeapi/forcetrigger?t=azil27&amp;q=XNAS%3aCOGT&amp;form=skydnc</v>
    <v>Learn more on Bing</v>
  </rv>
  <rv s="4">
    <v>7</v>
    <v>COGENT BIOSCIENCES, INC. (XNAS:COGT)</v>
    <v>2</v>
    <v>8</v>
    <v>Finance</v>
    <v>4</v>
    <v>en-GB</v>
    <v>azil27</v>
    <v>268435456</v>
    <v>1</v>
    <v>Powered by Refinitiv</v>
    <v>18.07</v>
    <v>3.79</v>
    <v>1.6953</v>
    <v>0.81</v>
    <v>6.428600000000001E-2</v>
    <v>0.38</v>
    <v>2.8336999999999998E-2</v>
    <v>USD</v>
    <v>Cogent Biosciences, Inc. is a biotechnology company that is focused on developing precision therapies for genetically defined diseases. The Company’s most advanced clinical program, bezuclastinib (CGT9486), is a selective tyrosine kinase inhibitor that is designed to potently inhibit the KIT D816V mutation as well as other mutations in KIT exon 17. KIT D816V is responsible for driving systemic mastocytosis, a serious disease caused by unchecked proliferation of mast cells. In addition to bezuclastinib, the Company is developing a portfolio of novel targeted therapies to help patients fighting serious, genetically driven diseases. The Company has initiated APEX, a Phase II clinical study of bezuclastinib in patients with AdvSM. APEX is an open-label, global, multicenter study evaluating the safety, efficacy, pharmacokinetic, and pharmacodynamic profiles of bezuclastinib. It also initiated Peak, a randomized, open-label, global Phase III clinical trial.</v>
    <v>121</v>
    <v>Nasdaq Stock Market</v>
    <v>XNAS</v>
    <v>XNAS</v>
    <v>275 Wyman Street, 3Rd Floor, WALTHAM, MA, 02451 US</v>
    <v>13.535</v>
    <v>Biotechnology &amp; Medical Research</v>
    <v>Stock</v>
    <v>44946.908097835156</v>
    <v>114</v>
    <v>12.5</v>
    <v>937270900</v>
    <v>COGENT BIOSCIENCES, INC.</v>
    <v>COGENT BIOSCIENCES, INC.</v>
    <v>12.8</v>
    <v>12.6</v>
    <v>13.41</v>
    <v>13.79</v>
    <v>69893430</v>
    <v>COGT</v>
    <v>COGENT BIOSCIENCES, INC. (XNAS:COGT)</v>
    <v>778679</v>
    <v>885927</v>
    <v>2014</v>
  </rv>
  <rv s="2">
    <v>115</v>
  </rv>
  <rv s="0">
    <v>https://www.bing.com/financeapi/forcetrigger?t=a1pnr7&amp;q=XNAS%3aCHRS&amp;form=skydnc</v>
    <v>Learn more on Bing</v>
  </rv>
  <rv s="3">
    <v>5</v>
    <v>COHERUS BIOSCIENCES, INC. (XNAS:CHRS)</v>
    <v>2</v>
    <v>6</v>
    <v>Finance</v>
    <v>4</v>
    <v>en-GB</v>
    <v>a1pnr7</v>
    <v>268435456</v>
    <v>1</v>
    <v>Powered by Refinitiv</v>
    <v>14.11</v>
    <v>5.5807000000000002</v>
    <v>0.88380000000000003</v>
    <v>0.28000000000000003</v>
    <v>3.2037000000000003E-2</v>
    <v>0.43</v>
    <v>4.7671999999999999E-2</v>
    <v>USD</v>
    <v>Coherus BioSciences, Inc. is a commercial-stage biopharmaceutical company. The Company is focused on the research, development and commercialization of immunotherapies to treat cancer. It operates in the business of developing and commercializing the human pharmaceutical products segment. The Company’s product pipeline comprises three product candidates, toripalimab, an anti-PD-1 antibody being developed in collaboration with Junshi Biosciences Co., Ltd., CIMERLI, a Lucentis biosimilar candidate in-licensed for commercial rights in the United States and Canada from Bioeq, and a bevacizumab (Avastin) biosimilar in-licensed for commercial rights in the United States from Innovent Biologics (Suzhou) Co., Ltd. It is also developing an internal immuno-oncology pipeline in preclinical and translational science, bioinformatics, analytical characterization, process science engineering, and clinical-regulatory development and commercialization.</v>
    <v>376</v>
    <v>Nasdaq Stock Market</v>
    <v>XNAS</v>
    <v>XNAS</v>
    <v>C/O DENNIS M. LANFEAR, 201 REDWOOD SHORES PARKWAY, SUITE 200, REDWOOD CITY, CA, 94065 US</v>
    <v>9.07</v>
    <v>Biotechnology &amp; Medical Research</v>
    <v>Stock</v>
    <v>44947.010945635935</v>
    <v>117</v>
    <v>8.65</v>
    <v>701557000</v>
    <v>COHERUS BIOSCIENCES, INC.</v>
    <v>COHERUS BIOSCIENCES, INC.</v>
    <v>8.86</v>
    <v>8.8872999999999998</v>
    <v>8.74</v>
    <v>9.02</v>
    <v>9.4499999999999993</v>
    <v>77777940</v>
    <v>CHRS</v>
    <v>COHERUS BIOSCIENCES, INC. (XNAS:CHRS)</v>
    <v>807361</v>
    <v>1736551</v>
    <v>2010</v>
  </rv>
  <rv s="2">
    <v>118</v>
  </rv>
  <rv s="0">
    <v>https://www.bing.com/financeapi/forcetrigger?t=bxfgyc&amp;q=XNAS%3aSANA&amp;form=skydnc</v>
    <v>Learn more on Bing</v>
  </rv>
  <rv s="4">
    <v>7</v>
    <v>Sana Biotechnology Inc (XNAS:SANA)</v>
    <v>2</v>
    <v>8</v>
    <v>Finance</v>
    <v>4</v>
    <v>en-GB</v>
    <v>bxfgyc</v>
    <v>268435456</v>
    <v>1</v>
    <v>Powered by Refinitiv</v>
    <v>9.6</v>
    <v>3.1507999999999998</v>
    <v>2.3069999999999999</v>
    <v>0.36</v>
    <v>8.6123999999999992E-2</v>
    <v>0.05</v>
    <v>1.1013E-2</v>
    <v>USD</v>
    <v>Sana Biotechnology, Inc. is a preclinical-stage biotechnology company. The Company is focused on creating and delivering engineered cells as medicines for patients. The Company develops in vivo and ex vivo cell engineering platforms for treatment across an array of therapeutic areas with unmet treatment needs, including oncology, diabetes, central nervous system (CNS) disorders, cardiovascular diseases, and genetic disorders, among others. The Company’s process of repairing and controlling genes in the body, referred to as gene therapy or in vivo cell engineering, requires in vivo delivery of a therapeutic payload and modification of the genome. The Company’s fusogen technology in preclinical studies targets cell surface receptors when combined with delivery vehicles to form fusosomes and allows cell-specific delivery across multiple different cell types. The Company focuses this technology on delivering payloads to T cells, hepatocytes, and hematopoietic stem cells (HSCs).</v>
    <v>494</v>
    <v>Nasdaq Stock Market</v>
    <v>XNAS</v>
    <v>XNAS</v>
    <v>188 East Blaine Street, Suite 400, SEATTLE, WA, 98102 US</v>
    <v>4.6150000000000002</v>
    <v>Biotechnology &amp; Medical Research</v>
    <v>Stock</v>
    <v>44946.99493959453</v>
    <v>120</v>
    <v>4.1500000000000004</v>
    <v>865898100</v>
    <v>Sana Biotechnology Inc</v>
    <v>Sana Biotechnology Inc</v>
    <v>4.26</v>
    <v>4.18</v>
    <v>4.54</v>
    <v>4.59</v>
    <v>190726500</v>
    <v>SANA</v>
    <v>Sana Biotechnology Inc (XNAS:SANA)</v>
    <v>1233501</v>
    <v>1088704</v>
    <v>2018</v>
  </rv>
  <rv s="2">
    <v>121</v>
  </rv>
  <rv s="0">
    <v>https://www.bing.com/financeapi/forcetrigger?t=brfjdm&amp;q=XNAS%3aIGMS&amp;form=skydnc</v>
    <v>Learn more on Bing</v>
  </rv>
  <rv s="4">
    <v>7</v>
    <v>IGM BIOSCIENCES, INC. (XNAS:IGMS)</v>
    <v>2</v>
    <v>8</v>
    <v>Finance</v>
    <v>4</v>
    <v>en-GB</v>
    <v>brfjdm</v>
    <v>268435456</v>
    <v>1</v>
    <v>Powered by Refinitiv</v>
    <v>35.979999999999997</v>
    <v>12.67</v>
    <v>-0.27510000000000001</v>
    <v>-0.35</v>
    <v>-1.4881E-2</v>
    <v>1.63</v>
    <v>7.0349999999999996E-2</v>
    <v>USD</v>
    <v>IGM Biosciences, Inc. is a clinical-stage biotechnology company focused on creating and developing engineered IgM antibodies for the treatment of cancer, infectious diseases, and autoimmune and inflammatory diseases. The Company has created an IgM antibody technology platform for developing T cell engagers, receptor cross-linking agonists, targeted cytokines and target neutralizers. Its product candidates in clinical testing include IGM-2323 and IGM-8444. IGM-2323 is a bispecific T cell engaging IgM antibody targeting CD20 and CD3 proteins, is in a Phase II clinical trial for the treatment of relapsed/refractory B cell non-Hodgkins lymphoma (NHL) patients. IGM-8444 is an IgM antibody targeting Death Receptor 5 (DR5) proteins for the treatment of patients with solid and hematologic malignancies, is in a Phase I clinical trial for the treatment of solid cancers. Its oncology pipeline also includes IGM-7354, IGM-2644 and IGM-2537.</v>
    <v>242</v>
    <v>Nasdaq Stock Market</v>
    <v>XNAS</v>
    <v>XNAS</v>
    <v>325 E Middlefield Rd, MOUNTAIN VIEW, CA, 94043-4003 US</v>
    <v>24.02</v>
    <v>Biotechnology &amp; Medical Research</v>
    <v>Stock</v>
    <v>44946.883156990625</v>
    <v>123</v>
    <v>22.400099999999998</v>
    <v>992290300</v>
    <v>IGM BIOSCIENCES, INC.</v>
    <v>IGM BIOSCIENCES, INC.</v>
    <v>24.02</v>
    <v>23.52</v>
    <v>23.17</v>
    <v>24.8</v>
    <v>42826510</v>
    <v>IGMS</v>
    <v>IGM BIOSCIENCES, INC. (XNAS:IGMS)</v>
    <v>163085</v>
    <v>251632</v>
    <v>2012</v>
  </rv>
  <rv s="2">
    <v>124</v>
  </rv>
  <rv s="0">
    <v>https://www.bing.com/financeapi/forcetrigger?t=a1xydm&amp;q=XNAS%3aMRUS&amp;form=skydnc</v>
    <v>Learn more on Bing</v>
  </rv>
  <rv s="4">
    <v>7</v>
    <v>Merus NV (XNAS:MRUS)</v>
    <v>2</v>
    <v>8</v>
    <v>Finance</v>
    <v>4</v>
    <v>en-GB</v>
    <v>a1xydm</v>
    <v>268435456</v>
    <v>1</v>
    <v>Powered by Refinitiv</v>
    <v>30.81</v>
    <v>12.03</v>
    <v>0.81620000000000004</v>
    <v>0.02</v>
    <v>1.3600000000000001E-3</v>
    <v>0</v>
    <v>0</v>
    <v>USD</v>
    <v>Merus NV is the Netherlands - based biotechnology company, concentrated on developing differentiating therapeutics for cancer patients. The product programs in the Merus pipeline are based on the Multiclonics format. Its products are designed to bind to multiple targets, and are manufactured with features for anti-cancer effects against the complex mechanisms that drive cancer. Company's products engage cancer antigens and harness the power of the immune system to kill tumor cells by utilizing technology platform. One of the drug zenocutuzumab (Zeno), a Biclonics antibody, concentrates on helping patients with lung, pancreatic and other types of solid tumors. The company operates in the Netherlands and United States.</v>
    <v>121</v>
    <v>Nasdaq Stock Market</v>
    <v>XNAS</v>
    <v>XNAS</v>
    <v>Yalelaan 62, UTRECHT, UTRECHT, 3584 CM NL</v>
    <v>15.02</v>
    <v>Biotechnology &amp; Medical Research</v>
    <v>Stock</v>
    <v>44946.876090300779</v>
    <v>126</v>
    <v>14.48</v>
    <v>682041400</v>
    <v>Merus NV</v>
    <v>Merus NV</v>
    <v>14.74</v>
    <v>14.71</v>
    <v>14.73</v>
    <v>14.73</v>
    <v>46302880</v>
    <v>MRUS</v>
    <v>Merus NV (XNAS:MRUS)</v>
    <v>52718</v>
    <v>184028</v>
    <v>2003</v>
  </rv>
  <rv s="2">
    <v>127</v>
  </rv>
  <rv s="0">
    <v>https://www.bing.com/financeapi/forcetrigger?t=a1n1ww&amp;q=XNAS%3aAGEN&amp;form=skydnc</v>
    <v>Learn more on Bing</v>
  </rv>
  <rv s="3">
    <v>5</v>
    <v>AGENUS INC. (XNAS:AGEN)</v>
    <v>2</v>
    <v>6</v>
    <v>Finance</v>
    <v>4</v>
    <v>en-GB</v>
    <v>a1n1ww</v>
    <v>268435456</v>
    <v>1</v>
    <v>Powered by Refinitiv</v>
    <v>3.37</v>
    <v>1.25</v>
    <v>1.3176000000000001</v>
    <v>-7.0000000000000007E-2</v>
    <v>-2.5270999999999998E-2</v>
    <v>-0.01</v>
    <v>-3.7040000000000003E-3</v>
    <v>USD</v>
    <v>Agenus Inc. is a clinical-stage immuno-oncology (I-O) company. It has a pipeline of immune checkpoint antibodies, adoptive cell therapies and neoantigen cancer vaccines, to fight cancer. Its I-O assets include antibody-based therapeutics, monospecific and bispecific antibodies, cell therapy, vaccines and adjuvants. Its antibody candidates are Balstilimab (an anti-PD-1 antibody) and Zalifrelimab (an anti-CTLA-4 antibody), which is in Phase 2 trials as both a monotherapy (balstilimab) and combination therapy (balstilimab/zalifrelimab) for treatment of patients with second-line cervical cancer. Its clinical-stage asset portfolio also includes Botensilimab (AGEN1181), AGEN2373, AGEN1423, AGEN1777, MK-4830, INCAGN2390, INCAGN2385 and AGENT 797. It is developing personalized vaccines, namely Prophage and AutoSynVax, and off-the-shelf vaccines PhosphoSynVax, which contains heat shock proteins to deliver neoantigens to the right immune cells to activate an anti-cancer immune response.</v>
    <v>441</v>
    <v>Nasdaq Stock Market</v>
    <v>XNAS</v>
    <v>XNAS</v>
    <v>3 Forbes Rd, LEXINGTON, MA, 02421-7305 US</v>
    <v>2.8641999999999999</v>
    <v>Biotechnology &amp; Medical Research</v>
    <v>Stock</v>
    <v>44947.035313205466</v>
    <v>129</v>
    <v>2.63</v>
    <v>764539900</v>
    <v>AGENUS INC.</v>
    <v>AGENUS INC.</v>
    <v>2.83</v>
    <v>20.235900000000001</v>
    <v>2.77</v>
    <v>2.7</v>
    <v>2.69</v>
    <v>283162900</v>
    <v>AGEN</v>
    <v>AGENUS INC. (XNAS:AGEN)</v>
    <v>5954176</v>
    <v>3932120</v>
    <v>1999</v>
  </rv>
  <rv s="2">
    <v>130</v>
  </rv>
  <rv s="0">
    <v>https://www.bing.com/financeapi/forcetrigger?t=bslv5r&amp;q=XNAS%3aRAPT&amp;form=skydnc</v>
    <v>Learn more on Bing</v>
  </rv>
  <rv s="4">
    <v>7</v>
    <v>RAPT THERAPEUTICS, INC. (XNAS:RAPT)</v>
    <v>2</v>
    <v>8</v>
    <v>Finance</v>
    <v>4</v>
    <v>en-GB</v>
    <v>bslv5r</v>
    <v>268435456</v>
    <v>1</v>
    <v>Powered by Refinitiv</v>
    <v>32.450000000000003</v>
    <v>9.8550000000000004</v>
    <v>1.2410000000000001</v>
    <v>1.22</v>
    <v>4.5252000000000001E-2</v>
    <v>-1.4</v>
    <v>-4.9680999999999996E-2</v>
    <v>USD</v>
    <v>RAPT Therapeutics, Inc. is a clinical-stage immunology-based biopharmaceutical company. The Company is focused on discovering, developing and commercializing oral small molecule therapies for patients with unmet needs in inflammatory diseases and oncology. Utilizing its drug discovery and development engine, the Company develops selective small molecules that are designed to modulate the critical immune responses underlying these diseases. Its two lead drug candidates each target C-C motif chemokine receptor 4 (CCR4). Its inflammation drug candidate, RPT193, is designed to selectively inhibit the migration of type 2 T helper cells (Th2 cells) into inflamed tissues. Its lead oncology drug candidate, FLX475, is designed to selectively inhibit the migration of immunosuppressive regulatory T cells (Treg) into tumors. In addition, RPT193 has clinical translatability in a variety of inflammatory diseases beyond atopic dermatitis (AD), including allergic asthma and chronic rhinosinusitis.</v>
    <v>94</v>
    <v>Nasdaq Stock Market</v>
    <v>XNAS</v>
    <v>XNAS</v>
    <v>561 Eccles Ave, SOUTH SAN FRANCISCO, CA, 94080-1906 US</v>
    <v>28.33</v>
    <v>Biotechnology &amp; Medical Research</v>
    <v>Stock</v>
    <v>44947.017060138278</v>
    <v>132</v>
    <v>26.56</v>
    <v>973571800</v>
    <v>RAPT THERAPEUTICS, INC.</v>
    <v>RAPT THERAPEUTICS, INC.</v>
    <v>27.52</v>
    <v>26.96</v>
    <v>28.18</v>
    <v>26.78</v>
    <v>34548320</v>
    <v>RAPT</v>
    <v>RAPT THERAPEUTICS, INC. (XNAS:RAPT)</v>
    <v>379129</v>
    <v>454847</v>
    <v>2015</v>
  </rv>
  <rv s="2">
    <v>133</v>
  </rv>
  <rv s="0">
    <v>https://www.bing.com/financeapi/forcetrigger?t=by3tcw&amp;q=XNAS%3aCMPX&amp;form=skydnc</v>
    <v>Learn more on Bing</v>
  </rv>
  <rv s="4">
    <v>7</v>
    <v>Compass Therapeutics, Inc. (XNAS:CMPX)</v>
    <v>2</v>
    <v>8</v>
    <v>Finance</v>
    <v>4</v>
    <v>en-GB</v>
    <v>by3tcw</v>
    <v>268435456</v>
    <v>1</v>
    <v>Powered by Refinitiv</v>
    <v>5.65</v>
    <v>1.25</v>
    <v>0.58799999999999997</v>
    <v>-0.05</v>
    <v>-1.3332999999999999E-2</v>
    <v>0.18</v>
    <v>4.8648999999999998E-2</v>
    <v>USD</v>
    <v>Compass Therapeutics, Inc. is a clinical-stage, oncology-focused biopharmaceutical company. The Company is focused on developing antibody-based therapeutics to treat multiple human diseases. Its pipeline of product candidates targets multiple critical biological pathways required for an anti-tumor response, which include modulation of the microvasculature via angiogenesis-targeted agents. Its clinical-stage product candidates include CTX-009 and CTX-471. CTX-009 is a bispecific antibody that simultaneously targets Delta-like ligand 4 (DLL4) and vascular endothelial growth factor A (VEGF-A). Its monoclonal antibody product candidate, CTX-471, is a fully human, IgG4 monoclonal antibody that is an agonist of CD137, a key costimulatory receptor on immune cells. Its third program, CTX-8371, is a bispecific antibody that binds to both PD-1 and PD-L1, the target checkpoint inhibitor antibodies. It is also developing a portfolio of bispecific and monoclonal antibody product candidates.</v>
    <v>24</v>
    <v>Nasdaq Stock Market</v>
    <v>XNAS</v>
    <v>XNAS</v>
    <v>80 Guest Street, BOSTON, MA, 02135 US</v>
    <v>3.88</v>
    <v>Biotechnology &amp; Medical Research</v>
    <v>Stock</v>
    <v>44946.997769339847</v>
    <v>135</v>
    <v>3.2</v>
    <v>466908400</v>
    <v>Compass Therapeutics, Inc.</v>
    <v>Compass Therapeutics, Inc.</v>
    <v>3.88</v>
    <v>3.75</v>
    <v>3.7</v>
    <v>3.88</v>
    <v>126191500</v>
    <v>CMPX</v>
    <v>Compass Therapeutics, Inc. (XNAS:CMPX)</v>
    <v>1213208</v>
    <v>301123</v>
    <v>2018</v>
  </rv>
  <rv s="2">
    <v>136</v>
  </rv>
  <rv s="0">
    <v>https://www.bing.com/financeapi/forcetrigger?t=bnmkkr&amp;q=XNAS%3aIMTX&amp;form=skydnc</v>
    <v>Learn more on Bing</v>
  </rv>
  <rv s="3">
    <v>5</v>
    <v>Immatics NV (XNAS:IMTX)</v>
    <v>2</v>
    <v>6</v>
    <v>Finance</v>
    <v>4</v>
    <v>en-GB</v>
    <v>bnmkkr</v>
    <v>268435456</v>
    <v>1</v>
    <v>Powered by Refinitiv</v>
    <v>13.6</v>
    <v>5.75</v>
    <v>0.55430000000000001</v>
    <v>0.18</v>
    <v>2.1101999999999999E-2</v>
    <v>0</v>
    <v>0</v>
    <v>USD</v>
    <v>Immatics NV is a clinical-stage biopharmaceutical company that is based in the Netherlands. The Company is focused on the discovery and development of T-Cell eceptors with the goal of enabling a robust and specific T-Cell response against these targets. The Company develops targeted immunotherapies with an emphasis on treating solid tumors through two distinct therapeutic modalities: Adoptive Cell Therapies (ACT) and antibody-like TCR Bispecifics (TCER). Its wholly owned pipeline comprises of eight therapeutic programs, of which four are in clinical trials, including IMA201 (MAGEA4/8), IMA202 (MAGEA1) and ACTolog IMA 101 (Multi-target pilot trial) for solid cancers and IMA203 (PRAME) for hematological and solid cancers, as well as four are in preclinical development, including IMA204 (COL6A3) and IMA401 (Cancer testis antigen) for solid cancers, and ACTallo IMA301 (Cancer testis antigen) and IMA402 (Cancer testis antigen) for hematological and solid cancers.</v>
    <v>188</v>
    <v>Nasdaq Stock Market</v>
    <v>XNAS</v>
    <v>XNAS</v>
    <v>Paul Ehrlich-Strasse 15, TUEBINGEN, BADEN-WUERTTEMBERG, 72076 DE</v>
    <v>8.7100000000000009</v>
    <v>Biotechnology &amp; Medical Research</v>
    <v>Stock</v>
    <v>44946.876090253907</v>
    <v>138</v>
    <v>8.3800000000000008</v>
    <v>665660000</v>
    <v>Immatics NV</v>
    <v>Immatics NV</v>
    <v>8.5</v>
    <v>15.8278</v>
    <v>8.5299999999999994</v>
    <v>8.7100000000000009</v>
    <v>8.7100000000000009</v>
    <v>76227040</v>
    <v>IMTX</v>
    <v>Immatics NV (XNAS:IMTX)</v>
    <v>197765</v>
    <v>201862</v>
    <v>2020</v>
  </rv>
  <rv s="2">
    <v>139</v>
  </rv>
  <rv s="0">
    <v>https://www.bing.com/financeapi/forcetrigger?t=bvdwec&amp;q=XNAS%3aTNGX&amp;form=skydnc</v>
    <v>Learn more on Bing</v>
  </rv>
  <rv s="4">
    <v>7</v>
    <v>TANGO THERAPEUTICS, INC. (XNAS:TNGX)</v>
    <v>2</v>
    <v>8</v>
    <v>Finance</v>
    <v>4</v>
    <v>en-GB</v>
    <v>bvdwec</v>
    <v>268435456</v>
    <v>1</v>
    <v>Powered by Refinitiv</v>
    <v>9.99</v>
    <v>3.18</v>
    <v>1.155</v>
    <v>-0.09</v>
    <v>-1.2244999999999999E-2</v>
    <v>0</v>
    <v>0</v>
    <v>USD</v>
    <v>Tango Therapeutics, Inc. is a precision oncology company engaged in the discovery and development of drugs at tumor suppressor gene loss in patients with unmet medical need. The Company’s product candidates include TNG908 and ubiquitin-specific protease 1 (USP1). TNG908, is a synthetic lethal, small molecule inhibitor of protein arginine methyltransferase 5 (PRMT5), which is designed to work selectively in cancer cells with a methylthioadenosine phosphorylase (MTAP) deletion. MTAP-deletion occurs in all human tumors, including non-small cell lung cancer (NSCLC), mesothelioma, pancreatic cancer, cholangiocarcinoma and glioblastoma. The Company is focused on initiating a Phase I/II clinical trial. USP1 is a synthetic lethal target discovery screen for BRCA1-mutant breast cancer. The Company’s lead molecules also have activity in BRCA2-mutant patient derived xenografts, including both BRCA1 and BRCA2 mutant models that are intrinsically resistant to polymerase (PARP) inhibition.</v>
    <v>109</v>
    <v>Nasdaq Stock Market</v>
    <v>XNAS</v>
    <v>XNAS</v>
    <v>100 Binney St, Suite 700, CAMBRIDGE, MA, 02142 US</v>
    <v>7.47</v>
    <v>Biotechnology &amp; Medical Research</v>
    <v>Stock</v>
    <v>44946.912324443751</v>
    <v>141</v>
    <v>7.17</v>
    <v>640167600</v>
    <v>TANGO THERAPEUTICS, INC.</v>
    <v>TANGO THERAPEUTICS, INC.</v>
    <v>7.47</v>
    <v>7.35</v>
    <v>7.26</v>
    <v>7.26</v>
    <v>88177350</v>
    <v>TNGX</v>
    <v>TANGO THERAPEUTICS, INC. (XNAS:TNGX)</v>
    <v>153198</v>
    <v>192049</v>
    <v>2020</v>
  </rv>
  <rv s="2">
    <v>142</v>
  </rv>
  <rv s="0">
    <v>https://www.bing.com/financeapi/forcetrigger?t=buzgrw&amp;q=XNAS%3aITOS&amp;form=skydnc</v>
    <v>Learn more on Bing</v>
  </rv>
  <rv s="3">
    <v>5</v>
    <v>iTeos Therapeutics, Inc. (XNAS:ITOS)</v>
    <v>2</v>
    <v>6</v>
    <v>Finance</v>
    <v>4</v>
    <v>en-GB</v>
    <v>buzgrw</v>
    <v>268435456</v>
    <v>1</v>
    <v>Powered by Refinitiv</v>
    <v>37.880000000000003</v>
    <v>16.21</v>
    <v>0.63500000000000001</v>
    <v>0.05</v>
    <v>2.3089999999999999E-3</v>
    <v>1.08</v>
    <v>4.9770000000000002E-2</v>
    <v>USD</v>
    <v>iTeos Therapeutics Inc. is a clinical-stage biopharmaceutical company. The Company is focused on the discovery and development of differentiated immuno-oncology therapeutics for patients with cancer. The Company's pipeline includes two clinical-stage programs: EOS-448 and Inupadenant. The Company’s lead antibody product candidate, EOS-448, is an antagonist of T-cell immunoreceptor with Ig and ITIM domains (TIGIT), an immune checkpoint with multiple mechanisms of action, which leads to immunosuppression. Its inupadenant, is an adenosine A2A receptor antagonist tailored to overcome the specific adenosine-mediated immunosuppression found in tumor microenvironment. The Company is conducting an open-label multi-arm Phase I/IIa clinical trial of inupadenant in adult cancer patients with advanced solid tumors.</v>
    <v>94</v>
    <v>Nasdaq Stock Market</v>
    <v>XNAS</v>
    <v>XNAS</v>
    <v>321 Arsenal Street, Bldg 312, Floor 3, Suite 301, WATERTOWN, MA, 02472 US</v>
    <v>22.204999999999998</v>
    <v>Biotechnology &amp; Medical Research</v>
    <v>Stock</v>
    <v>44946.966418101561</v>
    <v>144</v>
    <v>21.32</v>
    <v>771984500</v>
    <v>iTeos Therapeutics, Inc.</v>
    <v>iTeos Therapeutics, Inc.</v>
    <v>21.9</v>
    <v>3.1817000000000002</v>
    <v>21.65</v>
    <v>21.7</v>
    <v>22.78</v>
    <v>35575320</v>
    <v>ITOS</v>
    <v>iTeos Therapeutics, Inc. (XNAS:ITOS)</v>
    <v>295306</v>
    <v>429120</v>
    <v>2019</v>
  </rv>
  <rv s="2">
    <v>145</v>
  </rv>
  <rv s="0">
    <v>https://www.bing.com/financeapi/forcetrigger?t=c2mtoc&amp;q=XNAS%3aERAS&amp;form=skydnc</v>
    <v>Learn more on Bing</v>
  </rv>
  <rv s="4">
    <v>7</v>
    <v>ERASCA, INC. (XNAS:ERAS)</v>
    <v>2</v>
    <v>8</v>
    <v>Finance</v>
    <v>4</v>
    <v>en-GB</v>
    <v>c2mtoc</v>
    <v>268435456</v>
    <v>1</v>
    <v>Powered by Refinitiv</v>
    <v>12.8</v>
    <v>3.6</v>
    <v>1.524</v>
    <v>0.03</v>
    <v>7.8739999999999991E-3</v>
    <v>0.19</v>
    <v>4.9478999999999995E-2</v>
    <v>USD</v>
    <v>Erasca, Inc is a clinical-stage precision oncology company. The Company is focused on discovering, developing and commercializing therapies for RAS/MAPK pathway-driven cancers. The Company is engaged in oncology and RAS targeting to create therapies and combination regimens designed to comprehensively shut down the RAS/MAPK pathway for the treatment of cancer. The Company’s lead product candidates are ERAS-007 and ERAS-601, which together comprise its first MAPKlamp. ERAS-007 is designed to be an oral inhibitor of ERK1/2, which has been evaluated as a single agent in a Phase I clinical trial in patients with advanced solid tumors completed by Asana. ERAS-601 is an oral SHP2 inhibitor, which is under first-in-human Phase I clinical trial, FLAGSHP-1. The Company’s SHP2 inhibitor is designed to block oncogenic signal transduction and delay the onset of therapeutic resistance, which has the potential to serve as a backbone of combination therapy against RAS/MAPK pathway altered cancers.</v>
    <v>123</v>
    <v>Nasdaq Stock Market</v>
    <v>XNAS</v>
    <v>XNAS</v>
    <v>10835 Road To The Cure, Suite 140, SAN DIEGO, CA, 92121 US</v>
    <v>3.93</v>
    <v>Biotechnology &amp; Medical Research</v>
    <v>Stock</v>
    <v>44946.90353856406</v>
    <v>147</v>
    <v>3.77</v>
    <v>528735700</v>
    <v>ERASCA, INC.</v>
    <v>ERASCA, INC.</v>
    <v>3.79</v>
    <v>3.81</v>
    <v>3.84</v>
    <v>4.03</v>
    <v>137691600</v>
    <v>ERAS</v>
    <v>ERASCA, INC. (XNAS:ERAS)</v>
    <v>911919</v>
    <v>1486708</v>
    <v>2018</v>
  </rv>
  <rv s="2">
    <v>148</v>
  </rv>
  <rv s="0">
    <v>https://www.bing.com/financeapi/forcetrigger?t=buqqsm&amp;q=XNAS%3aRPTX&amp;form=skydnc</v>
    <v>Learn more on Bing</v>
  </rv>
  <rv s="4">
    <v>7</v>
    <v>Repare Therapeutics Inc (XNAS:RPTX)</v>
    <v>2</v>
    <v>8</v>
    <v>Finance</v>
    <v>4</v>
    <v>en-GB</v>
    <v>buqqsm</v>
    <v>268435456</v>
    <v>1</v>
    <v>Powered by Refinitiv</v>
    <v>18.68</v>
    <v>8.0649999999999995</v>
    <v>0.85399999999999998</v>
    <v>-0.23</v>
    <v>-1.9087E-2</v>
    <v>-0.25</v>
    <v>-2.1151E-2</v>
    <v>USD</v>
    <v>Repare Therapeutics Inc. is a clinical-stage precision oncology company engaged in developing synthetic lethality (SL) to the discovery and development of novel therapeutics. The Company uses its genome-wide, CRISPR-enabled SNIPRx platform to systematically discover and develop targeted cancer therapies focused on genomic instability, including deoxyribonucleic acid (DNA) damage repair. Using its SNIPRx platform, the Company is developing its pipeline of SL product candidates, including its lead product candidate, RP-3500, a potent and selective oral small molecule inhibitor of Ataxia-Telangiectasia and Rad3-related protein kinase (ATR) for the treatment of solid tumors with specific DNA damage repair-related genomic alterations. The Company’s product pipelines include Camonsertib ATR Inhibitor, RP-6306 PKMYT1 Inhibitor and RP-2119 Pol Inhibitor. Its RP-6306 is being developed as a highly potent and selective PKMYT1 inhibitor that preferentially kills tumor cells overexpressing CCNE1.</v>
    <v>168</v>
    <v>Nasdaq Stock Market</v>
    <v>XNAS</v>
    <v>XNAS</v>
    <v>7210 Frederick-Banting, Suite 100, ST-LAURENT, QC, H4S 2A1 CA</v>
    <v>12.15</v>
    <v>Biotechnology &amp; Medical Research</v>
    <v>Stock</v>
    <v>44946.912516839846</v>
    <v>150</v>
    <v>11.5724</v>
    <v>495985000</v>
    <v>Repare Therapeutics Inc</v>
    <v>Repare Therapeutics Inc</v>
    <v>12.05</v>
    <v>12.05</v>
    <v>11.82</v>
    <v>11.57</v>
    <v>41961510</v>
    <v>RPTX</v>
    <v>Repare Therapeutics Inc (XNAS:RPTX)</v>
    <v>141331</v>
    <v>174610</v>
    <v>2016</v>
  </rv>
  <rv s="2">
    <v>151</v>
  </rv>
  <rv s="0">
    <v>https://www.bing.com/financeapi/forcetrigger?t=c27jc7&amp;q=XNAS%3aJANX&amp;form=skydnc</v>
    <v>Learn more on Bing</v>
  </rv>
  <rv s="3">
    <v>5</v>
    <v>JANUX THERAPEUTICS, INC. (XNAS:JANX)</v>
    <v>2</v>
    <v>6</v>
    <v>Finance</v>
    <v>4</v>
    <v>en-GB</v>
    <v>c27jc7</v>
    <v>268435456</v>
    <v>1</v>
    <v>Powered by Refinitiv</v>
    <v>23.32</v>
    <v>9.39</v>
    <v>1.5509999999999999</v>
    <v>0.38</v>
    <v>1.7815000000000001E-2</v>
    <v>0</v>
    <v>0</v>
    <v>USD</v>
    <v>Janux Therapeutics, Inc. is a biopharmaceutical company that is engaged in developing a pipeline of immunotherapies by applying its technology to its Tumor Activated T Cell Engager (TRACTr) and Tumor Activated Immunomodulator (TRACIr) platforms to treat patients suffering from cancer. The Company's initial focus is on developing a class of T cell engagers (TCEs), and its lead product candidates are designed to target clinically validated drug targets. It is developing a pipeline with programs targeting prostate-specific membrane antigen (PSMA), epidermal growth factor receptor (EGFR), and trophoblast cell surface antigen 2 (TROP2). Its pipeline includes PSMA-TRACTr, EGFR-TRACTr and TROP2-TRACTr. Its PSMA-TRACTr is designed to target PSMA, a protein expressed in prostate cancer tumors and the vasculature of other tumors. Its EGFR-TRACTr is designed to target EGFR. TROP2-TRACTr is designed to target TROP2, a clinically validated anti-tumor target. Its TRACIr program targets PD-L1xCD28.</v>
    <v>33</v>
    <v>Nasdaq Stock Market</v>
    <v>XNAS</v>
    <v>XNAS</v>
    <v>10955 Vista Sorrento Parkway, Suite 200, SAN DIEGO, CA, 92130 US</v>
    <v>22.277100000000001</v>
    <v>Biotechnology &amp; Medical Research</v>
    <v>Stock</v>
    <v>44946.912483089844</v>
    <v>153</v>
    <v>20.58</v>
    <v>904504300</v>
    <v>JANUX THERAPEUTICS, INC.</v>
    <v>JANUX THERAPEUTICS, INC.</v>
    <v>21.85</v>
    <v>12.241099999999999</v>
    <v>21.33</v>
    <v>21.71</v>
    <v>21.71</v>
    <v>41663030</v>
    <v>JANX</v>
    <v>JANUX THERAPEUTICS, INC. (XNAS:JANX)</v>
    <v>72116</v>
    <v>185776</v>
    <v>2017</v>
  </rv>
  <rv s="2">
    <v>154</v>
  </rv>
  <rv s="0">
    <v>https://www.bing.com/financeapi/forcetrigger?t=a1xy27&amp;q=XNAS%3aMRSN&amp;form=skydnc</v>
    <v>Learn more on Bing</v>
  </rv>
  <rv s="4">
    <v>7</v>
    <v>MERSANA THERAPEUTICS, INC. (XNAS:MRSN)</v>
    <v>2</v>
    <v>8</v>
    <v>Finance</v>
    <v>4</v>
    <v>en-GB</v>
    <v>a1xy27</v>
    <v>268435456</v>
    <v>1</v>
    <v>Powered by Refinitiv</v>
    <v>8.3378999999999994</v>
    <v>2.68</v>
    <v>1.7216</v>
    <v>0.57999999999999996</v>
    <v>9.9656000000000008E-2</v>
    <v>0.39</v>
    <v>6.0936999999999998E-2</v>
    <v>USD</v>
    <v>Mersana Therapeutics, Inc. is a clinical-stage biopharmaceutical company using its antibody drug conjugate (ADC) platforms to develop ADCs to improve the lives of people fighting with cancer. The Company lead product candidate, upifitamab rilsodotin (UpRi), is a Dolaflexin ADC targeting NaPi2b and is being studied in UPLIFT, a single-arm registrational trial in patients with platinum-resistant ovarian cancer, as well as in UPGRADE, a Phase I/II umbrella trial evaluating UpRi in combination with other ovarian cancer therapies. XMT-1592, its second ADC product candidate targeting NaPi2b-expressing tumors, is developed by using its customizable and homogeneous Dolasynthen platform and is in the dose exploration portion of a Phase I clinical trial. Its early-stage programs include XMT-1660, a Dolasynthen ADC targeting B7-H4, as well as XMT-2056, a STING-agonist ADC developed using the Company’s Immunosynthen platform and targeting an epitope of human epidermal growth factor receptor 2.</v>
    <v>169</v>
    <v>Nasdaq Stock Market</v>
    <v>XNAS</v>
    <v>XNAS</v>
    <v>840 Memorial Dr, CAMBRIDGE, MA, 02139 US</v>
    <v>6.49</v>
    <v>Biotechnology &amp; Medical Research</v>
    <v>Stock</v>
    <v>44947.041323147656</v>
    <v>156</v>
    <v>5.95</v>
    <v>638552700</v>
    <v>MERSANA THERAPEUTICS, INC.</v>
    <v>MERSANA THERAPEUTICS, INC.</v>
    <v>6.09</v>
    <v>5.82</v>
    <v>6.4</v>
    <v>6.79</v>
    <v>99773860</v>
    <v>MRSN</v>
    <v>MERSANA THERAPEUTICS, INC. (XNAS:MRSN)</v>
    <v>1402816</v>
    <v>1379150</v>
    <v>2001</v>
  </rv>
  <rv s="2">
    <v>157</v>
  </rv>
  <rv s="0">
    <v>https://www.bing.com/financeapi/forcetrigger?t=buzhww&amp;q=XNAS%3aPSTX&amp;form=skydnc</v>
    <v>Learn more on Bing</v>
  </rv>
  <rv s="4">
    <v>7</v>
    <v>POSEIDA THERAPEUTICS, INC. (XNAS:PSTX)</v>
    <v>2</v>
    <v>8</v>
    <v>Finance</v>
    <v>4</v>
    <v>en-GB</v>
    <v>buzhww</v>
    <v>268435456</v>
    <v>1</v>
    <v>Powered by Refinitiv</v>
    <v>7.54</v>
    <v>1.82</v>
    <v>0.83499999999999996</v>
    <v>0.37</v>
    <v>5.2039000000000002E-2</v>
    <v>0.38</v>
    <v>5.0801999999999993E-2</v>
    <v>USD</v>
    <v>Poseida Therapeutics, Inc. is a clinical-stage biopharmaceutical company, which utilizes its genetic engineering platform technologies to create cell and gene therapeutics. The Company's platforms include ournon-viral piggyBac DNA Delivery System, Cas-CLOVER Site-specific Gene Editing System and nanoparticle- and AAV-based gene delivery technologies. Its advanced product candidate, P-PSMA-101, is being developed for the treatment of patients with metastatic castrate resistant prostate cancer (mCRPC), in a Phase I trial. Its first two fully allogeneic CAR-T product candidates include P-BCMA-ALLO1 and P-MUC1C-ALLO1, both are in Phase I trial. P-BCMA-ALLO1 is developed for patients with relapsed/refractory multiple myeloma. P-MUC1C-ALLO1 is being developed to treat a range of solid tumors, including breast, ovarian and other epithelial-derived cancers. In addition, the Company has several additional allogeneic programs advancing toward anticipated IND filings, including P-CD19CD20-ALLO1.</v>
    <v>304</v>
    <v>Nasdaq Stock Market</v>
    <v>XNAS</v>
    <v>XNAS</v>
    <v>9390 TOWNE CENTRE DRIVE, SUITE 200, SAN DIEGO, CA, 92121 US</v>
    <v>7.54</v>
    <v>Biotechnology &amp; Medical Research</v>
    <v>Stock</v>
    <v>44947.011288865622</v>
    <v>159</v>
    <v>7.15</v>
    <v>642901400</v>
    <v>POSEIDA THERAPEUTICS, INC.</v>
    <v>POSEIDA THERAPEUTICS, INC.</v>
    <v>7.21</v>
    <v>7.11</v>
    <v>7.48</v>
    <v>7.86</v>
    <v>85949390</v>
    <v>PSTX</v>
    <v>POSEIDA THERAPEUTICS, INC. (XNAS:PSTX)</v>
    <v>336118</v>
    <v>515860</v>
    <v>2014</v>
  </rv>
  <rv s="2">
    <v>160</v>
  </rv>
  <rv s="0">
    <v>https://www.bing.com/financeapi/forcetrigger?t=a1nz5r&amp;q=XNAS%3aAVEO&amp;form=skydnc</v>
    <v>Learn more on Bing</v>
  </rv>
  <rv s="3">
    <v>5</v>
    <v>AVEO PHARMACEUTICALS, INC. (XNAS:AVEO)</v>
    <v>2</v>
    <v>6</v>
    <v>Finance</v>
    <v>4</v>
    <v>en-GB</v>
    <v>a1nz5r</v>
    <v>268435456</v>
    <v>1</v>
    <v>Powered by Refinitiv</v>
    <v>15</v>
    <v>3.06</v>
    <v>0.96809999999999996</v>
    <v>0</v>
    <v>0</v>
    <v>0</v>
    <v>0</v>
    <v>USD</v>
    <v>AVEO Pharmaceuticals, Inc. is an oncology-focused biopharmaceutical company. The Company is focused on delivering medicines for patients with cancer. The Company’s commercial product include FOTIVDA (tivozanib), which is an oral, vascular endothelial growth factor receptor (VEGFR) and tyrosine kinase inhibitor (TKI). The Company markets FOTIVDA (tivozanib) in the United States for the treatment of adult patients with relapsed or refractory renal cell carcinoma (RCC) following two or more prior systemic therapies. It also develops FOTIVDA in immuno-oncology combinations in refractory RCC and other indications and has several other investigational programs in clinical development. The Company’s pipeline of product candidates includes ficlatuzumab, AV-380, AV-203 and AV-353. Its ficlatuzumab is a potent humanized immunoglobulin G1 (IgG1) monoclonal antibody that targets hepatocyte growth factor (HGF).</v>
    <v>115</v>
    <v>Nasdaq Stock Market</v>
    <v>XNAS</v>
    <v>XNAS</v>
    <v>30 Winter Street, BOSTON, MA, 02108 US</v>
    <v>15</v>
    <v>Pharmaceuticals</v>
    <v>Stock</v>
    <v>44945.915592221878</v>
    <v>162</v>
    <v>14.99</v>
    <v>521446950</v>
    <v>AVEO PHARMACEUTICALS, INC.</v>
    <v>AVEO PHARMACEUTICALS, INC.</v>
    <v>14.994999999999999</v>
    <v>177.6748</v>
    <v>15</v>
    <v>15</v>
    <v>15</v>
    <v>34763130</v>
    <v>AVEO</v>
    <v>AVEO PHARMACEUTICALS, INC. (XNAS:AVEO)</v>
    <v>247877</v>
    <v>470912</v>
    <v>2001</v>
  </rv>
  <rv s="2">
    <v>163</v>
  </rv>
  <rv s="0">
    <v>https://www.bing.com/financeapi/forcetrigger?t=bv47yc&amp;q=XNAS%3aNRIX&amp;form=skydnc</v>
    <v>Learn more on Bing</v>
  </rv>
  <rv s="4">
    <v>7</v>
    <v>NURIX THERAPEUTICS, INC. (XNAS:NRIX)</v>
    <v>2</v>
    <v>8</v>
    <v>Finance</v>
    <v>9</v>
    <v>en-GB</v>
    <v>bv47yc</v>
    <v>268435456</v>
    <v>1</v>
    <v>Powered by Refinitiv</v>
    <v>20.295000000000002</v>
    <v>7.52</v>
    <v>0.72399999999999998</v>
    <v>0.49</v>
    <v>4.0163999999999998E-2</v>
    <v>0</v>
    <v>0</v>
    <v>USD</v>
    <v>Nurix Therapeutics, Inc. is a clinical stage biopharmaceutical company. The Company is focused on the discovery, development and commercialization of small molecule therapies designed to modulate cellular protein levels as a treatment approach for cancer and other challenging diseases. It leverages its DELigase, an integrated discovery platform to identify and advance drug candidates targeting E3 ligases. Its drug candidate includes NX-2127, NX-5948, NX-1607, DeTIL-0255, KINASE-CTM3, COVID-CTMs, LIGASE-INH2 and DeCART. Its lead drug candidate, NX-2127, is an orally available Bruton’s tyrosine kinase (BTK) degrader for the treatment of relapsed or refractory B-cell malignancies. Its lead drug candidate from its E3 ligase inhibitor portfolio, NX-1607, is an orally available Casitas B-lineage lymphoma proto-oncogene-B (CBL-B) inhibitor for immuno-oncology indications. Its KINASE-CTM3, a kinase involved in T cell growth and activation to treat T cell malignancies and autoimmune disease.</v>
    <v>242</v>
    <v>Nasdaq Stock Market</v>
    <v>XNAS</v>
    <v>XNAS</v>
    <v>1700 Owens St Ste 205, SAN FRANCISCO, CA, 94158 US</v>
    <v>12.94</v>
    <v>Biotechnology &amp; Medical Research</v>
    <v>Stock</v>
    <v>44946.91610373828</v>
    <v>165</v>
    <v>12.14</v>
    <v>598305400</v>
    <v>NURIX THERAPEUTICS, INC.</v>
    <v>NURIX THERAPEUTICS, INC.</v>
    <v>12.46</v>
    <v>12.2</v>
    <v>12.69</v>
    <v>12.69</v>
    <v>47147780</v>
    <v>NRIX</v>
    <v>NURIX THERAPEUTICS, INC. (XNAS:NRIX)</v>
    <v>332455</v>
    <v>360990</v>
    <v>2009</v>
  </rv>
  <rv s="2">
    <v>166</v>
  </rv>
  <rv s="0">
    <v>https://www.bing.com/financeapi/forcetrigger?t=bx8za2&amp;q=XNAS%3aCGEM&amp;form=skydnc</v>
    <v>Learn more on Bing</v>
  </rv>
  <rv s="3">
    <v>5</v>
    <v>CULLINAN ONCOLOGY, INC. (XNAS:CGEM)</v>
    <v>2</v>
    <v>6</v>
    <v>Finance</v>
    <v>4</v>
    <v>en-GB</v>
    <v>bx8za2</v>
    <v>268435456</v>
    <v>1</v>
    <v>Powered by Refinitiv</v>
    <v>15.89</v>
    <v>7.3</v>
    <v>0.47799999999999998</v>
    <v>0.2</v>
    <v>1.9157E-2</v>
    <v>0</v>
    <v>0</v>
    <v>USD</v>
    <v>Cullinan Oncology, Inc., formerly Cullinan Management, Inc. is a biopharmaceutical company. The Company is focused on developing a diversified pipeline of targeted oncology and immuno-oncology therapies with transformative potential for cancer patients. The Company’s lead candidate, CLN-081 in a Phase I/IIa, is an orally available small molecule designed as an irreversible epidermal growth factor receptor (EGFR), inhibitor that is designed to selectively target cells expressing mutant EGFR variants, including EGFR exon 20 insertion (EGFRex20ins), mutations, with relative sparing of cells expressing wild type EGFR. The Company’s evaluating CLN-081 as a treatment for non-small cell lung cancer (NSCLC), in adult patients with EGFRex20ins mutations in a Phase I/IIa trial. The Company’s other product candidates include CLN-049, CLN-619, CLN-617, CLN-978, Opal and Jade.</v>
    <v>40</v>
    <v>Nasdaq Stock Market</v>
    <v>XNAS</v>
    <v>XNAS</v>
    <v>One Main Street, Suite 1350, CAMBRIDGE, MA, 02142 US</v>
    <v>10.66</v>
    <v>Biotechnology &amp; Medical Research</v>
    <v>Stock</v>
    <v>44946.876311180466</v>
    <v>168</v>
    <v>10.42</v>
    <v>487018900</v>
    <v>CULLINAN ONCOLOGY, INC.</v>
    <v>CULLINAN ONCOLOGY, INC.</v>
    <v>10.62</v>
    <v>4.7657999999999996</v>
    <v>10.44</v>
    <v>10.64</v>
    <v>10.64</v>
    <v>45772450</v>
    <v>CGEM</v>
    <v>CULLINAN ONCOLOGY, INC. (XNAS:CGEM)</v>
    <v>69911</v>
    <v>114710</v>
    <v>2016</v>
  </rv>
  <rv s="2">
    <v>169</v>
  </rv>
  <rv s="0">
    <v>https://www.bing.com/financeapi/forcetrigger?t=azplcw&amp;q=XNAS%3aMOR&amp;form=skydnc</v>
    <v>Learn more on Bing</v>
  </rv>
  <rv s="4">
    <v>7</v>
    <v>MorphoSys AG (XNAS:MOR)</v>
    <v>2</v>
    <v>8</v>
    <v>Finance</v>
    <v>4</v>
    <v>en-GB</v>
    <v>azplcw</v>
    <v>268435456</v>
    <v>1</v>
    <v>Powered by Refinitiv</v>
    <v>8.26</v>
    <v>3.17</v>
    <v>0.9829</v>
    <v>0.09</v>
    <v>1.9522999999999999E-2</v>
    <v>-0.24</v>
    <v>-5.1063999999999998E-2</v>
    <v>USD</v>
    <v>MorphoSys AG is a global commercial-stage biopharmaceutical company based in Germany. The Company discovers, develops, and delivers cancer medicines to patients. It markets its proprietary medicine Monjuvi (tafasitamab-cxix) in the United States, a cancer immunotherapy treatment, used to treat patients in combination with lenalidomide with second and later lines of diffuse large B-cell lymphoma (DLBCL) who are not eligible for autologous stem cell transplant. Tafasitamab is also being evaluated in a global clinical trial as a first line therapy for DLBCL. Two additional product candidates are in late and mid-stage clinical development in oncology indications: pelabresib, a small-molecule BET inhibitor, is studied as a treatment for myelofibrosis, a type of bone marrow cancer for which treatment options are limited; and CPI-0209, a second generation EZH2 inhibitor, is studied for treating hematological and solid tumors.</v>
    <v>627</v>
    <v>Nasdaq Stock Market</v>
    <v>XNAS</v>
    <v>XNAS</v>
    <v>Semmelweisstr. 7, PLANEGG, BAYERN, 82152 DE</v>
    <v>4.74</v>
    <v>Biotechnology &amp; Medical Research</v>
    <v>Stock</v>
    <v>44947.012396157028</v>
    <v>171</v>
    <v>4.57</v>
    <v>628214500</v>
    <v>MorphoSys AG</v>
    <v>MorphoSys AG</v>
    <v>4.57</v>
    <v>4.6100000000000003</v>
    <v>4.7</v>
    <v>4.46</v>
    <v>136927800</v>
    <v>MOR</v>
    <v>MorphoSys AG (XNAS:MOR)</v>
    <v>186177</v>
    <v>293249</v>
    <v>1998</v>
  </rv>
  <rv s="2">
    <v>172</v>
  </rv>
  <rv s="0">
    <v>https://www.bing.com/financeapi/forcetrigger?t=a23k77&amp;q=XNAS%3aSRNE&amp;form=skydnc</v>
    <v>Learn more on Bing</v>
  </rv>
  <rv s="4">
    <v>7</v>
    <v>SORRENTO THERAPEUTICS, INC. (XNAS:SRNE)</v>
    <v>2</v>
    <v>8</v>
    <v>Finance</v>
    <v>4</v>
    <v>en-GB</v>
    <v>a23k77</v>
    <v>268435456</v>
    <v>1</v>
    <v>Powered by Refinitiv</v>
    <v>3.6949999999999998</v>
    <v>0.73599999999999999</v>
    <v>1.9735</v>
    <v>-7.0000000000000007E-2</v>
    <v>-6.0345000000000003E-2</v>
    <v>0.02</v>
    <v>1.8349000000000001E-2</v>
    <v>USD</v>
    <v>Sorrento Therapeutics, Inc. is a clinical-stage, antibody-centric, biopharmaceutical company developing therapies to treat cancers and COVID-19. The Company’s segments include Sorrento Therapeutics and Scilex. Sorrento Therapeutics segment is organized around Immune-Oncology therapeutic area, leveraging its G-MAB antibody library and targeted delivery modalities to generate cancer therapeutics. The Scilex segment is largely organized around its non-opioid pain management operations. The Company’s immuno-oncology platforms, including key assets such as fully human antibodies (G-MAB library), clinical- stage immuno-cellular therapies (CAR-T, DAR-T), antibody-drug conjugates (ADCs) and clinical-stage oncolytic virus (Seprehvir). The Company is also developing potential antiviral therapies and vaccines against coronaviruses, including Abivertinib, COVI-AMG, COVISHIELD, COVI-MSC and COVIDROPS, and diagnostic test solutions, including COVITRACK and COVISTIX.</v>
    <v>799</v>
    <v>Nasdaq Stock Market</v>
    <v>XNAS</v>
    <v>XNAS</v>
    <v>4955 Directors Place, SAN DIEGO, CA, 92121 US</v>
    <v>1.1599999999999999</v>
    <v>Biotechnology &amp; Medical Research</v>
    <v>Stock</v>
    <v>44947.041517685153</v>
    <v>174</v>
    <v>1.04</v>
    <v>514349500</v>
    <v>SORRENTO THERAPEUTICS, INC.</v>
    <v>SORRENTO THERAPEUTICS, INC.</v>
    <v>1.1599999999999999</v>
    <v>1.1599999999999999</v>
    <v>1.0900000000000001</v>
    <v>1.1100000000000001</v>
    <v>471880300</v>
    <v>SRNE</v>
    <v>SORRENTO THERAPEUTICS, INC. (XNAS:SRNE)</v>
    <v>12464452</v>
    <v>13809881</v>
    <v>2009</v>
  </rv>
  <rv s="2">
    <v>175</v>
  </rv>
  <rv s="0">
    <v>https://www.bing.com/financeapi/forcetrigger?t=a26i7w&amp;q=XNYS%3aZYME&amp;form=skydnc</v>
    <v>Learn more on Bing</v>
  </rv>
  <rv s="3">
    <v>5</v>
    <v>ZYMEWORKS INC. (XNAS:ZYME)</v>
    <v>2</v>
    <v>6</v>
    <v>Finance</v>
    <v>9</v>
    <v>en-GB</v>
    <v>a26i7w</v>
    <v>268435456</v>
    <v>1</v>
    <v>Powered by Refinitiv</v>
    <v>11.19</v>
    <v>4.1100000000000003</v>
    <v>0.9123</v>
    <v>0.32</v>
    <v>3.3058000000000004E-2</v>
    <v>-0.3</v>
    <v>-0.03</v>
    <v>USD</v>
    <v>Zymeworks Inc. is a clinical-stage biopharmaceutical company that is engaged in the discovery, development, and commercialization of bio-therapeutics for the treatment of cancer. Its lead product candidate is zanidatamab, a bispecific antibody that targets two distinct domains of the human epidermal growth factor receptor 2 (HER2). Its product candidate ZW49, combines the design of zanidatamab with its ZymeLink ADC platform, comprised of its cytotoxin and cleavable linker. The Company operates through a number of platforms, including Azymetric, ZymeLink, EFECT and ProTECT. Its Azymetric is a bispecific platform that enables therapeutic antibodies to simultaneously bind multiple distinct locations on a target or to multiple targets. The Company’s ZymeLink is an antibody-drug conjugate (ADC) platform comprised of cytotoxins and the linker technology used to couple these cytotoxins to tumor-targeting antibodies or proteins.</v>
    <v>286</v>
    <v>Nasdaq Stock Market</v>
    <v>XNAS</v>
    <v>XNAS</v>
    <v>108 Patriot Drive, Suite A, MIDDLETOWN, DE, 19709 US</v>
    <v>10.09</v>
    <v>Biotechnology &amp; Medical Research</v>
    <v>Stock</v>
    <v>44946.990331388282</v>
    <v>177</v>
    <v>9.34</v>
    <v>630033700</v>
    <v>ZYMEWORKS INC.</v>
    <v>ZYMEWORKS INC.</v>
    <v>9.85</v>
    <v>0</v>
    <v>9.68</v>
    <v>10</v>
    <v>9.6999999999999993</v>
    <v>63003370</v>
    <v>ZYME</v>
    <v>ZYMEWORKS INC. (XNAS:ZYME)</v>
    <v>907547</v>
    <v>1804338</v>
    <v>2022</v>
  </rv>
  <rv s="2">
    <v>178</v>
  </rv>
  <rv s="0">
    <v>https://www.bing.com/financeapi/forcetrigger?t=bkgj52&amp;q=XNAS%3aSTRO&amp;form=skydnc</v>
    <v>Learn more on Bing</v>
  </rv>
  <rv s="4">
    <v>7</v>
    <v>SUTRO BIOPHARMA, INC. (XNAS:STRO)</v>
    <v>2</v>
    <v>8</v>
    <v>Finance</v>
    <v>4</v>
    <v>en-GB</v>
    <v>bkgj52</v>
    <v>268435456</v>
    <v>1</v>
    <v>Powered by Refinitiv</v>
    <v>10.98</v>
    <v>3.33</v>
    <v>0.9254</v>
    <v>0.45</v>
    <v>6.2587000000000004E-2</v>
    <v>0</v>
    <v>0</v>
    <v>USD</v>
    <v>Sutro Biopharma, Inc. is a clinical stage drug discovery, development, and manufacturing company. It is focused on deploying its integrated cell-free protein synthesis and site-specific conjugation platform, XpressCF, to create a variety of protein therapeutics, initially for cancer. It is engaged in designing therapeutics using potent modalities, including cytokine-based therapeutics, immuno-oncology agents, antibody-drug conjugates (ADCs) and bispecific antibodies that are directed against clinically validated targets. Its product candidate includes STRO-002 and STRO-001. STRO-002, is an ADC directed against folate receptor-alpha, for patients with FolRα-expressing cancers, such as ovarian and endometrial cancers. STRO-001, is an ADC directed against CD74, for patients with B-cell malignancies, such as multiple myeloma and non-Hodgkin lymphoma. Its product candidates are designed and optimized for therapeutic index by placing linker-warheads at specific locations within the antibody.</v>
    <v>259</v>
    <v>Nasdaq Stock Market</v>
    <v>XNAS</v>
    <v>XNAS</v>
    <v>111 Oyster Point Blvd., SOUTH SAN FRANCISCO, CA, 94080 US</v>
    <v>7.65</v>
    <v>Biotechnology &amp; Medical Research</v>
    <v>Stock</v>
    <v>44946.943728332815</v>
    <v>180</v>
    <v>7.1</v>
    <v>439112500</v>
    <v>SUTRO BIOPHARMA, INC.</v>
    <v>SUTRO BIOPHARMA, INC.</v>
    <v>7.29</v>
    <v>7.19</v>
    <v>7.64</v>
    <v>7.64</v>
    <v>57475470</v>
    <v>STRO</v>
    <v>SUTRO BIOPHARMA, INC. (XNAS:STRO)</v>
    <v>920065</v>
    <v>823338</v>
    <v>2003</v>
  </rv>
  <rv s="2">
    <v>181</v>
  </rv>
  <rv s="0">
    <v>https://www.bing.com/financeapi/forcetrigger?t=bv2x5r&amp;q=XNAS%3aALXO&amp;form=skydnc</v>
    <v>Learn more on Bing</v>
  </rv>
  <rv s="4">
    <v>7</v>
    <v>ALX ONCOLOGY HOLDINGS INC. (XNAS:ALXO)</v>
    <v>2</v>
    <v>8</v>
    <v>Finance</v>
    <v>4</v>
    <v>en-GB</v>
    <v>bv2x5r</v>
    <v>268435456</v>
    <v>1</v>
    <v>Powered by Refinitiv</v>
    <v>20.399999999999999</v>
    <v>5.82</v>
    <v>1.304</v>
    <v>-0.24</v>
    <v>-2.589E-2</v>
    <v>0</v>
    <v>0</v>
    <v>USD</v>
    <v>ALX Oncology Holdings Inc. is a clinical-stage immuno-oncology company. The Company is focused on helping patients fight cancer by developing a pipeline of product candidates based on protein engineering and oncology led by the cluster of differentiation 47 (CD47) blocker. It is developing a checkpoint inhibitor designed to have an affinity for CD47 and to avoid the limitations caused by hematologic toxicities inherent in other CD47 blocking approaches. Its lead product candidate, evorpacept, is a CD47 blocking biologic in development as a combination therapy with other anti-cancer agents for treatment of various oncology indications, including myelodysplastic syndromes (MDS), acute myeloid leukemia (AML), head and neck squamous cell carcinomas (HNSCC), gastric and breast cancer. Its preclinical program is focused on developing ALTA-002, which combines its signal regulatory protein alpha (SIRPa) and toll-like receptor 9 agonist antibody conjugate (TRAAC).</v>
    <v>55</v>
    <v>Nasdaq Stock Market</v>
    <v>XNAS</v>
    <v>XNAS</v>
    <v>323 Allerton Avenue, SOUTH SAN FRANCISCO, CA, 94080 US</v>
    <v>9.48</v>
    <v>Biotechnology &amp; Medical Research</v>
    <v>Stock</v>
    <v>44946.951242476563</v>
    <v>183</v>
    <v>8.86</v>
    <v>368021700</v>
    <v>ALX ONCOLOGY HOLDINGS INC.</v>
    <v>ALX ONCOLOGY HOLDINGS INC.</v>
    <v>9.48</v>
    <v>9.27</v>
    <v>9.0299999999999994</v>
    <v>9.0299999999999994</v>
    <v>40755450</v>
    <v>ALXO</v>
    <v>ALX ONCOLOGY HOLDINGS INC. (XNAS:ALXO)</v>
    <v>114976</v>
    <v>236760</v>
    <v>2020</v>
  </rv>
  <rv s="2">
    <v>184</v>
  </rv>
  <rv s="0">
    <v>https://www.bing.com/financeapi/forcetrigger?t=bvjp6h&amp;q=XNYS%3aNUVB&amp;form=skydnc</v>
    <v>Learn more on Bing</v>
  </rv>
  <rv s="3">
    <v>5</v>
    <v>NUVATION BIO INC. (XNYS:NUVB)</v>
    <v>2</v>
    <v>6</v>
    <v>Finance</v>
    <v>4</v>
    <v>en-GB</v>
    <v>bvjp6h</v>
    <v>268435456</v>
    <v>1</v>
    <v>Powered by Refinitiv</v>
    <v>6.23</v>
    <v>1.59</v>
    <v>0.81299999999999994</v>
    <v>0.09</v>
    <v>3.9647999999999996E-2</v>
    <v>-0.08</v>
    <v>-3.3898000000000005E-2</v>
    <v>USD</v>
    <v>Nuvation Bio Inc. is a clinical-stage biopharmaceutical company. The Company is engaged in developing differentiated and novel therapeutic candidates focused on treating patients with cancer. The Company is advancing six wholly owned compounds that have resulted from drug discovery and development programs, which include NUV-422 a cyclin-dependent kinase (CDK) inhibitor, NUV-868 a bromodomain and extra terminal (BET) inhibitor, NUV-569 a Wee1 inhibitor, an A2A adenosine receptor inhibitor program, and a drug-drug conjugate (DDC) platform. Its lead product candidate, NUV-422, is a selective small molecule inhibitor of CDK 2, 4 and 6. Its second product candidate is NUV-868, a BD2-selective oral small molecule BET inhibitor. It is developing, including NUV-569, NUV-569 is a differentiated oral small molecule selective inhibitor of Wee1 kinase, an important regulator of deoxyribonucleic acid (DNA) damage repair. Its subsidiaries include Nuvation Holdings, LLC and RePharmation Ltd.</v>
    <v>54</v>
    <v>New York Stock Exchange</v>
    <v>XNYS</v>
    <v>XNYS</v>
    <v>357 Tehama Street, Floor 3, SAN FRANCISCO, CA, 94103 US</v>
    <v>2.37</v>
    <v>Biotechnology &amp; Medical Research</v>
    <v>Stock</v>
    <v>44946.881944444445</v>
    <v>186</v>
    <v>2.27</v>
    <v>515406600</v>
    <v>NUVATION BIO INC.</v>
    <v>NUVATION BIO INC.</v>
    <v>2.2999999999999998</v>
    <v>0</v>
    <v>2.27</v>
    <v>2.36</v>
    <v>2.2799999999999998</v>
    <v>218392600</v>
    <v>NUVB</v>
    <v>NUVATION BIO INC. (XNYS:NUVB)</v>
    <v>271911</v>
    <v>1028134</v>
    <v>2020</v>
  </rv>
  <rv s="2">
    <v>187</v>
  </rv>
  <rv s="0">
    <v>https://www.bing.com/financeapi/forcetrigger?t=a1yk77&amp;q=XNAS%3aNKTR&amp;form=skydnc</v>
    <v>Learn more on Bing</v>
  </rv>
  <rv s="3">
    <v>5</v>
    <v>NEKTAR THERAPEUTICS (XNAS:NKTR)</v>
    <v>2</v>
    <v>6</v>
    <v>Finance</v>
    <v>4</v>
    <v>en-GB</v>
    <v>a1yk77</v>
    <v>268435456</v>
    <v>1</v>
    <v>Powered by Refinitiv</v>
    <v>11.59</v>
    <v>1.99</v>
    <v>0.92879999999999996</v>
    <v>-0.02</v>
    <v>-8.5470000000000008E-3</v>
    <v>0.03</v>
    <v>1.2931E-2</v>
    <v>USD</v>
    <v>Nektar Therapeutics is a research-based biopharmaceutical company, which is focused on discovering and developing medicines in areas of unmet medical need. The Company's research and development pipeline of new investigational drugs includes potential therapies for oncology, immunology and virology. In oncology, it is studying several immuno-oncology (I-O) drug candidates, including bempegaldesleukin, NKTR-255 and NKTR-262. In immunology, it is focused on addressing imbalances in the immune system to restore the body's self-tolerance mechanisms and achieve immune homeostasis. In autoimmune disorders, its IL-2 T-regulatory cell stimulator NKTR-358 is being clinically studied in systemic lupus erythematosus, ulcerative colitis, psoriasis and atopic dermatitis. Its programs in virology area include studying bempegaldesleukin in treating individuals affected with COVID-19, and a preclinical research collaboration with Gilead Sciences Inc. (Gilead) to test the combination of NKTR-255.</v>
    <v>740</v>
    <v>Nasdaq Stock Market</v>
    <v>XNAS</v>
    <v>XNAS</v>
    <v>455 Mission Bay Blvd S, SAN FRANCISCO, CA, 94158 US</v>
    <v>2.38</v>
    <v>Pharmaceuticals</v>
    <v>Stock</v>
    <v>44946.930670138281</v>
    <v>189</v>
    <v>2.23</v>
    <v>436054400</v>
    <v>NEKTAR THERAPEUTICS</v>
    <v>NEKTAR THERAPEUTICS</v>
    <v>2.38</v>
    <v>8.3901000000000003</v>
    <v>2.34</v>
    <v>2.3199999999999998</v>
    <v>2.35</v>
    <v>187954500</v>
    <v>NKTR</v>
    <v>NEKTAR THERAPEUTICS (XNAS:NKTR)</v>
    <v>1039810</v>
    <v>1349147</v>
    <v>1998</v>
  </rv>
  <rv s="2">
    <v>190</v>
  </rv>
  <rv s="0">
    <v>https://www.bing.com/financeapi/forcetrigger?t=a25a4c&amp;q=XNAS%3aVERU&amp;form=skydnc</v>
    <v>Learn more on Bing</v>
  </rv>
  <rv s="3">
    <v>5</v>
    <v>VERU INC. (XNAS:VERU)</v>
    <v>2</v>
    <v>6</v>
    <v>Finance</v>
    <v>4</v>
    <v>en-GB</v>
    <v>a25a4c</v>
    <v>268435456</v>
    <v>1</v>
    <v>Powered by Refinitiv</v>
    <v>24.55</v>
    <v>4.34</v>
    <v>-0.25159999999999999</v>
    <v>0.28000000000000003</v>
    <v>4.5677000000000002E-2</v>
    <v>-0.11</v>
    <v>-1.7160999999999999E-2</v>
    <v>USD</v>
    <v>Veru Inc. is an oncology biopharmaceutical company. The Company is focused on developing medicines for the management of breast and prostate cancers. The Company's FC2 segment consists of its commercial product, FC2. The Pharmaceuticals segment includes activities related to multiple drug products under clinical development and ENTADFI, a treatment for benign prostatic hyperplasia. It has a commercial Sexual Health Division, which includes two products, such as ENTADFI, a treatment for benign prostatic hyperplasia (BPH), and the FC2 Female Condom (Internal Condom) (FC2), for the dual protection against unplanned pregnancy and the transmission of sexually transmitted infections. Its breast cancer drug pipeline has four clinical development programs for two drugs, such as enobosarm, an oral selective androgen receptor targeting agonist, and sabizabulin, an oral cytoskeleton disruptor. Its prostate cancer drug pipeline includes sabizabulin, VERU-100 and zuclomiphene citrate.</v>
    <v>233</v>
    <v>Nasdaq Stock Market</v>
    <v>XNAS</v>
    <v>XNAS</v>
    <v>2916 N. MIAMI AVENUE, SUITE 1000, MIAMI, FL, 33127 US</v>
    <v>6.4349999999999996</v>
    <v>Personal &amp; Household Products &amp; Services</v>
    <v>Stock</v>
    <v>44947.038493992972</v>
    <v>192</v>
    <v>6.1</v>
    <v>516794300</v>
    <v>VERU INC.</v>
    <v>VERU INC.</v>
    <v>6.11</v>
    <v>55.441099999999999</v>
    <v>6.13</v>
    <v>6.41</v>
    <v>6.3</v>
    <v>80623130</v>
    <v>VERU</v>
    <v>VERU INC. (XNAS:VERU)</v>
    <v>1472639</v>
    <v>1900124</v>
    <v>1971</v>
  </rv>
  <rv s="2">
    <v>193</v>
  </rv>
  <rv s="0">
    <v>https://www.bing.com/financeapi/forcetrigger?t=c2mtfr&amp;q=XNAS%3aCRBU&amp;form=skydnc</v>
    <v>Learn more on Bing</v>
  </rv>
  <rv s="4">
    <v>7</v>
    <v>CARIBOU BIOSCIENCES, INC. (XNAS:CRBU)</v>
    <v>2</v>
    <v>8</v>
    <v>Finance</v>
    <v>9</v>
    <v>en-GB</v>
    <v>c2mtfr</v>
    <v>268435456</v>
    <v>1</v>
    <v>Powered by Refinitiv</v>
    <v>13.19</v>
    <v>4.8899999999999997</v>
    <v>1.7250000000000001</v>
    <v>0.1</v>
    <v>1.5898000000000002E-2</v>
    <v>7.0000000000000007E-2</v>
    <v>1.0954999999999999E-2</v>
    <v>USD</v>
    <v>Caribou Biosciences, Inc. is a clinical-stage genome-editing biopharmaceutical company. The Company is developing transformative clustered regularly interspaced short palindromic repeats (CRISPR) therapies for patients with devastating diseases. The Company’s CRISPR platform, CRISPR hybrid RNA-DNA (chRDNA), enables superior genome-editing precision to develop cell therapies that are specifically engineered for enhanced persistence. It is advancing a pipeline of allogeneic, or off-the-shelf, chimeric antigen receptor (CAR)-T (CAR-T) and CAR-natural killer (CAR-NK) cell therapies for the treatment of patients with hematologic malignancies and solid tumors. Its lead product candidate, CB-010, is a clinical-stage allogeneic anti-CD19 CAR-T cell therapy with programmed cell death protein 1 (PD-1) removed from the CAR-T cell surface by a genome-edited knockout of the PDCDI gene. The Company’s product candidate also includes CB-011, CB-012 and CB-012.</v>
    <v>97</v>
    <v>Nasdaq Stock Market</v>
    <v>XNAS</v>
    <v>XNAS</v>
    <v>2929 7TH STREET, STE 120, BERKELEY, CA, 94710 US</v>
    <v>6.43</v>
    <v>Biotechnology &amp; Medical Research</v>
    <v>Stock</v>
    <v>44946.913520161717</v>
    <v>195</v>
    <v>6.2</v>
    <v>389800000</v>
    <v>CARIBOU BIOSCIENCES, INC.</v>
    <v>CARIBOU BIOSCIENCES, INC.</v>
    <v>6.39</v>
    <v>6.29</v>
    <v>6.39</v>
    <v>6.46</v>
    <v>61001560</v>
    <v>CRBU</v>
    <v>CARIBOU BIOSCIENCES, INC. (XNAS:CRBU)</v>
    <v>466853</v>
    <v>652995</v>
    <v>2011</v>
  </rv>
  <rv s="2">
    <v>196</v>
  </rv>
  <rv s="0">
    <v>https://www.bing.com/financeapi/forcetrigger?t=bpla2w&amp;q=XNAS%3aNGM&amp;form=skydnc</v>
    <v>Learn more on Bing</v>
  </rv>
  <rv s="4">
    <v>7</v>
    <v>NGM BIOPHARMACEUTICALS, INC. (XNAS:NGM)</v>
    <v>2</v>
    <v>8</v>
    <v>Finance</v>
    <v>4</v>
    <v>en-GB</v>
    <v>bpla2w</v>
    <v>268435456</v>
    <v>1</v>
    <v>Powered by Refinitiv</v>
    <v>18.25</v>
    <v>2.92</v>
    <v>1.2215</v>
    <v>0.08</v>
    <v>1.5968E-2</v>
    <v>0</v>
    <v>0</v>
    <v>USD</v>
    <v>NGM Biopharmaceuticals, Inc. is a biopharmaceutical company. The Company is focused on discovering and developing novel, potentially life-changing medicines based on scientific understanding of key biological pathways underlying cancer, retinal diseases and liver and metabolic diseases. The Company’s robust portfolio of product candidates include NGM707, NGM831, NGM438, NGM120, NGM621, aldafermin and MK-3655. NGM707 is a dual antagonist monoclonal antibody that is designed to improve patient immune responses to tumors by inhibiting both Immunoglobulin-like transcript 2 (ILT2) and Immunoglobulin-like transcript 4 (ILT4). NGM831 is an antagonist antibody that is designed to block the interaction of Immunoglobulin-like transcript 3 (ILT3) with fibronectin, a key component of the tumor stroma, as well as other cognate ligands. NGM438 is an antagonist antibody that is designed to inhibit leukocyte-associated immunoglobulin-like receptor 1 (LAIR1) and promote anti-tumor immune responses.</v>
    <v>225</v>
    <v>Nasdaq Stock Market</v>
    <v>XNAS</v>
    <v>XNAS</v>
    <v>333 Oyster Point Blvd, SOUTH SAN FRANCISCO, CA, 94080-1978 US</v>
    <v>5.1449999999999996</v>
    <v>Biotechnology &amp; Medical Research</v>
    <v>Stock</v>
    <v>44946.876418055472</v>
    <v>198</v>
    <v>4.9800000000000004</v>
    <v>415985900</v>
    <v>NGM BIOPHARMACEUTICALS, INC.</v>
    <v>NGM BIOPHARMACEUTICALS, INC.</v>
    <v>5.03</v>
    <v>5.01</v>
    <v>5.09</v>
    <v>5.09</v>
    <v>81726110</v>
    <v>NGM</v>
    <v>NGM BIOPHARMACEUTICALS, INC. (XNAS:NGM)</v>
    <v>237724</v>
    <v>405124</v>
    <v>2007</v>
  </rv>
  <rv s="2">
    <v>199</v>
  </rv>
  <rv s="0">
    <v>https://www.bing.com/financeapi/forcetrigger?t=c3rpa2&amp;q=XNAS%3aAURA&amp;form=skydnc</v>
    <v>Learn more on Bing</v>
  </rv>
  <rv s="4">
    <v>7</v>
    <v>AURA BIOSCIENCES, INC. (XNAS:AURA)</v>
    <v>2</v>
    <v>8</v>
    <v>Finance</v>
    <v>4</v>
    <v>en-GB</v>
    <v>c3rpa2</v>
    <v>268435456</v>
    <v>1</v>
    <v>Powered by Refinitiv</v>
    <v>24.83</v>
    <v>9.43</v>
    <v>0.77</v>
    <v>0.32</v>
    <v>3.1434000000000004E-2</v>
    <v>0</v>
    <v>0</v>
    <v>USD</v>
    <v>Aura Biosciences, Inc. is a clinical-stage biotechnology company focused on developing virus-like drug conjugates (VDCs), a novel class of therapies for the treatment of multiple oncology indications. The Company’s lead VDC candidate, AU-011 (belzupacap sarotalocan), consists of a virus-like particle conjugated with an anti-cancer agent. AU-011 consists of human papilloma virus (HPV)-derived VLP conjugated to hundreds of infrared laser-activated molecules. AU-011 selectively targets and destroys cancer cells and activates the immune system with the potential to create long-lasting anti-tumor immunity. AU-011 is in development for ocular cancers, with an ongoing Phase II dose escalation clinical trial evaluating first-line treatment of choroidal melanoma. It seeks to develop AU-011 across its ocular oncology franchise including for the treatment of patients with choroidal metastases. In addition, the Company is developing AU-011 for the treatment of non-muscle invasive bladder cancer.</v>
    <v>52</v>
    <v>Nasdaq Stock Market</v>
    <v>XNAS</v>
    <v>XNAS</v>
    <v>80 Guest Street, BOSTON, MA, 01235 US</v>
    <v>10.66</v>
    <v>Biotechnology &amp; Medical Research</v>
    <v>Stock</v>
    <v>44946.912634189066</v>
    <v>201</v>
    <v>9.85</v>
    <v>388377000</v>
    <v>AURA BIOSCIENCES, INC.</v>
    <v>AURA BIOSCIENCES, INC.</v>
    <v>10.33</v>
    <v>10.18</v>
    <v>10.5</v>
    <v>10.5</v>
    <v>36988280</v>
    <v>AURA</v>
    <v>AURA BIOSCIENCES, INC. (XNAS:AURA)</v>
    <v>37388</v>
    <v>76864</v>
    <v>2009</v>
  </rv>
  <rv s="2">
    <v>202</v>
  </rv>
  <rv s="0">
    <v>https://www.bing.com/financeapi/forcetrigger?t=bvqlvh&amp;q=XNAS%3aPMVP&amp;form=skydnc</v>
    <v>Learn more on Bing</v>
  </rv>
  <rv s="3">
    <v>5</v>
    <v>PMV PHARMACEUTICALS, INC. (XNAS:PMVP)</v>
    <v>2</v>
    <v>6</v>
    <v>Finance</v>
    <v>4</v>
    <v>en-GB</v>
    <v>bvqlvh</v>
    <v>268435456</v>
    <v>1</v>
    <v>Powered by Refinitiv</v>
    <v>24.265000000000001</v>
    <v>7.57</v>
    <v>1.1379999999999999</v>
    <v>0.1</v>
    <v>1.2739E-2</v>
    <v>0</v>
    <v>0</v>
    <v>USD</v>
    <v>PMV Pharmaceuticals, Inc. is a precision oncology company, which is engaged in the discovery and development of small molecule, tumor-agnostic therapies targeting p53. The Company’s lead product candidate, PC14586, is an orally available small molecule designed to potently and selectively correct p53 misfolding caused by a specific p53 mutation, Y220C, while sparing wild type p53. PC14586 is designed to restore the wild-type conformation by occupying the crevice created by the tyrosine to cysteine mutation in amino acid position 220. The Company is also using its precision oncology platform to develop a pipeline of oral small molecule product candidates, which structurally correct other p53 hotspot mutations to restore their wild-type function and product candidates that target certain cancers where wild-type p53 function is silenced.</v>
    <v>54</v>
    <v>Nasdaq Stock Market</v>
    <v>XNAS</v>
    <v>XNAS</v>
    <v>8 Clarke Drive, CRANBURY, NJ, 08512 US</v>
    <v>8.1</v>
    <v>Biotechnology &amp; Medical Research</v>
    <v>Stock</v>
    <v>44946.941412117965</v>
    <v>204</v>
    <v>7.71</v>
    <v>363040200</v>
    <v>PMV PHARMACEUTICALS, INC.</v>
    <v>PMV PHARMACEUTICALS, INC.</v>
    <v>8.01</v>
    <v>25.453099999999999</v>
    <v>7.85</v>
    <v>7.95</v>
    <v>7.95</v>
    <v>45665430</v>
    <v>PMVP</v>
    <v>PMV PHARMACEUTICALS, INC. (XNAS:PMVP)</v>
    <v>441373</v>
    <v>567810</v>
    <v>2013</v>
  </rv>
  <rv s="2">
    <v>205</v>
  </rv>
  <rv s="0">
    <v>https://www.bing.com/financeapi/forcetrigger?t=btg6m7&amp;q=XNAS%3aIMAB&amp;form=skydnc</v>
    <v>Learn more on Bing</v>
  </rv>
  <rv s="3">
    <v>5</v>
    <v>I-MAB (XNAS:IMAB)</v>
    <v>2</v>
    <v>6</v>
    <v>Finance</v>
    <v>4</v>
    <v>en-GB</v>
    <v>btg6m7</v>
    <v>268435456</v>
    <v>1</v>
    <v>Powered by Refinitiv</v>
    <v>29.6</v>
    <v>3.19</v>
    <v>1.3819999999999999</v>
    <v>0.04</v>
    <v>5.9519999999999998E-3</v>
    <v>7.0000000000000007E-2</v>
    <v>1.0355000000000001E-2</v>
    <v>USD</v>
    <v>I-Mab is a China-based company mainly engaged in the development of innovative global biotechnology. The Company's main businesses include engaging in track record in innovation, developing innovative drug candidates and conduct clinical validation of the assets and commercialization. The Company's pipeline is composed of ten clinical-stage assets and ten preclinical assets, among which seven assets have moved to Phase 2 or Phase 3 clinical trial stage. Its pipeline is expected to yield three near-term NDA filings and/or product launches, including felzartamab for multiple myeloma (MM), eftansomatropin alfa for pediatric growth hormone deficiency (PGHD), and potentially lemzoparlimab for myelodysplastic syndromes (MDS) and later for acute myeloid leukemia (AML) and non-Hodgkin's lymphoma (NHL).</v>
    <v>378</v>
    <v>Nasdaq Stock Market</v>
    <v>XNAS</v>
    <v>XNAS</v>
    <v>55Th-56Th Floor, New Bund Center, 555 West Haiyang Road, Pudong District, SHANGHAI, SHANGHAI, 200124 CN</v>
    <v>6.89</v>
    <v>Pharmaceuticals</v>
    <v>Stock</v>
    <v>44946.941412267966</v>
    <v>207</v>
    <v>6.4720000000000004</v>
    <v>561748200</v>
    <v>I-MAB</v>
    <v>I-MAB</v>
    <v>6.88</v>
    <v>269.52390000000003</v>
    <v>6.72</v>
    <v>6.76</v>
    <v>6.83</v>
    <v>83098840</v>
    <v>IMAB</v>
    <v>I-MAB (XNAS:IMAB)</v>
    <v>872237</v>
    <v>933675</v>
    <v>2016</v>
  </rv>
  <rv s="2">
    <v>208</v>
  </rv>
  <rv s="0">
    <v>https://www.bing.com/financeapi/forcetrigger?t=a1xkkr&amp;q=XNAS%3aMGNX&amp;form=skydnc</v>
    <v>Learn more on Bing</v>
  </rv>
  <rv s="4">
    <v>7</v>
    <v>MACROGENICS, INC. (XNAS:MGNX)</v>
    <v>2</v>
    <v>8</v>
    <v>Finance</v>
    <v>4</v>
    <v>en-GB</v>
    <v>a1xkkr</v>
    <v>268435456</v>
    <v>1</v>
    <v>Powered by Refinitiv</v>
    <v>13.27</v>
    <v>2.13</v>
    <v>1.9870000000000001</v>
    <v>0.54</v>
    <v>0.102857</v>
    <v>-0.28000000000000003</v>
    <v>-4.8358999999999999E-2</v>
    <v>USD</v>
    <v>MacroGenics, Inc. is a biopharmaceutical company that is focused on developing and commercializing antibody-based therapeutics for the treatment of cancer. It is developing product candidates that target various tumor-associated antigens and immune checkpoint molecules. Its lead pipeline program is MGC018, an antibody-drug conjugate (ADC) that targets B7-H3, a molecule in the B7 family of immune regulator proteins that is expressed by several different tumor types. It is also developing enoblituzumab, an Fc-optimized monoclonal antibody (mAb) that targets B7-H3 and molecules that target programmed cell death protein 1 (PD-1), a protein that is important in the regulation of the immune system's response to cancer. Its clinical pipeline includes two bispecific DART product candidates that co-engage both PD-1 and lymphocyte-activation gene 3 (LAG-3) (tebotelimab), and PD-1 and cytotoxic T-lymphocyte-associated protein 4 (CTLA-4) (lorigerlimab). In addition, it is also developing MGD024.</v>
    <v>427</v>
    <v>Nasdaq Stock Market</v>
    <v>XNAS</v>
    <v>XNAS</v>
    <v>9704 Medical Center Drive, ROCKVILLE, MD, 20850 US</v>
    <v>5.88</v>
    <v>Biotechnology &amp; Medical Research</v>
    <v>Stock</v>
    <v>44946.985328332812</v>
    <v>210</v>
    <v>5.2537000000000003</v>
    <v>355941500</v>
    <v>MACROGENICS, INC.</v>
    <v>MACROGENICS, INC.</v>
    <v>5.34</v>
    <v>5.25</v>
    <v>5.79</v>
    <v>5.51</v>
    <v>61475220</v>
    <v>MGNX</v>
    <v>MACROGENICS, INC. (XNAS:MGNX)</v>
    <v>670551</v>
    <v>557666</v>
    <v>2000</v>
  </rv>
  <rv s="2">
    <v>211</v>
  </rv>
  <rv s="0">
    <v>https://www.bing.com/financeapi/forcetrigger?t=bwverw&amp;q=XNAS%3aBCAB&amp;form=skydnc</v>
    <v>Learn more on Bing</v>
  </rv>
  <rv s="4">
    <v>7</v>
    <v>BIOATLA, INC. (XNAS:BCAB)</v>
    <v>2</v>
    <v>8</v>
    <v>Finance</v>
    <v>9</v>
    <v>en-GB</v>
    <v>bwverw</v>
    <v>268435456</v>
    <v>1</v>
    <v>Powered by Refinitiv</v>
    <v>12.15</v>
    <v>2.0099999999999998</v>
    <v>1.8759999999999999</v>
    <v>0.26</v>
    <v>8.0745000000000011E-2</v>
    <v>-7.0000000000000007E-2</v>
    <v>-2.0114999999999997E-2</v>
    <v>USD</v>
    <v>BioAtla, Inc. is a clinical-stage biopharmaceutical company focused on developing antibody-based therapeutics for the treatment of solid tumor cancer. The Company’s product candidate includes BA3011 (Mecbotamab vedotin), BA3021 (Ozuriftabmab vedotin) and BA3071 (Ozuriftabmab vedotin). The Company’s lead product candidate, BA3011, is a conditionally active biologics (CAB) antibody-drug conjugates (ADC) that targets AXL that is protein kinase receptor. BA3021 is developing a CAB antibody drug conjugate directed against receptor tyrosine kinase such as orphan receptor 2 (ROR2). BA3071 is therapeutic for multiple solid tumor indications, including renal cell carcinoma, NSCLC, small cell lung cancer, hepatocellular carcinoma, melanoma, bladder cancer, gastric cancer and cervical cancer. It has initiated a Phase I/II dose-escalation trial of BA3071 as monotherapy and in combination with an anti-PD-1 antibody with expansion cohorts to be enrolled upon identification of the recommended dose.</v>
    <v>56</v>
    <v>Nasdaq Stock Market</v>
    <v>XNAS</v>
    <v>XNAS</v>
    <v>11085 Torreyana Road, SAN DIEGO, CA, 92121 US</v>
    <v>3.52</v>
    <v>Biotechnology &amp; Medical Research</v>
    <v>Stock</v>
    <v>44946.951306469535</v>
    <v>213</v>
    <v>3.22</v>
    <v>164682000</v>
    <v>BIOATLA, INC.</v>
    <v>BIOATLA, INC.</v>
    <v>3.22</v>
    <v>3.22</v>
    <v>3.48</v>
    <v>3.41</v>
    <v>47322400</v>
    <v>BCAB</v>
    <v>BIOATLA, INC. (XNAS:BCAB)</v>
    <v>1384691</v>
    <v>1083441</v>
    <v>2019</v>
  </rv>
  <rv s="2">
    <v>214</v>
  </rv>
  <rv s="0">
    <v>https://www.bing.com/financeapi/forcetrigger?t=c2f127&amp;q=XNAS%3aGLUE&amp;form=skydnc</v>
    <v>Learn more on Bing</v>
  </rv>
  <rv s="4">
    <v>7</v>
    <v>MONTE ROSA THERAPEUTICS, INC. (XNAS:GLUE)</v>
    <v>2</v>
    <v>8</v>
    <v>Finance</v>
    <v>4</v>
    <v>en-GB</v>
    <v>c2f127</v>
    <v>268435456</v>
    <v>1</v>
    <v>Powered by Refinitiv</v>
    <v>15.54</v>
    <v>6.05</v>
    <v>1.83</v>
    <v>0.12</v>
    <v>1.6782999999999999E-2</v>
    <v>0</v>
    <v>0</v>
    <v>USD</v>
    <v>Monte Rosa Therapeutics, Inc. is a biopharmaceutical company. It is engaged in developing a portfolio of novel small molecule precision medicines that employ the body’s natural mechanisms to selectively degrade therapeutically relevant proteins. It develops a protein degradation platform, called Quantitative and Engineered Elimination of Neosubstrates (QuEEN), that enables it to identify protein targets and molecular glue degrader (MGD), product candidates that are designed to eliminate therapeutically relevant proteins. It focuses on therapeutic targets backed by biological and genetic rationale discovering and developing novel precision medicines. Its lead product candidate is MRT-2359, which is an orally bioavailable degrader of the translation termination factor protein GSPT1 in development initially for use in the treatment of cancers. Its programs are focused on delivering therapies to targets that have been considered undruggable or inadequately drugged in biological pathways.</v>
    <v>137</v>
    <v>Nasdaq Stock Market</v>
    <v>XNAS</v>
    <v>XNAS</v>
    <v>645 Summer Street, Suite 102, BOSTON, MA, 02210 US</v>
    <v>7.43</v>
    <v>Biotechnology &amp; Medical Research</v>
    <v>Stock</v>
    <v>44946.876292164059</v>
    <v>216</v>
    <v>6.89</v>
    <v>351861100</v>
    <v>MONTE ROSA THERAPEUTICS, INC.</v>
    <v>MONTE ROSA THERAPEUTICS, INC.</v>
    <v>7.29</v>
    <v>7.15</v>
    <v>7.27</v>
    <v>7.27</v>
    <v>48399060</v>
    <v>GLUE</v>
    <v>MONTE ROSA THERAPEUTICS, INC. (XNAS:GLUE)</v>
    <v>71469</v>
    <v>146393</v>
    <v>2019</v>
  </rv>
  <rv s="2">
    <v>217</v>
  </rv>
  <rv s="0">
    <v>https://www.bing.com/financeapi/forcetrigger?t=aygsp2&amp;q=XNAS%3aACET&amp;form=skydnc</v>
    <v>Learn more on Bing</v>
  </rv>
  <rv s="4">
    <v>7</v>
    <v>ADICET BIO, INC. (XNAS:ACET)</v>
    <v>2</v>
    <v>8</v>
    <v>Finance</v>
    <v>4</v>
    <v>en-GB</v>
    <v>aygsp2</v>
    <v>268435456</v>
    <v>1</v>
    <v>Powered by Refinitiv</v>
    <v>21.87</v>
    <v>7.42</v>
    <v>2.2856999999999998</v>
    <v>0.54</v>
    <v>6.5060000000000007E-2</v>
    <v>-0.44</v>
    <v>-4.9774000000000006E-2</v>
    <v>USD</v>
    <v>Adicet Bio, Inc. is a clinical stage biotechnology company, which discovers and develops allogeneic gamma delta T cell therapies for cancer. It is advancing a pipeline of off-the-shelf gamma delta T cells, engineered with chimeric antigen receptors (CAR) and T cell receptor-like antibodies (TCRL), to enhance selective tumor targeting, facilitate innate and adaptive anti-tumor immune response and improve persistence for durable activity in patients. Its lead product candidate, ADI-001, an allogeneic gamma delta T cell therapy expressing a CAR targeting CD20, is under Phase I study for the treatment of Non-Hodgkin's Lymphoma. Its pipeline also includes ADI-002, an allogeneic gamma delta CAR-T cell therapy expressing a GPC3-targeted CAR and a cell intrinsic soluble form of interluiken-15, for the treatment of solid tumors. In addition, it is engaged in discovery and preclinical stage activities of its pipeline of product candidates for both hematological malignancies and solid tumors.</v>
    <v>86</v>
    <v>Nasdaq Stock Market</v>
    <v>XNAS</v>
    <v>XNAS</v>
    <v>200 BERKELEY STREET, 19TH FLOOR, BOSTON, MA, 02116 US</v>
    <v>9.01</v>
    <v>Biotechnology &amp; Medical Research</v>
    <v>Stock</v>
    <v>44946.883799224219</v>
    <v>219</v>
    <v>8.36</v>
    <v>378805800</v>
    <v>ADICET BIO, INC.</v>
    <v>ADICET BIO, INC.</v>
    <v>8.4600000000000009</v>
    <v>8.3000000000000007</v>
    <v>8.84</v>
    <v>8.4</v>
    <v>42851340</v>
    <v>ACET</v>
    <v>ADICET BIO, INC. (XNAS:ACET)</v>
    <v>548413</v>
    <v>786990</v>
    <v>2016</v>
  </rv>
  <rv s="2">
    <v>220</v>
  </rv>
  <rv s="0">
    <v>https://www.bing.com/financeapi/forcetrigger?t=c3rq6h&amp;q=XNAS%3aTSVT&amp;form=skydnc</v>
    <v>Learn more on Bing</v>
  </rv>
  <rv s="4">
    <v>7</v>
    <v>2SEVENTY BIO, INC. (XNAS:TSVT)</v>
    <v>2</v>
    <v>8</v>
    <v>Finance</v>
    <v>4</v>
    <v>en-GB</v>
    <v>c3rq6h</v>
    <v>268435456</v>
    <v>1</v>
    <v>Powered by Refinitiv</v>
    <v>21</v>
    <v>8.44</v>
    <v>1.4750000000000001</v>
    <v>1.28</v>
    <v>0.13114800000000001</v>
    <v>-0.04</v>
    <v>-3.6229999999999999E-3</v>
    <v>USD</v>
    <v>2seventy bio, Inc. is a cell and gene therapy company, which is focused on the research, development and commercialization of transformative treatments for cancer. The Company is advancing multiple clinical programs, including DARIC33, for the treatment of pediatric patients with relapsed and refractory acute myeloid leukemia, and bbT369, for the treatment of patients with B-cell non-Hodgkins lymphoma, as well as multiple preclinical programs, including bbT4015, an engineered chimeric antigen receptor (CAR) T cell therapy targeting MUC16. Additionally, together with its partner Bristol Myers Squibb (BMS), the Company is delivering ABECMA to multiple myeloma patients in the United States for the treatment of adults with multiple myeloma who have received at least four prior lines of therapy, including an immunomodulatory agent, a proteasome inhibitor and a cyclic ADP ribose hydrolase (anti-CD38) monoclonal antibody.</v>
    <v>437</v>
    <v>Nasdaq Stock Market</v>
    <v>XNAS</v>
    <v>XNAS</v>
    <v>60 Binney Street, CAMBRIDGE, MA, 02210 US</v>
    <v>11.07</v>
    <v>Biotechnology &amp; Medical Research</v>
    <v>Stock</v>
    <v>44946.994938553122</v>
    <v>222</v>
    <v>9.8800000000000008</v>
    <v>418600300</v>
    <v>2SEVENTY BIO, INC.</v>
    <v>2SEVENTY BIO, INC.</v>
    <v>9.9499999999999993</v>
    <v>9.76</v>
    <v>11.04</v>
    <v>11</v>
    <v>37916690</v>
    <v>TSVT</v>
    <v>2SEVENTY BIO, INC. (XNAS:TSVT)</v>
    <v>457056</v>
    <v>616979</v>
    <v>2021</v>
  </rv>
  <rv s="2">
    <v>223</v>
  </rv>
  <rv s="0">
    <v>https://www.bing.com/financeapi/forcetrigger?t=a1nbyc&amp;q=XNAS%3aALPN&amp;form=skydnc</v>
    <v>Learn more on Bing</v>
  </rv>
  <rv s="4">
    <v>7</v>
    <v>ALPINE IMMUNE SCIENCES, INC. (XNAS:ALPN)</v>
    <v>2</v>
    <v>8</v>
    <v>Finance</v>
    <v>4</v>
    <v>en-GB</v>
    <v>a1nbyc</v>
    <v>268435456</v>
    <v>1</v>
    <v>Powered by Refinitiv</v>
    <v>10.3</v>
    <v>4.82</v>
    <v>1.3257000000000001</v>
    <v>0.17</v>
    <v>2.0095000000000002E-2</v>
    <v>0.4</v>
    <v>4.6349999999999995E-2</v>
    <v>USD</v>
    <v>Alpine Immune Sciences, Inc. is a biopharmaceutical company. The Company is focused on discovering and developing protein-based immunotherapies to treat cancer and autoimmune and inflammatory diseases. The Company's scientific platform uses a directed evolution process to convert native immune system proteins from the immunoglobulin super family (IgSF) into multi-targeted therapeutics capable of modulating the human immune system. Its product candidates include ALPN-101, ALPN-202 and ALPN-303. ALPN-101 is a dual inducible T cell costimulator (ICOS) and cluster of differentiation 28 (CD28) antagonist intended for the treatment of autoimmune and inflammatory diseases. Its oncology program is ALPN-202, a conditional CD28 costimulator and dual checkpoint inhibitor intended for the treatment of cancer. ALPN-303 is a dual B-cell cytokine antagonist for the treatment of B-cell mediated diseases.</v>
    <v>85</v>
    <v>Nasdaq Stock Market</v>
    <v>XNAS</v>
    <v>XNAS</v>
    <v>188 East Blaine St., Suite 200, SEATTLE, WA, 98102 US</v>
    <v>8.6750000000000007</v>
    <v>Biotechnology &amp; Medical Research</v>
    <v>Stock</v>
    <v>44947.00342144609</v>
    <v>225</v>
    <v>8.2850000000000001</v>
    <v>396241500</v>
    <v>ALPINE IMMUNE SCIENCES, INC.</v>
    <v>ALPINE IMMUNE SCIENCES, INC.</v>
    <v>8.59</v>
    <v>8.4600000000000009</v>
    <v>8.6300000000000008</v>
    <v>9.0299999999999994</v>
    <v>45914430</v>
    <v>ALPN</v>
    <v>ALPINE IMMUNE SCIENCES, INC. (XNAS:ALPN)</v>
    <v>81485</v>
    <v>159931</v>
    <v>2007</v>
  </rv>
  <rv s="2">
    <v>226</v>
  </rv>
  <rv s="0">
    <v>https://www.bing.com/financeapi/forcetrigger?t=a1rn5r&amp;q=XNAS%3aPDSB&amp;form=skydnc</v>
    <v>Learn more on Bing</v>
  </rv>
  <rv s="4">
    <v>7</v>
    <v>PDS BIOTECHNOLOGY CORPORATION (XNAS:PDSB)</v>
    <v>2</v>
    <v>8</v>
    <v>Finance</v>
    <v>4</v>
    <v>en-GB</v>
    <v>a1rn5r</v>
    <v>268435456</v>
    <v>1</v>
    <v>Powered by Refinitiv</v>
    <v>13.65</v>
    <v>2.89</v>
    <v>2.3662999999999998</v>
    <v>0.12</v>
    <v>1.3216E-2</v>
    <v>0</v>
    <v>0</v>
    <v>USD</v>
    <v>PDS Biotechnology Corporation is a clinical-stage immunotherapy company. The Company is engaged in the developing a pipeline of molecularly targeted immunotherapies. The Company owns the T-cell activating platforms designed to train the immune system to attack and destroy disease; Versamune, for treatments in oncology and Infectimune, for treatments in infectious disease. Infectimune is also designed to promote the induction of disease-specific neutralizing antibodies. Its immuno-oncology product candidates are of potential interest for use as a component of combination product candidates to provide treatments across a range of advanced and/or refractory cancers. It develops targeted product candidates to treat several cancers, including Human Papillomavirus (HPV) associated cancers, melanoma, colorectal, lung, breast and prostate cancers. Its infectious disease candidates are of potential interest as vaccines to prevent COVID-19 and universal influenza.</v>
    <v>22</v>
    <v>Nasdaq Stock Market</v>
    <v>XNAS</v>
    <v>XNAS</v>
    <v>25B Vreeland Road, Suite 300, FLORHAM PARK, NJ, 07932 US</v>
    <v>9.43</v>
    <v>Biotechnology &amp; Medical Research</v>
    <v>Stock</v>
    <v>44946.950484142966</v>
    <v>228</v>
    <v>8.9499999999999993</v>
    <v>265764800</v>
    <v>PDS BIOTECHNOLOGY CORPORATION</v>
    <v>PDS BIOTECHNOLOGY CORPORATION</v>
    <v>9.07</v>
    <v>9.08</v>
    <v>9.1999999999999993</v>
    <v>9.1999999999999993</v>
    <v>28887470</v>
    <v>PDSB</v>
    <v>PDS BIOTECHNOLOGY CORPORATION (XNAS:PDSB)</v>
    <v>333809</v>
    <v>854908</v>
    <v>2009</v>
  </rv>
  <rv s="2">
    <v>229</v>
  </rv>
  <rv s="0">
    <v>https://www.bing.com/financeapi/forcetrigger?t=a269k2&amp;q=XNAS%3aPGEN&amp;form=skydnc</v>
    <v>Learn more on Bing</v>
  </rv>
  <rv s="4">
    <v>7</v>
    <v>Precigen, Inc. (XNAS:PGEN)</v>
    <v>2</v>
    <v>8</v>
    <v>Finance</v>
    <v>4</v>
    <v>en-GB</v>
    <v>a269k2</v>
    <v>268435456</v>
    <v>1</v>
    <v>Powered by Refinitiv</v>
    <v>3</v>
    <v>1.1200000000000001</v>
    <v>1.9045000000000001</v>
    <v>0.06</v>
    <v>3.1088000000000001E-2</v>
    <v>0.03</v>
    <v>1.5075E-2</v>
    <v>USD</v>
    <v>Precigen, Inc. (Precigen) is a synthetic biology company that focuses on its discovery and clinical-stage activities to advance gene and cellular therapies to target immuno-oncology, autoimmune disorders, and infectious diseases. Its therapeutic platforms, including UltraCAR-T, AdenoVerse immunotherapy, and ActoBiotics, are designed to precisely control the level and physiological location of gene expression and modify biological molecules to control the function and output of living cells to treat underlying disease conditions. The Company’s lead clinical programs, including: PRGN-3005, PRGN-3006, and PRGN-3007, which are built on its UltraCAR-T platform; PRGN-2009 and PRGN-2012, which are based on its AdenoVerse immunotherapy platform; and AG019, which is built on its ActoBiotics platform. The Company also completed a Phase I study of INXN-4001, a non-viral triple-effector plasmid DNA, which is built on its UltraVector platform. It also has a robust pipeline of preclinical programs.</v>
    <v>456</v>
    <v>Nasdaq Stock Market</v>
    <v>XNAS</v>
    <v>XNAS</v>
    <v>20374 SENECA MEADOWS PARKWAY, GERMANTOWN, MD, 20876 US</v>
    <v>2.1150000000000002</v>
    <v>Pharmaceuticals</v>
    <v>Stock</v>
    <v>44947.041202279688</v>
    <v>231</v>
    <v>1.93</v>
    <v>414218500</v>
    <v>Precigen, Inc.</v>
    <v>Precigen, Inc.</v>
    <v>2.08</v>
    <v>1.93</v>
    <v>1.99</v>
    <v>2.02</v>
    <v>208150000</v>
    <v>PGEN</v>
    <v>Precigen, Inc. (XNAS:PGEN)</v>
    <v>1163249</v>
    <v>778185</v>
    <v>2014</v>
  </rv>
  <rv s="2">
    <v>232</v>
  </rv>
  <rv s="0">
    <v>https://www.bing.com/financeapi/forcetrigger?t=a1nwrw&amp;q=XNAS%3aATRA&amp;form=skydnc</v>
    <v>Learn more on Bing</v>
  </rv>
  <rv s="4">
    <v>7</v>
    <v>ATARA BIOTHERAPEUTICS, INC. (XNAS:ATRA)</v>
    <v>2</v>
    <v>8</v>
    <v>Finance</v>
    <v>4</v>
    <v>en-GB</v>
    <v>a1nwrw</v>
    <v>268435456</v>
    <v>1</v>
    <v>Powered by Refinitiv</v>
    <v>16.350000000000001</v>
    <v>2.83</v>
    <v>0.78620000000000001</v>
    <v>0.34</v>
    <v>9.5774999999999999E-2</v>
    <v>-0.15</v>
    <v>-3.8559999999999997E-2</v>
    <v>USD</v>
    <v>Atara Biotherapeutics, Inc. is an allogeneic T-cell immunotherapy company. The Company is a developer of T-cell immunotherapy, leveraging its novel allogeneic Epstein-Barr virus (EBV) T-cell platform to develop transformative therapies for patients with serious diseases, including solid tumors, hematologic cancers, and autoimmune disease. Its platform leverages the biology of EBV T cells and has the capability to treat a range of EBV-driven diseases or other serious diseases through engineered chimeric antigen receptors (CARs) or T-cell receptors (TCRs). The Company’s pipeline products include Tab-cel, ATA188, ATA2271, ATA3271 and ATA3219. The Company’s T-cell immunotherapy, tab-cel (tabelecleucel), is in Phase III development for patients with EBV-driven post-transplant lymphoproliferative disease (EBV+ PTLD) who have failed rituximab or rituximab plus chemotherapy, as well as other EBV-driven diseases. Its ATA188 is a T-cell immunotherapy for the treatment of multiple sclerosis.</v>
    <v>340</v>
    <v>Nasdaq Stock Market</v>
    <v>XNAS</v>
    <v>XNAS</v>
    <v>2380 Conejo Spectrum St, Suite 200, THOUSAND OAKS, CA, 91320 US</v>
    <v>3.92</v>
    <v>Biotechnology &amp; Medical Research</v>
    <v>Stock</v>
    <v>44946.968528876561</v>
    <v>234</v>
    <v>3.57</v>
    <v>369078000</v>
    <v>ATARA BIOTHERAPEUTICS, INC.</v>
    <v>ATARA BIOTHERAPEUTICS, INC.</v>
    <v>3.62</v>
    <v>3.55</v>
    <v>3.89</v>
    <v>3.74</v>
    <v>94878670</v>
    <v>ATRA</v>
    <v>ATARA BIOTHERAPEUTICS, INC. (XNAS:ATRA)</v>
    <v>1139989</v>
    <v>1646901</v>
    <v>2012</v>
  </rv>
  <rv s="2">
    <v>235</v>
  </rv>
  <rv s="0">
    <v>https://www.bing.com/financeapi/forcetrigger?t=bvs1r7&amp;q=XNAS%3aCCCC&amp;form=skydnc</v>
    <v>Learn more on Bing</v>
  </rv>
  <rv s="4">
    <v>7</v>
    <v>C4 Therapeutics Inc (XNAS:CCCC)</v>
    <v>2</v>
    <v>8</v>
    <v>Finance</v>
    <v>4</v>
    <v>en-GB</v>
    <v>bvs1r7</v>
    <v>268435456</v>
    <v>1</v>
    <v>Powered by Refinitiv</v>
    <v>26.8</v>
    <v>4.84</v>
    <v>1.917</v>
    <v>0.59</v>
    <v>7.7836000000000002E-2</v>
    <v>0</v>
    <v>0</v>
    <v>USD</v>
    <v>C4 Therapeutics, Inc. is a biopharmaceutical company. The Company is focused on harnessing the body’s natural regulation of protein levels to develop therapeutic candidates to target and destroy disease-causing proteins for the treatment of cancer, neurodegenerative conditions and other diseases. The Company provides technology platform, Target ORiented ProtEin Degrader Optimizer (TORPEDO), to synthesize a new class of small molecule protein degraders that are designed to destroy disease-causing proteins, including targets previously considered to be undruggable. The Company’s lead product candidates, CFT7455, is an orally bioavailable degrader targeting IKZF1/3 for multiple myeloma (MM), peripheral T-cell lymphoma (PTCL), and mantle cell lymphoma (MCL). The Company is also developing CFT8634, an orally bioavailable degrader of a protein target called bromodomain containing 9 (BRD9), for synovial sarcoma and SMARCB1-deleted solid tumors.</v>
    <v>121</v>
    <v>Nasdaq Stock Market</v>
    <v>XNAS</v>
    <v>XNAS</v>
    <v>490 Arsenal Way, Suite 200, WATERTOWN, MA, 02472 US</v>
    <v>8.26</v>
    <v>Biotechnology &amp; Medical Research</v>
    <v>Stock</v>
    <v>44946.91610407344</v>
    <v>237</v>
    <v>7.59</v>
    <v>399978800</v>
    <v>C4 Therapeutics Inc</v>
    <v>C4 Therapeutics Inc</v>
    <v>7.76</v>
    <v>7.58</v>
    <v>8.17</v>
    <v>8.17</v>
    <v>48957010</v>
    <v>CCCC</v>
    <v>C4 Therapeutics Inc (XNAS:CCCC)</v>
    <v>309789</v>
    <v>506637</v>
    <v>2015</v>
  </rv>
  <rv s="2">
    <v>238</v>
  </rv>
  <rv s="0">
    <v>https://www.bing.com/financeapi/forcetrigger?t=b1dxf2&amp;q=XNAS%3aAUTL&amp;form=skydnc</v>
    <v>Learn more on Bing</v>
  </rv>
  <rv s="4">
    <v>7</v>
    <v>AUTOLUS THERAPEUTICS PLC (XNAS:AUTL)</v>
    <v>2</v>
    <v>8</v>
    <v>Finance</v>
    <v>4</v>
    <v>en-GB</v>
    <v>b1dxf2</v>
    <v>268435456</v>
    <v>1</v>
    <v>Powered by Refinitiv</v>
    <v>5.04</v>
    <v>1.6</v>
    <v>1.5643</v>
    <v>0.1</v>
    <v>5.2632000000000005E-2</v>
    <v>0.02</v>
    <v>0.01</v>
    <v>USD</v>
    <v>Autolus Therapeutics plc is a United Kingdom-based chimeric antigen receptor (CAR) T cell therapy company. The Company is developing programmed T cell therapies for the treatment of cancer. Using its suite of modular T cell programming technologies, the Company is engineering targeted, controlled and highly active T cell therapy product candidates that are designed to recognize cancer cells, break down their defense mechanisms and attack and kill these cells. Its clinical-stage pipeline comprises five programs developed in seven hematological and solid tumor indications. Its clinical-stage programs are Obe-cel (AUTO1), AUTO1/22, AUTO3, AUTO4, and AUTO6. AUTO1 is a CD19 CAR T cell investigational therapy designed to overcome the limitations in clinical activity and safety compared to current CD19 CAR T cell therapies. AUTO1/22 is a dual targeting CAR T cell-based therapy candidate based on obe-cel. AUTO3 is for the treatment of B-cell leukemias and lymphomas.</v>
    <v>324</v>
    <v>Nasdaq Stock Market</v>
    <v>XNAS</v>
    <v>XNAS</v>
    <v>The Mediaworks, 191 Wood Lane, LONDON, UNITED KINGDOM-NA, W12 7FP GB</v>
    <v>2.04</v>
    <v>Biotechnology &amp; Medical Research</v>
    <v>Stock</v>
    <v>44947.01542752266</v>
    <v>240</v>
    <v>1.85</v>
    <v>332264700</v>
    <v>AUTOLUS THERAPEUTICS PLC</v>
    <v>AUTOLUS THERAPEUTICS PLC</v>
    <v>1.88</v>
    <v>1.9</v>
    <v>2</v>
    <v>2.02</v>
    <v>166132400</v>
    <v>AUTL</v>
    <v>AUTOLUS THERAPEUTICS PLC (XNAS:AUTL)</v>
    <v>375906</v>
    <v>617616</v>
    <v>2018</v>
  </rv>
  <rv s="2">
    <v>241</v>
  </rv>
  <rv s="0">
    <v>https://www.bing.com/financeapi/forcetrigger?t=b1npdm&amp;q=XNAS%3aAADI&amp;form=skydnc</v>
    <v>Learn more on Bing</v>
  </rv>
  <rv s="4">
    <v>7</v>
    <v>Aadi Bioscience, Inc. (XNAS:AADI)</v>
    <v>2</v>
    <v>8</v>
    <v>Finance</v>
    <v>4</v>
    <v>en-GB</v>
    <v>b1npdm</v>
    <v>268435456</v>
    <v>1</v>
    <v>Powered by Refinitiv</v>
    <v>21.15</v>
    <v>11</v>
    <v>1.2499</v>
    <v>0.23</v>
    <v>1.8298000000000002E-2</v>
    <v>0</v>
    <v>0</v>
    <v>USD</v>
    <v>Aadi Bioscience, Inc. is a commercial-stage biopharmaceutical company, The Company is engaged in developing precision therapies for genetically-defined cancers. The Company’s primary focus is to bring transformational therapies to cancer patients with mechanistic target of rapamycin (mTOR) pathway driver alterations such as alterations in TSC1 or TSC2 genes. The Company’s initial focus is the treatment of an ultra-rare cancer perivascular epithelioid cell tumor (PEComa). The Company’s lead product, FYARROTM, is an mTOR inhibitor bound to human albumin that has tumor accumulation, mTOR target suppression, and tumor growth inhibition over other mTOR inhibitors in preclinical models. FYARRO is an mTOR inhibitor indicated for the treatment of adult patients with advanced unresectable or metastatic perivascular epithelioid cell tumor (PEComa).</v>
    <v>76</v>
    <v>Nasdaq Stock Market</v>
    <v>XNAS</v>
    <v>XNAS</v>
    <v>17383 Sunset Avenue, Suite A250, PACIFIC PALISADES, CA, 90272 US</v>
    <v>12.85</v>
    <v>Pharmaceuticals</v>
    <v>Stock</v>
    <v>44946.912324073441</v>
    <v>243</v>
    <v>12.45</v>
    <v>312257500</v>
    <v>Aadi Bioscience, Inc.</v>
    <v>Aadi Bioscience, Inc.</v>
    <v>12.66</v>
    <v>12.57</v>
    <v>12.8</v>
    <v>12.8</v>
    <v>24395120</v>
    <v>AADI</v>
    <v>Aadi Bioscience, Inc. (XNAS:AADI)</v>
    <v>27224</v>
    <v>81842</v>
    <v>2007</v>
  </rv>
  <rv s="2">
    <v>244</v>
  </rv>
  <rv s="0">
    <v>https://www.bing.com/financeapi/forcetrigger?t=c38l52&amp;q=XNAS%3aTYRA&amp;form=skydnc</v>
    <v>Learn more on Bing</v>
  </rv>
  <rv s="4">
    <v>7</v>
    <v>TYRA BIOSCIENCES, INC. (XNAS:TYRA)</v>
    <v>2</v>
    <v>8</v>
    <v>Finance</v>
    <v>4</v>
    <v>en-GB</v>
    <v>c38l52</v>
    <v>268435456</v>
    <v>1</v>
    <v>Powered by Refinitiv</v>
    <v>14.27</v>
    <v>4.93</v>
    <v>2.246</v>
    <v>0.21</v>
    <v>2.7167E-2</v>
    <v>0</v>
    <v>0</v>
    <v>USD</v>
    <v>Tyra Biosciences, Inc. is a precision oncology company. The Company is focused on developing purpose-built therapies to overcome tumor resistance and improve outcomes for patients with cancer. The Company uses its SNAP platform, which enables refinement of structural design through iterative molecular SNAPshots. The Company is focused on developing a pipeline of selective inhibitors of the Fibroblast Growth Factor Receptor (FGFR) family, which are altered in approximately 7% of all cancers. Its lead product candidate TYRA-300, an FGFR3 inhibitor with an initial focus on patients with metastatic urothelial carcinoma of the bladder and urinary tract (mUC). Its second product candidate, TYRA-200, is an FGFR2 inhibitor with an initial focus on patients with intrahepatic cholangiocarcinoma (ICC). Its pipeline includes development programs targeting achondroplasia and other FGFR3-related skeletal dysplasias, REarranged during Transfection kinase (RET) and FGFR4-related cancers.</v>
    <v>25</v>
    <v>Nasdaq Stock Market</v>
    <v>XNAS</v>
    <v>XNAS</v>
    <v>2656 State Street, CARLSBAD, CA, 92008 US</v>
    <v>8.11</v>
    <v>Biotechnology &amp; Medical Research</v>
    <v>Stock</v>
    <v>44946.912571955472</v>
    <v>246</v>
    <v>7.3785999999999996</v>
    <v>335047600</v>
    <v>TYRA BIOSCIENCES, INC.</v>
    <v>TYRA BIOSCIENCES, INC.</v>
    <v>7.85</v>
    <v>7.73</v>
    <v>7.94</v>
    <v>7.94</v>
    <v>42197430</v>
    <v>TYRA</v>
    <v>TYRA BIOSCIENCES, INC. (XNAS:TYRA)</v>
    <v>15693</v>
    <v>30518</v>
    <v>2018</v>
  </rv>
  <rv s="2">
    <v>247</v>
  </rv>
  <rv s="0">
    <v>https://www.bing.com/financeapi/forcetrigger?t=buxzr7&amp;q=XNAS%3aNKTX&amp;form=skydnc</v>
    <v>Learn more on Bing</v>
  </rv>
  <rv s="4">
    <v>7</v>
    <v>NKARTA, INC. (XNAS:NKTX)</v>
    <v>2</v>
    <v>8</v>
    <v>Finance</v>
    <v>9</v>
    <v>en-GB</v>
    <v>buxzr7</v>
    <v>268435456</v>
    <v>1</v>
    <v>Powered by Refinitiv</v>
    <v>20.350000000000001</v>
    <v>4.83</v>
    <v>0.56999999999999995</v>
    <v>0.37</v>
    <v>7.4747000000000008E-2</v>
    <v>0.17</v>
    <v>3.1954999999999997E-2</v>
    <v>USD</v>
    <v>Nkarta, Inc. is a biopharmaceutical company that is focused on the discovery, development of allogeneic, off-the-shelf engineered natural killer (NK) cell therapies to treat cancer. It has two co-lead products, NKX101 and NKX019, in ongoing Phase I clinical trials. Its platform incorporates technologies that enable to generate supply of NK cells and enhance cell fitness and tumor microenvironment evasion, freeze, store and thaw its engineered NK cells for off-the-shelf use for the treatment of cancer. Its product candidates and discovery programs NKX101 is designed to innate NK biology to detect and kill cancerous cells. Its primary activating receptor NKG2D, works through the detection of stress ligands displayed by cancerous cells. It has engineered NKX101 to increase the cancer cell killing ability of its engineered NK cells by raising levels of NKG2D. Its NKX019 treats a variety of B-cell malignancies by targeting the CD19 antigen that is found on these types of cancerous cells.</v>
    <v>146</v>
    <v>Nasdaq Stock Market</v>
    <v>XNAS</v>
    <v>XNAS</v>
    <v>6000 Shoreline Court, Suite 102, SOUTH SAN FRANCISCO, CA, 94080 US</v>
    <v>5.47</v>
    <v>Biotechnology &amp; Medical Research</v>
    <v>Stock</v>
    <v>44947.03561607578</v>
    <v>249</v>
    <v>4.87</v>
    <v>259689000</v>
    <v>NKARTA, INC.</v>
    <v>NKARTA, INC.</v>
    <v>5.0599999999999996</v>
    <v>4.95</v>
    <v>5.32</v>
    <v>5.49</v>
    <v>48813720</v>
    <v>NKTX</v>
    <v>NKARTA, INC. (XNAS:NKTX)</v>
    <v>862369</v>
    <v>952621</v>
    <v>2015</v>
  </rv>
  <rv s="2">
    <v>250</v>
  </rv>
  <rv s="0">
    <v>https://www.bing.com/financeapi/forcetrigger?t=bjs5r7&amp;q=XNAS%3aGRTS&amp;form=skydnc</v>
    <v>Learn more on Bing</v>
  </rv>
  <rv s="4">
    <v>7</v>
    <v>Gritstone bio, Inc. (XNAS:GRTS)</v>
    <v>2</v>
    <v>8</v>
    <v>Finance</v>
    <v>4</v>
    <v>en-GB</v>
    <v>bjs5r7</v>
    <v>268435456</v>
    <v>1</v>
    <v>Powered by Refinitiv</v>
    <v>6.1</v>
    <v>1.71</v>
    <v>0.50670000000000004</v>
    <v>0.01</v>
    <v>3.2679999999999996E-3</v>
    <v>0.13</v>
    <v>4.2344999999999994E-2</v>
    <v>USD</v>
    <v>Gritstone bio, Inc. is a biotechnology company. The Company discover, develop, manufacture and deliver next generation cancer and infectious disease immunotherapy candidates by vaccine vectors, self-amplifying mRNA (samRNA) and chimpanzee adenovirus (ChAd). Its two oncology programs in clinical-stage development are GRANITE, individualized neoantigen-based immunotherapy, and SLATE, an off-the-shelf shared neoantigen-based immunotherapy. The Company has an infectious disease pipeline, which includes two programs in clinical-stage development: CORAL, a second-generation COVID-19 vaccine program that may have pan-coronavirus potential to protect against future coronavirus pandemics, and an HIV therapeutic/cure vaccine candidate that are collaborating on with Gilead Sciences, Inc. The Company’s product candidates include GRT-C907 (ChAd)/R908 (samRNA), GRT- C909 (ChAd)/R910 (samRNA), GRT-C909 (ChAd)/R910 (samRNA), GRT-R914 (samRNA), GRT-R912 (samRNA) and GRT-R918 (samRNA).</v>
    <v>201</v>
    <v>Nasdaq Stock Market</v>
    <v>XNAS</v>
    <v>XNAS</v>
    <v>5959 HORTON STREET, SUITE 300, EMERYVILLE, CA, 94608 US</v>
    <v>3.1150000000000002</v>
    <v>Pharmaceuticals</v>
    <v>Stock</v>
    <v>44947.012486932814</v>
    <v>252</v>
    <v>3.02</v>
    <v>255934500</v>
    <v>Gritstone bio, Inc.</v>
    <v>Gritstone bio, Inc.</v>
    <v>3.03</v>
    <v>3.06</v>
    <v>3.07</v>
    <v>3.2</v>
    <v>83366280</v>
    <v>GRTS</v>
    <v>Gritstone bio, Inc. (XNAS:GRTS)</v>
    <v>607016</v>
    <v>1833206</v>
    <v>2015</v>
  </rv>
  <rv s="2">
    <v>253</v>
  </rv>
  <rv s="0">
    <v>https://www.bing.com/financeapi/forcetrigger?t=c1w3xm&amp;q=XNAS%3aCNTA&amp;form=skydnc</v>
    <v>Learn more on Bing</v>
  </rv>
  <rv s="4">
    <v>7</v>
    <v>CENTESSA PHARMACEUTICALS PLC (XNAS:CNTA)</v>
    <v>2</v>
    <v>8</v>
    <v>Finance</v>
    <v>4</v>
    <v>en-GB</v>
    <v>c1w3xm</v>
    <v>268435456</v>
    <v>1</v>
    <v>Powered by Refinitiv</v>
    <v>11.19</v>
    <v>2.8849999999999998</v>
    <v>-2.1000000000000001E-2</v>
    <v>-0.04</v>
    <v>-1.0101000000000001E-2</v>
    <v>-0.19</v>
    <v>-4.8468999999999998E-2</v>
    <v>USD</v>
    <v>Centessa Pharmaceuticals plc (Centessa) is a pharmaceutical company. The Company's asset-centric programs range from discovery-stage to late-stage development and include diverse therapeutic areas such as oncology, hematology, immunology/inflammation, neuroscience, hepatology, pulmonology and nephrology. Its portfolio consists of approximately 16 conviction programs, including four programs evaluated in clinical trials and 12 additional preclinical programs. Centessa's clinical-stage product candidates include Lixivaptan, SerpinPC, Imgatuzumab and ZF874. The Company's preclinical assets include ZF887, MGX292, CBS001, CBS004, LB1, LB2, Oral OX2R Agonist, Intranasal OX2R Agonist, Dual STAT3/5 Degrader, EGFR Ex20 Inhibitor, EGFR-C797S Inhibitor and EGFR Inhibitors. The Company's subsidiaries include ApcinteX, Capella BioScience, Janpix, LockBody, Morphogen-IX, Orexia Therapeutics, Palladio Biosciences, PearlRiver Bio, PegaOne and Z Factor.</v>
    <v>80</v>
    <v>Nasdaq Stock Market</v>
    <v>XNAS</v>
    <v>XNAS</v>
    <v>3Rd Floor, 1 Ashley Road, ALTRINCHAM, CHESHIRE, WA14 2DT GB</v>
    <v>3.98</v>
    <v>Biotechnology &amp; Medical Research</v>
    <v>Stock</v>
    <v>44946.907309698436</v>
    <v>255</v>
    <v>3.56</v>
    <v>370817300</v>
    <v>CENTESSA PHARMACEUTICALS PLC</v>
    <v>CENTESSA PHARMACEUTICALS PLC</v>
    <v>3.96</v>
    <v>3.96</v>
    <v>3.92</v>
    <v>3.73</v>
    <v>94596250</v>
    <v>CNTA</v>
    <v>CENTESSA PHARMACEUTICALS PLC (XNAS:CNTA)</v>
    <v>66616</v>
    <v>114248</v>
    <v>2020</v>
  </rv>
  <rv s="2">
    <v>256</v>
  </rv>
  <rv s="0">
    <v>https://www.bing.com/financeapi/forcetrigger?t=c2hjxm&amp;q=XNAS%3aIPSC&amp;form=skydnc</v>
    <v>Learn more on Bing</v>
  </rv>
  <rv s="4">
    <v>7</v>
    <v>CENTURY THERAPEUTICS, INC. (XNAS:IPSC)</v>
    <v>2</v>
    <v>8</v>
    <v>Finance</v>
    <v>4</v>
    <v>en-GB</v>
    <v>c2hjxm</v>
    <v>268435456</v>
    <v>1</v>
    <v>Powered by Refinitiv</v>
    <v>15.375</v>
    <v>4.335</v>
    <v>0.751</v>
    <v>0.11</v>
    <v>2.4444E-2</v>
    <v>0</v>
    <v>0</v>
    <v>USD</v>
    <v>Century Therapeutics, Inc. is a biotechnology company. The Company is focused on developing transformative allogeneic, pluripotent stem cells (iPSC)-derived natural killer (NK) and T cell therapies to create products for the treatment of both solid tumor and hematological malignancies. Its Allo-Evasion technology is intended to prevent rejection of cell products by the host immune system, and manufacturing capabilities intended to minimize product development and supply risk. The Company's pipeline includes CNTY-101, CNTY-103, CNTY-102 and CNTY-104. The Company’s lead product candidate, CNTY-101, is focused on targeting B-cell lymphoma. CNTY-103 is designed to treat glioblastoma. CNTY-102 is designed to improve B-cell malignancy treatment. CNTY-104, is being developed to treat acute myeloid leukemia (AML). CAR design is a component of cell therapy product candidates. In addition to its programs, the Company is also actively engaged in a number of earlier stage discovery programs.</v>
    <v>170</v>
    <v>Nasdaq Stock Market</v>
    <v>XNAS</v>
    <v>XNAS</v>
    <v>3675 Market St, PHILADELPHIA, PA, 19104 US</v>
    <v>4.71</v>
    <v>Biotechnology &amp; Medical Research</v>
    <v>Stock</v>
    <v>44946.912446457813</v>
    <v>258</v>
    <v>4.4800000000000004</v>
    <v>271871300</v>
    <v>CENTURY THERAPEUTICS, INC.</v>
    <v>CENTURY THERAPEUTICS, INC.</v>
    <v>4.5</v>
    <v>4.5</v>
    <v>4.6100000000000003</v>
    <v>4.6100000000000003</v>
    <v>58974250</v>
    <v>IPSC</v>
    <v>CENTURY THERAPEUTICS, INC. (XNAS:IPSC)</v>
    <v>137469</v>
    <v>209261</v>
    <v>2018</v>
  </rv>
  <rv s="2">
    <v>259</v>
  </rv>
  <rv s="0">
    <v>https://www.bing.com/financeapi/forcetrigger?t=c2rznm&amp;q=XNAS%3aOMGA&amp;form=skydnc</v>
    <v>Learn more on Bing</v>
  </rv>
  <rv s="4">
    <v>7</v>
    <v>OMEGA THERAPEUTICS, INC. (XNAS:OMGA)</v>
    <v>2</v>
    <v>8</v>
    <v>Finance</v>
    <v>4</v>
    <v>en-GB</v>
    <v>c2rznm</v>
    <v>268435456</v>
    <v>1</v>
    <v>Powered by Refinitiv</v>
    <v>14.31</v>
    <v>1.9750000000000001</v>
    <v>1.7609999999999999</v>
    <v>0.4</v>
    <v>5.8055000000000002E-2</v>
    <v>-0.34</v>
    <v>-4.6639E-2</v>
    <v>USD</v>
    <v>Omega Therapeutics, Inc. is a development-stage biopharmaceutical company. The Company is engaged in a systematic approach to use mRNA therapeutics as programmable epigenetic medicines by leveraging its OMEGA Epigenomic Programming platform. Its OMEGA Epigenomic Programming platform harnesses the power of epigenetics, the mechanism that controls gene expression and every aspect of an organism's life from cell genesis, growth, and differentiation to cell death. It has deciphered the three-dimensional architecture of the human genome and its accompanying regulators, which are organized into distinct and evolutionarily conserved structures called Insulated Genomic Domains (IGDs). The OMEGA platform enables to systematically identify and validate thousands of DNA-sequence-based epigenomic zip codes within IGDs. Its pipeline consists of early-stage, preclinical programs that span regenerative medicine, multigenic diseases including immunology, oncology, and select monogenic diseases.</v>
    <v>79</v>
    <v>Nasdaq Stock Market</v>
    <v>XNAS</v>
    <v>XNAS</v>
    <v>20 Acorn Park Drive, CAMBRIDGE, MA, 02140 US</v>
    <v>7.49</v>
    <v>Biotechnology &amp; Medical Research</v>
    <v>Stock</v>
    <v>44946.978346203126</v>
    <v>261</v>
    <v>6.9</v>
    <v>350276200</v>
    <v>OMEGA THERAPEUTICS, INC.</v>
    <v>OMEGA THERAPEUTICS, INC.</v>
    <v>7.07</v>
    <v>6.89</v>
    <v>7.29</v>
    <v>6.95</v>
    <v>48048860</v>
    <v>OMGA</v>
    <v>OMEGA THERAPEUTICS, INC. (XNAS:OMGA)</v>
    <v>57657</v>
    <v>72449</v>
    <v>2016</v>
  </rv>
  <rv s="2">
    <v>262</v>
  </rv>
  <rv s="0">
    <v>https://www.bing.com/financeapi/forcetrigger?t=bwgcfr&amp;q=XNAS%3aFHTX&amp;form=skydnc</v>
    <v>Learn more on Bing</v>
  </rv>
  <rv s="4">
    <v>7</v>
    <v>FOGHORN THERAPEUTICS INC. (XNAS:FHTX)</v>
    <v>2</v>
    <v>8</v>
    <v>Finance</v>
    <v>4</v>
    <v>en-GB</v>
    <v>bwgcfr</v>
    <v>268435456</v>
    <v>1</v>
    <v>Powered by Refinitiv</v>
    <v>18.12</v>
    <v>5.32</v>
    <v>1.1859999999999999</v>
    <v>0.32</v>
    <v>4.2384000000000005E-2</v>
    <v>0</v>
    <v>0</v>
    <v>USD</v>
    <v>Foghorn Therapeutics Inc. is a clinical-stage biotechnology company engaged developing medicines that modulate gene expression through selectively targeting the chromatin regulatory system for therapeutic intervention in oncology. Its Gene Traffic Control platform gives an integrated, mechanistic understanding of how the various components of the chromatin regulatory system interact, allowing to identify, validate and potentially drug targets within the system. The Company’s Traffic Control platform discovers and develops drugs in oncology and other therapeutic areas, including virology, autoimmune disease and neurology. The Company is developing FHD-286, a selective, allosteric ATPase inhibitor and which is evaluating two separate Phase I studies in metastatic uveal melanoma and relapsed and/or refractory acute myeloid leukemia, and myelodysplastic syndrome. It is also developing FHD-609, a targeted protein degrader, and which is evaluating in a Phase I study in synovial sarcoma.</v>
    <v>119</v>
    <v>Nasdaq Stock Market</v>
    <v>XNAS</v>
    <v>XNAS</v>
    <v>500 Technology Square, Suite 700, CAMBRIDGE, MA, 02139 US</v>
    <v>8.08</v>
    <v>Biotechnology &amp; Medical Research</v>
    <v>Stock</v>
    <v>44946.876060832816</v>
    <v>264</v>
    <v>7.4349999999999996</v>
    <v>328981200</v>
    <v>FOGHORN THERAPEUTICS INC.</v>
    <v>FOGHORN THERAPEUTICS INC.</v>
    <v>7.69</v>
    <v>7.55</v>
    <v>7.87</v>
    <v>7.87</v>
    <v>41801930</v>
    <v>FHTX</v>
    <v>FOGHORN THERAPEUTICS INC. (XNAS:FHTX)</v>
    <v>84192</v>
    <v>97197</v>
    <v>2015</v>
  </rv>
  <rv s="2">
    <v>265</v>
  </rv>
  <rv s="0">
    <v>https://www.bing.com/financeapi/forcetrigger?t=c1uvhw&amp;q=XNAS%3aRAIN&amp;form=skydnc</v>
    <v>Learn more on Bing</v>
  </rv>
  <rv s="4">
    <v>7</v>
    <v>RAIN ONCOLOGY INC. (XNAS:RAIN)</v>
    <v>2</v>
    <v>8</v>
    <v>Finance</v>
    <v>9</v>
    <v>en-GB</v>
    <v>c1uvhw</v>
    <v>268435456</v>
    <v>1</v>
    <v>Powered by Refinitiv</v>
    <v>14.48</v>
    <v>2.15</v>
    <v>1.6539999999999999</v>
    <v>0.74</v>
    <v>8.4571000000000007E-2</v>
    <v>0.41</v>
    <v>4.3202999999999998E-2</v>
    <v>USD</v>
    <v>Rain Oncology Inc., formerly Rain Therapeutics Inc., is a late-stage precision oncology company. The Company is focused on developing therapies that target oncogenic drivers to genetically select patients. The Company’s product candidates include milademetan and RAD52. Its milademetan is an oral small molecule, an inhibitor of mouse double minute 2 (MDM2) is being developed in patients with wildtype tumor protein 53 (p53) cancers that are also exhibiting MDM2 dependence. MDM2 dependence may be occurring either through MDM2 gene amplification, protein overexpression, loss of an MDM2 regulator, or other mechanisms. RAD52 is focused on the DNA Damage Response (DDR) pathway. RAD52 represents a strategy for patients that may exhibit homologous recombination deficiencies (HRD+), or a loss of function, of several pathway constituents, including BRCA1/2, PALB2, or several others in tumor types frequently characterized by these deficiencies.</v>
    <v>44</v>
    <v>Nasdaq Stock Market</v>
    <v>XNAS</v>
    <v>XNAS</v>
    <v>8000 Jarvis Avenue, Suite 204, NEWARK, CA, 94560 US</v>
    <v>9.9498999999999995</v>
    <v>Biotechnology &amp; Medical Research</v>
    <v>Stock</v>
    <v>44946.897596469535</v>
    <v>267</v>
    <v>8.5100999999999996</v>
    <v>344308800</v>
    <v>RAIN ONCOLOGY INC.</v>
    <v>RAIN ONCOLOGY INC.</v>
    <v>8.8000000000000007</v>
    <v>8.75</v>
    <v>9.49</v>
    <v>9.9</v>
    <v>36281220</v>
    <v>RAIN</v>
    <v>RAIN ONCOLOGY INC. (XNAS:RAIN)</v>
    <v>459795</v>
    <v>177212</v>
    <v>2017</v>
  </rv>
  <rv s="2">
    <v>268</v>
  </rv>
  <rv s="0">
    <v>https://www.bing.com/financeapi/forcetrigger?t=a1wmr7&amp;q=XNAS%3aKPTI&amp;form=skydnc</v>
    <v>Learn more on Bing</v>
  </rv>
  <rv s="4">
    <v>7</v>
    <v>KARYOPHARM THERAPEUTICS INC. (XNAS:KPTI)</v>
    <v>2</v>
    <v>8</v>
    <v>Finance</v>
    <v>4</v>
    <v>en-GB</v>
    <v>a1wmr7</v>
    <v>268435456</v>
    <v>1</v>
    <v>Powered by Refinitiv</v>
    <v>14.73</v>
    <v>2.4500000000000002</v>
    <v>-3.9300000000000002E-2</v>
    <v>0.03</v>
    <v>8.9820000000000004E-3</v>
    <v>0</v>
    <v>0</v>
    <v>USD</v>
    <v>Karyopharm Therapeutics Inc. is a commercial-stage pharmaceutical company. The Company is focused on the discovery, development, and commercialization of drugs directed against nuclear export for the treatment of cancer and other diseases. Its Selective Inhibitor of Nuclear Export (SINE) compounds function by binding with and inhibiting the nuclear export protein XPO1 (CRM1). Its lead compound, XPOVIO (selinexor), is marketed in combination with Velcade (bortezomib) and dexamethasone for the treatment of adult patients with multiple myeloma after at least one prior therapy, in combination with dexamethasone for the treatment of adult patients with heavily pretreated multiple myeloma and as a monotherapy for the treatment of adult patients with relapsed or refractory diffuse large B-cell lymphoma (DLBCL). NEXPOVIO (selinexor), the brand name for XPOVIO in Europe and the United Kingdom, in combination with dexamethasone to treat adult patients with multiple myeloma.</v>
    <v>442</v>
    <v>Nasdaq Stock Market</v>
    <v>XNAS</v>
    <v>XNAS</v>
    <v>85 Wells Ave, NEWTON CENTER, MA, 02459-3298 US</v>
    <v>3.43</v>
    <v>Biotechnology &amp; Medical Research</v>
    <v>Stock</v>
    <v>44946.916826388282</v>
    <v>270</v>
    <v>3.26</v>
    <v>273492400</v>
    <v>KARYOPHARM THERAPEUTICS INC.</v>
    <v>KARYOPHARM THERAPEUTICS INC.</v>
    <v>3.38</v>
    <v>3.34</v>
    <v>3.37</v>
    <v>3.37</v>
    <v>81155030</v>
    <v>KPTI</v>
    <v>KARYOPHARM THERAPEUTICS INC. (XNAS:KPTI)</v>
    <v>1735202</v>
    <v>3796239</v>
    <v>2008</v>
  </rv>
  <rv s="2">
    <v>271</v>
  </rv>
  <rv s="0">
    <v>https://www.bing.com/financeapi/forcetrigger?t=bscw4c&amp;q=XNAS%3aCABA&amp;form=skydnc</v>
    <v>Learn more on Bing</v>
  </rv>
  <rv s="4">
    <v>7</v>
    <v>Cabaletta Bio, Inc. (XNAS:CABA)</v>
    <v>2</v>
    <v>8</v>
    <v>Finance</v>
    <v>4</v>
    <v>en-GB</v>
    <v>bscw4c</v>
    <v>268435456</v>
    <v>1</v>
    <v>Powered by Refinitiv</v>
    <v>11.91</v>
    <v>0.59</v>
    <v>1.3240000000000001</v>
    <v>-0.46</v>
    <v>-4.2950999999999996E-2</v>
    <v>-0.03</v>
    <v>-2.9270000000000003E-3</v>
    <v>USD</v>
    <v>Cabaletta Bio, Inc. is a clinical-stage biotechnology company. It is focused on the discovery and development of engineered T-cell therapies for B-cell-mediated autoimmune diseases. The T cells are designed to selectively bind and eliminate B cells that produce disease-causing autoantibodies, or pathogenic B cells, while sparing normal B cells. The Company’s product candidates include DSG3-CAART, DSG3/1-CAART, MuSK-CAART, PLA2R-CAART, and FVIII-CAART. DSG3-CAART is evaluated for the treatment of mucosal pemphigus vulgaris (mPV), a subtype of pemphigus vulgaris (PV) that affects the epithelium of the mucous membranes. DSG3/1-CAART is designed for mucocutaneous pemphigus vulgaris (mcPV). MuSK-CAART is designed for the treatment of muscle-specific kinase (MuSK) and myasthenia gravis (MG). PLA2R-CAART is developed to treat phospholipase A2 receptor (PLA2R) associated membranous nephropathy. FVIII-CAART, which is being designed to treat a subset of patients with Hemophilia A.</v>
    <v>57</v>
    <v>Nasdaq Stock Market</v>
    <v>XNAS</v>
    <v>XNAS</v>
    <v>2929 Arch Street, Suite 600, PHILADELPHIA, PA, 19104 US</v>
    <v>11.1562</v>
    <v>Biotechnology &amp; Medical Research</v>
    <v>Stock</v>
    <v>44947.018653159372</v>
    <v>273</v>
    <v>9.5</v>
    <v>298693300</v>
    <v>Cabaletta Bio, Inc.</v>
    <v>Cabaletta Bio, Inc.</v>
    <v>10.9</v>
    <v>10.71</v>
    <v>10.25</v>
    <v>10.220000000000001</v>
    <v>29140810</v>
    <v>CABA</v>
    <v>Cabaletta Bio, Inc. (XNAS:CABA)</v>
    <v>772796</v>
    <v>918711</v>
    <v>2017</v>
  </rv>
  <rv s="2">
    <v>274</v>
  </rv>
  <rv s="0">
    <v>https://www.bing.com/financeapi/forcetrigger?t=a1mv52&amp;q=XNAS%3aADAP&amp;form=skydnc</v>
    <v>Learn more on Bing</v>
  </rv>
  <rv s="4">
    <v>7</v>
    <v>ADAPTIMMUNE THERAPEUTICS PLC (XNAS:ADAP)</v>
    <v>2</v>
    <v>8</v>
    <v>Finance</v>
    <v>4</v>
    <v>en-GB</v>
    <v>a1mv52</v>
    <v>268435456</v>
    <v>1</v>
    <v>Powered by Refinitiv</v>
    <v>3.3149999999999999</v>
    <v>1.01</v>
    <v>2.1863000000000001</v>
    <v>0.1</v>
    <v>6.2112000000000001E-2</v>
    <v>0.09</v>
    <v>5.2632000000000005E-2</v>
    <v>USD</v>
    <v>Adaptimmune Therapeutics PLC is a clinical-stage biopharmaceutical company. The Company is focused on providing cell therapies to people with cancer. It develops T-cell therapies for solid tumors and have reported clinical responses (per RECIST 1.1) in seven solid tumor indications. Its platform enables to identify cancer targets, find and develop cell therapy candidates active against those targets and produce therapeutic candidates for administration to patients. Its cell therapy candidates include Specific Peptide Enhanced Affinity Receptor (SPEAR) T-cells, which use genetically engineered T-cell receptors; Tumor Infiltrating Lymphocytes (TiLs) where a patient’s own T-cells are co-administered with its next generation technology, and HLA-independent TCRs (HiTs) where surface proteins are targeted independently of the peptide-HLA complex. Its clinical trials include Spearhead-1 Phase II trial with afamitres gene autoleucel; Surpass Phase I Trial with ADP-A2M4CD8, and others.</v>
    <v>494</v>
    <v>Nasdaq Stock Market</v>
    <v>XNAS</v>
    <v>XNAS</v>
    <v>60 Jubilee Avenue, ABINGDON, OXFORDSHIRE, OX14 4RX GB</v>
    <v>1.73</v>
    <v>Biotechnology &amp; Medical Research</v>
    <v>Stock</v>
    <v>44947.027443876563</v>
    <v>276</v>
    <v>1.58</v>
    <v>280147600</v>
    <v>ADAPTIMMUNE THERAPEUTICS PLC</v>
    <v>ADAPTIMMUNE THERAPEUTICS PLC</v>
    <v>1.63</v>
    <v>1.61</v>
    <v>1.71</v>
    <v>1.8</v>
    <v>163829000</v>
    <v>ADAP</v>
    <v>ADAPTIMMUNE THERAPEUTICS PLC (XNAS:ADAP)</v>
    <v>277361</v>
    <v>424648</v>
    <v>2014</v>
  </rv>
  <rv s="2">
    <v>277</v>
  </rv>
  <rv s="0">
    <v>https://www.bing.com/financeapi/forcetrigger?t=bwvexm&amp;q=XNAS%3aKNTE&amp;form=skydnc</v>
    <v>Learn more on Bing</v>
  </rv>
  <rv s="4">
    <v>7</v>
    <v>Kinnate Biopharma Inc (XNAS:KNTE)</v>
    <v>2</v>
    <v>8</v>
    <v>Finance</v>
    <v>9</v>
    <v>en-GB</v>
    <v>bwvexm</v>
    <v>268435456</v>
    <v>1</v>
    <v>Powered by Refinitiv</v>
    <v>15.86</v>
    <v>5.17</v>
    <v>0.93799999999999994</v>
    <v>0.04</v>
    <v>6.803E-3</v>
    <v>0</v>
    <v>0</v>
    <v>USD</v>
    <v>Kinnate Biopharma Inc. is a clinical-stage biopharmaceutical company focused on the discovery and development of small molecule kinase inhibitors for difficult-to-treat, genomically defined cancers. Its products candidate include KIN-2787, KIN-3248 and KIN004. The KIN-2787 is a small molecule kinase inhibitor targeting specific classes of BRAF kinase alterations that characterize subsets of lung cancer, melanoma and other solid tumors. The Company has initiated a Phase I clinical trial for KIN-2787 (KN-8701). KIN-3248 is a small-molecule kinase inhibitor targeting cancer-associated alterations in FGFR2 and FGFR3 genes. KIN-3248 address the initial alteration and clinically-observed and predicted mutations in FGFR2 fusion gene-positive intrahepatic cholangiocarcinoma and FGFR3-altered ulcerative colitis. It is also developing a CDK12 inhibitor candidate to target the treatment of ovarian carcinoma, metastatic castration-resistant prostate cancer and triple-negative breast cancer.</v>
    <v>86</v>
    <v>Nasdaq Stock Market</v>
    <v>XNAS</v>
    <v>XNAS</v>
    <v>11975 El Camino Real, Ste 101, Suite 101, SAN DIEGO, CA, 92130 US</v>
    <v>6.1</v>
    <v>Biotechnology &amp; Medical Research</v>
    <v>Stock</v>
    <v>44946.876095462503</v>
    <v>279</v>
    <v>5.59</v>
    <v>261454900</v>
    <v>Kinnate Biopharma Inc</v>
    <v>Kinnate Biopharma Inc</v>
    <v>5.95</v>
    <v>5.88</v>
    <v>5.92</v>
    <v>5.92</v>
    <v>44164680</v>
    <v>KNTE</v>
    <v>Kinnate Biopharma Inc (XNAS:KNTE)</v>
    <v>97275</v>
    <v>117426</v>
    <v>2018</v>
  </rv>
  <rv s="2">
    <v>280</v>
  </rv>
  <rv s="0">
    <v>https://www.bing.com/financeapi/forcetrigger?t=aw5jar&amp;q=XNAS%3aIPHA&amp;form=skydnc</v>
    <v>Learn more on Bing</v>
  </rv>
  <rv s="4">
    <v>7</v>
    <v>Innate Pharma SA (XNAS:IPHA)</v>
    <v>2</v>
    <v>13</v>
    <v>Finance</v>
    <v>9</v>
    <v>en-GB</v>
    <v>aw5jar</v>
    <v>268435456</v>
    <v>1</v>
    <v>Powered by Refinitiv</v>
    <v>4.0999999999999996</v>
    <v>1.9</v>
    <v>0.97799999999999998</v>
    <v>0.02</v>
    <v>5.6340000000000001E-3</v>
    <v>0</v>
    <v>0</v>
    <v>USD</v>
    <v>Innate Pharma SA is a France-based biopharmaceutical Company that develops drugs for treatment of cancer and inflammatory diseases. The Company identifies and characterizes drug candidates, selects indications and manages the pre-clinical and clinical development of products. Innate Pharma primarily focuses on the development of new therapeutic solutions and monoclonal antibodies for the treatment of cancer, as well as for the treatment of infectious diseases and chronic inflammatory pathologies. The Company develops two categories of immunotherapies: immuno-modulators and cytotoxic antibodies. The Company works in collaboration with Bristol-Myers Squibb for Phase I cancer antibody program and with Novo Nordisk A/S for two antibody programs in inflammation treatment. The Company operates through anti-NKG2A antibody, an immune checkpoint inhibitor ready for Phase II development in oncology from Novo Nordisk.</v>
    <v>213</v>
    <v>Nasdaq Stock Market</v>
    <v>XNAS</v>
    <v>XNAS</v>
    <v>117 avenue de Luminy, Bp 30191, MARSEILLE, PACA, 13009 FR</v>
    <v>3.61</v>
    <v>Biotechnology &amp; Medical Research</v>
    <v>Stock</v>
    <v>44946.875056515622</v>
    <v>282</v>
    <v>3.39</v>
    <v>264539400</v>
    <v>Innate Pharma SA</v>
    <v>Innate Pharma SA</v>
    <v>3.59</v>
    <v>3.55</v>
    <v>3.57</v>
    <v>3.57</v>
    <v>80212070</v>
    <v>IPHA</v>
    <v>Innate Pharma SA (XNAS:IPHA)</v>
    <v>2448</v>
    <v>193462</v>
    <v>1999</v>
  </rv>
  <rv s="2">
    <v>283</v>
  </rv>
  <rv s="0">
    <v>https://www.bing.com/financeapi/forcetrigger?t=bukc8m&amp;q=XNYS%3aADCT&amp;form=skydnc</v>
    <v>Learn more on Bing</v>
  </rv>
  <rv s="3">
    <v>5</v>
    <v>ADC Therapeutics Ltd (XNYS:ADCT)</v>
    <v>2</v>
    <v>6</v>
    <v>Finance</v>
    <v>4</v>
    <v>en-GB</v>
    <v>bukc8m</v>
    <v>268435456</v>
    <v>1</v>
    <v>Powered by Refinitiv</v>
    <v>17.89</v>
    <v>2.69</v>
    <v>1.5860000000000001</v>
    <v>-0.03</v>
    <v>-6.3419999999999995E-3</v>
    <v>0.04</v>
    <v>8.5109999999999995E-3</v>
    <v>USD</v>
    <v>ADC Therapeutics SA is a Switzerland-based clinical-stage oncology drug discovery and development company. It develops antibody drug conjugates (ADCs) for the treatment of both solid and hematological cancers. It employs monoclonal antibodies specific to particular tumor antigens conjugated to a class of pyrrolobenzodiazepine (PBD)-based warheads to selectively target and kill cancer cells. The Company has multiple PBD-based ADCs in ongoing clinical trials, ranging from first in human to pivotal Phase II clinical trials, and numerous preclinical ADCs in development. Its main drug candidates are ADCT-301 for the treatment of lymphoma and leukemia and ADCT-402 for the treatment of non-Hodgkin’s lymphoma and B-cell leukemia. It serves customers in the United States, Switzerland, and the United Kingdom.</v>
    <v>312</v>
    <v>New York Stock Exchange</v>
    <v>XNYS</v>
    <v>XNYS</v>
    <v>Biopole, route de la Corniche 3B, EPALINGES, VAUD, 1066 CH</v>
    <v>4.7999000000000001</v>
    <v>Biotechnology &amp; Medical Research</v>
    <v>Stock</v>
    <v>44947.005900358592</v>
    <v>285</v>
    <v>4.6900000000000004</v>
    <v>361485000</v>
    <v>ADC Therapeutics Ltd</v>
    <v>ADC Therapeutics Ltd</v>
    <v>4.7699999999999996</v>
    <v>0</v>
    <v>4.7300000000000004</v>
    <v>4.7</v>
    <v>4.74</v>
    <v>76911710</v>
    <v>ADCT</v>
    <v>ADC Therapeutics Ltd (XNYS:ADCT)</v>
    <v>257631</v>
    <v>1439507</v>
    <v>2011</v>
  </rv>
  <rv s="2">
    <v>286</v>
  </rv>
  <rv s="0">
    <v>https://www.bing.com/financeapi/forcetrigger?t=bu479c&amp;q=XNAS%3aORIC&amp;form=skydnc</v>
    <v>Learn more on Bing</v>
  </rv>
  <rv s="4">
    <v>7</v>
    <v>ORIC PHARMACEUTICALS, INC. (XNAS:ORIC)</v>
    <v>2</v>
    <v>8</v>
    <v>Finance</v>
    <v>9</v>
    <v>en-GB</v>
    <v>bu479c</v>
    <v>268435456</v>
    <v>1</v>
    <v>Powered by Refinitiv</v>
    <v>11.4</v>
    <v>2.36</v>
    <v>0.88500000000000001</v>
    <v>0.45</v>
    <v>7.223099999999999E-2</v>
    <v>0.11</v>
    <v>1.6466999999999999E-2</v>
    <v>USD</v>
    <v>ORIC Pharmaceuticals Inc. is a clinical-stage biopharmaceutical company. It is engaged in improving patients' lives by Overcoming Resistance In Cancer. It is developing a pipeline of clinical and discovery stage therapies designed to counter resistance mechanisms in cancer by leveraging its expertise within three specific areas: hormone-dependent cancers, precision oncology, and key tumor dependencies. Its clinical-stage product candidates include ORIC-533, an orally bioavailable small molecule inhibitor of CD73, a key node in the adenosine pathway believed to play a central role in resistance to chemotherapy- and immunotherapy-based treatment regimens. ORIC-114, is a brain penetrant, orally bioavailable, irreversible inhibitor designed to selectively target epidermal growth factor receptor (EGFR) and human epidermal growth factor receptor 2 (HER2) with high potency towards exon 20 insertion mutations. ORIC-944 is an allosteric inhibitor of the polycomb repressive complex 2 (PRC2).</v>
    <v>88</v>
    <v>Nasdaq Stock Market</v>
    <v>XNAS</v>
    <v>XNAS</v>
    <v>240 E. Grand Ave., 2nd Floor, SOUTH SAN FRANCISCO, CA, 94080 US</v>
    <v>6.8</v>
    <v>Biotechnology &amp; Medical Research</v>
    <v>Stock</v>
    <v>44946.884800242966</v>
    <v>288</v>
    <v>6.26</v>
    <v>300286000</v>
    <v>ORIC PHARMACEUTICALS, INC.</v>
    <v>ORIC PHARMACEUTICALS, INC.</v>
    <v>6.26</v>
    <v>6.23</v>
    <v>6.68</v>
    <v>6.79</v>
    <v>44953000</v>
    <v>ORIC</v>
    <v>ORIC PHARMACEUTICALS, INC. (XNAS:ORIC)</v>
    <v>364690</v>
    <v>2284629</v>
    <v>2014</v>
  </rv>
  <rv s="2">
    <v>289</v>
  </rv>
  <rv s="0">
    <v>https://www.bing.com/financeapi/forcetrigger?t=c1ohf2&amp;q=XNAS%3aBMEA&amp;form=skydnc</v>
    <v>Learn more on Bing</v>
  </rv>
  <rv s="4">
    <v>7</v>
    <v>BIOMEA FUSION, INC. (XNAS:BMEA)</v>
    <v>2</v>
    <v>8</v>
    <v>Finance</v>
    <v>4</v>
    <v>en-GB</v>
    <v>c1ohf2</v>
    <v>268435456</v>
    <v>1</v>
    <v>Powered by Refinitiv</v>
    <v>14.2</v>
    <v>2.84</v>
    <v>-0.60499999999999998</v>
    <v>0.68</v>
    <v>7.4398000000000006E-2</v>
    <v>1.29</v>
    <v>0.13136500000000001</v>
    <v>USD</v>
    <v>Biomea Fusion, Inc. is a preclinical-stage biopharmaceutical company. The Company is focused on the discovery, development and commercialization of irreversible small molecule drugs to treat patients with genetically defined cancers. The Company has built FUSION System discovery platform to advance a pipeline of irreversible small molecule product candidates. The Company's lead product candidate, BMF-219, is designed to be an orally bioavailable, potent and selective irreversible inhibitor of menin, an important transcriptional regulator known to play a direct role in oncogenic signaling in multiple cancers. The Company is developing BMF-219 for the treatment of liquid and solid tumors that are dependent on menin, including leukemias containing the mixed lineage leukemia (MLL) fusion protein. The Company is also advancing other preclinical irreversible programs for the treatment of select cancers.</v>
    <v>51</v>
    <v>Nasdaq Stock Market</v>
    <v>XNAS</v>
    <v>XNAS</v>
    <v>900 Middlefield Road, 4Th Floor, REDWOOD CITY, CA, 94063 US</v>
    <v>9.9600000000000009</v>
    <v>Biotechnology &amp; Medical Research</v>
    <v>Stock</v>
    <v>44947.041402997653</v>
    <v>291</v>
    <v>8.7100000000000009</v>
    <v>288671100</v>
    <v>BIOMEA FUSION, INC.</v>
    <v>BIOMEA FUSION, INC.</v>
    <v>9.06</v>
    <v>9.14</v>
    <v>9.82</v>
    <v>11.11</v>
    <v>29396250</v>
    <v>BMEA</v>
    <v>BIOMEA FUSION, INC. (XNAS:BMEA)</v>
    <v>43265</v>
    <v>81770</v>
    <v>2017</v>
  </rv>
  <rv s="2">
    <v>292</v>
  </rv>
  <rv s="0">
    <v>https://www.bing.com/financeapi/forcetrigger?t=c3hhk2&amp;q=XNAS%3aTHRX&amp;form=skydnc</v>
    <v>Learn more on Bing</v>
  </rv>
  <rv s="4">
    <v>7</v>
    <v>THESEUS PHARMACEUTICALS, INC. (XNAS:THRX)</v>
    <v>2</v>
    <v>8</v>
    <v>Finance</v>
    <v>9</v>
    <v>en-GB</v>
    <v>c3hhk2</v>
    <v>268435456</v>
    <v>1</v>
    <v>Powered by Refinitiv</v>
    <v>15.21</v>
    <v>4.01</v>
    <v>2.2130000000000001</v>
    <v>-0.74</v>
    <v>-6.2765000000000001E-2</v>
    <v>-0.28999999999999998</v>
    <v>-2.6244E-2</v>
    <v>USD</v>
    <v>Theseus Pharmaceuticals, Inc. is a biopharmaceutical company. The Company is focused on treating cancer patients through the discovery, development and commercialization of targeted therapies. Its development programs are designed to address drug resistance mutations in oncogenes, which are mutated genes that cause cancer. The Company is focused on developing tyrosine kinase inhibitors (TKI), which is rooted in the critical role that tyrosine kinases play in the development of cancer. It is focused to development of pan-variant kinase inhibitors that target all cancer causing and drug resistance mutations in clinically protein kinases. The Company's product candidate, THE-630, is a pan-variant inhibitor of all classes of activating and resistance mutations of the KIT kinase, or a pan-KIT inhibitor, for the treatment of gastrointestinal stromal tumors (GIST), a type of cancer characterized by oncogenic activation of KIT.</v>
    <v>26</v>
    <v>Nasdaq Stock Market</v>
    <v>XNAS</v>
    <v>XNAS</v>
    <v>314 Main Street, Suite 04-200, CAMBRIDGE, MA, 02142 US</v>
    <v>12.1799</v>
    <v>Biotechnology &amp; Medical Research</v>
    <v>Stock</v>
    <v>44946.912407488278</v>
    <v>294</v>
    <v>10.762700000000001</v>
    <v>427783400</v>
    <v>THESEUS PHARMACEUTICALS, INC.</v>
    <v>THESEUS PHARMACEUTICALS, INC.</v>
    <v>12.02</v>
    <v>11.79</v>
    <v>11.05</v>
    <v>10.76</v>
    <v>38713430</v>
    <v>THRX</v>
    <v>THESEUS PHARMACEUTICALS, INC. (XNAS:THRX)</v>
    <v>116718</v>
    <v>317090</v>
    <v>2017</v>
  </rv>
  <rv s="2">
    <v>295</v>
  </rv>
  <rv s="0">
    <v>https://www.bing.com/financeapi/forcetrigger?t=a1pjzr&amp;q=XNAS%3aCGEN&amp;form=skydnc</v>
    <v>Learn more on Bing</v>
  </rv>
  <rv s="4">
    <v>7</v>
    <v>COMPUGEN LTD. (XNAS:CGEN)</v>
    <v>2</v>
    <v>14</v>
    <v>Finance</v>
    <v>4</v>
    <v>en-GB</v>
    <v>a1pjzr</v>
    <v>268435456</v>
    <v>1</v>
    <v>Powered by Refinitiv</v>
    <v>3.84</v>
    <v>0.51</v>
    <v>1.5580000000000001</v>
    <v>3.5000000000000003E-2</v>
    <v>4.2168999999999998E-2</v>
    <v>5.0000000000000001E-3</v>
    <v>5.7799999999999995E-3</v>
    <v>USD</v>
    <v>Compugen Ltd. is a therapeutic discovery company. The Company focuses on infrastructure to discover drug targets and develop therapeutics. The Company is engaged in the research, development and commercialization of therapeutic and product candidates. The Company's pipeline primarily consists of early and preclinical stage immuno-oncology programs based on drug targets discovered by the Company, primarily immune checkpoint and myeloid protein target candidates. These programs are focused on the development of cancer immunotherapy drugs with potential to harness the immune system to provide treatment solutions in areas of unmet medical needs in various cancer types and patient populations, both as monotherapy and in combination with other drugs. Its pipeline also includes a preclinical stage fusion protein autoimmune product candidate. Its fields of focus are oncology and immunology, with emphasis on its discovery capabilities on immuno-oncology.</v>
    <v>73</v>
    <v>Nasdaq Stock Market</v>
    <v>XNAS</v>
    <v>XNAS</v>
    <v>Azrieli Center, 26 Harokmim St. Bldg D, HOLON, 5885849 IL</v>
    <v>0.87360000000000004</v>
    <v>Biotechnology &amp; Medical Research</v>
    <v>Stock</v>
    <v>44947.00799916641</v>
    <v>297</v>
    <v>0.83</v>
    <v>254373400</v>
    <v>COMPUGEN LTD.</v>
    <v>COMPUGEN LTD.</v>
    <v>0.83</v>
    <v>0.83</v>
    <v>0.86499999999999999</v>
    <v>0.87</v>
    <v>86624640</v>
    <v>CGEN</v>
    <v>COMPUGEN LTD. (XNAS:CGEN)</v>
    <v>553835</v>
    <v>672554</v>
    <v>1993</v>
  </rv>
  <rv s="2">
    <v>298</v>
  </rv>
  <rv s="0">
    <v>https://www.bing.com/financeapi/forcetrigger?t=bjqctc&amp;q=XNAS%3aYMAB&amp;form=skydnc</v>
    <v>Learn more on Bing</v>
  </rv>
  <rv s="4">
    <v>7</v>
    <v>Y-MABS THERAPEUTICS, INC. (XNAS:YMAB)</v>
    <v>2</v>
    <v>8</v>
    <v>Finance</v>
    <v>4</v>
    <v>en-GB</v>
    <v>bjqctc</v>
    <v>268435456</v>
    <v>1</v>
    <v>Powered by Refinitiv</v>
    <v>20.48</v>
    <v>2.94</v>
    <v>0.72070000000000001</v>
    <v>-7.0000000000000007E-2</v>
    <v>-1.5419E-2</v>
    <v>-0.21</v>
    <v>-4.6980000000000001E-2</v>
    <v>USD</v>
    <v>Y-mAbs Therapeutics, Inc. is a commercial-stage clinical biopharmaceutical company. It is focused on development and commercialization of antibody based therapeutic products for the treatment of cancer. The Company’s technologies include bispecific antibodies generated using the Y-BiClone platform and the SADA platform. The Company’s product pipeline includes DANYELZA (naxitamab-gqgk), which targets tumors that express GD2, and omburtamab, which targets tumors that express B7-H3. DANYELZA, which is a humanized monoclonal antibody in combination with granulocyte-macrophage colony-stimulating factor (GM-CSF) for the treatment of in the bone or bone marrow stable disease to prior therapy and being evaluated for the treatment of other GD2-positive tumors. It also develops Omburtamab, which is novel murine monoclonal antibody targeting B7-H3. The Company is conducting Phase II clinical trials for the treatment of patients with first-line NB, third-line NB, and in relapsed osteosarcoma.</v>
    <v>148</v>
    <v>Nasdaq Stock Market</v>
    <v>XNAS</v>
    <v>XNAS</v>
    <v>230 PARK AVENUE, SUITE 3350, NEW YORK, NY, 10169 US</v>
    <v>4.5</v>
    <v>Biotechnology &amp; Medical Research</v>
    <v>Stock</v>
    <v>44946.995552430468</v>
    <v>300</v>
    <v>4.24</v>
    <v>195196500</v>
    <v>Y-MABS THERAPEUTICS, INC.</v>
    <v>Y-MABS THERAPEUTICS, INC.</v>
    <v>4.5</v>
    <v>4.54</v>
    <v>4.47</v>
    <v>4.26</v>
    <v>43668130</v>
    <v>YMAB</v>
    <v>Y-MABS THERAPEUTICS, INC. (XNAS:YMAB)</v>
    <v>398474</v>
    <v>441254</v>
    <v>2015</v>
  </rv>
  <rv s="2">
    <v>301</v>
  </rv>
  <rv s="0">
    <v>https://www.bing.com/financeapi/forcetrigger?t=a24zbh&amp;q=XNAS%3aURGN&amp;form=skydnc</v>
    <v>Learn more on Bing</v>
  </rv>
  <rv s="4">
    <v>7</v>
    <v>UROGEN PHARMA LTD (XNAS:URGN)</v>
    <v>2</v>
    <v>8</v>
    <v>Finance</v>
    <v>9</v>
    <v>en-GB</v>
    <v>a24zbh</v>
    <v>268435456</v>
    <v>1</v>
    <v>Powered by Refinitiv</v>
    <v>12.6317</v>
    <v>4.8499999999999996</v>
    <v>0.68559999999999999</v>
    <v>0.12</v>
    <v>1.4493000000000001E-2</v>
    <v>0</v>
    <v>0</v>
    <v>USD</v>
    <v>UroGen Pharma Ltd. Is an Israel-based biopharmaceutical company. The Company is engaged in building solutions for cancers and urologic diseases. UroGen has developed RTGelTM reverse-thermal hydrogel, a proprietary sustained release, hydrogel-based platform technology that has the potential to improve therapeutic profiles of existing drugs. Its lead product candidates include MitoGel and VesiGel are formulated using its proprietary reverse thermally triggered hydrogel, or RTGel, technology. MiroGel ( UGN-101) is a sustained release formulation of the chemotherapy agent Mitomycin C for the treatment of low-grade upper tract urothelial carcinoma, an urothelial cancer in the upper tract. VesiGel (UGN-102) is a sustained release formulation of a high dose Mitomycin C for the treatment of low grade non-muscle invasive bladder cancer (LG-NMIBC).</v>
    <v>195</v>
    <v>Nasdaq Stock Market</v>
    <v>XNAS</v>
    <v>XNAS</v>
    <v>9 Ha'ta'asiya St, RA'ANANA, 4365007 IL</v>
    <v>8.8303999999999991</v>
    <v>Biotechnology &amp; Medical Research</v>
    <v>Stock</v>
    <v>44946.875054189062</v>
    <v>303</v>
    <v>8.4</v>
    <v>193956300</v>
    <v>UROGEN PHARMA LTD</v>
    <v>UROGEN PHARMA LTD</v>
    <v>8.4499999999999993</v>
    <v>8.2799999999999994</v>
    <v>8.4</v>
    <v>8.4</v>
    <v>23090040</v>
    <v>URGN</v>
    <v>UROGEN PHARMA LTD (XNAS:URGN)</v>
    <v>54828</v>
    <v>87753</v>
    <v>2004</v>
  </rv>
  <rv s="2">
    <v>304</v>
  </rv>
  <rv s="0">
    <v>https://www.bing.com/financeapi/forcetrigger?t=buqqpr&amp;q=XNAS%3aGLSI&amp;form=skydnc</v>
    <v>Learn more on Bing</v>
  </rv>
  <rv s="4">
    <v>7</v>
    <v>GREENWICH LIFESCIENCES, INC. (XNAS:GLSI)</v>
    <v>2</v>
    <v>8</v>
    <v>Finance</v>
    <v>4</v>
    <v>en-GB</v>
    <v>buqqpr</v>
    <v>268435456</v>
    <v>1</v>
    <v>Powered by Refinitiv</v>
    <v>26.27</v>
    <v>6.8240999999999996</v>
    <v>1.5649999999999999</v>
    <v>1.42</v>
    <v>8.8528999999999997E-2</v>
    <v>0</v>
    <v>0</v>
    <v>USD</v>
    <v>Greenwich LifeSciences, Inc. is a clinical-stage biopharmaceutical company. The Company is focused on the development of GP2, immunotherapy to prevent breast cancer recurrences in patients who have previously undergone surgery. GP2 is a 9 amino acid transmembrane peptide of the human epidermal growth factor receptor 2 (HER2)/neu protein, a cell surface receptor protein that is expressed in a variety of common cancers. GP2 will be delivered in combination with granulocyte-macrophage colony-stimulating factor (GM-CSF) to induce GP2 peptide-specific immunity. GP2 treatment is administered via an intradermal injection by mixing GP2 peptide and GM-CSF at the time of administration. The Company's Cancer immunotherapy seeks to stimulate an individual's immune system to selectively attack cancer cells while not affecting normal cells or to deliver certain immune system components to inhibit the spread of cancer.</v>
    <v>3</v>
    <v>Nasdaq Stock Market</v>
    <v>XNAS</v>
    <v>XNAS</v>
    <v>3992 Bluebonnet Dr, Building 14, STAFFORD, TX, 77477 US</v>
    <v>17.670000000000002</v>
    <v>Pharmaceuticals</v>
    <v>Stock</v>
    <v>44946.993704745313</v>
    <v>306</v>
    <v>16.2</v>
    <v>224329000</v>
    <v>GREENWICH LIFESCIENCES, INC.</v>
    <v>GREENWICH LIFESCIENCES, INC.</v>
    <v>16.25</v>
    <v>16.04</v>
    <v>17.46</v>
    <v>17.46</v>
    <v>12848160</v>
    <v>GLSI</v>
    <v>GREENWICH LIFESCIENCES, INC. (XNAS:GLSI)</v>
    <v>79194</v>
    <v>40188</v>
    <v>2006</v>
  </rv>
  <rv s="2">
    <v>307</v>
  </rv>
  <rv s="0">
    <v>https://www.bing.com/financeapi/forcetrigger?t=aw2bmw&amp;q=XNAS%3aIMMP&amp;form=skydnc</v>
    <v>Learn more on Bing</v>
  </rv>
  <rv s="6">
    <v>15</v>
    <v>IMMUTEP LIMITED (XNAS:IMMP)</v>
    <v>2</v>
    <v>16</v>
    <v>Finance</v>
    <v>4</v>
    <v>en-GB</v>
    <v>aw2bmw</v>
    <v>268435456</v>
    <v>1</v>
    <v>Powered by Refinitiv</v>
    <v>3.45</v>
    <v>1.47</v>
    <v>1.466</v>
    <v>0.02</v>
    <v>9.9500000000000005E-3</v>
    <v>0.03</v>
    <v>1.4777999999999999E-2</v>
    <v>USD</v>
    <v>Immutep Limited is an Australia-based biotechnology company. The Company is engaged in the development of LAG-3 immunotherapeutic products for cancer and autoimmune disease. The Company has four product candidates based on the LAG-3 immune control mechanism. Its lead product candidate, eftilagimod alpha (efti or IMP321), is a soluble LAG-3Ig fusion protein, which is in later-stage clinical development for the treatment of cancer. Its second product candidate (IMP761) is in pre-clinical development for the treatment of autoimmune disease. Its other two product candidates include leramilimab (IMP701), an immunotherapy for solid tumors, blood cancer and breast cancer, and GSK‘781 (IMP731) an immunotherapy for autoimmune diseases. The Company’s subsidiaries include Immutep USA Inc, PRR Middle East FZ LLC, Immutep GmbH, Immutep Australia Pty Ltd, Immutep IP Pty Ltd and Immutep S.A.S.</v>
    <v>Nasdaq Stock Market</v>
    <v>XNAS</v>
    <v>XNAS</v>
    <v>Plaza Building, L 12 95 Pitt St, SYDNEY, NEW SOUTH WALES, 2000 AU</v>
    <v>2.06</v>
    <v>Stock</v>
    <v>44946.966752360939</v>
    <v>309</v>
    <v>1.96</v>
    <v>IMMUTEP LIMITED</v>
    <v>IMMUTEP LIMITED</v>
    <v>2</v>
    <v>2.0099999999999998</v>
    <v>2.0299999999999998</v>
    <v>2.06</v>
    <v>IMMP</v>
    <v>IMMUTEP LIMITED (XNAS:IMMP)</v>
    <v>69574</v>
    <v>276637</v>
  </rv>
  <rv s="2">
    <v>310</v>
  </rv>
  <rv s="7">
    <v>12</v>
    <v>Shares outstanding</v>
    <v>0</v>
  </rv>
  <rv s="0">
    <v>https://www.bing.com/financeapi/forcetrigger?t=a1mzm7&amp;q=XNAS%3aAFMD&amp;form=skydnc</v>
    <v>Learn more on Bing</v>
  </rv>
  <rv s="1">
    <v>0</v>
    <v>Affimed NV (XNAS:AFMD)</v>
    <v>2</v>
    <v>3</v>
    <v>Finance</v>
    <v>4</v>
    <v>en-GB</v>
    <v>a1mzm7</v>
    <v>268435456</v>
    <v>1</v>
    <v>Powered by Refinitiv</v>
    <v>5.0999999999999996</v>
    <v>1.03</v>
    <v>2.3622999999999998</v>
    <v>0.05</v>
    <v>4.2735000000000002E-2</v>
    <v>-0.01</v>
    <v>-8.1969999999999994E-3</v>
    <v>USD</v>
    <v>Affimed N.V. is a clinical-stage biopharmaceutical company focused on discovering and developing cancer immunotherapies. The Company's product candidates are developed in the field of immuno-oncology, which represents an approach to cancer research that seeks to harness the body's own immune system to fight tumor cells. Its pipeline includes AFM13, AFM13 + adoptive NK cells, AFM13 + anti-PD-1, AMF24, AMF26, AMF28 and AMF32. The Company is enrolling patients into a registration-directed study of AFM13 for CD30-positive relapsed/refractory peripheral T-cell Lymphoma and into a Phase 1/2a dose escalation/expansion study of AFM24 for the treatment of advanced EGFR-expressing solid tumors. Its preclinical product candidates include AMF26 for treating multiple myeloma, as well as AMF28 and AMF32, for treating of multiple tumor targets. In addition, the Company collaborates with Genentech to develop and commercialize certain product candidates for treating multiple cancers.</v>
    <v>187</v>
    <v>Nasdaq Stock Market</v>
    <v>XNAS</v>
    <v>XNAS</v>
    <v>Im Neuenheimer Feld 582, HEIDELBERG, BADEN-WUERTTEMBERG, 69120 DE</v>
    <v>1.25</v>
    <v>Biotechnology &amp; Medical Research</v>
    <v>Stock</v>
    <v>44947.02098310156</v>
    <v>313</v>
    <v>1.135</v>
    <v>178022100</v>
    <v>Affimed NV</v>
    <v>Affimed NV</v>
    <v>1.18</v>
    <v>1.17</v>
    <v>1.22</v>
    <v>1.21</v>
    <v>145919800</v>
    <v>AFMD</v>
    <v>Affimed NV (XNAS:AFMD)</v>
    <v>3899948</v>
    <v>1790222</v>
  </rv>
  <rv s="2">
    <v>314</v>
  </rv>
  <rv s="0">
    <v>https://www.bing.com/financeapi/forcetrigger?t=a1py7w&amp;q=XNAS%3aCMRX&amp;form=skydnc</v>
    <v>Learn more on Bing</v>
  </rv>
  <rv s="3">
    <v>5</v>
    <v>CHIMERIX, INC. (XNAS:CMRX)</v>
    <v>2</v>
    <v>6</v>
    <v>Finance</v>
    <v>4</v>
    <v>en-GB</v>
    <v>a1py7w</v>
    <v>268435456</v>
    <v>1</v>
    <v>Powered by Refinitiv</v>
    <v>6.43</v>
    <v>1.27</v>
    <v>1.1778999999999999</v>
    <v>0.01</v>
    <v>5.4949999999999999E-3</v>
    <v>-0.01</v>
    <v>-5.4640000000000001E-3</v>
    <v>USD</v>
    <v>Chimerix, Inc. is a biotechnology company. The Company is focused on discovering, developing and commercializing medicines that address unmet medical needs. The Company's product Imipridones is a cancer therapies, which provides ONC201 for brain and other cancers, ONC206 for central nervous system cancer and ONC212 for pancreatic cancer and leukemia. Imipridones targets specific G protein-coupled receptors (GPCRs) and mitochondrial caseinolytic protease P (ClpP), resulting in cancer cell death. The Company's product Imipridone chemical scaffold provides an opportunity to target GPCRs and ClpP with tunable specificity and modality, which enables therapeutic use for cancer and other diseases. Its ONC201 is in a phase II trial to treat neuroendocrine tumors (Pheochromocytoma/paraganglioma). Its ONC206 is an imipridone, Dopamine Receptor D2 (DRD2) antagonist and ClpP agonist. Its ONC212 is an imipridone, investigational agonist of the orphan GPCR tumor suppressor GPR132, as well as ClpP.</v>
    <v>87</v>
    <v>Nasdaq Stock Market</v>
    <v>XNAS</v>
    <v>XNAS</v>
    <v>2505 Meridian Parkway, Suite 100, DURHAM, NC, 27713 US</v>
    <v>1.885</v>
    <v>Biotechnology &amp; Medical Research</v>
    <v>Stock</v>
    <v>44947.037644339842</v>
    <v>316</v>
    <v>1.81</v>
    <v>161122600</v>
    <v>CHIMERIX, INC.</v>
    <v>CHIMERIX, INC.</v>
    <v>1.85</v>
    <v>1.0452999999999999</v>
    <v>1.82</v>
    <v>1.83</v>
    <v>1.82</v>
    <v>88045130</v>
    <v>CMRX</v>
    <v>CHIMERIX, INC. (XNAS:CMRX)</v>
    <v>570862</v>
    <v>774740</v>
    <v>2000</v>
  </rv>
  <rv s="2">
    <v>317</v>
  </rv>
  <rv s="0">
    <v>https://www.bing.com/financeapi/forcetrigger?t=bqwcbh&amp;q=XNAS%3aCELU&amp;form=skydnc</v>
    <v>Learn more on Bing</v>
  </rv>
  <rv s="3">
    <v>5</v>
    <v>CELULARITY INC. (XNAS:CELU)</v>
    <v>2</v>
    <v>6</v>
    <v>Finance</v>
    <v>4</v>
    <v>en-GB</v>
    <v>bqwcbh</v>
    <v>268435456</v>
    <v>1</v>
    <v>Powered by Refinitiv</v>
    <v>13.185700000000001</v>
    <v>0.89019999999999999</v>
    <v>0.29380000000000001</v>
    <v>0</v>
    <v>0</v>
    <v>0</v>
    <v>0</v>
    <v>USD</v>
    <v>Celularity Inc. is a clinical-stage biotechnology company engaged in developing off-the-shelf placental-derived allogenic cell therapy product candidates. It operates through three business segments: Cell Therapy, Degenerative Disease, and BioBanking. Its therapy product candidates include T cells engineered with a chimeric antigen receptor (CAR), unmodified and genetically modified natural killer (NK) cells, mesenchymal-like adherent stromal cells (ASCs), and targeting therapeutic candidates target indications across cancer, infectious and degenerative diseases. Its cell therapeutic programs include CyCART-19 is a placental-derived CAR-T cell therapy and targeting the CD19 receptor; CYNK-001 is for the treatment of acute myeloid leukemia (AML); CYNK-101 is genetically modified version of a placental-derived NK-cell; APPL-001 developed for the treatment of Crohn’s disease, a degenerative disease, and PDA-002 developed for the treatment of Facioscapulohumeral muscular dystrophy (FSHD).</v>
    <v>225</v>
    <v>Nasdaq Stock Market</v>
    <v>XNAS</v>
    <v>XNAS</v>
    <v>170 Park Ave, 25Th Floor, FLORHAM PARK, NJ, 07932 US</v>
    <v>1.06</v>
    <v>Biotechnology &amp; Medical Research</v>
    <v>Stock</v>
    <v>44946.959881017967</v>
    <v>319</v>
    <v>1.0201</v>
    <v>153714098</v>
    <v>CELULARITY INC.</v>
    <v>CELULARITY INC.</v>
    <v>1.03</v>
    <v>10.657999999999999</v>
    <v>1.06</v>
    <v>1.06</v>
    <v>1.06</v>
    <v>145013300</v>
    <v>CELU</v>
    <v>CELULARITY INC. (XNAS:CELU)</v>
    <v>324496</v>
    <v>681783</v>
    <v>2018</v>
  </rv>
  <rv s="2">
    <v>320</v>
  </rv>
  <rv s="0">
    <v>https://www.bing.com/financeapi/forcetrigger?t=a1typ2&amp;q=XNAS%3aGLYC&amp;form=skydnc</v>
    <v>Learn more on Bing</v>
  </rv>
  <rv s="4">
    <v>7</v>
    <v>GLYCOMIMETICS, INC. (XNAS:GLYC)</v>
    <v>2</v>
    <v>8</v>
    <v>Finance</v>
    <v>4</v>
    <v>en-GB</v>
    <v>a1typ2</v>
    <v>268435456</v>
    <v>1</v>
    <v>Powered by Refinitiv</v>
    <v>3.3</v>
    <v>0.51</v>
    <v>2.1055000000000001</v>
    <v>0.01</v>
    <v>3.9220000000000001E-3</v>
    <v>0.02</v>
    <v>7.8130000000000005E-3</v>
    <v>USD</v>
    <v>GlycoMimetics, Inc. is a clinical-stage biotechnology company, which is focused on the discovery and development of glycomimetic drugs. It is developing a pipeline of glycomimetics, which are small molecules that mimic the structure of carbohydrates involved in biological processes, to inhibit disease-related functions of carbohydrates, such as the roles they play in inflammation, cancer, and infection. Its drug candidates include Uproleselan, GMI-1359, GMI-1687, and Galectin Antagonists. It is developing Uproleselan, a specific E-selectin inhibitor, to be used in combination with chemotherapy to treat patients with acute myeloid leukemia (AML). Its GMI-1359 targets both E-selectin and a chemokine receptor known as CXCR4. It has designed an antagonist of E-selectin, GMI-1687, that is suitable for subcutaneous administration. It has designed various small-molecule glycomimetic antagonists of galectin-3, including a product candidate that has demonstrated oral bioavailability.</v>
    <v>52</v>
    <v>Nasdaq Stock Market</v>
    <v>XNAS</v>
    <v>XNAS</v>
    <v>9708 Medical Center Drive, ROCKVILLE, MD, 20850 US</v>
    <v>2.7</v>
    <v>Biotechnology &amp; Medical Research</v>
    <v>Stock</v>
    <v>44947.026243032029</v>
    <v>322</v>
    <v>2.5291999999999999</v>
    <v>134205300</v>
    <v>GLYCOMIMETICS, INC.</v>
    <v>GLYCOMIMETICS, INC.</v>
    <v>2.57</v>
    <v>2.5499999999999998</v>
    <v>2.56</v>
    <v>2.58</v>
    <v>52423940</v>
    <v>GLYC</v>
    <v>GLYCOMIMETICS, INC. (XNAS:GLYC)</v>
    <v>520674</v>
    <v>693345</v>
    <v>2003</v>
  </rv>
  <rv s="2">
    <v>323</v>
  </rv>
  <rv s="0">
    <v>https://www.bing.com/financeapi/forcetrigger?t=a26gqh&amp;q=XNAS%3aTCRT&amp;form=skydnc</v>
    <v>Learn more on Bing</v>
  </rv>
  <rv s="3">
    <v>5</v>
    <v>ALAUNOS THERAPEUTICS, INC. (XNAS:TCRT)</v>
    <v>2</v>
    <v>6</v>
    <v>Finance</v>
    <v>4</v>
    <v>en-GB</v>
    <v>a26gqh</v>
    <v>268435456</v>
    <v>1</v>
    <v>Powered by Refinitiv</v>
    <v>4.01</v>
    <v>0.40529999999999999</v>
    <v>8.9200000000000002E-2</v>
    <v>-1.01E-2</v>
    <v>-1.3351E-2</v>
    <v>-3.61E-2</v>
    <v>-4.8364999999999998E-2</v>
    <v>USD</v>
    <v>Alaunos Therapeutics, Inc. is a clinical-stage oncology-focused cell therapy company. The Company is engaged in developing adoptive TCR engineered T-cell therapies (TCR-T), designed to treat multiple solid tumor types in large cancer patient populations. The Company is leveraging its cancer mutation hotspot TCR library and its non-viral Sleeping Beauty genetic engineering technology to design and manufacture patient-specific cell therapies that target neoantigens arising from common tumor-related mutations in key oncogenic genes, including KRAS, TP53 and EGFR. Its TCR library consists of ten TCRs targeting six solid tumor indications, including non-small cell lung, colorectal, endometrial, pancreatic, ovarian and bile duct cancers. Using its human neoantigen T cell Receptor (hunTR) discovery engine, it analyzes thousands of single T cells simultaneously using bioinformatics and next generation sequencing. Its pipeline includes Library TCR-T cell therapy and mbIL-15 TCR-T cell therapy.</v>
    <v>41</v>
    <v>Nasdaq Stock Market</v>
    <v>XNAS</v>
    <v>XNAS</v>
    <v>8030 El Rio Street, Parris Building 34, Navy Yard Plaza, HOUSTON, TX, 77054 US</v>
    <v>0.77</v>
    <v>Biotechnology &amp; Medical Research</v>
    <v>Stock</v>
    <v>44946.989485428123</v>
    <v>325</v>
    <v>0.73</v>
    <v>179442600</v>
    <v>ALAUNOS THERAPEUTICS, INC.</v>
    <v>ALAUNOS THERAPEUTICS, INC.</v>
    <v>0.75600000000000001</v>
    <v>4.6551</v>
    <v>0.75649999999999995</v>
    <v>0.74639999999999995</v>
    <v>0.71030000000000004</v>
    <v>240410800</v>
    <v>TCRT</v>
    <v>ALAUNOS THERAPEUTICS, INC. (XNAS:TCRT)</v>
    <v>401663</v>
    <v>1626639</v>
    <v>2005</v>
  </rv>
  <rv s="2">
    <v>326</v>
  </rv>
  <rv s="0">
    <v>https://www.bing.com/financeapi/forcetrigger?t=bxcpyc&amp;q=XNAS%3aGRCL&amp;form=skydnc</v>
    <v>Learn more on Bing</v>
  </rv>
  <rv s="4">
    <v>7</v>
    <v>Gracell Biotechnologies Inc (XNAS:GRCL)</v>
    <v>2</v>
    <v>8</v>
    <v>Finance</v>
    <v>9</v>
    <v>en-GB</v>
    <v>bxcpyc</v>
    <v>268435456</v>
    <v>1</v>
    <v>Powered by Refinitiv</v>
    <v>5.6905000000000001</v>
    <v>1.68</v>
    <v>0.69199999999999995</v>
    <v>0.05</v>
    <v>2.3256000000000002E-2</v>
    <v>0</v>
    <v>0</v>
    <v>USD</v>
    <v>Gracell Biotechnologies Inc is a China-based clinical-stage biopharmaceutical company focused on discovering and developing cell therapies for the treatment of cancers. The Company is primarily focused on disrupting conventional approaches to chimeric antigen receptor (CAR) thymus (T) cell therapies by leveraging its technology platforms FasTCAR and TruUCAR. With FasTCAR, the Company is able to deliver younger, less exhausted T cells for autologous cell therapies with enhanced activities and next-day manufacturing. With TruUCAR, the Company is able derive T cells from non-human leukocyte antigen (HLA)-matched healthy donors to generate allogeneic CAR-T cell therapies. The Company is levering its technology platform to develop various drug candidates, including GC012F, GC019F, GC007F, GC027 and GC007g.</v>
    <v>348</v>
    <v>Nasdaq Stock Market</v>
    <v>XNAS</v>
    <v>XNAS</v>
    <v>Building 3, 418 Guilin Road, Xuhui District, SHANGHAI, SHANGHAI, 200030 CN</v>
    <v>2.2000000000000002</v>
    <v>Biotechnology &amp; Medical Research</v>
    <v>Stock</v>
    <v>44946.875054096876</v>
    <v>328</v>
    <v>2.1</v>
    <v>148907000</v>
    <v>Gracell Biotechnologies Inc</v>
    <v>Gracell Biotechnologies Inc</v>
    <v>2.2000000000000002</v>
    <v>2.15</v>
    <v>2.2000000000000002</v>
    <v>2.2000000000000002</v>
    <v>13537000</v>
    <v>GRCL</v>
    <v>Gracell Biotechnologies Inc (XNAS:GRCL)</v>
    <v>67833</v>
    <v>127732</v>
    <v>2018</v>
  </rv>
  <rv s="2">
    <v>329</v>
  </rv>
  <rv s="0">
    <v>https://www.bing.com/financeapi/forcetrigger?t=a1vv5r&amp;q=XNAS%3aANIX&amp;form=skydnc</v>
    <v>Learn more on Bing</v>
  </rv>
  <rv s="4">
    <v>7</v>
    <v>ANIXA BIOSCIENCES, INC. (XNAS:ANIX)</v>
    <v>2</v>
    <v>8</v>
    <v>Finance</v>
    <v>4</v>
    <v>en-GB</v>
    <v>a1vv5r</v>
    <v>268435456</v>
    <v>1</v>
    <v>Powered by Refinitiv</v>
    <v>6.2491000000000003</v>
    <v>2.2999999999999998</v>
    <v>0.98060000000000003</v>
    <v>0.22</v>
    <v>4.8457999999999994E-2</v>
    <v>0.2</v>
    <v>4.2016999999999999E-2</v>
    <v>USD</v>
    <v>Anixa Biosciences, Inc. is a biotechnology company. The Company is primarily engaged in developing vaccines and therapies that are focused on critical unmet needs in oncology and infectious disease. The Company's segments include CAR-T Therapeutics, Cancer Vaccines, Anti-Viral Therapeutics and Others. Its vaccine programs include the development of a preventative vaccine against triple-negative breast cancer (TNBC), the lethal form of breast cancer, as well other forms of breast cancer, and the development of a preventative vaccine against ovarian cancer. Its therapeutics programs include the development of a chimeric endocrine receptor T-cell therapy, a form of chimeric antigen receptor T-cell (CAR- T) technology that is focused on treating ovarian cancer, which is developed at its subsidiary, Certainty Therapeutics, Inc., and the development of anti-viral drug candidates for the treatment of COVID-19 focused on inhibiting certain protein functions of the virus.</v>
    <v>4</v>
    <v>Nasdaq Stock Market</v>
    <v>XNAS</v>
    <v>XNAS</v>
    <v>3150 Almaden Expy Ste 250, SAN JOSE, CA, 95118 US</v>
    <v>4.8150000000000004</v>
    <v>Biotechnology &amp; Medical Research</v>
    <v>Stock</v>
    <v>44946.978220416408</v>
    <v>331</v>
    <v>4.1100000000000003</v>
    <v>147183000</v>
    <v>ANIXA BIOSCIENCES, INC.</v>
    <v>ANIXA BIOSCIENCES, INC.</v>
    <v>4.26</v>
    <v>4.54</v>
    <v>4.76</v>
    <v>4.96</v>
    <v>30920790</v>
    <v>ANIX</v>
    <v>ANIXA BIOSCIENCES, INC. (XNAS:ANIX)</v>
    <v>31674</v>
    <v>48307</v>
    <v>1982</v>
  </rv>
  <rv s="2">
    <v>332</v>
  </rv>
  <rv s="0">
    <v>https://www.bing.com/financeapi/forcetrigger?t=bpl7ar&amp;q=XNAS%3aDTIL&amp;form=skydnc</v>
    <v>Learn more on Bing</v>
  </rv>
  <rv s="4">
    <v>7</v>
    <v>PRECISION BIOSCIENCES, INC. (XNAS:DTIL)</v>
    <v>2</v>
    <v>8</v>
    <v>Finance</v>
    <v>4</v>
    <v>en-GB</v>
    <v>bpl7ar</v>
    <v>268435456</v>
    <v>1</v>
    <v>Powered by Refinitiv</v>
    <v>5.1999000000000004</v>
    <v>0.95</v>
    <v>1.4735</v>
    <v>-0.01</v>
    <v>-8.1969999999999994E-3</v>
    <v>0.01</v>
    <v>8.2640000000000005E-3</v>
    <v>USD</v>
    <v>Precision BioSciences, Inc. is a clinical stage gene editing company. It is developing ex vivo allogeneic CAR T immunotherapies and in vivo therapies for genetic and infectious diseases with the application of its owned ARCUS genome editing platform. The Company's ARCUS platform is designed to deliver therapeutic-grade genome editing. Its ARCUS genome editing technology is for deoxyribonucleic acid (DNA) genome insertion, deletion and repair. Its ARCUS is based on a naturally occurring genome editing enzyme, I-CreI, that evolved in the algae Chlamydomonas reinhardtii to make specific cuts and DNA insertions in cellular DNA. Its Ex vivo Allogeneic CAR T Immunotherapy pipeline offers programs, including PBCAR0191, PBCAR19B, PBCAR269A and CD19 Combination with Foralumab. Its in-vivo Gene Correction pipeline offers three preclinical programs, including PBGENE-PCSK9, PBGENE-PH1 and PBGENE-HBV. Its subsidiaries include Precision PlantSciences, Inc. and Precision BioSciences UK Limited.</v>
    <v>194</v>
    <v>Nasdaq Stock Market</v>
    <v>XNAS</v>
    <v>XNAS</v>
    <v>302 E Pettigrew St Ste A100, DURHAM, NC, 27701-2393 US</v>
    <v>1.25</v>
    <v>Biotechnology &amp; Medical Research</v>
    <v>Stock</v>
    <v>44947.008997245313</v>
    <v>334</v>
    <v>1.21</v>
    <v>134260300</v>
    <v>PRECISION BIOSCIENCES, INC.</v>
    <v>PRECISION BIOSCIENCES, INC.</v>
    <v>1.25</v>
    <v>1.22</v>
    <v>1.21</v>
    <v>1.22</v>
    <v>110959000</v>
    <v>DTIL</v>
    <v>PRECISION BIOSCIENCES, INC. (XNAS:DTIL)</v>
    <v>299191</v>
    <v>643055</v>
    <v>2006</v>
  </rv>
  <rv s="2">
    <v>335</v>
  </rv>
  <rv s="0">
    <v>https://www.bing.com/financeapi/forcetrigger?t=b17trw&amp;q=XNAS%3aONCY&amp;form=skydnc</v>
    <v>Learn more on Bing</v>
  </rv>
  <rv s="4">
    <v>7</v>
    <v>ONCOLYTICS BIOTECH INC. (XNAS:ONCY)</v>
    <v>2</v>
    <v>17</v>
    <v>Finance</v>
    <v>4</v>
    <v>en-GB</v>
    <v>b17trw</v>
    <v>268435456</v>
    <v>1</v>
    <v>Powered by Refinitiv</v>
    <v>2.2799999999999998</v>
    <v>0.80210000000000004</v>
    <v>2.1065</v>
    <v>0.06</v>
    <v>3.2431999999999996E-2</v>
    <v>0</v>
    <v>0</v>
    <v>USD</v>
    <v>Oncolytics Biotech Inc. is a biotechnology company. The Company is engaged in developing pelareorep, an intravenously delivered immunotherapeutic agent that activates the innate and adaptive immune systems and weakens tumor defense mechanisms. It improves the ability of the immune system to fight cancer, making tumors susceptible to a range of oncology treatments. The Company is conducting clinical trials evaluating pelareorep in combination with checkpoint inhibitors and targeted therapies in solid and hematological malignancies. Pelareorep’s anti-tumor activity is based on three modes: selective viral replication in permissive cancer cells, which leads to tumor cell lysis; activation of innate immunity in response to the infection, which results in a cascade of chemokines/cytokines, causing natural killer (NK) cells to be activated and attack cancer cells; and specific adaptive immune response triggered by tumor and viral-associated antigens displayed by antigen presenting cells.</v>
    <v>26</v>
    <v>Nasdaq Stock Market</v>
    <v>XNAS</v>
    <v>XNAS</v>
    <v>804, 322 - 11 Avenue Sw, Calgary Alberta Canada T2n 1X7, CALGARY, AB, T2R 0C5 CA</v>
    <v>1.92</v>
    <v>Biotechnology &amp; Medical Research</v>
    <v>Stock</v>
    <v>44946.970747950778</v>
    <v>337</v>
    <v>1.8149</v>
    <v>149342600</v>
    <v>ONCOLYTICS BIOTECH INC.</v>
    <v>ONCOLYTICS BIOTECH INC.</v>
    <v>1.86</v>
    <v>1.85</v>
    <v>1.91</v>
    <v>1.91</v>
    <v>59028690</v>
    <v>ONCY</v>
    <v>ONCOLYTICS BIOTECH INC. (XNAS:ONCY)</v>
    <v>133932</v>
    <v>288917</v>
    <v>1998</v>
  </rv>
  <rv s="2">
    <v>338</v>
  </rv>
  <rv s="8">
    <v>12</v>
    <v>0</v>
  </rv>
  <rv s="0">
    <v>https://www.bing.com/financeapi/forcetrigger?t=b11p9c&amp;q=XNAS%3aSESN&amp;form=skydnc</v>
    <v>Learn more on Bing</v>
  </rv>
  <rv s="3">
    <v>5</v>
    <v>SESEN BIO, INC. (XNAS:SESN)</v>
    <v>2</v>
    <v>6</v>
    <v>Finance</v>
    <v>4</v>
    <v>en-GB</v>
    <v>b11p9c</v>
    <v>268435456</v>
    <v>1</v>
    <v>Powered by Refinitiv</v>
    <v>0.96499999999999997</v>
    <v>0.36499999999999999</v>
    <v>0.86060000000000003</v>
    <v>6.1000000000000004E-3</v>
    <v>9.8390000000000005E-3</v>
    <v>3.8999999999999998E-3</v>
    <v>6.2290000000000002E-3</v>
    <v>USD</v>
    <v>Sesen Bio, Inc. is a late-stage clinical company engaged in advancing targeted fusion protein therapeutics (TFPTs) for the treatment of patients with cancer. The Company's product candidates are based on its TFPT platform and are focused on addressing areas of unmet medical need in cancer. TFPTs are single protein therapeutics composed of targeting domains genetically fused via peptide linkers to cytotoxic protein payloads that are produced through its recombinant one-step, microbial manufacturing process. The Company’s advanced product candidate Vicinium, also known as VB4-845, which is composed of an anti-epithelial cell adhesion molecule (EpCAM) antibody fragment tethered to a truncated form of Pseudomonas exotoxin A for the treatment of bacillus calmette-guerin (BCG)-unresponsive non-muscle invasive bladder cancer (NMIBC).</v>
    <v>35</v>
    <v>Nasdaq Stock Market</v>
    <v>XNAS</v>
    <v>XNAS</v>
    <v>245 1st St Ste 1800, CAMBRIDGE, MA, 02142-1292 US</v>
    <v>0.63</v>
    <v>Biotechnology &amp; Medical Research</v>
    <v>Stock</v>
    <v>44946.989462742968</v>
    <v>341</v>
    <v>0.61009999999999998</v>
    <v>126946200</v>
    <v>SESEN BIO, INC.</v>
    <v>SESEN BIO, INC.</v>
    <v>0.62</v>
    <v>2.2988</v>
    <v>0.62</v>
    <v>0.62609999999999999</v>
    <v>0.63</v>
    <v>202757000</v>
    <v>SESN</v>
    <v>SESEN BIO, INC. (XNAS:SESN)</v>
    <v>489050</v>
    <v>1208461</v>
    <v>2008</v>
  </rv>
  <rv s="2">
    <v>342</v>
  </rv>
  <rv s="0">
    <v>https://www.bing.com/financeapi/forcetrigger?t=a2t3nm&amp;q=XNAS%3aPRTG&amp;form=skydnc</v>
    <v>Learn more on Bing</v>
  </rv>
  <rv s="9">
    <v>18</v>
    <v>Portage Biotech Inc. (XNAS:PRTG)</v>
    <v>2</v>
    <v>19</v>
    <v>Finance</v>
    <v>4</v>
    <v>en-GB</v>
    <v>a2t3nm</v>
    <v>268435456</v>
    <v>1</v>
    <v>Powered by Refinitiv</v>
    <v>11.99</v>
    <v>4.17</v>
    <v>0.77</v>
    <v>-0.08</v>
    <v>-1.6E-2</v>
    <v>0.27</v>
    <v>5.4878000000000003E-2</v>
    <v>USD</v>
    <v>Portage Biotech Inc. is a Canada-based clinical-stage immuno-oncology company. The Company is advancing therapies to improve long-term treatment response and quality of life in patients with evasive cancers. The Company’s access to technologies coupled with a deep understanding of biological mechanisms enables the identification of clinical therapies and product development strategies, which accelerate these medicines through the translational pipeline. The Company’s portfolio consists of six diverse platforms, with programs including invariant natural killer T cell (iNKT) agonists, which includes PORT-2 and PORT-3, therapies that activate the innate and adaptive immune system. Its portfolio also includes small molecule adenosine inhibitors, such as PORT-6, PORT-7, PORT-8 and PORT-9, which represent of targeting the adenosine pathway. Within these six platforms, the Company has 14 products in development with multiple clinical readouts.</v>
    <v>6</v>
    <v>Nasdaq Stock Market</v>
    <v>XNAS</v>
    <v>XNAS</v>
    <v>47 Avenue Rd Suite 200, TORONTO, ON, M5R 2G3 CA</v>
    <v>5.74</v>
    <v>Biotechnology &amp; Medical Research</v>
    <v>Stock</v>
    <v>44946.983193760934</v>
    <v>344</v>
    <v>4.91</v>
    <v>83961660</v>
    <v>Portage Biotech Inc.</v>
    <v>Portage Biotech Inc.</v>
    <v>5.07</v>
    <v>0.25530000000000003</v>
    <v>5</v>
    <v>4.92</v>
    <v>5.19</v>
    <v>17065380</v>
    <v>PRTG</v>
    <v>Portage Biotech Inc. (XNAS:PRTG)</v>
    <v>114416</v>
    <v>29588</v>
  </rv>
  <rv s="2">
    <v>345</v>
  </rv>
  <rv s="0">
    <v>https://www.bing.com/financeapi/forcetrigger?t=bov1vh&amp;q=XNAS%3aINMB&amp;form=skydnc</v>
    <v>Learn more on Bing</v>
  </rv>
  <rv s="4">
    <v>7</v>
    <v>INMUNE BIO INC. (XNAS:INMB)</v>
    <v>2</v>
    <v>8</v>
    <v>Finance</v>
    <v>9</v>
    <v>en-GB</v>
    <v>bov1vh</v>
    <v>268435456</v>
    <v>1</v>
    <v>Powered by Refinitiv</v>
    <v>11.776999999999999</v>
    <v>4.6288</v>
    <v>1.9807999999999999</v>
    <v>0.17</v>
    <v>2.2221999999999999E-2</v>
    <v>0</v>
    <v>0</v>
    <v>USD</v>
    <v>INmune Bio, Inc. is a clinical-stage biotechnology pharmaceutical company. The Company is focused on developing and commercializing its product candidates to treat diseases where the innate immune system is not functioning normally and contributing to the patient's disease. Its drug candidates include INKmune, INB03, and XPro1595 (XPro). It has two product platforms. The DN-TNF product platform utilizes dominant-negative technology to selectively neutralize soluble tumor necrosis factor alpha (TNF), a driver of innate immune dysfunction and mechanistic target of many diseases. DN-TNF is being developed for Alzheimer's and treatment-resistant depression (XPro) and cancer (INB03). The Natural Killer (NK) Cell Priming Platform includes INKmune for priming the patient's NK cells to eliminate minimal residual disease in patients with cancer. Its product platforms utilize a precision medicine approach for the treatment of hematologic malignancies, solid tumors, and chronic inflammation.</v>
    <v>10</v>
    <v>Nasdaq Stock Market</v>
    <v>XNAS</v>
    <v>XNAS</v>
    <v>225 Ne Mizner Blvd, Suite 640, BOCA RATON, FL, 33432 US</v>
    <v>7.96</v>
    <v>Biotechnology &amp; Medical Research</v>
    <v>Stock</v>
    <v>44946.875056654688</v>
    <v>347</v>
    <v>7.54</v>
    <v>140337700</v>
    <v>INMUNE BIO INC.</v>
    <v>INMUNE BIO INC.</v>
    <v>7.77</v>
    <v>7.65</v>
    <v>7.82</v>
    <v>7.82</v>
    <v>17945990</v>
    <v>INMB</v>
    <v>INMUNE BIO INC. (XNAS:INMB)</v>
    <v>37364</v>
    <v>58848</v>
    <v>2015</v>
  </rv>
  <rv s="2">
    <v>348</v>
  </rv>
  <rv s="0">
    <v>https://www.bing.com/financeapi/forcetrigger?t=b1abmw&amp;q=XNAS%3aVRCA&amp;form=skydnc</v>
    <v>Learn more on Bing</v>
  </rv>
  <rv s="4">
    <v>7</v>
    <v>VERRICA PHARMACEUTICALS INC. (XNAS:VRCA)</v>
    <v>2</v>
    <v>8</v>
    <v>Finance</v>
    <v>9</v>
    <v>en-GB</v>
    <v>b1abmw</v>
    <v>268435456</v>
    <v>1</v>
    <v>Powered by Refinitiv</v>
    <v>9.2200000000000006</v>
    <v>1.77</v>
    <v>2.0466000000000002</v>
    <v>-0.11</v>
    <v>-2.5821999999999998E-2</v>
    <v>0</v>
    <v>0</v>
    <v>USD</v>
    <v>Verrica Pharmaceuticals Inc. is a dermatology therapeutics company. The Company is focused on developing and commercializing treatments for skin diseases. The Company's lead product candidate, VP-102, is a drug-device combination of its topical solution of cantharidin, a widely recognized, naturally sourced agent to treat topical dermatological conditions, administered through its single-use precision applicator. It is developing VP-102 for the treatment of molluscum contagiosum (molluscum), a highly contagious and primarily pediatric viral skin disease, external genital warts and common warts. It also intends to develop its second cantharidin-based product candidate, VP-103, for the treatment of plantar warts, which are warts located on the bottom of the foot. It also intends to develop its third product candidate, LTX-315, for the treatment of dermatological oncology indications, including non-metastatic melanoma and non-metastatic Merkel cell carcinoma.</v>
    <v>38</v>
    <v>Nasdaq Stock Market</v>
    <v>XNAS</v>
    <v>XNAS</v>
    <v>10 N High St Ste 200, WEST CHESTER, PA, 19380-3014 US</v>
    <v>4.29</v>
    <v>Pharmaceuticals</v>
    <v>Stock</v>
    <v>44946.87505328672</v>
    <v>350</v>
    <v>4.05</v>
    <v>170540300</v>
    <v>VERRICA PHARMACEUTICALS INC.</v>
    <v>VERRICA PHARMACEUTICALS INC.</v>
    <v>4.29</v>
    <v>4.26</v>
    <v>4.1500000000000004</v>
    <v>4.1500000000000004</v>
    <v>41094050</v>
    <v>VRCA</v>
    <v>VERRICA PHARMACEUTICALS INC. (XNAS:VRCA)</v>
    <v>54211</v>
    <v>146239</v>
    <v>2013</v>
  </rv>
  <rv s="2">
    <v>351</v>
  </rv>
  <rv s="0">
    <v>https://www.bing.com/financeapi/forcetrigger?t=ay1vtc&amp;q=XNAS%3aCUE&amp;form=skydnc</v>
    <v>Learn more on Bing</v>
  </rv>
  <rv s="4">
    <v>7</v>
    <v>CUE BIOPHARMA, INC. (XNAS:CUE)</v>
    <v>2</v>
    <v>8</v>
    <v>Finance</v>
    <v>4</v>
    <v>en-GB</v>
    <v>ay1vtc</v>
    <v>268435456</v>
    <v>1</v>
    <v>Powered by Refinitiv</v>
    <v>11.23</v>
    <v>2.1800000000000002</v>
    <v>1.9142999999999999</v>
    <v>0.11</v>
    <v>3.2543999999999997E-2</v>
    <v>-0.17</v>
    <v>-4.8711000000000004E-2</v>
    <v>USD</v>
    <v>Cue Biopharma Inc is a development-stage immunotherapy company. The Company is focused at developing biologics engineered to selectively modulate disease-relevant T cell subsets to treat cancer and autoimmune disease. Its Immuno-Oncology pipeline includes CUE-100 Framework, and CUE-200 Framework; and autoimmune pipeline includes MHC Class I Program, and MHC Class II Program. The CUE-100 Framework restricts the activity of T cell populations. The CUE-200 Framework enables potent, long-lived anti-tumor T cell responses. The Autoimmune disease therapy protects the healthy cells from immune attack.</v>
    <v>57</v>
    <v>Nasdaq Stock Market</v>
    <v>XNAS</v>
    <v>XNAS</v>
    <v>40 Guest Street, BOSTON, MA, 02135 US</v>
    <v>3.49</v>
    <v>Biotechnology &amp; Medical Research</v>
    <v>Stock</v>
    <v>44946.951086897658</v>
    <v>353</v>
    <v>3.26</v>
    <v>150218500</v>
    <v>CUE BIOPHARMA, INC.</v>
    <v>CUE BIOPHARMA, INC.</v>
    <v>3.4</v>
    <v>3.38</v>
    <v>3.49</v>
    <v>3.32</v>
    <v>43042550</v>
    <v>CUE</v>
    <v>CUE BIOPHARMA, INC. (XNAS:CUE)</v>
    <v>48612</v>
    <v>120560</v>
    <v>2014</v>
  </rv>
  <rv s="2">
    <v>354</v>
  </rv>
  <rv s="0">
    <v>https://www.bing.com/financeapi/forcetrigger?t=a1qibh&amp;q=XNAS%3aCTXR&amp;form=skydnc</v>
    <v>Learn more on Bing</v>
  </rv>
  <rv s="4">
    <v>7</v>
    <v>CITIUS PHARMACEUTICALS, INC. (XNAS:CTXR)</v>
    <v>2</v>
    <v>8</v>
    <v>Finance</v>
    <v>4</v>
    <v>en-GB</v>
    <v>a1qibh</v>
    <v>268435456</v>
    <v>1</v>
    <v>Powered by Refinitiv</v>
    <v>2.0099999999999998</v>
    <v>0.77</v>
    <v>1.2694000000000001</v>
    <v>-0.02</v>
    <v>-1.4286E-2</v>
    <v>-2.01E-2</v>
    <v>-1.4565E-2</v>
    <v>USD</v>
    <v>Citius Pharmaceuticals Inc. specialty pharmaceutical company. The Company develops and commercializes critical care products with a focus on anti-infective products in adjunct cancer care, prescription products and mesenchymal stem cell therapy. It has five products: Mino-Lok, Mino-Wrap, Halo-Lido, NoveCite and I/ONTAK. Mino-Lok is an antibiotic lock solution used to treat patients with catheter-related bloodstream infections by salvaging the infected catheter. Mino-Wrap is a liquifying gel-based wrap for reduction of tissue expander infections following breast reconstructive surgeries. Halo-Lido is a corticosteroid-lidocaine topical formulation, which is intended to provide anti-inflammatory and anesthetic relief to persons suffering from hemorrhoids. NoveCite is a mesenchymal stem cell therapy for the treatment of ARDS. I/ONTAK is an engineered IL-2 diphtheria toxin fusion protein, for the treatment of patients with persistent or recurrent cutaneous T-cell lymphoma.</v>
    <v>21</v>
    <v>Nasdaq Stock Market</v>
    <v>XNAS</v>
    <v>XNAS</v>
    <v>11 Commerce Dr Fl 1, CRANFORD, NJ, 07016-3501 US</v>
    <v>1.48</v>
    <v>Biotechnology &amp; Medical Research</v>
    <v>Stock</v>
    <v>44947.041628205472</v>
    <v>356</v>
    <v>1.25</v>
    <v>201771400</v>
    <v>CITIUS PHARMACEUTICALS, INC.</v>
    <v>CITIUS PHARMACEUTICALS, INC.</v>
    <v>1.44</v>
    <v>1.4</v>
    <v>1.38</v>
    <v>1.3599000000000001</v>
    <v>146211100</v>
    <v>CTXR</v>
    <v>CITIUS PHARMACEUTICALS, INC. (XNAS:CTXR)</v>
    <v>2704602</v>
    <v>956566</v>
    <v>2010</v>
  </rv>
  <rv s="2">
    <v>357</v>
  </rv>
  <rv s="0">
    <v>https://www.bing.com/financeapi/forcetrigger?t=c3oi1h&amp;q=XNAS%3aNVCT&amp;form=skydnc</v>
    <v>Learn more on Bing</v>
  </rv>
  <rv s="4">
    <v>7</v>
    <v>NUVECTIS PHARMA, INC. (XNAS:NVCT)</v>
    <v>2</v>
    <v>8</v>
    <v>Finance</v>
    <v>9</v>
    <v>en-GB</v>
    <v>c3oi1h</v>
    <v>268435456</v>
    <v>1</v>
    <v>Powered by Refinitiv</v>
    <v>20.92</v>
    <v>3.08</v>
    <v>0.11600000000000001</v>
    <v>-0.02</v>
    <v>-2.6419999999999998E-3</v>
    <v>0.05</v>
    <v>6.6669999999999993E-3</v>
    <v>USD</v>
    <v>Nuvectis Pharma, Inc. (Nuvectis) is a biopharmaceutical company. The Company focuses on the development of precision medicines for the treatment of unmet medical needs in oncology. It uses target selection, drug profiling, and clinical and regulatory execution to build a pipeline of anticancer targeted-therapy drugs. Its product pipeline consists of NXP800 and NXP900. The Company's lead product candidate, NXP800 is a clinical-stage, oral small-molecule inhibitor of the Heat Shock Factor 1 (HSF1) pathway. It targets ovarian clear cell carcinoma (OCCC) and endometrioid ovarian cancer. NXP800 uses a synthetic lethality strategy to reduce the protective factors in the cell that are modified by overactivation of HSP1, with ARID1a gene defective cells being vulnerable. NXP900 is an oral small molecule designed to inhibit the roto-oncogene tyrosine-protein kinase (SRC) and YES1 kinases. It is used for the treatment of SRC-associated solid tumors.</v>
    <v>8</v>
    <v>Nasdaq Stock Market</v>
    <v>XNAS</v>
    <v>XNAS</v>
    <v>1 Bridge Plaza, Suite 275, FORT LEE, NJ, 07024 US</v>
    <v>7.89</v>
    <v>Biotechnology &amp; Medical Research</v>
    <v>Stock</v>
    <v>44946.875052187497</v>
    <v>359</v>
    <v>7.4909999999999997</v>
    <v>109818600</v>
    <v>NUVECTIS PHARMA, INC.</v>
    <v>NUVECTIS PHARMA, INC.</v>
    <v>7.53</v>
    <v>7.57</v>
    <v>7.55</v>
    <v>7.55</v>
    <v>14642480</v>
    <v>NVCT</v>
    <v>NUVECTIS PHARMA, INC. (XNAS:NVCT)</v>
    <v>41003</v>
    <v>17324</v>
    <v>2020</v>
  </rv>
  <rv s="2">
    <v>360</v>
  </rv>
  <rv s="0">
    <v>https://www.bing.com/financeapi/forcetrigger?t=a1s2zr&amp;q=XNAS%3aEPIX&amp;form=skydnc</v>
    <v>Learn more on Bing</v>
  </rv>
  <rv s="4">
    <v>7</v>
    <v>ESSA Pharma Inc. (XNAS:EPIX)</v>
    <v>2</v>
    <v>8</v>
    <v>Finance</v>
    <v>4</v>
    <v>en-GB</v>
    <v>a1s2zr</v>
    <v>268435456</v>
    <v>1</v>
    <v>Powered by Refinitiv</v>
    <v>10.984999999999999</v>
    <v>1.4</v>
    <v>2.1715</v>
    <v>0</v>
    <v>0</v>
    <v>0</v>
    <v>0</v>
    <v>USD</v>
    <v>ESSA Pharma Inc. is a Canada-based clinical-stage pharmaceutical company. The Company is focused on developing therapies for the treatment of prostate cancer. The Company's lead candidate, EPI-7386 is an oral, small molecule that inhibits the androgen receptor (AR) through a novel mechanism of action (N-terminal domain inhibition). The Company is evaluating EPI-7386 as a monotherapy for the treatment of adult male patients with metastatic castration-resistant prostate cancer (mCRPC) resistant to standard-of-care treatments.</v>
    <v>50</v>
    <v>Nasdaq Stock Market</v>
    <v>XNAS</v>
    <v>XNAS</v>
    <v>Suite 2600, 595 Burrard Street, VANCOUVER, BC, V5Z 1K5 CA</v>
    <v>2.6798999999999999</v>
    <v>Biotechnology &amp; Medical Research</v>
    <v>Stock</v>
    <v>44947.026308101566</v>
    <v>362</v>
    <v>2.5200999999999998</v>
    <v>115912200</v>
    <v>ESSA Pharma Inc.</v>
    <v>ESSA Pharma Inc.</v>
    <v>2.6</v>
    <v>2.63</v>
    <v>2.63</v>
    <v>2.63</v>
    <v>44073080</v>
    <v>EPIX</v>
    <v>ESSA Pharma Inc. (XNAS:EPIX)</v>
    <v>364733</v>
    <v>296905</v>
    <v>2009</v>
  </rv>
  <rv s="2">
    <v>363</v>
  </rv>
  <rv s="0">
    <v>https://www.bing.com/financeapi/forcetrigger?t=bwaulh&amp;q=XNAS%3aSTTK&amp;form=skydnc</v>
    <v>Learn more on Bing</v>
  </rv>
  <rv s="4">
    <v>7</v>
    <v>Shattuck Labs Inc (XNAS:STTK)</v>
    <v>2</v>
    <v>8</v>
    <v>Finance</v>
    <v>4</v>
    <v>en-GB</v>
    <v>bwaulh</v>
    <v>268435456</v>
    <v>1</v>
    <v>Powered by Refinitiv</v>
    <v>7.12</v>
    <v>1.85</v>
    <v>0.254</v>
    <v>0.21</v>
    <v>7.9545000000000005E-2</v>
    <v>0.14000000000000001</v>
    <v>4.9123E-2</v>
    <v>USD</v>
    <v>Shattuck Labs, Inc. is a clinical-stage biotechnology company, which is engaged in the development of bi-functional fusion proteins as a new class of biologic medicine for the treatment of patients with cancer and autoimmune disease. Its lead product candidate, SL-172154, is designed to simultaneously inhibit the CD47/SIRPa macrophage checkpoint interaction and activate the CD40 costimulatory receptor to induce an antitumor immune response. SL-172154 is in an ongoing Phase I clinical trial for the treatment of patients with ovarian cancer. It is also evaluating SL-172154 in an ongoing Phase I clinical trial for the treatment of patients with certain hematologic malignancies, including acute myeloid leukemia and higher-risk myelodysplastic syndromes. Its second product candidate, SL-279252, is designed to simultaneously inhibit the PD-1/PD-L1 interaction and activate the OX40 costimulatory receptor and is in an ongoing Phase I clinical trial in patients with advanced solid tumors.</v>
    <v>85</v>
    <v>Nasdaq Stock Market</v>
    <v>XNAS</v>
    <v>XNAS</v>
    <v>500 W. 5Th Street, Suite 100, AUSTIN, TX, 78701 US</v>
    <v>2.875</v>
    <v>Biotechnology &amp; Medical Research</v>
    <v>Stock</v>
    <v>44946.955261816409</v>
    <v>365</v>
    <v>2.6154999999999999</v>
    <v>120813200</v>
    <v>Shattuck Labs Inc</v>
    <v>Shattuck Labs Inc</v>
    <v>2.65</v>
    <v>2.64</v>
    <v>2.85</v>
    <v>2.99</v>
    <v>42390590</v>
    <v>STTK</v>
    <v>Shattuck Labs Inc (XNAS:STTK)</v>
    <v>36255</v>
    <v>89714</v>
    <v>2016</v>
  </rv>
  <rv s="2">
    <v>366</v>
  </rv>
  <rv s="0">
    <v>https://www.bing.com/financeapi/forcetrigger?t=a1qh6h&amp;q=XNAS%3aCTMX&amp;form=skydnc</v>
    <v>Learn more on Bing</v>
  </rv>
  <rv s="4">
    <v>7</v>
    <v>CYTOMX THERAPEUTICS, INC. (XNAS:CTMX)</v>
    <v>2</v>
    <v>8</v>
    <v>Finance</v>
    <v>4</v>
    <v>en-GB</v>
    <v>a1qh6h</v>
    <v>268435456</v>
    <v>1</v>
    <v>Powered by Refinitiv</v>
    <v>4.7300000000000004</v>
    <v>1.17</v>
    <v>0.45540000000000003</v>
    <v>0.02</v>
    <v>8.0000000000000002E-3</v>
    <v>0.01</v>
    <v>3.9680000000000002E-3</v>
    <v>USD</v>
    <v>CytomX Therapeutics, Inc. is a clinical-stage, oncology-focused biopharmaceutical company. The Company is developing a class of investigational conditionally activated therapeutics, based on its Probody technology platform, for the treatment of cancer. Its Probody technology platform is designed to enable conditional activation of antibody-based drugs in the tumor microenvironment while minimizing drug activity in healthy tissues and in circulation. The Company's product candidates include the conditionally activated antibody-drug conjugates (ADCs) praluzatamab ravtansine (CX2009, targeting CD166) and CX-2029, targeting CD71, and the Probody immune checkpoint inhibitors pacmilimab (CX-072, targeting PD-L1) and BMS-986249 (targeting CTLA-4). It also has two preclinical agents in investigational new drug (IND)-enabling studies - a conditionally activated ADC targeting EpCAM/Trop-1 (CX-2043) and a conditionally activated T-cell engaging bispecific antibody targeting EGFR and CD3 (CX-904).</v>
    <v>174</v>
    <v>Nasdaq Stock Market</v>
    <v>XNAS</v>
    <v>XNAS</v>
    <v>650 Gateway Blvd., Suite 125, SOUTH SAN FRANCISCO, CA, 94080 US</v>
    <v>2.54</v>
    <v>Biotechnology &amp; Medical Research</v>
    <v>Stock</v>
    <v>44947.040410300782</v>
    <v>368</v>
    <v>2.4500000000000002</v>
    <v>166532600</v>
    <v>CYTOMX THERAPEUTICS, INC.</v>
    <v>CYTOMX THERAPEUTICS, INC.</v>
    <v>2.5</v>
    <v>2.5</v>
    <v>2.52</v>
    <v>2.5299999999999998</v>
    <v>66084370</v>
    <v>CTMX</v>
    <v>CYTOMX THERAPEUTICS, INC. (XNAS:CTMX)</v>
    <v>2530391</v>
    <v>4347119</v>
    <v>2010</v>
  </rv>
  <rv s="2">
    <v>369</v>
  </rv>
  <rv s="0">
    <v>https://www.bing.com/financeapi/forcetrigger?t=a1ptsm&amp;q=XNAS%3aCLLS&amp;form=skydnc</v>
    <v>Learn more on Bing</v>
  </rv>
  <rv s="4">
    <v>7</v>
    <v>Cellectis SA (XNAS:CLLS)</v>
    <v>2</v>
    <v>8</v>
    <v>Finance</v>
    <v>4</v>
    <v>en-GB</v>
    <v>a1ptsm</v>
    <v>268435456</v>
    <v>1</v>
    <v>Powered by Refinitiv</v>
    <v>7.02</v>
    <v>1.83</v>
    <v>1.9824999999999999</v>
    <v>0.01</v>
    <v>3.2790000000000002E-3</v>
    <v>7.0000000000000007E-2</v>
    <v>2.2875999999999997E-2</v>
    <v>USD</v>
    <v>Cellectis SA is a France-based company active in the field of genome engineering and genomic surgery. The Company specializes in the research, development, and commercialization of rational genome engineering technologies. The Company develops immunotherapies that aim to force the immune system to target and eradicate cancer cells. It has developed an expertise in combining meganucleases with engineered targeting Deoxyribonucleic Acid (DNA) matrices into Meganuclease Recombination Systems (MRS), used for gene excision, correction or replacement. Cellectis SA markets its technologies mainly for use in the research field, in pharmaceutical drug discovery programs, in the agronomics, bioproduction, and biotherapeutics fields. Cellectis SA operates several subsidiaries. The Company operates in France and the United States, among others.</v>
    <v>345</v>
    <v>Nasdaq Stock Market</v>
    <v>XNAS</v>
    <v>XNAS</v>
    <v>8, rue de la Croix Jarry, PARIS, ILE-DE-FRANCE, 75013 FR</v>
    <v>3.2549999999999999</v>
    <v>Biotechnology &amp; Medical Research</v>
    <v>Stock</v>
    <v>44946.895901307813</v>
    <v>371</v>
    <v>3.0101</v>
    <v>142356000</v>
    <v>Cellectis SA</v>
    <v>Cellectis SA</v>
    <v>3.05</v>
    <v>3.05</v>
    <v>3.06</v>
    <v>3.13</v>
    <v>45662480</v>
    <v>CLLS</v>
    <v>Cellectis SA (XNAS:CLLS)</v>
    <v>69765</v>
    <v>181801</v>
    <v>2000</v>
  </rv>
  <rv s="2">
    <v>372</v>
  </rv>
  <rv s="0">
    <v>https://www.bing.com/financeapi/forcetrigger?t=bne2xm&amp;q=XNAS%3aGMDA&amp;form=skydnc</v>
    <v>Learn more on Bing</v>
  </rv>
  <rv s="4">
    <v>7</v>
    <v>GAMIDA CELL LTD (XNAS:GMDA)</v>
    <v>2</v>
    <v>8</v>
    <v>Finance</v>
    <v>4</v>
    <v>en-GB</v>
    <v>bne2xm</v>
    <v>268435456</v>
    <v>1</v>
    <v>Powered by Refinitiv</v>
    <v>4.72</v>
    <v>1.1000000000000001</v>
    <v>1.6235999999999999</v>
    <v>0.01</v>
    <v>6.5359999999999993E-3</v>
    <v>1.9900000000000001E-2</v>
    <v>1.2921999999999999E-2</v>
    <v>USD</v>
    <v>Gamida Cell Ltd is an Israel-based clinical-stage biopharmaceutical company. The Company develops cell therapies that are designed to cure cancer and rare, serious hematologic diseases. The Company is leveraging its nicotinamide (NAM)-based cell expansion technology toto expand multiple cell types including stem cells and natural killer (NK) cells while maintaining their original phenotype and potency. The following are the Company's clinical pipeline products: Omidubicel dedicated to hematologic malignancies and severe aplastic anemia; GDA-201 dedicated for treatment of non-Hodgkin Lymphoma; GDA-301, GDA-401, GDA-501 dedicated to treatment of solid tumors, GDA-601 dedicated to multiple myeloma.</v>
    <v>166</v>
    <v>Nasdaq Stock Market</v>
    <v>XNAS</v>
    <v>XNAS</v>
    <v>PO Box 34670, JERUSALEM, 91340 IL</v>
    <v>1.58</v>
    <v>Biotechnology &amp; Medical Research</v>
    <v>Stock</v>
    <v>44947.039256238284</v>
    <v>374</v>
    <v>1.53</v>
    <v>114857900</v>
    <v>GAMIDA CELL LTD</v>
    <v>GAMIDA CELL LTD</v>
    <v>1.58</v>
    <v>1.53</v>
    <v>1.54</v>
    <v>1.5599000000000001</v>
    <v>74583030</v>
    <v>GMDA</v>
    <v>GAMIDA CELL LTD (XNAS:GMDA)</v>
    <v>305388</v>
    <v>582143</v>
    <v>1998</v>
  </rv>
  <rv s="2">
    <v>375</v>
  </rv>
  <rv s="0">
    <v>https://www.bing.com/financeapi/forcetrigger?t=bwv52w&amp;q=XNAS%3aOLMA&amp;form=skydnc</v>
    <v>Learn more on Bing</v>
  </rv>
  <rv s="4">
    <v>7</v>
    <v>OLEMA PHARMACEUTICALS, INC. (XNAS:OLMA)</v>
    <v>2</v>
    <v>8</v>
    <v>Finance</v>
    <v>4</v>
    <v>en-GB</v>
    <v>bwv52w</v>
    <v>268435456</v>
    <v>1</v>
    <v>Powered by Refinitiv</v>
    <v>7.41</v>
    <v>2</v>
    <v>2.2440000000000002</v>
    <v>-0.06</v>
    <v>-1.2739E-2</v>
    <v>-0.23</v>
    <v>-4.9461999999999999E-2</v>
    <v>USD</v>
    <v>Olema Pharmaceuticals, Inc. is a clinical-stage biopharmaceutical company. The Company is focused on the discovery, development, and commercialization of targeted therapies for women's cancers. Its lead product candidate, OP-1250, is an oral therapy with combined activity as both a complete estrogen receptor (ER) antagonist (CERAN) and a selective ER degrader (SERD). OP-1250 is an oral small molecule clinical-stage product candidate for the treatment of endocrine-driven cancers. It is designed based on a structural understanding of the ER. OP-1250, both as a monotherapy and in combination with inhibitors of cyclin-dependent kinase four and six (CDK4/6) demonstrated robust tumor shrinkage in several xenograft models, including a breast cancer brain metastasis model. It is in the Phase I/ IIclinical trial, and in Phase I combination with palbociclib, in patients with metastatic ER-positive (ER+), human epidermal growth factor receptor 2-negative (HER2-) breast cancer.</v>
    <v>73</v>
    <v>Nasdaq Stock Market</v>
    <v>XNAS</v>
    <v>XNAS</v>
    <v>512 2Nd Street, 4Th Floor, Suite 250, SAN FRANCISCO, CA, 94107 US</v>
    <v>4.71</v>
    <v>Biotechnology &amp; Medical Research</v>
    <v>Stock</v>
    <v>44946.98214895781</v>
    <v>377</v>
    <v>4.09</v>
    <v>188117700</v>
    <v>OLEMA PHARMACEUTICALS, INC.</v>
    <v>OLEMA PHARMACEUTICALS, INC.</v>
    <v>4.71</v>
    <v>4.71</v>
    <v>4.6500000000000004</v>
    <v>4.42</v>
    <v>40455430</v>
    <v>OLMA</v>
    <v>OLEMA PHARMACEUTICALS, INC. (XNAS:OLMA)</v>
    <v>149801</v>
    <v>174494</v>
    <v>2006</v>
  </rv>
  <rv s="2">
    <v>378</v>
  </rv>
  <rv s="0">
    <v>https://www.bing.com/financeapi/forcetrigger?t=c11d4c&amp;q=XNAS%3aIKNA&amp;form=skydnc</v>
    <v>Learn more on Bing</v>
  </rv>
  <rv s="4">
    <v>7</v>
    <v>IKENA ONCOLOGY, INC. (XNAS:IKNA)</v>
    <v>2</v>
    <v>8</v>
    <v>Finance</v>
    <v>4</v>
    <v>en-GB</v>
    <v>c11d4c</v>
    <v>268435456</v>
    <v>1</v>
    <v>Powered by Refinitiv</v>
    <v>11.79</v>
    <v>1.94</v>
    <v>1.643</v>
    <v>0.57999999999999996</v>
    <v>0.165714</v>
    <v>-0.28000000000000003</v>
    <v>-6.8627000000000007E-2</v>
    <v>USD</v>
    <v>Ikena Oncology, Inc. is a targeted oncology company, which develops medicines for patient groups with specific unmet needs. The Company lead targeted oncology product candidate, IK-930, is an oral small molecule inhibitor of the transcriptional enhanced associate domain, transcription factor in the Hippo signaling pathway. It is also combining IK-930 with other targeted therapies across several indications, including EGFR mutated non-small cell lung cancer and KRAS mutated cancers. The Company has initiated a first in human Phase I clinical trial of IK-930 in patients with advanced solid tumors with a high frequency of Hippo pathway alternations. Its clinical-stage programs also include product candidates in development to target immune signaling in the tumor microenvironment. IK-175 is an oral inhibitor of aryl hydrocarbon receptor, which it is evaluating in a Phase Ia/Ib clinical trial in solid tumors and in urothelial carcinomas as monotherapy and in combination with nivolumab.</v>
    <v>67</v>
    <v>Nasdaq Stock Market</v>
    <v>XNAS</v>
    <v>XNAS</v>
    <v>50 Northern Ave., BOSTON, MA, 02210 US</v>
    <v>4.09</v>
    <v>Biotechnology &amp; Medical Research</v>
    <v>Stock</v>
    <v>44947.040687407032</v>
    <v>380</v>
    <v>3.6680000000000001</v>
    <v>147930600</v>
    <v>IKENA ONCOLOGY, INC.</v>
    <v>IKENA ONCOLOGY, INC.</v>
    <v>3.77</v>
    <v>3.5</v>
    <v>4.08</v>
    <v>3.8</v>
    <v>36257490</v>
    <v>IKNA</v>
    <v>IKENA ONCOLOGY, INC. (XNAS:IKNA)</v>
    <v>21565</v>
    <v>43835</v>
    <v>2016</v>
  </rv>
  <rv s="2">
    <v>381</v>
  </rv>
  <rv s="0">
    <v>https://www.bing.com/financeapi/forcetrigger?t=c42yar&amp;q=XNAS%3aGNTA&amp;form=skydnc</v>
    <v>Learn more on Bing</v>
  </rv>
  <rv s="10">
    <v>20</v>
    <v>Genenta Science SpA (XNAS:GNTA)</v>
    <v>2</v>
    <v>21</v>
    <v>Finance</v>
    <v>9</v>
    <v>en-GB</v>
    <v>c42yar</v>
    <v>268435456</v>
    <v>1</v>
    <v>Powered by Refinitiv</v>
    <v>9.85</v>
    <v>3.9</v>
    <v>-0.15</v>
    <v>-2.4E-2</v>
    <v>0.41</v>
    <v>7.0205000000000004E-2</v>
    <v>USD</v>
    <v>Genenta Science SpA is an Italy-based company engaged in clinical-stage biotechnology research. The Company focuses on the development of lentivirus-based gene and cell therapies in cancer. It uses gene-based cytokine delivery to activate the immune system within the tumor providing the anti-tumor response. The Company not only operates locally but also is present in global markets, including the United States.</v>
    <v>7</v>
    <v>Nasdaq Stock Market</v>
    <v>XNAS</v>
    <v>XNAS</v>
    <v>Via Olgettina 58, MILANO, MILANO, 20132 IT</v>
    <v>6.1</v>
    <v>Biotechnology &amp; Medical Research</v>
    <v>Stock</v>
    <v>44946.875009258591</v>
    <v>383</v>
    <v>5.84</v>
    <v>106662500</v>
    <v>Genenta Science SpA</v>
    <v>Genenta Science SpA</v>
    <v>6.1</v>
    <v>6.25</v>
    <v>6.1</v>
    <v>6.25</v>
    <v>18216860</v>
    <v>GNTA</v>
    <v>Genenta Science SpA (XNAS:GNTA)</v>
    <v>894</v>
    <v>6670</v>
  </rv>
  <rv s="2">
    <v>384</v>
  </rv>
  <rv s="0">
    <v>https://www.bing.com/financeapi/forcetrigger?t=bw9ekr&amp;q=XNAS%3aKRON&amp;form=skydnc</v>
    <v>Learn more on Bing</v>
  </rv>
  <rv s="4">
    <v>7</v>
    <v>Kronos Bio Inc (XNAS:KRON)</v>
    <v>2</v>
    <v>8</v>
    <v>Finance</v>
    <v>4</v>
    <v>en-GB</v>
    <v>bw9ekr</v>
    <v>268435456</v>
    <v>1</v>
    <v>Powered by Refinitiv</v>
    <v>10.94</v>
    <v>1.35</v>
    <v>1.0589999999999999</v>
    <v>0.08</v>
    <v>3.653E-2</v>
    <v>5.0000000000000001E-3</v>
    <v>2.2030000000000001E-3</v>
    <v>USD</v>
    <v>Kronos Bio, Inc. is a clinical-stage biopharmaceutical company. The Company is focused on the discovery and development of cancer therapeutics designed to target dysregulated transcription. Its product engine focuses on dysregulated transcription factors and the transcriptional regulatory networks (TRNs) that drive their oncogenic activity. Its lead product candidate, entospletinib (ENTO), is an orally administered, selective spleen tyrosine kinase (SYK) inhibitor that is being developed for the treatment of acute myeloid leukemia (AML). Its second product candidate, KB-0742, is generated from its product engine’s small molecule microarray (SMM) platform. KB-0742 is designed to be an orally bioavailable inhibitor of CDK9 with a differentiated selectivity profile. Its KB-0742 is in advanced solid tumors with MYC genomic copy number gain (amplification).</v>
    <v>101</v>
    <v>Nasdaq Stock Market</v>
    <v>XNAS</v>
    <v>XNAS</v>
    <v>1300 S. El Camino Real, Suite 400, SAN MATEO, CA, 94402 US</v>
    <v>2.2999999999999998</v>
    <v>Biotechnology &amp; Medical Research</v>
    <v>Stock</v>
    <v>44946.876337187503</v>
    <v>386</v>
    <v>2.1749999999999998</v>
    <v>129159300</v>
    <v>Kronos Bio Inc</v>
    <v>Kronos Bio Inc</v>
    <v>2.2400000000000002</v>
    <v>2.19</v>
    <v>2.27</v>
    <v>2.2749999999999999</v>
    <v>56898370</v>
    <v>KRON</v>
    <v>Kronos Bio Inc (XNAS:KRON)</v>
    <v>478770</v>
    <v>368110</v>
    <v>2017</v>
  </rv>
  <rv s="2">
    <v>387</v>
  </rv>
  <rv s="0">
    <v>https://www.bing.com/financeapi/forcetrigger?t=a29g8m&amp;q=XNAS%3aBCTX&amp;form=skydnc</v>
    <v>Learn more on Bing</v>
  </rv>
  <rv s="3">
    <v>5</v>
    <v>BRIACELL THERAPEUTICS CORP. (XNAS:BCTX)</v>
    <v>2</v>
    <v>22</v>
    <v>Finance</v>
    <v>4</v>
    <v>en-GB</v>
    <v>a29g8m</v>
    <v>268435456</v>
    <v>1</v>
    <v>Powered by Refinitiv</v>
    <v>12.09</v>
    <v>4.0599999999999996</v>
    <v>1.5740000000000001</v>
    <v>-0.01</v>
    <v>-1.418E-3</v>
    <v>0.05</v>
    <v>7.1020000000000007E-3</v>
    <v>USD</v>
    <v>BriaCell Therapeutics Corp. is an immuno-oncology biotechnology company. The Company is focused on developing treatments that boost the ability of the body’s own cancer-fighting cells to destroy cancerous tumors. Its lead drug candidate, Bria-IMT, is a targeted immunotherapy being developed for the treatment of advanced breast cancer. The Company is focused on conducting Phase I/IIa clinical trial of Bria-IMT in a combination study with immune checkpoint inhibitors such as the Incyte drugs retifanlimab, an anti-PD-1 antibody like pembrolizumab, and epacadostat. Bria-IMT is a genetically engineered human breast cancer cell line with features of immune cells and clinically applied as a targeted immunotherapy. The Company is also focused on development of Bria-OTS, which is an off-the-shelf personalized immunotherapy for breast cancer, and similar immunotherapy cell lines for other cancer indications. The Bria-OTS immunotherapy is based on a patient’s HLA-type.</v>
    <v>5</v>
    <v>Nasdaq Stock Market</v>
    <v>XNAS</v>
    <v>XNAS</v>
    <v>3Rd Floor, Bellevue Centre, 235-15Th Str, WEST VANCOUVER, BC, V7T 2X1 CA</v>
    <v>7.22</v>
    <v>Biotechnology &amp; Medical Research</v>
    <v>Stock</v>
    <v>44946.980487534376</v>
    <v>389</v>
    <v>6.87</v>
    <v>145714200</v>
    <v>BRIACELL THERAPEUTICS CORP.</v>
    <v>BRIACELL THERAPEUTICS CORP.</v>
    <v>7.05</v>
    <v>191.07159999999999</v>
    <v>7.05</v>
    <v>7.04</v>
    <v>7.09</v>
    <v>15518020</v>
    <v>BCTX</v>
    <v>BRIACELL THERAPEUTICS CORP. (XNAS:BCTX)</v>
    <v>231372</v>
    <v>245072</v>
    <v>2006</v>
  </rv>
  <rv s="2">
    <v>390</v>
  </rv>
  <rv s="0">
    <v>https://www.bing.com/financeapi/forcetrigger?t=c1cbdm&amp;q=XNAS%3aLVTX&amp;form=skydnc</v>
    <v>Learn more on Bing</v>
  </rv>
  <rv s="4">
    <v>7</v>
    <v>LAVA Therapeutics NV (XNAS:LVTX)</v>
    <v>2</v>
    <v>8</v>
    <v>Finance</v>
    <v>4</v>
    <v>en-GB</v>
    <v>c1cbdm</v>
    <v>268435456</v>
    <v>1</v>
    <v>Powered by Refinitiv</v>
    <v>7.38</v>
    <v>2.2799999999999998</v>
    <v>0.93100000000000005</v>
    <v>0.06</v>
    <v>1.7646999999999999E-2</v>
    <v>-0.05</v>
    <v>-1.4451E-2</v>
    <v>USD</v>
    <v>LAVA Therapeutics NV, formerly known as Lava Therapeutics BV, is a provider of biotechnology research and development services based in the Netherlands. The Company focuses of developing next generation Vdelta T cell engaging bispecific antibodies to fight cancer.</v>
    <v>55</v>
    <v>Nasdaq Stock Market</v>
    <v>XNAS</v>
    <v>XNAS</v>
    <v>Yalelaan 60, UTRECHT, UTRECHT, 3584 CM NL</v>
    <v>3.4849999999999999</v>
    <v>Biotechnology &amp; Medical Research</v>
    <v>Stock</v>
    <v>44946.912664687501</v>
    <v>392</v>
    <v>3.36</v>
    <v>90960240</v>
    <v>LAVA Therapeutics NV</v>
    <v>LAVA Therapeutics NV</v>
    <v>3.4775999999999998</v>
    <v>3.4</v>
    <v>3.46</v>
    <v>3.41</v>
    <v>26289090</v>
    <v>LVTX</v>
    <v>LAVA Therapeutics NV (XNAS:LVTX)</v>
    <v>27886</v>
    <v>31859</v>
    <v>2016</v>
  </rv>
  <rv s="2">
    <v>393</v>
  </rv>
  <rv s="0">
    <v>https://www.bing.com/financeapi/forcetrigger?t=a25l7w&amp;q=XNAS%3aVSTM&amp;form=skydnc</v>
    <v>Learn more on Bing</v>
  </rv>
  <rv s="4">
    <v>7</v>
    <v>VERASTEM, INC. (XNAS:VSTM)</v>
    <v>2</v>
    <v>8</v>
    <v>Finance</v>
    <v>4</v>
    <v>en-GB</v>
    <v>a25l7w</v>
    <v>268435456</v>
    <v>1</v>
    <v>Powered by Refinitiv</v>
    <v>2.13</v>
    <v>0.28949999999999998</v>
    <v>0.66220000000000001</v>
    <v>2.9899999999999999E-2</v>
    <v>5.3392999999999996E-2</v>
    <v>-1.7399999999999999E-2</v>
    <v>-2.9496999999999999E-2</v>
    <v>USD</v>
    <v>Verastem, Inc. is a biopharmaceutical company. The Company's pipeline is focused on anticancer agents that inhibit critical signaling pathways in cancer that promote cancer cell survival and tumor growth, particularly RAF/MEK inhibition and FAK inhibition. Its advanced product candidates, VS-6766 and defactinib, are being investigated in both preclinical and clinical studies for the treatment of various solid tumors, including, low-grade serous ovarian cancer (LGSOC), non-small cell lung cancer (NSCLC), colorectal cancer (CRC), pancreatic cancer, uveal melanoma, and endometrial cancer. VS-6766 is an orally available small molecule RAF/MEK clamp. VS-6766 is a dual RAF/MEK clamp that blocks both MEK kinase activity and the ability of RAF to phosphorylate MEK. Defactinib is an oral small molecule inhibitor of FAK and proline-rich tyrosine kinase (PYK2) that is being evaluated as a potential combination therapy for various solid tumors.</v>
    <v>48</v>
    <v>Nasdaq Stock Market</v>
    <v>XNAS</v>
    <v>XNAS</v>
    <v>117 Kendrick St Ste 500, CAMBRIDGE, MA, 02142 US</v>
    <v>0.6</v>
    <v>Biotechnology &amp; Medical Research</v>
    <v>Stock</v>
    <v>44947.041385625002</v>
    <v>395</v>
    <v>0.54</v>
    <v>123932600</v>
    <v>VERASTEM, INC.</v>
    <v>VERASTEM, INC.</v>
    <v>0.57089999999999996</v>
    <v>0.56000000000000005</v>
    <v>0.58989999999999998</v>
    <v>0.57250000000000001</v>
    <v>210090900</v>
    <v>VSTM</v>
    <v>VERASTEM, INC. (XNAS:VSTM)</v>
    <v>378217</v>
    <v>920904</v>
    <v>2010</v>
  </rv>
  <rv s="2">
    <v>396</v>
  </rv>
  <rv s="0">
    <v>https://www.bing.com/financeapi/forcetrigger?t=azilar&amp;q=XNAS%3aGNPX&amp;form=skydnc</v>
    <v>Learn more on Bing</v>
  </rv>
  <rv s="4">
    <v>7</v>
    <v>GENPREX, INC. (XNAS:GNPX)</v>
    <v>2</v>
    <v>8</v>
    <v>Finance</v>
    <v>4</v>
    <v>en-GB</v>
    <v>azilar</v>
    <v>268435456</v>
    <v>1</v>
    <v>Powered by Refinitiv</v>
    <v>2.67</v>
    <v>0.97</v>
    <v>-0.4168</v>
    <v>-2.2700000000000001E-2</v>
    <v>-1.7068E-2</v>
    <v>4.2700000000000002E-2</v>
    <v>3.2663000000000005E-2</v>
    <v>USD</v>
    <v>Genprex, Inc. is a clinical-stage gene therapy company. The Company is focused on developing treatments for cancer and diabetes. The Company's lead cancer drug candidate, REQORSA Immunogen therapy drug (also referred to as GPX-001), is being developed to treat non-small cell lung cancer (NSCLC) and small cell lung cancer (SCLC). The active agent in REQORSA is a TUSC2 gene expressing plasmid that is encapsulated in a DOTAP cholesterol nanoparticle. TUSC2 is a multifunctional gene that helps in cancer suppression and normal cell regulation. The Company utilizes its ONCOPREX Nanoparticle Delivery System to deliver the TUSC2 gene expressing plasmid to cancer cells. Its diabetes gene therapy, also referred to as GPX-002, is designed to work by transforming alpha cells in the pancreas into functional beta-like cells, which can produce insulin but are distinct enough from beta cells to evade the body's immune system.</v>
    <v>17</v>
    <v>Nasdaq Stock Market</v>
    <v>XNAS</v>
    <v>XNAS</v>
    <v>Suite 3.322, 1601 Trinity Street, Bldg. B, AUSTIN, TX, 78712 US</v>
    <v>1.38</v>
    <v>Biotechnology &amp; Medical Research</v>
    <v>Stock</v>
    <v>44947.02853899297</v>
    <v>398</v>
    <v>1.29</v>
    <v>62783510</v>
    <v>GENPREX, INC.</v>
    <v>GENPREX, INC.</v>
    <v>1.34</v>
    <v>1.33</v>
    <v>1.3072999999999999</v>
    <v>1.35</v>
    <v>48025320</v>
    <v>GNPX</v>
    <v>GENPREX, INC. (XNAS:GNPX)</v>
    <v>183596</v>
    <v>309186</v>
    <v>2009</v>
  </rv>
  <rv s="2">
    <v>399</v>
  </rv>
  <rv s="0">
    <v>https://www.bing.com/financeapi/forcetrigger?t=azofdm&amp;q=XNAS%3aMREO&amp;form=skydnc</v>
    <v>Learn more on Bing</v>
  </rv>
  <rv s="3">
    <v>5</v>
    <v>MEREO BIOPHARMA GROUP PLC (XNAS:MREO)</v>
    <v>2</v>
    <v>6</v>
    <v>Finance</v>
    <v>4</v>
    <v>en-GB</v>
    <v>azofdm</v>
    <v>268435456</v>
    <v>1</v>
    <v>Powered by Refinitiv</v>
    <v>1.85</v>
    <v>0.30099999999999999</v>
    <v>0.78810000000000002</v>
    <v>0.13089999999999999</v>
    <v>0.156</v>
    <v>0.01</v>
    <v>1.0308999999999999E-2</v>
    <v>USD</v>
    <v>Mereo BioPharma Group plc is a United Kingdom-based biopharmaceutical company. The Company is focused on the development of therapeutics that aim to improve outcomes for oncology and rare diseases and focuses on commercializing selected rare disease programs. Its portfolio consists of six clinical-stage product candidates two of which, Etigilimab (MPH-313) and Alvelestat (MPH-966), are in ongoing clinical studies. Its lead oncology product candidate, MPH-313 is an anti-T-cell immunoreceptor with Ig and ITIM domains (TIGIT) antibody. Its second oncology product, Navicixizumab (OMP-305B83) is used for the treatment of late line ovarian cancer. Its rare disease product candidates are Alvelestat, is for the treatment of severe alpha-1 antitrypsin deficiency (AATD). Its Setrusumab (BPS-804) is an antibody designed to inhibit sclerostin, a protein that inhibits the activity of bone-forming cells. Its other product candidates include Acumapimod (BCT-197) and Leflutrozole (BGS-649).</v>
    <v>49</v>
    <v>Nasdaq Stock Market</v>
    <v>XNAS</v>
    <v>XNAS</v>
    <v>Fourth Fl, 1 Cavendish Place, LONDON, UNITED KINGDOM-NA, W1G 0QF GB</v>
    <v>1</v>
    <v>Biotechnology &amp; Medical Research</v>
    <v>Stock</v>
    <v>44946.990989490623</v>
    <v>401</v>
    <v>0.80100000000000005</v>
    <v>121236100</v>
    <v>MEREO BIOPHARMA GROUP PLC</v>
    <v>MEREO BIOPHARMA GROUP PLC</v>
    <v>0.84389999999999998</v>
    <v>5.1448999999999998</v>
    <v>0.83909999999999996</v>
    <v>0.97</v>
    <v>0.98</v>
    <v>124985700</v>
    <v>MREO</v>
    <v>MEREO BIOPHARMA GROUP PLC (XNAS:MREO)</v>
    <v>1452784</v>
    <v>916360</v>
    <v>2015</v>
  </rv>
  <rv s="2">
    <v>402</v>
  </rv>
  <rv s="0">
    <v>https://www.bing.com/financeapi/forcetrigger?t=c3hhec&amp;q=XNAS%3aINKT&amp;form=skydnc</v>
    <v>Learn more on Bing</v>
  </rv>
  <rv s="4">
    <v>7</v>
    <v>MINK THERAPEUTICS, INC (XNAS:INKT)</v>
    <v>2</v>
    <v>8</v>
    <v>Finance</v>
    <v>4</v>
    <v>en-GB</v>
    <v>c3hhec</v>
    <v>268435456</v>
    <v>1</v>
    <v>Powered by Refinitiv</v>
    <v>4.32</v>
    <v>1.0900000000000001</v>
    <v>1.4530000000000001</v>
    <v>-0.1</v>
    <v>-4.2016999999999999E-2</v>
    <v>0</v>
    <v>0</v>
    <v>USD</v>
    <v>MiNK Therapeutics, Inc. is a biopharmaceutical company. The Company is specialized in discovery, development and commercialization of allogeneic, off-the-shelf, invariant natural killer T (iNKT) cell therapies to treat cancer and other immune-mediated diseases. iNKT cells are a T cell population that combine durable memory responses with the rapid cytolytic features of natural killer (NK) cells. iNKT cells offer therapeutic advantages as a platform for allogeneic therapy in that the cells naturally home to tissues, aid clearance of tumors and infected cells and suppress graft-versus-host-disease (GvHD). The Company offers platform, which is designed for reproducible manufacturing for off-the-shelf delivery. Its product candidate, AGENT-797, is an off-the-shelf, allogeneic, native iNKT cell therapy that is in multiple Phase I clinical trials, which is used for the treatment of multiple myeloma.</v>
    <v>33</v>
    <v>Nasdaq Stock Market</v>
    <v>XNAS</v>
    <v>XNAS</v>
    <v>149 Fifth Avenue, Suite 500, NEW YORK, NY, 10010 US</v>
    <v>2.4500000000000002</v>
    <v>Biotechnology &amp; Medical Research</v>
    <v>Stock</v>
    <v>44946.954435832813</v>
    <v>404</v>
    <v>2.2799999999999998</v>
    <v>77031920</v>
    <v>MINK THERAPEUTICS, INC</v>
    <v>MINK THERAPEUTICS, INC</v>
    <v>2.4300000000000002</v>
    <v>2.38</v>
    <v>2.2799999999999998</v>
    <v>2.2799999999999998</v>
    <v>33785930</v>
    <v>INKT</v>
    <v>MINK THERAPEUTICS, INC (XNAS:INKT)</v>
    <v>32443</v>
    <v>10895</v>
    <v>2017</v>
  </rv>
  <rv s="2">
    <v>405</v>
  </rv>
  <rv s="0">
    <v>https://www.bing.com/financeapi/forcetrigger?t=a25kbh&amp;q=XNAS%3aARAV&amp;form=skydnc</v>
    <v>Learn more on Bing</v>
  </rv>
  <rv s="4">
    <v>7</v>
    <v>ARAVIVE, INC. (XNAS:ARAV)</v>
    <v>2</v>
    <v>8</v>
    <v>Finance</v>
    <v>4</v>
    <v>en-GB</v>
    <v>a25kbh</v>
    <v>268435456</v>
    <v>1</v>
    <v>Powered by Refinitiv</v>
    <v>2.4</v>
    <v>0.58009999999999995</v>
    <v>2.3961999999999999</v>
    <v>0.06</v>
    <v>3.5714000000000003E-2</v>
    <v>-0.13</v>
    <v>-7.4713000000000002E-2</v>
    <v>USD</v>
    <v>Aravive, Inc. is a clinical-stage oncology company. The Company is focused on developing treatments designed to halt the progression of life-threatening diseases, including cancer and fibrosis. Its lead product candidate, AVB-500, is an ultrahigh-affinity, decoy protein that targets the GAS6-AXL signaling pathway associated with tumor cell growth, tumor metastasis, resistance to treatment, and decreased survival. The Company is evaluating AVB-500 in a registrational Phase III trial in platinum resistant ovarian cancer, a Phase Ib/2 trial in second line plus, clear cell renal cell carcinoma (ccRCC), and a Phase Ib/2 trial in first-line treatment of pancreatic adenocarcinoma. The Company’s lead candidate, Aravive-S6 (AVB-S6)-500, is a GAS6 binding protein and AXL decoy receptor. It is a Fc-fusion protein designed to block the activation of the growth arrest-specific 6 (GAS6)-AXL signaling pathway by intercepting the binding of GAS6 to its receptor AXL.</v>
    <v>23</v>
    <v>Nasdaq Stock Market</v>
    <v>XNAS</v>
    <v>XNAS</v>
    <v>RIVER OAKS TOWER, 3730 KIRBY DRIVE, SUITE 1200, HOUSTON, TX, 77098 US</v>
    <v>1.81</v>
    <v>Biotechnology &amp; Medical Research</v>
    <v>Stock</v>
    <v>44946.963868807812</v>
    <v>407</v>
    <v>1.5770999999999999</v>
    <v>104098800</v>
    <v>ARAVIVE, INC.</v>
    <v>ARAVIVE, INC.</v>
    <v>1.66</v>
    <v>1.68</v>
    <v>1.74</v>
    <v>1.61</v>
    <v>59826880</v>
    <v>ARAV</v>
    <v>ARAVIVE, INC. (XNAS:ARAV)</v>
    <v>107971</v>
    <v>130835</v>
    <v>2008</v>
  </rv>
  <rv s="2">
    <v>408</v>
  </rv>
  <rv s="0">
    <v>https://www.bing.com/financeapi/forcetrigger?t=a1zwar&amp;q=XNAS%3aPIRS&amp;form=skydnc</v>
    <v>Learn more on Bing</v>
  </rv>
  <rv s="4">
    <v>7</v>
    <v>PIERIS PHARMACEUTICALS, INC. (XNAS:PIRS)</v>
    <v>2</v>
    <v>8</v>
    <v>Finance</v>
    <v>4</v>
    <v>en-GB</v>
    <v>a1zwar</v>
    <v>268435456</v>
    <v>1</v>
    <v>Powered by Refinitiv</v>
    <v>3.75</v>
    <v>0.84640000000000004</v>
    <v>0.99280000000000002</v>
    <v>0</v>
    <v>0</v>
    <v>0.06</v>
    <v>4.2857000000000006E-2</v>
    <v>USD</v>
    <v>Pieris Pharmaceuticals, Inc. is a clinical-stage biotechnology company that discovers and develops Anticalin-based drugs to target validated disease pathways. The Company’s clinical pipeline includes an inhaled IL-4Rα antagonist Anticalin protein to treat asthma, an immuno-oncology (IO), bispecific targeting HER2 and 4-1BB, and an IO bispecific targeting PD-L1 and 4-1BB. Its lead respiratory Anticalin-based drug candidate, PRS-060/AZD1402, which is antagonizes IL-4R alpha, thereby inhibiting by IL-4 and IL-13, two cytokines, which are small proteins mediating signaling between cells within the human body, known to be mediators in the inflammatory cascade that drive the pathogenesis of asthma and other inflammatory diseases. The lead IO Anticalin-based drug candidate in its pipeline, cinrebafusp alfa, which is designed to target the immune receptor 4-1BB and the tumor target HER2. Cinrebafusp alfa is a genetic fusion of a variant of an HER2-targeting antibody with an Anticalin protein.</v>
    <v>124</v>
    <v>Nasdaq Stock Market</v>
    <v>XNAS</v>
    <v>XNAS</v>
    <v>225 Franklin Street, 26Th Floor, BOSTON, MA, 02110 US</v>
    <v>1.47</v>
    <v>Biotechnology &amp; Medical Research</v>
    <v>Stock</v>
    <v>44946.970676214842</v>
    <v>410</v>
    <v>1.39</v>
    <v>104168700</v>
    <v>PIERIS PHARMACEUTICALS, INC.</v>
    <v>PIERIS PHARMACEUTICALS, INC.</v>
    <v>1.41</v>
    <v>1.4</v>
    <v>1.4</v>
    <v>1.46</v>
    <v>74406250</v>
    <v>PIRS</v>
    <v>PIERIS PHARMACEUTICALS, INC. (XNAS:PIRS)</v>
    <v>741009</v>
    <v>455392</v>
    <v>2013</v>
  </rv>
  <rv s="2">
    <v>411</v>
  </rv>
  <rv s="0">
    <v>https://www.bing.com/financeapi/forcetrigger?t=c2clec&amp;q=XNYS%3aAMAM&amp;form=skydnc</v>
    <v>Learn more on Bing</v>
  </rv>
  <rv s="9">
    <v>18</v>
    <v>AMBRX BIOPHARMA INC. (XNYS:AMAM)</v>
    <v>2</v>
    <v>19</v>
    <v>Finance</v>
    <v>4</v>
    <v>en-GB</v>
    <v>c2clec</v>
    <v>268435456</v>
    <v>1</v>
    <v>Powered by Refinitiv</v>
    <v>5.86</v>
    <v>0.38</v>
    <v>-3.7330000000000001</v>
    <v>7.0000000000000007E-2</v>
    <v>3.6457999999999997E-2</v>
    <v>-0.02</v>
    <v>-1.0049999999999998E-2</v>
    <v>USD</v>
    <v>Ambrx Biopharma Inc. is a clinical-stage biologics company. The Company is focused on discovering and developing a class of engineered precision biologics (EPBs), using its expanded genetic code technology platform that allows to incorporate, in a site-specific manner, synthetic amino acids (SAAs) into proteins within living cells. Its product candidates are designed to overcome the inherent limitations of conventional conjugation approaches that use natural amino acids for non-site-specific conjugation. Its SAA incorporation technology allows to develop a range of product candidate modalities, such as antibody-drug conjugates (ADCs), bispecific antibodies, PEGylated peptides, modified cytokines and immuno-stimulating antibody conjugates (ISACs). Its lead advanced internal product candidate is ARX788, an anti-HER2 ADC, being investigated in multiple clinical trials for the treatment of breast cancer, gastric/gastroesophageal junction (GEJ) cancer and other solid tumors.</v>
    <v>81</v>
    <v>New York Stock Exchange</v>
    <v>XNYS</v>
    <v>XNYS</v>
    <v>10975 North Torrey Pines Road, Roadla Jolla, LA JOLLA, CA, 92037 US</v>
    <v>2.02</v>
    <v>Biotechnology &amp; Medical Research</v>
    <v>Stock</v>
    <v>44946.881944444445</v>
    <v>413</v>
    <v>1.9079999999999999</v>
    <v>76850530</v>
    <v>AMBRX BIOPHARMA INC.</v>
    <v>AMBRX BIOPHARMA INC.</v>
    <v>2.0099999999999998</v>
    <v>0</v>
    <v>1.92</v>
    <v>1.99</v>
    <v>1.97</v>
    <v>5516910</v>
    <v>AMAM</v>
    <v>AMBRX BIOPHARMA INC. (XNYS:AMAM)</v>
    <v>164127</v>
    <v>2856774</v>
  </rv>
  <rv s="2">
    <v>414</v>
  </rv>
  <rv s="0">
    <v>https://www.bing.com/financeapi/forcetrigger?t=c12mfr&amp;q=XNAS%3aTIL&amp;form=skydnc</v>
    <v>Learn more on Bing</v>
  </rv>
  <rv s="4">
    <v>7</v>
    <v>INSTIL BIO, INC. (XNAS:TIL)</v>
    <v>2</v>
    <v>8</v>
    <v>Finance</v>
    <v>4</v>
    <v>en-GB</v>
    <v>c12mfr</v>
    <v>268435456</v>
    <v>1</v>
    <v>Powered by Refinitiv</v>
    <v>13.61</v>
    <v>0.47099999999999997</v>
    <v>1.988</v>
    <v>2.3099999999999999E-2</v>
    <v>3.1348000000000001E-2</v>
    <v>2.5000000000000001E-2</v>
    <v>3.2895000000000001E-2</v>
    <v>USD</v>
    <v>Instil Bio, Inc. is a clinical-stage biopharmaceutical company. The Company is focused on developing a cell therapy pipeline of autologous tumor infiltrating lymphocyte (TIL), therapies for the treatment of patients with cancer. The Company's lead TIL product candidate is ITIL-168, for the treatment of advanced melanoma. ITIL-168, is an autologous TIL therapy that is initially developing for the treatment of PD-1-inhibitor relapsed or refractory advanced melanoma. It is also developing a novel class of genetically engineered TIL therapies using its Co-Stimulatory Antigen Receptor (CoStAR) platform. Its lead CoStAR-TIL product candidate is ITIL-306, expresses a CoStAR molecule designed to recognize folate receptor alpha (FOLR1) a tumor-associated antigen that is expressed on numerous solid tumors, including ovarian cancer, uterine cancer, non-small cell lung cancer (NSCLC) and renal cancer.</v>
    <v>412</v>
    <v>Nasdaq Stock Market</v>
    <v>XNAS</v>
    <v>XNAS</v>
    <v>3963 Maple Avenue, Suite 350, DALLAS, TX, 75219 US</v>
    <v>0.78759999999999997</v>
    <v>Biotechnology &amp; Medical Research</v>
    <v>Stock</v>
    <v>44946.912516897653</v>
    <v>416</v>
    <v>0.74</v>
    <v>98629070</v>
    <v>INSTIL BIO, INC.</v>
    <v>INSTIL BIO, INC.</v>
    <v>0.76</v>
    <v>0.7369</v>
    <v>0.76</v>
    <v>0.78500000000000003</v>
    <v>129775100</v>
    <v>TIL</v>
    <v>INSTIL BIO, INC. (XNAS:TIL)</v>
    <v>582209</v>
    <v>2491310</v>
    <v>2018</v>
  </rv>
  <rv s="2">
    <v>417</v>
  </rv>
  <rv s="0">
    <v>https://www.bing.com/financeapi/forcetrigger?t=c3ohrw&amp;q=XNAS%3aXLO&amp;form=skydnc</v>
    <v>Learn more on Bing</v>
  </rv>
  <rv s="4">
    <v>7</v>
    <v>XILIO THERAPEUTICS, INC. (XNAS:XLO)</v>
    <v>2</v>
    <v>8</v>
    <v>Finance</v>
    <v>4</v>
    <v>en-GB</v>
    <v>c3ohrw</v>
    <v>268435456</v>
    <v>1</v>
    <v>Powered by Refinitiv</v>
    <v>15.8</v>
    <v>1.95</v>
    <v>1.714</v>
    <v>6.1499999999999999E-2</v>
    <v>2.2540000000000001E-2</v>
    <v>0.01</v>
    <v>3.5839999999999999E-3</v>
    <v>USD</v>
    <v>Xilio Therapeutics, Inc. is a biotechnology company. The Company is focused on harnessing the immune system to achieve clinical responses for cancer patients. It offers a geographically precise solutions (GPS) platform to engineer molecules, including cytokines and other biologics, that are designed to enhance therapeutic index. Using its GPS platform, the Company is engaged in developing a pipeline of tumor-selective cytokine and checkpoint inhibitor immunotherapies to treat cancer. Its product candidates include XTX101, XTX202, XTX301, and XTX401. XTX101 is a clinical-stage, tumor-selective anti-cytotoxic T-lymphocyte-associated protein (CTLA-4), monoclonal antibody (mAb), which is designed to improve upon the therapeutic index of existing anti-CTLA-4 therapies. XTX202 and XTX301 are an engineered form of interleukin 2 (IL-2) that is masked with a protein domain to prevent binding activity until the protein domain is cleaved off by tumor microenvironment (TME)-associated proteases.</v>
    <v>78</v>
    <v>Nasdaq Stock Market</v>
    <v>XNAS</v>
    <v>XNAS</v>
    <v>828 Winter Street, Suite 300, WALTHAM, MA, 02451 US</v>
    <v>2.8</v>
    <v>Biotechnology &amp; Medical Research</v>
    <v>Stock</v>
    <v>44946.875605740628</v>
    <v>419</v>
    <v>2.5099999999999998</v>
    <v>76645780</v>
    <v>XILIO THERAPEUTICS, INC.</v>
    <v>XILIO THERAPEUTICS, INC.</v>
    <v>2.5448</v>
    <v>2.7284999999999999</v>
    <v>2.79</v>
    <v>2.8</v>
    <v>27471610</v>
    <v>XLO</v>
    <v>XILIO THERAPEUTICS, INC. (XNAS:XLO)</v>
    <v>10482</v>
    <v>33331</v>
    <v>2016</v>
  </rv>
  <rv s="2">
    <v>420</v>
  </rv>
  <rv s="0">
    <v>https://www.bing.com/financeapi/forcetrigger?t=a1nmw7&amp;q=XNAS%3aAPTO&amp;form=skydnc</v>
    <v>Learn more on Bing</v>
  </rv>
  <rv s="4">
    <v>7</v>
    <v>Aptose Biosciences Inc. (XNAS:APTO)</v>
    <v>2</v>
    <v>17</v>
    <v>Finance</v>
    <v>4</v>
    <v>en-GB</v>
    <v>a1nmw7</v>
    <v>268435456</v>
    <v>1</v>
    <v>Powered by Refinitiv</v>
    <v>1.55</v>
    <v>0.42549999999999999</v>
    <v>1.4152</v>
    <v>2.93E-2</v>
    <v>4.5027999999999999E-2</v>
    <v>0</v>
    <v>0</v>
    <v>USD</v>
    <v>Aptose Biosciences Inc. is a Canada-based clinical stage precision oncology biotechnology company. It is engaged in advancing kinase inhibitors to treat unmet medical needs in life-threatening cancers, such as acute myeloid leukemia (AML), certain B-cell malignancies, high-risk myelodysplastic syndrome (MDS) and other hematologic malignancies. Its HM43239 is being evaluated in an international Phase I/II study in patients with relapsed or refractory AML. Its Luxeptinib is being evaluated in a Phase I a/b trial in patients with relapsed or refractory B cell malignancies, and in a separate Phase I a/b trial in patients with relapsed or refractory AML or high-risk MDS. Its APTO-253 is a small molecule MYC oncogene inhibitor at the Phase Ia/b clinical trial stage of development for the treatment of patients with relapsed or refractory (R/R) blood cancers, including AML and high-risk MDS. Its APL-581 is a dual bromodomain and extra-terminal domain motif protein and kinase inhibitor program.</v>
    <v>41</v>
    <v>Nasdaq Stock Market</v>
    <v>XNAS</v>
    <v>XNAS</v>
    <v>251 Consumers Rd Suite 1105, NORTH YORK, ON, M2J 4R3 CA</v>
    <v>0.68</v>
    <v>Biotechnology &amp; Medical Research</v>
    <v>Stock</v>
    <v>44947.007351388282</v>
    <v>422</v>
    <v>0.65</v>
    <v>83065260</v>
    <v>Aptose Biosciences Inc.</v>
    <v>Aptose Biosciences Inc.</v>
    <v>0.66300000000000003</v>
    <v>0.65069999999999995</v>
    <v>0.68</v>
    <v>0.68</v>
    <v>92294730</v>
    <v>APTO</v>
    <v>Aptose Biosciences Inc. (XNAS:APTO)</v>
    <v>86323</v>
    <v>349558</v>
    <v>2006</v>
  </rv>
  <rv s="2">
    <v>423</v>
  </rv>
  <rv s="0">
    <v>https://www.bing.com/financeapi/forcetrigger?t=a23wa2&amp;q=XNAS%3aSYRS&amp;form=skydnc</v>
    <v>Learn more on Bing</v>
  </rv>
  <rv s="4">
    <v>7</v>
    <v>SYROS PHARMACEUTICALS, INC. (XNAS:SYRS)</v>
    <v>2</v>
    <v>8</v>
    <v>Finance</v>
    <v>4</v>
    <v>en-GB</v>
    <v>a23wa2</v>
    <v>268435456</v>
    <v>1</v>
    <v>Powered by Refinitiv</v>
    <v>23.5</v>
    <v>3.02</v>
    <v>1.4610000000000001</v>
    <v>0.01</v>
    <v>2.2470000000000003E-3</v>
    <v>-0.01</v>
    <v>-2.2420000000000001E-3</v>
    <v>USD</v>
    <v>Syros Pharmaceuticals, Inc. is a biopharmaceutical company. The Company is focused on redefending the power of small molecules to control the expression of genes. The Company is engaged in developing treatments for cancer and diseases resulting from mutations of a single gene, also known as monogenic diseases, and building a clinical-stage pipeline of gene control medicine. The Company's lead product candidates include Tamibarotene, SY-2101 and SY-5609. Its Tamibarotene, is a selective retinoic acid receptor alpha (RARα), agonist RARA-positive patients with higher-risk myelodysplastic syndrome (HR-MDS) and acute myeloid leukemia (AML). Its SY-2101, is an oral form of arsenic trioxide (ATO) being developed for the treatment of acute promyelocytic leukemia (APL). Its SY-5609, is a selective and potent oral inhibitor of cyclin-dependent kinase 7 (CDK7) which is being development for patients with select solid tumors and blood cancers.</v>
    <v>124</v>
    <v>Nasdaq Stock Market</v>
    <v>XNAS</v>
    <v>XNAS</v>
    <v>35 Cambridge Park Drive, CAMBRIDGE, MA, 02140 US</v>
    <v>4.5312999999999999</v>
    <v>Biotechnology &amp; Medical Research</v>
    <v>Stock</v>
    <v>44947.029178668752</v>
    <v>425</v>
    <v>4.3899999999999997</v>
    <v>90207610</v>
    <v>SYROS PHARMACEUTICALS, INC.</v>
    <v>SYROS PHARMACEUTICALS, INC.</v>
    <v>4.47</v>
    <v>4.45</v>
    <v>4.46</v>
    <v>4.45</v>
    <v>20225920</v>
    <v>SYRS</v>
    <v>SYROS PHARMACEUTICALS, INC. (XNAS:SYRS)</v>
    <v>68094</v>
    <v>105696</v>
    <v>2011</v>
  </rv>
  <rv s="2">
    <v>426</v>
  </rv>
  <rv s="0">
    <v>https://www.bing.com/financeapi/forcetrigger?t=c2aef2&amp;q=XNAS%3aHCWB&amp;form=skydnc</v>
    <v>Learn more on Bing</v>
  </rv>
  <rv s="4">
    <v>7</v>
    <v>HCW Biologics Inc (XNAS:HCWB)</v>
    <v>2</v>
    <v>8</v>
    <v>Finance</v>
    <v>9</v>
    <v>en-GB</v>
    <v>c2aef2</v>
    <v>268435456</v>
    <v>1</v>
    <v>Powered by Refinitiv</v>
    <v>3.32</v>
    <v>1.76</v>
    <v>0.36599999999999999</v>
    <v>-5.5E-2</v>
    <v>-2.6442E-2</v>
    <v>0</v>
    <v>0</v>
    <v>USD</v>
    <v>HCW Biologics Inc. is a biopharmaceutical company. It focuses on discovering and developing immunotherapies designed to improve health span by disrupting the link between chronic, low-grade inflammation and age-related diseases, such as cancer, cardiovascular diseases, diabetes, neurodegenerative diseases, and autoimmune diseases. The Company uses its TOBI (Tissue factOr-Based fusIon) discovery platform to generate designer, multi-functional fusion molecules with immunotherapeutic properties. Its lead product candidates include HCW9218 and HCW9302. HCW9218 is designed to treat the impact of accumulated senescent cells and the senescence-associated secretory phenotype (SASP) factors which they secrete by eliminating senescent cells and reducing SASP factors. HCW9218 is in a clinical trial in patients with advanced pancreatic cancer. HCW9302 is designed to activate and expand regulatory T (Treg) cells to suppress the activity of inflammasome-bearing cells and the inflammatory factors.</v>
    <v>44</v>
    <v>Nasdaq Stock Market</v>
    <v>XNAS</v>
    <v>XNAS</v>
    <v>2929 N Commerce Pkwy, Miramar, Fl 33025, MIRAMAR, FL, 33025 US</v>
    <v>2.09</v>
    <v>Biotechnology &amp; Medical Research</v>
    <v>Stock</v>
    <v>44946.875000323438</v>
    <v>428</v>
    <v>1.97</v>
    <v>73177800</v>
    <v>HCW Biologics Inc</v>
    <v>HCW Biologics Inc</v>
    <v>2.09</v>
    <v>2.08</v>
    <v>2.0249999999999999</v>
    <v>2.04</v>
    <v>35871470</v>
    <v>HCWB</v>
    <v>HCW Biologics Inc (XNAS:HCWB)</v>
    <v>105992</v>
    <v>26809</v>
    <v>2018</v>
  </rv>
  <rv s="2">
    <v>429</v>
  </rv>
  <rv s="0">
    <v>https://www.bing.com/financeapi/forcetrigger?t=bti8gh&amp;q=XNAS%3aBDTX&amp;form=skydnc</v>
    <v>Learn more on Bing</v>
  </rv>
  <rv s="4">
    <v>7</v>
    <v>BLACK DIAMOND THERAPEUTICS, INC. (XNAS:BDTX)</v>
    <v>2</v>
    <v>8</v>
    <v>Finance</v>
    <v>4</v>
    <v>en-GB</v>
    <v>bti8gh</v>
    <v>268435456</v>
    <v>1</v>
    <v>Powered by Refinitiv</v>
    <v>4.62</v>
    <v>1.18</v>
    <v>1.2689999999999999</v>
    <v>-0.05</v>
    <v>-1.6393000000000001E-2</v>
    <v>-0.08</v>
    <v>-2.6667E-2</v>
    <v>USD</v>
    <v>Black Diamond Therapeutics, Inc. is a precision oncology medicine company. The Company is focused on the discovery and development of small molecule, MasterKey therapies. It builds a pipeline of small molecule kinase inhibitors that target a range of driver mutations in cancer. Its technology platform, Mutation-Allostery-Pharmacology (MAP) platform is designed to allow it to analyze population-level genetic sequencing data to discover oncogenic mutations that promote cancer across tumor types. Its lead product candidate, BDTX-189, is designed as an orally available, irreversible small molecule inhibitor that targets a spectrum of 48 non-canonical and canonical driver mutations of the ErbB kinases epidermal growth factor receptor (EGFR) &amp; HER2. BDTX-1535 is a brain-penetrant inhibitor that targets a spectrum of EGFR mutations, including allosteric and canonical mutations. It also has early-stage programs, such as B-Raf Proto-Oncogene (BRAF), and fibroblast growth factor receptor (FGFR).</v>
    <v>88</v>
    <v>Nasdaq Stock Market</v>
    <v>XNAS</v>
    <v>XNAS</v>
    <v>One Main Street, 14Th Floor, CAMBRIDGE, MA, 02142 US</v>
    <v>3.05</v>
    <v>Biotechnology &amp; Medical Research</v>
    <v>Stock</v>
    <v>44946.991132546093</v>
    <v>431</v>
    <v>2.7</v>
    <v>109098600</v>
    <v>BLACK DIAMOND THERAPEUTICS, INC.</v>
    <v>BLACK DIAMOND THERAPEUTICS, INC.</v>
    <v>2.9</v>
    <v>3.05</v>
    <v>3</v>
    <v>2.92</v>
    <v>36366210</v>
    <v>BDTX</v>
    <v>BLACK DIAMOND THERAPEUTICS, INC. (XNAS:BDTX)</v>
    <v>236950</v>
    <v>230266</v>
    <v>2014</v>
  </rv>
  <rv s="2">
    <v>432</v>
  </rv>
  <rv s="0">
    <v>https://www.bing.com/financeapi/forcetrigger?t=a24hzr&amp;q=XNAS%3aCRDF&amp;form=skydnc</v>
    <v>Learn more on Bing</v>
  </rv>
  <rv s="4">
    <v>7</v>
    <v>CARDIFF ONCOLOGY, INC. (XNAS:CRDF)</v>
    <v>2</v>
    <v>8</v>
    <v>Finance</v>
    <v>4</v>
    <v>en-GB</v>
    <v>a24hzr</v>
    <v>268435456</v>
    <v>1</v>
    <v>Powered by Refinitiv</v>
    <v>3.7774999999999999</v>
    <v>1.1299999999999999</v>
    <v>1.6225000000000001</v>
    <v>0.06</v>
    <v>3.5088000000000001E-2</v>
    <v>0.02</v>
    <v>1.1298999999999998E-2</v>
    <v>USD</v>
    <v>Cardiff Oncology Inc. is a clinical-stage biotechnology company. The Company is focused on developing treatment for cancer patients. Its drug candidate onvansertib, is a polo-like kinase 1 (PLK1) adenosine triphosphate (ATP) competitive inhibitor with the combination of chemotherapy and targeted therapeutics. Its clinical trial includes TROV-054, CRDF-001 and TROV-053. TROV-054 is a Phase I b/2 open-label clinical trial of onvansertib in combination with FOLFIRI (folinic acid, fluorouracil, and irinotecan) and Avastin (bevacizumab). TROV-053 is a Phase II open-label clinical trial of onvansertib in combination with Zytiga (abiraterone acetate)/prednisone. CRDF-001 is a Phase 2 open-label multi-center clinical trial of onvansertib in combination with nanoliposomal irinotecan, leucovorin, and fluorouracil for second line treatment of patients with metastatic pancreatic ductal adenocarcinoma (mPDAC).</v>
    <v>22</v>
    <v>Nasdaq Stock Market</v>
    <v>XNAS</v>
    <v>XNAS</v>
    <v>11055 Flintkote Ave, SAN DIEGO, CA, 92121 US</v>
    <v>1.87</v>
    <v>Biotechnology &amp; Medical Research</v>
    <v>Stock</v>
    <v>44946.993257997659</v>
    <v>434</v>
    <v>1.66</v>
    <v>79078590</v>
    <v>CARDIFF ONCOLOGY, INC.</v>
    <v>CARDIFF ONCOLOGY, INC.</v>
    <v>1.69</v>
    <v>1.71</v>
    <v>1.77</v>
    <v>1.79</v>
    <v>44677170</v>
    <v>CRDF</v>
    <v>CARDIFF ONCOLOGY, INC. (XNAS:CRDF)</v>
    <v>361853</v>
    <v>286159</v>
    <v>2009</v>
  </rv>
  <rv s="2">
    <v>435</v>
  </rv>
  <rv s="0">
    <v>https://www.bing.com/financeapi/forcetrigger?t=c3tuar&amp;q=XNAS%3aIOBT&amp;form=skydnc</v>
    <v>Learn more on Bing</v>
  </rv>
  <rv s="4">
    <v>7</v>
    <v>IO BIOTECH, INC. (XNAS:IOBT)</v>
    <v>2</v>
    <v>8</v>
    <v>Finance</v>
    <v>9</v>
    <v>en-GB</v>
    <v>c3tuar</v>
    <v>268435456</v>
    <v>1</v>
    <v>Powered by Refinitiv</v>
    <v>9.77</v>
    <v>2.15</v>
    <v>0.27</v>
    <v>0.38</v>
    <v>0.14785999999999999</v>
    <v>-0.16</v>
    <v>-5.4237E-2</v>
    <v>USD</v>
    <v>IO Biotech Inc is a clinical-stage biopharmaceutical company developing immune-modulating cancer therapies based on T-win technology platform. The Company’s product candidates are designed to induce the immune system to simultaneously target and disrupt multiple pathways that regulate tumor-induced immunosuppression. IO Biotech’s lead product candidate, IO102-IO103, is designed to target the immunosuppressive mechanisms mediated by key immunosuppressive proteins such as IDO and PD-L1. The Company develops a pipeline of product candidates that leverage its T-win technology platform to address targets within the TME. The Company is spin-off of National Cancer for Center Immune Therapy at Herlev University Hospital in Denmark.</v>
    <v>32</v>
    <v>Nasdaq Stock Market</v>
    <v>XNAS</v>
    <v>XNAS</v>
    <v>Ole Maaloes Veh 3, COPENHAGEN, DENMARK-NA, 2200 DK</v>
    <v>2.97</v>
    <v>Biotechnology &amp; Medical Research</v>
    <v>Stock</v>
    <v>44946.984123310154</v>
    <v>437</v>
    <v>2.63</v>
    <v>85005040</v>
    <v>IO BIOTECH, INC.</v>
    <v>IO BIOTECH, INC.</v>
    <v>2.63</v>
    <v>2.57</v>
    <v>2.95</v>
    <v>2.79</v>
    <v>28815270</v>
    <v>IOBT</v>
    <v>IO BIOTECH, INC. (XNAS:IOBT)</v>
    <v>210013</v>
    <v>112706</v>
    <v>2021</v>
  </rv>
  <rv s="2">
    <v>438</v>
  </rv>
  <rv s="0">
    <v>https://www.bing.com/financeapi/forcetrigger?t=bucwh7&amp;q=XNAS%3aLTRN&amp;form=skydnc</v>
    <v>Learn more on Bing</v>
  </rv>
  <rv s="4">
    <v>7</v>
    <v>LANTERN PHARMA INC (XNAS:LTRN)</v>
    <v>2</v>
    <v>8</v>
    <v>Finance</v>
    <v>9</v>
    <v>en-GB</v>
    <v>bucwh7</v>
    <v>268435456</v>
    <v>1</v>
    <v>Powered by Refinitiv</v>
    <v>7.92</v>
    <v>4.1900000000000004</v>
    <v>0.84899999999999998</v>
    <v>-7.0000000000000007E-2</v>
    <v>-1.3283E-2</v>
    <v>0</v>
    <v>0</v>
    <v>USD</v>
    <v>Lantern Pharma Inc. is a clinical stage biopharmaceutical company focused on using artificial intelligence (AI), machine learning and genomic data to streamline the drug development process. The Company's therapies portfolio consists of small molecule drug candidates and new compounds, which it is developing with the assistance of its AI platform and its biomarker driven approach. Its products include LP-100, LP-300, LP-184, and LP-284, and an Antibody Drug Conjugate (ADC) program. LP-100 is in Phase II clinical trial in metastatic, castration-resistant and prostate cancer. LP-300 is focused on targeting phase II trial, in never smoking patients with NSCLC in combination with chemotherapy. LP-184 is a synthetic small molecule drug with nanomolar potency. LP-284, the stereoisomer (enantiomer) of LP-184, has shown in-vitro anticancer activity in hematological cancers. ADC Program based on the recognition of antibody drug conjugates as a therapeutic approach for cancer treatment.</v>
    <v>14</v>
    <v>Nasdaq Stock Market</v>
    <v>XNAS</v>
    <v>XNAS</v>
    <v>1920 MCKINNEY AVENUE, 7TH FLOOR, DALLAS, TX, 75201 US</v>
    <v>5.34</v>
    <v>Biotechnology &amp; Medical Research</v>
    <v>Stock</v>
    <v>44946.875056990626</v>
    <v>440</v>
    <v>5.15</v>
    <v>56456610</v>
    <v>LANTERN PHARMA INC</v>
    <v>LANTERN PHARMA INC</v>
    <v>5.2122999999999999</v>
    <v>5.27</v>
    <v>5.2</v>
    <v>5.2</v>
    <v>10857040</v>
    <v>LTRN</v>
    <v>LANTERN PHARMA INC (XNAS:LTRN)</v>
    <v>19386</v>
    <v>51919</v>
    <v>2020</v>
  </rv>
  <rv s="2">
    <v>441</v>
  </rv>
  <rv s="0">
    <v>https://www.bing.com/financeapi/forcetrigger?t=c1qqu2&amp;q=XNAS%3aHOWL&amp;form=skydnc</v>
    <v>Learn more on Bing</v>
  </rv>
  <rv s="4">
    <v>7</v>
    <v>WEREWOLF THERAPEUTICS, INC. (XNAS:HOWL)</v>
    <v>2</v>
    <v>8</v>
    <v>Finance</v>
    <v>9</v>
    <v>en-GB</v>
    <v>c1qqu2</v>
    <v>268435456</v>
    <v>1</v>
    <v>Powered by Refinitiv</v>
    <v>9.2550000000000008</v>
    <v>1.39</v>
    <v>0.73299999999999998</v>
    <v>0.79</v>
    <v>0.22507100000000002</v>
    <v>0.1</v>
    <v>2.3256000000000002E-2</v>
    <v>USD</v>
    <v>Werewolf Therapeutics, Inc. is a biopharmaceutical company focused on developing a pipeline of cancer treatments. The Company is developing immuno-stimulatory therapeutics designed to act selectively within the tumor microenvironment to enhance the body’s immune response to cancer. The Company’s product candidates include WTX-124, WTX-330 and WTX-613. The Company’s advanced product candidates, WTX-124 and WTX-330, are systemically delivered, conditionally activated Interleukin-2 (IL-2), and Interleukin-12 (IL-12). Its INDUKINE molecules for the treatment of solid tumors. The Company initiating a Phase I/Ib clinical trial for each candidate in multiple tumor types as a single agent and in combination with an immune checkpoint inhibitor. WTX-613 is designed to have minimal activity in the periphery and is activated preferentially in the tumor microenvironment (TME) to release wild-type IFNα in the tumor and potentially stimulate an anti-tumor immune response.</v>
    <v>48</v>
    <v>Nasdaq Stock Market</v>
    <v>XNAS</v>
    <v>XNAS</v>
    <v>200 Talcott Avenue, 2Nd Floor, WATERTOWN, MA, 02472 US</v>
    <v>4.5686999999999998</v>
    <v>Biotechnology &amp; Medical Research</v>
    <v>Stock</v>
    <v>44946.96360444375</v>
    <v>443</v>
    <v>3.5501</v>
    <v>132202000</v>
    <v>WEREWOLF THERAPEUTICS, INC.</v>
    <v>WEREWOLF THERAPEUTICS, INC.</v>
    <v>3.59</v>
    <v>3.51</v>
    <v>4.3</v>
    <v>4.4000000000000004</v>
    <v>30744650</v>
    <v>HOWL</v>
    <v>WEREWOLF THERAPEUTICS, INC. (XNAS:HOWL)</v>
    <v>744394</v>
    <v>632697</v>
    <v>2017</v>
  </rv>
  <rv s="2">
    <v>444</v>
  </rv>
  <rv s="0">
    <v>https://www.bing.com/financeapi/forcetrigger?t=a1psc7&amp;q=XNAS%3aCKPT&amp;form=skydnc</v>
    <v>Learn more on Bing</v>
  </rv>
  <rv s="4">
    <v>7</v>
    <v>CHECKPOINT THERAPEUTICS, INC. (XNAS:CKPT)</v>
    <v>2</v>
    <v>8</v>
    <v>Finance</v>
    <v>4</v>
    <v>en-GB</v>
    <v>a1psc7</v>
    <v>268435456</v>
    <v>1</v>
    <v>Powered by Refinitiv</v>
    <v>27</v>
    <v>3.56</v>
    <v>1.5284</v>
    <v>-0.05</v>
    <v>-9.1240000000000002E-3</v>
    <v>-0.09</v>
    <v>-1.6574999999999999E-2</v>
    <v>USD</v>
    <v>Checkpoint Therapeutics, Inc. is a clinical-stage immunotherapy and targeted oncology company that is focused on the acquisition, development and commercialization of treatments for patients with solid tumor cancers. The Company is evaluating its lead antibody product candidate, cosibelimab, which is an anti-programmed death-ligand 1 (PD-L1) antibody licensed from the Dana-Farber Cancer Institute (Dana-Farber) in an ongoing global, open-label, multicohort Phase I clinical trial in checkpoint therapy-naive patients with selected recurrent or metastatic cancers, including ongoing cohorts in locally advanced and metastatic cutaneous squamous cell carcinoma (CSCC) intended to support one or more applications for marketing approval. In addition, it is evaluating its lead small-molecule, targeted anti-cancer agent, olafertinib, which is an epidermal growth factor receptor (EGFR) inhibitor as a treatment for patients with EGFR mutation-positive non-small cell lung cancer (NSCLC).</v>
    <v>14</v>
    <v>Nasdaq Stock Market</v>
    <v>XNAS</v>
    <v>XNAS</v>
    <v>95 SAWYER ROAD, SUITE 110, WALTHAM, MA, 02453 US</v>
    <v>5.7</v>
    <v>Biotechnology &amp; Medical Research</v>
    <v>Stock</v>
    <v>44947.018984178125</v>
    <v>446</v>
    <v>5.29</v>
    <v>50509220</v>
    <v>CHECKPOINT THERAPEUTICS, INC.</v>
    <v>CHECKPOINT THERAPEUTICS, INC.</v>
    <v>5.6</v>
    <v>5.48</v>
    <v>5.43</v>
    <v>5.34</v>
    <v>9301880</v>
    <v>CKPT</v>
    <v>CHECKPOINT THERAPEUTICS, INC. (XNAS:CKPT)</v>
    <v>115234</v>
    <v>226952</v>
    <v>2014</v>
  </rv>
  <rv s="2">
    <v>447</v>
  </rv>
  <rv s="0">
    <v>https://www.bing.com/financeapi/forcetrigger?t=a1qbrw&amp;q=XNAS%3aCRIS&amp;form=skydnc</v>
    <v>Learn more on Bing</v>
  </rv>
  <rv s="4">
    <v>7</v>
    <v>CURIS, INC. (XNAS:CRIS)</v>
    <v>2</v>
    <v>8</v>
    <v>Finance</v>
    <v>4</v>
    <v>en-GB</v>
    <v>a1qbrw</v>
    <v>268435456</v>
    <v>1</v>
    <v>Powered by Refinitiv</v>
    <v>3.7549999999999999</v>
    <v>0.47</v>
    <v>2.8818000000000001</v>
    <v>-0.02</v>
    <v>-2.7778000000000001E-2</v>
    <v>1.5299999999999999E-2</v>
    <v>2.1857000000000001E-2</v>
    <v>USD</v>
    <v>Curis, Inc. is a biotechnology company. The Company is focused on the development of therapeutics for the treatment of cancer. Its clinical stage drug candidates are Emavusertib and CI-8993. Emavusertib is an orally available small molecule inhibitor of Interleukin-1 receptor-associated kinase 4 (IRAK4) which is undergoing testing in a Phase I open-label dose escalating clinical trial in patients with non-Hodgkin lymphomas. CI-8993 is a monoclonal antibody designed to antagonize the V-domain Ig suppressor of T cell activation (VISTA). Its pipeline also includes Fimepinostat, CA-170 and CA-327. Fimepinostat is a small molecule that inhibits the activity of histone deacetylase (HDAC), and phosphotidyl-inositol 3 kinase (PI3) enzymes. CA-170 is a small molecule antagonist of VISTA and PDL1. CA-327 is a small molecule antagonist of PDL1 and TIM3, which is a pre-IND stage oncology drug candidate.</v>
    <v>60</v>
    <v>Nasdaq Stock Market</v>
    <v>XNAS</v>
    <v>XNAS</v>
    <v>128 Spring Street, 4 Maguire Road, LEXINGTON, MA, 02421 US</v>
    <v>0.73709999999999998</v>
    <v>Biotechnology &amp; Medical Research</v>
    <v>Stock</v>
    <v>44947.028572187497</v>
    <v>449</v>
    <v>0.68030000000000002</v>
    <v>67478850</v>
    <v>CURIS, INC.</v>
    <v>CURIS, INC.</v>
    <v>0.72</v>
    <v>0.72</v>
    <v>0.7</v>
    <v>0.71530000000000005</v>
    <v>96398360</v>
    <v>CRIS</v>
    <v>CURIS, INC. (XNAS:CRIS)</v>
    <v>611909</v>
    <v>1017783</v>
    <v>2000</v>
  </rv>
  <rv s="2">
    <v>450</v>
  </rv>
  <rv s="0">
    <v>https://www.bing.com/financeapi/forcetrigger?t=c2ckhw&amp;q=XNAS%3aCYT&amp;form=skydnc</v>
    <v>Learn more on Bing</v>
  </rv>
  <rv s="4">
    <v>7</v>
    <v>CYTEIR THERAPEUTICS, INC. (XNAS:CYT)</v>
    <v>2</v>
    <v>8</v>
    <v>Finance</v>
    <v>9</v>
    <v>en-GB</v>
    <v>c2ckhw</v>
    <v>268435456</v>
    <v>1</v>
    <v>Powered by Refinitiv</v>
    <v>7.3121</v>
    <v>1.1299999999999999</v>
    <v>1.2829999999999999</v>
    <v>0.1</v>
    <v>6.5359E-2</v>
    <v>0</v>
    <v>0</v>
    <v>USD</v>
    <v>Cyteir Therapeutics, Inc. is a clinical-stage biotechnology company. The Company is focused on developing and commercializing precision oncology medicines that inhibit deoxyribonucleic acid (DNA) damage repair and cause cancer cell death through a therapeutic strategy known as synthetic lethality. The Company's pipeline includes CYT-0851 and CYT-1853. Its lead program, CYT-0851, is an oral, once-daily, small molecule inhibitor of RAD51-mediated homologous recombination (HR), a DNA repair pathway critical for the survival of some cancers in Phase II. The Company is developing CYT-1853 as an inhibitor of RAD51-mediated HR.</v>
    <v>40</v>
    <v>Nasdaq Stock Market</v>
    <v>XNAS</v>
    <v>XNAS</v>
    <v>128 SPRING STREET, BUILDING A, SUITE 510, LEXINGTON, MA, 02421 US</v>
    <v>1.6413</v>
    <v>Biotechnology &amp; Medical Research</v>
    <v>Stock</v>
    <v>44946.875055740624</v>
    <v>452</v>
    <v>1.37</v>
    <v>57765430</v>
    <v>CYTEIR THERAPEUTICS, INC.</v>
    <v>CYTEIR THERAPEUTICS, INC.</v>
    <v>1.45</v>
    <v>1.53</v>
    <v>1.63</v>
    <v>1.63</v>
    <v>35438910</v>
    <v>CYT</v>
    <v>CYTEIR THERAPEUTICS, INC. (XNAS:CYT)</v>
    <v>2853106</v>
    <v>78394</v>
    <v>2012</v>
  </rv>
  <rv s="2">
    <v>453</v>
  </rv>
  <rv s="0">
    <v>https://www.bing.com/financeapi/forcetrigger?t=c2waar&amp;q=XNAS%3aINAB&amp;form=skydnc</v>
    <v>Learn more on Bing</v>
  </rv>
  <rv s="4">
    <v>7</v>
    <v>IN8BIO, INC. (XNAS:INAB)</v>
    <v>2</v>
    <v>8</v>
    <v>Finance</v>
    <v>4</v>
    <v>en-GB</v>
    <v>c2waar</v>
    <v>268435456</v>
    <v>1</v>
    <v>Powered by Refinitiv</v>
    <v>4.9798999999999998</v>
    <v>1.38</v>
    <v>0.997</v>
    <v>7.4000000000000003E-3</v>
    <v>3.2000000000000002E-3</v>
    <v>-0.11</v>
    <v>-4.7413999999999998E-2</v>
    <v>USD</v>
    <v>IN8bio, Inc. is a clinical-stage biopharmaceutical company. The Company is focused on the discovery, development and commercialization of gamma-delta T cell therapies for the treatment of cancer. Its lead product candidates are in phase I clinical trials. Its lead product candidate, INB-200, is for the treatment of patients with newly diagnosed glioblastoma (GBM), and INB-100, for the treatment of patients with leukemia that are undergoing hematopoietic stem cell transplantation (HSCT). In addition, the Company's DeltEx platform has yielded a portfolio of preclinical programs, including INB-300 and INB-400, focused on addressing GBM and other solid tumor types. Its DeltEx platform has enabled a pipeline of preclinical and clinical product candidates, which are designed to target and potentially eradicate disease, to improve patient outcomes. Its platform is designed to overcome various challenges associated with expansion, genetic engineering and manufacturing of gamma-delta T cells.</v>
    <v>19</v>
    <v>Nasdaq Stock Market</v>
    <v>XNAS</v>
    <v>XNAS</v>
    <v>Empire State Building, 350 5Th Avenue, Suite 5330, NEW YORK, NY, 10118 US</v>
    <v>2.34</v>
    <v>Biotechnology &amp; Medical Research</v>
    <v>Stock</v>
    <v>44946.916387071091</v>
    <v>455</v>
    <v>2.2401</v>
    <v>56845000</v>
    <v>IN8BIO, INC.</v>
    <v>IN8BIO, INC.</v>
    <v>2.2799999999999998</v>
    <v>2.3126000000000002</v>
    <v>2.3199999999999998</v>
    <v>2.21</v>
    <v>24502160</v>
    <v>INAB</v>
    <v>IN8BIO, INC. (XNAS:INAB)</v>
    <v>28180</v>
    <v>76233</v>
    <v>2018</v>
  </rv>
  <rv s="2">
    <v>456</v>
  </rv>
  <rv s="0">
    <v>https://www.bing.com/financeapi/forcetrigger?t=a1ubxm&amp;q=XNAS%3aONCT&amp;form=skydnc</v>
    <v>Learn more on Bing</v>
  </rv>
  <rv s="4">
    <v>7</v>
    <v>ONCTERNAL THERAPEUTICS, INC. (XNAS:ONCT)</v>
    <v>2</v>
    <v>8</v>
    <v>Finance</v>
    <v>4</v>
    <v>en-GB</v>
    <v>a1ubxm</v>
    <v>268435456</v>
    <v>1</v>
    <v>Powered by Refinitiv</v>
    <v>2.2000000000000002</v>
    <v>0.69020000000000004</v>
    <v>1.3876999999999999</v>
    <v>-3.0099999999999998E-2</v>
    <v>-2.5081000000000003E-2</v>
    <v>0.05</v>
    <v>4.2735000000000002E-2</v>
    <v>USD</v>
    <v>Oncternal Therapeutics, Inc. is a clinical-stage biopharmaceutical company. The Company is focused on the development of oncology therapies for the treatment of patients with cancers that have critical unmet medical needs. Its product candidates include Zilovertamab, ONCT-808, ONCT-534 and ONCT-216. Zilovertamab is an investigational, humanized, monoclonal antibody designed to inhibit Receptor tyrosine kinase-like Orphan Receptor 1 (ROR1), a growth factor receptor that is expressed on many tumors and that activates pathways to increased tumor proliferation, invasiveness and drug resistance, and bind to a specific functionally important epitope of ROR1. ONCT-808 is an autologous chimeric antigen receptor (CAR-T) therapy that targets ROR1 for the treatment of hematologic malignancies and solid tumors. ONCT-534 is a dual-action androgen receptor inhibitor (DAARI), for the treatment of advanced castration-resistant prostate cancer (CRPC) and other androgen receptor (AR) driven diseases.</v>
    <v>26</v>
    <v>Nasdaq Stock Market</v>
    <v>XNAS</v>
    <v>XNAS</v>
    <v>12230 EL CAMINO REAL, SUITE 230, SAN DIEGO, CA, 92130 US</v>
    <v>1.21</v>
    <v>Biotechnology &amp; Medical Research</v>
    <v>Stock</v>
    <v>44947.018098957815</v>
    <v>458</v>
    <v>1.1499999999999999</v>
    <v>67275000</v>
    <v>ONCTERNAL THERAPEUTICS, INC.</v>
    <v>ONCTERNAL THERAPEUTICS, INC.</v>
    <v>1.21</v>
    <v>1.2000999999999999</v>
    <v>1.17</v>
    <v>1.22</v>
    <v>57500000</v>
    <v>ONCT</v>
    <v>ONCTERNAL THERAPEUTICS, INC. (XNAS:ONCT)</v>
    <v>230136</v>
    <v>274547</v>
    <v>2003</v>
  </rv>
  <rv s="2">
    <v>459</v>
  </rv>
  <rv s="0">
    <v>https://www.bing.com/financeapi/forcetrigger?t=a1w8bh&amp;q=XNAS%3aJNCE&amp;form=skydnc</v>
    <v>Learn more on Bing</v>
  </rv>
  <rv s="3">
    <v>5</v>
    <v>JOUNCE THERAPEUTICS, INC. (XNAS:JNCE)</v>
    <v>2</v>
    <v>6</v>
    <v>Finance</v>
    <v>4</v>
    <v>en-GB</v>
    <v>a1w8bh</v>
    <v>268435456</v>
    <v>1</v>
    <v>Powered by Refinitiv</v>
    <v>8.8000000000000007</v>
    <v>0.57730000000000004</v>
    <v>0.64190000000000003</v>
    <v>0.02</v>
    <v>1.8692E-2</v>
    <v>0.02</v>
    <v>1.8349000000000001E-2</v>
    <v>USD</v>
    <v>Jounce Therapeutics, Inc. is a clinical-stage immunotherapy company. The Company is engaged in transforming the treatment of cancer by developing therapies that enable the immune system to attack tumors and provide long-lasting benefits to patients through a biomarker-driven approach. The Company has developed a suite of integrated technologies that consist of its Translational Science Platform, enabling it to interrogate the cellular and molecular composition of tumors. Its program, JTX-8064, is a humanized IgG4, anti-LILRB2 monoclonal antibody designed to reprogram macrophages. JTX-8064 is being developed for patients with either PD-(L)1-inhibitor resistant or PD-(L)1 inhibitor-sensitive tumors. Vopratelimab is a clinical-stage monoclonal antibody that binds to and activates the Inducible T cell CO-Stimulator (ICOS). Pimivalimab is a clinical-stage anti-PD-1 monoclonal antibody that is being developed primarily for its use in combination with its product candidates.</v>
    <v>137</v>
    <v>Nasdaq Stock Market</v>
    <v>XNAS</v>
    <v>XNAS</v>
    <v>780 Memorial Drive, CAMBRIDGE, MA, 02139 US</v>
    <v>1.1100000000000001</v>
    <v>Biotechnology &amp; Medical Research</v>
    <v>Stock</v>
    <v>44947.04124431641</v>
    <v>461</v>
    <v>1.0585</v>
    <v>56346720</v>
    <v>JOUNCE THERAPEUTICS, INC.</v>
    <v>JOUNCE THERAPEUTICS, INC.</v>
    <v>1.08</v>
    <v>10.973000000000001</v>
    <v>1.07</v>
    <v>1.0900000000000001</v>
    <v>1.1100000000000001</v>
    <v>51694240</v>
    <v>JNCE</v>
    <v>JOUNCE THERAPEUTICS, INC. (XNAS:JNCE)</v>
    <v>377100</v>
    <v>3227283</v>
    <v>2012</v>
  </rv>
  <rv s="2">
    <v>462</v>
  </rv>
  <rv s="0">
    <v>https://www.bing.com/financeapi/forcetrigger?t=bxi3k2&amp;q=XNAS%3aADAG&amp;form=skydnc</v>
    <v>Learn more on Bing</v>
  </rv>
  <rv s="4">
    <v>7</v>
    <v>Adagene Inc (XNAS:ADAG)</v>
    <v>2</v>
    <v>8</v>
    <v>Finance</v>
    <v>4</v>
    <v>en-GB</v>
    <v>bxi3k2</v>
    <v>268435456</v>
    <v>1</v>
    <v>Powered by Refinitiv</v>
    <v>7.96</v>
    <v>0.9</v>
    <v>1.6850000000000001</v>
    <v>2.1999999999999999E-2</v>
    <v>1.3252999999999999E-2</v>
    <v>3.0000000000000001E-3</v>
    <v>1.784E-3</v>
    <v>USD</v>
    <v>Adagene Inc is a platform-driven, clinical-stage biopharmaceutical company committed to transforming the discovery and development of novel antibody-based cancer immunotherapies. The Company is principally engaged in the research, development and production of monoclonal antibody drugs for cancers. The Company’s main products include: ADG106 is being developed for the treatment of advanced solid tumors and non-Hodgkin's lymphoma, or NHL. ADG126 is designed to address the toxicity and efficacy issues related to the MOA of existing approved CTLA-4 immuno-oncology therapies and to expand the potential of CTLA-4 as a target for the treatment of cancer. ADG116 is designed to target a unique conserved epitope of CTLA-4. And ADG104, a monospecific antibody that targets PD-L1 and is in Phase Ib and Phase II clinical trials concurrently in China.</v>
    <v>259</v>
    <v>Nasdaq Stock Market</v>
    <v>XNAS</v>
    <v>XNAS</v>
    <v>4F, Building C14, No. 218, Xinghu Street, Suzhou Industrial Park, SUZHOU, JIANGSU CN</v>
    <v>1.73</v>
    <v>Biotechnology &amp; Medical Research</v>
    <v>Stock</v>
    <v>44946.894753842185</v>
    <v>464</v>
    <v>1.64</v>
    <v>73037800</v>
    <v>Adagene Inc</v>
    <v>Adagene Inc</v>
    <v>1.73</v>
    <v>1.66</v>
    <v>1.6819999999999999</v>
    <v>1.6850000000000001</v>
    <v>34738550</v>
    <v>ADAG</v>
    <v>Adagene Inc (XNAS:ADAG)</v>
    <v>10987</v>
    <v>64180</v>
    <v>2011</v>
  </rv>
  <rv s="2">
    <v>465</v>
  </rv>
  <rv s="0">
    <v>https://www.bing.com/financeapi/forcetrigger?t=ay4lww&amp;q=XNAS%3aSLS&amp;form=skydnc</v>
    <v>Learn more on Bing</v>
  </rv>
  <rv s="4">
    <v>7</v>
    <v>SELLAS LIFE SCIENCES GROUP, INC. (XNAS:SLS)</v>
    <v>2</v>
    <v>8</v>
    <v>Finance</v>
    <v>4</v>
    <v>en-GB</v>
    <v>ay4lww</v>
    <v>268435456</v>
    <v>1</v>
    <v>Powered by Refinitiv</v>
    <v>7.4</v>
    <v>1.77</v>
    <v>2.1989000000000001</v>
    <v>0.25</v>
    <v>8.2781000000000007E-2</v>
    <v>-0.05</v>
    <v>-1.5290999999999999E-2</v>
    <v>USD</v>
    <v>SELLAS Life Sciences Group, Inc. is a clinical-stage biopharmaceutical company. The Company is focused on developing cancer immunotherapeutics for a range of cancer indications. The Company's product candidates include galinpepimut-S (GPS) and nelipepimut-S (NPS). Its lead product candidate, GPS, is a cancer immunotherapeutic agent licensed from Memorial Sloan Kettering Cancer Center (MSK) that targets the Wilms tumor 1 (WT1) protein, which is present in 20 or more cancer types. GPS has potential both as a monotherapy and in combination to address a range of hematologic malignancies and solid tumor indications. Its second product candidate, NPS, is a cancer immunotherapy targeting the human epidermal growth factor receptor 2 (HER2), which is expressing cancers with potential for the treatment of patients with early-stage breast cancer with low to intermediate HER2 expression, which includes triple negative breast cancer (TNBC) patients.</v>
    <v>11</v>
    <v>Nasdaq Stock Market</v>
    <v>XNAS</v>
    <v>XNAS</v>
    <v>7 TIMES SQUARE, SUITE 2503, NEW YORK, NY, 10036 US</v>
    <v>3.37</v>
    <v>Biotechnology &amp; Medical Research</v>
    <v>Stock</v>
    <v>44946.879041596876</v>
    <v>467</v>
    <v>2.99</v>
    <v>67323570</v>
    <v>SELLAS LIFE SCIENCES GROUP, INC.</v>
    <v>SELLAS LIFE SCIENCES GROUP, INC.</v>
    <v>2.99</v>
    <v>3.02</v>
    <v>3.27</v>
    <v>3.22</v>
    <v>20588250</v>
    <v>SLS</v>
    <v>SELLAS LIFE SCIENCES GROUP, INC. (XNAS:SLS)</v>
    <v>230885</v>
    <v>133006</v>
    <v>2006</v>
  </rv>
  <rv s="2">
    <v>468</v>
  </rv>
  <rv s="0">
    <v>https://www.bing.com/financeapi/forcetrigger?t=a239qh&amp;q=XNAS%3aVIRX&amp;form=skydnc</v>
    <v>Learn more on Bing</v>
  </rv>
  <rv s="4">
    <v>7</v>
    <v>VIRACTA THERAPEUTICS, INC. (XNAS:VIRX)</v>
    <v>2</v>
    <v>8</v>
    <v>Finance</v>
    <v>4</v>
    <v>en-GB</v>
    <v>a239qh</v>
    <v>268435456</v>
    <v>1</v>
    <v>Powered by Refinitiv</v>
    <v>5.75</v>
    <v>1.21</v>
    <v>1.1514</v>
    <v>0.05</v>
    <v>2.4875999999999999E-2</v>
    <v>0.17</v>
    <v>8.2524E-2</v>
    <v>USD</v>
    <v>Viracta Therapeutics, Inc. is a clinical-stage, precision oncology company. The Company is focused on advancing new medicines for the treatment of virus-associated malignancies. The Company conducts clinical trials for its combination product candidate as a therapy for the treatment of relapsed/refractory Epstein-Barr virus-positive (EBV+) lymphoma. Its lead product candidate is an all-oral combination therapy of its investigational drug, nanatinostat, and the antiviral agent valganciclovir (collectively referred to as Nana-val). Nana-val is being evaluated in multiple ongoing clinical trials, including Phase II basket trial for the treatment of multiple subtypes of relapsed/refractory EBV+ lymphoma (NAVAL-1), as well as a Phase Ib/II trial for the treatment of EBV+ recurrent and other EBV+ solid tumors. The Company's product candidate pipeline also includes vecabrutinib, a clinical-stage non-covalent ITK/BTK inhibitor and VRx-510, a preclinical-stage PDK-1 inhibitor.</v>
    <v>33</v>
    <v>Nasdaq Stock Market</v>
    <v>XNAS</v>
    <v>XNAS</v>
    <v>2533 S COAST HWY 101, SUITE 210, CARDIFF BY THE SEA, CA, 92007 US</v>
    <v>2.09</v>
    <v>Biotechnology &amp; Medical Research</v>
    <v>Stock</v>
    <v>44947.026398483591</v>
    <v>470</v>
    <v>2.0123000000000002</v>
    <v>78686530</v>
    <v>VIRACTA THERAPEUTICS, INC.</v>
    <v>VIRACTA THERAPEUTICS, INC.</v>
    <v>2.02</v>
    <v>2.0099999999999998</v>
    <v>2.06</v>
    <v>2.23</v>
    <v>38197340</v>
    <v>VIRX</v>
    <v>VIRACTA THERAPEUTICS, INC. (XNAS:VIRX)</v>
    <v>27379</v>
    <v>165128</v>
    <v>1998</v>
  </rv>
  <rv s="2">
    <v>471</v>
  </rv>
  <rv s="0">
    <v>https://www.bing.com/financeapi/forcetrigger?t=a1vk27&amp;q=XNAS%3aINFI&amp;form=skydnc</v>
    <v>Learn more on Bing</v>
  </rv>
  <rv s="3">
    <v>5</v>
    <v>INFINITY PHARMACEUTICALS, INC. (XNAS:INFI)</v>
    <v>2</v>
    <v>6</v>
    <v>Finance</v>
    <v>4</v>
    <v>en-GB</v>
    <v>a1vk27</v>
    <v>268435456</v>
    <v>1</v>
    <v>Powered by Refinitiv</v>
    <v>1.76</v>
    <v>0.44409999999999999</v>
    <v>1.2563</v>
    <v>6.8999999999999999E-3</v>
    <v>9.9609999999999994E-3</v>
    <v>1.04E-2</v>
    <v>1.4865999999999999E-2</v>
    <v>USD</v>
    <v>Infinity Pharmaceuticals, Inc. clinical-stage biopharmaceutical company that is focused on developing medicines for people with cancer. The Company is focused on advancing eganelisib, also known as IPI-549, an orally administered, clinical-stage, immuno-oncology product candidate that reprograms macrophages through selective inhibition of the enzyme phosphoinositide-3-kinase-gamma (PI3K-gamma). Its eganelisib clinical development program includes MAcrophage Reprogramming in Immuno-Oncology-3 (MARIO-3), MARIO-275 and MARIO-1. MARIO-3 is a multi-arm Phase II study designed to evaluate eganelisib in the front-line treatment for both metastatic triple-negative breast cancer (TNBC), and renal cell carcinoma (RCC). MARIO-275 is its global, randomized, placebo-controlled Phase II study evaluating the effect of adding eganelisib to nivolumab, also known as Opdivo, in checkpoint-naive advanced urothelial cancer (UC). MARIO-1 is in the Phase 1/1b clinical study.</v>
    <v>33</v>
    <v>Nasdaq Stock Market</v>
    <v>XNAS</v>
    <v>XNAS</v>
    <v>1100 Massachusetts Avenue, Floor 4, CAMBRIDGE, MA, 02138 US</v>
    <v>0.71</v>
    <v>Biotechnology &amp; Medical Research</v>
    <v>Stock</v>
    <v>44946.956700740622</v>
    <v>473</v>
    <v>0.67</v>
    <v>62506170</v>
    <v>INFINITY PHARMACEUTICALS, INC.</v>
    <v>INFINITY PHARMACEUTICALS, INC.</v>
    <v>0.71</v>
    <v>1.5285</v>
    <v>0.69269999999999998</v>
    <v>0.6996</v>
    <v>0.71</v>
    <v>89345580</v>
    <v>INFI</v>
    <v>INFINITY PHARMACEUTICALS, INC. (XNAS:INFI)</v>
    <v>175528</v>
    <v>777580</v>
    <v>2000</v>
  </rv>
  <rv s="2">
    <v>474</v>
  </rv>
  <rv s="0">
    <v>https://www.bing.com/financeapi/forcetrigger?t=bxo4tc&amp;q=XNAS%3aBOLT&amp;form=skydnc</v>
    <v>Learn more on Bing</v>
  </rv>
  <rv s="4">
    <v>7</v>
    <v>BOLT BIOTHERAPEUTICS, INC. (XNAS:BOLT)</v>
    <v>2</v>
    <v>8</v>
    <v>Finance</v>
    <v>4</v>
    <v>en-GB</v>
    <v>bxo4tc</v>
    <v>268435456</v>
    <v>1</v>
    <v>Powered by Refinitiv</v>
    <v>4.08</v>
    <v>1.18</v>
    <v>0.78600000000000003</v>
    <v>0.05</v>
    <v>3.5971000000000003E-2</v>
    <v>-0.04</v>
    <v>-2.7778000000000001E-2</v>
    <v>USD</v>
    <v>Bolt Biotherapeutics, Inc is a clinical-stage immuno-oncology company. The Company is focused on developing tumor-targeted therapies that leverage the power of the innate and adaptive immune systems. The Company’s products include BDC-1001, BDC-2034, BDC-3042 and PD-L1 Boltbody Immune-Stimulating Antibody Conjugate (ISAC). The Company’s lead product candidate, BDC-1001, is in clinical development for the treatment of patients with HER2-expressing solid tumors, including those with HER2-low tumors. BDC-2034 is a Boltbody ISAC targeting carcinoembryonic antigen cell adhesion molecule 5 (CEA). CEA is a well-known tumor antigen expressed in various solid tumors with significant unmet medical need. BDC-3042 is an agonist antibody targeting Dectin-2, which is an innate immune receptor found on the surface of macrophages. PD-L1 Boltbody ISAC focused on the treatment of patients with tumors that are nonresponsive or become refractory to immune checkpoint blockade.</v>
    <v>91</v>
    <v>Nasdaq Stock Market</v>
    <v>XNAS</v>
    <v>XNAS</v>
    <v>900 Chesapeake Drive, REDWOOD CITY, CA, 94063 US</v>
    <v>1.46</v>
    <v>Biotechnology &amp; Medical Research</v>
    <v>Stock</v>
    <v>44946.881474247653</v>
    <v>476</v>
    <v>1.37</v>
    <v>54231690</v>
    <v>BOLT BIOTHERAPEUTICS, INC.</v>
    <v>BOLT BIOTHERAPEUTICS, INC.</v>
    <v>1.4</v>
    <v>1.39</v>
    <v>1.44</v>
    <v>1.4</v>
    <v>37660890</v>
    <v>BOLT</v>
    <v>BOLT BIOTHERAPEUTICS, INC. (XNAS:BOLT)</v>
    <v>242076</v>
    <v>410396</v>
    <v>2015</v>
  </rv>
  <rv s="2">
    <v>477</v>
  </rv>
  <rv s="0">
    <v>https://www.bing.com/financeapi/forcetrigger?t=azof7w&amp;q=XNAS%3aSURF&amp;form=skydnc</v>
    <v>Learn more on Bing</v>
  </rv>
  <rv s="3">
    <v>5</v>
    <v>SURFACE ONCOLOGY, INC. (XNAS:SURF)</v>
    <v>2</v>
    <v>6</v>
    <v>Finance</v>
    <v>4</v>
    <v>en-GB</v>
    <v>azof7w</v>
    <v>268435456</v>
    <v>1</v>
    <v>Powered by Refinitiv</v>
    <v>4.05</v>
    <v>0.60240000000000005</v>
    <v>1.635</v>
    <v>-0.02</v>
    <v>-1.9608E-2</v>
    <v>0.03</v>
    <v>0.03</v>
    <v>USD</v>
    <v>Surface Oncology, Inc. is a clinical-stage, immuno-oncology company, which is focused on developing immunotherapies that target the tumor microenvironment. The Company is developing multiple antibody immunotherapy candidates focused on enhancing the innate and adaptive immune responses to enable an immunologic response and enhance outcomes for patients with cancer. The Company’s pipeline includes two wholly-owned clinical-stage programs targeting CD39 (SRF617) and IL-27 (SRF388), as well as a preclinical program focused on depleting tumor regulatory T cells through targeting CCR8 (SRF114). In addition, the Company has two partnerships with pharmaceutical companies, including a collaboration with Novartis targeting CD73 (NZV930; Phase 1) and a collaboration with GlaxoSmithKline targeting PVRIG (GSK4381562). Its novel cancer immunotherapies are designed to achieve a clinically meaningful and sustained anti-tumor response and may be used alone or in combination with other therapies.</v>
    <v>67</v>
    <v>Nasdaq Stock Market</v>
    <v>XNAS</v>
    <v>XNAS</v>
    <v>50 Hampshire St Fl 8, CAMBRIDGE, MA, 02139-1548 US</v>
    <v>1.0599000000000001</v>
    <v>Biotechnology &amp; Medical Research</v>
    <v>Stock</v>
    <v>44946.995891435159</v>
    <v>479</v>
    <v>0.997</v>
    <v>60542260</v>
    <v>SURFACE ONCOLOGY, INC.</v>
    <v>SURFACE ONCOLOGY, INC.</v>
    <v>1</v>
    <v>42.970399999999998</v>
    <v>1.02</v>
    <v>1</v>
    <v>1.03</v>
    <v>60542260</v>
    <v>SURF</v>
    <v>SURFACE ONCOLOGY, INC. (XNAS:SURF)</v>
    <v>162338</v>
    <v>379218</v>
    <v>2014</v>
  </rv>
  <rv s="2">
    <v>480</v>
  </rv>
  <rv s="0">
    <v>https://www.bing.com/financeapi/forcetrigger?t=c2vnc7&amp;q=XNAS%3aCADL&amp;form=skydnc</v>
    <v>Learn more on Bing</v>
  </rv>
  <rv s="4">
    <v>7</v>
    <v>CANDEL THERAPEUTICS, INC. (XNAS:CADL)</v>
    <v>2</v>
    <v>8</v>
    <v>Finance</v>
    <v>4</v>
    <v>en-GB</v>
    <v>c2vnc7</v>
    <v>268435456</v>
    <v>1</v>
    <v>Powered by Refinitiv</v>
    <v>6.75</v>
    <v>1.4</v>
    <v>1.397</v>
    <v>0.12989999999999999</v>
    <v>5.7731000000000005E-2</v>
    <v>-0.12</v>
    <v>-5.042E-2</v>
    <v>USD</v>
    <v>Candel Therapeutics, Inc is a clinical stage biopharmaceutical company. The Company is focused on helping patients fight cancer with oncolytic viral immunotherapies. Its engineered viruses are designed to induce immunogenic death through viral-mediated cytotoxicity in cancer cells, therefore releasing tumor neo-antigens and creating a pro-inflammatory microenvironment at the site of injection. Its approach combines a knowledge of viral immunotherapy with clinical experience across a range of indications. Its product candidate, CAN-2409 program, is in Phase III clinical trial. Its lead HSV product candidate, CAN-3110, is in Phase I clinical trial. The Company also designs candidates based on its HSV platform for the treatment of solid tumors. The Company’s oncolytic viral immunotherapy platforms is based on genetically modified adenovirus and herpes simplex virus (HSV) constructs.</v>
    <v>65</v>
    <v>Nasdaq Stock Market</v>
    <v>XNAS</v>
    <v>XNAS</v>
    <v>117 Kendrick Street,, Suite 450, NEEDHAM, MA, 02494 US</v>
    <v>2.38</v>
    <v>Biotechnology &amp; Medical Research</v>
    <v>Stock</v>
    <v>44946.975360508593</v>
    <v>482</v>
    <v>2.2999999999999998</v>
    <v>68767820</v>
    <v>CANDEL THERAPEUTICS, INC.</v>
    <v>CANDEL THERAPEUTICS, INC.</v>
    <v>2.2999999999999998</v>
    <v>2.2501000000000002</v>
    <v>2.38</v>
    <v>2.2599999999999998</v>
    <v>28894040</v>
    <v>CADL</v>
    <v>CANDEL THERAPEUTICS, INC. (XNAS:CADL)</v>
    <v>17330</v>
    <v>50868</v>
    <v>2003</v>
  </rv>
  <rv s="2">
    <v>483</v>
  </rv>
  <rv s="0">
    <v>https://www.bing.com/financeapi/forcetrigger?t=a24pr7&amp;q=XNAS%3aTYME&amp;form=skydnc</v>
    <v>Learn more on Bing</v>
  </rv>
  <rv s="11">
    <v>23</v>
    <v>TYME TECHNOLOGIES, INC. (XNAS:TYME)</v>
    <v>2</v>
    <v>8</v>
    <v>Finance</v>
    <v>4</v>
    <v>en-GB</v>
    <v>a24pr7</v>
    <v>268435456</v>
    <v>1</v>
    <v>1</v>
    <v>Powered by Refinitiv</v>
    <v>1.1599999999999999</v>
    <v>0.21870000000000001</v>
    <v>0.92679999999999996</v>
    <v>-4.1000000000000003E-3</v>
    <v>-1.4187E-2</v>
    <v>9.1000000000000004E-3</v>
    <v>3.1941000000000004E-2</v>
    <v>USD</v>
    <v>Tyme Technologies, Inc. (TYME) is a biotechnology company focused on developing cancer metabolism-based therapies for a solid tumors and hematologic cancers. TYME's lead drug product, SM-88, is an oral investigational modified proprietary tyrosine derivative that interrupt the metabolic processes of cancer cells by breaking down the cells key defenses and leading to cell death through oxidative stress and exposure to the body's natural immune system. TYME is focused on evaluating its preclinical pipeline of novel CMBT programs, and TYME-19 as a potential therapeutic for SARS CoV-2 diseases. Its preclinical pipeline programs SM-88i, TYME-18, TYME-T and TYME-19. The Company is also developing SM-88i, an injectable formulation of SM-88 for the treatment of multiple oncology indications and TYME-18 for the treatment of solid tumors. The Company is utilizing its metabolism-based technology and is developing TYME-19 as a potential therapeutic for coronavirus, the virus that causes Covid-19.</v>
    <v>13</v>
    <v>Nasdaq Stock Market</v>
    <v>XNAS</v>
    <v>XNAS</v>
    <v>1 Pluckemin Way - Suite 103, BEDMINSTER, NJ, 07921 US</v>
    <v>0.29459999999999997</v>
    <v>Biotechnology &amp; Medical Research</v>
    <v>Stock</v>
    <v>44806.996357175783</v>
    <v>485</v>
    <v>0.28000000000000003</v>
    <v>49061740</v>
    <v>TYME TECHNOLOGIES, INC.</v>
    <v>TYME TECHNOLOGIES, INC.</v>
    <v>0.28999999999999998</v>
    <v>0.28899999999999998</v>
    <v>0.28489999999999999</v>
    <v>0.29399999999999998</v>
    <v>172206900</v>
    <v>TYME</v>
    <v>TYME TECHNOLOGIES, INC. (XNAS:TYME)</v>
    <v>275077</v>
    <v>641941</v>
    <v>2014</v>
  </rv>
  <rv s="2">
    <v>486</v>
  </rv>
  <rv s="0">
    <v>https://www.bing.com/financeapi/forcetrigger?t=c3jogh&amp;q=XNAS%3aPYXS&amp;form=skydnc</v>
    <v>Learn more on Bing</v>
  </rv>
  <rv s="4">
    <v>7</v>
    <v>PYXIS ONCOLOGY, INC. (XNAS:PYXS)</v>
    <v>2</v>
    <v>8</v>
    <v>Finance</v>
    <v>9</v>
    <v>en-GB</v>
    <v>c3jogh</v>
    <v>268435456</v>
    <v>1</v>
    <v>Powered by Refinitiv</v>
    <v>10.58</v>
    <v>1.1000000000000001</v>
    <v>1.1060000000000001</v>
    <v>0.12</v>
    <v>8.1632999999999997E-2</v>
    <v>0</v>
    <v>0</v>
    <v>USD</v>
    <v>Pyxis Oncology, Inc. is an oncology company. The Company is focused on developing an arsenal of next-generation therapeutics to target difficult-to-treat cancers and improve the quality of life for patients. The Company leverages its fully integrated research, development, and commercial capabilities to build a diversified portfolio of next-generation therapeutics. The Company's therapeutic candidates are designed to directly kill tumor cells and to address the underlying pathologies created by cancer that enable its uncontrollable proliferation and immune evasion. The Company has developed a broad portfolio of novel antibody-drug conjugate (ADC), immuno-oncology (IO), product candidates, and monoclonal antibody (mAb), preclinical discovery programs that it is developing as monotherapies and in combination with other therapies. The Company's product pipelines are PYX-201 and PYX-106.</v>
    <v>73</v>
    <v>Nasdaq Stock Market</v>
    <v>XNAS</v>
    <v>XNAS</v>
    <v>35 Cambridge Park Drive, Suite 1555, CAMBRIDGE, MA, 02140 US</v>
    <v>1.59</v>
    <v>Biotechnology &amp; Medical Research</v>
    <v>Stock</v>
    <v>44946.875053900003</v>
    <v>488</v>
    <v>1.48</v>
    <v>55804640</v>
    <v>PYXIS ONCOLOGY, INC.</v>
    <v>PYXIS ONCOLOGY, INC.</v>
    <v>1.5</v>
    <v>1.47</v>
    <v>1.59</v>
    <v>1.59</v>
    <v>35097260</v>
    <v>PYXS</v>
    <v>PYXIS ONCOLOGY, INC. (XNAS:PYXS)</v>
    <v>21820</v>
    <v>92730</v>
    <v>2018</v>
  </rv>
  <rv s="2">
    <v>489</v>
  </rv>
  <rv s="0">
    <v>https://www.bing.com/financeapi/forcetrigger?t=a2nyyc&amp;q=XNAS%3aMDNA&amp;form=skydnc</v>
    <v>Learn more on Bing</v>
  </rv>
  <rv s="4">
    <v>7</v>
    <v>Medicenna Therapeutics Corp. (XNAS:MDNA)</v>
    <v>2</v>
    <v>17</v>
    <v>Finance</v>
    <v>4</v>
    <v>en-GB</v>
    <v>a2nyyc</v>
    <v>268435456</v>
    <v>1</v>
    <v>Powered by Refinitiv</v>
    <v>2</v>
    <v>0.39689999999999998</v>
    <v>0.28520000000000001</v>
    <v>1.09E-2</v>
    <v>1.8664E-2</v>
    <v>-2.4899999999999999E-2</v>
    <v>-4.1855999999999997E-2</v>
    <v>USD</v>
    <v>Medicenna Therapeutics Corp. is a clinical-stage immunotherapy company. The Company is primarily engaged in the development and commercialization of interleukin-2 (IL-2), interleukin-4 (IL-4) and interleukin-13 (IL-13) Superkines and Empowered Superkines for the treatment of cancer, inflammation and immune-mediated diseases. The Company’s Bi-functional SuperKine ImmunoTherapies (BiSKITs) platform is designed to enable the ability of Superkines to treat immunologically cold tumors. The Company’s product candidate MDNA55, is an Empowered Superkine developed as a therapeutic for recurrent glioblastoma multiforme (rGBM), a fatal form of brain cancer. MDNA11, an IL-2 Superkine that has been fused with human recombinant albumin. The Company has not earned any revenues from its products.</v>
    <v>18</v>
    <v>Nasdaq Stock Market</v>
    <v>XNAS</v>
    <v>XNAS</v>
    <v>2 Bloor St W 7th Floor, TORONTO, ON, M4W 3E2 CA</v>
    <v>0.61929999999999996</v>
    <v>Biotechnology &amp; Medical Research</v>
    <v>Stock</v>
    <v>44946.899449421093</v>
    <v>491</v>
    <v>0.57950000000000002</v>
    <v>57102720</v>
    <v>Medicenna Therapeutics Corp.</v>
    <v>Medicenna Therapeutics Corp.</v>
    <v>0.61</v>
    <v>0.58399999999999996</v>
    <v>0.59489999999999998</v>
    <v>0.56999999999999995</v>
    <v>69637470</v>
    <v>MDNA</v>
    <v>Medicenna Therapeutics Corp. (XNAS:MDNA)</v>
    <v>58589</v>
    <v>136420</v>
    <v>2015</v>
  </rv>
  <rv s="2">
    <v>492</v>
  </rv>
  <rv s="0">
    <v>https://www.bing.com/financeapi/forcetrigger?t=bxi4dm&amp;q=XNAS%3aSNSE&amp;form=skydnc</v>
    <v>Learn more on Bing</v>
  </rv>
  <rv s="4">
    <v>7</v>
    <v>SENSEI BIOTHERAPEUTICS, INC. (XNAS:SNSE)</v>
    <v>2</v>
    <v>8</v>
    <v>Finance</v>
    <v>9</v>
    <v>en-GB</v>
    <v>bxi4dm</v>
    <v>268435456</v>
    <v>1</v>
    <v>Powered by Refinitiv</v>
    <v>5.05</v>
    <v>1.3</v>
    <v>0.97699999999999998</v>
    <v>7.0000000000000007E-2</v>
    <v>4.7945000000000002E-2</v>
    <v>0</v>
    <v>0</v>
    <v>USD</v>
    <v>Sensei Biotherapeutics, Inc. is an immuno-oncology company focused on the discovery and development of therapeutics for cancer. The Company has designed two approaches to develop therapeutics its Tumor Microenvironment Activated biologics (TMAb) platform, which disables checkpoints and other immunosuppressive signals in the tumor microenvironment to unleash existing T cells against tumors, and the ImmunoPhage platform, which trains new T cells to recognize and kill malignant cells. Using its TMAb platform, the Company is developing SNS-101, human antibody designed to block the V-domain Ig suppressor of T cell activation (VISTA) checkpoint selectively only within the low pH tumor microenvironment. The Company is also using its platforms to develop other preclinical programs targeting multiple solid tumor indications. The Company has four investigational products in various stages of early development: SNS-101, SNS-102, SNS-103 and SNS-401.</v>
    <v>56</v>
    <v>Nasdaq Stock Market</v>
    <v>XNAS</v>
    <v>XNAS</v>
    <v>620 Professional Drive, GAITHERSBURG, MD, 20879 US</v>
    <v>1.55</v>
    <v>Biotechnology &amp; Medical Research</v>
    <v>Stock</v>
    <v>44946.875056064062</v>
    <v>494</v>
    <v>1.5</v>
    <v>47002050</v>
    <v>SENSEI BIOTHERAPEUTICS, INC.</v>
    <v>SENSEI BIOTHERAPEUTICS, INC.</v>
    <v>1.5</v>
    <v>1.46</v>
    <v>1.53</v>
    <v>1.53</v>
    <v>30720290</v>
    <v>SNSE</v>
    <v>SENSEI BIOTHERAPEUTICS, INC. (XNAS:SNSE)</v>
    <v>12061</v>
    <v>56367</v>
    <v>2017</v>
  </rv>
  <rv s="2">
    <v>495</v>
  </rv>
  <rv s="0">
    <v>https://www.bing.com/financeapi/forcetrigger?t=bplh3m&amp;q=XNAS%3aHOOK&amp;form=skydnc</v>
    <v>Learn more on Bing</v>
  </rv>
  <rv s="3">
    <v>5</v>
    <v>HOOKIPA PHARMA INC. (XNAS:HOOK)</v>
    <v>2</v>
    <v>6</v>
    <v>Finance</v>
    <v>4</v>
    <v>en-GB</v>
    <v>bplh3m</v>
    <v>268435456</v>
    <v>1</v>
    <v>Powered by Refinitiv</v>
    <v>3.05</v>
    <v>0.72</v>
    <v>0.76890000000000003</v>
    <v>-0.02</v>
    <v>-1.9608E-2</v>
    <v>0.05</v>
    <v>0.05</v>
    <v>USD</v>
    <v>HOOKIPA Pharma Inc. is a clinical-stage biopharmaceutical company. The Company is engaged in developing an immunotherapeutic based on its arenavirus platform, which is designed to target and amplify a T cell and immune response to disease. Its replicating and non-replicating technologies are engineered to induce robust and durable antigen-specific CD8+ T cell responses and pathogen-neutralizing antibodies. Its pipeline candidates include HB-200, HB-300, HB-700, HB-101, HB-101 and HBV Therapy. The HB-200 program consists of its arenaviral-based immunotherapies for the treatment of patients with advanced/metastatic cancers caused by 16-positive (HPV16+). Its lead replicating arenavirus oncology product candidates, HB-201 and HB-202, are in development for the treatment of Human Papillomavirus HPV16+ cancers in a Phase I/II clinical trial. Its non-replicating prophylactic Cytomegalovirus vaccine candidate, HB-101, is for patients awaiting kidney transplantation in Phase II clinical trial.</v>
    <v>131</v>
    <v>Nasdaq Stock Market</v>
    <v>XNAS</v>
    <v>XNAS</v>
    <v>430 East 29Th Street, 14Th Floor, NEW YORK, NY, 10016-8367 US</v>
    <v>1.03</v>
    <v>Pharmaceuticals</v>
    <v>Stock</v>
    <v>44947.030956735936</v>
    <v>497</v>
    <v>0.99</v>
    <v>54716660</v>
    <v>HOOKIPA PHARMA INC.</v>
    <v>HOOKIPA PHARMA INC.</v>
    <v>1.02</v>
    <v>3.0461</v>
    <v>1.02</v>
    <v>1</v>
    <v>1.05</v>
    <v>54716660</v>
    <v>HOOK</v>
    <v>HOOKIPA PHARMA INC. (XNAS:HOOK)</v>
    <v>144874</v>
    <v>316862</v>
    <v>2017</v>
  </rv>
  <rv s="2">
    <v>498</v>
  </rv>
  <rv s="0">
    <v>https://www.bing.com/financeapi/forcetrigger?t=a1x3u2&amp;q=XNAS%3aLPTX&amp;form=skydnc</v>
    <v>Learn more on Bing</v>
  </rv>
  <rv s="4">
    <v>7</v>
    <v>LEAP THERAPEUTICS, INC. (XNAS:LPTX)</v>
    <v>2</v>
    <v>8</v>
    <v>Finance</v>
    <v>9</v>
    <v>en-GB</v>
    <v>a1x3u2</v>
    <v>268435456</v>
    <v>1</v>
    <v>Powered by Refinitiv</v>
    <v>2.57</v>
    <v>0.4</v>
    <v>0.64139999999999997</v>
    <v>0.1802</v>
    <v>0.33438499999999999</v>
    <v>5.7999999999999996E-3</v>
    <v>8.0660000000000003E-3</v>
    <v>USD</v>
    <v>Leap Therapeutics, Inc. is a biotechnology company. The Company is focused on developing targeted and immuno-oncology therapeutics. Its advanced clinical candidate, DKN-01, is a humanized monoclonal antibody targeting the Dickkopf-1 (DKK1) protein. DKN-01 is being developed in patients with esophagogastric, gynecologic, and colorectal cancers. DKK1 modulates the Wnt/Beta-catenin and PI3kinase/AKT signaling pathways and promotes tumor proliferation, metastasis, angiogenesis, and in mediating an immune suppressive tumor microenvironment through enhancing the activity of myeloid-derived suppressor cells and downregulating NK cell ligands on tumor cells. The Company’s pipeline includes FL-301, a humanized monoclonal antibody targeting Claudin18.2, being developed in patients with gastric and pancreatic cancer. Claudin18.2 regulates barrier properties and contributes to cell-to-cell adhesion. It also has preclinical antibody programs targeting Claudin18.2/CD137 and GDF15.</v>
    <v>36</v>
    <v>Nasdaq Stock Market</v>
    <v>XNAS</v>
    <v>XNAS</v>
    <v>47 Thorndike St Ste B1-1, CAMBRIDGE, MA, 02142-1799 US</v>
    <v>0.78779999999999994</v>
    <v>Biotechnology &amp; Medical Research</v>
    <v>Stock</v>
    <v>44946.875053147654</v>
    <v>500</v>
    <v>0.55220000000000002</v>
    <v>71206270</v>
    <v>LEAP THERAPEUTICS, INC.</v>
    <v>LEAP THERAPEUTICS, INC.</v>
    <v>0.55220000000000002</v>
    <v>0.53890000000000005</v>
    <v>0.71909999999999996</v>
    <v>0.72489999999999999</v>
    <v>99021380</v>
    <v>LPTX</v>
    <v>LEAP THERAPEUTICS, INC. (XNAS:LPTX)</v>
    <v>4902553</v>
    <v>832353</v>
    <v>2011</v>
  </rv>
  <rv s="2">
    <v>501</v>
  </rv>
  <rv s="0">
    <v>https://www.bing.com/financeapi/forcetrigger?t=bzwhlh&amp;q=XNAS%3aACHL&amp;form=skydnc</v>
    <v>Learn more on Bing</v>
  </rv>
  <rv s="4">
    <v>7</v>
    <v>ACHILLES THERAPEUTICS PLC (XNAS:ACHL)</v>
    <v>2</v>
    <v>8</v>
    <v>Finance</v>
    <v>9</v>
    <v>en-GB</v>
    <v>bzwhlh</v>
    <v>268435456</v>
    <v>1</v>
    <v>Powered by Refinitiv</v>
    <v>4.05</v>
    <v>0.75</v>
    <v>2.1760000000000002</v>
    <v>0.04</v>
    <v>3.5397999999999999E-2</v>
    <v>-0.02</v>
    <v>-1.7094000000000002E-2</v>
    <v>USD</v>
    <v>Achilles Therapeutics plc is a United Kingdom-based clinical-stage immuno-oncology biopharmaceutical company. The Company develops transformative precision T cell therapies to treat multiple types of solid tumors. Its lead product is a precision tumor-derived T cell therapy targeting clonal cancer neoantigens. Its pipeline includes Chiron: Advanced Non-Small Cell Lung Cancer, Thetis: Melanoma (Monotherapy), Thetis: Melanoma (PD-1 Combination), and other indications. It is focused on advancing cancer therapies through its work in the field of tumor evolution. Its platform enables to identify mutations formed early in the development of a cancer that give rise to antigens that are expressed by all of a patient's cancer cells but are absent from healthy tissue. It refers to this class of solid tumor targets as clonal neoantigens. To identify clonal neoantigens in a patient, it has developed a bioinformatic platform called PELEUS.</v>
    <v>242</v>
    <v>Nasdaq Stock Market</v>
    <v>XNAS</v>
    <v>XNAS</v>
    <v>245 Hammersmith Road, Gunnels Wood Road, LONDON, UNITED KINGDOM-NA, W6 8PW GB</v>
    <v>1.18</v>
    <v>Biotechnology &amp; Medical Research</v>
    <v>Stock</v>
    <v>44946.912288125</v>
    <v>503</v>
    <v>1.1299999999999999</v>
    <v>47898350</v>
    <v>ACHILLES THERAPEUTICS PLC</v>
    <v>ACHILLES THERAPEUTICS PLC</v>
    <v>1.1466000000000001</v>
    <v>1.1299999999999999</v>
    <v>1.17</v>
    <v>1.1499999999999999</v>
    <v>40938760</v>
    <v>ACHL</v>
    <v>ACHILLES THERAPEUTICS PLC (XNAS:ACHL)</v>
    <v>161839</v>
    <v>899685</v>
    <v>2020</v>
  </rv>
  <rv s="2">
    <v>504</v>
  </rv>
  <rv s="0">
    <v>https://www.bing.com/financeapi/forcetrigger?t=c1yvz2&amp;q=XNAS%3aTCRX&amp;form=skydnc</v>
    <v>Learn more on Bing</v>
  </rv>
  <rv s="4">
    <v>7</v>
    <v>TSCAN THERAPEUTICS, INC. (XNAS:TCRX)</v>
    <v>2</v>
    <v>8</v>
    <v>Finance</v>
    <v>4</v>
    <v>en-GB</v>
    <v>c1yvz2</v>
    <v>268435456</v>
    <v>1</v>
    <v>Powered by Refinitiv</v>
    <v>5.5968999999999998</v>
    <v>1.45</v>
    <v>0.30199999999999999</v>
    <v>0.02</v>
    <v>9.6150000000000003E-3</v>
    <v>0</v>
    <v>0</v>
    <v>USD</v>
    <v>TScan Therapeutics, Inc. is a clinical-stage biopharmaceutical company. The Company is focused on developing a pipeline of T cell receptor-engineered T cell (TCR-T), therapies for the treatment of patients with cancer. The Company's liquid tumor TCR-T therapy candidates, TSC-100 and TSC-101, are in development for the treatment of patients with hematologic malignancies to eliminate residual leukemia and prevent relapse after hematopoietic stem cell transplantation. The Company is also developing multiplexed TCR-T therapy candidates for the treatment of various solid tumors. The Company has developed and continues to build its ImmunoBank, a collection of solid tumor targets across different Human leukocyte antigens (HLAs) types in the TCR field. The Company's platform discovers anti-cancer TCRs from patients with responses to immunotherapy and also manufactures TCR-T therapies. It is also advancing five solid tumor programs: TSC-200, TSC-204, TSC-201, TSC-202, and TSC-203.</v>
    <v>127</v>
    <v>Nasdaq Stock Market</v>
    <v>XNAS</v>
    <v>XNAS</v>
    <v>880 Winter Street, WALTHAM, MA, 02451 US</v>
    <v>2.19</v>
    <v>Biotechnology &amp; Medical Research</v>
    <v>Stock</v>
    <v>44946.912621376563</v>
    <v>506</v>
    <v>2.0499999999999998</v>
    <v>50567110</v>
    <v>TSCAN THERAPEUTICS, INC.</v>
    <v>TSCAN THERAPEUTICS, INC.</v>
    <v>2.19</v>
    <v>2.08</v>
    <v>2.1</v>
    <v>2.1</v>
    <v>24079570</v>
    <v>TCRX</v>
    <v>TSCAN THERAPEUTICS, INC. (XNAS:TCRX)</v>
    <v>5283</v>
    <v>34382</v>
    <v>2018</v>
  </rv>
  <rv s="2">
    <v>507</v>
  </rv>
  <rv s="0">
    <v>https://www.bing.com/financeapi/forcetrigger?t=a1xc9c&amp;q=XNAS%3aMBIO&amp;form=skydnc</v>
    <v>Learn more on Bing</v>
  </rv>
  <rv s="4">
    <v>7</v>
    <v>MUSTANG BIO, INC. (XNAS:MBIO)</v>
    <v>2</v>
    <v>8</v>
    <v>Finance</v>
    <v>4</v>
    <v>en-GB</v>
    <v>a1xc9c</v>
    <v>268435456</v>
    <v>1</v>
    <v>Powered by Refinitiv</v>
    <v>1.3</v>
    <v>0.315</v>
    <v>1.7371000000000001</v>
    <v>5.3800000000000001E-2</v>
    <v>8.3411000000000013E-2</v>
    <v>-1.1299999999999999E-2</v>
    <v>-1.6171000000000001E-2</v>
    <v>USD</v>
    <v>Mustang Bio, Inc. is a clinical-stage biopharmaceutical company that is focused on translating medical breakthroughs in cell and gene therapies into cures for hematologic cancers, solid tumors and rare genetic diseases. The Company's pipeline is focused on three core areas: gene therapy programs for rare genetic disorders, chimeric antigen receptor (CAR) engineered T cell (CAR T) therapies for hematologic malignancies and CAR T therapies for solid tumors. Its products include MB-107 and MB-207 is an Ex vivo Lentiviral Therapy for X-linked Severe Combined Immunodeficiency (XSCID). XSCID is a rare genetic immune system condition also known as bubble boy disease. It is developing CAR T therapies for hematologic malignancies in partnership with COH targeting CD123 (MB-102) and CS1 (MB-104) and with Fred Hutch targeting CD20 (MB-106). The Company is also developing CAR T therapies for solid tumors in partnership with COH targeting IL13Ra2 (MB-101), HER2 (MB-103) and PSCA (MB-105).</v>
    <v>102</v>
    <v>Nasdaq Stock Market</v>
    <v>XNAS</v>
    <v>XNAS</v>
    <v>377 PLANTATION STREET, WORCESTER, MA, 01605 US</v>
    <v>0.69879999999999998</v>
    <v>Biotechnology &amp; Medical Research</v>
    <v>Stock</v>
    <v>44946.980657638283</v>
    <v>509</v>
    <v>0.64</v>
    <v>73528890</v>
    <v>MUSTANG BIO, INC.</v>
    <v>MUSTANG BIO, INC.</v>
    <v>0.68100000000000005</v>
    <v>0.64500000000000002</v>
    <v>0.69879999999999998</v>
    <v>0.6875</v>
    <v>105221600</v>
    <v>MBIO</v>
    <v>MUSTANG BIO, INC. (XNAS:MBIO)</v>
    <v>433568</v>
    <v>770968</v>
    <v>2015</v>
  </rv>
  <rv s="2">
    <v>510</v>
  </rv>
  <rv s="0">
    <v>https://www.bing.com/financeapi/forcetrigger?t=bprwbh&amp;q=XNAS%3aNXTC&amp;form=skydnc</v>
    <v>Learn more on Bing</v>
  </rv>
  <rv s="4">
    <v>7</v>
    <v>NEXTCURE, INC. (XNAS:NXTC)</v>
    <v>2</v>
    <v>8</v>
    <v>Finance</v>
    <v>9</v>
    <v>en-GB</v>
    <v>bprwbh</v>
    <v>268435456</v>
    <v>1</v>
    <v>Powered by Refinitiv</v>
    <v>5.74</v>
    <v>1.1599999999999999</v>
    <v>1.8E-3</v>
    <v>0.02</v>
    <v>1.1696E-2</v>
    <v>0</v>
    <v>0</v>
    <v>USD</v>
    <v>NextCure, Inc. is a clinical-stage biopharmaceutical company focused on discovering and developing novel, immunomedicines to treat cancer and other immune-related diseases by restoring normal immune function. Through its proprietary Functional, Integrated, NextCure Discovery in Immuno-Oncology (FIND-IO), platform, the Company is studying various immune cells to discover and understand targets and structural components of immune cells and their functional impact in order to develop immunomedicines. Its product candidates include NC318, NC410, NC762 and NC 525. NC318, is an immunomedicine against a novel immunomodulatory protein called Siglec-15. NC410, is a novel immunomedicine designed to block immune suppression mediated by an immune modulator called Leukocyte-Associated Immunoglobulin-like Receptor. NC762, is an immunomedicine targeting an immunomodulatory molecule called human B7 homolog 4 protein. NC525, is a novel LAIR-1 antibody that selectively targets Acute Myeloid Leukemia.</v>
    <v>86</v>
    <v>Nasdaq Stock Market</v>
    <v>XNAS</v>
    <v>XNAS</v>
    <v>9000 Virginia Manor Rd Ste 200, BELTSVILLE, MD, 20705-4214 US</v>
    <v>1.81</v>
    <v>Biotechnology &amp; Medical Research</v>
    <v>Stock</v>
    <v>44946.875052592186</v>
    <v>512</v>
    <v>1.66</v>
    <v>48049950</v>
    <v>NEXTCURE, INC.</v>
    <v>NEXTCURE, INC.</v>
    <v>1.69</v>
    <v>1.71</v>
    <v>1.73</v>
    <v>1.73</v>
    <v>27774540</v>
    <v>NXTC</v>
    <v>NEXTCURE, INC. (XNAS:NXTC)</v>
    <v>156278</v>
    <v>268162</v>
    <v>2015</v>
  </rv>
  <rv s="2">
    <v>513</v>
  </rv>
  <rv s="0">
    <v>https://www.bing.com/financeapi/forcetrigger?t=a1qdf2&amp;q=XNAS%3aCRVS&amp;form=skydnc</v>
    <v>Learn more on Bing</v>
  </rv>
  <rv s="3">
    <v>5</v>
    <v>CORVUS PHARMACEUTICALS, INC. (XNAS:CRVS)</v>
    <v>2</v>
    <v>6</v>
    <v>Finance</v>
    <v>4</v>
    <v>en-GB</v>
    <v>a1qdf2</v>
    <v>268435456</v>
    <v>1</v>
    <v>Powered by Refinitiv</v>
    <v>2.17</v>
    <v>0.69499999999999995</v>
    <v>1.0423</v>
    <v>2.41E-2</v>
    <v>2.8362999999999999E-2</v>
    <v>-3.8E-3</v>
    <v>-4.3490000000000004E-3</v>
    <v>USD</v>
    <v>Corvus Pharmaceuticals, Inc. is an immunology biopharmaceutical company focused on developing drugs and antibodies that target the critical cellular elements of the immune system. The Company develops drugs and antibodies that target the critical cellular elements of the immune system. The Company's lead product candidate is CPI-006, a potent humanized monoclonal antibody that is designed to react with a specific site on CD73. Its next product candidate, CPI-818, is a selective, covalent inhibitor of ITK. CPI-818 is designed to inhibit the proliferation of certain malignant T-cells. Its third product candidate, Ciforadenant is an oral, small molecule antagonist of the A2A receptor for adenosine. Its product candidate pipeline includes CPI-006, B-Cell Activating anti-CD73 antibody; CPI-818, ITK Inhibitor, Ciforadenant Adenosine A2A Receptor Antagonist; CPI-182, Anti-CXCR2 Antibody designed to block inflammation and Myeloid Suppression, and CPI-935, Adenosine A2B Receptor Antagonist.</v>
    <v>28</v>
    <v>Nasdaq Stock Market</v>
    <v>XNAS</v>
    <v>XNAS</v>
    <v>863 Mitten Rd Ste 102, BURLINGAME, CA, 94010-1311 US</v>
    <v>0.91</v>
    <v>Biotechnology &amp; Medical Research</v>
    <v>Stock</v>
    <v>44946.918745242969</v>
    <v>515</v>
    <v>0.81</v>
    <v>40678460</v>
    <v>CORVUS PHARMACEUTICALS, INC.</v>
    <v>CORVUS PHARMACEUTICALS, INC.</v>
    <v>0.83</v>
    <v>22.2697</v>
    <v>0.84970000000000001</v>
    <v>0.87380000000000002</v>
    <v>0.87</v>
    <v>46553510</v>
    <v>CRVS</v>
    <v>CORVUS PHARMACEUTICALS, INC. (XNAS:CRVS)</v>
    <v>189004</v>
    <v>151917</v>
    <v>2014</v>
  </rv>
  <rv s="2">
    <v>516</v>
  </rv>
  <rv s="0">
    <v>https://www.bing.com/financeapi/forcetrigger?t=bp38vh&amp;q=XNAS%3aTCRR&amp;form=skydnc</v>
    <v>Learn more on Bing</v>
  </rv>
  <rv s="4">
    <v>7</v>
    <v>TCR2 THERAPEUTICS INC. (XNAS:TCRR)</v>
    <v>2</v>
    <v>8</v>
    <v>Finance</v>
    <v>4</v>
    <v>en-GB</v>
    <v>bp38vh</v>
    <v>268435456</v>
    <v>1</v>
    <v>Powered by Refinitiv</v>
    <v>3.88</v>
    <v>0.82099999999999995</v>
    <v>1.7747999999999999</v>
    <v>0.01</v>
    <v>7.6920000000000001E-3</v>
    <v>0.04</v>
    <v>3.0533999999999999E-2</v>
    <v>USD</v>
    <v>TCR2 Therapeutics Inc. is a clinical-stage immunotherapy company developing T cell therapies for patients suffering from cancer. The Company's T cell receptor (TCR) Fusion Construct T cells (TRuC-T cells) specifically recognize and kill cancer cells by harnessing the entire T cell receptor (TCR) signaling complex. Its lead TRuC-T cell, which targets solid tumors is gavocabtagene autoleucel (gavo-cel). The Company is conducting Phase I/II clinical trial for gavo-cel to treat patients with non-small cell lung cancer (NSCLC), ovarian cancer, malignant pleural/peritoneal mesothelioma and cholangiocarcinoma. Its other product candidates include TC-510, GPC3 and IL-15, which focuses on solid tumors, and CD70, which focuses on renal cell carcinoma. Its TC-510 is a TRuC-T cell targeting mesothelin-expressing solid tumors which incorporates a PD-1:CD28 chimeric switch receptor.</v>
    <v>105</v>
    <v>Nasdaq Stock Market</v>
    <v>XNAS</v>
    <v>XNAS</v>
    <v>100 Binney St, CAMBRIDGE, MA, 02142-1096 US</v>
    <v>1.31</v>
    <v>Biotechnology &amp; Medical Research</v>
    <v>Stock</v>
    <v>44946.916108460158</v>
    <v>518</v>
    <v>1.27</v>
    <v>50640750</v>
    <v>TCR2 THERAPEUTICS INC.</v>
    <v>TCR2 THERAPEUTICS INC.</v>
    <v>1.27</v>
    <v>1.3</v>
    <v>1.31</v>
    <v>1.35</v>
    <v>38657060</v>
    <v>TCRR</v>
    <v>TCR2 THERAPEUTICS INC. (XNAS:TCRR)</v>
    <v>76144</v>
    <v>408507</v>
    <v>2015</v>
  </rv>
  <rv s="2">
    <v>519</v>
  </rv>
  <rv s="0">
    <v>https://www.bing.com/financeapi/forcetrigger?t=a1ycoc&amp;q=XNAS%3aNCNA&amp;form=skydnc</v>
    <v>Learn more on Bing</v>
  </rv>
  <rv s="4">
    <v>7</v>
    <v>NUCANA PLC (XNAS:NCNA)</v>
    <v>2</v>
    <v>8</v>
    <v>Finance</v>
    <v>4</v>
    <v>en-GB</v>
    <v>a1ycoc</v>
    <v>268435456</v>
    <v>1</v>
    <v>Powered by Refinitiv</v>
    <v>3.3197000000000001</v>
    <v>0.5171</v>
    <v>1.0547</v>
    <v>-0.02</v>
    <v>-1.3605000000000001E-2</v>
    <v>-7.0000000000000007E-2</v>
    <v>-4.8276000000000006E-2</v>
    <v>USD</v>
    <v>NuCana plc is a United Kingdom-based clinical-stage biopharmaceutical company. The Company is focused on developing treatments for cancer patients using its ProTide technology. ProTide are designed to overcome cancer resistance mechanism and generate anti-cancer metabolites in cancer cells. The Company's pipeline includes Acelari, NUC-3373, and NUC-7738. Its ProTide candidates Acelari and NUC-3373 are chemical entities derived from the nucleotide analog and 5- fluorouracil, which are used as chemotherapy agents for the treatment of cancer. Acelari is in a Phase III study for patients with biliary tract cancer. NUC-3373 is in Phase I study for the treatment of a range of patients with solid tumors and a Phase I b study for patient with metastatic colorectal cancer. Its third ProTide candidate, NUC-7738, is a nucleotide analog (3’-deoxyadenosine) and is in Phase I study for patients with solid tumors.</v>
    <v>31</v>
    <v>Nasdaq Stock Market</v>
    <v>XNAS</v>
    <v>XNAS</v>
    <v>Lochside House, 3 Lochside Way, EDINBURGH, UNITED KINGDOM-NA, EH12 9DT GB</v>
    <v>1.5</v>
    <v>Biotechnology &amp; Medical Research</v>
    <v>Stock</v>
    <v>44946.984340589843</v>
    <v>521</v>
    <v>1.26</v>
    <v>75684200</v>
    <v>NUCANA PLC</v>
    <v>NUCANA PLC</v>
    <v>1.5</v>
    <v>1.47</v>
    <v>1.45</v>
    <v>1.38</v>
    <v>52196000</v>
    <v>NCNA</v>
    <v>NUCANA PLC (XNAS:NCNA)</v>
    <v>118802</v>
    <v>146025</v>
    <v>1997</v>
  </rv>
  <rv s="2">
    <v>522</v>
  </rv>
  <rv s="0">
    <v>https://www.bing.com/financeapi/forcetrigger?t=a1woyc&amp;q=XNAS%3aPPBT&amp;form=skydnc</v>
    <v>Learn more on Bing</v>
  </rv>
  <rv s="4">
    <v>7</v>
    <v>PURPLE BIOTECH LTD (XNAS:PPBT)</v>
    <v>2</v>
    <v>8</v>
    <v>Finance</v>
    <v>4</v>
    <v>en-GB</v>
    <v>a1woyc</v>
    <v>268435456</v>
    <v>1</v>
    <v>Powered by Refinitiv</v>
    <v>4.2773000000000003</v>
    <v>1.32</v>
    <v>1.9639</v>
    <v>0.01</v>
    <v>5.9880000000000003E-3</v>
    <v>-7.0000000000000007E-2</v>
    <v>-4.1666999999999996E-2</v>
    <v>USD</v>
    <v>Purple Biotech Ltd, formerly Kitov Pharma Ltd, is an Israel-based clinical-stage company that develops drugs that overcome tumor-immune evasion and drug resistancetreat pain. Main products of the Company is NT-219 i CM-24. CM-24 is a monoclonal antibody blockin and NT-219 is a small molecule bi-specific inhibitor of two key cancer resistance pathways. The Company is also the owner of Consensi, a fixed-dose combination of celecoxib and amlodipine besylate, for the simultaneous treatment of osteoarthritis pain and hypertension.</v>
    <v>13</v>
    <v>Nasdaq Stock Market</v>
    <v>XNAS</v>
    <v>XNAS</v>
    <v>4 Oppenheimer St., Science Park, REHOVOT, 7670104 IL</v>
    <v>1.7350000000000001</v>
    <v>Biotechnology &amp; Medical Research</v>
    <v>Stock</v>
    <v>44947.029326793752</v>
    <v>524</v>
    <v>1.6639999999999999</v>
    <v>29253360</v>
    <v>PURPLE BIOTECH LTD</v>
    <v>PURPLE BIOTECH LTD</v>
    <v>1.69</v>
    <v>1.67</v>
    <v>1.68</v>
    <v>1.61</v>
    <v>18383200</v>
    <v>PPBT</v>
    <v>PURPLE BIOTECH LTD (XNAS:PPBT)</v>
    <v>23324</v>
    <v>43847</v>
    <v>1968</v>
  </rv>
  <rv s="2">
    <v>525</v>
  </rv>
  <rv s="0">
    <v>https://www.bing.com/financeapi/forcetrigger?t=bqayvh&amp;q=XNAS%3aBCEL&amp;form=skydnc</v>
    <v>Learn more on Bing</v>
  </rv>
  <rv s="4">
    <v>7</v>
    <v>ATRECA, INC. (XNAS:BCEL)</v>
    <v>2</v>
    <v>8</v>
    <v>Finance</v>
    <v>4</v>
    <v>en-GB</v>
    <v>bqayvh</v>
    <v>268435456</v>
    <v>1</v>
    <v>Powered by Refinitiv</v>
    <v>5.36</v>
    <v>0.75949999999999995</v>
    <v>0.77769999999999995</v>
    <v>7.0000000000000007E-2</v>
    <v>4.7618999999999995E-2</v>
    <v>0.05</v>
    <v>3.2467999999999997E-2</v>
    <v>USD</v>
    <v>Atreca, Inc. is a biopharmaceutical company, which is engaged in developing antibody-based immunotherapeutics generated by its differentiated discovery platform. The Company's platform allows access to an unexplored landscape in oncology through the identification of unique antibody-target pairs generated by the human immune system during an active immune response against tumors. The Company's lead product candidate, ATRC-101, is a monoclonal antibody with a mechanism of action and target derived from an antibody identified using its discovery platform. ATRC-101 reacts in vitro with a majority of human ovarian, non-small cell lung, colorectal and breast cancer samples from multiple patients. It has demonstrated robust anti-tumor activity as a single agent in multiple preclinical models, including onemodel, in which PD-1 checkpoint inhibitors typically display limited activity. The Company commenced clinical development of ATRC-101 with a Phase Ib clinical trial.</v>
    <v>91</v>
    <v>Nasdaq Stock Market</v>
    <v>XNAS</v>
    <v>XNAS</v>
    <v>835 Industrial Road,, 75 SHOREWAY ROAD, SUITE C, SAN CARLOS, CA, 94070 US</v>
    <v>1.59</v>
    <v>Biotechnology &amp; Medical Research</v>
    <v>Stock</v>
    <v>44946.936587661716</v>
    <v>527</v>
    <v>1.45</v>
    <v>60163780</v>
    <v>ATRECA, INC.</v>
    <v>ATRECA, INC.</v>
    <v>1.46</v>
    <v>1.47</v>
    <v>1.54</v>
    <v>1.59</v>
    <v>39067390</v>
    <v>BCEL</v>
    <v>ATRECA, INC. (XNAS:BCEL)</v>
    <v>93960</v>
    <v>208914</v>
    <v>2010</v>
  </rv>
  <rv s="2">
    <v>528</v>
  </rv>
  <rv s="0">
    <v>https://www.bing.com/financeapi/forcetrigger?t=a1xh5r&amp;q=XNAS%3aMEIP&amp;form=skydnc</v>
    <v>Learn more on Bing</v>
  </rv>
  <rv s="4">
    <v>7</v>
    <v>MEI PHARMA, INC. (XNAS:MEIP)</v>
    <v>2</v>
    <v>8</v>
    <v>Finance</v>
    <v>4</v>
    <v>en-GB</v>
    <v>a1xh5r</v>
    <v>268435456</v>
    <v>1</v>
    <v>Powered by Refinitiv</v>
    <v>2.33</v>
    <v>0.20549999999999999</v>
    <v>0.96089999999999998</v>
    <v>1E-3</v>
    <v>2.9499999999999999E-3</v>
    <v>-4.4999999999999997E-3</v>
    <v>-1.3234999999999999E-2</v>
    <v>USD</v>
    <v>MEI Pharma, Inc. is a late-stage pharmaceutical company. The Company is engaged in the development and commercialization of novel cancer therapies. The Company's portfolio of drug candidates includes three clinical-stage assets: Zandelisib, Voruciclib, and ME-344. Zandelisib is an oral phosphatidylinositol 3-kinase delta (PI3K) in clinical development for the treatment of B-cell malignancies. Zandelisib is in multiple ongoing clinical studies intended to support marketing applications with the United States Food and Drug Administration (FDA) and other regulatory authorities globally. Voruciclib is an oral cyclin-dependent kinase 9 (CDK9) inhibitor, which is used in therapies for the treatment of hematologic malignances and solid tumors. ME-344 is a Mitochondrial Inhibitor used for the treatment of solid tumors.</v>
    <v>102</v>
    <v>Nasdaq Stock Market</v>
    <v>XNAS</v>
    <v>XNAS</v>
    <v>SUITE 101, 11975 EL CAMINO REAL, SAN DIEGO, CA, 92130 US</v>
    <v>0.34250000000000003</v>
    <v>Biotechnology &amp; Medical Research</v>
    <v>Stock</v>
    <v>44946.987538321097</v>
    <v>530</v>
    <v>0.33</v>
    <v>45308690</v>
    <v>MEI PHARMA, INC.</v>
    <v>MEI PHARMA, INC.</v>
    <v>0.33839999999999998</v>
    <v>0.33900000000000002</v>
    <v>0.34</v>
    <v>0.33550000000000002</v>
    <v>133260900</v>
    <v>MEIP</v>
    <v>MEI PHARMA, INC. (XNAS:MEIP)</v>
    <v>399701</v>
    <v>932230</v>
    <v>2000</v>
  </rv>
  <rv s="2">
    <v>531</v>
  </rv>
  <rv s="0">
    <v>https://www.bing.com/financeapi/forcetrigger?t=a2iwqh&amp;q=XNAS%3aGTBP&amp;form=skydnc</v>
    <v>Learn more on Bing</v>
  </rv>
  <rv s="4">
    <v>7</v>
    <v>GT BIOPHARMA, INC. (XNAS:GTBP)</v>
    <v>2</v>
    <v>8</v>
    <v>Finance</v>
    <v>9</v>
    <v>en-GB</v>
    <v>a2iwqh</v>
    <v>268435456</v>
    <v>1</v>
    <v>Powered by Refinitiv</v>
    <v>3.74</v>
    <v>0.87560000000000004</v>
    <v>0.99039999999999995</v>
    <v>-0.02</v>
    <v>-2.1053000000000002E-2</v>
    <v>-0.01</v>
    <v>-1.0638000000000002E-2</v>
    <v>USD</v>
    <v>GT Biopharma, Inc. is a clinical-stage biopharmaceutical company. The Company is focused on the development of immuno-oncology products based on its Tri-specific Killer Engager (TriKE) fusion protein immune cell engager technology platform. The Company's TriKE platform generate therapeutics designed to harness and enhance the cancer killing abilities of a patient's own natural killer (NK) cells. GTB-3550 is the Company's TriKE product candidate, which is a single-chain, tri-specific recombinant fusion protein construct consisting of the variable regions of the heavy and light chains of anti-CD16 and anti-CD33 antibodies and a modified form of IL-15. The Company is focused on studying this anti-CD16-IL-15-anti-CD33 TriKE in CD33 positive leukemias, a marker expressed on tumor cells in acute myelogenous leukemia (AML), myelodysplastic syndrome (MDS).</v>
    <v>8</v>
    <v>Nasdaq Stock Market</v>
    <v>XNAS</v>
    <v>XNAS</v>
    <v>8000 MARINA BLVD, SUITE 100, BRISBANE, CA, 94005 US</v>
    <v>1</v>
    <v>Pharmaceuticals</v>
    <v>Stock</v>
    <v>44946.875054339842</v>
    <v>533</v>
    <v>0.92149999999999999</v>
    <v>30557160</v>
    <v>GT BIOPHARMA, INC.</v>
    <v>GT BIOPHARMA, INC.</v>
    <v>0.92149999999999999</v>
    <v>0.95</v>
    <v>0.93</v>
    <v>0.93</v>
    <v>32507620</v>
    <v>GTBP</v>
    <v>GT BIOPHARMA, INC. (XNAS:GTBP)</v>
    <v>29972</v>
    <v>58333</v>
    <v>1973</v>
  </rv>
  <rv s="2">
    <v>534</v>
  </rv>
  <rv s="0">
    <v>https://www.bing.com/financeapi/forcetrigger?t=a241oc&amp;q=XNAS%3aTCON&amp;form=skydnc</v>
    <v>Learn more on Bing</v>
  </rv>
  <rv s="4">
    <v>7</v>
    <v>TRACON PHARMACEUTICALS, INC. (XNAS:TCON)</v>
    <v>2</v>
    <v>8</v>
    <v>Finance</v>
    <v>4</v>
    <v>en-GB</v>
    <v>a241oc</v>
    <v>268435456</v>
    <v>1</v>
    <v>Powered by Refinitiv</v>
    <v>3</v>
    <v>1.1006</v>
    <v>1.3556999999999999</v>
    <v>-0.01</v>
    <v>-5.8479999999999999E-3</v>
    <v>0.03</v>
    <v>1.7646999999999999E-2</v>
    <v>USD</v>
    <v>TRACON Pharmaceuticals, Inc. is a biopharmaceutical company. The Company is focused on the development and commercialization of targeted therapeutics for cancer. The Company's product pipelines consist of Envafolimab (KN035), Methoxyamine (TRC102), TJ004309 and Bispecific Antibodies. KN035 is a single-domain PD-L1 antibody that is administered by subcutaneous injection without the need for an adjuvant. KN035 is in Phase II of clinical trials. TRC102 is a clinical-stage small molecule inhibitor of the DNA base excision repair pathway, which is a pathway that causes resistance to alkylating and antimetabolite chemotherapeutics. TRC102 is in multiple Phase I and Phase II clinical trials. TJ004309 is a humanized antibody against CD73, an ecto-enzyme expressed on stromal cells and tumors that converts extracellular adenosine monophosphate (AMP) to adenosine, which is an immunosuppressive metabolite adenosine.</v>
    <v>19</v>
    <v>Nasdaq Stock Market</v>
    <v>XNAS</v>
    <v>XNAS</v>
    <v>4350 LA JOLLA VILLAGE DRIVE, SUITE 800, SAN DIEGO, CA, 92122 US</v>
    <v>1.75</v>
    <v>Pharmaceuticals</v>
    <v>Stock</v>
    <v>44947.027806284372</v>
    <v>536</v>
    <v>1.68</v>
    <v>37759460</v>
    <v>TRACON PHARMACEUTICALS, INC.</v>
    <v>TRACON PHARMACEUTICALS, INC.</v>
    <v>1.74</v>
    <v>1.71</v>
    <v>1.7</v>
    <v>1.73</v>
    <v>22211450</v>
    <v>TCON</v>
    <v>TRACON PHARMACEUTICALS, INC. (XNAS:TCON)</v>
    <v>40405</v>
    <v>303929</v>
    <v>2004</v>
  </rv>
  <rv s="2">
    <v>537</v>
  </rv>
  <rv s="0">
    <v>https://www.bing.com/financeapi/forcetrigger?t=bwgcim&amp;q=XNAS%3aGLTO&amp;form=skydnc</v>
    <v>Learn more on Bing</v>
  </rv>
  <rv s="4">
    <v>7</v>
    <v>GALECTO, INC. (XNAS:GLTO)</v>
    <v>2</v>
    <v>8</v>
    <v>Finance</v>
    <v>4</v>
    <v>en-GB</v>
    <v>bwgcim</v>
    <v>268435456</v>
    <v>1</v>
    <v>Powered by Refinitiv</v>
    <v>2.8</v>
    <v>1.04</v>
    <v>1.2050000000000001</v>
    <v>0.08</v>
    <v>4.4692999999999997E-2</v>
    <v>-0.09</v>
    <v>-4.8128000000000004E-2</v>
    <v>USD</v>
    <v>Galecto Inc. is a clinical-stage biotechnology company. The Company is focused on developing therapeutics that are designed to target the biological processes that lie at the heart of fibrosis and impact a broad range of fibrotic and related diseases, including cancer. The Company’s initial focus is on the development of small-molecule inhibitors of galectin-3 and lysyl oxidase-like 2 (LOXL2). The Company is developing GB0139 for the treatment of severe fibrotic lung diseases such as idiopathic pulmonary fibrosis (IPF), a life-threatening progressive fibrotic disease of the lung. The Company’s product candidate portfolio also includes GB1211, a selective oral galectin-three inhibitor, which is being developed for the treatment of fibrosis related to non-alcoholic steatohepatitis (NASH), and GB2064, a selective oral inhibitor of LOXL2 for the treatment of myelofibrosis, a disease of the bone marrow in which fibrosis reduces the ability to form blood cells.</v>
    <v>40</v>
    <v>Nasdaq Stock Market</v>
    <v>XNAS</v>
    <v>XNAS</v>
    <v>75 State Street, Suite 100, BOSTON, MA, 02109 US</v>
    <v>1.9037999999999999</v>
    <v>Biotechnology &amp; Medical Research</v>
    <v>Stock</v>
    <v>44947.012381689063</v>
    <v>539</v>
    <v>1.8101</v>
    <v>47836520</v>
    <v>GALECTO, INC.</v>
    <v>GALECTO, INC.</v>
    <v>1.8179000000000001</v>
    <v>1.79</v>
    <v>1.87</v>
    <v>1.78</v>
    <v>25581030</v>
    <v>GLTO</v>
    <v>GALECTO, INC. (XNAS:GLTO)</v>
    <v>42052</v>
    <v>67469</v>
    <v>2019</v>
  </rv>
  <rv s="2">
    <v>540</v>
  </rv>
  <rv s="0">
    <v>https://www.bing.com/financeapi/forcetrigger?t=a218bh&amp;q=XNAS%3aTARA&amp;form=skydnc</v>
    <v>Learn more on Bing</v>
  </rv>
  <rv s="4">
    <v>7</v>
    <v>PROTARA THERAPEUTICS, INC. (XNAS:TARA)</v>
    <v>2</v>
    <v>8</v>
    <v>Finance</v>
    <v>4</v>
    <v>en-GB</v>
    <v>a218bh</v>
    <v>268435456</v>
    <v>1</v>
    <v>Powered by Refinitiv</v>
    <v>5.8</v>
    <v>2.3774999999999999</v>
    <v>1.0578000000000001</v>
    <v>-6.4399999999999999E-2</v>
    <v>-2.1293000000000003E-2</v>
    <v>0.08</v>
    <v>2.7027000000000002E-2</v>
    <v>USD</v>
    <v>Protara Therapeutics Inc. is a clinical-stage biopharmaceutical company. The Company is focused on identifying therapies for the treatment of cancer and rare diseases. The Company's pipeline includes TARA-002 and IV Choline Chloride. The Company's lead product pipeline is TARA 002 for the treatment of non-muscle invasive bladder cancer (NMIBC) and Lymphatic Malformations (LMs). TARA 002 is a cellular therapy based on OK-432, also known as Picibanil, which is derived from a genetically distinct strain of Streptococcus Pyogenes. IV choline chloride is an investigational, intravenous (IV) phospholipid substrate replacement therapy, which is in development for patients receiving parenteral nutrition (PN) who have intestinal failure-associated liver disease (IFALD).</v>
    <v>31</v>
    <v>Nasdaq Stock Market</v>
    <v>XNAS</v>
    <v>XNAS</v>
    <v>345 Park Avenue South, 3Rd Floor, NEW YORK, NY, 10010 US</v>
    <v>3.11</v>
    <v>Biotechnology &amp; Medical Research</v>
    <v>Stock</v>
    <v>44946.976804628903</v>
    <v>542</v>
    <v>2.96</v>
    <v>33351470</v>
    <v>PROTARA THERAPEUTICS, INC.</v>
    <v>PROTARA THERAPEUTICS, INC.</v>
    <v>3.0998999999999999</v>
    <v>3.0244</v>
    <v>2.96</v>
    <v>3.04</v>
    <v>11267390</v>
    <v>TARA</v>
    <v>PROTARA THERAPEUTICS, INC. (XNAS:TARA)</v>
    <v>12902</v>
    <v>17579</v>
    <v>2006</v>
  </rv>
  <rv s="2">
    <v>543</v>
  </rv>
  <rv s="0">
    <v>https://www.bing.com/financeapi/forcetrigger?t=a1xcf2&amp;q=XNAS%3aMBRX&amp;form=skydnc</v>
    <v>Learn more on Bing</v>
  </rv>
  <rv s="4">
    <v>7</v>
    <v>MOLECULIN BIOTECH, INC. (XNAS:MBRX)</v>
    <v>2</v>
    <v>8</v>
    <v>Finance</v>
    <v>4</v>
    <v>en-GB</v>
    <v>a1xcf2</v>
    <v>268435456</v>
    <v>1</v>
    <v>Powered by Refinitiv</v>
    <v>2.0499999999999998</v>
    <v>0.81699999999999995</v>
    <v>1.9817</v>
    <v>0.01</v>
    <v>7.8739999999999991E-3</v>
    <v>0.03</v>
    <v>2.3438000000000001E-2</v>
    <v>USD</v>
    <v>Moleculin Biotech, Inc. is a clinical-stage pharmaceutical company. The Company has a pipeline of clinical programs for the treatment of highly resistant cancers and viruses. It has three core technologies and six drug candidates, three of which have shown human activity in clinical trials. Its core technologies consist of Annamycin, WP1066 Portfolio and WP1122 Portfolio. Annamycin is designed to avoid multidrug resistance mechanisms and cardiotoxicity. Its WP1066 Portfolio (including lead drug candidates WP1066 and WP1220) represents a class of agents capable of hitting multiple targets, including the activated form of a key oncogenic transcription factor, STAT3. WP1066 is its flagship Immune/Transcription Modulator. An analog of WP1066, referred to as WP1220, is related to the use of the molecule in the topical treatment of psoriasis. The Company's WP1122 Portfolio and similar molecules focused on inhibitors of glycolysis and glycosylation.</v>
    <v>13</v>
    <v>Nasdaq Stock Market</v>
    <v>XNAS</v>
    <v>XNAS</v>
    <v>5300 Memorial Dr Ste 950, HOUSTON, TX, 77007-8274 US</v>
    <v>1.3095000000000001</v>
    <v>Pharmaceuticals</v>
    <v>Stock</v>
    <v>44946.973969964842</v>
    <v>545</v>
    <v>1.2248000000000001</v>
    <v>36643620</v>
    <v>MOLECULIN BIOTECH, INC.</v>
    <v>MOLECULIN BIOTECH, INC.</v>
    <v>1.29</v>
    <v>1.27</v>
    <v>1.28</v>
    <v>1.31</v>
    <v>28627830</v>
    <v>MBRX</v>
    <v>MOLECULIN BIOTECH, INC. (XNAS:MBRX)</v>
    <v>62299</v>
    <v>127471</v>
    <v>2015</v>
  </rv>
  <rv s="2">
    <v>546</v>
  </rv>
  <rv s="0">
    <v>https://www.bing.com/financeapi/forcetrigger?t=c3jom7&amp;q=XNAS%3aIMMX&amp;form=skydnc</v>
    <v>Learn more on Bing</v>
  </rv>
  <rv s="4">
    <v>7</v>
    <v>Immix Biopharma Inc (XNAS:IMMX)</v>
    <v>2</v>
    <v>8</v>
    <v>Finance</v>
    <v>9</v>
    <v>en-GB</v>
    <v>c3jom7</v>
    <v>268435456</v>
    <v>1</v>
    <v>Powered by Refinitiv</v>
    <v>5.37</v>
    <v>0.68</v>
    <v>-3</v>
    <v>0.06</v>
    <v>2.8708000000000001E-2</v>
    <v>-0.05</v>
    <v>-2.3256000000000002E-2</v>
    <v>USD</v>
    <v>Immix Biopharma, Inc. is a clinical-stage biopharmaceutical company. The Company is developing a class of Tissue-Specific Therapeutics (TSTx) in oncology and inflammation. Its lead asset, IMX-110, is in Phase Ib/IIa clinical trials for solid tumors in the United States and Australia. IMX-110 is a negatively-charged TSTx that simultaneously disables resistance pathways with a poly-kinase inhibitor and induces tumor cell death with an apoptosis inducer controlling tumor micro-environment (TME) normalization technology. IMX-110, which is in clinical trials for solid tumors in the United States and Australia. The Company’s System Multi-Action RegulaTors SMARxT Tissue-Specific platform produces drugs that accumulate at intended therapeutic sites at 3-5 times the rate of conventional medicines. Its Immune Normalization Technology is used for inflammatory bowel disease with GLUT1 antibody biomarker targeting coupled with polyphenol poly-kinase inhibitor/apoptosis inducer.</v>
    <v>2</v>
    <v>Nasdaq Stock Market</v>
    <v>XNAS</v>
    <v>XNAS</v>
    <v>11400 West Olympic Blvd., Suite 200, LOS ANGELES, CA, 90064 US</v>
    <v>2.1511</v>
    <v>Biotechnology &amp; Medical Research</v>
    <v>Stock</v>
    <v>44946.875055103905</v>
    <v>548</v>
    <v>1.9533</v>
    <v>29943190</v>
    <v>Immix Biopharma Inc</v>
    <v>Immix Biopharma Inc</v>
    <v>2.0453999999999999</v>
    <v>2.09</v>
    <v>2.15</v>
    <v>2.1</v>
    <v>13927070</v>
    <v>IMMX</v>
    <v>Immix Biopharma Inc (XNAS:IMMX)</v>
    <v>104570</v>
    <v>2828162</v>
    <v>2014</v>
  </rv>
  <rv s="2">
    <v>549</v>
  </rv>
  <rv s="0">
    <v>https://www.bing.com/financeapi/forcetrigger?t=a1vaf2&amp;q=XNAS%3aIDRA&amp;form=skydnc</v>
    <v>Learn more on Bing</v>
  </rv>
  <rv s="3">
    <v>5</v>
    <v>Aceragen, Inc (XNAS:ACGN)</v>
    <v>2</v>
    <v>6</v>
    <v>Finance</v>
    <v>4</v>
    <v>en-GB</v>
    <v>a1vaf2</v>
    <v>268435456</v>
    <v>1</v>
    <v>Powered by Refinitiv</v>
    <v>16</v>
    <v>3.6549999999999998</v>
    <v>1.2862</v>
    <v>-0.55000000000000004</v>
    <v>-9.5486000000000001E-2</v>
    <v>0.26</v>
    <v>4.9904000000000004E-2</v>
    <v>USD</v>
    <v>Aceragen, Inc., formerly Idera Pharmaceuticals, Inc., is a clinical-stage biopharmaceutical company. The Company is focused on transforming the care of people living with rare pulmonary and rheumatic diseases. Its portfolio includes late-stage programs based on biological principles that the Company is developing to be therapeutics capable of addressing the unmet medical needs of individuals living with rare diseases. The Company's pipeline includes ACG-801 and ACG-701. ACG-801 is an investigational enzyme replacement therapy for the treatment of Farber disease. ACG-701 is an oral dosing regimen of sodium fusidate, developed as a treatment for acute pulmonary exacerbations (PEx) associated with cystic fibrosis (CF). The Company is also engaged in investigating, ACG-701, as a potential medical countermeasure for melioidosis, a life-threatening infection caused by the B. pseudomallei pathogen.</v>
    <v>13</v>
    <v>Nasdaq Stock Market</v>
    <v>XNAS</v>
    <v>XNAS</v>
    <v>505 Eagleview Boulevard, Suite 212, EXTON, PA, 19341 US</v>
    <v>5.73</v>
    <v>Biotechnology &amp; Medical Research</v>
    <v>Stock</v>
    <v>44947.026596457814</v>
    <v>551</v>
    <v>5.1001000000000003</v>
    <v>44082140</v>
    <v>Aceragen, Inc</v>
    <v>Aceragen, Inc</v>
    <v>5.71</v>
    <v>0.27910000000000001</v>
    <v>5.76</v>
    <v>5.21</v>
    <v>5.47</v>
    <v>8461060</v>
    <v>ACGN</v>
    <v>Aceragen, Inc (XNAS:ACGN)</v>
    <v>87056</v>
    <v>69446</v>
    <v>2005</v>
  </rv>
  <rv s="2">
    <v>552</v>
  </rv>
  <rv s="0">
    <v>https://www.bing.com/financeapi/forcetrigger?t=bwauim&amp;q=XNAS%3aSPRB&amp;form=skydnc</v>
    <v>Learn more on Bing</v>
  </rv>
  <rv s="4">
    <v>7</v>
    <v>Spruce Biosciences Inc (XNAS:SPRB)</v>
    <v>2</v>
    <v>8</v>
    <v>Finance</v>
    <v>4</v>
    <v>en-GB</v>
    <v>bwauim</v>
    <v>268435456</v>
    <v>1</v>
    <v>Powered by Refinitiv</v>
    <v>3.38</v>
    <v>0.95469999999999999</v>
    <v>1.2050000000000001</v>
    <v>0</v>
    <v>0</v>
    <v>0.02</v>
    <v>7.8130000000000005E-3</v>
    <v>USD</v>
    <v>Spruce Biosciences, Inc. is a late-stage biopharmaceutical company focused on developing and commercializing novel therapies for rare endocrine disorders with significant unmet medical need. The Company is initially developing its wholly owned product candidate, Tildacerfont, as the potential first non-steroidal therapy for patients suffering from classic congenital adrenal hyperplasia (CAH). The Company is also developing Tildacerfont for women suffering from a rare form of polycystic ovary syndrome (PCOS) with primary adrenal androgen excess. The Company has initiated CAHmelia-203, a placebo-controlled, double-blind Phase IIb clinical trial in adult patients with classic CAH with poor disease control and anticipate topline. It has also initiated CAHmelia-204, a second Phase IIb clinical trial in adult patients with classic CAH with good disease control focused on glucocorticoid reduction and anticipate topline.</v>
    <v>22</v>
    <v>Nasdaq Stock Market</v>
    <v>XNAS</v>
    <v>XNAS</v>
    <v>2001 Junipero Serra Blvd., Suite 640, DALY CITY, CA, 94104 US</v>
    <v>2.61</v>
    <v>Biotechnology &amp; Medical Research</v>
    <v>Stock</v>
    <v>44946.951694316405</v>
    <v>554</v>
    <v>2.4900000000000002</v>
    <v>60314240</v>
    <v>Spruce Biosciences Inc</v>
    <v>Spruce Biosciences Inc</v>
    <v>2.5499999999999998</v>
    <v>2.56</v>
    <v>2.56</v>
    <v>2.58</v>
    <v>23560250</v>
    <v>SPRB</v>
    <v>Spruce Biosciences Inc (XNAS:SPRB)</v>
    <v>177328</v>
    <v>3418384</v>
    <v>2014</v>
  </rv>
  <rv s="2">
    <v>555</v>
  </rv>
  <rv s="0">
    <v>https://www.bing.com/financeapi/forcetrigger?t=b16jvh&amp;q=XNAS%3aIMV&amp;form=skydnc</v>
    <v>Learn more on Bing</v>
  </rv>
  <rv s="4">
    <v>7</v>
    <v>IMV INC. (XNAS:IMV)</v>
    <v>2</v>
    <v>17</v>
    <v>Finance</v>
    <v>4</v>
    <v>en-GB</v>
    <v>b16jvh</v>
    <v>268435456</v>
    <v>1</v>
    <v>Powered by Refinitiv</v>
    <v>15.3</v>
    <v>2.0335999999999999</v>
    <v>1.3329</v>
    <v>0.02</v>
    <v>8.2640000000000005E-3</v>
    <v>0.35</v>
    <v>0.14344300000000001</v>
    <v>USD</v>
    <v>IMV Inc. is a clinical-stage immuno-oncology company. The Company is focused on developing a portfolio of therapies based on DPX, an immune-educating technology platform, that is designed to inform a specific anti-tumor immune response, offering benefit to patients with solid or hematological cancers. Its lead candidate, maveropepimut-S (MVP-S) is a DPX-based immunotherapy that targets survivin-expressing cells for elimination by educated, cytotoxic T cells. Its other candidates include DPX-RSV and DPX-COVID-19. DPX-RSV is a DPX-based vaccine candidate targeting the respiratory syncytial virus (RSV) strain A. It is focused on developing DPX-COVID-19, a vaccine candidate against severe acute respiratory syndrome coronavirus 2 (SARS-CoV-2) by using its DPX platform. The Company is also developing maveropepimut-S for the treatment of breast and ovarian cancer, as well as for Diffuse large B-cell lymphoma (DLBCL) and other malignancies.</v>
    <v>97</v>
    <v>Nasdaq Stock Market</v>
    <v>XNAS</v>
    <v>XNAS</v>
    <v>130 Eileen Stubbs Ave Suite 19, DARTMOUTH, NS, B3B 2C4 CA</v>
    <v>2.4998999999999998</v>
    <v>Biotechnology &amp; Medical Research</v>
    <v>Stock</v>
    <v>44947.036792546096</v>
    <v>557</v>
    <v>2.34</v>
    <v>26934980</v>
    <v>IMV INC.</v>
    <v>IMV INC.</v>
    <v>2.4500000000000002</v>
    <v>2.42</v>
    <v>2.44</v>
    <v>2.79</v>
    <v>8237000</v>
    <v>IMV</v>
    <v>IMV INC. (XNAS:IMV)</v>
    <v>138120</v>
    <v>1218218</v>
    <v>2007</v>
  </rv>
  <rv s="2">
    <v>558</v>
  </rv>
  <rv s="0">
    <v>https://www.bing.com/financeapi/forcetrigger?t=a1qnxm&amp;q=XNAS%3aCYAD&amp;form=skydnc</v>
    <v>Learn more on Bing</v>
  </rv>
  <rv s="6">
    <v>15</v>
    <v>Celyad Oncology SA (XNAS:CYAD)</v>
    <v>2</v>
    <v>16</v>
    <v>Finance</v>
    <v>4</v>
    <v>en-GB</v>
    <v>a1qnxm</v>
    <v>268435456</v>
    <v>1</v>
    <v>Powered by Refinitiv</v>
    <v>3.74</v>
    <v>0.46039999999999998</v>
    <v>1.39</v>
    <v>-0.26</v>
    <v>-0.118182</v>
    <v>0.04</v>
    <v>2.0619000000000002E-2</v>
    <v>USD</v>
    <v>Celyad Oncology SA, formerly Celyad SA is a Belgium-based company. The Company is a clinical-stage biotechnology company focuses on the discovery and development of chimeric antigen receptor T cell (CAR T) therapies for cancer. The Company develops allogeneic and autologous CAR T cell therapy candidates for cancer patients with hematological malignancies and solid tumors. The Company's product, CYAD-101 is a NKG2D receptor-based CAR T, which incorporates non-gene edited allogeneic TIM technology, for the treatment of refractory metastatic colorectal cancer (mCRC). It also develops short hairpin RNA (shRNA)-based allogeneic CAR T candidate CYAD-211 for the treatment of relapsed or refractory multiple myeloma (r/r MM). Its autologous CAR T franchise is evaluating NKG2D receptor CAR T candidate CYAD-02 for the treatment of relapsed or refractory acute myeloid leukemia (r/r AML) and myelodysplastic syndromes (MDS).</v>
    <v>Nasdaq Stock Market</v>
    <v>XNAS</v>
    <v>XNAS</v>
    <v>Axis Business Park Rue Edouard Belin 2, MONT-SAINT-GUIBERT, BRABANT-WALLON, 1435 BE</v>
    <v>2.1800000000000002</v>
    <v>Stock</v>
    <v>44947.041348633596</v>
    <v>560</v>
    <v>1.94</v>
    <v>Celyad Oncology SA</v>
    <v>Celyad Oncology SA</v>
    <v>2.13</v>
    <v>2.2000000000000002</v>
    <v>1.94</v>
    <v>1.98</v>
    <v>CYAD</v>
    <v>Celyad Oncology SA (XNAS:CYAD)</v>
    <v>784014</v>
    <v>3546318</v>
  </rv>
  <rv s="2">
    <v>561</v>
  </rv>
  <rv s="0">
    <v>https://www.bing.com/financeapi/forcetrigger?t=a1nwdm&amp;q=XNAS%3aATNX&amp;form=skydnc</v>
    <v>Learn more on Bing</v>
  </rv>
  <rv s="4">
    <v>7</v>
    <v>ATHENEX, INC. (XNAS:ATNX)</v>
    <v>2</v>
    <v>8</v>
    <v>Finance</v>
    <v>4</v>
    <v>en-GB</v>
    <v>a1nwdm</v>
    <v>268435456</v>
    <v>1</v>
    <v>Powered by Refinitiv</v>
    <v>1.2</v>
    <v>0.11840000000000001</v>
    <v>1.2467999999999999</v>
    <v>1.6000000000000001E-3</v>
    <v>8.8249999999999995E-3</v>
    <v>3.3999999999999998E-3</v>
    <v>1.8589000000000001E-2</v>
    <v>USD</v>
    <v>Athenex, Inc. is a clinical-stage biopharmaceutical company. The Company is focused on the discovery, development, and commercialization of next generation cell therapy drugs for the treatment of cancer. The Company operates through three segments: Oncology Innovation Platform, which is engaged in the research and development of its drugs; Commercial Platform, which is focused on the sales and marketing of its specialty drugs and the market development of its drugs; and Global Supply Chain Platform, providing sterile injectable drugs to hospital pharmacies across the U.S. The Company’s clinical pipeline in the Oncology Innovation Platform is derived from its technologies: Cell Therapy, based on natural killer T (NKT) cells, and Orascovery, based on a P-glycoprotein (P-gp) pump inhibitor. Its product candidates include KUR-501, KUR-502, and KUR-503. KUR-501 is an autologous product in which NKT cells are engineered with a chimeric antigen receptor (CAR) targeting GD2 (GINAKIT cells).</v>
    <v>652</v>
    <v>Nasdaq Stock Market</v>
    <v>XNAS</v>
    <v>XNAS</v>
    <v>1001 Main St Ste 600, BUFFALO, NY, 14203-1009 US</v>
    <v>0.18490000000000001</v>
    <v>Biotechnology &amp; Medical Research</v>
    <v>Stock</v>
    <v>44946.999594664063</v>
    <v>563</v>
    <v>0.18010000000000001</v>
    <v>28790310</v>
    <v>ATHENEX, INC.</v>
    <v>ATHENEX, INC.</v>
    <v>0.1812</v>
    <v>0.18129999999999999</v>
    <v>0.18290000000000001</v>
    <v>0.18629999999999999</v>
    <v>157410100</v>
    <v>ATNX</v>
    <v>ATHENEX, INC. (XNAS:ATNX)</v>
    <v>667151</v>
    <v>8332295</v>
    <v>2003</v>
  </rv>
  <rv s="2">
    <v>564</v>
  </rv>
  <rv s="0">
    <v>https://www.bing.com/financeapi/forcetrigger?t=a1p7oc&amp;q=XNAS%3aCASI&amp;form=skydnc</v>
    <v>Learn more on Bing</v>
  </rv>
  <rv s="4">
    <v>7</v>
    <v>CASI PHARMACEUTICALS, INC. (XNAS:CASI)</v>
    <v>2</v>
    <v>8</v>
    <v>Finance</v>
    <v>4</v>
    <v>en-GB</v>
    <v>a1p7oc</v>
    <v>268435456</v>
    <v>1</v>
    <v>Powered by Refinitiv</v>
    <v>10.3</v>
    <v>1.45</v>
    <v>0.31640000000000001</v>
    <v>0</v>
    <v>0</v>
    <v>0.05</v>
    <v>2.5125999999999999E-2</v>
    <v>USD</v>
    <v>CASI Pharmaceuticals, Inc. is a biopharmaceutical company. The Company is focused on developing and commercializing therapeutics and pharmaceutical products in China, the United States and throughout the world. It is also focused on acquiring, developing, and commercializing products that augment its hematology-oncology therapeutic focus as well as other areas of unmet medical need. The Company’s operations in China are conducted primarily through its subsidiaries, which include CASI Pharmaceuticals (China) Co., Ltd. (CASI China), which is wholly owned and is located in Beijing, China, and CASI Pharmaceuticals (Wuxi) Co., Ltd. (CASI Wuxi), which is located in Wuxi, China. Its commercial product, EVOMELA, is developed for use as a conditioning treatment prior to stem cell transplantation and as a palliative treatment for patients with multiple myeloma. The Company’s other core hematology/oncology assets in its pipeline include CNCT19, BI-1206, CB-5339 and CID-103.</v>
    <v>168</v>
    <v>Nasdaq Stock Market</v>
    <v>XNAS</v>
    <v>XNAS</v>
    <v>9620 Medical Center Dr Ste 300, ROCKVILLE, MD, 20850 US</v>
    <v>2.04</v>
    <v>Pharmaceuticals</v>
    <v>Stock</v>
    <v>44947.03194512656</v>
    <v>566</v>
    <v>1.98</v>
    <v>27076198</v>
    <v>CASI PHARMACEUTICALS, INC.</v>
    <v>CASI PHARMACEUTICALS, INC.</v>
    <v>1.98</v>
    <v>1.99</v>
    <v>1.99</v>
    <v>2.04</v>
    <v>13606130</v>
    <v>CASI</v>
    <v>CASI PHARMACEUTICALS, INC. (XNAS:CASI)</v>
    <v>23056</v>
    <v>42589</v>
    <v>1991</v>
  </rv>
  <rv s="2">
    <v>567</v>
  </rv>
  <rv s="0">
    <v>https://www.bing.com/financeapi/forcetrigger?t=boup7w&amp;q=XNAS%3aHARP&amp;form=skydnc</v>
    <v>Learn more on Bing</v>
  </rv>
  <rv s="4">
    <v>7</v>
    <v>HARPOON THERAPEUTICS, INC. (XNAS:HARP)</v>
    <v>2</v>
    <v>8</v>
    <v>Finance</v>
    <v>4</v>
    <v>en-GB</v>
    <v>boup7w</v>
    <v>268435456</v>
    <v>1</v>
    <v>Powered by Refinitiv</v>
    <v>6.2</v>
    <v>0.5857</v>
    <v>1.3732</v>
    <v>3.0999999999999999E-3</v>
    <v>3.604E-3</v>
    <v>-8.2000000000000007E-3</v>
    <v>-9.4999999999999998E-3</v>
    <v>USD</v>
    <v>Harpoon Therapeutics, Inc. is a clinical-stage immunotherapy company. The Company is engaged in the developing a T cell engager that harness the power of the body’s immune system to treat patients suffering from cancer and other diseases. It is developing a pipeline of T cell engagers using its TriTACs, focused on the treatment of solid tumors and hematologic malignancies. It has also nominated its clinical candidate using its ProTriTAC platform, a prodrug version of its TriTAC platform, designed to expand the target space for T cell engagers and bring the benefits of TriTACs to the patients. The Company’s TriTAC product candidates include HPN328, HPN217 and HPN536. The Company’s ProTriTAC product candidate include HPN601. T cell engagers are engineered proteins that direct a patient’s own T cells to kill target cells that express specific proteins, or antigens, carried by the target cells.</v>
    <v>86</v>
    <v>Nasdaq Stock Market</v>
    <v>XNAS</v>
    <v>XNAS</v>
    <v>131 Oyster Point Blvd Ste 300, SOUTH SAN FRANCISCO, CA, 94080-1910 US</v>
    <v>0.91</v>
    <v>Biotechnology &amp; Medical Research</v>
    <v>Stock</v>
    <v>44946.972228228908</v>
    <v>569</v>
    <v>0.85050000000000003</v>
    <v>28683080</v>
    <v>HARPOON THERAPEUTICS, INC.</v>
    <v>HARPOON THERAPEUTICS, INC.</v>
    <v>0.9</v>
    <v>0.86009999999999998</v>
    <v>0.86319999999999997</v>
    <v>0.85499999999999998</v>
    <v>33228780</v>
    <v>HARP</v>
    <v>HARPOON THERAPEUTICS, INC. (XNAS:HARP)</v>
    <v>223888</v>
    <v>1012668</v>
    <v>2015</v>
  </rv>
  <rv s="2">
    <v>570</v>
  </rv>
  <rv s="0">
    <v>https://www.bing.com/financeapi/forcetrigger?t=a24fec&amp;q=XNAS%3aMRKR&amp;form=skydnc</v>
    <v>Learn more on Bing</v>
  </rv>
  <rv s="4">
    <v>7</v>
    <v>MARKER THERAPEUTICS, INC. (XNAS:MRKR)</v>
    <v>2</v>
    <v>8</v>
    <v>Finance</v>
    <v>4</v>
    <v>en-GB</v>
    <v>a24fec</v>
    <v>268435456</v>
    <v>1</v>
    <v>Powered by Refinitiv</v>
    <v>0.52</v>
    <v>0.22</v>
    <v>1.0639000000000001</v>
    <v>3.3E-3</v>
    <v>1.0101000000000001E-2</v>
    <v>-1.6400000000000001E-2</v>
    <v>-4.9696999999999998E-2</v>
    <v>USD</v>
    <v>Marker Therapeutics, Inc. is a clinical-stage immuno-oncology company. The Company specializes in the development and commercialization of T cell-based immunotherapies and peptide-based vaccines for the treatment of hematological malignancies and solid tumor indications. The Company has developed its lead product candidates from its MultiTAA-specific T cell technology, which is based on the selective expansion of non-engineered, tumor-specific T cells that recognize tumor associated antigens (TAAs), which are tumor targets, and then kill tumor cells expressing those targets. It has three MultiTAA-specific T cell therapies through clinical development, which include Autologous MultiTAA-specific T cell therapies, Allogeneic MultiTAA-specific T cell therapies and Off-the-shelf MultiTAA-specific T cell therapies. The Company is focused on developing MT-601 for the treatment of advanced unresectable pancreatic cancer.</v>
    <v>56</v>
    <v>Nasdaq Stock Market</v>
    <v>XNAS</v>
    <v>XNAS</v>
    <v>4551 KENNEDY COMMERCE DR., HOUSTON, TX, 77032 US</v>
    <v>0.34499999999999997</v>
    <v>Biotechnology &amp; Medical Research</v>
    <v>Stock</v>
    <v>44946.912476075784</v>
    <v>572</v>
    <v>0.30109999999999998</v>
    <v>27587730</v>
    <v>MARKER THERAPEUTICS, INC.</v>
    <v>MARKER THERAPEUTICS, INC.</v>
    <v>0.30120000000000002</v>
    <v>0.32669999999999999</v>
    <v>0.33</v>
    <v>0.31359999999999999</v>
    <v>83599190</v>
    <v>MRKR</v>
    <v>MARKER THERAPEUTICS, INC. (XNAS:MRKR)</v>
    <v>261035</v>
    <v>304729</v>
    <v>2018</v>
  </rv>
  <rv s="2">
    <v>573</v>
  </rv>
  <rv s="0">
    <v>https://www.bing.com/financeapi/forcetrigger?t=c2ezyc&amp;q=XNAS%3aELEV&amp;form=skydnc</v>
    <v>Learn more on Bing</v>
  </rv>
  <rv s="4">
    <v>7</v>
    <v>ELEVATION ONCOLOGY, INC. (XNAS:ELEV)</v>
    <v>2</v>
    <v>8</v>
    <v>Finance</v>
    <v>9</v>
    <v>en-GB</v>
    <v>c2ezyc</v>
    <v>268435456</v>
    <v>1</v>
    <v>Powered by Refinitiv</v>
    <v>5.92</v>
    <v>0.72289999999999999</v>
    <v>0.96399999999999997</v>
    <v>0</v>
    <v>0</v>
    <v>-5.0000000000000001E-3</v>
    <v>-4.3290000000000004E-3</v>
    <v>USD</v>
    <v>Elevation Oncology, Inc. is a clinical-stage biopharmaceutical company. The Company is focused on the development of targeted therapeutics for the treatment of cancer in genomically-defined patient populations. It focuses on identifying oncogenic drivers with other driver alterations and in the conduct of clinical trials. Its lead drug development candidate, seribantumab, is an Anti-HER3 monoclonal antibody and potential targeted therapy for solid tumors driven by neuregulin-1 (NRG1) fusions, which are genomic alterations that are identified as oncogenic driver alterations. Its NRG1 is the primary activating ligand of HER3. The Company's clinical trial, CRESTONE, is a Phase II study of seribantumab in cancer patients with a solid tumor of any origin that expresses a genomic change called an NRG1 fusion.</v>
    <v>48</v>
    <v>Nasdaq Stock Market</v>
    <v>XNAS</v>
    <v>XNAS</v>
    <v>888 Seventh Ave, 12Th Floor, NEW YORK, NY, 10106 US</v>
    <v>1.19</v>
    <v>Biotechnology &amp; Medical Research</v>
    <v>Stock</v>
    <v>44946.875051423434</v>
    <v>575</v>
    <v>1.0601</v>
    <v>26912420</v>
    <v>ELEVATION ONCOLOGY, INC.</v>
    <v>ELEVATION ONCOLOGY, INC.</v>
    <v>1.0801000000000001</v>
    <v>1.1499999999999999</v>
    <v>1.1499999999999999</v>
    <v>1.1499999999999999</v>
    <v>23300800</v>
    <v>ELEV</v>
    <v>ELEVATION ONCOLOGY, INC. (XNAS:ELEV)</v>
    <v>40416</v>
    <v>137656</v>
    <v>2019</v>
  </rv>
  <rv s="2">
    <v>576</v>
  </rv>
  <rv s="0">
    <v>https://www.bing.com/financeapi/forcetrigger?t=a1y2k2&amp;q=XNAS%3aMTEM&amp;form=skydnc</v>
    <v>Learn more on Bing</v>
  </rv>
  <rv s="4">
    <v>7</v>
    <v>MOLECULAR TEMPLATES, INC. (XNAS:MTEM)</v>
    <v>2</v>
    <v>8</v>
    <v>Finance</v>
    <v>4</v>
    <v>en-GB</v>
    <v>a1y2k2</v>
    <v>268435456</v>
    <v>1</v>
    <v>Powered by Refinitiv</v>
    <v>0.54169999999999996</v>
    <v>0.31</v>
    <v>1.2761</v>
    <v>0.04</v>
    <v>8.6957000000000007E-2</v>
    <v>0.01</v>
    <v>0.02</v>
    <v>USD</v>
    <v>Molecular Templates, Inc. is a clinical stage biopharmaceutical company that is focused on the discovery and development of differentiated, targeted, biologic therapeutics for cancer and other serious diseases. The Company utilizes its biologic drug platform to design and generate engineered toxin bodies (ETBs). ETBs use a genetically engineered version of the Shiga-like Toxin A subunit (SLTA), a ribosome inactivating bacterial protein. The Company is developing ETBs for various targets, including CD20, CD38, HER2, and PD-L1. CD20 is central to B cell malignancies and is clinically validated as a target for the treatment of lymphomas and autoimmune disease. CD38 has been validated as a clinical target in the treatment of multiple myeloma. HER2 is clinically validated as a target for the treatment of solid tumors including breast and gastric cancer. PD-L1 is central to immune checkpoint pathways and is a target expressed in a variety of solid tumor cancers.</v>
    <v>224</v>
    <v>Nasdaq Stock Market</v>
    <v>XNAS</v>
    <v>XNAS</v>
    <v>9301 Amberglen Blvd Ste 100, AUSTIN, TX, 78729-1153 US</v>
    <v>0.51680000000000004</v>
    <v>Biotechnology &amp; Medical Research</v>
    <v>Stock</v>
    <v>44946.946955810155</v>
    <v>578</v>
    <v>0.4662</v>
    <v>28175820</v>
    <v>MOLECULAR TEMPLATES, INC.</v>
    <v>MOLECULAR TEMPLATES, INC.</v>
    <v>0.4662</v>
    <v>0.46</v>
    <v>0.5</v>
    <v>0.51</v>
    <v>56351650</v>
    <v>MTEM</v>
    <v>MOLECULAR TEMPLATES, INC. (XNAS:MTEM)</v>
    <v>197891</v>
    <v>155012</v>
    <v>2001</v>
  </rv>
  <rv s="2">
    <v>579</v>
  </rv>
  <rv s="0">
    <v>https://www.bing.com/financeapi/forcetrigger?t=a1nnpr&amp;q=XNAS%3aNLTX&amp;form=skydnc</v>
    <v>Learn more on Bing</v>
  </rv>
  <rv s="4">
    <v>7</v>
    <v>NEOLEUKIN THERAPEUTICS, INC. (XNAS:NLTX)</v>
    <v>2</v>
    <v>8</v>
    <v>Finance</v>
    <v>4</v>
    <v>en-GB</v>
    <v>a1nnpr</v>
    <v>268435456</v>
    <v>1</v>
    <v>Powered by Refinitiv</v>
    <v>3.84</v>
    <v>0.375</v>
    <v>1.0965</v>
    <v>1.3899999999999999E-2</v>
    <v>2.4716000000000002E-2</v>
    <v>0</v>
    <v>0</v>
    <v>USD</v>
    <v>Neoleukin Therapeutics, Inc. is a biopharmaceutical company. The Company is engaged in providing immunotherapies for cancer, inflammation, and autoimmunity using de novo protein design technology. The Company's lead product candidate, NL-201, is an interleukin-2 (IL-2)/ interleukin-15 (IL-15) immunotherapy designed to eliminate binding to the alpha subunit of the IL-2 receptor (also known as CD25) while enhancing binding to the beta and gamma subunits. NL-201 is designed to mimic the therapeutic activity of the cytokines IL-2 and IL-15 for the treatment of various types of cancer, including renal cell carcinoma (RCC), melanoma and hematological malignancies. Its Neoleukin platform uses a set of advanced computational algorithms and methods to design functional de novo proteins. NL-201 holds promise in combination with cell therapy to expand and maintain populations of transplanted CAR-T and natural killer (NK) cells.</v>
    <v>79</v>
    <v>Nasdaq Stock Market</v>
    <v>XNAS</v>
    <v>XNAS</v>
    <v>1616 Eastlake Ave E Ste 360, SEATTLE, WA, 98102-3795 US</v>
    <v>0.60899999999999999</v>
    <v>Biotechnology &amp; Medical Research</v>
    <v>Stock</v>
    <v>44946.912534351562</v>
    <v>581</v>
    <v>0.56999999999999995</v>
    <v>24547270</v>
    <v>NEOLEUKIN THERAPEUTICS, INC.</v>
    <v>NEOLEUKIN THERAPEUTICS, INC.</v>
    <v>0.60899999999999999</v>
    <v>0.56240000000000001</v>
    <v>0.57630000000000003</v>
    <v>0.57630000000000003</v>
    <v>42594600</v>
    <v>NLTX</v>
    <v>NEOLEUKIN THERAPEUTICS, INC. (XNAS:NLTX)</v>
    <v>64748</v>
    <v>374498</v>
    <v>2007</v>
  </rv>
  <rv s="2">
    <v>582</v>
  </rv>
  <rv s="0">
    <v>https://www.bing.com/financeapi/forcetrigger?t=a1ux9c&amp;q=XNYS%3aNHWK&amp;form=skydnc</v>
    <v>Learn more on Bing</v>
  </rv>
  <rv s="3">
    <v>5</v>
    <v>NIGHTHAWK BIOSCIENCES, INC. (XNYS:NHWK)</v>
    <v>2</v>
    <v>6</v>
    <v>Finance</v>
    <v>4</v>
    <v>en-GB</v>
    <v>a1ux9c</v>
    <v>268435456</v>
    <v>1</v>
    <v>Powered by Refinitiv</v>
    <v>3.42</v>
    <v>0.75</v>
    <v>0.49419999999999997</v>
    <v>2.52E-2</v>
    <v>2.1446999999999997E-2</v>
    <v>-3.0200000000000001E-2</v>
    <v>-2.5162E-2</v>
    <v>USD</v>
    <v>NightHawk Biosciences, Inc., formerly Heat Biologics, Inc., is a fully integrated biopharmaceutical company. The Company specializes in the end-to-end development and commercialization of therapies that arm the immune system against a range of diseases including cancer and infectious disease. It focuses on drug development through its integrated ecosystem of subsidiary companies, which includes Skunkworx Bio (Skunkworx), Heat Biologics (Heat), Pelican Therapeutics (Pelican), Scorpion Biological Services (Scorpion) and Elusys Therapeutics (Elusys). It offers three technology platform, namely gp96, which leverages the immune stimulatory properties of the heat shock protein gp96 to induce the immune system’s own response against cancer and infectious disease; TNFRSF25, which targets the T cell co-stimulator TNFRSF25 to regulate inflammation and immunosuppression, and RapidVax designed to induce immunological memory against emerging biological threats and accelerate timeline to the clinic.</v>
    <v>49</v>
    <v>New York Stock Exchange</v>
    <v>XNYS</v>
    <v>XNYS</v>
    <v>627 DAVIS DRIVE, SUITE 400, MORRISVILLE, NC, 27560 US</v>
    <v>1.23</v>
    <v>Pharmaceuticals</v>
    <v>Stock</v>
    <v>44947.041666816403</v>
    <v>584</v>
    <v>1.17</v>
    <v>30798920</v>
    <v>NIGHTHAWK BIOSCIENCES, INC.</v>
    <v>NIGHTHAWK BIOSCIENCES, INC.</v>
    <v>1.17</v>
    <v>0</v>
    <v>1.175</v>
    <v>1.2001999999999999</v>
    <v>1.17</v>
    <v>25661490</v>
    <v>NHWK</v>
    <v>NIGHTHAWK BIOSCIENCES, INC. (XNYS:NHWK)</v>
    <v>21379</v>
    <v>88149</v>
    <v>2008</v>
  </rv>
  <rv s="2">
    <v>585</v>
  </rv>
  <rv s="0">
    <v>https://www.bing.com/financeapi/forcetrigger?t=brl6im&amp;q=XNAS%3aAPRE&amp;form=skydnc</v>
    <v>Learn more on Bing</v>
  </rv>
  <rv s="3">
    <v>5</v>
    <v>Aprea Therapeutics, Inc. (XNAS:APRE)</v>
    <v>2</v>
    <v>6</v>
    <v>Finance</v>
    <v>4</v>
    <v>en-GB</v>
    <v>brl6im</v>
    <v>268435456</v>
    <v>1</v>
    <v>Powered by Refinitiv</v>
    <v>2.31</v>
    <v>0.30399999999999999</v>
    <v>0.63200000000000001</v>
    <v>1.6000000000000001E-3</v>
    <v>3.277E-3</v>
    <v>-1.9800000000000002E-2</v>
    <v>-4.0425000000000003E-2</v>
    <v>USD</v>
    <v>Aprea Therapeutics, Inc. is a clinical-stage biopharmaceutical company, which is focused on developing and commercializing novel cancer therapeutics that reactivate mutant protein 53 (p53) tumor suppressor protein. The Company's lead product candidate, APR-246, or eprenetapopt, is a small molecule p53 reactivator that is in clinical development for hematologic malignancies, including myelodysplastic syndromes, or myelodysplastic syndromes (MDS), and acute myeloid leukemia (AML). The Company's APR-548 is a second generation p53 reactivator that is a unique analog of eprenetapopt and therefore a pro-drug of MQ. APR-548 exhibits high oral bioavailability in preclinical testing and is being developed in an oral dosage form. The Company has initiated a Phase I clinical trial testing APR-548 in relapsed/refractory MDS and AML. Its solid tumor program includes its clinical trial evaluating eprenetapopt with anti-PD-1 therapy in advanced solid tumors.</v>
    <v>16</v>
    <v>Nasdaq Stock Market</v>
    <v>XNAS</v>
    <v>XNAS</v>
    <v>535 Boylston St, BOSTON, MA, 02116-3720 US</v>
    <v>0.498</v>
    <v>Biotechnology &amp; Medical Research</v>
    <v>Stock</v>
    <v>44946.997775115626</v>
    <v>587</v>
    <v>0.47410000000000002</v>
    <v>25958330</v>
    <v>Aprea Therapeutics, Inc.</v>
    <v>Aprea Therapeutics, Inc.</v>
    <v>0.48</v>
    <v>23.248799999999999</v>
    <v>0.48820000000000002</v>
    <v>0.48980000000000001</v>
    <v>0.47</v>
    <v>52997810</v>
    <v>APRE</v>
    <v>Aprea Therapeutics, Inc. (XNAS:APRE)</v>
    <v>59451</v>
    <v>302669</v>
    <v>2019</v>
  </rv>
  <rv s="2">
    <v>588</v>
  </rv>
  <rv s="0">
    <v>https://www.bing.com/financeapi/forcetrigger?t=buhwhw&amp;q=XNAS%3aVINC&amp;form=skydnc</v>
    <v>Learn more on Bing</v>
  </rv>
  <rv s="4">
    <v>7</v>
    <v>VINCERX PHARMA, INC. (XNAS:VINC)</v>
    <v>2</v>
    <v>8</v>
    <v>Finance</v>
    <v>4</v>
    <v>en-GB</v>
    <v>buhwhw</v>
    <v>268435456</v>
    <v>1</v>
    <v>Powered by Refinitiv</v>
    <v>8.0269999999999992</v>
    <v>0.63109999999999999</v>
    <v>0.89300000000000002</v>
    <v>0.02</v>
    <v>1.9231000000000002E-2</v>
    <v>0.06</v>
    <v>5.6604000000000002E-2</v>
    <v>USD</v>
    <v>Vincerx Pharma, Inc. is a clinical-stage life sciences company that is focused on the development and oncology knowledge to advance new therapies to address unmet medical needs for the treatment of cancer. The Company’s small molecule drug program includes VIP152, which is a selective, clinical-stage positive transcription elongation factor-beta/cyclin-dependent kinase 9 (PTEFb/CDK9) inhibitor. The Company's antibody-drug conjugate (ADC) platform includes VIP943 and VIP924, which are ADC compounds addressing known and oncology targets. The bioconjugation program also includes VIP236, which is a small molecule drug conjugate (SMDC) for solid tumors. Its SMDC platform targets advanced solid tumors with optimized camptothecin, a potent cytotoxin (warhead, payload or toxophore).</v>
    <v>56</v>
    <v>Nasdaq Stock Market</v>
    <v>XNAS</v>
    <v>XNAS</v>
    <v>260 Sheridan Avenue, Suite 400, PALO ALTO, CA, 94306 US</v>
    <v>1.1399999999999999</v>
    <v>Biotechnology &amp; Medical Research</v>
    <v>Stock</v>
    <v>44946.935311342189</v>
    <v>590</v>
    <v>1.03</v>
    <v>22461160</v>
    <v>VINCERX PHARMA, INC.</v>
    <v>VINCERX PHARMA, INC.</v>
    <v>1.03</v>
    <v>1.04</v>
    <v>1.06</v>
    <v>1.1200000000000001</v>
    <v>21189770</v>
    <v>VINC</v>
    <v>VINCERX PHARMA, INC. (XNAS:VINC)</v>
    <v>86515</v>
    <v>360092</v>
    <v>2018</v>
  </rv>
  <rv s="2">
    <v>591</v>
  </rv>
  <rv s="0">
    <v>https://www.bing.com/financeapi/forcetrigger?t=bzti1h&amp;q=XNAS%3aEFTR&amp;form=skydnc</v>
    <v>Learn more on Bing</v>
  </rv>
  <rv s="3">
    <v>5</v>
    <v>EFFECTOR THERAPEUTICS, INC (XNAS:EFTR)</v>
    <v>2</v>
    <v>6</v>
    <v>Finance</v>
    <v>4</v>
    <v>en-GB</v>
    <v>bzti1h</v>
    <v>268435456</v>
    <v>1</v>
    <v>Powered by Refinitiv</v>
    <v>6.38</v>
    <v>0.36</v>
    <v>1.742</v>
    <v>1.7100000000000001E-2</v>
    <v>3.7857000000000002E-2</v>
    <v>-1.8800000000000001E-2</v>
    <v>-4.0101999999999999E-2</v>
    <v>USD</v>
    <v>eFFECTOR Therapeutics, Inc. is a clinical-stage biopharmaceutical company. The Company is focused on the development of oncology drugs, such as selective translation regulator inhibitors (STRIs). It uses selective translation regulation technology platform to internally discover a portfolio of small molecule STRI product candidates. Its product candidates target the eIF4F complex and its activating kinase, MNK. The Company's lead product candidate, tomivosertib, is an inhibitor of MNK, and is being evaluated in combination with KEYTRUDA (pembrolizumab), an inhibitor of programed cell death protein 1 (PD-1) in a randomized Phase IIb clinical trial in patients with metastatic non-small cell lung cancer (NSCLC). Its second product candidate, zotatifin, is an inhibitor of eIF4A, a component of the eIF4F complex, and is being evaluated in a Phase I/II clinical trial in patients with certain solid tumors. Its third program is focused on developing inhibitors of eIF4E.</v>
    <v>13</v>
    <v>Nasdaq Stock Market</v>
    <v>XNAS</v>
    <v>XNAS</v>
    <v>142 North Cedros Avenue, Suite B, Suite A, SOLANA BEACH, CA, 92075 US</v>
    <v>0.47</v>
    <v>Biotechnology &amp; Medical Research</v>
    <v>Stock</v>
    <v>44947.008565474222</v>
    <v>593</v>
    <v>0.44</v>
    <v>19639500</v>
    <v>EFFECTOR THERAPEUTICS, INC</v>
    <v>EFFECTOR THERAPEUTICS, INC</v>
    <v>0.44700000000000001</v>
    <v>3.1888000000000001</v>
    <v>0.45169999999999999</v>
    <v>0.46879999999999999</v>
    <v>0.45</v>
    <v>41893140</v>
    <v>EFTR</v>
    <v>EFFECTOR THERAPEUTICS, INC (XNAS:EFTR)</v>
    <v>157715</v>
    <v>553244</v>
    <v>2020</v>
  </rv>
  <rv s="2">
    <v>594</v>
  </rv>
  <rv s="0">
    <v>https://www.bing.com/financeapi/forcetrigger?t=a1uklh&amp;q=XNYS%3aAIM&amp;form=skydnc</v>
    <v>Learn more on Bing</v>
  </rv>
  <rv s="3">
    <v>5</v>
    <v>AIM ImmunoTech Inc. (XNYS:AIM)</v>
    <v>2</v>
    <v>6</v>
    <v>Finance</v>
    <v>4</v>
    <v>en-GB</v>
    <v>a1uklh</v>
    <v>268435456</v>
    <v>1</v>
    <v>Powered by Refinitiv</v>
    <v>1.38</v>
    <v>0.29099999999999998</v>
    <v>-0.34899999999999998</v>
    <v>-0.01</v>
    <v>-1.5152000000000001E-2</v>
    <v>0.02</v>
    <v>3.0769000000000001E-2</v>
    <v>USD</v>
    <v>AIM ImmunoTech Inc. is an immuno-pharmaceutical company. The Company is focused on the research and development of therapeutics to treat multiple types of cancers, viral diseases and immune-deficiency disorders. The Company’s flagship products are Ampligen (rintatolimod), a drug of large macromolecular ribonucleic acid (RNA) molecules, and Alferon N Injection (Interferon Alfa-N3). Ampligen is approved for commercial sale in the Argentine Republic for the treatment of severe chronic fatigue syndrome (CFS) and is an experimental drug in the United States undergoing clinical development for the treatment of certain cancers and ME/CFS. Alferon N Injection is the registered trademark for its injectable formulation of natural alpha interferon. Alferon N Injection is a natural-source, multi-species alpha interferon approved for sale in the United States and Argentina for the intralesional treatment of refractory or recurring external genital warts in patients 18 years of age or older.</v>
    <v>21</v>
    <v>New York Stock Exchange</v>
    <v>XNYS</v>
    <v>XNYS</v>
    <v>2117 SW Highway 484, OCALA, FL, 34473-7949 US</v>
    <v>0.7</v>
    <v>Biotechnology &amp; Medical Research</v>
    <v>Stock</v>
    <v>44946.881944444445</v>
    <v>596</v>
    <v>0.63</v>
    <v>31253480</v>
    <v>AIM ImmunoTech Inc.</v>
    <v>AIM ImmunoTech Inc.</v>
    <v>0.7</v>
    <v>0</v>
    <v>0.66</v>
    <v>0.65</v>
    <v>0.67</v>
    <v>48082280</v>
    <v>AIM</v>
    <v>AIM ImmunoTech Inc. (XNYS:AIM)</v>
    <v>259158</v>
    <v>401808</v>
    <v>1990</v>
  </rv>
  <rv s="2">
    <v>597</v>
  </rv>
  <rv s="0">
    <v>https://www.bing.com/financeapi/forcetrigger?t=bwh2kr&amp;q=XNAS%3aCDAK&amp;form=skydnc</v>
    <v>Learn more on Bing</v>
  </rv>
  <rv s="4">
    <v>7</v>
    <v>CODIAK BIOSCIENCES, INC. (XNAS:CDAK)</v>
    <v>2</v>
    <v>8</v>
    <v>Finance</v>
    <v>4</v>
    <v>en-GB</v>
    <v>bwh2kr</v>
    <v>268435456</v>
    <v>1</v>
    <v>Powered by Refinitiv</v>
    <v>7.44</v>
    <v>0.3</v>
    <v>2.649</v>
    <v>2.8000000000000001E-2</v>
    <v>4.8276000000000006E-2</v>
    <v>-2.8000000000000001E-2</v>
    <v>-4.6052999999999997E-2</v>
    <v>USD</v>
    <v>Codiak BioSciences, Inc. is a clinical-stage biopharmaceutical company. The Company is focused on the development of exosome-based therapeutics. The Company has developed its engineering and manufacturing platform, engEx Platform, to develop upon the innate properties of exosomes to design, engineer and manufacture exosome therapeutics. It utilizes the engEx Platform to generate a pipeline of engineered exosomes (engEx) exosomes, focused at treating a range of diseases, including oncology, neuro-oncology, neurology, neuromuscular disease and infectious disease. The Company's product candidates, exoSTING and exoIL-12, are developed to address solid tumors. The Company's program, exoSTING, is an exosome therapeutic candidate engineered with its engEx Platform to carry stimulator of interferon genes (STING) agonist inside the lumen of the exosome while expressing prostaglandin F2 receptor negative regulator (PTGFRN).</v>
    <v>102</v>
    <v>Nasdaq Stock Market</v>
    <v>XNAS</v>
    <v>XNAS</v>
    <v>35 CambridgePark Drive, Suite 500, CAMBRIDGE, MA, 02140 US</v>
    <v>0.62590000000000001</v>
    <v>Biotechnology &amp; Medical Research</v>
    <v>Stock</v>
    <v>44947.033720277344</v>
    <v>599</v>
    <v>0.57499999999999996</v>
    <v>22392410</v>
    <v>CODIAK BIOSCIENCES, INC.</v>
    <v>CODIAK BIOSCIENCES, INC.</v>
    <v>0.57499999999999996</v>
    <v>0.57999999999999996</v>
    <v>0.60799999999999998</v>
    <v>0.57999999999999996</v>
    <v>36829630</v>
    <v>CDAK</v>
    <v>CODIAK BIOSCIENCES, INC. (XNAS:CDAK)</v>
    <v>89093</v>
    <v>273412</v>
    <v>2015</v>
  </rv>
  <rv s="2">
    <v>600</v>
  </rv>
  <rv s="0">
    <v>https://www.bing.com/financeapi/forcetrigger?t=a1pv1h&amp;q=XNAS%3aCLRB&amp;form=skydnc</v>
    <v>Learn more on Bing</v>
  </rv>
  <rv s="4">
    <v>7</v>
    <v>CELLECTAR BIOSCIENCES, INC. (XNAS:CLRB)</v>
    <v>2</v>
    <v>8</v>
    <v>Finance</v>
    <v>4</v>
    <v>en-GB</v>
    <v>a1pv1h</v>
    <v>268435456</v>
    <v>1</v>
    <v>Powered by Refinitiv</v>
    <v>7.9009999999999998</v>
    <v>1.25</v>
    <v>1.1989000000000001</v>
    <v>0.03</v>
    <v>2.027E-2</v>
    <v>0.04</v>
    <v>2.649E-2</v>
    <v>USD</v>
    <v>Cellectar Biosciences, Inc. is a clinical-stage biopharmaceutical company. The Company is focused on the discovery, development and commercialization of drugs for the treatment of cancer. The Company, through Phospholipid Drug Conjugate (PDC) platform, is focused on to develop PDCs that are designed to target cancer cells. Its PDC platform possesses the potential for the discovery and development of cancer-targeting treatments, and it plans to develop PDCs independently and through research and development collaborations. The Company’s product pipeline includes iopofosine, a small-molecule PDC designed to provide targeted delivery of iodine-131 (radioisotope), proprietary preclinical PDC chemotherapeutic programs and multiple partnered PDC assets. The Company is also evaluating iopofosine in highly refractory multiple myeloma patients in its Phase II CLOVER-1 study and relapsed/refractory pediatric cancer patients with sarcomas or brain tumors in the Phase II CLOVER-2 study.</v>
    <v>12</v>
    <v>Nasdaq Stock Market</v>
    <v>XNAS</v>
    <v>XNAS</v>
    <v>100 Campus Drive, FLORHAM PARK, NJ, 07932 US</v>
    <v>1.53</v>
    <v>Pharmaceuticals</v>
    <v>Stock</v>
    <v>44946.951586805466</v>
    <v>602</v>
    <v>1.42</v>
    <v>14171760</v>
    <v>CELLECTAR BIOSCIENCES, INC.</v>
    <v>CELLECTAR BIOSCIENCES, INC.</v>
    <v>1.5</v>
    <v>1.48</v>
    <v>1.51</v>
    <v>1.55</v>
    <v>9385270</v>
    <v>CLRB</v>
    <v>CELLECTAR BIOSCIENCES, INC. (XNAS:CLRB)</v>
    <v>80515</v>
    <v>66630</v>
    <v>1996</v>
  </rv>
  <rv s="2">
    <v>603</v>
  </rv>
  <rv s="0">
    <v>https://www.bing.com/financeapi/forcetrigger?t=a1p5mw&amp;q=XNAS%3aCALA&amp;form=skydnc</v>
    <v>Learn more on Bing</v>
  </rv>
  <rv s="4">
    <v>7</v>
    <v>CALITHERA BIOSCIENCES, INC. (XNAS:CALA)</v>
    <v>2</v>
    <v>8</v>
    <v>Finance</v>
    <v>4</v>
    <v>en-GB</v>
    <v>a1p5mw</v>
    <v>268435456</v>
    <v>1</v>
    <v>Powered by Refinitiv</v>
    <v>14.866</v>
    <v>0.4</v>
    <v>1.2464</v>
    <v>4.2000000000000003E-2</v>
    <v>0.10047800000000001</v>
    <v>-1E-3</v>
    <v>-2.1740000000000002E-3</v>
    <v>USD</v>
    <v>Calithera Biosciences, Inc. is a clinical-stage, precision oncology biopharmaceutical company. The Company is engaged in developing targeted therapies to redefine treatment for biomarker-specific patient populations. The Company is advancing a robust pipeline of investigational, small molecule oncology compounds with a biomarker-driven approach that targets genetic vulnerabilities in cancer cells to deliver new therapies for patients suffering from aggressive hematologic and solid tumor cancers. The Company is opportunistically developing therapeutics outside of oncology to treat diseases with unmet needs, as is the case in cystic fibrosis. The Company's Mivavotinib is a spleen tyrosine kinase (SYK) inhibitor, which targets the constitutively activated B-cell receptor (BCR) pathway in DLBCL and other non-Hodgkin lymphomas NHLs). Its Sapanisertib is a dual target of rapamycin kinase C I/II (TORC1/2) inhibitor that targets a key survival mechanism in KEAP1/NRF2-mutated tumor cells.</v>
    <v>63</v>
    <v>Nasdaq Stock Market</v>
    <v>XNAS</v>
    <v>XNAS</v>
    <v>343 Oyster Point Blvd #200, SOUTH SAN FRANCISCO, CA, 94080 US</v>
    <v>0.46</v>
    <v>Pharmaceuticals</v>
    <v>Stock</v>
    <v>44947.04157236094</v>
    <v>605</v>
    <v>0.41</v>
    <v>2238020</v>
    <v>CALITHERA BIOSCIENCES, INC.</v>
    <v>CALITHERA BIOSCIENCES, INC.</v>
    <v>0.41</v>
    <v>0.41799999999999998</v>
    <v>0.46</v>
    <v>0.45900000000000002</v>
    <v>4865260</v>
    <v>CALA</v>
    <v>CALITHERA BIOSCIENCES, INC. (XNAS:CALA)</v>
    <v>216465</v>
    <v>510589</v>
    <v>2010</v>
  </rv>
  <rv s="2">
    <v>606</v>
  </rv>
  <rv s="0">
    <v>https://www.bing.com/financeapi/forcetrigger?t=a1z9lh&amp;q=XNAS%3aONTX&amp;form=skydnc</v>
    <v>Learn more on Bing</v>
  </rv>
  <rv s="4">
    <v>7</v>
    <v>ONCONOVA THERAPEUTICS, INC. (XNAS:ONTX)</v>
    <v>2</v>
    <v>8</v>
    <v>Finance</v>
    <v>4</v>
    <v>en-GB</v>
    <v>a1z9lh</v>
    <v>268435456</v>
    <v>1</v>
    <v>Powered by Refinitiv</v>
    <v>2.06</v>
    <v>0.62</v>
    <v>1.5629</v>
    <v>-2.6100000000000002E-2</v>
    <v>-3.0487E-2</v>
    <v>1.03E-2</v>
    <v>1.2410000000000001E-2</v>
    <v>USD</v>
    <v>Onconova Therapeutics, Inc. is a clinical-stage biopharmaceutical company, which is focused on discovering and developing products for patients with cancer. It has molecularly targeted agents designed to disrupt specific cellular pathways for cancer cell proliferation. It has the two clinical-stage programs: narazaciclib (ON 123300), which is a multi-targeted kinase inhibitor in solid tumors and hematological malignancies as a single agent or in combination with other anti-cancer therapies; and rigosertib administered alone or in combination for the treatment of solid tumors. Narazaciclib is a multi-targeted kinase inhibitor targeting cyclin-dependent kinases (CDK) 2, 4, 6, and 9, AMPK related protein kinase 5 (ARK5), and colony-stimulating factor 1 receptor (CSF1R). It is supporting investigator-initiated studies (ISS) that are exploring the use of rigosertib for cancers driven by mutated Ras genes, including a Phase 1/2a study of rigosertib in combination with a PD-1 inhibitor.</v>
    <v>14</v>
    <v>Nasdaq Stock Market</v>
    <v>XNAS</v>
    <v>XNAS</v>
    <v>375 Pheasant Run, NEWTOWN, PA, 18940 US</v>
    <v>0.85609999999999997</v>
    <v>Pharmaceuticals</v>
    <v>Stock</v>
    <v>44946.970795566405</v>
    <v>608</v>
    <v>0.8</v>
    <v>17368570</v>
    <v>ONCONOVA THERAPEUTICS, INC.</v>
    <v>ONCONOVA THERAPEUTICS, INC.</v>
    <v>0.85</v>
    <v>0.85609999999999997</v>
    <v>0.83</v>
    <v>0.84030000000000005</v>
    <v>20925990</v>
    <v>ONTX</v>
    <v>ONCONOVA THERAPEUTICS, INC. (XNAS:ONTX)</v>
    <v>42145</v>
    <v>82442</v>
    <v>1998</v>
  </rv>
  <rv s="2">
    <v>609</v>
  </rv>
  <rv s="0">
    <v>https://www.bing.com/financeapi/forcetrigger?t=bgr777&amp;q=XNAS%3aRUBY&amp;form=skydnc</v>
    <v>Learn more on Bing</v>
  </rv>
  <rv s="4">
    <v>7</v>
    <v>RUBIUS THERAPEUTICS, INC. (XNAS:RUBY)</v>
    <v>2</v>
    <v>8</v>
    <v>Finance</v>
    <v>4</v>
    <v>en-GB</v>
    <v>bgr777</v>
    <v>268435456</v>
    <v>1</v>
    <v>Powered by Refinitiv</v>
    <v>7.76</v>
    <v>0.14000000000000001</v>
    <v>2.3468</v>
    <v>-3.5999999999999999E-3</v>
    <v>-1.5632E-2</v>
    <v>2.3199999999999998E-2</v>
    <v>0.102338</v>
    <v>USD</v>
    <v>Rubius Therapeutics, Inc. is a clinical-stage biopharmaceutical company. The Company is engaged in developing medicines called Red Cell Therapeutics (RCTs). Its RED PLATFORM is designed to genetically engineer, and culture Red Cell Therapeutics that are ready-to-use cellular therapies for the treatment of cancer and autoimmune diseases. It develops RCT product candidates based on therapeutic modalities such as immune system stimulation for the treatment of cancer and immune modulation to induce tolerance in autoimmune diseases. Its oncology program, RTX-240, is in the Phase I/II clinical trial for relapsed/refractory or solid tumors and in the Phase I clinical trial for relapsed/refractory acute myeloid leukemia (AML). Its RTX-321 is an allogeneic artificial antigen presenting cell (aAPC) product candidate, which is in the Phase I clinical trial for the treatment of advanced human papillomavirus (HPV) 16-positive cancers.</v>
    <v>9</v>
    <v>Nasdaq Stock Market</v>
    <v>XNAS</v>
    <v>XNAS</v>
    <v>399 Binney St Ste 300, CAMBRIDGE, MA, 02142-1038 US</v>
    <v>0.23499999999999999</v>
    <v>Biotechnology &amp; Medical Research</v>
    <v>Stock</v>
    <v>44947.041199988278</v>
    <v>611</v>
    <v>0.21049999999999999</v>
    <v>20487230</v>
    <v>RUBIUS THERAPEUTICS, INC.</v>
    <v>RUBIUS THERAPEUTICS, INC.</v>
    <v>0.2324</v>
    <v>0.2303</v>
    <v>0.22670000000000001</v>
    <v>0.24990000000000001</v>
    <v>90371530</v>
    <v>RUBY</v>
    <v>RUBIUS THERAPEUTICS, INC. (XNAS:RUBY)</v>
    <v>992636</v>
    <v>2286061</v>
    <v>2013</v>
  </rv>
  <rv s="2">
    <v>612</v>
  </rv>
  <rv s="0">
    <v>https://www.bing.com/financeapi/forcetrigger?t=a1ze3m&amp;q=XNAS%3aTPST&amp;form=skydnc</v>
    <v>Learn more on Bing</v>
  </rv>
  <rv s="4">
    <v>7</v>
    <v>TEMPEST THERAPEUTICS, INC. (XNAS:TPST)</v>
    <v>2</v>
    <v>8</v>
    <v>Finance</v>
    <v>9</v>
    <v>en-GB</v>
    <v>a1ze3m</v>
    <v>268435456</v>
    <v>1</v>
    <v>Powered by Refinitiv</v>
    <v>4.55</v>
    <v>1.06</v>
    <v>0.69230000000000003</v>
    <v>0.13</v>
    <v>7.1822999999999998E-2</v>
    <v>-0.03</v>
    <v>-1.5227999999999998E-2</v>
    <v>USD</v>
    <v>Tempest Therapeutics, Inc. (Tempest) is a clinical-stage oncology company. The Company is focused on developing therapeutics that combine both targeted and immune-mediated mechanisms to treat a wide range of tumors. The Company’s two clinical programs include TPST-1495 and TPST-1120. TPST-1120 is a selective antagonist of peroxisome proliferator-activated receptor. TPST-1120 is in Phase I and II trials in solid tumors, including a global randomized Phase Ib/II trial in combination with the standard-of-care first-line regimen of atezolizumab and bevacizumab in patients with advanced or metastatic hepatocellular carcinoma (HCC). TPST-1495, is a dual antagonist of EP2 and EP4, receptors of prostaglandin E2, and is in a Phase I monotherapy and combination trial in solid tumors.</v>
    <v>17</v>
    <v>Nasdaq Stock Market</v>
    <v>XNAS</v>
    <v>XNAS</v>
    <v>2000 SIERRA POINT PARKWAY, SUITE 400, BRISBANE, CA, 94005 US</v>
    <v>2.02</v>
    <v>Biotechnology &amp; Medical Research</v>
    <v>Stock</v>
    <v>44946.875051099218</v>
    <v>614</v>
    <v>1.85</v>
    <v>20718690</v>
    <v>TEMPEST THERAPEUTICS, INC.</v>
    <v>TEMPEST THERAPEUTICS, INC.</v>
    <v>1.85</v>
    <v>1.81</v>
    <v>1.94</v>
    <v>1.94</v>
    <v>10517100</v>
    <v>TPST</v>
    <v>TEMPEST THERAPEUTICS, INC. (XNAS:TPST)</v>
    <v>80469</v>
    <v>26099</v>
    <v>2011</v>
  </rv>
  <rv s="2">
    <v>615</v>
  </rv>
  <rv s="0">
    <v>https://www.bing.com/financeapi/forcetrigger?t=a1r6nm&amp;q=XNAS%3aKTRA&amp;form=skydnc</v>
    <v>Learn more on Bing</v>
  </rv>
  <rv s="4">
    <v>7</v>
    <v>KINTARA THERAPEUTICS, INC. (XNAS:KTRA)</v>
    <v>2</v>
    <v>8</v>
    <v>Finance</v>
    <v>4</v>
    <v>en-GB</v>
    <v>a1r6nm</v>
    <v>268435456</v>
    <v>1</v>
    <v>Powered by Refinitiv</v>
    <v>42</v>
    <v>3.5022000000000002</v>
    <v>1.0354000000000001</v>
    <v>-0.09</v>
    <v>-1.3996999999999999E-2</v>
    <v>-0.28000000000000003</v>
    <v>-4.4164000000000002E-2</v>
    <v>USD</v>
    <v>Kintara Therapeutics, Inc. is a clinical-stage, biopharmaceutical company focused on the development and commercialization of new cancer therapies. The Company is developing and commercializing anti-cancer therapies for patients whose solid tumors exhibit features that make them resistant to, or unlikely to respond to available therapies, with particular focus on orphan cancer indications. The Company’s two lead candidates include VAL-083 and REM-001. Its VAL-083 is a novel, validated, deoxyribonucleic acid (DNA) targeting agent, for the treatment of drug-resistant solid tumors such as glioblastoma multiforme (GBM) and potentially other solid tumors, including ovarian cancer, non-small cell lung cancer (NSCLC), and diffuse intrinsic pontine glioma (DIPG) The Company’s REM-001, a late-stage photodynamic therapy (PDT) for the treatment of cutaneous metastatic breast cancer (CMBC); basal cell carcinoma nevus syndrome (BCCNS), and access graft failure in hemodialysis patients.</v>
    <v>3</v>
    <v>Nasdaq Stock Market</v>
    <v>XNAS</v>
    <v>XNAS</v>
    <v>9920 Pacific Heights Blvd, Suite 150, Suite 200, SAN DIEGO, CA, 92121 US</v>
    <v>6.89</v>
    <v>Biotechnology &amp; Medical Research</v>
    <v>Stock</v>
    <v>44947.022912823435</v>
    <v>617</v>
    <v>6.33</v>
    <v>10246370</v>
    <v>KINTARA THERAPEUTICS, INC.</v>
    <v>KINTARA THERAPEUTICS, INC.</v>
    <v>6.4</v>
    <v>6.43</v>
    <v>6.34</v>
    <v>6.06</v>
    <v>1616150</v>
    <v>KTRA</v>
    <v>KINTARA THERAPEUTICS, INC. (XNAS:KTRA)</v>
    <v>40010</v>
    <v>78879</v>
    <v>2009</v>
  </rv>
  <rv s="2">
    <v>618</v>
  </rv>
  <rv s="0">
    <v>https://www.bing.com/financeapi/forcetrigger?t=a1yrm7&amp;q=XNAS%3aINDP&amp;form=skydnc</v>
    <v>Learn more on Bing</v>
  </rv>
  <rv s="4">
    <v>7</v>
    <v>INDAPTUS THERAPEUTICS, INC. (XNAS:INDP)</v>
    <v>2</v>
    <v>8</v>
    <v>Finance</v>
    <v>4</v>
    <v>en-GB</v>
    <v>a1yrm7</v>
    <v>268435456</v>
    <v>1</v>
    <v>Powered by Refinitiv</v>
    <v>5.47</v>
    <v>1.25</v>
    <v>1.1025</v>
    <v>3.7199999999999997E-2</v>
    <v>2.3209E-2</v>
    <v>0.01</v>
    <v>6.0980000000000001E-3</v>
    <v>USD</v>
    <v>Indaptus Therapeutics, Inc, is a pre-clinical biotechnology company. The Company is focused on enhancing and expanding curative cancer immunotherapy for patients with unresectable or metastatic solid tumors and lymphomas. It designs its approach by targeting specific tumor or viral antigens. Its lead candidate, Decoy20, is in pre-clinical development. Its platform is based on the hypothesis that require anti-tumor immunotherapy to activate both innate and adaptive cellular immunity in both tumors and immune organs. Its approach uses multi-targeted package of bacterial pathogen-associated molecular patterns (PAMPs) in the form of attenuated and killed, intact but non-pathogenic bacteria delivered intravenously. Its intravenous therapeutic candidates target the liver, spleen, and leaky vasculature of tumors, producing immune activation in an immune organ, as well as a common site for primary and metastatic cancer and hepatitis B virus (HBV) infection.</v>
    <v>70</v>
    <v>Nasdaq Stock Market</v>
    <v>XNAS</v>
    <v>XNAS</v>
    <v>3 Columbus Circle, 15Th Floor, NEW YORK, NY, 10019 US</v>
    <v>1.66</v>
    <v>Biotechnology &amp; Medical Research</v>
    <v>Stock</v>
    <v>44946.885539397656</v>
    <v>620</v>
    <v>1.62</v>
    <v>13544100</v>
    <v>INDAPTUS THERAPEUTICS, INC.</v>
    <v>INDAPTUS THERAPEUTICS, INC.</v>
    <v>1.66</v>
    <v>1.6028</v>
    <v>1.64</v>
    <v>1.65</v>
    <v>8258600</v>
    <v>INDP</v>
    <v>INDAPTUS THERAPEUTICS, INC. (XNAS:INDP)</v>
    <v>5445</v>
    <v>52762</v>
    <v>2021</v>
  </rv>
  <rv s="2">
    <v>621</v>
  </rv>
  <rv s="0">
    <v>https://www.bing.com/financeapi/forcetrigger?t=aw27h7&amp;q=XNAS%3aERYP&amp;form=skydnc</v>
    <v>Learn more on Bing</v>
  </rv>
  <rv s="4">
    <v>7</v>
    <v>Erytech Pharma SA (XNAS:ERYP)</v>
    <v>2</v>
    <v>8</v>
    <v>Finance</v>
    <v>4</v>
    <v>en-GB</v>
    <v>aw27h7</v>
    <v>268435456</v>
    <v>1</v>
    <v>Powered by Refinitiv</v>
    <v>2.1800000000000002</v>
    <v>0.3</v>
    <v>2.2077</v>
    <v>4.3900000000000002E-2</v>
    <v>7.8942999999999999E-2</v>
    <v>0</v>
    <v>0</v>
    <v>USD</v>
    <v>Erytech Pharma SA, also known as ERYTECH Pharma, is a France-based biopharmaceutical company developing medicinal products mainly in oncology, hematology and immunology fields of business. The Company offers ESY-ASP (GRASPA), a medicinal product consisting of L-Asparaginase entrapped into human homologous red blood cells. The product is used for treatment of Acute Lymphoblastic Leukemia (ALL), a childhood cancer. The Company's technology is based on the use of human red blood cells (RBCs) to improve the pharmacokinetic (PK) and pharmacodynamic (PD) properties of therapeutic enzymes, for instance asparaginase. The enzyme can destroy asparagine and deprive cancer cells of an important nutrient for these cells, resulting in their death.</v>
    <v>149</v>
    <v>Nasdaq Stock Market</v>
    <v>XNAS</v>
    <v>XNAS</v>
    <v>60 avenue Rockefeller, Batiment Adenine, LYON, AUVERGNE-RHONE-ALPES, 69008 FR</v>
    <v>0.63</v>
    <v>Biotechnology &amp; Medical Research</v>
    <v>Stock</v>
    <v>44946.879936400001</v>
    <v>623</v>
    <v>0.55489999999999995</v>
    <v>20754710</v>
    <v>Erytech Pharma SA</v>
    <v>Erytech Pharma SA</v>
    <v>0.6</v>
    <v>0.55610000000000004</v>
    <v>0.6</v>
    <v>0.6</v>
    <v>31018550</v>
    <v>ERYP</v>
    <v>Erytech Pharma SA (XNAS:ERYP)</v>
    <v>51719</v>
    <v>64135</v>
    <v>2004</v>
  </rv>
  <rv s="2">
    <v>624</v>
  </rv>
  <rv s="0">
    <v>https://www.bing.com/financeapi/forcetrigger?t=a1osk2&amp;q=XNAS%3aBPTH&amp;form=skydnc</v>
    <v>Learn more on Bing</v>
  </rv>
  <rv s="4">
    <v>7</v>
    <v>BIO-PATH HOLDINGS, INC. (XNAS:BPTH)</v>
    <v>2</v>
    <v>8</v>
    <v>Finance</v>
    <v>4</v>
    <v>en-GB</v>
    <v>a1osk2</v>
    <v>268435456</v>
    <v>1</v>
    <v>Powered by Refinitiv</v>
    <v>4.4782999999999999</v>
    <v>1.2732000000000001</v>
    <v>1.2821</v>
    <v>1.72E-2</v>
    <v>9.1490000000000009E-3</v>
    <v>2.2800000000000001E-2</v>
    <v>1.2017999999999999E-2</v>
    <v>USD</v>
    <v>Bio-Path Holdings, Inc. is a clinical and preclinical stage oncology focused RNAi nanoparticle drug development company. It utilizes a technology that achieves systemic delivery for target-specific protein inhibition for any gene product that is over-expressed in disease. Its drug delivery and antisense technology, DNAbilize, is a platform that uses P-ethoxy, which is a deoxyribonucleic acid (DNA) backbone modification that is intended to protect the DNA from destruction by the body's enzymes when circulating in vivo, incorporated inside of a lipid bilayer having neutral charge. Its lead drug candidate, prexigebersen, targets growth factor receptor-bound protein 2 (Grb2). Its second drug candidate, Liposomal Bcl-2 (BP1002), targets the protein Bcl-2, which is responsible for driving cell survival in up to 60% of all cancers. Its third drug candidate, Liposomal STAT3 (BP1003), targets the STAT3 protein. Its modified product named prexigebersen-A, is its fourth drug candidate.</v>
    <v>10</v>
    <v>Nasdaq Stock Market</v>
    <v>XNAS</v>
    <v>XNAS</v>
    <v>4710 Bellaire Blvd Ste 210, BELLAIRE, TX, 77401-4505 US</v>
    <v>1.91</v>
    <v>Biotechnology &amp; Medical Research</v>
    <v>Stock</v>
    <v>44947.029630485937</v>
    <v>626</v>
    <v>1.86</v>
    <v>15102020</v>
    <v>BIO-PATH HOLDINGS, INC.</v>
    <v>BIO-PATH HOLDINGS, INC.</v>
    <v>1.87</v>
    <v>1.88</v>
    <v>1.8972</v>
    <v>1.92</v>
    <v>7960160</v>
    <v>BPTH</v>
    <v>BIO-PATH HOLDINGS, INC. (XNAS:BPTH)</v>
    <v>27042</v>
    <v>34034</v>
    <v>2014</v>
  </rv>
  <rv s="2">
    <v>627</v>
  </rv>
  <rv s="0">
    <v>https://www.bing.com/financeapi/forcetrigger?t=a1nn5r&amp;q=XNAS%3aAPVO&amp;form=skydnc</v>
    <v>Learn more on Bing</v>
  </rv>
  <rv s="3">
    <v>5</v>
    <v>APTEVO THERAPEUTICS INC. (XNAS:APVO)</v>
    <v>2</v>
    <v>6</v>
    <v>Finance</v>
    <v>4</v>
    <v>en-GB</v>
    <v>a1nn5r</v>
    <v>268435456</v>
    <v>1</v>
    <v>Powered by Refinitiv</v>
    <v>7.5499000000000001</v>
    <v>1.94</v>
    <v>5.3703000000000003</v>
    <v>-0.14000000000000001</v>
    <v>-5.5118E-2</v>
    <v>0.01</v>
    <v>4.1670000000000006E-3</v>
    <v>USD</v>
    <v>Aptevo Therapeutics Inc. is a clinical-stage, research and development biotechnology company. The Company is focused on developing immunotherapeutic candidates for the treatment of different forms of cancer. It has developed two platform technologies, such as ADAPTIR and ADAPTIR-FLEX for rational design of precision immune modulatory drugs. Its lead clinical candidate, APVO436, and preclinical candidates, ALG.APV-527 and APVO603, are developed using its ADAPTIR modular protein technology platform. Its preclinical candidate APVO442 is being developed using its ADAPTIR-FLEX modular protein technology platform. APVO436 is a bispecific CD3xCD123 ADAPTIR that is designed to engage CD3 and CD123 to redirect T-cells to destroy leukemia cells expressing the target CD123 molecule on their surface. APVO603 is a preclinical dual agonist bispecific ADAPTIR candidate employing a mechanism of action to simultaneously target 4-1BB (CD137) and OX40 (CD134), both members of the TNF-receptor family.</v>
    <v>54</v>
    <v>Nasdaq Stock Market</v>
    <v>XNAS</v>
    <v>XNAS</v>
    <v>2401 4th Ave Ste 1050, SEATTLE, WA, 98121-3460 US</v>
    <v>2.57</v>
    <v>Biotechnology &amp; Medical Research</v>
    <v>Stock</v>
    <v>44947.020183182809</v>
    <v>629</v>
    <v>2.36</v>
    <v>12220220</v>
    <v>APTEVO THERAPEUTICS INC.</v>
    <v>APTEVO THERAPEUTICS INC.</v>
    <v>2.54</v>
    <v>2.3717000000000001</v>
    <v>2.54</v>
    <v>2.4</v>
    <v>2.41</v>
    <v>5091760</v>
    <v>APVO</v>
    <v>APTEVO THERAPEUTICS INC. (XNAS:APVO)</v>
    <v>103942</v>
    <v>320188</v>
    <v>2016</v>
  </rv>
  <rv s="2">
    <v>630</v>
  </rv>
  <rv s="0">
    <v>https://www.bing.com/financeapi/forcetrigger?t=aw2etc&amp;q=XNAS%3aKZIA&amp;form=skydnc</v>
    <v>Learn more on Bing</v>
  </rv>
  <rv s="4">
    <v>7</v>
    <v>KAZIA THERAPEUTICS LIMITED (XNAS:KZIA)</v>
    <v>2</v>
    <v>8</v>
    <v>Finance</v>
    <v>4</v>
    <v>en-GB</v>
    <v>aw2etc</v>
    <v>268435456</v>
    <v>1</v>
    <v>Powered by Refinitiv</v>
    <v>8.61</v>
    <v>0.50039999999999996</v>
    <v>2.0072000000000001</v>
    <v>0.02</v>
    <v>2.0202000000000001E-2</v>
    <v>0</v>
    <v>0</v>
    <v>USD</v>
    <v>Kazia Therapeutics Limited is an Australia-based oncology-focused drug development company. The Company is engaged in pharmaceutical research and development. The Company’s drug candidates are designed to treat diseases such as brain cancer, renal cancer, and liver cancer. The Company’s lead programs include paxalisib and EVT801. Paxalisib is a small molecule inhibitor of the PI3K / Akt / mTOR pathway, a central regulator of growth and cell division that is dysregulated in many types of cancer. Paxalisib is being developed for several forms of brain cancer. EVT801 is a small molecule inhibitor of VEGFR3. EVT801 is being developed in patients with advanced cancer. EVT801 targets angiogenesis, the formation of new blood vessels around a tumor.</v>
    <v>12</v>
    <v>Nasdaq Stock Market</v>
    <v>XNAS</v>
    <v>XNAS</v>
    <v>Three International Towers Level 24,, 300 Barangaroo Avenue, SYDNEY, NEW SOUTH WALES, 2000 AU</v>
    <v>1.03</v>
    <v>Biotechnology &amp; Medical Research</v>
    <v>Stock</v>
    <v>44947.019031585158</v>
    <v>632</v>
    <v>0.95499999999999996</v>
    <v>16306590</v>
    <v>KAZIA THERAPEUTICS LIMITED</v>
    <v>KAZIA THERAPEUTICS LIMITED</v>
    <v>0.99</v>
    <v>0.99</v>
    <v>1.01</v>
    <v>1.01</v>
    <v>18881600</v>
    <v>KZIA</v>
    <v>KAZIA THERAPEUTICS LIMITED (XNAS:KZIA)</v>
    <v>77628</v>
    <v>79793</v>
    <v>1994</v>
  </rv>
  <rv s="2">
    <v>633</v>
  </rv>
  <rv s="0">
    <v>https://www.bing.com/financeapi/forcetrigger?t=c3tlvh&amp;q=XNAS%3aCNTX&amp;form=skydnc</v>
    <v>Learn more on Bing</v>
  </rv>
  <rv s="4">
    <v>7</v>
    <v>CONTEXT THERAPEUTICS INC (XNAS:CNTX)</v>
    <v>2</v>
    <v>8</v>
    <v>Finance</v>
    <v>4</v>
    <v>en-GB</v>
    <v>c3tlvh</v>
    <v>268435456</v>
    <v>1</v>
    <v>Powered by Refinitiv</v>
    <v>2.79</v>
    <v>0.6</v>
    <v>1.4970000000000001</v>
    <v>2.5000000000000001E-3</v>
    <v>3.6180000000000001E-3</v>
    <v>1.15E-2</v>
    <v>1.6583000000000001E-2</v>
    <v>USD</v>
    <v>Context Therapeutics Inc. is a clinical-stage biopharmaceutical company focused on improving the lives of women living with cancer. The Company is focused on developing small molecule and immunotherapy treatments to transform care for breast and gynecological cancers. Its lead product candidate, onapristone extended release (ONA-XR), is a selective and potent antagonist of the progesterone receptor (PR), a receptor that is activated by the hormone progesterone and that has been linked to resistance to multiple classes of cancer therapeutics, including anti-estrogen therapies. Its ONA-XR consists of three Phase II clinical trials and one Phase 1Ib/II clinical trial in hormone-driven breast, ovarian, and endometrial cancer. Its second program, CLDN6xCD3 bsAb, is an anti-CD3 x anti-Claudin 6 (CLDN6) antigen bispecific monoclonal antibody (bsAbs) that is intended to redirect T-cell-mediated lysis toward malignant cells expressing CLDN6.</v>
    <v>7</v>
    <v>Nasdaq Stock Market</v>
    <v>XNAS</v>
    <v>XNAS</v>
    <v>2001 Market Street, Suite 3915 Unit #15, PHILADELPHIA, PA, 19103 US</v>
    <v>0.71</v>
    <v>Biotechnology &amp; Medical Research</v>
    <v>Stock</v>
    <v>44947.039991909376</v>
    <v>635</v>
    <v>0.66059999999999997</v>
    <v>11072460</v>
    <v>CONTEXT THERAPEUTICS INC</v>
    <v>CONTEXT THERAPEUTICS INC</v>
    <v>0.71</v>
    <v>0.69099999999999995</v>
    <v>0.69350000000000001</v>
    <v>0.70499999999999996</v>
    <v>15966050</v>
    <v>CNTX</v>
    <v>CONTEXT THERAPEUTICS INC (XNAS:CNTX)</v>
    <v>117613</v>
    <v>1523537</v>
    <v>2015</v>
  </rv>
  <rv s="2">
    <v>636</v>
  </rv>
  <rv s="0">
    <v>https://www.bing.com/financeapi/forcetrigger?t=aw1zdm&amp;q=XNAS%3aSONN&amp;form=skydnc</v>
    <v>Learn more on Bing</v>
  </rv>
  <rv s="4">
    <v>7</v>
    <v>SONNET BIOTHERAPEUTICS HOLDINGS, INC. (XNAS:SONN)</v>
    <v>2</v>
    <v>8</v>
    <v>Finance</v>
    <v>4</v>
    <v>en-GB</v>
    <v>aw1zdm</v>
    <v>268435456</v>
    <v>1</v>
    <v>Powered by Refinitiv</v>
    <v>9.3716000000000008</v>
    <v>0.91200000000000003</v>
    <v>0.57940000000000003</v>
    <v>-9.5000000000000001E-2</v>
    <v>-7.8189000000000008E-2</v>
    <v>0.03</v>
    <v>2.6785999999999997E-2</v>
    <v>USD</v>
    <v>Sonnet BioTherapeutics Holdings, Inc. is a clinical-stage, oncology-focused biotechnology company. The Company's technology, namely fully human albumin binding (FHAB), utilizes a fully human single chain antibody fragment that binds to and hitch-hikes on human serum albumin for transport to target tissues. The Company designed the FHAB construct to improve drug accumulation in cancer tumors, well as to extend the duration of activity in the body. Its lead asset, SON-1010, is a fully human single-chain version of Interleukin 12 (IL-12), covalently linked to the FHAB construct, for which it is pursuing clinical development in solid tumors. Its lead clinical-stage asset, SON-080, is a fully human version of IL-6 manufactured in Chinese hamster ovary (CHO) cells. SON-080 is in various clinical stages for indications, such as chemotherapy-induced peripheral neuropathy (CIPN) and diabetic peripheral neuropathy (DPN). Its pipeline also includes SON-1210, SON-1410 and SON-1410.</v>
    <v>12</v>
    <v>Nasdaq Stock Market</v>
    <v>XNAS</v>
    <v>XNAS</v>
    <v>100 Overlook Center, Suite 102, PRINCETON, NJ, 08540 US</v>
    <v>1.1564000000000001</v>
    <v>Pharmaceuticals</v>
    <v>Stock</v>
    <v>44947.03724203672</v>
    <v>638</v>
    <v>1.0815999999999999</v>
    <v>8886250</v>
    <v>SONNET BIOTHERAPEUTICS HOLDINGS, INC.</v>
    <v>SONNET BIOTHERAPEUTICS HOLDINGS, INC.</v>
    <v>1.1200000000000001</v>
    <v>1.2150000000000001</v>
    <v>1.1200000000000001</v>
    <v>1.1499999999999999</v>
    <v>7934160</v>
    <v>SONN</v>
    <v>SONNET BIOTHERAPEUTICS HOLDINGS, INC. (XNAS:SONN)</v>
    <v>289320</v>
    <v>967167</v>
    <v>1999</v>
  </rv>
  <rv s="2">
    <v>639</v>
  </rv>
  <rv s="0">
    <v>https://www.bing.com/financeapi/forcetrigger?t=a1ysa2&amp;q=XNAS%3aBTX&amp;form=skydnc</v>
    <v>Learn more on Bing</v>
  </rv>
  <rv s="3">
    <v>5</v>
    <v>Eterna Therapeutics Inc. (XNAS:ERNA)</v>
    <v>2</v>
    <v>6</v>
    <v>Finance</v>
    <v>4</v>
    <v>en-GB</v>
    <v>a1ysa2</v>
    <v>268435456</v>
    <v>1</v>
    <v>Powered by Refinitiv</v>
    <v>57.8</v>
    <v>2.7349999999999999</v>
    <v>4.2660999999999998</v>
    <v>-6.5000000000000002E-2</v>
    <v>-1.3091999999999999E-2</v>
    <v>0.24</v>
    <v>4.8979999999999996E-2</v>
    <v>USD</v>
    <v>Eterna Therapeutics Inc. is a biopharmaceutical company. The Company is focused on developing advanced therapies using Messenger RNA (mRNA) cell engineering technology. The Company is engaged in developing medicines to treat various forms of cancer and other diseases with high unmet medical needs. Its product pipeline is based on patented foundational mRNA cell engineering technology and offers multiple clinical applications with future sub-licensing and partnering opportunities. It formulates mRNA using lipid nanoparticle (LNP) technology. The ToRNAdo delivery system surrounds and protects the mRNA cargo, enabling delivery into human cells. The Company has licensed a portfolio of over 100 patents covering key cell engineering technologies, including therapeutic gene editing in clinical development. It has multiple cell and gene-editing therapies in preclinical development for various indications.</v>
    <v>10</v>
    <v>Nasdaq Stock Market</v>
    <v>XNAS</v>
    <v>XNAS</v>
    <v>1035 Cambridge Street, Suite 18A, CAMBRIDGE, MA, 02141 US</v>
    <v>5.1456</v>
    <v>Biotechnology &amp; Medical Research</v>
    <v>Stock</v>
    <v>44946.907040960155</v>
    <v>641</v>
    <v>4.82</v>
    <v>14416390</v>
    <v>Eterna Therapeutics Inc.</v>
    <v>Eterna Therapeutics Inc.</v>
    <v>4.82</v>
    <v>0</v>
    <v>4.9649999999999999</v>
    <v>4.9000000000000004</v>
    <v>5.14</v>
    <v>2942120</v>
    <v>ERNA</v>
    <v>Eterna Therapeutics Inc. (XNAS:ERNA)</v>
    <v>11768</v>
    <v>27689</v>
    <v>1984</v>
  </rv>
  <rv s="2">
    <v>642</v>
  </rv>
  <rv s="0">
    <v>https://www.bing.com/financeapi/forcetrigger?t=a1qocw&amp;q=XNAS%3aCYCC&amp;form=skydnc</v>
    <v>Learn more on Bing</v>
  </rv>
  <rv s="4">
    <v>7</v>
    <v>CYCLACEL PHARMACEUTICALS, INC. (XNAS:CYCC)</v>
    <v>2</v>
    <v>8</v>
    <v>Finance</v>
    <v>4</v>
    <v>en-GB</v>
    <v>a1qocw</v>
    <v>268435456</v>
    <v>1</v>
    <v>Powered by Refinitiv</v>
    <v>3.99</v>
    <v>0.53280000000000005</v>
    <v>1.1054999999999999</v>
    <v>2.9700000000000001E-2</v>
    <v>3.1253000000000003E-2</v>
    <v>1.8700000000000001E-2</v>
    <v>1.9081999999999998E-2</v>
    <v>USD</v>
    <v>Cyclacel Pharmaceuticals, Inc. is a clinical-stage biopharmaceutical company. The Company is engaged in developing cancer medicines based on cell cycle, transcriptional regulation and mitosis control biology. The Company is focused on the field of cancer cell cycle biology with a vision to improve patient healthcare by translating insights in cancer biology into medicines that can overcome resistance and ultimately increase a patient’s overall survival. The Company's pipeline includes Fadraciclib, CYC140 and Sapacitabine. The Fadraciclib is a cyclin dependent kinase (CDK) inhibitor selectively targeting Cyclin Dependent Kinase 2 (CDK2) and Cyclin-dependent kinase 9 (CDK9). The CYC140 is a novel, small molecule, selective and potent PLK-centric inhibitor. The Company's Sapacitabine (CYC682) is an orally available nucleoside analogue with a DNA damage response (DDR) mechanism.</v>
    <v>12</v>
    <v>Nasdaq Stock Market</v>
    <v>XNAS</v>
    <v>XNAS</v>
    <v>200 Connell Dr Ste 1500, BERKELEY HEIGHTS, NJ, 07922-2811 US</v>
    <v>1</v>
    <v>Biotechnology &amp; Medical Research</v>
    <v>Stock</v>
    <v>44947.021698020311</v>
    <v>644</v>
    <v>0.95</v>
    <v>12288410</v>
    <v>CYCLACEL PHARMACEUTICALS, INC.</v>
    <v>CYCLACEL PHARMACEUTICALS, INC.</v>
    <v>0.97130000000000005</v>
    <v>0.95030000000000003</v>
    <v>0.98</v>
    <v>0.99870000000000003</v>
    <v>12539190</v>
    <v>CYCC</v>
    <v>CYCLACEL PHARMACEUTICALS, INC. (XNAS:CYCC)</v>
    <v>47223</v>
    <v>116365</v>
    <v>1996</v>
  </rv>
  <rv s="2">
    <v>645</v>
  </rv>
  <rv s="0">
    <v>https://www.bing.com/financeapi/forcetrigger?t=a2n2h7&amp;q=XNAS%3aLIXT&amp;form=skydnc</v>
    <v>Learn more on Bing</v>
  </rv>
  <rv s="4">
    <v>7</v>
    <v>LIXTE BIOTECHNOLOGY HOLDINGS, INC. (XNAS:LIXT)</v>
    <v>2</v>
    <v>8</v>
    <v>Finance</v>
    <v>4</v>
    <v>en-GB</v>
    <v>a2n2h7</v>
    <v>268435456</v>
    <v>1</v>
    <v>Powered by Refinitiv</v>
    <v>4.95</v>
    <v>0.432</v>
    <v>-0.37719999999999998</v>
    <v>0.1101</v>
    <v>0.183531</v>
    <v>0.01</v>
    <v>1.4085E-2</v>
    <v>USD</v>
    <v>Lixte Biotechnology Holdings, Inc. is a drug discovery company that uses biomarker technology to identify enzyme targets associated with serious common diseases and then designs compounds to attack those targets. The Company’s product pipeline is primarily focused on inhibitors of protein phosphatases that are used alone and in combination with cytotoxic agents and/or x-ray and immune checkpoint blockers, and encompasses two categories of compounds at various stages of pre-clinical and clinical development that has the therapeutic potential not only for cancer but also for other debilitating and life-threatening diseases. The Company has developed two series of pharmacologically active drugs, the LB-100 series and the LB-200 series. The LB-100 series consists of structures, which is treated not only several types of cancer but also vascular and metabolic diseases. The LB-200 series contains compounds, which are useful for the treatment of chronic hereditary diseases.</v>
    <v>3</v>
    <v>Nasdaq Stock Market</v>
    <v>XNAS</v>
    <v>XNAS</v>
    <v>No. 2, 248 Route 25A, EAST SETAUKET, NY, 11733 US</v>
    <v>0.75</v>
    <v>Biotechnology &amp; Medical Research</v>
    <v>Stock</v>
    <v>44946.928935219534</v>
    <v>647</v>
    <v>0.56850000000000001</v>
    <v>11819080</v>
    <v>LIXTE BIOTECHNOLOGY HOLDINGS, INC.</v>
    <v>LIXTE BIOTECHNOLOGY HOLDINGS, INC.</v>
    <v>0.56850000000000001</v>
    <v>0.59989999999999999</v>
    <v>0.71</v>
    <v>0.72</v>
    <v>16646590</v>
    <v>LIXT</v>
    <v>LIXTE BIOTECHNOLOGY HOLDINGS, INC. (XNAS:LIXT)</v>
    <v>291705</v>
    <v>40346</v>
    <v>2005</v>
  </rv>
  <rv s="2">
    <v>648</v>
  </rv>
  <rv s="0">
    <v>https://www.bing.com/financeapi/forcetrigger?t=c2pcfr&amp;q=XNAS%3aRNAZ&amp;form=skydnc</v>
    <v>Learn more on Bing</v>
  </rv>
  <rv s="4">
    <v>7</v>
    <v>TRANSCODE THERAPEUTICS, INC. (XNAS:RNAZ)</v>
    <v>2</v>
    <v>8</v>
    <v>Finance</v>
    <v>9</v>
    <v>en-GB</v>
    <v>c2pcfr</v>
    <v>268435456</v>
    <v>1</v>
    <v>Powered by Refinitiv</v>
    <v>3.08</v>
    <v>0.28100000000000003</v>
    <v>0.37</v>
    <v>-2.6499999999999999E-2</v>
    <v>-3.7324000000000003E-2</v>
    <v>-4.3E-3</v>
    <v>-6.2909999999999997E-3</v>
    <v>USD</v>
    <v>TransCode Therapeutics, Inc. is a biopharmaceutical company focused on developing and commercializing drugs for treating metastatic disease. The Company’s development pipeline includes TTX-MC138, TTX-siPD-L1 and TTX-RIGA, TTX-siLIN28B, and TCD-miR10b. The Company has developed a modular, iron oxide nanoparticle-based nanocarrier system for the delivery of RNA therapeutics to tumors. The Company’s lead therapeutic candidate, TTX-MC138, targets microRNA-10b (miRNA-10b), a master regulator of metastatic cell viability in a range of cancers, including breast, pancreatic, ovarian, colon cancer, glioblastomas, and others. Its preclinical programs include two solid tumor programs such as TTX-siPDL1, a small interfering RNA (siRNA)based modulator of programmed death-ligand 1 (PD-L1), and TTX-siLin28b, a siRNA-based inhibitor of RNA-binding protein LIN28B. Its TTX platform is modular by design, both at the level of the core nanoparticle and at the therapeutic loading.</v>
    <v>8</v>
    <v>Nasdaq Stock Market</v>
    <v>XNAS</v>
    <v>XNAS</v>
    <v>6 Liberty Square, #2382, BOSTON, MA, 02109 US</v>
    <v>0.72450000000000003</v>
    <v>Biotechnology &amp; Medical Research</v>
    <v>Stock</v>
    <v>44947.038112673436</v>
    <v>650</v>
    <v>0.63109999999999999</v>
    <v>8869940</v>
    <v>TRANSCODE THERAPEUTICS, INC.</v>
    <v>TRANSCODE THERAPEUTICS, INC.</v>
    <v>0.72450000000000003</v>
    <v>0.71</v>
    <v>0.6835</v>
    <v>0.67920000000000003</v>
    <v>12977230</v>
    <v>RNAZ</v>
    <v>TRANSCODE THERAPEUTICS, INC. (XNAS:RNAZ)</v>
    <v>421725</v>
    <v>1046113</v>
    <v>2016</v>
  </rv>
  <rv s="2">
    <v>651</v>
  </rv>
  <rv s="0">
    <v>https://www.bing.com/financeapi/forcetrigger?t=bxi3yc&amp;q=XNAS%3aNEXI&amp;form=skydnc</v>
    <v>Learn more on Bing</v>
  </rv>
  <rv s="4">
    <v>7</v>
    <v>NEXIMMUNE, INC. (XNAS:NEXI)</v>
    <v>2</v>
    <v>8</v>
    <v>Finance</v>
    <v>4</v>
    <v>en-GB</v>
    <v>bxi3yc</v>
    <v>268435456</v>
    <v>1</v>
    <v>Powered by Refinitiv</v>
    <v>4.91</v>
    <v>0.19470000000000001</v>
    <v>1.883</v>
    <v>-5.0000000000000001E-4</v>
    <v>-1.389E-3</v>
    <v>-4.4999999999999997E-3</v>
    <v>-1.2517E-2</v>
    <v>USD</v>
    <v>NexImmune, Inc. is a clinical-stage biotechnology company. The Company is engaged in developing an approach to immunotherapy designed to employ the body’s own T cells to generate an immune response that mimics natural biology. Its product candidates include NEXI-001 in acute myeloid leukemia (AML) and NEXI-002 in multiple myeloma (MM). The Company provides Artificial Immune Modulation (AIM), which is a nanoparticle technology platform. Its AIM technology enables it to construct nanoparticles that function as synthetic dendritic cells capable of directing a specific T cell-mediated immune response. The AIM nanoparticles employ signaling proteins to deliver instructions to T cells directing a desired immune response. Its T cell product candidates are designed to combine the attributes of cellular with reduced potential for toxicities. It is also developing new AIM nanoparticle constructs and modalities for clinical evaluation in oncology and in disease areas outside of oncology.</v>
    <v>74</v>
    <v>Nasdaq Stock Market</v>
    <v>XNAS</v>
    <v>XNAS</v>
    <v>9119 Gaither Road, GAITHERSBURG, MD, 20878 US</v>
    <v>0.36990000000000001</v>
    <v>Biotechnology &amp; Medical Research</v>
    <v>Stock</v>
    <v>44946.989850625003</v>
    <v>653</v>
    <v>0.34</v>
    <v>9375200</v>
    <v>NEXIMMUNE, INC.</v>
    <v>NEXIMMUNE, INC.</v>
    <v>0.35799999999999998</v>
    <v>0.36</v>
    <v>0.35949999999999999</v>
    <v>0.35499999999999998</v>
    <v>26078450</v>
    <v>NEXI</v>
    <v>NEXIMMUNE, INC. (XNAS:NEXI)</v>
    <v>63969</v>
    <v>412825</v>
    <v>2011</v>
  </rv>
  <rv s="2">
    <v>654</v>
  </rv>
  <rv s="0">
    <v>https://www.bing.com/financeapi/forcetrigger?t=a1pvlh&amp;q=XNAS%3aCLVS&amp;form=skydnc</v>
    <v>Learn more on Bing</v>
  </rv>
  <rv s="12">
    <v>24</v>
    <v>CLOVIS ONCOLOGY, INC. (OTCM:CLVSQ)</v>
    <v>2</v>
    <v>11</v>
    <v>Finance</v>
    <v>25</v>
    <v>en-GB</v>
    <v>a1pvlh</v>
    <v>268435456</v>
    <v>1</v>
    <v>Powered by Refinitiv</v>
    <v>3.25</v>
    <v>4.2200000000000001E-2</v>
    <v>0.75419999999999998</v>
    <v>1E-3</v>
    <v>6.6620000000000004E-3</v>
    <v>USD</v>
    <v>Clovis Oncology, Inc. is a biopharmaceutical company. The Company is focused on acquiring, developing, and commercializing anti-cancer agents in the United States, Europe, and additional international markets. Its segments include U.S. and ex-U.S. Its product, Rubraca, is an oral small molecule inhibitor of poly ADP-ribose polymerase (PARP) marketed in the United States for two indications specific to recurrent epithelial ovarian, fallopian tube or primary peritoneal cancer and an indication specific to metastatic castration-resistant prostate cancer (mCRPC). Its FAP-2286, is an investigational diagnostic and therapeutic agent targeting fibroblast activation protein (FAP). It also provides Lucitanib, which is an investigational, oral, potent angiogenesis inhibitor, which inhibits vascular endothelial growth factor receptors 1 through 3 (VEGFR1-3), platelet-derived growth factor receptors alpha and beta (PDGFR α/β) and fibroblast growth factor receptors 1 through 3 (FGFR1-3).</v>
    <v>413</v>
    <v>OTC Markets</v>
    <v>OTCM</v>
    <v>OTCM</v>
    <v>Suite 100, 2525 28Th Street, BOULDER, CO, 80301 US</v>
    <v>0.16</v>
    <v>Biotechnology &amp; Medical Research</v>
    <v>Stock</v>
    <v>44946.874988564065</v>
    <v>656</v>
    <v>0.14099999999999999</v>
    <v>21895490</v>
    <v>CLOVIS ONCOLOGY, INC.</v>
    <v>CLOVIS ONCOLOGY, INC.</v>
    <v>0.1411</v>
    <v>0.15010000000000001</v>
    <v>0.15110000000000001</v>
    <v>144955300</v>
    <v>CLVSQ</v>
    <v>CLOVIS ONCOLOGY, INC. (OTCM:CLVSQ)</v>
    <v>396831</v>
    <v>8315795</v>
    <v>2009</v>
  </rv>
  <rv s="2">
    <v>657</v>
  </rv>
  <rv s="0">
    <v>https://www.bing.com/financeapi/forcetrigger?t=a1ol7w&amp;q=XNAS%3aBLCM&amp;form=skydnc</v>
    <v>Learn more on Bing</v>
  </rv>
  <rv s="3">
    <v>5</v>
    <v>BELLICUM PHARMACEUTICALS, INC. (XNAS:BLCM)</v>
    <v>2</v>
    <v>6</v>
    <v>Finance</v>
    <v>4</v>
    <v>en-GB</v>
    <v>a1ol7w</v>
    <v>268435456</v>
    <v>1</v>
    <v>Powered by Refinitiv</v>
    <v>2.2000000000000002</v>
    <v>0.6</v>
    <v>1.4574</v>
    <v>0.08</v>
    <v>6.666699999999999E-2</v>
    <v>0.02</v>
    <v>1.5625E-2</v>
    <v>USD</v>
    <v>Bellicum Pharmaceuticals, Inc. is a clinical-stage biopharmaceutical company focused on discovering and developing controllable cellular immunotherapies for the treatment of various forms of cancer. The Company has developed CAR-T product candidates in cellular immunotherapy through which a patient’s or donor’s T cells are genetically modified to carry chimeric antigen receptors (CARs). It uses a Chemical Induction of Dimerization (CID) technology platform to engineer its product candidates with switch technologies that are designed to control components of the immune system in real time. Its product candidates include BPX-601 and BPX-603. BPX-601, is an autologous GoCAR-T product candidate containing inducible MyD88/CD40 (iMC) activation switch, designed to treat solid tumors expressing prostate stem cell antigen (PSCA). BPX-603 is its dual-switch GoCAR-T product candidate and is designed to target solid tumors that express the human epidermal growth factor receptor 2 antigen.</v>
    <v>7</v>
    <v>Nasdaq Stock Market</v>
    <v>XNAS</v>
    <v>XNAS</v>
    <v>3730 Kirby Drive, Suite 1200, HOUSTON, TX, 77098 US</v>
    <v>1.3</v>
    <v>Biotechnology &amp; Medical Research</v>
    <v>Stock</v>
    <v>44947.041604953127</v>
    <v>659</v>
    <v>1.2201</v>
    <v>11025310</v>
    <v>BELLICUM PHARMACEUTICALS, INC.</v>
    <v>BELLICUM PHARMACEUTICALS, INC.</v>
    <v>1.28</v>
    <v>1.6579999999999999</v>
    <v>1.2</v>
    <v>1.28</v>
    <v>1.3</v>
    <v>8613530</v>
    <v>BLCM</v>
    <v>BELLICUM PHARMACEUTICALS, INC. (XNAS:BLCM)</v>
    <v>98016</v>
    <v>60276</v>
    <v>2004</v>
  </rv>
  <rv s="2">
    <v>660</v>
  </rv>
  <rv s="0">
    <v>https://www.bing.com/financeapi/forcetrigger?t=btzo8m&amp;q=XNAS%3aAYLA&amp;form=skydnc</v>
    <v>Learn more on Bing</v>
  </rv>
  <rv s="12">
    <v>24</v>
    <v>AYALA PHARMACEUTICALS, INC. (XNAS:AYLA)</v>
    <v>2</v>
    <v>11</v>
    <v>Finance</v>
    <v>26</v>
    <v>en-GB</v>
    <v>btzo8m</v>
    <v>268435456</v>
    <v>1</v>
    <v>Powered by Refinitiv</v>
    <v>7.31</v>
    <v>0.35680000000000001</v>
    <v>0.622</v>
    <v>0</v>
    <v>0</v>
    <v>USD</v>
    <v>Ayala Pharmaceuticals, Inc. is a clinical-stage oncology company focused on developing and commercializing small molecule therapeutics for patients suffering from rare and aggressive cancers. The Company's portfolio of product candidates, AL101 and AL102, targets the aberrant activation of the Notch pathway using gamma secretase inhibitors (GSIs). AL101 and AL102 are designed to address the underlying key drivers of tumor growth. The Company is evaluating AL101 as a monotherapy in an open-label Phase II clinical trial for the treatment of recurrent/metastatic adenoid cystic carcinoma (R/M ACC), for patients bearing Notch-activating mutations. The Company also developing AL102 for the treatment of other rare indications including T-ALL, an aggressive, rare form of T-cell specific leukemia. The Company is also conducting its ongoing Phase II ACCURACY trial for the treatment of R/M ACC in subjects with progressive disease and Notch-activating mutations.</v>
    <v>35</v>
    <v>Nasdaq Stock Market</v>
    <v>XNAS</v>
    <v>XNAS</v>
    <v>1313 N. Market Street, Suite 5100, WILMINGTON, DE, 19801 US</v>
    <v>0.56969999999999998</v>
    <v>Biotechnology &amp; Medical Research</v>
    <v>Stock</v>
    <v>44944.875051550778</v>
    <v>662</v>
    <v>0.43990000000000001</v>
    <v>7051700</v>
    <v>AYALA PHARMACEUTICALS, INC.</v>
    <v>AYALA PHARMACEUTICALS, INC.</v>
    <v>0.48759999999999998</v>
    <v>0.496</v>
    <v>0.53390000000000004</v>
    <v>14820730</v>
    <v>AYLA</v>
    <v>AYALA PHARMACEUTICALS, INC. (XNAS:AYLA)</v>
    <v>137797</v>
    <v>56084</v>
    <v>2017</v>
  </rv>
  <rv s="2">
    <v>663</v>
  </rv>
  <rv s="0">
    <v>https://www.bing.com/financeapi/forcetrigger?t=a1z8rw&amp;q=XNAS%3aONCS&amp;form=skydnc</v>
    <v>Learn more on Bing</v>
  </rv>
  <rv s="4">
    <v>7</v>
    <v>ONCOSEC MEDICAL INCORPORATED (XNAS:ONCS)</v>
    <v>2</v>
    <v>8</v>
    <v>Finance</v>
    <v>4</v>
    <v>en-GB</v>
    <v>a1z8rw</v>
    <v>268435456</v>
    <v>1</v>
    <v>Powered by Refinitiv</v>
    <v>31.9</v>
    <v>1.5</v>
    <v>1.5991</v>
    <v>0.17</v>
    <v>8.3743999999999999E-2</v>
    <v>-0.01</v>
    <v>-4.5450000000000004E-3</v>
    <v>USD</v>
    <v>OncoSec Medical Incorporated is a late-stage immuno-oncology company. The Company is focused on designing, developing and commercializing intra-tumoral DNA-based therapeutics delivered by electroporation (EP) to stimulate and augment anti-tumor immune responses for the treatment of cancers. Its technology platform, ImmunoPulse, is a drug-device therapeutic modality comprised of intertumoral EP delivery devices, such as the OncoSec Medical System (OMS) EP device. The OMS EP device is designed to deliver plasmid DNA-encoded drugs directly into a solid tumor and promote an immunological response against cancer. The OMS EP device adapts to treat different tumor types and consists of an electrical pulse generator, a reusable handle and disposable applicators. Its product candidate, TAVO is a drug-device combination. The drug consists of a plasmid construct called tavokinogene telseplasmid (TAVO) with plasmid DNA-encoded, IL-12, and is delivered into a tumor using its electroporation device.</v>
    <v>40</v>
    <v>Nasdaq Stock Market</v>
    <v>XNAS</v>
    <v>XNAS</v>
    <v>24 N. Main Street, PENNINGTON, NJ, 08534 US</v>
    <v>2.25</v>
    <v>Biotechnology &amp; Medical Research</v>
    <v>Stock</v>
    <v>44947.040581330468</v>
    <v>665</v>
    <v>2.0230000000000001</v>
    <v>6535130</v>
    <v>ONCOSEC MEDICAL INCORPORATED</v>
    <v>ONCOSEC MEDICAL INCORPORATED</v>
    <v>2.0501</v>
    <v>2.0299999999999998</v>
    <v>2.2000000000000002</v>
    <v>2.19</v>
    <v>2970510</v>
    <v>ONCS</v>
    <v>ONCOSEC MEDICAL INCORPORATED (XNAS:ONCS)</v>
    <v>72278</v>
    <v>299139</v>
    <v>2008</v>
  </rv>
  <rv s="2">
    <v>666</v>
  </rv>
  <rv s="0">
    <v>https://www.bing.com/financeapi/forcetrigger?t=a22b1h&amp;q=XNAS%3aQLGN&amp;form=skydnc</v>
    <v>Learn more on Bing</v>
  </rv>
  <rv s="4">
    <v>7</v>
    <v>QUALIGEN THERAPEUTICS, INC. (XNAS:QLGN)</v>
    <v>2</v>
    <v>8</v>
    <v>Finance</v>
    <v>4</v>
    <v>en-GB</v>
    <v>a22b1h</v>
    <v>268435456</v>
    <v>1</v>
    <v>Powered by Refinitiv</v>
    <v>15.2</v>
    <v>1.1100000000000001</v>
    <v>-0.41549999999999998</v>
    <v>-4.7000000000000002E-3</v>
    <v>-3.7159999999999997E-3</v>
    <v>0.02</v>
    <v>1.5872999999999998E-2</v>
    <v>USD</v>
    <v>Qualigen Therapeutics, Inc. is a diversified life sciences company focused on developing treatments for adult and pediatric cancer. The Company's cancer therapeutics pipeline includes QN-302, QN-247 and RAS-F. QN-302 compound is a small molecule genomic quadruplex (G4) selective transcription inhibitor with binding affinity to G4s prevalent in cancer cells. QN-247 is a deoxyribonucleic acid (DNA) coated gold nanoparticle cancer drug candidate to target various types of cancer. RAS-F is a family of rat sarcoma virus (RAS) oncogene protein-protein interaction inhibitor small molecules for preventing mutated RAS genes’ proteins from binding to their effector proteins and preventing this binding to stop tumor growth, especially in RAS-driven tumors such as pancreatic, colorectal and lung cancers. Its pipeline also includes QN-165, a drug candidate for treating COVID-19 and other viral-based infectious diseases.</v>
    <v>39</v>
    <v>Nasdaq Stock Market</v>
    <v>XNAS</v>
    <v>XNAS</v>
    <v>1880 Century Park E Ste 1000, LOS ANGELES, CA, 90067 US</v>
    <v>1.27</v>
    <v>Biotechnology &amp; Medical Research</v>
    <v>Stock</v>
    <v>44946.999420346874</v>
    <v>668</v>
    <v>1.2201</v>
    <v>5305880</v>
    <v>QUALIGEN THERAPEUTICS, INC.</v>
    <v>QUALIGEN THERAPEUTICS, INC.</v>
    <v>1.26</v>
    <v>1.2646999999999999</v>
    <v>1.26</v>
    <v>1.28</v>
    <v>4211020</v>
    <v>QLGN</v>
    <v>QUALIGEN THERAPEUTICS, INC. (XNAS:QLGN)</v>
    <v>74913</v>
    <v>515547</v>
    <v>2008</v>
  </rv>
  <rv s="2">
    <v>669</v>
  </rv>
  <rv s="0">
    <v>https://www.bing.com/financeapi/forcetrigger?t=a1p12w&amp;q=XNAS%3aBVXV&amp;form=skydnc</v>
    <v>Learn more on Bing</v>
  </rv>
  <rv s="3">
    <v>5</v>
    <v>BIONDVAX PHARMACEUTICALS LTD (XNAS:BVXV)</v>
    <v>2</v>
    <v>6</v>
    <v>Finance</v>
    <v>4</v>
    <v>en-GB</v>
    <v>a1p12w</v>
    <v>268435456</v>
    <v>1</v>
    <v>Powered by Refinitiv</v>
    <v>22.9</v>
    <v>2.37</v>
    <v>2.573</v>
    <v>-4.2000000000000003E-2</v>
    <v>-1.5042999999999999E-2</v>
    <v>0</v>
    <v>0</v>
    <v>USD</v>
    <v>BiondVax Pharmaceuticals Ltd is an Israel-based biopharmaceutical company that is principally focused on developing, manufacturing and commercializing of innovative products for the prevention and treatment of infectious diseases but also for other illnesses. BiondVax Pharmaceuticals Ltd core focus is to develop of NanoAbs for treatment of COVID-19, psoriasis and asthma. Company's product NanoAb is based on alpaca-derived nanosized antibodies (NanoAbs), also known as VHH-antibodies. Additionally the Company offers manufacturing facility, aseptic fill and finish suite, laboratories and experienced professionals for other research and development companies. BiondVax Pharmaceuticals Ltd operates in Israel.</v>
    <v>15</v>
    <v>Nasdaq Stock Market</v>
    <v>XNAS</v>
    <v>XNAS</v>
    <v>Jerusalem Biopark, 2Nd Floor, Hadassah Ein Kerem Campus, JERUSALEM, 00000 IL</v>
    <v>2.86</v>
    <v>Biotechnology &amp; Medical Research</v>
    <v>Stock</v>
    <v>44947.035833738279</v>
    <v>671</v>
    <v>2.69</v>
    <v>5185340</v>
    <v>BIONDVAX PHARMACEUTICALS LTD</v>
    <v>BIONDVAX PHARMACEUTICALS LTD</v>
    <v>2.74</v>
    <v>4.2384000000000004</v>
    <v>2.7919999999999998</v>
    <v>2.75</v>
    <v>2.75</v>
    <v>4710</v>
    <v>BVXV</v>
    <v>BIONDVAX PHARMACEUTICALS LTD (XNAS:BVXV)</v>
    <v>84732</v>
    <v>317423</v>
    <v>2003</v>
  </rv>
  <rv s="2">
    <v>672</v>
  </rv>
  <rv s="0">
    <v>https://www.bing.com/financeapi/forcetrigger?t=a22dh7&amp;q=XNAS%3aPHIO&amp;form=skydnc</v>
    <v>Learn more on Bing</v>
  </rv>
  <rv s="4">
    <v>7</v>
    <v>PHIO PHARMACEUTICALS CORP (XNAS:PHIO)</v>
    <v>2</v>
    <v>8</v>
    <v>Finance</v>
    <v>4</v>
    <v>en-GB</v>
    <v>a22dh7</v>
    <v>268435456</v>
    <v>1</v>
    <v>Powered by Refinitiv</v>
    <v>2.42</v>
    <v>0.32500000000000001</v>
    <v>1.4446000000000001</v>
    <v>-2.46E-2</v>
    <v>-4.4436000000000003E-2</v>
    <v>-8.8000000000000005E-3</v>
    <v>-1.6635E-2</v>
    <v>USD</v>
    <v>Phio Pharmaceuticals Corp. is a biotechnology company. The Company is focused on developing immuno-oncology therapeutics based on its self-delivering ribonucleic acid interface (RNAi) INTASYL therapeutic platform. Its INTASYL-based therapeutics are used to strengthen immune cells, for example those administered as part of adoptive cell therapy (ACT) and directly modify cells in the tumor microenvironment (the TME) to weaken a tumors defense. Its lead product candidate is PH-762, which is an INTASYL compound that activates immune cells to better recognize and kill cancer cells by reducing the expression of the checkpoint protein PD-1, a clinically validated target for immunotherapy. Its second product candidate, PH-894, is an INTASYL compound that silences the epigenetic protein BRD4, which is an intracellular regulator of gene expression that impacts cell differentiation, and hence, cell function. It is also developing PH-804, which targets the suppressive immune receptor TIGIT.</v>
    <v>12</v>
    <v>Nasdaq Stock Market</v>
    <v>XNAS</v>
    <v>XNAS</v>
    <v>257 Simarano Dr Ste 101, MARLBOROUGH, MA, 01752-3070 US</v>
    <v>0.59</v>
    <v>Biotechnology &amp; Medical Research</v>
    <v>Stock</v>
    <v>44947.01069459453</v>
    <v>674</v>
    <v>0.52059999999999995</v>
    <v>7230360</v>
    <v>PHIO PHARMACEUTICALS CORP</v>
    <v>PHIO PHARMACEUTICALS CORP</v>
    <v>0.57999999999999996</v>
    <v>0.55359999999999998</v>
    <v>0.52900000000000003</v>
    <v>0.5202</v>
    <v>13667970</v>
    <v>PHIO</v>
    <v>PHIO PHARMACEUTICALS CORP (XNAS:PHIO)</v>
    <v>95618</v>
    <v>587813</v>
    <v>2011</v>
  </rv>
  <rv s="2">
    <v>675</v>
  </rv>
  <rv s="0">
    <v>https://www.bing.com/financeapi/forcetrigger?t=a265k2&amp;q=XNAS%3aXBIO&amp;form=skydnc</v>
    <v>Learn more on Bing</v>
  </rv>
  <rv s="4">
    <v>7</v>
    <v>XENETIC BIOSCIENCES, INC. (XNAS:XBIO)</v>
    <v>2</v>
    <v>8</v>
    <v>Finance</v>
    <v>4</v>
    <v>en-GB</v>
    <v>a265k2</v>
    <v>268435456</v>
    <v>1</v>
    <v>Powered by Refinitiv</v>
    <v>1.25</v>
    <v>0.24010000000000001</v>
    <v>2.3365999999999998</v>
    <v>1.1900000000000001E-2</v>
    <v>2.6977999999999999E-2</v>
    <v>7.0000000000000001E-3</v>
    <v>1.5453E-2</v>
    <v>USD</v>
    <v>Xenetic Biosciences, Inc. is a biopharmaceutical company. The Company is focused on developing XCART, a personalized Chimeric Antigen Receptor (CAR) T platform technology engineered to target patient- and tumor-specific neoantigens. The Company is advancing cell-based therapeutics targeting the B-cell receptor on the surface of an individual patient’s malignant tumor cells, for the treatment of B-cell non-Hodgkin lymphomas. In addition, the Company is leveraging its drug delivery platform, PolyXen, by partnering with biotechnology and pharmaceutical companies. Its product pipeline includes XCART and ErepoXen, or polysialylated erythropoietin (PSA-EPO). PSA-EPO uses its PolyXen platform technology for the treatment of anemia in chronic kidney disease (CKD) patients. It is designed to reduce the dosing frequency by extending the circulating half-life of therapeutic in the body.</v>
    <v>4</v>
    <v>Nasdaq Stock Market</v>
    <v>XNAS</v>
    <v>XNAS</v>
    <v>945 Concord St., FRAMINGHAM, MA, 01701 US</v>
    <v>0.47</v>
    <v>Biotechnology &amp; Medical Research</v>
    <v>Stock</v>
    <v>44946.938258680471</v>
    <v>677</v>
    <v>0.4002</v>
    <v>6870470</v>
    <v>XENETIC BIOSCIENCES, INC.</v>
    <v>XENETIC BIOSCIENCES, INC.</v>
    <v>0.41770000000000002</v>
    <v>0.44109999999999999</v>
    <v>0.45300000000000001</v>
    <v>0.46</v>
    <v>15166600</v>
    <v>XBIO</v>
    <v>XENETIC BIOSCIENCES, INC. (XNAS:XBIO)</v>
    <v>56046</v>
    <v>86733</v>
    <v>2011</v>
  </rv>
  <rv s="2">
    <v>678</v>
  </rv>
  <rv s="0">
    <v>https://www.bing.com/financeapi/forcetrigger?t=c3m9c7&amp;q=XNAS%3aHILS&amp;form=skydnc</v>
    <v>Learn more on Bing</v>
  </rv>
  <rv s="4">
    <v>7</v>
    <v>HILLSTREAM BIOPHARMA, INC. (XNAS:HILS)</v>
    <v>2</v>
    <v>8</v>
    <v>Finance</v>
    <v>4</v>
    <v>en-GB</v>
    <v>c3m9c7</v>
    <v>268435456</v>
    <v>1</v>
    <v>Powered by Refinitiv</v>
    <v>4.24</v>
    <v>0.30299999999999999</v>
    <v>4.5999999999999999E-2</v>
    <v>1.1299999999999999E-2</v>
    <v>2.6291000000000002E-2</v>
    <v>-1.1000000000000001E-3</v>
    <v>-2.4940000000000001E-3</v>
    <v>USD</v>
    <v>Hillstream BioPharma, Inc. (HBI) is a pre-clinical biotechnology company. The Company is engaged in developing therapeutic candidates targeting ferroptosis, an anti-cancer mechanism resulting in iron mediated cell death (IMCD) for treatment-resistant cancers. The Company’s lead product candidate is HSB-1216, an IMCD modulator, targeting a variety of solid tumors. The drug HSB-1216 was found to reduce tumor in burden treatment resistant cancers, including triple negative breast cancer and epithelial carcinomas. The Company uses Quatramer, a tumor targeting platform, to enhance the uptake of HSB-1216 in the tumor microenvironment (TME). Its Trident Artificial Intelligence, an artificial intelligence precision medicine platform used to identify biomarkers in clinical programs to target specific patient segments. The Company’s pipeline includes HSB-1216, HSB-888, HSB-510 and HSB-114. HSB-1216 pipeline is a novel inducer of iron-mediated cell death.</v>
    <v>1</v>
    <v>Nasdaq Stock Market</v>
    <v>XNAS</v>
    <v>XNAS</v>
    <v>1200 Route 22 East, Suite 2000, BRIDGEWATER, NJ, 08807 US</v>
    <v>0.46839999999999998</v>
    <v>Biotechnology &amp; Medical Research</v>
    <v>Stock</v>
    <v>44946.927593738284</v>
    <v>680</v>
    <v>0.42</v>
    <v>5085820</v>
    <v>HILLSTREAM BIOPHARMA, INC.</v>
    <v>HILLSTREAM BIOPHARMA, INC.</v>
    <v>0.46839999999999998</v>
    <v>0.42980000000000002</v>
    <v>0.44109999999999999</v>
    <v>0.44</v>
    <v>11529860</v>
    <v>HILS</v>
    <v>HILLSTREAM BIOPHARMA, INC. (XNAS:HILS)</v>
    <v>61021</v>
    <v>120871</v>
    <v>2019</v>
  </rv>
  <rv s="2">
    <v>681</v>
  </rv>
  <rv s="0">
    <v>https://www.bing.com/financeapi/forcetrigger?t=a1t1ec&amp;q=XNAS%3aSLRX&amp;form=skydnc</v>
    <v>Learn more on Bing</v>
  </rv>
  <rv s="4">
    <v>7</v>
    <v>SALARIUS PHARMACEUTICALS, INC. (XNAS:SLRX)</v>
    <v>2</v>
    <v>8</v>
    <v>Finance</v>
    <v>4</v>
    <v>en-GB</v>
    <v>a1t1ec</v>
    <v>268435456</v>
    <v>1</v>
    <v>Powered by Refinitiv</v>
    <v>13.4575</v>
    <v>1.07</v>
    <v>0.73040000000000005</v>
    <v>-0.6</v>
    <v>-0.167598</v>
    <v>0.11</v>
    <v>3.6913000000000001E-2</v>
    <v>USD</v>
    <v>Salarius Pharmaceuticals, Inc. is a clinical-stage biopharmaceutical company focused on developing effective treatments for cancers with high, unmet medical need. In addition, the Company is also developing treatments for cancers caused by dysregulated gene expression. The Company is developing two classes of drugs that address gene dysregulation: epigenetic drugs and targeted protein degraders. The Company’s technologies have the potential to work in both liquid and solid tumors. The Company’s pipeline consists of two compounds: seclidemstat (SP-2577), which is a small molecule that inhibits the epigenetic enzyme lysine specific demethylase 1 (LSD1); SP-2577 uses a reversible mechanism to inhibit LSD1’s enzymatic and scaffolding properties and thereby treat and prevent cancer progression, and SP-3164, which is a cereblon binding molecular glue and has a development path in hematological cancer and potential in solid tumors.</v>
    <v>16</v>
    <v>Nasdaq Stock Market</v>
    <v>XNAS</v>
    <v>XNAS</v>
    <v>2450 Holcombe Blvd Ste J-608, HOUSTON, TX, 77021-2041 US</v>
    <v>4.4400000000000004</v>
    <v>Biotechnology &amp; Medical Research</v>
    <v>Stock</v>
    <v>44947.039630092186</v>
    <v>683</v>
    <v>2.63</v>
    <v>6789120</v>
    <v>SALARIUS PHARMACEUTICALS, INC.</v>
    <v>SALARIUS PHARMACEUTICALS, INC.</v>
    <v>3.89</v>
    <v>3.58</v>
    <v>2.98</v>
    <v>3.09</v>
    <v>2278230</v>
    <v>SLRX</v>
    <v>SALARIUS PHARMACEUTICALS, INC. (XNAS:SLRX)</v>
    <v>3378796</v>
    <v>237770</v>
    <v>2014</v>
  </rv>
  <rv s="2">
    <v>684</v>
  </rv>
  <rv s="0">
    <v>https://www.bing.com/financeapi/forcetrigger?t=bsp977&amp;q=XNAS%3aCNSP&amp;form=skydnc</v>
    <v>Learn more on Bing</v>
  </rv>
  <rv s="4">
    <v>7</v>
    <v>CNS PHARMACEUTICALS, INC. (XNAS:CNSP)</v>
    <v>2</v>
    <v>8</v>
    <v>Finance</v>
    <v>4</v>
    <v>en-GB</v>
    <v>bsp977</v>
    <v>268435456</v>
    <v>1</v>
    <v>Powered by Refinitiv</v>
    <v>20.100000000000001</v>
    <v>2.0499999999999998</v>
    <v>1.06</v>
    <v>-0.18</v>
    <v>-7.5313999999999992E-2</v>
    <v>-0.03</v>
    <v>-1.3574999999999999E-2</v>
    <v>USD</v>
    <v>CNS Pharmaceuticals, Inc. is a clinical-stage pharmaceutical company developing a pipeline of anti-cancer drug candidates for the treatment of primary and metastatic cancers of the brain and central nervous system. The Company's lead drug candidate, Berubicin, is a novel anthracycline and the first anthracycline to appear to cross the blood-brain barrier. Berubicin is in development for the treatment of a number of serious brain and central nervous system (CNS) oncology indications, including glioblastoma multiforme (GBM), an aggressive and incurable form of brain cancer. Additionally, the Company is advancing the development of its WP1244/WP1874 drug technology, which utilizes anthracycline and distamycin-based scaffolds to create small molecule agents. The Company is also evaluating the use of WP1244/WP1874 in the treatment of other primary brain and central nervous system cancers, as well as cancers metastatic to the brain including pancreatic, ovarian, and lymphomas.</v>
    <v>3</v>
    <v>Nasdaq Stock Market</v>
    <v>XNAS</v>
    <v>XNAS</v>
    <v>2100 West Loop S Ste 900, HOUSTON, TX, 77027-3522 US</v>
    <v>2.39</v>
    <v>Biotechnology &amp; Medical Research</v>
    <v>Stock</v>
    <v>44946.985441006247</v>
    <v>686</v>
    <v>2.2000000000000002</v>
    <v>2949060</v>
    <v>CNS PHARMACEUTICALS, INC.</v>
    <v>CNS PHARMACEUTICALS, INC.</v>
    <v>2.35</v>
    <v>2.39</v>
    <v>2.21</v>
    <v>2.1800000000000002</v>
    <v>1334420</v>
    <v>CNSP</v>
    <v>CNS PHARMACEUTICALS, INC. (XNAS:CNSP)</v>
    <v>42896</v>
    <v>29751</v>
    <v>2017</v>
  </rv>
  <rv s="2">
    <v>687</v>
  </rv>
  <rv s="0">
    <v>https://www.bing.com/financeapi/forcetrigger?t=awajk2&amp;q=XNAS%3aPBLA&amp;form=skydnc</v>
    <v>Learn more on Bing</v>
  </rv>
  <rv s="4">
    <v>7</v>
    <v>PANBELA THERAPEUTICS, INC. (XNAS:PBLA)</v>
    <v>2</v>
    <v>8</v>
    <v>Finance</v>
    <v>4</v>
    <v>en-GB</v>
    <v>awajk2</v>
    <v>268435456</v>
    <v>1</v>
    <v>Powered by Refinitiv</v>
    <v>96</v>
    <v>2.0840000000000001</v>
    <v>1.1707000000000001</v>
    <v>-0.39</v>
    <v>-0.11890200000000001</v>
    <v>-0.02</v>
    <v>-6.9199999999999991E-3</v>
    <v>USD</v>
    <v>Panbela Therapeutics, Inc. is a clinical-stage biopharmaceutical company. The Company is focused on developing disruptive therapeutics for the treatment of patients with cancer. Its primary focus is on the treatment of patients with pancreatic cancer. Its lead product candidate, SBP-101, is a polyamine analogue designed to induce polyamine metabolic inhibition (PMI) by exploiting an observed high affinity of the compound for pancreatic ductal adenocarcinoma, ovarian cancer and other tumors. The Company is conducting Phase Ia/Ib study of the safety, tolerability and pharmacokinetics of SBP-101 when administered in combination with gemcitabine and nab-paclitaxel.</v>
    <v>4</v>
    <v>Nasdaq Stock Market</v>
    <v>XNAS</v>
    <v>XNAS</v>
    <v>712 Vista Blvd # 305, WACONIA, MN, 55387 US</v>
    <v>3.13</v>
    <v>Biotechnology &amp; Medical Research</v>
    <v>Stock</v>
    <v>44947.041440520312</v>
    <v>689</v>
    <v>2.7501000000000002</v>
    <v>3401990</v>
    <v>PANBELA THERAPEUTICS, INC.</v>
    <v>PANBELA THERAPEUTICS, INC.</v>
    <v>2.84</v>
    <v>3.28</v>
    <v>2.89</v>
    <v>2.87</v>
    <v>1177160</v>
    <v>PBLA</v>
    <v>PANBELA THERAPEUTICS, INC. (XNAS:PBLA)</v>
    <v>777262</v>
    <v>694770</v>
    <v>2011</v>
  </rv>
  <rv s="2">
    <v>690</v>
  </rv>
  <rv s="0">
    <v>https://www.bing.com/financeapi/forcetrigger?t=bukwh7&amp;q=XNAS%3aKRBP&amp;form=skydnc</v>
    <v>Learn more on Bing</v>
  </rv>
  <rv s="4">
    <v>7</v>
    <v>KIROMIC BIOPHARMA, INC. (XNAS:KRBP)</v>
    <v>2</v>
    <v>8</v>
    <v>Finance</v>
    <v>4</v>
    <v>en-GB</v>
    <v>bukwh7</v>
    <v>268435456</v>
    <v>1</v>
    <v>Powered by Refinitiv</v>
    <v>1.23</v>
    <v>0.15</v>
    <v>0.53300000000000003</v>
    <v>7.1000000000000004E-3</v>
    <v>3.5446999999999999E-2</v>
    <v>1.6000000000000001E-3</v>
    <v>7.7149999999999996E-3</v>
    <v>USD</v>
    <v>Kiromic BioPharma, Inc. is an artificial intelligence (AI) driven, end-to-end allogenic cell therapy company. The Company is engaged in developing the multi-indication allogeneic T cell therapy that exploits the natural potency of the Gamma Delta T cell (GDT) to target solid tumors. The Procel, Isocel, and Deltacel product platform candidates consist of allogeneic cell therapy candidates that are in the preclinical development stage. Its Procel product candidate consists of engineered GDTs targeting PD-L1. Its Isocel product candidate consists of engineered GDTs targeting Mesothelin Isoform 2 positive tumors (Iso-Meso). Its Deltacel product candidate consists of non-engineered GDTs used to treat solid tumors. Its Allogenic Lead Exogenous Isoforms (ALEXIS)-PRO-1 trial candidate is its allogeneic GDT therapy product targeting PD-L1. Its ALEXIS-ISO-1 trial candidate is its allogenic GDT therapy product targeting an isoform of Mesothelin that is present in tumor cells, namely Isomeso.</v>
    <v>59</v>
    <v>Nasdaq Stock Market</v>
    <v>XNAS</v>
    <v>XNAS</v>
    <v>7707 Fannin St., Suite 140, HOUSTON, TX, 77054 US</v>
    <v>0.2215</v>
    <v>Biotechnology &amp; Medical Research</v>
    <v>Stock</v>
    <v>44946.986117603905</v>
    <v>692</v>
    <v>0.20030000000000001</v>
    <v>3784370</v>
    <v>KIROMIC BIOPHARMA, INC.</v>
    <v>KIROMIC BIOPHARMA, INC.</v>
    <v>0.21</v>
    <v>0.20030000000000001</v>
    <v>0.2074</v>
    <v>0.20899999999999999</v>
    <v>18246720</v>
    <v>KRBP</v>
    <v>KIROMIC BIOPHARMA, INC. (XNAS:KRBP)</v>
    <v>666047</v>
    <v>155901</v>
    <v>2016</v>
  </rv>
  <rv s="2">
    <v>693</v>
  </rv>
  <rv s="0">
    <v>https://www.bing.com/financeapi/forcetrigger?t=bravcw&amp;q=XNAS%3aSCPS&amp;form=skydnc</v>
    <v>Learn more on Bing</v>
  </rv>
  <rv s="13">
    <v>27</v>
    <v>SCOPUS BIOPHARMA INC. (OTCM:SCPS)</v>
    <v>2</v>
    <v>28</v>
    <v>Finance</v>
    <v>25</v>
    <v>en-GB</v>
    <v>bravcw</v>
    <v>268435456</v>
    <v>1</v>
    <v>Powered by Refinitiv</v>
    <v>1.25</v>
    <v>5.5599999999999997E-2</v>
    <v>-4.0000000000000001E-3</v>
    <v>-3.3333000000000002E-2</v>
    <v>USD</v>
    <v>Scopus BioPharma Inc. is a clinical-stage biopharmaceutical company. The Company is focused on the development of its immuno-oncology programs. The Company’s Duet Platform relies on an immuno-oncology with a suite of bifunctional oligonucleotides that activate antigen-presenting cells (APCs) within the tumor microenvironment, while alleviating tumor immunosuppression to jump-start T cell-mediated immune responses. The Duet Platform is comprised of three bifunctional oligonucleotides that consists of a toll-like receptor 9 (TLR9) agonist linked with a signal transducer and activator of transcription 3 (STAT3) inhibitor, which include CpG-STAT3siRNA (DUET-01), CpG-STAT3ASO (DUET-02) and CpG-STAT3decoy (DUET-03). The Company is developing DUET-01 for the treatment of relapsed or refractory B-cell non-Hodgkin lymphoma. Its pipeline also includes MRI-1867, which is a cannabinoid receptor mediating compound for the treatment of systemic sclerosis.</v>
    <v>9</v>
    <v>OTC Markets</v>
    <v>OTCM</v>
    <v>OTCM</v>
    <v>420 Lexington Ave Rm 300, NEW YORK, NY, 10170-0399 US</v>
    <v>0.13500000000000001</v>
    <v>Biotechnology &amp; Medical Research</v>
    <v>Stock</v>
    <v>44946.872829953129</v>
    <v>695</v>
    <v>0.107</v>
    <v>2446930</v>
    <v>SCOPUS BIOPHARMA INC.</v>
    <v>SCOPUS BIOPHARMA INC.</v>
    <v>0.12</v>
    <v>0.12</v>
    <v>0.11600000000000001</v>
    <v>21094260</v>
    <v>SCPS</v>
    <v>SCOPUS BIOPHARMA INC. (OTCM:SCPS)</v>
    <v>34098</v>
    <v>47990</v>
    <v>2017</v>
  </rv>
  <rv s="2">
    <v>696</v>
  </rv>
  <rv s="0">
    <v>https://www.bing.com/financeapi/forcetrigger?t=a1w8ec&amp;q=XNYS%3aJNJ&amp;form=skydnc</v>
    <v>Learn more on Bing</v>
  </rv>
  <rv s="3">
    <v>5</v>
    <v>JOHNSON &amp; JOHNSON (XNYS:JNJ)</v>
    <v>2</v>
    <v>6</v>
    <v>Finance</v>
    <v>4</v>
    <v>en-GB</v>
    <v>a1w8ec</v>
    <v>268435456</v>
    <v>1</v>
    <v>Powered by Refinitiv</v>
    <v>186.69</v>
    <v>155.72</v>
    <v>0.56489999999999996</v>
    <v>-0.79</v>
    <v>-4.6600000000000001E-3</v>
    <v>-0.01</v>
    <v>-5.9259999999999998E-5</v>
    <v>USD</v>
    <v>Johnson &amp; Johnson is a diversified healthcare products company. The Company is engaged in the research and development, manufacture and sale of a range of products in the healthcare field. It operates through three segments: Consumer Health, Pharmaceutical and MedTech. Its primary focus is products related to human health and well-being. The Consumer Health segment includes a range of products that is focused on personal healthcare used in the skin health/beauty, over-the-counter medicines, baby care, oral care, women’s health and wound care markets. The Pharmaceutical segment is focused on six therapeutic areas: Immunology, Infectious Diseases, Neuroscience, Oncology, Cardiovascular and Metabolism and Pulmonary Hypertension. The MedTech segment includes a range of products used in the interventional solutions, orthopaedics, surgery, and vision fields. Its geographic area includes the United States, Europe, Western Hemisphere (excluding the United States), and Africa, Asia and Pacific.</v>
    <v>141700</v>
    <v>New York Stock Exchange</v>
    <v>XNYS</v>
    <v>XNYS</v>
    <v>One Johnson &amp; Johnson Plaza, NEW BRUNSWICK, NJ, 08933 US</v>
    <v>170.11</v>
    <v>Pharmaceuticals</v>
    <v>Stock</v>
    <v>44947.041662522657</v>
    <v>698</v>
    <v>167.48</v>
    <v>441168000000</v>
    <v>JOHNSON &amp; JOHNSON</v>
    <v>JOHNSON &amp; JOHNSON</v>
    <v>170.1</v>
    <v>23.602</v>
    <v>169.53</v>
    <v>168.74</v>
    <v>168.73</v>
    <v>2614484000</v>
    <v>JNJ</v>
    <v>JOHNSON &amp; JOHNSON (XNYS:JNJ)</v>
    <v>8620553</v>
    <v>6505998</v>
    <v>1887</v>
  </rv>
  <rv s="2">
    <v>699</v>
  </rv>
  <rv s="0">
    <v>https://www.bing.com/financeapi/forcetrigger?t=a1wyu2&amp;q=XNYS%3aLLY&amp;form=skydnc</v>
    <v>Learn more on Bing</v>
  </rv>
  <rv s="3">
    <v>5</v>
    <v>ELI LILLY AND COMPANY (XNYS:LLY)</v>
    <v>2</v>
    <v>6</v>
    <v>Finance</v>
    <v>4</v>
    <v>en-GB</v>
    <v>a1wyu2</v>
    <v>268435456</v>
    <v>1</v>
    <v>Powered by Refinitiv</v>
    <v>375.25</v>
    <v>231.87</v>
    <v>0.37540000000000001</v>
    <v>-5.01</v>
    <v>-1.427E-2</v>
    <v>-0.08</v>
    <v>-2.3120000000000001E-4</v>
    <v>USD</v>
    <v>Eli Lilly and Company is engaged in a drug manufacturing business. The Company discovers, develops, manufactures, and markets products in the human pharmaceutical products segment. Its diabetes products include Basaglar, Humalog, Humulin, Jardiance, Trajenta, and Trulicity. Its oncology products consist of Alimta, Cyramza, Erbitux, Retevmo, Tyvyt, and Verzenio. Its immunology products include Olumiant, Baricitinib, and Taltz. Its neuroscience products include Cymbalta, Emgality, and Zyprexa. Its other therapies consist of Bamlanivimab and etesevimab, Bebtelovimab, Cialis, and Forteo. It maintains special business groups to service wholesalers, pharmacy benefit managers, managed care organizations, group purchasing organizations, government and long-term care institutions, hospitals, and certain retail pharmacies. It manufactures and distributes its products through facilities in the United States, including Puerto Rico, and other countries. Its products are sold in about 120 countries.</v>
    <v>35000</v>
    <v>New York Stock Exchange</v>
    <v>XNYS</v>
    <v>XNYS</v>
    <v>Lilly Corporate Ctr, Drop Code 1094, Lilly Corporate Ctr, INDIANAPOLIS, IN, 46285-0001 US</v>
    <v>349.065</v>
    <v>Pharmaceuticals</v>
    <v>Stock</v>
    <v>44946.961592128908</v>
    <v>701</v>
    <v>341.58</v>
    <v>328828100000</v>
    <v>ELI LILLY AND COMPANY</v>
    <v>ELI LILLY AND COMPANY</v>
    <v>347</v>
    <v>52.7624</v>
    <v>351.08</v>
    <v>346.07</v>
    <v>345.99</v>
    <v>950177900</v>
    <v>LLY</v>
    <v>ELI LILLY AND COMPANY (XNYS:LLY)</v>
    <v>5391878</v>
    <v>2493381</v>
    <v>1901</v>
  </rv>
  <rv s="2">
    <v>702</v>
  </rv>
  <rv s="0">
    <v>https://www.bing.com/financeapi/forcetrigger?t=a1zqnm&amp;q=XNYS%3aPFE&amp;form=skydnc</v>
    <v>Learn more on Bing</v>
  </rv>
  <rv s="3">
    <v>5</v>
    <v>PFIZER INC. (XNYS:PFE)</v>
    <v>2</v>
    <v>6</v>
    <v>Finance</v>
    <v>9</v>
    <v>en-GB</v>
    <v>a1zqnm</v>
    <v>268435456</v>
    <v>1</v>
    <v>Powered by Refinitiv</v>
    <v>56.32</v>
    <v>41.445</v>
    <v>0.65539999999999998</v>
    <v>0.14000000000000001</v>
    <v>3.114E-3</v>
    <v>-0.02</v>
    <v>-4.4339999999999999E-4</v>
    <v>USD</v>
    <v>Pfizer Inc. is a research-based biopharmaceutical company. The Company is engaged in the discovery, development, manufacture, marketing, sale and distribution of biopharmaceutical products around the world. The Company operations through two segments: Biopharma and PC1. Biopharma is a science-based medicines business that includes six therapeutic areas, such as Vaccines, Hospital, Oncology, Internal Medicine, Rare Disease, and Inflammation &amp; Immunology. PC1 is its global contract development and manufacturing organization and supplier of specialty active pharmaceutical ingredients. Its Vaccines include Comirnaty/BNT162b2, the Prevnar family, Nimenrix and others. Its Oncology products include Ibrance, Xtandi, Inlyta, Sutent, Retacrit, Lorbrena and Braftovi. Its Internal Medicine products include Eliquis and the Premarin family. Its Inflammation &amp; Immunology products include Xeljanz, Enbrel, Inflectra, Eucrisa/Staquis and Cibinqo. It also offers Rimegepant and Zavegepant.</v>
    <v>79000</v>
    <v>New York Stock Exchange</v>
    <v>XNYS</v>
    <v>XNYS</v>
    <v>235 E 42ND ST, NEW YORK, NY, 10017 US</v>
    <v>45.43</v>
    <v>Pharmaceuticals</v>
    <v>Stock</v>
    <v>44947.04108099531</v>
    <v>704</v>
    <v>44.725000000000001</v>
    <v>253216600000</v>
    <v>PFIZER INC.</v>
    <v>PFIZER INC.</v>
    <v>45.28</v>
    <v>8.5274999999999999</v>
    <v>44.96</v>
    <v>45.1</v>
    <v>45.09</v>
    <v>5613314000</v>
    <v>PFE</v>
    <v>PFIZER INC. (XNYS:PFE)</v>
    <v>25197558</v>
    <v>22581256</v>
    <v>1942</v>
  </rv>
  <rv s="2">
    <v>705</v>
  </rv>
  <rv s="0">
    <v>https://www.bing.com/financeapi/forcetrigger?t=a1mpqh&amp;q=XNYS%3aABBV&amp;form=skydnc</v>
    <v>Learn more on Bing</v>
  </rv>
  <rv s="3">
    <v>5</v>
    <v>ABBVIE INC. (XNYS:ABBV)</v>
    <v>2</v>
    <v>6</v>
    <v>Finance</v>
    <v>4</v>
    <v>en-GB</v>
    <v>a1mpqh</v>
    <v>268435456</v>
    <v>1</v>
    <v>Powered by Refinitiv</v>
    <v>175.91</v>
    <v>128.26</v>
    <v>0.61509999999999998</v>
    <v>0.88</v>
    <v>5.9179999999999996E-3</v>
    <v>-0.01</v>
    <v>-6.6849999999999999E-5</v>
    <v>USD</v>
    <v>AbbVie Inc. is a research-based biopharmaceutical company, which is engaged in research and development, manufacturing, commercialization and sale of medicines and therapies. It offers products in various therapeutic categories, including immunology products, which include Humira, Skyrizi and Rinvoq; oncology products, which include Imbruvica and Venclexta; aesthetics products that include Botox Cosmetic, Juvederm Collection and others; neuroscience products, such as Botox Therapeutic, Vraylar, Duopa and Duodopa, and Ubrelvy; eye care products consists of Lumigan, Alphagan and Restasis; women's health products include Lo Loestrin, Orilissa and others; and other products, which includes Mavyret, Creon, Lupron, Linzess and Synthroid. Its products are sold to wholesalers, government agencies, health care facilities and independent retailers. It also discovers and develop antibody medicines that target difficult-to-drug disease-causing proteins, such as G protein-coupled receptors (GPCRs).</v>
    <v>50000</v>
    <v>New York Stock Exchange</v>
    <v>XNYS</v>
    <v>XNYS</v>
    <v>1 N Waukegan Rd, NORTH CHICAGO, IL, 60064 US</v>
    <v>149.71</v>
    <v>Pharmaceuticals</v>
    <v>Stock</v>
    <v>44947.04145053203</v>
    <v>707</v>
    <v>147.15</v>
    <v>264547000000</v>
    <v>ABBVIE INC.</v>
    <v>ABBVIE INC.</v>
    <v>149.43</v>
    <v>19.810600000000001</v>
    <v>148.71</v>
    <v>149.59</v>
    <v>149.58000000000001</v>
    <v>1768480000</v>
    <v>ABBV</v>
    <v>ABBVIE INC. (XNYS:ABBV)</v>
    <v>7059012</v>
    <v>5567087</v>
    <v>2012</v>
  </rv>
  <rv s="2">
    <v>708</v>
  </rv>
  <rv s="0">
    <v>https://www.bing.com/financeapi/forcetrigger?t=a1xxmw&amp;q=XNYS%3aMRK&amp;form=skydnc</v>
    <v>Learn more on Bing</v>
  </rv>
  <rv s="3">
    <v>5</v>
    <v>MERCK &amp; CO., INC. (XNYS:MRK)</v>
    <v>2</v>
    <v>6</v>
    <v>Finance</v>
    <v>4</v>
    <v>en-GB</v>
    <v>a1xxmw</v>
    <v>268435456</v>
    <v>1</v>
    <v>Powered by Refinitiv</v>
    <v>115.49</v>
    <v>72.875</v>
    <v>0.39500000000000002</v>
    <v>0.04</v>
    <v>3.6400000000000001E-4</v>
    <v>-0.04</v>
    <v>-3.6380000000000001E-4</v>
    <v>USD</v>
    <v>Merck &amp; Co., Inc. is a global health care company. The Company offers health solutions through its prescription medicines, vaccines, biologic therapies and animal health products. It operates through two segments: Pharmaceutical and Animal Health. The Company's Pharmaceutical segment includes human health pharmaceutical and vaccine products. Its human health pharmaceutical products consist of therapeutic and preventive agents, generally sold by prescription, for the treatment of human disorders. The Company sells these human health pharmaceutical products primarily to drug wholesalers and retailers, hospitals, government agencies and managed health care providers such as health maintenance organizations. The Animal Health segment develops, manufactures and markets a range of veterinary pharmaceutical and vaccine products, as well as health management solutions and services, for the prevention, treatment and control of disease in all livestock and companion animal species.</v>
    <v>68000</v>
    <v>New York Stock Exchange</v>
    <v>XNYS</v>
    <v>XNYS</v>
    <v>2000 Galloping Hill Road, KENILWORTH, NJ, 07033 US</v>
    <v>109.99</v>
    <v>Pharmaceuticals</v>
    <v>Stock</v>
    <v>44947.040558760935</v>
    <v>710</v>
    <v>108.65</v>
    <v>278741400000</v>
    <v>MERCK &amp; CO., INC.</v>
    <v>MERCK &amp; CO., INC.</v>
    <v>109.38</v>
    <v>18.206700000000001</v>
    <v>109.9</v>
    <v>109.94</v>
    <v>109.9</v>
    <v>2535396000</v>
    <v>MRK</v>
    <v>MERCK &amp; CO., INC. (XNYS:MRK)</v>
    <v>9216530</v>
    <v>9190530</v>
    <v>1970</v>
  </rv>
  <rv s="2">
    <v>711</v>
  </rv>
  <rv s="0">
    <v>https://www.bing.com/financeapi/forcetrigger?t=a2u2jc&amp;q=OTCM%3aRHHBY&amp;form=skydnc</v>
    <v>Learn more on Bing</v>
  </rv>
  <rv s="3">
    <v>5</v>
    <v>Roche Holding Ltd (OTCM:RHHBY)</v>
    <v>2</v>
    <v>6</v>
    <v>Finance</v>
    <v>29</v>
    <v>en-GB</v>
    <v>a2u2jc</v>
    <v>268435456</v>
    <v>1</v>
    <v>Powered by Refinitiv</v>
    <v>53.86</v>
    <v>37.880000000000003</v>
    <v>0.42330000000000001</v>
    <v>-0.19</v>
    <v>-4.7229999999999998E-3</v>
    <v>0</v>
    <v>0</v>
    <v>USD</v>
    <v>Roche Holding AG (Roche) is a research-based healthcare company. The Company's operating businesses are organized into two divisions: Pharmaceuticals and Diagnostics. The Pharmaceuticals Division consists of two business segments: Roche Pharmaceuticals and Chugai. The Diagnostics Division consists of four business areas: Diabetes Care, Molecular Diagnostics, Professional Diagnostics and Tissue Diagnostics. The Company develops medicines for various disease areas, including oncology, immunology, infectious diseases, ophthalmology and neuroscience. Its pharmaceutical products include Anaprox, Avastin, Bactrim, Bondronat, CellCept, Cotellic, Dilatrend, Dormicum, Invirase, Kadcyla, Kytril (Kevatril), Lariam, MabThera, Madopar, Neupogen, Pegasys, Perjeta, Pulmozyme, Rocaltrol, Rocephin and Roferon-A. The Company offers products for researchers, including cell analysis, gene expression, genome sequencing and nucleic acid purification.</v>
    <v>100920</v>
    <v>OTC Markets</v>
    <v>OTCM</v>
    <v>OTCM</v>
    <v>Grenzacherstrasse 124, BASEL, BASEL-STADT, 4058 CH</v>
    <v>40.04</v>
    <v>Pharmaceuticals</v>
    <v>Stock</v>
    <v>44946.880893205467</v>
    <v>713</v>
    <v>39.76</v>
    <v>266015300000</v>
    <v>Roche Holding Ltd</v>
    <v>Roche Holding Ltd</v>
    <v>39.979999999999997</v>
    <v>17.390599999999999</v>
    <v>40.229999999999997</v>
    <v>40.04</v>
    <v>40.04</v>
    <v>6474030000</v>
    <v>RHHBY</v>
    <v>Roche Holding Ltd (OTCM:RHHBY)</v>
    <v>1183278</v>
    <v>1595700</v>
    <v>1966</v>
  </rv>
  <rv s="2">
    <v>714</v>
  </rv>
  <rv s="0">
    <v>https://www.bing.com/financeapi/forcetrigger?t=a1yvxm&amp;q=XNYS%3aNVO&amp;form=skydnc</v>
    <v>Learn more on Bing</v>
  </rv>
  <rv s="3">
    <v>5</v>
    <v>Novo Nordisk A/S (XNYS:NVO)</v>
    <v>2</v>
    <v>6</v>
    <v>Finance</v>
    <v>4</v>
    <v>en-GB</v>
    <v>a1yvxm</v>
    <v>268435456</v>
    <v>1</v>
    <v>Powered by Refinitiv</v>
    <v>141.11000000000001</v>
    <v>91.51</v>
    <v>0.50519999999999998</v>
    <v>0.44</v>
    <v>3.1280000000000001E-3</v>
    <v>0.35</v>
    <v>2.4809999999999997E-3</v>
    <v>USD</v>
    <v>Novo Nordisk A/S is a global healthcare company engaged in diabetes care. The Company is also engaged in the discovery, development, manufacturing and marketing of pharmaceutical products. The Company operates through two business segments: diabetes and obesity care, and biopharmaceuticals. The Company's diabetes and obesity care segment covers insulin, GLP-1, other protein-related products, such as glucagon, protein-related delivery systems and needles, and oral anti-diabetic drugs. The Company's biopharmaceuticals segment covers the therapy areas of hemophilia care, growth hormone therapy and hormone replacement therapy. The Company also offers Saxenda product to treat obesity. It offers a range of products, including NovoLog/NovoRapid; NovoLog Mix/NovoMix; Prandin/NovoNorm; NovoSeven; Norditropin, and Vagifem. As of December 31, 2016, it marketed its products in over 180 countries. Its regional structure consists of two commercial units: North America and International Operations.</v>
    <v>52696</v>
    <v>New York Stock Exchange</v>
    <v>XNYS</v>
    <v>XNYS</v>
    <v>Novo Alle 1, BAGSVAERD, DENMARK-NA, 2880 DK</v>
    <v>141.11000000000001</v>
    <v>Pharmaceuticals</v>
    <v>Stock</v>
    <v>44946.881944444445</v>
    <v>716</v>
    <v>139.755</v>
    <v>245077800000</v>
    <v>Novo Nordisk A/S</v>
    <v>Novo Nordisk A/S</v>
    <v>140.33000000000001</v>
    <v>46.142099999999999</v>
    <v>140.66</v>
    <v>141.1</v>
    <v>141.44999999999999</v>
    <v>1742564000</v>
    <v>NVO</v>
    <v>Novo Nordisk A/S (XNYS:NVO)</v>
    <v>1349345</v>
    <v>1513758</v>
    <v>1931</v>
  </rv>
  <rv s="2">
    <v>717</v>
  </rv>
  <rv s="0">
    <v>http://en.wikipedia.org/wiki/Public_domain</v>
    <v>Public domain</v>
  </rv>
  <rv s="0">
    <v>http://en.wikipedia.org/wiki/Novartis</v>
    <v>Wikipedia</v>
  </rv>
  <rv s="14">
    <v>719</v>
    <v>720</v>
  </rv>
  <rv s="15">
    <v>34</v>
    <v>https://www.bing.com/th?id=AMMS_3a4201ed5d487670c98d0ce5663b2ca7&amp;qlt=95</v>
    <v>721</v>
    <v>0</v>
    <v>https://www.bing.com/images/search?form=xlimg&amp;q=novartis</v>
    <v>Image of Novartis Inc.</v>
  </rv>
  <rv s="0">
    <v>https://www.bing.com/financeapi/forcetrigger?t=a1yw77&amp;q=XNYS%3aNVS&amp;form=skydnc</v>
    <v>Learn more on Bing</v>
  </rv>
  <rv s="16">
    <v>30</v>
    <v>Novartis Inc. (XNYS:NVS)</v>
    <v>32</v>
    <v>33</v>
    <v>Finance</v>
    <v>4</v>
    <v>en-GB</v>
    <v>a1yw77</v>
    <v>268435456</v>
    <v>1</v>
    <v>Powered by Refinitiv</v>
    <v>94.26</v>
    <v>74.09</v>
    <v>0.54210000000000003</v>
    <v>-0.16</v>
    <v>-1.7349999999999998E-3</v>
    <v>0.55000000000000004</v>
    <v>5.9740000000000001E-3</v>
    <v>USD</v>
    <v>Novartis AG is a Switzerland-based pharmaceutical company. The Company develops, manufactures, and markets branded and generic prescription drugs, active pharmaceutical ingredients (APIs), biosimilars and ophthalmic products. The Company uses science and digital technologies for treatments in the disease areas of immunology, dermatology, cancer, ophthalmology, neuroscience, respiratory, cardiovascular, renal and metabolism. The business activities of the Company are divided into two segments: Innovative Medicines, which includes innovative patent-protected prescription medicines for blood pressure, cancer and other ailments, and Sandoz, which includes generic pharmaceuticals and biosimilars.</v>
    <v>108000</v>
    <v>New York Stock Exchange</v>
    <v>XNYS</v>
    <v>XNYS</v>
    <v>Lichtstrasse 35, BASEL, BASEL-STADT, 4056 CH</v>
    <v>92.08</v>
    <v>722</v>
    <v>Pharmaceuticals</v>
    <v>Stock</v>
    <v>44946.940982128908</v>
    <v>723</v>
    <v>91.29</v>
    <v>220628400000</v>
    <v>Novartis Inc.</v>
    <v>Novartis Inc.</v>
    <v>91.98</v>
    <v>9.5017999999999994</v>
    <v>92.23</v>
    <v>92.07</v>
    <v>92.62</v>
    <v>2403721000</v>
    <v>NVS</v>
    <v>Novartis Inc. (XNYS:NVS)</v>
    <v>1439633</v>
    <v>1908149</v>
    <v>1996</v>
  </rv>
  <rv s="2">
    <v>724</v>
  </rv>
  <rv s="0">
    <v>https://www.bing.com/financeapi/forcetrigger?t=a1o3qh&amp;q=XNAS%3aAZN&amp;form=skydnc</v>
    <v>Learn more on Bing</v>
  </rv>
  <rv s="3">
    <v>5</v>
    <v>ASTRAZENECA PLC (XNAS:AZN)</v>
    <v>2</v>
    <v>6</v>
    <v>Finance</v>
    <v>4</v>
    <v>en-GB</v>
    <v>a1o3qh</v>
    <v>268435456</v>
    <v>1</v>
    <v>Powered by Refinitiv</v>
    <v>72.12</v>
    <v>52.65</v>
    <v>0.55189999999999995</v>
    <v>-1.34</v>
    <v>-1.9009999999999999E-2</v>
    <v>-0.15</v>
    <v>-2.1689999999999999E-3</v>
    <v>USD</v>
    <v>AstraZeneca PLC is a science-led biopharmaceutical company. The Company focuses on the discovery, development, and commercialization of prescription medicines in Oncology, Rare Diseases, and BioPharmaceuticals, including Cardiovascular, Renal &amp; Metabolism, and Respiratory &amp; Immunology. Its pipeline forms a robust portfolio of investigational therapies in various stages of clinical development. Its pipeline includes the Alexion Rare Disease portfolio and comprises approximately 179 projects. Its key marketed oncology products include Tagrisso, Imfinzi, Lynparza, Calquence, Enhertu, Orpathys, Zoladex, Faslodex and others. Its rare diseases products include Soliris, Ultomiris, Strensiq and Kanuma. Its BioPharmaceuticals products include Farxiga, Lokelma, Crestor, Breztri and others. Its geographical segments include United Kingdom, Rest of Europe, The Americas and Asia, Africa &amp; Australasia. It is also focused on discovering, developing, and manufacturing of T-cell receptor therapies.</v>
    <v>83100</v>
    <v>Nasdaq Stock Market</v>
    <v>XNAS</v>
    <v>XNAS</v>
    <v>1 Francis Crick Avenue, CAMBRIDGE, CAMBRIDGESHIRE, CB2 0AA GB</v>
    <v>69.63</v>
    <v>Pharmaceuticals</v>
    <v>Stock</v>
    <v>44947.041331770313</v>
    <v>726</v>
    <v>68.584999999999994</v>
    <v>215076200000</v>
    <v>ASTRAZENECA PLC</v>
    <v>ASTRAZENECA PLC</v>
    <v>69.510000000000005</v>
    <v>107.93640000000001</v>
    <v>70.489999999999995</v>
    <v>69.150000000000006</v>
    <v>69</v>
    <v>3099056000</v>
    <v>AZN</v>
    <v>ASTRAZENECA PLC (XNAS:AZN)</v>
    <v>9748106</v>
    <v>4469945</v>
    <v>1992</v>
  </rv>
  <rv s="2">
    <v>727</v>
  </rv>
  <rv s="0">
    <v>https://www.bing.com/financeapi/forcetrigger?t=a1ook2&amp;q=XNYS%3aBMY&amp;form=skydnc</v>
    <v>Learn more on Bing</v>
  </rv>
  <rv s="3">
    <v>5</v>
    <v>BRISTOL-MYERS SQUIBB COMPANY (XNYS:BMY)</v>
    <v>2</v>
    <v>6</v>
    <v>Finance</v>
    <v>4</v>
    <v>en-GB</v>
    <v>a1ook2</v>
    <v>268435456</v>
    <v>1</v>
    <v>Powered by Refinitiv</v>
    <v>81.435000000000002</v>
    <v>61.19</v>
    <v>0.42749999999999999</v>
    <v>0.4</v>
    <v>5.424E-3</v>
    <v>-0.34</v>
    <v>-4.5850000000000005E-3</v>
    <v>USD</v>
    <v>Bristol-Myers Squibb Company is a biopharmaceutical company. The Company is engaged in the discovery, development, licensing, manufacturing, marketing, distribution, and sale of biopharmaceutical products. It offers products for a range of therapeutic classes, which include oncology, immunology, cardiovascular and fibrosis. Its pharmaceutical products include chemically synthesized or small molecule drugs and products produced from biological processes, called biologics. Biologics are administered to patients through injections or by infusion. Its products include Revlimid, Eliquis, Opdivo, Orencia, Pomalyst/Imnovid, Sprycel, Yervoy, Abraxane, Empliciti, Reblozyl, Inrebic, Onureg, Zeposia, Vidaza, Baraclude and Breyanzi. It also has a pipeline of investigational medicines designed to target the common mutations associated with oncogenesis, including repotrectinib. Its products are sold to wholesalers, distributors, pharmacies, retailers, hospitals, clinics, and government agencies.</v>
    <v>32200</v>
    <v>New York Stock Exchange</v>
    <v>XNYS</v>
    <v>XNYS</v>
    <v>430 E. 29Th Street, 14 Floor, NEW YORK, NY, 10016 US</v>
    <v>74.150000000000006</v>
    <v>Pharmaceuticals</v>
    <v>Stock</v>
    <v>44947.041275948439</v>
    <v>729</v>
    <v>73.344999999999999</v>
    <v>157654800000</v>
    <v>BRISTOL-MYERS SQUIBB COMPANY</v>
    <v>BRISTOL-MYERS SQUIBB COMPANY</v>
    <v>73.900000000000006</v>
    <v>24.038499999999999</v>
    <v>73.75</v>
    <v>74.150000000000006</v>
    <v>73.81</v>
    <v>2126160000</v>
    <v>BMY</v>
    <v>BRISTOL-MYERS SQUIBB COMPANY (XNYS:BMY)</v>
    <v>10518210</v>
    <v>9128310</v>
    <v>1933</v>
  </rv>
  <rv s="2">
    <v>730</v>
  </rv>
  <rv s="0">
    <v>http://en.wikipedia.org/wiki/Amgen</v>
    <v>Wikipedia</v>
  </rv>
  <rv s="14">
    <v>719</v>
    <v>732</v>
  </rv>
  <rv s="15">
    <v>34</v>
    <v>https://www.bing.com/th?id=AMMS_7651d2e878d4df4bb82a200be2db03e3&amp;qlt=95</v>
    <v>733</v>
    <v>0</v>
    <v>https://www.bing.com/images/search?form=xlimg&amp;q=amgen</v>
    <v>Image of AMGEN INC.</v>
  </rv>
  <rv s="0">
    <v>https://www.bing.com/financeapi/forcetrigger?t=a1nec7&amp;q=XNAS%3aAMGN&amp;form=skydnc</v>
    <v>Learn more on Bing</v>
  </rv>
  <rv s="16">
    <v>30</v>
    <v>AMGEN INC. (XNAS:AMGN)</v>
    <v>32</v>
    <v>33</v>
    <v>Finance</v>
    <v>4</v>
    <v>en-GB</v>
    <v>a1nec7</v>
    <v>268435456</v>
    <v>1</v>
    <v>Powered by Refinitiv</v>
    <v>296.67</v>
    <v>214.39150000000001</v>
    <v>0.65810000000000002</v>
    <v>1.21</v>
    <v>4.6179999999999997E-3</v>
    <v>-1.99</v>
    <v>-7.5599999999999999E-3</v>
    <v>USD</v>
    <v>Amgen Inc. is a biotechnology company. The Company discovers, develops, manufactures and delivers various human therapeutics. It operates in human therapeutics segment. Its marketed products portfolio includes Neulasta (pegfilgrastim); erythropoiesis-stimulating agents (ESAs), such as Aranesp (darbepoetin alfa) and EPOGEN (epoetin alfa); Sensipar/Mimpara (cinacalcet); XGEVA (denosumab); Prolia (denosumab); NEUPOGEN (filgrastim), and other marketed products, such as KYPROLIS (carfilzomib), Vectibix (panitumumab), Nplate (romiplostim), Repatha (evolocumab), BLINCYTO (blinatumomab), IMLYGIC (talimogene laherparepvec) and Corlanor (ivabradine). It focuses on human therapeutics for the treatment of serious illness in the areas of oncology/hematology, cardiovascular disease and neuroscience. Its product candidates in Phase III include Erenumab for episodic migraine, Aranesp for myelodysplastic syndromes, BLINCYTO for acute lymphoblastic leukemia and IMLYGIC for metastatic melanoma.</v>
    <v>24200</v>
    <v>Nasdaq Stock Market</v>
    <v>XNAS</v>
    <v>XNAS</v>
    <v>One Amgen Center Drive, THOUSAND OAKS, CA, 91320-1799 US</v>
    <v>263.83999999999997</v>
    <v>734</v>
    <v>Pharmaceuticals</v>
    <v>Stock</v>
    <v>44947.029069872653</v>
    <v>735</v>
    <v>259.87</v>
    <v>140459400000</v>
    <v>AMGEN INC.</v>
    <v>AMGEN INC.</v>
    <v>262.02999999999997</v>
    <v>20.993400000000001</v>
    <v>262.02999999999997</v>
    <v>263.24</v>
    <v>261.25</v>
    <v>533579200</v>
    <v>AMGN</v>
    <v>AMGEN INC. (XNAS:AMGN)</v>
    <v>2574116</v>
    <v>2428152</v>
    <v>1986</v>
  </rv>
  <rv s="2">
    <v>736</v>
  </rv>
  <rv s="0">
    <v>https://www.bing.com/financeapi/forcetrigger?t=a23a2w&amp;q=XNAS%3aSNY&amp;form=skydnc</v>
    <v>Learn more on Bing</v>
  </rv>
  <rv s="3">
    <v>5</v>
    <v>Sanofi SA (XNAS:SNY)</v>
    <v>2</v>
    <v>6</v>
    <v>Finance</v>
    <v>4</v>
    <v>en-GB</v>
    <v>a23a2w</v>
    <v>268435456</v>
    <v>1</v>
    <v>Powered by Refinitiv</v>
    <v>57.790900000000001</v>
    <v>36.909999999999997</v>
    <v>0.55649999999999999</v>
    <v>-0.36</v>
    <v>-7.2819999999999994E-3</v>
    <v>-0.18</v>
    <v>-3.6670000000000001E-3</v>
    <v>USD</v>
    <v>Sanofi SA is a healthcare company based in France. The Company focuses on patient needs and engages in the research, development, manufacture, and marketing of therapeutic solutions. Its three operating segments are: Pharmaceuticals, Consumer Healthcare (CHC), and Vaccines. The Pharmaceuticals includes: Immunology, Multiple Sclerosis / Neurology, Oncology, Rare Diseases, Rare Blood Disorders, Cardiovascular, Diabetes, Established Prescription Products. The Vaccines segment comprises, for all geographical territories, the commercial operations of Sanofi Pasteur, together with research, development, and production activities dedicated to vaccines. The CHC segment comprises the commercial operations for Sanofi’s Consumer Healthcare products, together with research, development and production activities dedicated to those products. The Company’s products developed in collaboration or franchise include Dupixent, Aubagio, Lemtrada, Cerezyme, Lumizyme, Jevtana, Fabrazyme, among others.</v>
    <v>95442</v>
    <v>Nasdaq Stock Market</v>
    <v>XNAS</v>
    <v>XNAS</v>
    <v>54 rue la Boetie, PARIS, ILE-DE-FRANCE, 75008 FR</v>
    <v>49.29</v>
    <v>Pharmaceuticals</v>
    <v>Stock</v>
    <v>44947.026945092184</v>
    <v>738</v>
    <v>48.93</v>
    <v>123855700000</v>
    <v>Sanofi SA</v>
    <v>Sanofi SA</v>
    <v>49.22</v>
    <v>19.797499999999999</v>
    <v>49.44</v>
    <v>49.08</v>
    <v>48.9</v>
    <v>2521671000</v>
    <v>SNY</v>
    <v>Sanofi SA (XNAS:SNY)</v>
    <v>1540865</v>
    <v>2194473</v>
    <v>1994</v>
  </rv>
  <rv s="2">
    <v>739</v>
  </rv>
  <rv s="0">
    <v>https://www.bing.com/financeapi/forcetrigger?t=a1tvoc&amp;q=XNAS%3aGILD&amp;form=skydnc</v>
    <v>Learn more on Bing</v>
  </rv>
  <rv s="3">
    <v>5</v>
    <v>GILEAD SCIENCES, INC. (XNAS:GILD)</v>
    <v>2</v>
    <v>6</v>
    <v>Finance</v>
    <v>4</v>
    <v>en-GB</v>
    <v>a1tvoc</v>
    <v>268435456</v>
    <v>1</v>
    <v>Powered by Refinitiv</v>
    <v>89.74</v>
    <v>57.164999999999999</v>
    <v>0.42209999999999998</v>
    <v>-0.61</v>
    <v>-7.2950000000000003E-3</v>
    <v>-0.48</v>
    <v>-5.7820000000000007E-3</v>
    <v>USD</v>
    <v>Gilead Sciences, Inc. is a biopharmaceutical company. The Company is focused on the discovery, development and commercialization of medicine to prevent and treat diseases, including human immunodeficiency virus (HIV), viral hepatitis and cancer. The Company’s products for HIV/AIDS patients include Biktarvy, Genvoya, Descovy, Odefsey, Truvada, Complera/Eviplera, Stribild, and Atripla. Its COVID-19 product is Veklury. The products for liver diseases include Epclusa, Harvoni, Vosevi, Vemlidy, and Viread. The products under hematology/oncology/cell therapy include Yescarta, Tecartus, Trodelvy, and Zydelig. The other products include Letairis (ambrisentan), Ranexa (ranolazine), Cayston, Jyseleca, and AmBisome (amphotericin B liposome for injection). The Company also sells and distributes generic versions of Epclusa and Harvoni in the United States. The Company is also focused on restoring immune balance with agonists targeting immune inhibitory receptors.</v>
    <v>14400</v>
    <v>Nasdaq Stock Market</v>
    <v>XNAS</v>
    <v>XNAS</v>
    <v>333 LAKESIDE DR, FOSTER CITY, CA, 94404-1147 US</v>
    <v>83.8</v>
    <v>Pharmaceuticals</v>
    <v>Stock</v>
    <v>44947.041497013284</v>
    <v>741</v>
    <v>82.51</v>
    <v>104114800000</v>
    <v>GILEAD SCIENCES, INC.</v>
    <v>GILEAD SCIENCES, INC.</v>
    <v>83.54</v>
    <v>31.621400000000001</v>
    <v>83.62</v>
    <v>83.01</v>
    <v>82.53</v>
    <v>1254244000</v>
    <v>GILD</v>
    <v>GILEAD SCIENCES, INC. (XNAS:GILD)</v>
    <v>16678603</v>
    <v>6822875</v>
    <v>1987</v>
  </rv>
  <rv s="2">
    <v>742</v>
  </rv>
  <rv s="0">
    <v>https://www.bing.com/financeapi/forcetrigger?t=a21uim&amp;q=XNAS%3aREGN&amp;form=skydnc</v>
    <v>Learn more on Bing</v>
  </rv>
  <rv s="3">
    <v>5</v>
    <v>REGENERON PHARMACEUTICALS, INC. (XNAS:REGN)</v>
    <v>2</v>
    <v>6</v>
    <v>Finance</v>
    <v>4</v>
    <v>en-GB</v>
    <v>a21uim</v>
    <v>268435456</v>
    <v>1</v>
    <v>Powered by Refinitiv</v>
    <v>779</v>
    <v>538.01</v>
    <v>0.23549999999999999</v>
    <v>6.43</v>
    <v>8.9859999999999992E-3</v>
    <v>0</v>
    <v>0</v>
    <v>USD</v>
    <v>Regeneron Pharmaceuticals, Inc. is an integrated biotechnology company that discovers, invents, develops, manufactures, and commercializes medicines for serious diseases. Its commercialized medicines and product candidates in development are designed to help patients with eye diseases, allergic and inflammatory diseases, cancer, cardiovascular and metabolic diseases, pain, hematologic conditions, infectious diseases, and rare diseases. Its marketed products include EYLEA (aflibercept) Injection, Dupixent (dupilumab) Injection, Libtayo (cemiplimab) Injection, Praluent (alirocumab) Injection, REGEN-COV, Kevzara (sarilumab) Solution for Subcutaneous Injection, Evkeeza (evinacumab) Injection, Inmazeb (atoltivimab, maftivimab, and odesivimab-ebgn) Injection, ARCALYST (rilonacept) Injection for Subcutaneous Use and ZALTRAP (ziv-aflibercept) Injection for Intravenous Infusion. It also provides Expresse service assurance and CloudCheck WiFi experience management solutions.</v>
    <v>10368</v>
    <v>Nasdaq Stock Market</v>
    <v>XNAS</v>
    <v>XNAS</v>
    <v>777 Old Saw Mill River Road, TARRYTOWN, NY, 10591 US</v>
    <v>725.87</v>
    <v>Biotechnology &amp; Medical Research</v>
    <v>Stock</v>
    <v>44946.961595115623</v>
    <v>744</v>
    <v>713.471</v>
    <v>78627200000</v>
    <v>REGENERON PHARMACEUTICALS, INC.</v>
    <v>REGENERON PHARMACEUTICALS, INC.</v>
    <v>723.16</v>
    <v>15.094900000000001</v>
    <v>715.57</v>
    <v>722</v>
    <v>722</v>
    <v>108901900</v>
    <v>REGN</v>
    <v>REGENERON PHARMACEUTICALS, INC. (XNAS:REGN)</v>
    <v>939769</v>
    <v>629374</v>
    <v>1988</v>
  </rv>
  <rv s="2">
    <v>745</v>
  </rv>
  <rv s="0">
    <v>https://www.bing.com/financeapi/forcetrigger?t=a25k5r&amp;q=XNAS%3aVRTX&amp;form=skydnc</v>
    <v>Learn more on Bing</v>
  </rv>
  <rv s="3">
    <v>5</v>
    <v>VERTEX PHARMACEUTICALS INCORPORATED (XNAS:VRTX)</v>
    <v>2</v>
    <v>6</v>
    <v>Finance</v>
    <v>4</v>
    <v>en-GB</v>
    <v>a25k5r</v>
    <v>268435456</v>
    <v>1</v>
    <v>Powered by Refinitiv</v>
    <v>324.75</v>
    <v>221.69</v>
    <v>0.44340000000000002</v>
    <v>1.9</v>
    <v>6.1700000000000001E-3</v>
    <v>0</v>
    <v>0</v>
    <v>USD</v>
    <v>Vertex Pharmaceuticals Incorporated is a global biotechnology company. The Company is focused on developing medicines that treat the underlying cause of cystic fibrosis (CF) and it has several ongoing clinical and research programs to advance and extend treatment of CF. The Company's marketed medicines are TRIKAFTA/KAFTRIO (elexacaftor/tezacaftor/ivacaftor and ivacaftor), SYMDEKO/SYMKEVI (tezacaftor/ivacaftor and ivacaftor), ORKAMBI (lumacaftor/ivacaftor) and KALYDECO (ivacaftor). Its four medicines are being used to treat the people with CF in North America, Europe and Australia. The Company has a pipeline of investigational therapies in other serious diseases where it is leveraging insight into causal human biology, including sickle cell disease, beta thalassemia, APOL1-mediated kidney disease, type 1 diabetes, pain, alpha-1 antitrypsin deficiency, and muscular dystrophies. The Company’s other pipeline products include CTX001, VX-147, VX-121, VX-561, VX-548, and VX-880.</v>
    <v>3900</v>
    <v>Nasdaq Stock Market</v>
    <v>XNAS</v>
    <v>XNAS</v>
    <v>50 Northern Avenue, BOSTON, MA, 02210 US</v>
    <v>310.45999999999998</v>
    <v>Biotechnology &amp; Medical Research</v>
    <v>Stock</v>
    <v>44947.036411921094</v>
    <v>747</v>
    <v>305.48500000000001</v>
    <v>79533280000</v>
    <v>VERTEX PHARMACEUTICALS INCORPORATED</v>
    <v>VERTEX PHARMACEUTICALS INCORPORATED</v>
    <v>306.31</v>
    <v>24.3034</v>
    <v>307.94</v>
    <v>309.83999999999997</v>
    <v>309.83999999999997</v>
    <v>256691400</v>
    <v>VRTX</v>
    <v>VERTEX PHARMACEUTICALS INCORPORATED (XNAS:VRTX)</v>
    <v>1466215</v>
    <v>1391936</v>
    <v>1989</v>
  </rv>
  <rv s="2">
    <v>748</v>
  </rv>
  <rv s="0">
    <v>https://www.bing.com/financeapi/forcetrigger?t=a1u99c&amp;q=XNYS%3aGSK&amp;form=skydnc</v>
    <v>Learn more on Bing</v>
  </rv>
  <rv s="3">
    <v>5</v>
    <v>GSK PLC (XNYS:GSK)</v>
    <v>2</v>
    <v>6</v>
    <v>Finance</v>
    <v>4</v>
    <v>en-GB</v>
    <v>a1u99c</v>
    <v>268435456</v>
    <v>1</v>
    <v>Powered by Refinitiv</v>
    <v>46.97</v>
    <v>28.465</v>
    <v>0.67600000000000005</v>
    <v>-0.23</v>
    <v>-6.4590000000000003E-3</v>
    <v>0.1</v>
    <v>2.8260000000000004E-3</v>
    <v>USD</v>
    <v>GSK plc is a global biopharma company. The Company makes vaccines and specialty medicines to prevent and treat disease. Its segments include Commercial Operations and Research and Development. It develops cancer medicines for patients, including ovarian cancer, endometrial cancer, and multiple myeloma. It has developed a new monoclonal antibody treatment for COVID-19. Its product areas include vaccines, specialty medicines, and general medicines. Its vaccine portfolio includes more than 20 vaccines that help protect people from a range of diseases and infections throughout their lives. Its specialty medicines include medicines for immune-mediated conditions, including the chronic autoimmune condition lupus, respiratory disease, and human immunodeficiency virus (HIV). Its general medicines include inhaled medicines for asthma and chronic obstructive pulmonary disease (COPD), antibiotics and medicines for skin diseases. It has a global network of about 12 vaccines manufacturing sites.</v>
    <v>90096</v>
    <v>New York Stock Exchange</v>
    <v>XNYS</v>
    <v>XNYS</v>
    <v>980 Great West Road, BRENTFORD, MIDDLESEX, TW8 9GS GB</v>
    <v>35.39</v>
    <v>Pharmaceuticals</v>
    <v>Stock</v>
    <v>44947.037576828123</v>
    <v>750</v>
    <v>35.090000000000003</v>
    <v>71356950000</v>
    <v>GSK PLC</v>
    <v>GSK PLC</v>
    <v>35.26</v>
    <v>19.23</v>
    <v>35.61</v>
    <v>35.380000000000003</v>
    <v>35.479999999999997</v>
    <v>2047099000</v>
    <v>GSK</v>
    <v>GSK PLC (XNYS:GSK)</v>
    <v>4141461</v>
    <v>3867497</v>
    <v>1999</v>
  </rv>
  <rv s="2">
    <v>751</v>
  </rv>
  <rv s="0">
    <v>https://www.bing.com/financeapi/forcetrigger?t=bo5fpr&amp;q=XNAS%3aMRNA&amp;form=skydnc</v>
    <v>Learn more on Bing</v>
  </rv>
  <rv s="3">
    <v>5</v>
    <v>MODERNA, INC. (XNAS:MRNA)</v>
    <v>2</v>
    <v>6</v>
    <v>Finance</v>
    <v>4</v>
    <v>en-GB</v>
    <v>bo5fpr</v>
    <v>268435456</v>
    <v>1</v>
    <v>Powered by Refinitiv</v>
    <v>217.25</v>
    <v>115.03</v>
    <v>1.7037</v>
    <v>3.6</v>
    <v>1.891E-2</v>
    <v>0.28999999999999998</v>
    <v>1.495E-3</v>
    <v>USD</v>
    <v>Moderna, Inc. is a biotechnology company that is focused on creating a transformative medicines based on messenger ribonucleic acid (mRNA), to improve the lives of patients. The Company’s mRNA medicines are designed to direct the body’s cells to produce intracellular, membrane, or secreted proteins that have a therapeutic or preventive benefit with the potential to address a range of spectrum of diseases. It is developing vaccines and therapeutics for infectious diseases, immuno-oncology, rare diseases, autoimmune and cardiovascular diseases, independently and with its strategic collaborators. The Company develops technologies that enable the development of mRNA medicines for diverse applications. It has created modalities, including prophylactic vaccines, systemic secreted and cell surface therapeutics, cancer vaccines, intratumoral immuno-oncology, and systemic intracellular therapeutics. The Company develops technologies that enable the development of mRNA medicines.</v>
    <v>2700</v>
    <v>Nasdaq Stock Market</v>
    <v>XNAS</v>
    <v>XNAS</v>
    <v>200 Technology Sq, Cambridge, MA, 02139-3578 US</v>
    <v>194.58500000000001</v>
    <v>Biotechnology &amp; Medical Research</v>
    <v>Stock</v>
    <v>44947.040688807814</v>
    <v>753</v>
    <v>188.52</v>
    <v>74523330000</v>
    <v>MODERNA, INC.</v>
    <v>MODERNA, INC.</v>
    <v>190.6</v>
    <v>6.8842999999999996</v>
    <v>190.38</v>
    <v>193.98</v>
    <v>194.27</v>
    <v>384180500</v>
    <v>MRNA</v>
    <v>MODERNA, INC. (XNAS:MRNA)</v>
    <v>4047181</v>
    <v>6953712</v>
    <v>2016</v>
  </rv>
  <rv s="2">
    <v>754</v>
  </rv>
  <rv s="0">
    <v>https://www.bing.com/financeapi/forcetrigger?t=a2yedm&amp;q=XNYS%3aTAK&amp;form=skydnc</v>
    <v>Learn more on Bing</v>
  </rv>
  <rv s="3">
    <v>5</v>
    <v>Takeda Pharmaceutical Company Limited (XNYS:TAK)</v>
    <v>2</v>
    <v>6</v>
    <v>Finance</v>
    <v>4</v>
    <v>en-GB</v>
    <v>a2yedm</v>
    <v>268435456</v>
    <v>1</v>
    <v>Powered by Refinitiv</v>
    <v>16.3</v>
    <v>12.28</v>
    <v>0.68189999999999995</v>
    <v>7.0000000000000007E-2</v>
    <v>4.3210000000000002E-3</v>
    <v>0.05</v>
    <v>3.0730000000000002E-3</v>
    <v>USD</v>
    <v>Takeda Pharmaceutical Company Limited is a Japan-based company mainly engaged in the pharmaceutical business. The Company is engaged in the research, development, manufacture and sale of pharmaceutical products, General medical products, quasi drugs and healthcare products in Japan and overseas. The Company's research and development functions are concentrated in four areas of oncology (cancer), digestive system diseases, rare diseases and neurology (neuropsychiatric diseases), as well as two business units of plasma fractionation products and vaccines. The Company is engaged in the improvement of pipelines at research and development centers located mainly in Japan and the United States.</v>
    <v>47347</v>
    <v>New York Stock Exchange</v>
    <v>XNYS</v>
    <v>XNYS</v>
    <v>4F, 2-1-1, Nihombashihon-cho, CHUO-KU, TOKYO-TO, 103-8668 JP</v>
    <v>16.3</v>
    <v>Pharmaceuticals</v>
    <v>Stock</v>
    <v>44947.000000034372</v>
    <v>756</v>
    <v>16.149999999999999</v>
    <v>51404120000</v>
    <v>Takeda Pharmaceutical Company Limited</v>
    <v>Takeda Pharmaceutical Company Limited</v>
    <v>16.170000000000002</v>
    <v>34.284599999999998</v>
    <v>16.2</v>
    <v>16.27</v>
    <v>16.32</v>
    <v>3164582000</v>
    <v>TAK</v>
    <v>Takeda Pharmaceutical Company Limited (XNYS:TAK)</v>
    <v>2265151</v>
    <v>3307986</v>
    <v>1925</v>
  </rv>
  <rv s="2">
    <v>757</v>
  </rv>
  <rv s="0">
    <v>https://www.bing.com/financeapi/forcetrigger?t=a1ohur&amp;q=XNAS%3aBIIB&amp;form=skydnc</v>
    <v>Learn more on Bing</v>
  </rv>
  <rv s="3">
    <v>5</v>
    <v>BIOGEN INC. (XNAS:BIIB)</v>
    <v>2</v>
    <v>6</v>
    <v>Finance</v>
    <v>4</v>
    <v>en-GB</v>
    <v>a1ohur</v>
    <v>268435456</v>
    <v>1</v>
    <v>Powered by Refinitiv</v>
    <v>311.88</v>
    <v>187.16</v>
    <v>0.21440000000000001</v>
    <v>5.64</v>
    <v>2.0133999999999999E-2</v>
    <v>-0.78</v>
    <v>-2.7289999999999997E-3</v>
    <v>USD</v>
    <v>Biogen Inc. is a global biopharmaceutical company. It is focused on discovering, developing and delivering therapies for people living with serious neurological and neurodegenerative diseases as well as related therapeutic adjacencies. It has a portfolio of medicines to treat multiple sclerosis (MS), spinal muscular atrophy (SMA) and Alzheimer's disease. Its marketed products include TECFIDERA, VUMERITY, AVONEX, PLEGRIDY, TYSABRI and FAMPYRA for the treatment of MS; SPINRAZA for the treatment of SMA; ADUHELM for the treatment of Alzheimer's disease; and FUMADERM for the treatment of severe plaque psoriasis. It also has a collaboration agreement with Genentech, Inc. (Genentech), a member of the Roche Group, with respect to RITUXAN for the treatment of non-Hodgkin's lymphoma, chronic lymphocytic leukemia (CLL) and other conditions; RITUXAN HYCELA for the treatment of non-Hodgkin's lymphoma and CLL; GAZYVA; OCREVUS; and other potential anti-CD20 therapies, including mosunetuzumab.</v>
    <v>9610</v>
    <v>Nasdaq Stock Market</v>
    <v>XNAS</v>
    <v>XNAS</v>
    <v>225 Binney Street, CAMBRIDGE, MA, 02142 US</v>
    <v>286.39999999999998</v>
    <v>Pharmaceuticals</v>
    <v>Stock</v>
    <v>44947.037495810153</v>
    <v>759</v>
    <v>280.2801</v>
    <v>41151280000</v>
    <v>BIOGEN INC.</v>
    <v>BIOGEN INC.</v>
    <v>282.36</v>
    <v>14.2723</v>
    <v>280.13</v>
    <v>285.77</v>
    <v>284.99</v>
    <v>144001400</v>
    <v>BIIB</v>
    <v>BIOGEN INC. (XNAS:BIIB)</v>
    <v>1101517</v>
    <v>1176149</v>
    <v>1997</v>
  </rv>
  <rv s="2">
    <v>760</v>
  </rv>
  <rv s="0">
    <v>https://www.bing.com/financeapi/forcetrigger?t=brl6lh&amp;q=XNAS%3aBNTX&amp;form=skydnc</v>
    <v>Learn more on Bing</v>
  </rv>
  <rv s="3">
    <v>5</v>
    <v>BioNTech SE (XNAS:BNTX)</v>
    <v>2</v>
    <v>6</v>
    <v>Finance</v>
    <v>9</v>
    <v>en-GB</v>
    <v>brl6lh</v>
    <v>268435456</v>
    <v>1</v>
    <v>Powered by Refinitiv</v>
    <v>188.98500000000001</v>
    <v>117.08</v>
    <v>0.39700000000000002</v>
    <v>2.85</v>
    <v>2.0365999999999999E-2</v>
    <v>0.21</v>
    <v>1.4710000000000001E-3</v>
    <v>USD</v>
    <v>BioNTech SE is a Germany-based clinical-stage biotechnology company. The Company focuses on patient-specific immunotherapies for the treatment of cancer and other serious diseases. The Company is providing technologies including mRNA-based therapies, cell therapies, small molecules and antibodies, which can be utilized for specific purposes or can be even combined with each other in a synergistic manner. It also develops a broad product pipeline using different scientific approaches and technology platforms, including individualized mRNA-based product candidates, chimeric antigen receptor T-cells, checkpoint immunomodulators, targeted cancer antibodies and small molecules. In addition, the Company offers diagnostic products and drug discovery services for other therapeutic areas, including infectious diseases, allergies and autoimmune disorders.</v>
    <v>3082</v>
    <v>Nasdaq Stock Market</v>
    <v>XNAS</v>
    <v>XNAS</v>
    <v>An der Goldgrube 12, MAINZ, RHEINLAND-PFALZ, 55131 DE</v>
    <v>143.41</v>
    <v>Biotechnology &amp; Medical Research</v>
    <v>Stock</v>
    <v>44946.961592846877</v>
    <v>762</v>
    <v>139.05000000000001</v>
    <v>34653050000</v>
    <v>BioNTech SE</v>
    <v>BioNTech SE</v>
    <v>141</v>
    <v>3.4994000000000001</v>
    <v>139.94</v>
    <v>142.79</v>
    <v>143</v>
    <v>242685400</v>
    <v>BNTX</v>
    <v>BioNTech SE (XNAS:BNTX)</v>
    <v>1125456</v>
    <v>978109</v>
    <v>2008</v>
  </rv>
  <rv s="2">
    <v>763</v>
  </rv>
  <rv s="0">
    <v>https://www.bing.com/financeapi/forcetrigger?t=a1nbmw&amp;q=XNAS%3aALNY&amp;form=skydnc</v>
    <v>Learn more on Bing</v>
  </rv>
  <rv s="4">
    <v>7</v>
    <v>ALNYLAM PHARMACEUTICALS, INC. (XNAS:ALNY)</v>
    <v>2</v>
    <v>8</v>
    <v>Finance</v>
    <v>4</v>
    <v>en-GB</v>
    <v>a1nbmw</v>
    <v>268435456</v>
    <v>1</v>
    <v>Powered by Refinitiv</v>
    <v>242.97</v>
    <v>117.58</v>
    <v>0.49780000000000002</v>
    <v>1.0900000000000001</v>
    <v>4.7689999999999998E-3</v>
    <v>0</v>
    <v>0</v>
    <v>USD</v>
    <v>Alnylam Pharmaceuticals, Inc. is a biopharmaceutical company. It is developing therapeutics based on ribonucleic acid interference (RNAi). Its pipeline includes four products and multiple late and early-stage investigational RNAi therapeutics, that is focused in four strategic therapeutic areas (STArs): Genetic Medicines; Cardio-Metabolic Diseases; Hepatic Infectious Diseases; and CNS/Ocular Diseases. Its RNAi-based medicines include ONPATTRO (patisiran), GIVLAARI (givosiran), OXLUMO (lumasiran) and Leqvio (inclisiran). ONPATTRO is an intravenously administered RNAi therapeutic targeting transthyretin amyloidosis. GIVLAARI is used to reduce induced liver aminolevulinic acid synthase 1 messenger RNA (mRNA), to reduce toxins associated with attacks and other disease manifestations of acute hepatic porphyria. OXLUMO is an RNAi therapeutic targeting hydroxyacid oxidase 1 for the treatment of primary hyperoxaluria type 1. Leqvio is used for the treatment of adults with hypercholesterolemia.</v>
    <v>1665</v>
    <v>Nasdaq Stock Market</v>
    <v>XNAS</v>
    <v>XNAS</v>
    <v>675 W Kendall St, CAMBRIDGE, MA, 02142-1168 US</v>
    <v>232.49</v>
    <v>Biotechnology &amp; Medical Research</v>
    <v>Stock</v>
    <v>44946.905558703125</v>
    <v>765</v>
    <v>228.63</v>
    <v>28253430000</v>
    <v>ALNYLAM PHARMACEUTICALS, INC.</v>
    <v>ALNYLAM PHARMACEUTICALS, INC.</v>
    <v>231.29</v>
    <v>228.56</v>
    <v>229.65</v>
    <v>229.65</v>
    <v>123028200</v>
    <v>ALNY</v>
    <v>ALNYLAM PHARMACEUTICALS, INC. (XNAS:ALNY)</v>
    <v>481721</v>
    <v>707598</v>
    <v>2003</v>
  </rv>
  <rv s="2">
    <v>766</v>
  </rv>
  <rv s="7">
    <v>12</v>
    <v>P/E</v>
    <v>0</v>
  </rv>
  <rv s="0">
    <v>https://www.bing.com/financeapi/forcetrigger?t=a2iedm&amp;q=XNAS%3aGMAB&amp;form=skydnc</v>
    <v>Learn more on Bing</v>
  </rv>
  <rv s="3">
    <v>5</v>
    <v>Genmab A/S (XNAS:GMAB)</v>
    <v>2</v>
    <v>6</v>
    <v>Finance</v>
    <v>4</v>
    <v>en-GB</v>
    <v>a2iedm</v>
    <v>268435456</v>
    <v>1</v>
    <v>Powered by Refinitiv</v>
    <v>47.5</v>
    <v>26.19</v>
    <v>0.75760000000000005</v>
    <v>0.92</v>
    <v>2.3309000000000003E-2</v>
    <v>0.67</v>
    <v>1.6588000000000002E-2</v>
    <v>USD</v>
    <v>Genmab A/S is a Denmark-based international biotechnology company. It specializes in the creation and development of antibody therapeutics for the treatment of cancer. The Company is the creator of the approved antibodies: DARZALEX (daratumumab) for the treatment of certain multiple myeloma indications, Kesimpta for the treatment of adults with relapsing forms of multiple sclerosis, TEPEZZA (teprotumumab) for the treatment of thyroid eye disease and FASPRO, for the treatment of adult patients with certain multiple myeloma indications. The first approved Genmab created therapy Arzerra, approved for the treatment of certain chronic lymphocytic leukemia indications, is available in Japan and is also available in other territories via compassionate use or oncology access programs. Genmab develops a broad clinical and pre-clinical product pipeline, and owns four antibody technologies, DuoBody bispecific platform, HexaBody platform, DuoHexaBody platform &amp; HexElect platform.</v>
    <v>1560</v>
    <v>Nasdaq Stock Market</v>
    <v>XNAS</v>
    <v>XNAS</v>
    <v>Kalvebod Brygge 43, KOEBENHAVN V, DENMARK-NA, 1560 DK</v>
    <v>40.44</v>
    <v>Biotechnology &amp; Medical Research</v>
    <v>Stock</v>
    <v>44946.943107210158</v>
    <v>769</v>
    <v>39.805</v>
    <v>26313560000</v>
    <v>Genmab A/S</v>
    <v>Genmab A/S</v>
    <v>40.19</v>
    <v>34.925800000000002</v>
    <v>39.47</v>
    <v>40.39</v>
    <v>41.06</v>
    <v>659615700</v>
    <v>GMAB</v>
    <v>Genmab A/S (XNAS:GMAB)</v>
    <v>682816</v>
    <v>677152</v>
    <v>1998</v>
  </rv>
  <rv s="2">
    <v>770</v>
  </rv>
  <rv s="0">
    <v>https://www.bing.com/financeapi/forcetrigger?t=a1v3bh&amp;q=XNAS%3aHZNP&amp;form=skydnc</v>
    <v>Learn more on Bing</v>
  </rv>
  <rv s="3">
    <v>5</v>
    <v>HORIZON THERAPEUTICS PUBLIC LIMITED COMPANY (XNAS:HZNP)</v>
    <v>2</v>
    <v>6</v>
    <v>Finance</v>
    <v>9</v>
    <v>en-GB</v>
    <v>a1v3bh</v>
    <v>268435456</v>
    <v>1</v>
    <v>Powered by Refinitiv</v>
    <v>117.49</v>
    <v>57.84</v>
    <v>1.1772</v>
    <v>-0.04</v>
    <v>-3.5380000000000003E-4</v>
    <v>-0.01</v>
    <v>-8.8479999999999993E-5</v>
    <v>USD</v>
    <v>Horizon Therapeutics plc is a global biotechnology company. The Company is focused on the discovery, development and commercialization of medicines that address critical needs for people impacted by rare, autoimmune, and severe inflammatory diseases. The Company's portfolio is composed of approximately 12 medicines in the areas of rare diseases, gout, ophthalmology, and inflammation. The Company operates through two segments: orphan segment and the inflammation segment. The orphan segment includes medicines, such as TEPEZZA (teprotumumab-trbw), KRYSTEXXA (pegloticase injection), RAVICTI (glycerol phenylbutyrate), PROCYSBI (cysteamine bitartrate), UPLIZNA (inebilizumab-cdon) injection, ACTIMMUNE (interferon gamma-1b) injection, BUPHENYL (sodium phenylbutyrate) tablets and powder, and QUINSAIR (levofloxacin) solution. The inflammation segment includes medicines, such as PENNSAID (diclofenac sodium topical solution), RAYOS (prednisone), VIMOVO (naproxen), and DUEXIS (ibuprofen).</v>
    <v>2095</v>
    <v>Nasdaq Stock Market</v>
    <v>XNAS</v>
    <v>XNAS</v>
    <v>Connaught House, 1St Floor, 1 Burlington Road, DUBLIN, DUBLIN, D04 C5Y6 IE</v>
    <v>113.18</v>
    <v>Pharmaceuticals</v>
    <v>Stock</v>
    <v>44946.880279189063</v>
    <v>772</v>
    <v>113.01</v>
    <v>25651310000</v>
    <v>HORIZON THERAPEUTICS PUBLIC LIMITED COMPANY</v>
    <v>HORIZON THERAPEUTICS PUBLIC LIMITED COMPANY</v>
    <v>113.1</v>
    <v>46.491900000000001</v>
    <v>113.06</v>
    <v>113.02</v>
    <v>113.01</v>
    <v>226962600</v>
    <v>HZNP</v>
    <v>HORIZON THERAPEUTICS PUBLIC LIMITED COMPANY (XNAS:HZNP)</v>
    <v>3593179</v>
    <v>3608296</v>
    <v>2011</v>
  </rv>
  <rv s="2">
    <v>773</v>
  </rv>
  <rv s="0">
    <v>https://www.bing.com/financeapi/forcetrigger?t=a228f2&amp;q=XNAS%3aRPRX&amp;form=skydnc</v>
    <v>Learn more on Bing</v>
  </rv>
  <rv s="3">
    <v>5</v>
    <v>ROYALTY PHARMA PLC (XNAS:RPRX)</v>
    <v>2</v>
    <v>6</v>
    <v>Finance</v>
    <v>4</v>
    <v>en-GB</v>
    <v>a228f2</v>
    <v>268435456</v>
    <v>1</v>
    <v>Powered by Refinitiv</v>
    <v>44.75</v>
    <v>36.15</v>
    <v>0.65200000000000002</v>
    <v>0.15</v>
    <v>3.9290000000000002E-3</v>
    <v>0.9</v>
    <v>2.3479999999999997E-2</v>
    <v>USD</v>
    <v>Royalty Pharma plc is engaged in investing in late stage biopharmaceutical products. The Company invests in academic institutions, research hospitals and not-for-profits through small and mid-cap biotechnology companies to global pharmaceutical companies. The Company’s portfolio of pharmaceutical investment includes investments in commercial products and development-stage product candidates. Its portfolio investments include AbbVie and J&amp;J’s Imbruvica, Astellas and Pfizer’s Xtandi, Biogen’s Tysabri, Gilead’s HIV franchise, Merck’s Januvia, Novartis’ Promacta, Vertex’s Kalydeco, Orkambi, Symdeko, Trikafta and OXLUMO.</v>
    <v>66</v>
    <v>Nasdaq Stock Market</v>
    <v>XNAS</v>
    <v>XNAS</v>
    <v>110 East 59th Street, NEW YORK, NY, 10022 US</v>
    <v>38.36</v>
    <v>Pharmaceuticals</v>
    <v>Stock</v>
    <v>44947.025058888285</v>
    <v>775</v>
    <v>37.83</v>
    <v>23274810000</v>
    <v>ROYALTY PHARMA PLC</v>
    <v>ROYALTY PHARMA PLC</v>
    <v>38.24</v>
    <v>32.895600000000002</v>
    <v>38.18</v>
    <v>38.33</v>
    <v>39.229999999999997</v>
    <v>607221800</v>
    <v>RPRX</v>
    <v>ROYALTY PHARMA PLC (XNAS:RPRX)</v>
    <v>1050146</v>
    <v>1406256</v>
    <v>2020</v>
  </rv>
  <rv s="2">
    <v>776</v>
  </rv>
  <rv s="0">
    <v>https://www.bing.com/financeapi/forcetrigger?t=a22u7w&amp;q=XNAS%3aSGEN&amp;form=skydnc</v>
    <v>Learn more on Bing</v>
  </rv>
  <rv s="3">
    <v>5</v>
    <v>SEAGEN INC. (XNAS:SGEN)</v>
    <v>2</v>
    <v>6</v>
    <v>Finance</v>
    <v>4</v>
    <v>en-GB</v>
    <v>a22u7w</v>
    <v>268435456</v>
    <v>1</v>
    <v>Powered by Refinitiv</v>
    <v>183</v>
    <v>105.43</v>
    <v>0.56610000000000005</v>
    <v>-0.51</v>
    <v>-3.8640000000000002E-3</v>
    <v>-0.49</v>
    <v>-3.7269999999999998E-3</v>
    <v>USD</v>
    <v>Seagen Inc. is a biotechnology company that develops and commercializes targeted therapies to treat cancer. The Company is engaged in the development and sale of pharmaceutical products on its own, behalf or in collaboration with others. The Company is commercializing ADCETRIS, or brentuximab vedotin, for the treatment of certain CD30-expressing lymphomas; PADCEV or enfortumab vedotin-ejfv, for the treatment of certain metastatic urothelial cancers, and TUKYSA, or tucatinib, for treatment of certain metastatic HER2-positive breast cancers. The Company also develops a pipeline of therapies for solid tumors and blood-related cancers designed to address unmet medical needs. Its programs, including ADCETRIS and PADCEV, are based on its antibody-drug conjugate (ADC), technology that utilizes the targeting ability of monoclonal antibodies to deliver cell-killing agents directly to cancer cells. The Company's approved medicines include ADCETRIS, PADCEV and TUKYSA.</v>
    <v>2675</v>
    <v>Nasdaq Stock Market</v>
    <v>XNAS</v>
    <v>XNAS</v>
    <v>21823 30Th Drive Se, Suite, BOTHELL, WA, 98021 US</v>
    <v>132</v>
    <v>Biotechnology &amp; Medical Research</v>
    <v>Stock</v>
    <v>44947.018350497659</v>
    <v>778</v>
    <v>130.04</v>
    <v>24413080000</v>
    <v>SEAGEN INC.</v>
    <v>SEAGEN INC.</v>
    <v>131.43</v>
    <v>53.584000000000003</v>
    <v>132</v>
    <v>131.49</v>
    <v>131</v>
    <v>185664900</v>
    <v>SGEN</v>
    <v>SEAGEN INC. (XNAS:SGEN)</v>
    <v>1312682</v>
    <v>926307</v>
    <v>1997</v>
  </rv>
  <rv s="2">
    <v>779</v>
  </rv>
  <rv s="0">
    <v>https://www.bing.com/financeapi/forcetrigger?t=a1ofnm&amp;q=XNAS%3aBGNE&amp;form=skydnc</v>
    <v>Learn more on Bing</v>
  </rv>
  <rv s="4">
    <v>7</v>
    <v>BEIGENE, LTD. (XNAS:BGNE)</v>
    <v>2</v>
    <v>8</v>
    <v>Finance</v>
    <v>4</v>
    <v>en-GB</v>
    <v>a1ofnm</v>
    <v>268435456</v>
    <v>1</v>
    <v>Powered by Refinitiv</v>
    <v>280.61989999999997</v>
    <v>118.18</v>
    <v>0.70330000000000004</v>
    <v>-8.08</v>
    <v>-2.9434999999999999E-2</v>
    <v>-0.01</v>
    <v>-3.7530000000000002E-5</v>
    <v>USD</v>
    <v>BeiGene, Ltd. (BeiGene) is a global biotechnology company. The Company is focused on discovering, developing, manufacturing, and commercializing medicines to improve treatment outcomes and expand access for patients worldwide. The Company has discovered and developed three approved medicines, including BRUKINSA, a small molecule inhibitor of Bruton’s Tyrosine Kinase (BTK) for the treatment of various blood cancers, tislelizumab; an anti-PD-1 antibody immunotherapy for the treatment of various solid tumor and blood cancers, and pamiparib, a selective small molecule inhibitor of poly ADP-ribose polymerase 1 (PARP1) and PARP2. The Company also has other products in its clinical stage, including BGB-283, BGB-3245, BGB-11417, BGB-A445, BGB-A425, BGB-15025, BGB-A333, BGB-A1217, and BGB-10188. The Company operates offices in 30 countries on five continents, namely the United States, China, Europe, and Australia.</v>
    <v>9000</v>
    <v>Nasdaq Stock Market</v>
    <v>XNAS</v>
    <v>XNAS</v>
    <v>C/O Mourant Governance Services (Cayman), 94 Solaris Avenue, Camana Bay, GRAND CAYMAN, CAYMAN ISLANDS-NA, KY1-1108 KY</v>
    <v>280.61989999999997</v>
    <v>Biotechnology &amp; Medical Research</v>
    <v>Stock</v>
    <v>44947.007002430466</v>
    <v>781</v>
    <v>263.45999999999998</v>
    <v>28989670000</v>
    <v>BEIGENE, LTD.</v>
    <v>BEIGENE, LTD.</v>
    <v>280</v>
    <v>274.5</v>
    <v>266.42</v>
    <v>266.41000000000003</v>
    <v>103956200</v>
    <v>BGNE</v>
    <v>BEIGENE, LTD. (XNAS:BGNE)</v>
    <v>272198</v>
    <v>270907</v>
    <v>2010</v>
  </rv>
  <rv s="2">
    <v>782</v>
  </rv>
  <rv s="0">
    <v>https://www.bing.com/financeapi/forcetrigger?t=a1npoc&amp;q=XNAS%3aARGX&amp;form=skydnc</v>
    <v>Learn more on Bing</v>
  </rv>
  <rv s="4">
    <v>7</v>
    <v>argenx SE (XNAS:ARGX)</v>
    <v>2</v>
    <v>8</v>
    <v>Finance</v>
    <v>4</v>
    <v>en-GB</v>
    <v>a1npoc</v>
    <v>268435456</v>
    <v>1</v>
    <v>Powered by Refinitiv</v>
    <v>407.93</v>
    <v>249.5</v>
    <v>0.74750000000000005</v>
    <v>9.14</v>
    <v>2.3927999999999998E-2</v>
    <v>0</v>
    <v>0</v>
    <v>USD</v>
    <v>argenx SE, formerly arGEN X BV, is the Netherlands-based biopharmaceutical company. It creates and develops a pipeline of differentiated antibody therapeutics using its discovery platform, Simple Antibody, which exploits characteristics of the llama immune system. The Company develops a pipeline of antibody therapeutics focused on cancer and autoimmune indications. It includes: ARGX-110, an antibody for heme malignancies and solid tumors, which modulates functions of tumor such as cell proliferation and survival; ARGX-111, an antagonist of c-Met, a receptor tyrosine kinase involved in cell proliferation, angiogenesis and metastasis in multiple solid tumors; ARGX-112, an antigen which targets atopic dermatitis by neutralization of IL-20 and IL-22 (interleukin) mediated signaling through blockade of their common receptor, among others.</v>
    <v>650</v>
    <v>Nasdaq Stock Market</v>
    <v>XNAS</v>
    <v>XNAS</v>
    <v>Willemstraat 5, BREDA, NOORD-BRABANT, 4811 AH NL</v>
    <v>391.37</v>
    <v>Biotechnology &amp; Medical Research</v>
    <v>Stock</v>
    <v>44946.881242858595</v>
    <v>784</v>
    <v>384.26</v>
    <v>21321790000</v>
    <v>argenx SE</v>
    <v>argenx SE</v>
    <v>388.22</v>
    <v>381.98</v>
    <v>391.12</v>
    <v>391.12</v>
    <v>55395860</v>
    <v>ARGX</v>
    <v>argenx SE (XNAS:ARGX)</v>
    <v>301798</v>
    <v>225252</v>
    <v>2008</v>
  </rv>
  <rv s="2">
    <v>785</v>
  </rv>
  <rv s="0">
    <v>https://www.bing.com/financeapi/forcetrigger?t=a1oobh&amp;q=XNAS%3aBMRN&amp;form=skydnc</v>
    <v>Learn more on Bing</v>
  </rv>
  <rv s="3">
    <v>5</v>
    <v>BIOMARIN PHARMACEUTICAL INC. (XNAS:BMRN)</v>
    <v>2</v>
    <v>6</v>
    <v>Finance</v>
    <v>4</v>
    <v>en-GB</v>
    <v>a1oobh</v>
    <v>268435456</v>
    <v>1</v>
    <v>Powered by Refinitiv</v>
    <v>114.8</v>
    <v>70.73</v>
    <v>0.36530000000000001</v>
    <v>1.55</v>
    <v>1.4194E-2</v>
    <v>0</v>
    <v>0</v>
    <v>USD</v>
    <v>BioMarin Pharmaceutical Inc. (BioMarin) is a biotechnology company that develops and commercializes therapies. The Company's portfolio consists of seven commercial products and multiple clinical and preclinical product candidates for the treatment of various diseases. BioMarin 's commercial products include Vimizim (elosulfase alpha), Naglazyme (galsulfase), Kuvan (sapropterin dihydrochloride), Palynziq (pegvaliase-pqpz), Brineura (cerliponase alfa) and Voxzogo (vosoritide). BioMarin's clinical development programs include Valoctocogene roxaparvovec is an adeno associated virus (AAV5) vector drug development candidate designed to restore factor VIII plasma concentrations in patients with severe hemophilia A; BMN 307 is an AAV5 mediated gene therapy that is designed to normalize blood Phe concentration levels in patients with Phenylketonuria (PKU), and BMN 255 is a small-molecule therapy that is designed to treat primary hyperoxaluria type 1, a subset of chronic renal disease.</v>
    <v>3045</v>
    <v>Nasdaq Stock Market</v>
    <v>XNAS</v>
    <v>XNAS</v>
    <v>105 Digital Dr, NOVATO, CA, 94949 US</v>
    <v>111.03</v>
    <v>Pharmaceuticals</v>
    <v>Stock</v>
    <v>44946.905592846873</v>
    <v>787</v>
    <v>109.29</v>
    <v>20582770000</v>
    <v>BIOMARIN PHARMACEUTICAL INC.</v>
    <v>BIOMARIN PHARMACEUTICAL INC.</v>
    <v>109.47</v>
    <v>265.04849999999999</v>
    <v>109.2</v>
    <v>110.75</v>
    <v>110.75</v>
    <v>185848900</v>
    <v>BMRN</v>
    <v>BIOMARIN PHARMACEUTICAL INC. (XNAS:BMRN)</v>
    <v>1338390</v>
    <v>1562767</v>
    <v>1996</v>
  </rv>
  <rv s="2">
    <v>788</v>
  </rv>
  <rv s="0">
    <v>https://www.bing.com/financeapi/forcetrigger?t=a1vjbh&amp;q=XNAS%3aINCY&amp;form=skydnc</v>
    <v>Learn more on Bing</v>
  </rv>
  <rv s="3">
    <v>5</v>
    <v>INCYTE CORPORATION (XNAS:INCY)</v>
    <v>2</v>
    <v>6</v>
    <v>Finance</v>
    <v>4</v>
    <v>en-GB</v>
    <v>a1vjbh</v>
    <v>268435456</v>
    <v>1</v>
    <v>Powered by Refinitiv</v>
    <v>84.86</v>
    <v>65.069999999999993</v>
    <v>0.72589999999999999</v>
    <v>-0.68</v>
    <v>-8.1069999999999996E-3</v>
    <v>0.78</v>
    <v>9.3749999999999997E-3</v>
    <v>USD</v>
    <v>Incyte Corporation is a biopharmaceutical company, which is focused on the discovery, development, and commercialization of therapeutics. The Company also conducts commercial and clinical development operations from its European headquarters in Morges, Switzerland, and Japanese office in Tokyo and Canadian headquarters in Montreal. It operates in two therapeutic areas, One therapeutic area is Hematology/Oncology, which is comprised of Myeloproliferative Neoplasms and Graft-Versus-Host Disease, as well as solid tumors and hematologic malignancies. The other therapeutic area is Inflammation and Autoimmunity, which includes its Dermatology commercial franchise. Its hematology and oncology franchise is comprised of four products, which are JAKAFI (ruxolitinib), MONJUVI (tafasitamab-cxix)/MINJUVI (tafasitamab), PEMAZYRE (pemigatinib) and ICLUSIG (ponatinib), as well as other clinical development programs. Its Dermatology commercial franchise is comprised of OPZELURA (ruxolitinib) cream.</v>
    <v>2094</v>
    <v>Nasdaq Stock Market</v>
    <v>XNAS</v>
    <v>XNAS</v>
    <v>1801 Augustine Cut-Off, WILMINGTON, DE, 19803 US</v>
    <v>84.125</v>
    <v>Pharmaceuticals</v>
    <v>Stock</v>
    <v>44947.016769513284</v>
    <v>790</v>
    <v>82.81</v>
    <v>18509960000</v>
    <v>INCYTE CORPORATION</v>
    <v>INCYTE CORPORATION</v>
    <v>83.97</v>
    <v>21.313099999999999</v>
    <v>83.88</v>
    <v>83.2</v>
    <v>83.98</v>
    <v>222475500</v>
    <v>INCY</v>
    <v>INCYTE CORPORATION (XNAS:INCY)</v>
    <v>1960303</v>
    <v>1681856</v>
    <v>1991</v>
  </rv>
  <rv s="2">
    <v>791</v>
  </rv>
  <rv s="0">
    <v>https://www.bing.com/financeapi/forcetrigger?t=a1w1m7&amp;q=XNAS%3aJAZZ&amp;form=skydnc</v>
    <v>Learn more on Bing</v>
  </rv>
  <rv s="3">
    <v>5</v>
    <v>JAZZ PHARMACEUTICALS PUBLIC LIMITED COMPANY (XNAS:JAZZ)</v>
    <v>2</v>
    <v>6</v>
    <v>Finance</v>
    <v>4</v>
    <v>en-GB</v>
    <v>a1w1m7</v>
    <v>268435456</v>
    <v>1</v>
    <v>Powered by Refinitiv</v>
    <v>169.98</v>
    <v>125.36</v>
    <v>0.72450000000000003</v>
    <v>1.1200000000000001</v>
    <v>7.1740000000000007E-3</v>
    <v>0</v>
    <v>0</v>
    <v>USD</v>
    <v>Jazz Pharmaceuticals plc is a biopharmaceutical company. The Company is engaged in developing medicines for people with serious diseases. The Company’s products include Xywav (calcium, magnesium, potassium, and sodium oxybates) oral solution, which develops for the treatment of cataplexy or excessive daytime sleepiness (EDS) in patients with narcolepsy aged seven years of age and older; Xyrem (sodium oxybate) oral solution, which develops for the treatment of both cataplexy and EDS in patients seven years of age and older with narcolepsy; Epidiolex (cannabidiol) oral solution, which develops for the treatment of seizures associated with Lennox-Gastaut syndrome, Dravet syndrome, tuberous sclerosis complex in patients one year of age or older; Sunosi (solriamfetol); Sativex (nabiximols) oral solution; Zepzelca (lurbinectedin); Rylaze (recombinant Erwinia asparaginase); Vyxeos (daunorubicin and cytarabine) liposome for injection; and Defitelio (defibrotide sodium).</v>
    <v>3200</v>
    <v>Nasdaq Stock Market</v>
    <v>XNAS</v>
    <v>XNAS</v>
    <v>Fifth Fl, Waterloo Exchange, Waterloo Road, DUBLIN, DUBLIN, 4 IE</v>
    <v>157.69999999999999</v>
    <v>Pharmaceuticals</v>
    <v>Stock</v>
    <v>44946.912649988284</v>
    <v>793</v>
    <v>154.96</v>
    <v>9900824000</v>
    <v>JAZZ PHARMACEUTICALS PUBLIC LIMITED COMPANY</v>
    <v>JAZZ PHARMACEUTICALS PUBLIC LIMITED COMPANY</v>
    <v>155.5</v>
    <v>139.80090000000001</v>
    <v>156.12</v>
    <v>157.24</v>
    <v>157.24</v>
    <v>62966320</v>
    <v>JAZZ</v>
    <v>JAZZ PHARMACEUTICALS PUBLIC LIMITED COMPANY (XNAS:JAZZ)</v>
    <v>314788</v>
    <v>621901</v>
    <v>2005</v>
  </rv>
  <rv s="2">
    <v>794</v>
  </rv>
  <rv s="0">
    <v>https://www.bing.com/financeapi/forcetrigger?t=a1txvh&amp;q=XNAS%3aGLPG&amp;form=skydnc</v>
    <v>Learn more on Bing</v>
  </rv>
  <rv s="17">
    <v>35</v>
    <v>Galapagos NV (XNAS:GLPG)</v>
    <v>2</v>
    <v>36</v>
    <v>Finance</v>
    <v>9</v>
    <v>en-GB</v>
    <v>a1txvh</v>
    <v>268435456</v>
    <v>1</v>
    <v>Powered by Refinitiv</v>
    <v>72.11</v>
    <v>37.234999999999999</v>
    <v>0.83599999999999997</v>
    <v>-0.17</v>
    <v>-3.6959999999999996E-3</v>
    <v>0</v>
    <v>0</v>
    <v>USD</v>
    <v>Galapagos NV is a Belgium-based clinical-stage biotechnology company. The Company is engaged in the discovery and development of small molecule medicines with novel modes of action. Its pipeline comprises Phase 3, 2, 1, pre-clinical studies and discovery small-molecule and antibody programs in cystic fibrosis, inflammation, and other indications. The Company focuses on developing a portfolio of clinical-stage therapies for the enhancement of existing treatment paradigms. It develops transformational medicines in areas of high unmet need by combining internal with external science with the goal to add years of life and improve quality of life of patients across the globe. Galapagos NV also discovers which proteins that are involved in causing diseases such as, rheumatoid, arthritis, inflammatory bowel disease and fibrosis. The Company acquired CellPoint and AboundBio in order to develop a cell therapy, which is a potential transformative treatment of different types of cancer.</v>
    <v>1357</v>
    <v>Nasdaq Stock Market</v>
    <v>XNAS</v>
    <v>XNAS</v>
    <v>Generaal De Wittelaan L11 A3, MALINES (MECHELEN), ANTWERPEN, 2800 BE</v>
    <v>46.3</v>
    <v>Biotechnology &amp; Medical Research</v>
    <v>Stock</v>
    <v>44946.875050983595</v>
    <v>796</v>
    <v>45.48</v>
    <v>Galapagos NV</v>
    <v>Galapagos NV</v>
    <v>46.14</v>
    <v>112.348</v>
    <v>45.99</v>
    <v>45.82</v>
    <v>45.82</v>
    <v>GLPG</v>
    <v>Galapagos NV (XNAS:GLPG)</v>
    <v>120070</v>
    <v>179468</v>
    <v>1999</v>
  </rv>
  <rv s="2">
    <v>797</v>
  </rv>
  <rv s="0">
    <v>https://www.bing.com/financeapi/forcetrigger?t=bql227&amp;q=XNAS%3aIMVT&amp;form=skydnc</v>
    <v>Learn more on Bing</v>
  </rv>
  <rv s="4">
    <v>7</v>
    <v>IMMUNOVANT, INC. (XNAS:IMVT)</v>
    <v>2</v>
    <v>8</v>
    <v>Finance</v>
    <v>4</v>
    <v>en-GB</v>
    <v>bql227</v>
    <v>268435456</v>
    <v>1</v>
    <v>Powered by Refinitiv</v>
    <v>20.239999999999998</v>
    <v>3.145</v>
    <v>1.0797000000000001</v>
    <v>0.61</v>
    <v>3.5798000000000003E-2</v>
    <v>-0.2</v>
    <v>-1.1331000000000001E-2</v>
    <v>USD</v>
    <v>Immunovant, Inc. is a clinical-stage biopharmaceutical company. The Company is focused on developing treatments for patients with autoimmune diseases. The Company's product candidate, batoclimab, is a fully human, monoclonal antibody targeting the neonatal fragment crystallizable receptor. Batoclimab is a subcutaneous injection with dosing. Batoclimab is observed to reduce immunoglobulin G (IgG) antibodies that cause inflammation and disease. Its product candidate, batoclimab, is dosed in small volumes and with a 27-gauge needle. It is developing batoclimab for Myasthenia Gravis (MG), Thyroid Eye Disease (TED) and Warm Autoimmune Hemolytic Anemia (WAIHA). The Company is conducting a phase I drug-drug interaction (DDI) study in healthy volunteers to characterize the pharmacokinetic (PK) profile of atorvastatin with and without the coadministration of batoclimab.</v>
    <v>124</v>
    <v>Nasdaq Stock Market</v>
    <v>XNAS</v>
    <v>XNAS</v>
    <v>320 West 37Th Street, NEW YORK, NY, 10018 US</v>
    <v>17.73</v>
    <v>Biotechnology &amp; Medical Research</v>
    <v>Stock</v>
    <v>44946.916103332813</v>
    <v>799</v>
    <v>16.78</v>
    <v>2280070000</v>
    <v>IMMUNOVANT, INC.</v>
    <v>IMMUNOVANT, INC.</v>
    <v>17.350000000000001</v>
    <v>17.04</v>
    <v>17.649999999999999</v>
    <v>17.45</v>
    <v>129182400</v>
    <v>IMVT</v>
    <v>IMMUNOVANT, INC. (XNAS:IMVT)</v>
    <v>744121</v>
    <v>1558550</v>
    <v>2018</v>
  </rv>
  <rv s="2">
    <v>800</v>
  </rv>
  <rv s="0">
    <v>https://www.bing.com/financeapi/forcetrigger?t=a25j3m&amp;q=XNAS%3aVRNA&amp;form=skydnc</v>
    <v>Learn more on Bing</v>
  </rv>
  <rv s="3">
    <v>5</v>
    <v>VERONA PHARMA PLC. (XNAS:VRNA)</v>
    <v>2</v>
    <v>6</v>
    <v>Finance</v>
    <v>4</v>
    <v>en-GB</v>
    <v>a25j3m</v>
    <v>268435456</v>
    <v>1</v>
    <v>Powered by Refinitiv</v>
    <v>26.44</v>
    <v>3.4077999999999999</v>
    <v>0.13750000000000001</v>
    <v>-0.3</v>
    <v>-1.3043000000000001E-2</v>
    <v>0.28999999999999998</v>
    <v>1.2775000000000002E-2</v>
    <v>USD</v>
    <v>Verona Pharma Plc is a United Kingdom-based clinical-stage biopharmaceutical company. The Company is focused on developing and commercializing therapeutics for the treatment of respiratory diseases with unmet medical needs. It is developing inhaled ensifentrine for the treatment of chronic obstructive pulmonary disease (COPD). The Company has evaluated nebulized ensifentrine in its Phase III clinical program Ensifentrine as a novel inhaled nebulized COPD therapy (ENHANCE) for COPD maintenance treatment. Its product candidate, ensifentrine, is an investigational, inhaled, dual inhibitor of the phosphodiesterase 3 and 4 (PDE3 and PDE4) enzymes, which is designed to act as both a bronchodilator and an anti-inflammatory agent. The Company’s two additional formulations of ensifentrine are in Phase II development for the treatment of COPD: dry powder inhaler (DPI) and pressurized metered-dose inhaler (pMDI). The Company’s wholly owned subsidiary is Verona Pharma, Inc.</v>
    <v>24</v>
    <v>Nasdaq Stock Market</v>
    <v>XNAS</v>
    <v>XNAS</v>
    <v>Riverside, 3 More London Place, LONDON, UNITED KINGDOM-NA, SE1 2RE GB</v>
    <v>23.18</v>
    <v>Biotechnology &amp; Medical Research</v>
    <v>Stock</v>
    <v>44946.989846562501</v>
    <v>802</v>
    <v>22.18</v>
    <v>1799817000</v>
    <v>VERONA PHARMA PLC.</v>
    <v>VERONA PHARMA PLC.</v>
    <v>22.9</v>
    <v>43.8125</v>
    <v>23</v>
    <v>22.7</v>
    <v>22.99</v>
    <v>9452820</v>
    <v>VRNA</v>
    <v>VERONA PHARMA PLC. (XNAS:VRNA)</v>
    <v>502350</v>
    <v>1869802</v>
    <v>2005</v>
  </rv>
  <rv s="2">
    <v>803</v>
  </rv>
  <rv s="0">
    <v>https://www.bing.com/financeapi/forcetrigger?t=c3m9qh&amp;q=XNAS%3aVTYX&amp;form=skydnc</v>
    <v>Learn more on Bing</v>
  </rv>
  <rv s="4">
    <v>7</v>
    <v>VENTYX BIOSCIENCES, INC. (XNAS:VTYX)</v>
    <v>2</v>
    <v>8</v>
    <v>Finance</v>
    <v>9</v>
    <v>en-GB</v>
    <v>c3m9qh</v>
    <v>268435456</v>
    <v>1</v>
    <v>Powered by Refinitiv</v>
    <v>41.29</v>
    <v>9.5</v>
    <v>-0.105</v>
    <v>0.2</v>
    <v>5.8909999999999995E-3</v>
    <v>-0.68</v>
    <v>-1.9911999999999999E-2</v>
    <v>USD</v>
    <v>Ventyx Biosciences, Inc. is a clinical-stage biopharmaceutical company. The Company is focused on developing a pipeline of small molecule product candidates to address a range of inflammatory diseases with significant unmet need. Its pipeline includes VTX958, VTX002, and VTX2735 and VTX3232 (NLRP3 Inhibitor Portfolio). Its lead product candidate, VTX958, is an oral, selective allosteric tyrosine kinase type 2 (TYK2) inhibitor to address a range of immune-mediated diseases, such as psoriasis, Crohns disease, psoriatic arthritis and lupus. VTX958 is designed to selectively inhibit TYK2 without detectable inhibition of other Janus kinase (JAK) isoforms. It is developing VTX002, an oral, selective sphingosine 1 phosphate receptor 1 (S1P1R) modulator for the treatment of ulcerative colitis (UC). Its lead NLRP3 inhibitor product candidate, VTX2735, is designed to treat systemic inflammatory diseases, such as cardiovascular, hepatic, renal and rheumatologic diseases.</v>
    <v>31</v>
    <v>Nasdaq Stock Market</v>
    <v>XNAS</v>
    <v>XNAS</v>
    <v>662 Encinitas Blvd., Ste. 250, Suite 250, ENCINITAS, CA, 92024 US</v>
    <v>35.159999999999997</v>
    <v>Biotechnology &amp; Medical Research</v>
    <v>Stock</v>
    <v>44946.912333703127</v>
    <v>805</v>
    <v>32.650100000000002</v>
    <v>1934169000</v>
    <v>VENTYX BIOSCIENCES, INC.</v>
    <v>VENTYX BIOSCIENCES, INC.</v>
    <v>34.26</v>
    <v>33.950000000000003</v>
    <v>34.15</v>
    <v>33.47</v>
    <v>56637460</v>
    <v>VTYX</v>
    <v>VENTYX BIOSCIENCES, INC. (XNAS:VTYX)</v>
    <v>847705</v>
    <v>722306</v>
    <v>2018</v>
  </rv>
  <rv s="2">
    <v>806</v>
  </rv>
  <rv s="0">
    <v>https://www.bing.com/financeapi/forcetrigger?t=c38l7w&amp;q=XNAS%3aDICE&amp;form=skydnc</v>
    <v>Learn more on Bing</v>
  </rv>
  <rv s="4">
    <v>7</v>
    <v>DICE THERAPEUTICS, INC. (XNAS:DICE)</v>
    <v>2</v>
    <v>8</v>
    <v>Finance</v>
    <v>4</v>
    <v>en-GB</v>
    <v>c38l7w</v>
    <v>268435456</v>
    <v>1</v>
    <v>Powered by Refinitiv</v>
    <v>45.99</v>
    <v>12.635</v>
    <v>0.70699999999999996</v>
    <v>-0.11</v>
    <v>-3.604E-3</v>
    <v>0</v>
    <v>0</v>
    <v>USD</v>
    <v>DICE Therapeutics, Inc., formerly Dice Molecules Holdings LLC, is a biopharmaceutical company. The Company leverages its technology platform to build a pipeline of oral therapeutic candidates to treat chronic diseases in immunology and other therapeutic areas. It is focused on developing oral therapeutics against targets in immunology. The Company’s platform, which it refers to as DELSCAPE, is designed to discover selective oral small molecules with the potential to modulate protein-protein interactions (PPIs) as effectively as systemic biologics. Its lead therapeutic candidate, DC-806, is an oral antagonist of the pro-inflammatory signaling molecule, interleukin-17 (IL-17), which is a validated drug target implicated in a variety of immunology indications. The Company is also developing oral therapeutic candidates targeting α4ß7 integrin and αVß1/αVß6 integrin for the treatment of inflammatory bowel disease (IBD) and idiopathic pulmonary fibrosis (IPF).</v>
    <v>65</v>
    <v>Nasdaq Stock Market</v>
    <v>XNAS</v>
    <v>XNAS</v>
    <v>279 E. Grand Avenue, Suite 300, Lobby B, SOUTH SAN FRANCISCO, CA, 94080 US</v>
    <v>30.94</v>
    <v>Biotechnology &amp; Medical Research</v>
    <v>Stock</v>
    <v>44946.912621678122</v>
    <v>808</v>
    <v>29.55</v>
    <v>1449680000</v>
    <v>DICE THERAPEUTICS, INC.</v>
    <v>DICE THERAPEUTICS, INC.</v>
    <v>30.94</v>
    <v>30.52</v>
    <v>30.41</v>
    <v>30.41</v>
    <v>47671180</v>
    <v>DICE</v>
    <v>DICE THERAPEUTICS, INC. (XNAS:DICE)</v>
    <v>260151</v>
    <v>462724</v>
    <v>2014</v>
  </rv>
  <rv s="2">
    <v>809</v>
  </rv>
  <rv s="0">
    <v>https://www.bing.com/financeapi/forcetrigger?t=a2a4hw&amp;q=XNAS%3aBLU&amp;form=skydnc</v>
    <v>Learn more on Bing</v>
  </rv>
  <rv s="4">
    <v>7</v>
    <v>BELLUS Health Inc. (XNAS:BLU)</v>
    <v>2</v>
    <v>17</v>
    <v>Finance</v>
    <v>4</v>
    <v>en-GB</v>
    <v>a2a4hw</v>
    <v>268435456</v>
    <v>1</v>
    <v>Powered by Refinitiv</v>
    <v>12.69</v>
    <v>4.9800000000000004</v>
    <v>0.15329999999999999</v>
    <v>0.40500000000000003</v>
    <v>5.4036000000000001E-2</v>
    <v>0</v>
    <v>0</v>
    <v>USD</v>
    <v>BELLUS Health Inc. is a clinical-stage biopharmaceutical company developing therapeutics for the treatment of refractory chronic cough (RCC) and other cough hypersensitivity indications. The Company's lead product candidate, BLU-5937, which is a selective, small molecule antagonist of the P2X3 receptor, as an oral therapy to reduce cough frequency in RCC patients. The Company has completed the BLUEPRINT clinical trial, a Phase II trial evaluating BLU-5937 in patients with chronic pruritus associated with AD. The Company is focused on initiating Phase III program. The Company is exploring the use of BLU-5937 in other patient populations experiencing cough hypersensitivity as well as other P2X3-related hypersensitization conditions.</v>
    <v>40</v>
    <v>Nasdaq Stock Market</v>
    <v>XNAS</v>
    <v>XNAS</v>
    <v>275 Armand-Frappier Blvd, LAVAL, QC, H7V 4A7 CA</v>
    <v>7.91</v>
    <v>Biotechnology &amp; Medical Research</v>
    <v>Stock</v>
    <v>44947.022840034377</v>
    <v>811</v>
    <v>7.45</v>
    <v>1330220000</v>
    <v>BELLUS Health Inc.</v>
    <v>BELLUS Health Inc.</v>
    <v>7.51</v>
    <v>7.4950000000000001</v>
    <v>7.9</v>
    <v>7.9</v>
    <v>126567100</v>
    <v>BLU</v>
    <v>BELLUS Health Inc. (XNAS:BLU)</v>
    <v>508753</v>
    <v>629215</v>
    <v>2012</v>
  </rv>
  <rv s="2">
    <v>812</v>
  </rv>
  <rv s="0">
    <v>https://www.bing.com/financeapi/forcetrigger?t=c2mu3m&amp;q=XNAS%3aIMGO&amp;form=skydnc</v>
    <v>Learn more on Bing</v>
  </rv>
  <rv s="5">
    <v>10</v>
    <v>IMAGO BIOSCIENCES, INC. (XNAS:IMGO)</v>
    <v>2</v>
    <v>11</v>
    <v>Finance</v>
    <v>12</v>
    <v>en-GB</v>
    <v>c2mu3m</v>
    <v>268435456</v>
    <v>1</v>
    <v>1</v>
    <v>Powered by Refinitiv</v>
    <v>36.090000000000003</v>
    <v>11.56</v>
    <v>1.597</v>
    <v>0</v>
    <v>0</v>
    <v>USD</v>
    <v>Imago BioSciences, Inc. is a clinical-stage biopharmaceutical company. The Company is engaged in discovering and developing small molecule product candidates that target lysine-specific demethylase 1 (LSD1), an enzyme that plays a central role in the production of blood cells in the bone marrow. It focuses on providing treatment for patients with cancer and bone marrow diseases. The Company’s lead product candidate is bomedemstat, which is developed for the treatment of myeloproliferative neoplasms (MPNs), a chronic cancer of the bone marrow. The Company’s product candidate, bomedemstat, is in Phase II clinical trial for the treatment of essential thrombocythemia (ET). The Company also develops bomedemstat and other LSD1-targeting product candidates for additional indications in areas of unmet medical need. It tests bomedemstat in mouse models of MPNs as a single agent.</v>
    <v>41</v>
    <v>Nasdaq Stock Market</v>
    <v>XNAS</v>
    <v>XNAS</v>
    <v>303 Twin Dolphin Drive, 6Th Floor, REDWOOD CITY, CA, 94065 US</v>
    <v>36.020000000000003</v>
    <v>Biotechnology &amp; Medical Research</v>
    <v>Stock</v>
    <v>44930.664652997657</v>
    <v>814</v>
    <v>35.96</v>
    <v>1216922756</v>
    <v>IMAGO BIOSCIENCES, INC.</v>
    <v>IMAGO BIOSCIENCES, INC.</v>
    <v>35.97</v>
    <v>35.979999999999997</v>
    <v>35.979999999999997</v>
    <v>33822200</v>
    <v>IMGO</v>
    <v>IMAGO BIOSCIENCES, INC. (XNAS:IMGO)</v>
    <v>32011</v>
    <v>646398</v>
    <v>2012</v>
  </rv>
  <rv s="2">
    <v>815</v>
  </rv>
  <rv s="0">
    <v>https://www.bing.com/financeapi/forcetrigger?t=bqorf2&amp;q=XNAS%3aMORF&amp;form=skydnc</v>
    <v>Learn more on Bing</v>
  </rv>
  <rv s="4">
    <v>7</v>
    <v>MORPHIC HOLDING, INC. (XNAS:MORF)</v>
    <v>2</v>
    <v>8</v>
    <v>Finance</v>
    <v>4</v>
    <v>en-GB</v>
    <v>bqorf2</v>
    <v>268435456</v>
    <v>1</v>
    <v>Powered by Refinitiv</v>
    <v>47.66</v>
    <v>19.23</v>
    <v>1.2184999999999999</v>
    <v>0.89</v>
    <v>2.9906000000000002E-2</v>
    <v>-0.55000000000000004</v>
    <v>-1.7944999999999999E-2</v>
    <v>USD</v>
    <v>Morphic Holding, Inc. is a biopharmaceutical company. The Company is engaged in discovering and developing a pipeline of oral small molecule integrin therapeutics for the treatment of serious chronic diseases, including autoimmune, cardiovascular and metabolic diseases, fibrosis and cancer. The Company's Morphic integrin technology platform (MInT Platform) helps to develop novel product candidates designed to achieve the potency, high selectivity, and pharmaceutical properties required for oral administration. The Company is advancing its pipeline, including its lead product candidate, MORF-057, which is an α4β7-specific integrin inhibitor affecting inflammation, into clinical development for the treatment of inflammatory bowel disease (IBD). It has also developed selective oral αvβ6-specific integrin inhibitors for the treatment of fibrotic diseases, including idiopathic pulmonary fibrosis. Its subsidiary includes Morphic Therapeutic, Inc., which is a biopharmaceutical company.</v>
    <v>101</v>
    <v>Nasdaq Stock Market</v>
    <v>XNAS</v>
    <v>XNAS</v>
    <v>35 Gatehouse Dr # A2, WALTHAM, MA, 02451-1215 US</v>
    <v>30.7</v>
    <v>Biotechnology &amp; Medical Research</v>
    <v>Stock</v>
    <v>44947.03049571719</v>
    <v>817</v>
    <v>29.36</v>
    <v>1181635000</v>
    <v>MORPHIC HOLDING, INC.</v>
    <v>MORPHIC HOLDING, INC.</v>
    <v>30.24</v>
    <v>29.76</v>
    <v>30.65</v>
    <v>30.1</v>
    <v>38552520</v>
    <v>MORF</v>
    <v>MORPHIC HOLDING, INC. (XNAS:MORF)</v>
    <v>245237</v>
    <v>253818</v>
    <v>2014</v>
  </rv>
  <rv s="2">
    <v>818</v>
  </rv>
  <rv s="0">
    <v>https://www.bing.com/financeapi/forcetrigger?t=a1mtw7&amp;q=XNAS%3aACRS&amp;form=skydnc</v>
    <v>Learn more on Bing</v>
  </rv>
  <rv s="4">
    <v>7</v>
    <v>ACLARIS THERAPEUTICS, INC. (XNAS:ACRS)</v>
    <v>2</v>
    <v>8</v>
    <v>Finance</v>
    <v>4</v>
    <v>en-GB</v>
    <v>a1mtw7</v>
    <v>268435456</v>
    <v>1</v>
    <v>Powered by Refinitiv</v>
    <v>18.958300000000001</v>
    <v>9.26</v>
    <v>0.58599999999999997</v>
    <v>-0.03</v>
    <v>-1.799E-3</v>
    <v>-0.65</v>
    <v>-3.9039000000000004E-2</v>
    <v>USD</v>
    <v>Aclaris Therapeutics, Inc. is a clinical-stage biopharmaceutical company that is focused on developing drug candidates for immuno-inflammatory diseases. The Company is focused on leveraging its experience in drug discovery and development and kinase inhibition to develop small molecule therapies to help people impacted immuno-inflammatory conditions. The Company’s drug candidates are Zunsemetinib (ATI-450), ATI-1777 and ATI-2138. The Company’s ATI-450, an investigational oral, small molecule selective MK2 inhibitor compound, for the treatment of rheumatoid arthritis. Its ATI-1777, an investigational topical soft-JAK 1/3 inhibitor compound, for the treatment of atopic dermatitis. The Company is engaged in developing ATI-2138, its investigational oral inhibitor compound, as a potential treatment for T-cell mediated autoimmune diseases. It is also developing oral gut biased JAK inhibitors, as a potential treatment for inflammatory bowel disease.</v>
    <v>75</v>
    <v>Nasdaq Stock Market</v>
    <v>XNAS</v>
    <v>XNAS</v>
    <v>640 Lee Rd Ste 200, WAYNE, PA, 19087-5636 US</v>
    <v>17.02</v>
    <v>Biotechnology &amp; Medical Research</v>
    <v>Stock</v>
    <v>44946.961156365622</v>
    <v>820</v>
    <v>16.2</v>
    <v>1110275000</v>
    <v>ACLARIS THERAPEUTICS, INC.</v>
    <v>ACLARIS THERAPEUTICS, INC.</v>
    <v>17.02</v>
    <v>16.68</v>
    <v>16.649999999999999</v>
    <v>16</v>
    <v>66683190</v>
    <v>ACRS</v>
    <v>ACLARIS THERAPEUTICS, INC. (XNAS:ACRS)</v>
    <v>306644</v>
    <v>325379</v>
    <v>2012</v>
  </rv>
  <rv s="2">
    <v>821</v>
  </rv>
  <rv s="0">
    <v>https://www.bing.com/financeapi/forcetrigger?t=bukwmw&amp;q=XNAS%3aPLRX&amp;form=skydnc</v>
    <v>Learn more on Bing</v>
  </rv>
  <rv s="3">
    <v>5</v>
    <v>PLIANT THERAPEUTICS, INC. (XNAS:PLRX)</v>
    <v>2</v>
    <v>6</v>
    <v>Finance</v>
    <v>4</v>
    <v>en-GB</v>
    <v>bukwmw</v>
    <v>268435456</v>
    <v>1</v>
    <v>Powered by Refinitiv</v>
    <v>26.25</v>
    <v>3.9649999999999999</v>
    <v>0.998</v>
    <v>0.57499999999999996</v>
    <v>2.6214000000000001E-2</v>
    <v>-0.45</v>
    <v>-1.9991000000000002E-2</v>
    <v>USD</v>
    <v>Pliant Therapeutics, Inc. is a clinical stage biopharmaceutical company. The Company is focused on discovering and developing therapies for the treatment of fibrosis and related diseases. It focuses in treating fibrosis by inhibiting integrin-mediated activation of transforming growth factor beta (TGF-B). Its lead product candidate, PLN-74809, is an oral small-molecule, dual-selective inhibitor of avß6 and avB1. The Company’s second product candidate, PLN-1474, is a small-molecule, selective inhibitor of avB1 for treatment of liver fibrosis associated with nonalcoholic steatohepatitis. In addition to its clinical programs, it is developing additional preclinical integrin-based programs. The first preclinical program is oncology program. Its second preclinical program is an allosteric agonistic monoclonal antibody against an undisclosed integrin receptor being developed for treatment of muscular dystrophies, including duchenne muscular dystrophy.</v>
    <v>91</v>
    <v>Nasdaq Stock Market</v>
    <v>XNAS</v>
    <v>XNAS</v>
    <v>260 Littlefield Avenue, Suite 150, SOUTH SAN FRANCISCO, CA, 94080 US</v>
    <v>22.78</v>
    <v>Pharmaceuticals</v>
    <v>Stock</v>
    <v>44946.881149524997</v>
    <v>823</v>
    <v>21.855</v>
    <v>1097574000</v>
    <v>PLIANT THERAPEUTICS, INC.</v>
    <v>PLIANT THERAPEUTICS, INC.</v>
    <v>22.04</v>
    <v>43.606099999999998</v>
    <v>21.934999999999999</v>
    <v>22.51</v>
    <v>22.06</v>
    <v>48759420</v>
    <v>PLRX</v>
    <v>PLIANT THERAPEUTICS, INC. (XNAS:PLRX)</v>
    <v>359032</v>
    <v>438283</v>
    <v>2015</v>
  </rv>
  <rv s="2">
    <v>824</v>
  </rv>
  <rv s="0">
    <v>https://www.bing.com/financeapi/forcetrigger?t=btgem7&amp;q=XNAS%3aARQT&amp;form=skydnc</v>
    <v>Learn more on Bing</v>
  </rv>
  <rv s="4">
    <v>7</v>
    <v>ARCUTIS BIOTHERAPEUTICS, INC. (XNAS:ARQT)</v>
    <v>2</v>
    <v>8</v>
    <v>Finance</v>
    <v>4</v>
    <v>en-GB</v>
    <v>btgem7</v>
    <v>268435456</v>
    <v>1</v>
    <v>Powered by Refinitiv</v>
    <v>27.4</v>
    <v>12.81</v>
    <v>0.104</v>
    <v>0.69</v>
    <v>4.4372999999999996E-2</v>
    <v>0</v>
    <v>0</v>
    <v>USD</v>
    <v>Arcutis Biotherapeutics, Inc. is a late-stage biopharmaceutical company. It is focused on developing and commercializing treatments for dermatological diseases with unmet medical needs. It harnesses its dermatology development platform to build therapies against biologically validated targets. Its dermatology development platform includes a robust pipeline with multiple clinical programs for a range of inflammatory dermatological conditions. The company’s lead program, topical roflumilast, has the potential to advance the care for plaque psoriasis of the body and scalp, atopic dermatitis and seborrheic dermatitis. It is developing roflumilast cream for the treatment of plaque psoriasis, including psoriasis in intertriginous regions, such as the groin, axillae and inframammary areas, as well as atopic dermatitis. It is also developing ARQ-252 is topical cream formulation of a potent and selective small molecule inhibitor of JAK1 and is developing it for chronic hand eczema and vitiligo.</v>
    <v>147</v>
    <v>Nasdaq Stock Market</v>
    <v>XNAS</v>
    <v>XNAS</v>
    <v>3027 Townsgate Road, Suite 300, WESTLAKE VILLAGE, CA, 91361 US</v>
    <v>16.350000000000001</v>
    <v>Biotechnology &amp; Medical Research</v>
    <v>Stock</v>
    <v>44946.876818321092</v>
    <v>826</v>
    <v>15.44</v>
    <v>989467800</v>
    <v>ARCUTIS BIOTHERAPEUTICS, INC.</v>
    <v>ARCUTIS BIOTHERAPEUTICS, INC.</v>
    <v>15.9</v>
    <v>15.55</v>
    <v>16.239999999999998</v>
    <v>16.239999999999998</v>
    <v>60927820</v>
    <v>ARQT</v>
    <v>ARCUTIS BIOTHERAPEUTICS, INC. (XNAS:ARQT)</v>
    <v>1185918</v>
    <v>924790</v>
    <v>2016</v>
  </rv>
  <rv s="2">
    <v>827</v>
  </rv>
  <rv s="0">
    <v>https://www.bing.com/financeapi/forcetrigger?t=bwtkm7&amp;q=XNAS%3aPRTC&amp;form=skydnc</v>
    <v>Learn more on Bing</v>
  </rv>
  <rv s="3">
    <v>5</v>
    <v>PURETECH HEALTH PLC (XNAS:PRTC)</v>
    <v>2</v>
    <v>6</v>
    <v>Finance</v>
    <v>4</v>
    <v>en-GB</v>
    <v>bwtkm7</v>
    <v>268435456</v>
    <v>1</v>
    <v>Powered by Refinitiv</v>
    <v>43.57</v>
    <v>18.149999999999999</v>
    <v>0.87</v>
    <v>-1.78</v>
    <v>-5.0495999999999999E-2</v>
    <v>-1.67</v>
    <v>-4.9894999999999995E-2</v>
    <v>USD</v>
    <v>PureTech Health plc (PureTech) is a biotherapeutics company engaged in the treatment paradigm for devastating diseases. The Company has created a pipeline through its experienced research and development team and its network of scientists, clinicians, and industry leaders. The pipeline, which is being advanced both internally and through PureTech's Founded Entities, is comprised of 27 therapeutics and therapeutic candidates, including two that have received both United States (U.S.) Food and Drug Administration (FDA) clearance and European marketing authorization. All of the underlying programs and platforms that resulted in the pipeline of therapeutic candidates are identified or discovered and then advanced by the PureTech team through key validation points based on insights in immunology and drug development. The Company's wholly owned pipeline consists of various programs, including LYT-100, LYT-200, LYT-210, LYT-300, LYT-500, LYT-510, and LYT-503/IMB-150.</v>
    <v>95</v>
    <v>Nasdaq Stock Market</v>
    <v>XNAS</v>
    <v>XNAS</v>
    <v>6 Tide Street, Suite 400, BOSTON, MA, 02210 US</v>
    <v>33.47</v>
    <v>Biotechnology &amp; Medical Research</v>
    <v>Stock</v>
    <v>44946.875006191403</v>
    <v>829</v>
    <v>30</v>
    <v>901039900</v>
    <v>PURETECH HEALTH PLC</v>
    <v>PURETECH HEALTH PLC</v>
    <v>31.04</v>
    <v>518.78449999999998</v>
    <v>35.25</v>
    <v>33.47</v>
    <v>31.8</v>
    <v>27856630</v>
    <v>PRTC</v>
    <v>PURETECH HEALTH PLC (XNAS:PRTC)</v>
    <v>2980</v>
    <v>577</v>
    <v>2015</v>
  </rv>
  <rv s="2">
    <v>830</v>
  </rv>
  <rv s="0">
    <v>https://www.bing.com/financeapi/forcetrigger?t=a1nyc7&amp;q=XNAS%3aAUPH&amp;form=skydnc</v>
    <v>Learn more on Bing</v>
  </rv>
  <rv s="4">
    <v>7</v>
    <v>Aurinia Pharmaceuticals Inc. (XNAS:AUPH)</v>
    <v>2</v>
    <v>8</v>
    <v>Finance</v>
    <v>4</v>
    <v>en-GB</v>
    <v>a1nyc7</v>
    <v>268435456</v>
    <v>1</v>
    <v>Powered by Refinitiv</v>
    <v>20.475200000000001</v>
    <v>4.07</v>
    <v>0.92420000000000002</v>
    <v>0.4</v>
    <v>5.0441E-2</v>
    <v>0.17</v>
    <v>2.0407999999999999E-2</v>
    <v>USD</v>
    <v>Aurinia Pharmaceuticals Inc. is a late-stage clinical biopharmaceutical company. The Company is focused on developing and commercializing therapies to treat targeted patient populations that are impacted by serious diseases. The Company has developed LUPKYNISTM, for the treatment of adult patients with active lupus nephritis (LN) and continues to conduct pre-clinical, clinical, and regulatory advancement to support the voclosporin development program. LUPKYNIS is a calcineurin inhibitor (CNI) immunosuppressant, that improves near and long-term outcomes in LN when used in combination with mycophenolate mofetil and steroids. LUPKYNIS reduces cytokine activation and blocks interleukin IL-2 expression and T-cell mediated immune responses. Voclosporin, the active ingredient in LUPKYNIS, is made by a modification of a single amino acid of the cyclosporine molecule. It also focuses on treatment of autoimmune, fibrotic, and kidney-related diseases. Its product pipeline includes AUR200, AUR300.</v>
    <v>300</v>
    <v>Nasdaq Stock Market</v>
    <v>XNAS</v>
    <v>XNAS</v>
    <v>1203-4464 Markham St, VICTORIA, BC, V8Z 7X8 CA</v>
    <v>8.58</v>
    <v>Biotechnology &amp; Medical Research</v>
    <v>Stock</v>
    <v>44947.036281376561</v>
    <v>832</v>
    <v>7.8601000000000001</v>
    <v>1183776000</v>
    <v>Aurinia Pharmaceuticals Inc.</v>
    <v>Aurinia Pharmaceuticals Inc.</v>
    <v>8.08</v>
    <v>7.93</v>
    <v>8.33</v>
    <v>8.5</v>
    <v>142110000</v>
    <v>AUPH</v>
    <v>Aurinia Pharmaceuticals Inc. (XNAS:AUPH)</v>
    <v>2854188</v>
    <v>3768130</v>
    <v>2009</v>
  </rv>
  <rv s="2">
    <v>833</v>
  </rv>
  <rv s="0">
    <v>https://www.bing.com/financeapi/forcetrigger?t=a1nhr7&amp;q=XNAS%3aANAB&amp;form=skydnc</v>
    <v>Learn more on Bing</v>
  </rv>
  <rv s="3">
    <v>5</v>
    <v>ANAPTYSBIO, INC. (XNAS:ANAB)</v>
    <v>2</v>
    <v>6</v>
    <v>Finance</v>
    <v>4</v>
    <v>en-GB</v>
    <v>a1nhr7</v>
    <v>268435456</v>
    <v>1</v>
    <v>Powered by Refinitiv</v>
    <v>34.33</v>
    <v>18.2</v>
    <v>-0.104</v>
    <v>0.6</v>
    <v>2.4590000000000001E-2</v>
    <v>0</v>
    <v>0</v>
    <v>USD</v>
    <v>AnaptysBio, Inc. is a clinical-stage biotechnology company developing immunology therapeutic product. The Company is focused on the immune control mechanisms applicable to inflammation and immuno-oncology indications. It develops products using antibody discovery technology platform, which is based upon a natural process of antibody generation, known as somatic hypermutation, and replicates this natural process of antibody generation in vitro. Its advanced antibody programs include: Imsidolimab is an antibody that inhibits the interleukin-36 receptor, for the treatment of inflammatory diseases called generalized pustular psoriasis and hidradenitis suppurativa; Rosnilimab is an anti-PD-1 agonist antibody program, is designed to augment PD-1 signaling through Rosnilimab treatment to suppress T-cell driven human inflammatory diseases; anti-BTLA modulator antibody, known as ANB032, is applicable to human inflammatory diseases associated with lymphoid and myeloid immune cell dysregulation.</v>
    <v>102</v>
    <v>Nasdaq Stock Market</v>
    <v>XNAS</v>
    <v>XNAS</v>
    <v>10770 Wateridge Circle, Suite 210, SAN DIEGO, CA, 92121 US</v>
    <v>25.59</v>
    <v>Biotechnology &amp; Medical Research</v>
    <v>Stock</v>
    <v>44946.876767522655</v>
    <v>835</v>
    <v>23.82</v>
    <v>710790800</v>
    <v>ANAPTYSBIO, INC.</v>
    <v>ANAPTYSBIO, INC.</v>
    <v>24.85</v>
    <v>97.484899999999996</v>
    <v>24.4</v>
    <v>25</v>
    <v>25</v>
    <v>28431630</v>
    <v>ANAB</v>
    <v>ANAPTYSBIO, INC. (XNAS:ANAB)</v>
    <v>295667</v>
    <v>307460</v>
    <v>2005</v>
  </rv>
  <rv s="2">
    <v>836</v>
  </rv>
  <rv s="0">
    <v>https://www.bing.com/financeapi/forcetrigger?t=bhhrxm&amp;q=XNAS%3aPRVB&amp;form=skydnc</v>
    <v>Learn more on Bing</v>
  </rv>
  <rv s="4">
    <v>7</v>
    <v>PROVENTION BIO, INC. (XNAS:PRVB)</v>
    <v>2</v>
    <v>8</v>
    <v>Finance</v>
    <v>4</v>
    <v>en-GB</v>
    <v>bhhrxm</v>
    <v>268435456</v>
    <v>1</v>
    <v>Powered by Refinitiv</v>
    <v>10.88</v>
    <v>3.1850000000000001</v>
    <v>2.266</v>
    <v>0.155</v>
    <v>1.7444999999999999E-2</v>
    <v>0.11</v>
    <v>1.2168000000000002E-2</v>
    <v>USD</v>
    <v>Provention Bio, Inc. is a clinical-stage biopharmaceutical company that focuses on intercepting and preventing immune-mediated diseases. The Company's product pipeline includes PRV-031 (teplizumab), PRV-3279, PRV-015 (ordesekimab) and PRV-101. Teplizumab is a humanized, anti-CD3 monoclonal antibody (mAb) for the delay of clinical type 1 diabetes (T1D) in at-risk individuals and for patients with newly diagnosed T1D. PRV-3279 is a humanized bispecific scaffold molecule targeting the B-cell surface proteins, CD32B and CD79B, for the treatment of systemic lupus erythematosus (SLE) and for the prevention of immunogenicity of biotherapeutics, such as those used in gene therapy. Ordesekimab is a human anti-interleukin 15 (IL-15) mAb for the treatment of gluten-free diet non-responsive celiac disease (NRCD). PRV-101 is a coxsackievirus B (CVB) vaccine to prevent acute CVB infections and, in those patients at-risk, to prevent the CVB-triggered autoimmune damage to pancreatic beta-cells.</v>
    <v>82</v>
    <v>Nasdaq Stock Market</v>
    <v>XNAS</v>
    <v>XNAS</v>
    <v>55 BROAD STREET, 2ND FLOOR, RED BANK, NJ, 07701 US</v>
    <v>9.18</v>
    <v>Biotechnology &amp; Medical Research</v>
    <v>Stock</v>
    <v>44947.0233964</v>
    <v>838</v>
    <v>8.8000000000000007</v>
    <v>788203600</v>
    <v>PROVENTION BIO, INC.</v>
    <v>PROVENTION BIO, INC.</v>
    <v>8.99</v>
    <v>8.8849999999999998</v>
    <v>9.0399999999999991</v>
    <v>9.15</v>
    <v>87190670</v>
    <v>PRVB</v>
    <v>PROVENTION BIO, INC. (XNAS:PRVB)</v>
    <v>764684</v>
    <v>1279874</v>
    <v>2016</v>
  </rv>
  <rv s="2">
    <v>839</v>
  </rv>
  <rv s="0">
    <v>https://www.bing.com/financeapi/forcetrigger?t=a23zar&amp;q=XNAS%3aTBPH&amp;form=skydnc</v>
    <v>Learn more on Bing</v>
  </rv>
  <rv s="4">
    <v>7</v>
    <v>Theravance Biopharma, Inc. (XNAS:TBPH)</v>
    <v>2</v>
    <v>8</v>
    <v>Finance</v>
    <v>4</v>
    <v>en-GB</v>
    <v>a23zar</v>
    <v>268435456</v>
    <v>1</v>
    <v>Powered by Refinitiv</v>
    <v>11.829700000000001</v>
    <v>7.53</v>
    <v>0.52959999999999996</v>
    <v>6.5000000000000002E-2</v>
    <v>5.8930000000000007E-3</v>
    <v>0</v>
    <v>0</v>
    <v>USD</v>
    <v>Theravance Biopharma, Inc. is a biopharmaceutical company primarily focused on the discovery, development and commercialization of respiratory medicines. The Company develops transformational medicines to improve the lives of patients suffering from respiratory illnesses. The Company's research is engaged in the areas of inflammation and immunology. Its Nezulcitinib (TD-0903) product is a lung-selective pan Janus-associated kinase inhibitor designed for inhaled delivery, is under development for treatment of acute lung injury associated with coronavirus disease 2019. The Company is also developing lung-selective medicines to treat respiratory disease, including YUPELRI (revefenacin) inhalation solution indicated for the maintenance treatment of patients with chronic obstructive pulmonary disease. Its revefenacin is a long-acting muscarinic antagonist (LAMA). Its programs also include Nezulcitinib, Ampreloxetine (TD-9855), Velusetrag (TD-5108), Selective 5-HT4 Agonist (TD-8954).</v>
    <v>158</v>
    <v>Nasdaq Stock Market</v>
    <v>XNAS</v>
    <v>XNAS</v>
    <v>UGLAND HOUSE, SOUTH CHURCH STREET, GEORGE TOWN, GRAND CAYMAN, KY1-1104 KY</v>
    <v>11.095000000000001</v>
    <v>Pharmaceuticals</v>
    <v>Stock</v>
    <v>44946.912634617969</v>
    <v>841</v>
    <v>10.89</v>
    <v>747424800</v>
    <v>Theravance Biopharma, Inc.</v>
    <v>Theravance Biopharma, Inc.</v>
    <v>11.09</v>
    <v>11.03</v>
    <v>11.095000000000001</v>
    <v>11.095000000000001</v>
    <v>67365910</v>
    <v>TBPH</v>
    <v>Theravance Biopharma, Inc. (XNAS:TBPH)</v>
    <v>410611</v>
    <v>574792</v>
    <v>2013</v>
  </rv>
  <rv s="2">
    <v>842</v>
  </rv>
  <rv s="0">
    <v>https://www.bing.com/financeapi/forcetrigger?t=a1qgww&amp;q=XNAS%3aCTIC&amp;form=skydnc</v>
    <v>Learn more on Bing</v>
  </rv>
  <rv s="4">
    <v>7</v>
    <v>CTI BIOPHARMA CORP. (XNAS:CTIC)</v>
    <v>2</v>
    <v>8</v>
    <v>Finance</v>
    <v>4</v>
    <v>en-GB</v>
    <v>a1qgww</v>
    <v>268435456</v>
    <v>1</v>
    <v>Powered by Refinitiv</v>
    <v>7.8</v>
    <v>1.82</v>
    <v>0.84899999999999998</v>
    <v>0.2</v>
    <v>3.5651000000000002E-2</v>
    <v>0.03</v>
    <v>5.1639999999999993E-3</v>
    <v>USD</v>
    <v>CTI BioPharma Corp. is a biopharmaceutical company. The Company is focused on the acquisition, development and commercialization of targeted therapies for blood-related cancers. Its commercially approved product, VONJO (pacritinib), is an oral kinase inhibitor with specificity for JAK2, IRAK1, FLT3 and CSF1R for the treatment of adult patients with intermediate or high-risk primary or secondary (post-polycythemia vera or post-essential thrombocythemia) myelofibrosis. It is conducting the Phase III PACIFICA study of pacritinib in patients with myelofibrosis and severe thrombocytopenia as a post-marketing requirement. In addition to myelofibrosis, the kinase profile of pacritinib suggests its potential therapeutic utility in conditions, such as acute myeloid leukemia (AML), myelodysplastic syndrome (MDS), chronic myelomonocytic leukemia (CMML), graft versus host disease (GvHD) and chronic lymphocytic leukemia (CLL) due to its inhibition of JAK2, IRAK1, FLT3 and CSF1R.</v>
    <v>121</v>
    <v>Nasdaq Stock Market</v>
    <v>XNAS</v>
    <v>XNAS</v>
    <v>3101 Western Ave Ste 800, SEATTLE, WA, 98121-3017 US</v>
    <v>5.84</v>
    <v>Biotechnology &amp; Medical Research</v>
    <v>Stock</v>
    <v>44946.964645971872</v>
    <v>844</v>
    <v>5.55</v>
    <v>737255300</v>
    <v>CTI BIOPHARMA CORP.</v>
    <v>CTI BIOPHARMA CORP.</v>
    <v>5.67</v>
    <v>5.61</v>
    <v>5.81</v>
    <v>5.84</v>
    <v>126894200</v>
    <v>CTIC</v>
    <v>CTI BIOPHARMA CORP. (XNAS:CTIC)</v>
    <v>2503931</v>
    <v>2729642</v>
    <v>2017</v>
  </rv>
  <rv s="2">
    <v>845</v>
  </rv>
  <rv s="0">
    <v>https://www.bing.com/financeapi/forcetrigger?t=bgnd5r&amp;q=XNAS%3aALLK&amp;form=skydnc</v>
    <v>Learn more on Bing</v>
  </rv>
  <rv s="4">
    <v>7</v>
    <v>ALLAKOS INC. (XNAS:ALLK)</v>
    <v>2</v>
    <v>8</v>
    <v>Finance</v>
    <v>4</v>
    <v>en-GB</v>
    <v>bgnd5r</v>
    <v>268435456</v>
    <v>1</v>
    <v>Powered by Refinitiv</v>
    <v>8.73</v>
    <v>2.5350000000000001</v>
    <v>0.48120000000000002</v>
    <v>-0.05</v>
    <v>-6.4180000000000001E-3</v>
    <v>-0.17</v>
    <v>-2.1964000000000001E-2</v>
    <v>USD</v>
    <v>Allakos Inc. is a clinical stage biotechnology company. The Company is developing therapeutics, which target immunomodulatory receptors present on immune effector cells involved in allergy, inflammatory, and proliferative diseases. Its advanced antibodies are lirentelimab (AK002) and AK006. AK002 selectively targets both mast cells and eosinophils, two types of white blood cells that are widely distributed in the body and play a central role in the inflammatory response. It is developing AK002 for the treatment of eosinophilic esophagitis (EoE), eosinophilic gastritis (EG), eosinophilic duodenitis (EoD), atopic dermatitis, chronic spontaneous urticaria and additional indications. AK006 targets Siglec-6, an inhibitory receptor expressed selectively on mast cells. It also developed a formulation of lirentelimab for subcutaneous (SC) administration. The Company is also developing additional antibodies targeting inhibitory receptors expressed on key disease-driving immune cells.</v>
    <v>192</v>
    <v>Nasdaq Stock Market</v>
    <v>XNAS</v>
    <v>XNAS</v>
    <v>825 INDUSTRIAL ROAD, SUITE 500, SAN CARLOS, CA, 94070 US</v>
    <v>7.92</v>
    <v>Biotechnology &amp; Medical Research</v>
    <v>Stock</v>
    <v>44947.041436099222</v>
    <v>847</v>
    <v>7.62</v>
    <v>659475800</v>
    <v>ALLAKOS INC.</v>
    <v>ALLAKOS INC.</v>
    <v>7.86</v>
    <v>7.79</v>
    <v>7.74</v>
    <v>7.57</v>
    <v>85203600</v>
    <v>ALLK</v>
    <v>ALLAKOS INC. (XNAS:ALLK)</v>
    <v>590021</v>
    <v>1200086</v>
    <v>2012</v>
  </rv>
  <rv s="2">
    <v>848</v>
  </rv>
  <rv s="0">
    <v>https://www.bing.com/financeapi/forcetrigger?t=a1p6ur&amp;q=XNAS%3aCARA&amp;form=skydnc</v>
    <v>Learn more on Bing</v>
  </rv>
  <rv s="3">
    <v>5</v>
    <v>CARA THERAPEUTICS, INC. (XNAS:CARA)</v>
    <v>2</v>
    <v>6</v>
    <v>Finance</v>
    <v>4</v>
    <v>en-GB</v>
    <v>a1p6ur</v>
    <v>268435456</v>
    <v>1</v>
    <v>Powered by Refinitiv</v>
    <v>13.965</v>
    <v>7.4</v>
    <v>0.9607</v>
    <v>0.36</v>
    <v>3.1468999999999997E-2</v>
    <v>0.2</v>
    <v>1.6949000000000002E-2</v>
    <v>USD</v>
    <v>Cara Therapeutics, Inc. is a clinical-stage biopharmaceutical company that is focused on developing and commercializing new chemical entities designed to alleviate pruritus by selectively targeting peripheral kappa opioid receptors (KORs). The Company is developing a class of product candidates KORSUVA (CR845/difelikefalin), which is a KOR agonist that targets the body’s peripheral nervous system, as well as certain immune cells. The Company is also conducting preclinical studies and clinical trials of CR845/difelikefalin-based product candidates. The Company also initiated a pharmacokinetic safety trial of multiple doses of Oral CR845 in hemodialysis patients to define bioequivalent tablet strengths to inform its ability to develop an oral tablet formulation for moderate-to-severe uremic pruritus. CR701 is a peripherally restricted, mixed-CB1/CB2 receptor agonist that selectively interacts with these cannabinoid receptor subtypes, with no off-target activities.</v>
    <v>84</v>
    <v>Nasdaq Stock Market</v>
    <v>XNAS</v>
    <v>XNAS</v>
    <v>4 Stamford Plaza, 107 Elm Street 9Th Floor, STAMFORD, CT, 06902 US</v>
    <v>11.85</v>
    <v>Biotechnology &amp; Medical Research</v>
    <v>Stock</v>
    <v>44947.028772001562</v>
    <v>850</v>
    <v>11.36</v>
    <v>634056600</v>
    <v>CARA THERAPEUTICS, INC.</v>
    <v>CARA THERAPEUTICS, INC.</v>
    <v>11.5</v>
    <v>26.2912</v>
    <v>11.44</v>
    <v>11.8</v>
    <v>12</v>
    <v>53733610</v>
    <v>CARA</v>
    <v>CARA THERAPEUTICS, INC. (XNAS:CARA)</v>
    <v>336592</v>
    <v>429520</v>
    <v>2004</v>
  </rv>
  <rv s="2">
    <v>851</v>
  </rv>
  <rv s="0">
    <v>https://www.bing.com/financeapi/forcetrigger?t=bwdgxm&amp;q=XNAS%3aMLTX&amp;form=skydnc</v>
    <v>Learn more on Bing</v>
  </rv>
  <rv s="18">
    <v>37</v>
    <v>MOONLAKE IMMUNOTHERAPEUTICS (XNAS:MLTX)</v>
    <v>2</v>
    <v>38</v>
    <v>Finance</v>
    <v>4</v>
    <v>en-GB</v>
    <v>bwdgxm</v>
    <v>268435456</v>
    <v>1</v>
    <v>Powered by Refinitiv</v>
    <v>15.19</v>
    <v>4.25</v>
    <v>1.819</v>
    <v>-0.16</v>
    <v>-1.4047E-2</v>
    <v>-0.43</v>
    <v>-3.8290000000000005E-2</v>
    <v>USD</v>
    <v>MoonLake Immunotherapeutics, formerly known as Helix Acquisition Corp, is a Switzerland-based company engaged in the healthcare industry. The Firm is a clinical-stage biopharmaceutical company focused on the development of medicines for immunologic diseases, including inflammatory skin and joint diseases. The Company develops tri-specific nanobody Sonelokimab (SLK) which purpose is to target and penetrate difficult-to-reach inflamed tissues. SLK is a molecule with enhanced enrichment in deep skin &amp; joints and binding of targets. SLK inhibits IL-17A and IL-17F inhibition to treat inflammatory diseases, by independently inhibiting the naturally-occurring IL-17 A/A, A/F and F/F dimers that drive inflammation in patients.</v>
    <v>Nasdaq Stock Market</v>
    <v>XNAS</v>
    <v>XNAS</v>
    <v>Dorfstrasse 29, ZUG, ZUG, 6300 CH</v>
    <v>11.5</v>
    <v>Biotechnology &amp; Medical Research</v>
    <v>Stock</v>
    <v>44946.948803147658</v>
    <v>853</v>
    <v>10.98</v>
    <v>591833500</v>
    <v>MOONLAKE IMMUNOTHERAPEUTICS</v>
    <v>MOONLAKE IMMUNOTHERAPEUTICS</v>
    <v>11.5</v>
    <v>11.39</v>
    <v>11.23</v>
    <v>10.8</v>
    <v>52701110</v>
    <v>MLTX</v>
    <v>MOONLAKE IMMUNOTHERAPEUTICS (XNAS:MLTX)</v>
    <v>21573</v>
    <v>79106</v>
    <v>2020</v>
  </rv>
  <rv s="2">
    <v>854</v>
  </rv>
  <rv s="0">
    <v>https://www.bing.com/financeapi/forcetrigger?t=b1dwlh&amp;q=XNAS%3aKZR&amp;form=skydnc</v>
    <v>Learn more on Bing</v>
  </rv>
  <rv s="4">
    <v>7</v>
    <v>KEZAR LIFE SCIENCES, INC. (XNAS:KZR)</v>
    <v>2</v>
    <v>8</v>
    <v>Finance</v>
    <v>4</v>
    <v>en-GB</v>
    <v>b1dwlh</v>
    <v>268435456</v>
    <v>1</v>
    <v>Powered by Refinitiv</v>
    <v>18.55</v>
    <v>4.3049999999999997</v>
    <v>0.2215</v>
    <v>0.17</v>
    <v>2.7200000000000002E-2</v>
    <v>0</v>
    <v>0</v>
    <v>USD</v>
    <v>Kezar Life Sciences, Inc. is a clinical-stage biopharmaceutical company that is focused on discovering and developing small molecule therapeutics to treat unmet needs in immune-mediated diseases and cancer. The Company's product portfolio includes KZR-616 and KZR-261. The KZR-616 is a selective immunoproteasome inhibitor that has completed Phase Ia testing in healthy volunteers and a Phase Ib trial in patients with systemic lupus erythematosus (SLE). KZR-261 is being studied in an open-label Phase I clinical trial designed to evaluate safety and tolerability, pharmacokinetics and pharmacodynamics, as well to explore preliminary anti-tumor activity. The Company has two drug development programs that harness different master regulators of cellular function, which include the immunoproteasome and the Sec61 translocon. The Company’s principal operations are in South San Francisco, California.</v>
    <v>56</v>
    <v>Nasdaq Stock Market</v>
    <v>XNAS</v>
    <v>XNAS</v>
    <v>4000 Shoreline Ct Ste 300, SOUTH SAN FRANCISCO, CA, 94080-2005 US</v>
    <v>6.47</v>
    <v>Biotechnology &amp; Medical Research</v>
    <v>Stock</v>
    <v>44946.876843946091</v>
    <v>856</v>
    <v>6.16</v>
    <v>438987200</v>
    <v>KEZAR LIFE SCIENCES, INC.</v>
    <v>KEZAR LIFE SCIENCES, INC.</v>
    <v>6.34</v>
    <v>6.25</v>
    <v>6.42</v>
    <v>6.42</v>
    <v>68378060</v>
    <v>KZR</v>
    <v>KEZAR LIFE SCIENCES, INC. (XNAS:KZR)</v>
    <v>505768</v>
    <v>755462</v>
    <v>2015</v>
  </rv>
  <rv s="2">
    <v>857</v>
  </rv>
  <rv s="0">
    <v>https://www.bing.com/financeapi/forcetrigger?t=a1qszr&amp;q=XNAS%3aDBVT&amp;form=skydnc</v>
    <v>Learn more on Bing</v>
  </rv>
  <rv s="4">
    <v>7</v>
    <v>DBV Technologies SA (XNAS:DBVT)</v>
    <v>2</v>
    <v>8</v>
    <v>Finance</v>
    <v>9</v>
    <v>en-GB</v>
    <v>a1qszr</v>
    <v>268435456</v>
    <v>1</v>
    <v>Powered by Refinitiv</v>
    <v>3.43</v>
    <v>1.08</v>
    <v>1.3205</v>
    <v>-0.03</v>
    <v>-2.0133999999999999E-2</v>
    <v>0</v>
    <v>0</v>
    <v>USD</v>
    <v>DBV Technologies SA is a France-based clinical-stage biopharmaceutical company focused on changing the field of immunotherapy by developing a technology platform called Vaskin. The Company's therapeutic approach is based on epicutaneous immunotherapy, or EPIT, its proprietary method of delivering biologically active compounds to the immune system through intact skin using Viaskin. It dedicates its technology to treat patients, including infants and children, suffering from severe food allergies, for whom safety is paramount, since the introduction of the offending allergen into their bloodstream can cause severe or life-threatening allergic reactions, such as anaphylactic shock. The Company's product portfolio for allergy treatments consists of Viaskin Peanut, Viaskin Milk and Viaskin Egg. The Company operates one subsidiary DBV Technologies Inc. in the United States.</v>
    <v>85</v>
    <v>Nasdaq Stock Market</v>
    <v>XNAS</v>
    <v>XNAS</v>
    <v>177-181 avenue Pierre Brossolette, MONTROUGE, ILE-DE-FRANCE, 92120 FR</v>
    <v>1.5</v>
    <v>Pharmaceuticals</v>
    <v>Stock</v>
    <v>44946.875052337498</v>
    <v>859</v>
    <v>1.4393</v>
    <v>289114800</v>
    <v>DBV Technologies SA</v>
    <v>DBV Technologies SA</v>
    <v>1.4983</v>
    <v>1.49</v>
    <v>1.46</v>
    <v>1.46</v>
    <v>188050900</v>
    <v>DBVT</v>
    <v>DBV Technologies SA (XNAS:DBVT)</v>
    <v>60370</v>
    <v>451127</v>
    <v>2002</v>
  </rv>
  <rv s="2">
    <v>860</v>
  </rv>
  <rv s="0">
    <v>https://www.bing.com/financeapi/forcetrigger?t=a1pzim&amp;q=XNAS%3aCNCE&amp;form=skydnc</v>
    <v>Learn more on Bing</v>
  </rv>
  <rv s="3">
    <v>5</v>
    <v>CONCERT PHARMACEUTICALS, INC. (XNAS:CNCE)</v>
    <v>2</v>
    <v>6</v>
    <v>Finance</v>
    <v>4</v>
    <v>en-GB</v>
    <v>a1pzim</v>
    <v>268435456</v>
    <v>1</v>
    <v>Powered by Refinitiv</v>
    <v>8.34</v>
    <v>2.57</v>
    <v>0.40529999999999999</v>
    <v>-0.01</v>
    <v>-1.206E-3</v>
    <v>-0.02</v>
    <v>-2.415E-3</v>
    <v>USD</v>
    <v>Concert Pharmaceuticals, Inc. is a late-stage clinical biopharmaceutical company. The Company is focused on developing CTP-543, a Janus Kinase 1 and Janus Kinase 2 (JAK 1/2) inhibitor that discovered through deuterated chemical entity Platform (DCE platform). The Company is evaluating CTP-543 in a Phase III clinical program for the treatment of alopecia areata, a serious autoimmune dermatological condition. Through DCE Platform, the Company has discovered and developed novel drugs designed to have properties, including enhanced clinical safety, tolerability or efficacy based on compounds. DCE technology has range of potential across numerous therapeutic areas, including for chronic diseases for which medicines are continually used by patients. The Company is assessing earlier-stage pipeline candidates as potential development candidates, including a once-daily, modified release formulation of CTP-543.</v>
    <v>64</v>
    <v>Nasdaq Stock Market</v>
    <v>XNAS</v>
    <v>XNAS</v>
    <v>Suite 500, 99 Hayden Avenue, LEXINGTON, MA, 02421 US</v>
    <v>8.34</v>
    <v>Biotechnology &amp; Medical Research</v>
    <v>Stock</v>
    <v>44947.001194571094</v>
    <v>862</v>
    <v>8.24</v>
    <v>396928200</v>
    <v>CONCERT PHARMACEUTICALS, INC.</v>
    <v>CONCERT PHARMACEUTICALS, INC.</v>
    <v>8.2899999999999991</v>
    <v>3.3828</v>
    <v>8.2899999999999991</v>
    <v>8.2799999999999994</v>
    <v>8.26</v>
    <v>47938190</v>
    <v>CNCE</v>
    <v>CONCERT PHARMACEUTICALS, INC. (XNAS:CNCE)</v>
    <v>7566330</v>
    <v>2786035</v>
    <v>2006</v>
  </rv>
  <rv s="2">
    <v>863</v>
  </rv>
  <rv s="0">
    <v>https://www.bing.com/financeapi/forcetrigger?t=a2218m&amp;q=XNAS%3aRIGL&amp;form=skydnc</v>
    <v>Learn more on Bing</v>
  </rv>
  <rv s="4">
    <v>7</v>
    <v>RIGEL PHARMACEUTICALS, INC. (XNAS:RIGL)</v>
    <v>2</v>
    <v>8</v>
    <v>Finance</v>
    <v>4</v>
    <v>en-GB</v>
    <v>a2218m</v>
    <v>268435456</v>
    <v>1</v>
    <v>Powered by Refinitiv</v>
    <v>3.5150000000000001</v>
    <v>0.64</v>
    <v>0.76690000000000003</v>
    <v>0.12</v>
    <v>6.3829999999999998E-2</v>
    <v>-0.02</v>
    <v>-0.01</v>
    <v>USD</v>
    <v>Rigel Pharmaceuticals, Inc. is a biotechnology company. The Company is engaged in discovering, developing and providing small molecule drugs that improve the lives of patients with hematologic disorders, cancer and rare immune diseases. The Company's research focuses on signaling pathways that are critical to disease mechanisms. The Company's product, TAVALISSE (fostamatinib disodium hexahydrate) tablets, the spleen tyrosine kinase (SYK) inhibitor, for the treatment of adult patients with chronic immune thrombocytopenia (ITP). The Company’s product is also commercially available in Europe, the United Kingdom (UK) (TAVLESSE) and Canada (TAVALISSE) for the treatment of chronic ITP in adult patients. Its clinical programs include its interleukin receptor-associated kinase (IRAK) inhibitor program and a receptor-interacting serine/threonine-protein kinase (RIPK1) inhibitor program in clinical development with partner Eli Lilly and Company (Lilly).</v>
    <v>165</v>
    <v>Nasdaq Stock Market</v>
    <v>XNAS</v>
    <v>XNAS</v>
    <v>1180 Veterans Blvd, SOUTH SAN FRANCISCO, CA, 94080 US</v>
    <v>2.0350000000000001</v>
    <v>Biotechnology &amp; Medical Research</v>
    <v>Stock</v>
    <v>44947.03925299766</v>
    <v>865</v>
    <v>1.81</v>
    <v>345672700</v>
    <v>RIGEL PHARMACEUTICALS, INC.</v>
    <v>RIGEL PHARMACEUTICALS, INC.</v>
    <v>1.91</v>
    <v>1.88</v>
    <v>2</v>
    <v>1.98</v>
    <v>172836300</v>
    <v>RIGL</v>
    <v>RIGEL PHARMACEUTICALS, INC. (XNAS:RIGL)</v>
    <v>3025994</v>
    <v>3673432</v>
    <v>1996</v>
  </rv>
  <rv s="2">
    <v>866</v>
  </rv>
  <rv s="0">
    <v>https://www.bing.com/financeapi/forcetrigger?t=c1yw2w&amp;q=XNAS%3aVERA&amp;form=skydnc</v>
    <v>Learn more on Bing</v>
  </rv>
  <rv s="4">
    <v>7</v>
    <v>Vera Therapeutics Inc (XNAS:VERA)</v>
    <v>2</v>
    <v>8</v>
    <v>Finance</v>
    <v>4</v>
    <v>en-GB</v>
    <v>c1yw2w</v>
    <v>268435456</v>
    <v>1</v>
    <v>Powered by Refinitiv</v>
    <v>24.98</v>
    <v>5.2</v>
    <v>8.5000000000000006E-2</v>
    <v>0.44</v>
    <v>5.1462000000000001E-2</v>
    <v>0.01</v>
    <v>1.1119999999999999E-3</v>
    <v>USD</v>
    <v>Vera Therapeutics, Inc. is a late-stage biotechnology company. The Company is focused on developing and commercializing transformative treatments for patients with serious immunological diseases. Its lead product candidate, atacicept, a self-administered fusion protein that blocks both B lymphocyte stimulator (BLyS) and a proliferation inducing ligand (APRIL), which stimulates B cells and plasma cells to produce autoantibodies contributing to certain autoimmune diseases. Atacicept is being developed for the treatment of immunoglobulin A nephropathy (IgAN), a rare autoimmune disease that can lead to dialysis, kidney transplant, serious disease, and early death. It is also developing MAU868, a monoclonal antibody that neutralizes infection with BK Virus. The Company is also planning to initiate a Phase III clinical trial of atacicept as a potential treatment for patients with LN, a severe renal manifestation of Systemic Lupus Erythematosus (SLE).</v>
    <v>41</v>
    <v>Nasdaq Stock Market</v>
    <v>XNAS</v>
    <v>XNAS</v>
    <v>8000 Marina Boulevard, Suite 120, 3Rd Floor, BRISBANE, CA, 94005 US</v>
    <v>9</v>
    <v>Biotechnology &amp; Medical Research</v>
    <v>Stock</v>
    <v>44947.041213830467</v>
    <v>868</v>
    <v>8.2200000000000006</v>
    <v>248642200</v>
    <v>Vera Therapeutics Inc</v>
    <v>Vera Therapeutics Inc</v>
    <v>8.68</v>
    <v>8.5500000000000007</v>
    <v>8.99</v>
    <v>9</v>
    <v>27657640</v>
    <v>VERA</v>
    <v>Vera Therapeutics Inc (XNAS:VERA)</v>
    <v>577388</v>
    <v>1039036</v>
    <v>1970</v>
  </rv>
  <rv s="2">
    <v>869</v>
  </rv>
  <rv s="0">
    <v>https://www.bing.com/financeapi/forcetrigger?t=a1wk2w&amp;q=XNAS%3aKMDA&amp;form=skydnc</v>
    <v>Learn more on Bing</v>
  </rv>
  <rv s="3">
    <v>5</v>
    <v>KAMADA LTD (XNAS:KMDA)</v>
    <v>2</v>
    <v>6</v>
    <v>Finance</v>
    <v>9</v>
    <v>en-GB</v>
    <v>a1wk2w</v>
    <v>268435456</v>
    <v>1</v>
    <v>Powered by Refinitiv</v>
    <v>6.22</v>
    <v>3.7210000000000001</v>
    <v>0.96799999999999997</v>
    <v>0.11</v>
    <v>2.3403999999999998E-2</v>
    <v>0.01</v>
    <v>2.0830000000000002E-3</v>
    <v>USD</v>
    <v>Kamada Ltd is Israel based company, focused on plasma-derived protein therapeutics with a commercial product portfolio and a late-stage product pipeline. The Company uses its proprietary platform technology and know-how for the extraction and purification of proteins from human plasma to produce Alpha-1 Antitrypsin (AAT) in a highly-purified, liquid form, as well as other plasma-derived Immune globulins.</v>
    <v>355</v>
    <v>Nasdaq Stock Market</v>
    <v>XNAS</v>
    <v>XNAS</v>
    <v>2 Holtzman St., Science Park, REHOVOT, 7670402 IL</v>
    <v>4.83</v>
    <v>Pharmaceuticals</v>
    <v>Stock</v>
    <v>44946.875053274998</v>
    <v>871</v>
    <v>4.71</v>
    <v>215135800</v>
    <v>KAMADA LTD</v>
    <v>KAMADA LTD</v>
    <v>4.7308000000000003</v>
    <v>12.7475</v>
    <v>4.7</v>
    <v>4.8099999999999996</v>
    <v>4.8099999999999996</v>
    <v>44819960</v>
    <v>KMDA</v>
    <v>KAMADA LTD (XNAS:KMDA)</v>
    <v>4055</v>
    <v>75511</v>
    <v>1990</v>
  </rv>
  <rv s="2">
    <v>872</v>
  </rv>
  <rv s="0">
    <v>https://www.bing.com/financeapi/forcetrigger?t=a22roc&amp;q=XNAS%3aSELB&amp;form=skydnc</v>
    <v>Learn more on Bing</v>
  </rv>
  <rv s="3">
    <v>5</v>
    <v>SELECTA BIOSCIENCES, INC. (XNAS:SELB)</v>
    <v>2</v>
    <v>6</v>
    <v>Finance</v>
    <v>4</v>
    <v>en-GB</v>
    <v>a22roc</v>
    <v>268435456</v>
    <v>1</v>
    <v>Powered by Refinitiv</v>
    <v>2.73</v>
    <v>0.64690000000000003</v>
    <v>1.0281</v>
    <v>0.08</v>
    <v>4.9080000000000006E-2</v>
    <v>-0.01</v>
    <v>-5.8479999999999999E-3</v>
    <v>USD</v>
    <v>Selecta Biosciences, Inc. is a clinical-stage biopharmaceutical company. The Company leverages its ImmTOR platform to develop tolerogenic therapies that selectively mitigate unwanted immune responses. It enables the re-dosing of life-saving gene therapies and restoring self-tolerance in autoimmune diseases. The ImmTOR platform reduces the formation of anti-drug antibodies (ADAs), against biologic drugs and restore self-tolerance to auto-antigens in autoimmune diseases. ImmTOR leverages nanoparticle technology to target rapamycin, an immunomodulatory drug, to antigen presenting cells to generate antigen-specific immune tolerance when combined with the antigen of interest. Its nanoparticles are designed to remain intact after injection into the body and accumulate predominantly in lymph nodes, the spleen, and the liver, where the immune response is coordinated. Its product candidate, SEL-212, which is in Phase III clinical development includes pegadricase, a pegylated uricase enzyme.</v>
    <v>58</v>
    <v>Nasdaq Stock Market</v>
    <v>XNAS</v>
    <v>XNAS</v>
    <v>65 Grove Street, WATERTOWN, MA, 02472 US</v>
    <v>1.71</v>
    <v>Biotechnology &amp; Medical Research</v>
    <v>Stock</v>
    <v>44947.013069779685</v>
    <v>874</v>
    <v>1.5541</v>
    <v>261683200</v>
    <v>SELECTA BIOSCIENCES, INC.</v>
    <v>SELECTA BIOSCIENCES, INC.</v>
    <v>1.63</v>
    <v>4.8551000000000002</v>
    <v>1.63</v>
    <v>1.71</v>
    <v>1.7</v>
    <v>153031100</v>
    <v>SELB</v>
    <v>SELECTA BIOSCIENCES, INC. (XNAS:SELB)</v>
    <v>1122396</v>
    <v>708516</v>
    <v>2007</v>
  </rv>
  <rv s="2">
    <v>875</v>
  </rv>
  <rv s="0">
    <v>https://www.bing.com/financeapi/forcetrigger?t=a1z7yc&amp;q=XNAS%3aOMER&amp;form=skydnc</v>
    <v>Learn more on Bing</v>
  </rv>
  <rv s="4">
    <v>7</v>
    <v>OMEROS CORPORATION (XNAS:OMER)</v>
    <v>2</v>
    <v>8</v>
    <v>Finance</v>
    <v>4</v>
    <v>en-GB</v>
    <v>a1z7yc</v>
    <v>268435456</v>
    <v>1</v>
    <v>Powered by Refinitiv</v>
    <v>7.75</v>
    <v>1.7350000000000001</v>
    <v>1.1183000000000001</v>
    <v>-0.23</v>
    <v>-8.1851000000000007E-2</v>
    <v>-0.02</v>
    <v>-7.7520000000000002E-3</v>
    <v>USD</v>
    <v>Omeros Corporation is a biopharmaceutical company. The Company is focused on discovering, developing and commercializing small-molecule and protein therapeutics for large-market and orphan indications targeting immunologic diseases, including complement-mediated diseases and cancers related to dysfunction of the immune system, as well as addictive and compulsive disorders. Its lead lead MASP-2 inhibitor narsoplimab targets the lectin pathway of complement and is the subject of a biologics license application for the treatment of hematopoietic stem cell transplant-associated thrombotic microangiopathy (HSCT-TMA). Narsoplimab is also in multiple late-stage clinical development programs focused on other complement-mediated disorders, including IgA nephropathy, atypical hemolytic uremic syndrome, and COVID-19. OMS906, its inhibitor of MASP-3, an activator of the alternative pathway of complement, is initiating a Phase I b clinical program in paroxysmal nocturnal hemoglobinuria (PNH).</v>
    <v>213</v>
    <v>Nasdaq Stock Market</v>
    <v>XNAS</v>
    <v>XNAS</v>
    <v>201 Elliott Avenue West, SEATTLE, WA, 98119 US</v>
    <v>2.855</v>
    <v>Pharmaceuticals</v>
    <v>Stock</v>
    <v>44946.997342615628</v>
    <v>877</v>
    <v>2.5499999999999998</v>
    <v>161843400</v>
    <v>OMEROS CORPORATION</v>
    <v>OMEROS CORPORATION</v>
    <v>2.81</v>
    <v>2.81</v>
    <v>2.58</v>
    <v>2.56</v>
    <v>62730020</v>
    <v>OMER</v>
    <v>OMEROS CORPORATION (XNAS:OMER)</v>
    <v>403595</v>
    <v>708253</v>
    <v>1994</v>
  </rv>
  <rv s="2">
    <v>878</v>
  </rv>
  <rv s="0">
    <v>https://www.bing.com/financeapi/forcetrigger?t=a1vd1h&amp;q=XNAS%3aIFRX&amp;form=skydnc</v>
    <v>Learn more on Bing</v>
  </rv>
  <rv s="1">
    <v>0</v>
    <v>Inflarx NV (XNAS:IFRX)</v>
    <v>2</v>
    <v>3</v>
    <v>Finance</v>
    <v>4</v>
    <v>en-GB</v>
    <v>a1vd1h</v>
    <v>268435456</v>
    <v>1</v>
    <v>Powered by Refinitiv</v>
    <v>3.81</v>
    <v>0.7762</v>
    <v>0.9254</v>
    <v>0</v>
    <v>0</v>
    <v>-5.0000000000000001E-3</v>
    <v>-2.0790000000000001E-3</v>
    <v>USD</v>
    <v>Inflarx NV, formerly Fireman BV, is a holding company for InflaRx GmbH, a Germany-based clinical-stage biopharmaceutical company. The Company's primary focus is on the development of monoclonal antibodies targeting activation products of the complement system for application in the treatment of life-threatening inflammatory diseases. Its lead product candidate, IFX-1, is an intravenously delivered first-in-class anti-C5a monoclonal antibody, undergoing Phase II clinical trial for the treatment of Hidradenitis Suppurativa (HS), a rare and chronic debilitating systemic inflammatory skin disease, and entering Phase II clinical trial for the treatment of ANCA-associated vasculitis (AAV) and other rare autoimmune diseases. The Company's product pipeline also includes IFX-2, which is in preclinical development.</v>
    <v>59</v>
    <v>Nasdaq Stock Market</v>
    <v>XNAS</v>
    <v>XNAS</v>
    <v>Winzerlaer Str. 2, JENA, THUERINGEN, 07745 DE</v>
    <v>2.4900000000000002</v>
    <v>Biotechnology &amp; Medical Research</v>
    <v>Stock</v>
    <v>44947.032033471878</v>
    <v>880</v>
    <v>2.21</v>
    <v>106310100</v>
    <v>Inflarx NV</v>
    <v>Inflarx NV</v>
    <v>2.21</v>
    <v>2.4049999999999998</v>
    <v>2.4049999999999998</v>
    <v>2.4</v>
    <v>44203760</v>
    <v>IFRX</v>
    <v>Inflarx NV (XNAS:IFRX)</v>
    <v>22786</v>
    <v>165575</v>
  </rv>
  <rv s="2">
    <v>881</v>
  </rv>
  <rv s="0">
    <v>https://www.bing.com/financeapi/forcetrigger?t=bpr6u2&amp;q=XNAS%3aTRVI&amp;form=skydnc</v>
    <v>Learn more on Bing</v>
  </rv>
  <rv s="4">
    <v>7</v>
    <v>TREVI THERAPEUTICS, INC. (XNAS:TRVI)</v>
    <v>2</v>
    <v>8</v>
    <v>Finance</v>
    <v>4</v>
    <v>en-GB</v>
    <v>bpr6u2</v>
    <v>268435456</v>
    <v>1</v>
    <v>Powered by Refinitiv</v>
    <v>4.6833999999999998</v>
    <v>0.46</v>
    <v>0.70469999999999999</v>
    <v>0.08</v>
    <v>3.5556000000000004E-2</v>
    <v>-0.03</v>
    <v>-1.2876E-2</v>
    <v>USD</v>
    <v>Trevi Therapeutics, Inc. is a clinical-stage biopharmaceutical company focused on the development and commercialization of Haduvio (nalbuphine ER) to treat neurologically mediated conditions. It is engaged in developing Haduvio for the treatment of chronic pruritus associated with prurigo nodularis and chronic cough in patients with idiopathic pulmonary fibrosis (IPF). Haduvio is an oral extended-release (ER) formulation of nalbuphine. It is conducting Phase IIb/3 clinical trial of Hadguvio in patients with severe pruritus associated with prurigo nodularis. It is also conducting Phase II clinical trial of Haduvio for chronic cough in patients with IPF, which is referred to as Phase II CANAL trial. It has also commenced Phase Ib trial in patients with chronic liver disease to evaluate the safety, pharmacokinetics of Haduvio. Its Haduvio development programs include Active Chronic Pruritus Programs, Prurigo Nodularis Program, and Chronic Cough in Idiopathic Pulmonary Fibrosis Program.</v>
    <v>24</v>
    <v>Nasdaq Stock Market</v>
    <v>XNAS</v>
    <v>XNAS</v>
    <v>195 Church St Fl 14, NEW HAVEN, CT, 06510-2009 US</v>
    <v>2.4300000000000002</v>
    <v>Biotechnology &amp; Medical Research</v>
    <v>Stock</v>
    <v>44946.921339733592</v>
    <v>883</v>
    <v>2.25</v>
    <v>139620500</v>
    <v>TREVI THERAPEUTICS, INC.</v>
    <v>TREVI THERAPEUTICS, INC.</v>
    <v>2.25</v>
    <v>2.25</v>
    <v>2.33</v>
    <v>2.2999999999999998</v>
    <v>59922940</v>
    <v>TRVI</v>
    <v>TREVI THERAPEUTICS, INC. (XNAS:TRVI)</v>
    <v>16363</v>
    <v>203540</v>
    <v>2011</v>
  </rv>
  <rv s="2">
    <v>884</v>
  </rv>
  <rv s="0">
    <v>https://www.bing.com/financeapi/forcetrigger?t=a1zc7w&amp;q=XNAS%3aENLV&amp;form=skydnc</v>
    <v>Learn more on Bing</v>
  </rv>
  <rv s="3">
    <v>5</v>
    <v>Enlivex Therapeutics Ltd. (XNAS:ENLV)</v>
    <v>2</v>
    <v>6</v>
    <v>Finance</v>
    <v>9</v>
    <v>en-GB</v>
    <v>a1zc7w</v>
    <v>268435456</v>
    <v>1</v>
    <v>Powered by Refinitiv</v>
    <v>8.64</v>
    <v>3.62</v>
    <v>0.97719999999999996</v>
    <v>0.12</v>
    <v>2.9777000000000001E-2</v>
    <v>0</v>
    <v>0</v>
    <v>USD</v>
    <v>Enlivex Therapeutics Ltd is an Israel-based clinical stage macrophage reprogramming immunotherapy company developing Allocetra, off-the-shelf cell therapy designed to reprogram macrophages into their homeostatic state. AllocetraTM is a therapy designed to reprogram macrophages into their homeostatic state. Diseases such as solid cancers, sepsis, COVID-19 and many others reprogram macrophages out of their homeostatic state. These non-homeostatic macrophages contribute significantly to the severity of the respective diseases. By restoring macrophage homeostasis, AllocetraTM has the potential to provide immunotherapeutic mechanism of action for life-threatening clinical indications that are defined as unmet medical needs, as a stand-alone therapy or in combination with therapeutic agents.</v>
    <v>71</v>
    <v>Nasdaq Stock Market</v>
    <v>XNAS</v>
    <v>XNAS</v>
    <v>14 Einstein St., NESS-ZIONA, 7403618 IL</v>
    <v>4.2084000000000001</v>
    <v>Biotechnology &amp; Medical Research</v>
    <v>Stock</v>
    <v>44946.875015671096</v>
    <v>886</v>
    <v>4.07</v>
    <v>76408670</v>
    <v>Enlivex Therapeutics Ltd.</v>
    <v>Enlivex Therapeutics Ltd.</v>
    <v>4.07</v>
    <v>0.86909999999999998</v>
    <v>4.03</v>
    <v>4.1500000000000004</v>
    <v>4.1500000000000004</v>
    <v>18411730</v>
    <v>ENLV</v>
    <v>Enlivex Therapeutics Ltd. (XNAS:ENLV)</v>
    <v>14487</v>
    <v>32163</v>
    <v>2012</v>
  </rv>
  <rv s="2">
    <v>887</v>
  </rv>
  <rv s="0">
    <v>https://www.bing.com/financeapi/forcetrigger?t=a25mcw&amp;q=XNAS%3aVTVT&amp;form=skydnc</v>
    <v>Learn more on Bing</v>
  </rv>
  <rv s="4">
    <v>7</v>
    <v>VTV THERAPEUTICS INC. (XNAS:VTVT)</v>
    <v>2</v>
    <v>8</v>
    <v>Finance</v>
    <v>4</v>
    <v>en-GB</v>
    <v>a25mcw</v>
    <v>268435456</v>
    <v>1</v>
    <v>Powered by Refinitiv</v>
    <v>1.4</v>
    <v>0.38200000000000001</v>
    <v>-1.1573</v>
    <v>2.35E-2</v>
    <v>2.3821999999999999E-2</v>
    <v>-1.77E-2</v>
    <v>-1.7524999999999999E-2</v>
    <v>USD</v>
    <v>vTv Therapeutics Inc. is a clinical-stage pharmaceutical company that is engaged in the discovery and development of orally administered small molecule drug candidates. Its products pipeline includes TTP399, TTP273, HPP737 and HPP593. TTP399 is an orally administered, small molecule, liver-selective glucokinase activator (GKA) in development potential oral anti-diabetic for the treatment of type I diabetes. TTP399 completed the SimpliciT-I Study, a Phase II trial in patients with type I diabetes as an add-on to insulin therapy. Its HPP737 is an orally administered, non- central nervous system (CNS) penetrant phosphodiesterase type 4 (PDE4) inhibitor that addresses inflammatory diseases. TTP273 is an orally available, small molecule glucagon-like peptide 1 (GLP-1) receptor agonist, which is focused on treating postprandial hyperglycemia in cystic fibrosis related diabetes (CFRD) patients and cystic fibrosis patients. Its products pipeline also includes Nrf2/Bach1 Modulator Program.</v>
    <v>9</v>
    <v>Nasdaq Stock Market</v>
    <v>XNAS</v>
    <v>XNAS</v>
    <v>3980 Premier Dr, Suite 310, HIGH POINT, NC, 27265 US</v>
    <v>1.05</v>
    <v>Biotechnology &amp; Medical Research</v>
    <v>Stock</v>
    <v>44946.981760277347</v>
    <v>889</v>
    <v>0.98</v>
    <v>105623200</v>
    <v>VTV THERAPEUTICS INC.</v>
    <v>VTV THERAPEUTICS INC.</v>
    <v>1</v>
    <v>0.98650000000000004</v>
    <v>1.01</v>
    <v>0.99229999999999996</v>
    <v>104577500</v>
    <v>VTVT</v>
    <v>VTV THERAPEUTICS INC. (XNAS:VTVT)</v>
    <v>130036</v>
    <v>91003</v>
    <v>2015</v>
  </rv>
  <rv s="2">
    <v>890</v>
  </rv>
  <rv s="0">
    <v>https://www.bing.com/financeapi/forcetrigger?t=bxi3sm&amp;q=XNAS%3aLGVN&amp;form=skydnc</v>
    <v>Learn more on Bing</v>
  </rv>
  <rv s="4">
    <v>7</v>
    <v>Longeveron Inc. (XNAS:LGVN)</v>
    <v>2</v>
    <v>8</v>
    <v>Finance</v>
    <v>4</v>
    <v>en-GB</v>
    <v>bxi3sm</v>
    <v>268435456</v>
    <v>1</v>
    <v>Powered by Refinitiv</v>
    <v>16.77</v>
    <v>2.8</v>
    <v>1.871</v>
    <v>9.0800000000000006E-2</v>
    <v>2.3527999999999997E-2</v>
    <v>0</v>
    <v>0</v>
    <v>USD</v>
    <v>Longeveron Inc. is a clinical stage biotechnology company, which is developing cellular therapies for specific aging-related and life-threatening conditions. The Company's lead investigational product is the LOMECEL-B cell-based therapy product (Lomecel-B), which is derived from culture-expanded medicinal signaling cells (MSCs) that are sourced from bone marrow of young healthy adult donors. It is sponsoring phase I and II clinical trials in various indications, such as aging frailty, Alzheimer's disease (AD), metabolic syndrome, acute respiratory distress syndrome (ARDS), and hypoplastic left heart syndrome (HLHS). It is evaluating Lomecel-B as a therapy for aging frailty and is being designed to reduce inflammation associated with aging frailty and to promote an anti-inflammatory state by releasing anti-inflammatory molecules, which can promote physiological restoration to a more normal state. The Company has completed two multicenter trials in the United States for aging frailty.</v>
    <v>18</v>
    <v>Nasdaq Stock Market</v>
    <v>XNAS</v>
    <v>XNAS</v>
    <v>1951 NW 7th Ave Ste 520, MIAMI, FL, 33136 US</v>
    <v>4.04</v>
    <v>Biotechnology &amp; Medical Research</v>
    <v>Stock</v>
    <v>44947.025066678128</v>
    <v>892</v>
    <v>3.8</v>
    <v>83022700</v>
    <v>Longeveron Inc.</v>
    <v>Longeveron Inc.</v>
    <v>3.8187000000000002</v>
    <v>3.8592</v>
    <v>3.95</v>
    <v>3.95</v>
    <v>21018410</v>
    <v>LGVN</v>
    <v>Longeveron Inc. (XNAS:LGVN)</v>
    <v>35163</v>
    <v>85029</v>
    <v>2014</v>
  </rv>
  <rv s="2">
    <v>893</v>
  </rv>
  <rv s="0">
    <v>https://www.bing.com/financeapi/forcetrigger?t=a1wwk2&amp;q=XNAS%3aLIFE&amp;form=skydnc</v>
    <v>Learn more on Bing</v>
  </rv>
  <rv s="4">
    <v>7</v>
    <v>ATYR PHARMA, INC. (XNAS:LIFE)</v>
    <v>2</v>
    <v>8</v>
    <v>Finance</v>
    <v>4</v>
    <v>en-GB</v>
    <v>a1wwk2</v>
    <v>268435456</v>
    <v>1</v>
    <v>Powered by Refinitiv</v>
    <v>6.62</v>
    <v>2</v>
    <v>1.2601</v>
    <v>0.1101</v>
    <v>4.8292000000000002E-2</v>
    <v>0</v>
    <v>0</v>
    <v>USD</v>
    <v>aTyr Pharma, Inc. is a biotherapeutics company engaged in the discovery and development of medicines based on novel biological pathways. Its therapeutic candidate pipeline includes efzofitimod (ATYR1923), ATYR2810, NRP2 mAbs, AARS-1 and DARS-1. The ATYR1923, is a fusion protein comprised of the immunomodulatory domain of histidyl-tRNA synthetase fused to the fragment crystallizable (Fc) region of a human antibody and serves as a selective modulator of NRP2 that downregulates innate and adaptive immune response in inflammatory disease states. The Company is also developing efzofitimod as a potential disease-modifying therapy for patients with fibrotic lung diseases with high unmet medical need. ATYR2810 is a fully humanized monoclonal antibody that specifically and functionally blocks the interaction between NRP2 and one of its primary ligands VEGF. ATYR2810 is in preclinical development for the potential treatment of certain aggressive cancers where NRP2 is implicated.</v>
    <v>49</v>
    <v>Nasdaq Stock Market</v>
    <v>XNAS</v>
    <v>XNAS</v>
    <v>3545 John Hopkins Ct Ste 250, SAN DIEGO, CA, 92121-1115 US</v>
    <v>2.41</v>
    <v>Biotechnology &amp; Medical Research</v>
    <v>Stock</v>
    <v>44947.005125138283</v>
    <v>895</v>
    <v>2.2799999999999998</v>
    <v>69332420</v>
    <v>ATYR PHARMA, INC.</v>
    <v>ATYR PHARMA, INC.</v>
    <v>2.3199999999999998</v>
    <v>2.2799</v>
    <v>2.39</v>
    <v>2.39</v>
    <v>29009380</v>
    <v>LIFE</v>
    <v>ATYR PHARMA, INC. (XNAS:LIFE)</v>
    <v>131313</v>
    <v>138819</v>
    <v>2005</v>
  </rv>
  <rv s="2">
    <v>896</v>
  </rv>
  <rv s="0">
    <v>https://www.bing.com/financeapi/forcetrigger?t=bzwhoc&amp;q=XNAS%3aCNTB&amp;form=skydnc</v>
    <v>Learn more on Bing</v>
  </rv>
  <rv s="4">
    <v>7</v>
    <v>Connect Biopharma Holdings Ltd (XNAS:CNTB)</v>
    <v>2</v>
    <v>8</v>
    <v>Finance</v>
    <v>4</v>
    <v>en-GB</v>
    <v>bzwhoc</v>
    <v>268435456</v>
    <v>1</v>
    <v>Powered by Refinitiv</v>
    <v>5.0999999999999996</v>
    <v>0.55730000000000002</v>
    <v>0.58099999999999996</v>
    <v>0.04</v>
    <v>3.8462000000000003E-2</v>
    <v>-0.03</v>
    <v>-2.7778000000000001E-2</v>
    <v>USD</v>
    <v>Connect Biopharma Holdings Ltd is a holding company mainly engaged in the development of clinical-stage biopharmaceutical therapies for the treatment of T cell-driven inflammatory diseases. Its product candidate, CBP-201, is an antibody designed to target interleukin-4 receptor alpha, or IL-4Ra, which is a validated target for the treatment of inflammatory diseases such as atopic dermatitis (AD), and asthma. It is also developing CBP-307, a modulator of a T cell receptor known as sphingosine 1-phosphate receptor 1, (S1P1), for the treatment of inflammatory bowel disease (IBD). The Company mainly conducts its businesses in the China market.</v>
    <v>108</v>
    <v>Nasdaq Stock Market</v>
    <v>XNAS</v>
    <v>XNAS</v>
    <v>East R&amp;D Building, 3rd floor, 6 Beijing West Road, SUZHOU, JIANGSU, 214500 CN</v>
    <v>1.1599999999999999</v>
    <v>Biotechnology &amp; Medical Research</v>
    <v>Stock</v>
    <v>44946.881548402343</v>
    <v>898</v>
    <v>1.01</v>
    <v>59340830</v>
    <v>Connect Biopharma Holdings Ltd</v>
    <v>Connect Biopharma Holdings Ltd</v>
    <v>1.01</v>
    <v>1.04</v>
    <v>1.08</v>
    <v>1.05</v>
    <v>55015780</v>
    <v>CNTB</v>
    <v>Connect Biopharma Holdings Ltd (XNAS:CNTB)</v>
    <v>87822</v>
    <v>57748</v>
    <v>2015</v>
  </rv>
  <rv s="2">
    <v>899</v>
  </rv>
  <rv s="0">
    <v>https://www.bing.com/financeapi/forcetrigger?t=a22jcw&amp;q=XNAS%3aEDSA&amp;form=skydnc</v>
    <v>Learn more on Bing</v>
  </rv>
  <rv s="4">
    <v>7</v>
    <v>Edesa Biotech, Inc. (XNAS:EDSA)</v>
    <v>2</v>
    <v>8</v>
    <v>Finance</v>
    <v>4</v>
    <v>en-GB</v>
    <v>a22jcw</v>
    <v>268435456</v>
    <v>1</v>
    <v>Powered by Refinitiv</v>
    <v>4.55</v>
    <v>0.76</v>
    <v>0.54510000000000003</v>
    <v>0.02</v>
    <v>1.3698999999999999E-2</v>
    <v>-0.03</v>
    <v>-2.027E-2</v>
    <v>USD</v>
    <v>Edesa Biotech, Inc. is a Canada-based clinical-stage biopharmaceutical company. The Company is focused on inflammatory and immune-related diseases. The Company's two lead product candidates, EB05 and EB01, are in later stage clinical studies. EB05 is a monoclonal antibody therapy, developing as a treatment for acute respiratory distress syndrome (ARDS), a life-threatening form of respiratory failure. ARDS can be caused by viral diseases, including Covid-19, bacterial pneumonia, sepsis, chest injury and other causes. Specifically, EB05 inhibits toll-like receptor 4 (TLR4), an immune signaling protein and an important mediator of inflammation that has been shown to be activated by SARS-COV2 as well as other respiratory infections, such as influenza. In addition to EB05, the Company is also developing an sPLA2 inhibitor, designated as EB01, as a topical treatment for chronic allergic contact dermatitis (ACD), a common, potentially debilitating condition and occupational illness.</v>
    <v>16</v>
    <v>Nasdaq Stock Market</v>
    <v>XNAS</v>
    <v>XNAS</v>
    <v>100 Spy Crt, MARKHAM, ON, L3R 5H6 CA</v>
    <v>1.5</v>
    <v>Biotechnology &amp; Medical Research</v>
    <v>Stock</v>
    <v>44947.020595173439</v>
    <v>901</v>
    <v>1.3801000000000001</v>
    <v>28642960</v>
    <v>Edesa Biotech, Inc.</v>
    <v>Edesa Biotech, Inc.</v>
    <v>1.47</v>
    <v>1.46</v>
    <v>1.48</v>
    <v>1.45</v>
    <v>19353350</v>
    <v>EDSA</v>
    <v>Edesa Biotech, Inc. (XNAS:EDSA)</v>
    <v>288794</v>
    <v>1101976</v>
    <v>2009</v>
  </rv>
  <rv s="2">
    <v>902</v>
  </rv>
  <rv s="0">
    <v>https://www.bing.com/financeapi/forcetrigger?t=bn7bur&amp;q=XNAS%3aEQ&amp;form=skydnc</v>
    <v>Learn more on Bing</v>
  </rv>
  <rv s="4">
    <v>7</v>
    <v>EQUILLIUM, INC. (XNAS:EQ)</v>
    <v>2</v>
    <v>8</v>
    <v>Finance</v>
    <v>4</v>
    <v>en-GB</v>
    <v>bn7bur</v>
    <v>268435456</v>
    <v>1</v>
    <v>Powered by Refinitiv</v>
    <v>4.3799000000000001</v>
    <v>0.79</v>
    <v>1.2262</v>
    <v>-0.04</v>
    <v>-3.6364E-2</v>
    <v>-0.02</v>
    <v>-1.8867999999999999E-2</v>
    <v>USD</v>
    <v>Equillium, Inc. is a clinical-stage biotechnology company develops novel therapeutics to treat severe autoimmune and inflammatory, or immuno-inflammatory, disorders with high unmet medical need. The Company’s initial product candidate, itolizumab (EQ001), is a clinical-stage monoclonal antibody that selectively targets the novel immune checkpoint receptor CD6. The Company’s pipeline is focused on developing EQ001, EQ101 and EQ102 disease modifying treatments for multiple severe immuno-inflammatory disorders. Its clinical development programs for EQ001 for the treatment of acute graft-versus-host disease (aGVHD) and lupus/lupus nephritis. The Company is in the process of clinical development of EQ101 and EQ102 and to initiate a Phase II study of EQ101 in alopecia areata and a Phase I study of EQ102 in celiac disease. The Company is conducting the EQUATE study, is a Phase Ib clinical study of EQ001 therapy concomitant with steroids for the treatment of aGVHD.</v>
    <v>45</v>
    <v>Nasdaq Stock Market</v>
    <v>XNAS</v>
    <v>XNAS</v>
    <v>2223 Avenida de La Playa Ste 105, LA JOLLA, CA, 92037-3217 US</v>
    <v>1.1299999999999999</v>
    <v>Pharmaceuticals</v>
    <v>Stock</v>
    <v>44946.878399212503</v>
    <v>904</v>
    <v>1.05</v>
    <v>36413210</v>
    <v>EQUILLIUM, INC.</v>
    <v>EQUILLIUM, INC.</v>
    <v>1.1299999999999999</v>
    <v>1.1000000000000001</v>
    <v>1.06</v>
    <v>1.04</v>
    <v>34352080</v>
    <v>EQ</v>
    <v>EQUILLIUM, INC. (XNAS:EQ)</v>
    <v>84805</v>
    <v>103030</v>
    <v>2017</v>
  </rv>
  <rv s="2">
    <v>905</v>
  </rv>
  <rv s="0">
    <v>https://www.bing.com/financeapi/forcetrigger?t=bp3bqh&amp;q=XNAS%3aCMMB&amp;form=skydnc</v>
    <v>Learn more on Bing</v>
  </rv>
  <rv s="4">
    <v>7</v>
    <v>CHEMOMAB THERAPEUTICS LTD (XNAS:CMMB)</v>
    <v>2</v>
    <v>8</v>
    <v>Finance</v>
    <v>4</v>
    <v>en-GB</v>
    <v>bp3bqh</v>
    <v>268435456</v>
    <v>1</v>
    <v>Powered by Refinitiv</v>
    <v>5.7798999999999996</v>
    <v>1.75</v>
    <v>0.34150000000000003</v>
    <v>0.05</v>
    <v>2.2623999999999998E-2</v>
    <v>0</v>
    <v>0</v>
    <v>USD</v>
    <v>Chemomab Therapeutics Ltd, formerly known as Anchiano Therapeutics Ltd, is a Israel-based biopharmaceutical company. The Company specializes in the development of patient oriented targeted therapy for the treatment of a wide range of cancers. Its therapeutic and diagnostic technology, BC-819, constitutes a search paradigm for the targeted destruction of cancer cells with no effect on surrounding tissue and no observed side effects for long-term, safe treatment and prevention of cancer. The patient oriented targeted therapy approach is based on the identification of particular genes that are expressed only in tumors.</v>
    <v>20</v>
    <v>Nasdaq Stock Market</v>
    <v>XNAS</v>
    <v>XNAS</v>
    <v>Kiryat Atidim, Building 7, TEL AVIV-YAFO, 6158002 IL</v>
    <v>2.27</v>
    <v>Biotechnology &amp; Medical Research</v>
    <v>Stock</v>
    <v>44946.924978043753</v>
    <v>907</v>
    <v>2.1800000000000002</v>
    <v>26047870</v>
    <v>CHEMOMAB THERAPEUTICS LTD</v>
    <v>CHEMOMAB THERAPEUTICS LTD</v>
    <v>2.2599999999999998</v>
    <v>2.21</v>
    <v>2.2599999999999998</v>
    <v>2.2599999999999998</v>
    <v>11525610</v>
    <v>CMMB</v>
    <v>CHEMOMAB THERAPEUTICS LTD (XNAS:CMMB)</v>
    <v>59532</v>
    <v>1035314</v>
    <v>2011</v>
  </rv>
  <rv s="2">
    <v>908</v>
  </rv>
  <rv s="0">
    <v>https://www.bing.com/financeapi/forcetrigger?t=aztvsm&amp;q=XNAS%3aASLN&amp;form=skydnc</v>
    <v>Learn more on Bing</v>
  </rv>
  <rv s="4">
    <v>7</v>
    <v>ASLAN PHARMACEUTICALS LIMITED (XNAS:ASLN)</v>
    <v>2</v>
    <v>8</v>
    <v>Finance</v>
    <v>4</v>
    <v>en-GB</v>
    <v>aztvsm</v>
    <v>268435456</v>
    <v>1</v>
    <v>Powered by Refinitiv</v>
    <v>1.1599999999999999</v>
    <v>0.34050000000000002</v>
    <v>1.7060999999999999</v>
    <v>-7.4000000000000003E-3</v>
    <v>-1.1045000000000001E-2</v>
    <v>-2.5600000000000001E-2</v>
    <v>-3.8635999999999997E-2</v>
    <v>USD</v>
    <v>ASLAN Pharmaceuticals Limited is a clinical-stage immunology focused biopharmaceutical company. The Company's portfolio is led by eblasakimab (ASLAN004), a human monoclonal antibody that binds to the IL-13 receptor α1 subunit (IL-13Rα1), blocking signaling of two pro-inflammatory cytokines, IL-4 and IL-13 which are central to triggering symptoms of atopic dermatitis, such as redness and itching of the skin. It is also developing farudodstat (ASLAN003), an orally active, potent inhibitor of human dihydroorotate dehydrogenase (DHODH) that has the potential to be a therapy in autoimmune disease. It is conducting a Phase II b clinical trial investigating eblasakimab as a therapeutic antibody for moderate-to-severe atopic dermatitis (AD). The Company is also focused on developing antagonists of the aryl hydrocarbon receptor (AhR), an immune checkpoint inhibitor, through a joint venture.</v>
    <v>27</v>
    <v>Nasdaq Stock Market</v>
    <v>XNAS</v>
    <v>XNAS</v>
    <v>83 Clemenceau Avenue, #12-03 Ue Square, 239920 SG</v>
    <v>0.67</v>
    <v>Biotechnology &amp; Medical Research</v>
    <v>Stock</v>
    <v>44947.006465960156</v>
    <v>910</v>
    <v>0.65</v>
    <v>46212820</v>
    <v>ASLAN PHARMACEUTICALS LIMITED</v>
    <v>ASLAN PHARMACEUTICALS LIMITED</v>
    <v>0.65920000000000001</v>
    <v>0.67</v>
    <v>0.66259999999999997</v>
    <v>0.63700000000000001</v>
    <v>13948930</v>
    <v>ASLN</v>
    <v>ASLAN PHARMACEUTICALS LIMITED (XNAS:ASLN)</v>
    <v>96016</v>
    <v>213350</v>
    <v>2014</v>
  </rv>
  <rv s="2">
    <v>911</v>
  </rv>
  <rv s="0">
    <v>https://www.bing.com/financeapi/forcetrigger?t=bxfgsm&amp;q=XNAS%3aLABP&amp;form=skydnc</v>
    <v>Learn more on Bing</v>
  </rv>
  <rv s="4">
    <v>7</v>
    <v>Landos Biopharma Inc (XNAS:LABP)</v>
    <v>2</v>
    <v>8</v>
    <v>Finance</v>
    <v>4</v>
    <v>en-GB</v>
    <v>bxfgsm</v>
    <v>268435456</v>
    <v>1</v>
    <v>Powered by Refinitiv</v>
    <v>3.72</v>
    <v>0.21110000000000001</v>
    <v>0.52200000000000002</v>
    <v>4.2999999999999997E-2</v>
    <v>0.1075</v>
    <v>-3.0000000000000001E-3</v>
    <v>-6.7720000000000002E-3</v>
    <v>USD</v>
    <v>Landos Biopharma, Inc. is a clinical-stage biopharmaceutical company that is focused on the discovery and development of oral therapeutics for patients with autoimmune diseases. The Company through its artificial intelligence (AI)-based precision medicine platform, LANCE platform, identifies therapeutic targets based on predictions of immunometabolic function and creates therapeutic candidates to engage those targets in areas of unmet medical need. Its platform discovers small molecule therapeutics for patients with autoimmune diseases that target mechanisms of action, including LANCL2, NLRX1 and PLXDC2 immunometabolic pathways. The Company has identified approximately seven immunometabolic pathways or targets. It is focused on its clinical-stage programs, including omilancor for the treatment of ulcerative colitis (UC), NX-13 for the treatment of UC and LABP-104 for the potential treatment of systemic lupus erythematosus (SLE), and rheumatoid arthritis (RA).</v>
    <v>46</v>
    <v>Nasdaq Stock Market</v>
    <v>XNAS</v>
    <v>XNAS</v>
    <v>1800 Kraft Drive, Suite 216, BLACKSBURG, VA, 24060 US</v>
    <v>0.44450000000000001</v>
    <v>Biotechnology &amp; Medical Research</v>
    <v>Stock</v>
    <v>44946.950985902346</v>
    <v>913</v>
    <v>0.39</v>
    <v>17832920</v>
    <v>Landos Biopharma Inc</v>
    <v>Landos Biopharma Inc</v>
    <v>0.42</v>
    <v>0.4</v>
    <v>0.443</v>
    <v>0.44</v>
    <v>40254890</v>
    <v>LABP</v>
    <v>Landos Biopharma Inc (XNAS:LABP)</v>
    <v>403121</v>
    <v>1111230</v>
    <v>2017</v>
  </rv>
  <rv s="2">
    <v>914</v>
  </rv>
  <rv s="0">
    <v>https://www.bing.com/financeapi/forcetrigger?t=aythrw&amp;q=XNAS%3aNMTR&amp;form=skydnc</v>
    <v>Learn more on Bing</v>
  </rv>
  <rv s="4">
    <v>7</v>
    <v>9 METERS BIOPHARMA, INC. (XNAS:NMTR)</v>
    <v>2</v>
    <v>8</v>
    <v>Finance</v>
    <v>4</v>
    <v>en-GB</v>
    <v>aythrw</v>
    <v>268435456</v>
    <v>1</v>
    <v>Powered by Refinitiv</v>
    <v>15.816000000000001</v>
    <v>1</v>
    <v>-1.8224</v>
    <v>0.04</v>
    <v>1.9323999999999997E-2</v>
    <v>0.1</v>
    <v>4.7392999999999998E-2</v>
    <v>USD</v>
    <v>9 Meters Biopharma, Inc. is a clinical-stage biopharmaceutical company. The Company is focused on developing treatments for people with rare digestive diseases, gastrointestinal (GI) conditions with unmet needs. Its pipeline includes Vurolenatide, Larazotide, NM-102, NM-003, NM-136 and NM-004. Vurolenatide is a long-acting glucagon-like peptide-1 (GLP-1) receptor agonist that combines exenatide with an extended half-life technology for treatment of short bowel syndrome (SBS). Larazotide is an 8-amino acid peptide formulated into an orally administered capsule for treatment of celiac disease. NM-102 is a small molecule peptide, is being developed as a potential microbiome modulator and is undergoing an indication selection process. NM-003 is a long-acting GLP-2 receptor agonist, for prevention of acute graft versus host disease. NM-004 is a double-cleaved mesalamine with an immunomodulator for pediatric ulcerative colitis.</v>
    <v>21</v>
    <v>Nasdaq Stock Market</v>
    <v>XNAS</v>
    <v>XNAS</v>
    <v>4509 CREEDMOOR ROAD, SUITE 201, RALEIGH, NC, 27612 US</v>
    <v>2.12</v>
    <v>Biotechnology &amp; Medical Research</v>
    <v>Stock</v>
    <v>44947.026019803125</v>
    <v>916</v>
    <v>2.06</v>
    <v>27336060</v>
    <v>9 METERS BIOPHARMA, INC.</v>
    <v>9 METERS BIOPHARMA, INC.</v>
    <v>2.1</v>
    <v>2.0699999999999998</v>
    <v>2.11</v>
    <v>2.21</v>
    <v>12955480</v>
    <v>NMTR</v>
    <v>9 METERS BIOPHARMA, INC. (XNAS:NMTR)</v>
    <v>56046</v>
    <v>177749</v>
    <v>2010</v>
  </rv>
  <rv s="2">
    <v>917</v>
  </rv>
  <rv s="0">
    <v>https://www.bing.com/financeapi/forcetrigger?t=bxd7ar&amp;q=XNAS%3aSRZN&amp;form=skydnc</v>
    <v>Learn more on Bing</v>
  </rv>
  <rv s="3">
    <v>5</v>
    <v>SURROZEN, INC (XNAS:SRZN)</v>
    <v>2</v>
    <v>6</v>
    <v>Finance</v>
    <v>4</v>
    <v>en-GB</v>
    <v>bxd7ar</v>
    <v>268435456</v>
    <v>1</v>
    <v>Powered by Refinitiv</v>
    <v>3.9719000000000002</v>
    <v>0.34339999999999998</v>
    <v>0.69899999999999995</v>
    <v>2.7900000000000001E-2</v>
    <v>4.6146E-2</v>
    <v>3.7499999999999999E-2</v>
    <v>5.9288999999999994E-2</v>
    <v>USD</v>
    <v>Surrozen Inc. is a preclinical stage biopharmaceutical company. The Company is engaged in discovering and developing drug candidates to selectively modulate the Wnt pathway, a critical mediator of tissue repair, in a broad range of organs and tissues. The Company's product candidates are multi-specific, antibody-based therapeutics that mimic the roles of naturally occurring Wnt or R-spondin proteins, which are involved in the activation and enhancement of the Wnt pathway. Its two technologies, Surrozen Wnt signal Activating Protein (SWAP) and Surrozen Wnt signal Enhancer Engineered for Tissue Specificity (SWEETS), enable to selectively modulate Wnt signaling through the generation of Wnt and R-spondin mimetics. SWAP molecules are designed to mimic the activity of naturally occurring Wnt proteins. SWEETS molecules are designed to amplify the body’s response to naturally occurring Wnt proteins. The Company's two lead product candidates include SZN-1326 and SZN-043.</v>
    <v>83</v>
    <v>Nasdaq Stock Market</v>
    <v>XNAS</v>
    <v>XNAS</v>
    <v>171 Oyster Point Blvd, Suite 400, SOUTH SAN FRANCISCO, CA, 94080 US</v>
    <v>0.65629999999999999</v>
    <v>Biotechnology &amp; Medical Research</v>
    <v>Stock</v>
    <v>44946.97843856406</v>
    <v>919</v>
    <v>0.60009999999999997</v>
    <v>22215210</v>
    <v>SURROZEN, INC</v>
    <v>SURROZEN, INC</v>
    <v>0.60009999999999997</v>
    <v>0</v>
    <v>0.60460000000000003</v>
    <v>0.63249999999999995</v>
    <v>0.67</v>
    <v>35122860</v>
    <v>SRZN</v>
    <v>SURROZEN, INC (XNAS:SRZN)</v>
    <v>580479</v>
    <v>1878493</v>
    <v>2021</v>
  </rv>
  <rv s="2">
    <v>920</v>
  </rv>
  <rv s="0">
    <v>https://www.bing.com/financeapi/forcetrigger?t=a21smw&amp;q=XNAS%3aRDHL&amp;form=skydnc</v>
    <v>Learn more on Bing</v>
  </rv>
  <rv s="4">
    <v>7</v>
    <v>REDHILL BIOPHARMA LTD (XNAS:RDHL)</v>
    <v>2</v>
    <v>8</v>
    <v>Finance</v>
    <v>4</v>
    <v>en-GB</v>
    <v>a21smw</v>
    <v>268435456</v>
    <v>1</v>
    <v>Powered by Refinitiv</v>
    <v>3.27</v>
    <v>0.126</v>
    <v>2.1334</v>
    <v>2E-3</v>
    <v>1.1730000000000001E-2</v>
    <v>1E-4</v>
    <v>5.7970000000000005E-4</v>
    <v>USD</v>
    <v>Redhill Biopharma Ltd is an Israel-based specialty biopharmaceutical company, principally focused on gastrointestinal (GI) and infectious diseases. The Company is focused on the commercialization in the United States (U.S.) of the GI-related products, Movantik (naloxegol),Talicia (omeprazole, amoxicillin, and rifabutin) and Aemcolo (rifamycin). A part form Company's pipeline consists of six therapeutic candidates RHB-204 dedicated to Nontuberculous mycobacterial (NTM) treatment, RHB-104 dedicated to Crohn's disease, RHB-102 antiemetic drug ondansetron, in development for multiple gastrointestinal indications, RHB-106 an oral capsule formulation for bowel preparation, Opaganib an inhibitor, administered orally, with anticancer, anti-inflammatory and anti-viral activities and RHB-107 inhibitor of serine proteases targeting multiple indications, including COVID-19, cancer, inflammatory lung diseases and gastrointestinal diseases.</v>
    <v>201</v>
    <v>Nasdaq Stock Market</v>
    <v>XNAS</v>
    <v>XNAS</v>
    <v>21 Ha'arba'a St., TEL AVIV-YAFO, 6473921 IL</v>
    <v>0.17499999999999999</v>
    <v>Pharmaceuticals</v>
    <v>Stock</v>
    <v>44947.03741957109</v>
    <v>922</v>
    <v>0.1651</v>
    <v>15732700</v>
    <v>REDHILL BIOPHARMA LTD</v>
    <v>REDHILL BIOPHARMA LTD</v>
    <v>0.17130000000000001</v>
    <v>0.17050000000000001</v>
    <v>0.17249999999999999</v>
    <v>0.1726</v>
    <v>9120410</v>
    <v>RDHL</v>
    <v>REDHILL BIOPHARMA LTD (XNAS:RDHL)</v>
    <v>2059019</v>
    <v>5205583</v>
    <v>2009</v>
  </rv>
  <rv s="2">
    <v>923</v>
  </rv>
  <rv s="0">
    <v>https://www.bing.com/financeapi/forcetrigger?t=a1qapr&amp;q=XNAS%3aCRBP&amp;form=skydnc</v>
    <v>Learn more on Bing</v>
  </rv>
  <rv s="4">
    <v>7</v>
    <v>CORBUS PHARMACEUTICALS HOLDINGS, INC. (XNAS:CRBP)</v>
    <v>2</v>
    <v>8</v>
    <v>Finance</v>
    <v>4</v>
    <v>en-GB</v>
    <v>a1qapr</v>
    <v>268435456</v>
    <v>1</v>
    <v>Powered by Refinitiv</v>
    <v>0.624</v>
    <v>0.1</v>
    <v>2.0598000000000001</v>
    <v>1E-4</v>
    <v>7.1480000000000003E-4</v>
    <v>5.0000000000000001E-3</v>
    <v>3.5714000000000003E-2</v>
    <v>USD</v>
    <v>Corbus Pharmaceuticals Holdings, Inc. is focused on the development of immune modulators that have application in disease states spanning from immuno-oncology to fibrosis. The Company’s pipeline includes anti-integrin monoclonal antibodies that block activation of TGFβ and small molecules that activate or inhibit the endocannabinoid system. The Company pipeline includes Anti-integrin monoclonal antibodies (mAbs), Cannabinoid receptor type 1 (CB1) and Lenabasum. The mAbs is for the treatment of cancer and fibrosis that inhibit the activation of Transforming growth factor β (TGFβ). Its CRB-601 is an anti-αvβ8 mAb being developed as a potential treatment for solid tumors in combination with existing therapies, including checkpoint inhibitors. Cannabinoid receptor type 1 (CB1) is an inverse agonist designed to treat obesity and related metabolic diseases. Lenabasum is a novel, synthetic, oral molecule that selectively activates cannabinoid receptor type 2 (CB2).</v>
    <v>41</v>
    <v>Nasdaq Stock Market</v>
    <v>XNAS</v>
    <v>XNAS</v>
    <v>500 River Ridge Drive, NORWOOD, MA, 02062 US</v>
    <v>0.14499999999999999</v>
    <v>Biotechnology &amp; Medical Research</v>
    <v>Stock</v>
    <v>44947.038373274998</v>
    <v>925</v>
    <v>0.13500000000000001</v>
    <v>17539320</v>
    <v>CORBUS PHARMACEUTICALS HOLDINGS, INC.</v>
    <v>CORBUS PHARMACEUTICALS HOLDINGS, INC.</v>
    <v>0.14000000000000001</v>
    <v>0.1399</v>
    <v>0.14000000000000001</v>
    <v>0.14499999999999999</v>
    <v>125280900</v>
    <v>CRBP</v>
    <v>CORBUS PHARMACEUTICALS HOLDINGS, INC. (XNAS:CRBP)</v>
    <v>927689</v>
    <v>1489276</v>
    <v>2013</v>
  </rv>
  <rv s="2">
    <v>926</v>
  </rv>
  <rv s="0">
    <v>https://www.bing.com/financeapi/forcetrigger?t=a1weww&amp;q=XNAS%3aATNF&amp;form=skydnc</v>
    <v>Learn more on Bing</v>
  </rv>
  <rv s="3">
    <v>5</v>
    <v>180 LIFE SCIENCES CORP. (XNAS:ATNF)</v>
    <v>2</v>
    <v>6</v>
    <v>Finance</v>
    <v>4</v>
    <v>en-GB</v>
    <v>a1weww</v>
    <v>268435456</v>
    <v>1</v>
    <v>Powered by Refinitiv</v>
    <v>71.400000000000006</v>
    <v>1.18</v>
    <v>0.65810000000000002</v>
    <v>0.42</v>
    <v>0.13084099999999999</v>
    <v>-0.08</v>
    <v>-2.2039E-2</v>
    <v>USD</v>
    <v>180 Life Sciences Corp. is a clinical-stage biotechnology company. The Company is focused on the development of therapeutics for unmet medical needs in chronic pain, inflammation and fibrosis by research and combination therapy. The Company’s programs developing novel drugs for treating distinct inflammatory diseases. The Company has three product development platforms Anti-TNF platform, SCAs platform and a7nAChR platform. The Anti-TNF platform is focused on the fibrosis and anti-tumor necrosis factor (anti-TNF). The SCAs platform is focused on the drugs that are synthetic cannabidiol (CBD) or cannabigerol (CBG) analogues (SCAs). The a7nAChR platform, which is focused on the alpha 7 nicotinic acetylcholine receptor (a7nAChR). The Company is conducting clinical trials only for certain indications under the anti-TNF platform. The Company is also undertaking preclinical research and development activities for the SCA and the a7nAChR platforms.</v>
    <v>7</v>
    <v>Nasdaq Stock Market</v>
    <v>XNAS</v>
    <v>XNAS</v>
    <v>3000 El Camino Real, Bldg 4, Ste 200, PALO ALTO, CA, 94306 US</v>
    <v>3.7</v>
    <v>Biotechnology &amp; Medical Research</v>
    <v>Stock</v>
    <v>44947.037224409374</v>
    <v>928</v>
    <v>3.15</v>
    <v>8124030</v>
    <v>180 LIFE SCIENCES CORP.</v>
    <v>180 LIFE SCIENCES CORP.</v>
    <v>3.24</v>
    <v>0.67879999999999996</v>
    <v>3.21</v>
    <v>3.63</v>
    <v>3.55</v>
    <v>2238020</v>
    <v>ATNF</v>
    <v>180 LIFE SCIENCES CORP. (XNAS:ATNF)</v>
    <v>551457</v>
    <v>9499216</v>
    <v>2016</v>
  </rv>
  <rv s="2">
    <v>929</v>
  </rv>
  <rv s="0">
    <v>https://www.bing.com/financeapi/forcetrigger?t=aygt1h&amp;q=XNAS%3aVYNE&amp;form=skydnc</v>
    <v>Learn more on Bing</v>
  </rv>
  <rv s="4">
    <v>7</v>
    <v>VYNE THERAPEUTICS INC. (XNAS:VYNE)</v>
    <v>2</v>
    <v>8</v>
    <v>Finance</v>
    <v>4</v>
    <v>en-GB</v>
    <v>aygt1h</v>
    <v>268435456</v>
    <v>1</v>
    <v>Powered by Refinitiv</v>
    <v>0.79</v>
    <v>0.11070000000000001</v>
    <v>1.3505</v>
    <v>1.7399999999999999E-2</v>
    <v>8.1844E-2</v>
    <v>-0.01</v>
    <v>-4.3478000000000003E-2</v>
    <v>USD</v>
    <v>VYNE Therapeutics Inc. is a biopharmaceutical company. The Company is focused on developing differentiated therapies for the treatment of immuno-inflammatory conditions. The Company's lead product candidate, FMX114, which is in Phase IIa, is being evaluated for the potential treatment of mild-to-moderate atopic dermatitis (AD). The Company is also engaged in the pre-clinical stages of developing products containing Bromodomain and Extra-Terminal Domain (BET) inhibitor compounds. Its initial BET inhibitor candidate in development is VYN201, a locally administered pan-BET inhibitor, which the Company is exploring in various immuno-inflammatory diseases, including skin diseases. Its VYN202 is a pan-BD BET inhibitor that is being developed to address diseases involving multiple, diverse inflammation. In addition, the Company continues to explore opportunistic transactions that enhance its pipeline portfolio, as well as support its operations and fund its future growth.</v>
    <v>28</v>
    <v>Nasdaq Stock Market</v>
    <v>XNAS</v>
    <v>XNAS</v>
    <v>685 Route 202/206, Suite 301A, BRIDGEWATER, NJ, 08807 US</v>
    <v>0.23799999999999999</v>
    <v>Pharmaceuticals</v>
    <v>Stock</v>
    <v>44947.04101700156</v>
    <v>931</v>
    <v>0.21260000000000001</v>
    <v>13348180</v>
    <v>VYNE THERAPEUTICS INC.</v>
    <v>VYNE THERAPEUTICS INC.</v>
    <v>0.22</v>
    <v>0.21260000000000001</v>
    <v>0.23</v>
    <v>0.22</v>
    <v>58035830</v>
    <v>VYNE</v>
    <v>VYNE THERAPEUTICS INC. (XNAS:VYNE)</v>
    <v>406795</v>
    <v>2796344</v>
    <v>2011</v>
  </rv>
  <rv s="2">
    <v>932</v>
  </rv>
  <rv s="0">
    <v>https://www.bing.com/financeapi/forcetrigger?t=azspnm&amp;q=XNAS%3aELOX&amp;form=skydnc</v>
    <v>Learn more on Bing</v>
  </rv>
  <rv s="4">
    <v>7</v>
    <v>ELOXX PHARMACEUTICALS, INC. (XNAS:ELOX)</v>
    <v>2</v>
    <v>8</v>
    <v>Finance</v>
    <v>4</v>
    <v>en-GB</v>
    <v>azspnm</v>
    <v>268435456</v>
    <v>1</v>
    <v>Powered by Refinitiv</v>
    <v>24.6</v>
    <v>1.6959</v>
    <v>2.3624999999999998</v>
    <v>-0.33</v>
    <v>-7.7465000000000006E-2</v>
    <v>0.19</v>
    <v>4.8346E-2</v>
    <v>USD</v>
    <v>Eloxx Pharmaceuticals, Inc. is a clinical-stage biopharmaceutical company. The Company is focused on ribosome modulation, by leveraging its TURBO-ZM chemistry technology platform and its library of aminoglycosides in developing oral small molecule ribosome modulating agents (RMAs) and eukaryotic ribosome selective glycosides (ERSGs), for the treatment of rare and ultra-rare premature stop codon diseases and ribosomal mutations. The Company's lead product candidate, ELX-02, is a small molecule designed to restore production of full-length functional proteins. ELX-02 is an investigational ERSG designed based on aminoglycoside antibiotics, such as gentamicin, with increased selectivity for the eukaryotic ribosome. The Company's preclinical programs are focused on select rare diseases, including inherited diseases, cancer caused by nonsense mutations, kidney diseases, including autosomal dominant polycystic kidney disease, as well as rare ocular genetic disorders.</v>
    <v>28</v>
    <v>Nasdaq Stock Market</v>
    <v>XNAS</v>
    <v>XNAS</v>
    <v>480 ARSENAL WAY, SUITE 130, WATERTOWN, MA, 02472 US</v>
    <v>4.2</v>
    <v>Biotechnology &amp; Medical Research</v>
    <v>Stock</v>
    <v>44947.039487060159</v>
    <v>934</v>
    <v>3.85</v>
    <v>8513980</v>
    <v>ELOXX PHARMACEUTICALS, INC.</v>
    <v>ELOXX PHARMACEUTICALS, INC.</v>
    <v>4.1500000000000004</v>
    <v>4.26</v>
    <v>3.93</v>
    <v>4.12</v>
    <v>2166410</v>
    <v>ELOX</v>
    <v>ELOXX PHARMACEUTICALS, INC. (XNAS:ELOX)</v>
    <v>64269</v>
    <v>277417</v>
    <v>1999</v>
  </rv>
  <rv s="2">
    <v>935</v>
  </rv>
  <rv s="0">
    <v>https://www.bing.com/financeapi/forcetrigger?t=a25c2w&amp;q=XNAS%3aBBI&amp;form=skydnc</v>
    <v>Learn more on Bing</v>
  </rv>
  <rv s="4">
    <v>7</v>
    <v>FRESH TRACKS THERAPEUTICS, INC. (XNAS:FRTX)</v>
    <v>2</v>
    <v>8</v>
    <v>Finance</v>
    <v>4</v>
    <v>en-GB</v>
    <v>a25c2w</v>
    <v>268435456</v>
    <v>1</v>
    <v>Powered by Refinitiv</v>
    <v>18.945</v>
    <v>1.3</v>
    <v>0.37330000000000002</v>
    <v>0.04</v>
    <v>1.8017999999999999E-2</v>
    <v>-7.0000000000000007E-2</v>
    <v>-3.0973000000000001E-2</v>
    <v>USD</v>
    <v>Fresh Tracks Therapeutics, Inc., formerly Brickell Biotech, Inc., is a clinical-stage pharmaceutical company engaged in transforming patient lives through the development of differentiated prescription therapeutics. Its pipeline is focused on providing existing treatment paradigms and features several new molecular entities that inhibit novel targets with potential for autoimmune, inflammatory, and other debilitating diseases. The Company’s strategy is exploring therapies by identifying, pursuing, and developing therapeutics that can help people struggling with autoimmune, inflammatory and other debilitating diseases. Its pipeline includes FRTX-02, FRTX-10, Kinase Inhibitors and FRTX-03. Its lead program, FRTX-02, is a clinical-stage oral DYRK1A inhibitor for patients with autoimmune diseases to be administered in humans. Its FRTX-10 is a preclinical-stage stimulator of interferon genes (STING) inhibitor candidate. Its Kinase Inhibitors include compounds that inhibit prominent targets.</v>
    <v>16</v>
    <v>Nasdaq Stock Market</v>
    <v>XNAS</v>
    <v>XNAS</v>
    <v>5777 Central Ave Ste 102, BOULDER, CO, 80301 US</v>
    <v>2.58</v>
    <v>Biotechnology &amp; Medical Research</v>
    <v>Stock</v>
    <v>44946.938143645311</v>
    <v>937</v>
    <v>2.1406999999999998</v>
    <v>6809800</v>
    <v>FRESH TRACKS THERAPEUTICS, INC.</v>
    <v>FRESH TRACKS THERAPEUTICS, INC.</v>
    <v>2.2200000000000002</v>
    <v>2.2200000000000002</v>
    <v>2.2599999999999998</v>
    <v>2.19</v>
    <v>3013180</v>
    <v>FRTX</v>
    <v>FRESH TRACKS THERAPEUTICS, INC. (XNAS:FRTX)</v>
    <v>203236</v>
    <v>128866</v>
    <v>1987</v>
  </rv>
  <rv s="2">
    <v>938</v>
  </rv>
  <rv s="0">
    <v>https://www.bing.com/financeapi/forcetrigger?t=a23ka2&amp;q=XNAS%3aSRPT&amp;form=skydnc</v>
    <v>Learn more on Bing</v>
  </rv>
  <rv s="4">
    <v>7</v>
    <v>SAREPTA THERAPEUTICS, INC. (XNAS:SRPT)</v>
    <v>2</v>
    <v>8</v>
    <v>Finance</v>
    <v>4</v>
    <v>en-GB</v>
    <v>a23ka2</v>
    <v>268435456</v>
    <v>1</v>
    <v>Powered by Refinitiv</v>
    <v>134.08000000000001</v>
    <v>61.28</v>
    <v>1.0048999999999999</v>
    <v>2.42</v>
    <v>1.8935999999999998E-2</v>
    <v>1.18</v>
    <v>9.0620000000000006E-3</v>
    <v>USD</v>
    <v>Sarepta Therapeutics, Inc. is a commercial-stage biopharmaceutical company. The Company is focused on helping patients through the discovery and development of ribonucleic acid (RNA)-targeted therapeutics, gene therapy and other genetic therapeutic modalities for the treatment of rare diseases. It is developing therapeutic candidates for a range of diseases and disorders, including Duchenne muscular dystrophy (Duchenne), Limb-girdle muscular dystrophies (LGMDs) and other neuromuscular and central nervous system (CNS) disorders. It commercializes three products, such as EXONDYS 51 (eteplirsen) Injection, VYONDYS 53 (golodirsen) Injection and AMONDYS 45 (casimersen) Injection. These commercial products are indicated for the treatment of Duchenne in patients who have a confirmed mutation of the dystrophin gene that is amenable to exon 51, exon 53 and exon 45 skipping. Its pipeline includes more than 40 programs at various stages of discovery, pre-clinical and clinical development.</v>
    <v>840</v>
    <v>Nasdaq Stock Market</v>
    <v>XNAS</v>
    <v>XNAS</v>
    <v>215 1st St Ste 415, CAMBRIDGE, MA, 02142-1213 US</v>
    <v>130.79</v>
    <v>Biotechnology &amp; Medical Research</v>
    <v>Stock</v>
    <v>44946.914459131251</v>
    <v>940</v>
    <v>127.05</v>
    <v>11431050000</v>
    <v>SAREPTA THERAPEUTICS, INC.</v>
    <v>SAREPTA THERAPEUTICS, INC.</v>
    <v>128.4</v>
    <v>127.8</v>
    <v>130.22</v>
    <v>131.4</v>
    <v>87782580</v>
    <v>SRPT</v>
    <v>SAREPTA THERAPEUTICS, INC. (XNAS:SRPT)</v>
    <v>734624</v>
    <v>923521</v>
    <v>2013</v>
  </rv>
  <rv s="2">
    <v>941</v>
  </rv>
  <rv s="0">
    <v>https://www.bing.com/financeapi/forcetrigger?t=a1ntr7&amp;q=XNAS%3aASND&amp;form=skydnc</v>
    <v>Learn more on Bing</v>
  </rv>
  <rv s="4">
    <v>7</v>
    <v>Ascendis Pharma A/S (XNAS:ASND)</v>
    <v>2</v>
    <v>8</v>
    <v>Finance</v>
    <v>4</v>
    <v>en-GB</v>
    <v>a1ntr7</v>
    <v>268435456</v>
    <v>1</v>
    <v>Powered by Refinitiv</v>
    <v>134.52500000000001</v>
    <v>61.579099999999997</v>
    <v>0.47339999999999999</v>
    <v>1.51</v>
    <v>1.2426999999999999E-2</v>
    <v>1</v>
    <v>8.1289999999999991E-3</v>
    <v>USD</v>
    <v>Ascendis Pharma A/S is a Denmark-based company that manufactures pharmaceutical products. The Company produces products for the treatments of growth hormone deficiency, endocrinology, central nervous system disorders, infectious diseases, and diabetes. The Company operates globally though its subsidiaries: Ascendis Pharma GmbH (Germany), Ascendis Pharma, Inc. (Delaware, United States), Ascendis Pharma Endocrinology, Inc. (Delaware, United States), Ascendis Pharma, Ophthalmology Division A/S (Denmark), Ascendis Pharma, Endocrinology Division A/S (Denmark), Ascendis Pharma Bone Diseases A/S (Denmark), Ascendis Pharma Growth Disorders A/S (Denmark) and Ascendis Pharma Oncology Division A/S (Denmark).</v>
    <v>639</v>
    <v>Nasdaq Stock Market</v>
    <v>XNAS</v>
    <v>XNAS</v>
    <v>Tuborg Boulevard 12, HELLERUP, DENMARK-NA, 2900 DK</v>
    <v>124.31</v>
    <v>Biotechnology &amp; Medical Research</v>
    <v>Stock</v>
    <v>44946.977604027343</v>
    <v>943</v>
    <v>121.39</v>
    <v>7015491000</v>
    <v>Ascendis Pharma A/S</v>
    <v>Ascendis Pharma A/S</v>
    <v>122.48</v>
    <v>121.51</v>
    <v>123.02</v>
    <v>124.02</v>
    <v>57027240</v>
    <v>ASND</v>
    <v>Ascendis Pharma A/S (XNAS:ASND)</v>
    <v>236586</v>
    <v>318330</v>
    <v>2006</v>
  </rv>
  <rv s="2">
    <v>944</v>
  </rv>
  <rv s="0">
    <v>https://www.bing.com/financeapi/forcetrigger?t=a1nlww&amp;q=XNAS%3aAPLS&amp;form=skydnc</v>
    <v>Learn more on Bing</v>
  </rv>
  <rv s="4">
    <v>7</v>
    <v>APELLIS PHARMACEUTICALS, INC. (XNAS:APLS)</v>
    <v>2</v>
    <v>8</v>
    <v>Finance</v>
    <v>4</v>
    <v>en-GB</v>
    <v>a1nlww</v>
    <v>268435456</v>
    <v>1</v>
    <v>Powered by Refinitiv</v>
    <v>70</v>
    <v>33.32</v>
    <v>1.2219</v>
    <v>0.88</v>
    <v>1.7198000000000001E-2</v>
    <v>2.6</v>
    <v>4.9951999999999996E-2</v>
    <v>USD</v>
    <v>Apellis Pharmaceuticals, Inc. is a commercial-stage biopharmaceutical company that is focused on developing therapeutic compounds to treat disease through the inhibition of the complement system. The Company is developing pegcetacoplan with Sobi for systemic administration in several indications, including paroxysmal nocturnal hemoglobinuria, C3 glomerulopathy, immune complex membranoproliferative glomerulonephritis, amyotrophic lateral sclerosis, cold agglutinin disease, and hematopoietic stem cell transplantation thrombotic microangiopathy. The Company's advanced clinical programs targeting component 3 with Phase III clinical trials of its lead product candidate, pegcetacoplan, in multiple indications. Pegcetacoplan is a conjugate of a compstatin analogue, formulated both for ophthalmological administration by injections directly into the eye, and systemic administration by subcutaneous injection, which is an injection into the tissue under the skin.</v>
    <v>476</v>
    <v>Nasdaq Stock Market</v>
    <v>XNAS</v>
    <v>XNAS</v>
    <v>100 Fifth Avenue, WALTHAM, MA, 02451 US</v>
    <v>52.56</v>
    <v>Pharmaceuticals</v>
    <v>Stock</v>
    <v>44946.96121715234</v>
    <v>946</v>
    <v>51.38</v>
    <v>5755457000</v>
    <v>APELLIS PHARMACEUTICALS, INC.</v>
    <v>APELLIS PHARMACEUTICALS, INC.</v>
    <v>51.97</v>
    <v>51.17</v>
    <v>52.05</v>
    <v>54.65</v>
    <v>110575500</v>
    <v>APLS</v>
    <v>APELLIS PHARMACEUTICALS, INC. (XNAS:APLS)</v>
    <v>881112</v>
    <v>986258</v>
    <v>2009</v>
  </rv>
  <rv s="2">
    <v>947</v>
  </rv>
  <rv s="0">
    <v>https://www.bing.com/financeapi/forcetrigger?t=bwz1k2&amp;q=XNAS%3aROIV&amp;form=skydnc</v>
    <v>Learn more on Bing</v>
  </rv>
  <rv s="19">
    <v>39</v>
    <v>ROIVANT SCIENCES LTD. (XNAS:ROIV)</v>
    <v>2</v>
    <v>40</v>
    <v>Finance</v>
    <v>4</v>
    <v>en-GB</v>
    <v>bwz1k2</v>
    <v>268435456</v>
    <v>1</v>
    <v>Powered by Refinitiv</v>
    <v>10</v>
    <v>2.52</v>
    <v>0.03</v>
    <v>3.4289999999999998E-3</v>
    <v>0</v>
    <v>0</v>
    <v>USD</v>
    <v>Roivant Sciences Ltd. is a pharma company. The Company is focused on developing transformative medicines that address areas of unmet medical need. The Company, through its subsidiaries, is focused on delivering medicines and technologies to patients. The Company builds biotech and healthcare technology companies (Vants) and deploys technology to drive research and development and commercialization. The Company’s product candidate includes VTAMA (tapinarof), IMVT-1401, Brepocitinib, Namilumab and RVT-2001. Its Vant family includes Dermavant, Immunovant, Priovant, Kinevant and Hemavant. Its small molecule discovery engine is powered by computational physics and machine learning (ML) capabilities for in silico drug design. The Company’s capabilities in diverse therapeutic areas, including immunology, dermatology and oncology, and modalities, including biologics, topicals and bifunctional small molecules.</v>
    <v>863</v>
    <v>Nasdaq Stock Market</v>
    <v>XNAS</v>
    <v>XNAS</v>
    <v>Clarendon House, 2 Church Street, HAMILTON, HM11 BM</v>
    <v>8.89</v>
    <v>Biotechnology &amp; Medical Research</v>
    <v>Stock</v>
    <v>44946.916104039061</v>
    <v>949</v>
    <v>8.65</v>
    <v>6369177000</v>
    <v>ROIVANT SCIENCES LTD.</v>
    <v>ROIVANT SCIENCES LTD.</v>
    <v>8.76</v>
    <v>8.75</v>
    <v>8.7799999999999994</v>
    <v>8.7799999999999994</v>
    <v>725418800</v>
    <v>ROIV</v>
    <v>ROIVANT SCIENCES LTD. (XNAS:ROIV)</v>
    <v>2233853</v>
    <v>2757497</v>
    <v>2014</v>
  </rv>
  <rv s="2">
    <v>950</v>
  </rv>
  <rv s="0">
    <v>https://www.bing.com/financeapi/forcetrigger?t=a2g6c7&amp;q=XNAS%3aEVO&amp;form=skydnc</v>
    <v>Learn more on Bing</v>
  </rv>
  <rv s="20">
    <v>41</v>
    <v>Evotec SE (XNAS:EVO)</v>
    <v>2</v>
    <v>42</v>
    <v>Finance</v>
    <v>4</v>
    <v>en-GB</v>
    <v>a2g6c7</v>
    <v>268435456</v>
    <v>1</v>
    <v>Powered by Refinitiv</v>
    <v>21.55</v>
    <v>7.8</v>
    <v>0.77</v>
    <v>-0.41</v>
    <v>-3.9729E-2</v>
    <v>0.49</v>
    <v>4.9444999999999996E-2</v>
    <v>USD</v>
    <v>Evotec SE is a Germany-based drug discovery and development company. The company is engaged in development of new pharmaceutical products through research alliances and development partnerships with pharmaceutical and biotechnology companies, academic institutions, patient organizations and venture capital companies. The drug discovery solutions are provided in the form of fee-for-service work, integrated drug discovery alliances, development partnerships, licensing of drug candidates and consulting arrangements. Evotec SE operates in a number of areas, including neuroscience, diabetes and complications of diabetes, pain and inflammation, oncology, infectious diseases, respiratory diseases and fibrosis. Its pipeline covers a range of therapeutic areas, such as CNS Insomnia, Chronic cough, immunology &amp; inflammation, women’s health endometriosis, nephrology, dermatological diseases, fibrotic disease and antiviral, among others.</v>
    <v>0</v>
    <v>Nasdaq Stock Market</v>
    <v>XNAS</v>
    <v>XNAS</v>
    <v>Essener Bogen 7, HAMBURG, HAMBURG, 22419 DE</v>
    <v>10.16</v>
    <v>Biotechnology &amp; Medical Research</v>
    <v>Stock</v>
    <v>44947.004915034377</v>
    <v>952</v>
    <v>9.8493999999999993</v>
    <v>Evotec SE</v>
    <v>Evotec SE</v>
    <v>10.11</v>
    <v>10.32</v>
    <v>9.91</v>
    <v>10.4</v>
    <v>EVO</v>
    <v>Evotec SE (XNAS:EVO)</v>
    <v>35447</v>
    <v>26790</v>
    <v>2019</v>
  </rv>
  <rv s="2">
    <v>953</v>
  </rv>
  <rv s="0">
    <v>https://www.bing.com/financeapi/forcetrigger?t=a1t8c7&amp;q=XNAS%3aFOLD&amp;form=skydnc</v>
    <v>Learn more on Bing</v>
  </rv>
  <rv s="4">
    <v>7</v>
    <v>AMICUS THERAPEUTICS, INC. (XNAS:FOLD)</v>
    <v>2</v>
    <v>8</v>
    <v>Finance</v>
    <v>4</v>
    <v>en-GB</v>
    <v>a1t8c7</v>
    <v>268435456</v>
    <v>1</v>
    <v>Powered by Refinitiv</v>
    <v>13.615</v>
    <v>5.91</v>
    <v>0.85619999999999996</v>
    <v>0</v>
    <v>0</v>
    <v>-0.53</v>
    <v>-4.0674999999999996E-2</v>
    <v>USD</v>
    <v>Amicus Therapeutics, Inc. is a biotechnology company that is focused on discovering, developing, and delivering medicines for rare diseases. The Company's portfolio is Galafold (migalastat), which is the approved oral precision medicine for people living with Fabry disease. Galafold is designed to bind to and stabilize an endogenous alpha-galactosidase A (alpha-Gal A) enzyme in patients with genetic variants. Migalastat is approved under the trade name Galafold in the United States, European Union, United Kingdom and Japan. Its biologics program in its pipeline is Amicus Therapeutics GAA (AT-GAA), which is a clinical-stage treatment paradigm for Pompe disease. Pompe disease is a lysosomal disorder (LD) from deficiency in an enzyme, GAA. AT-GAA consists of a uniquely engineered rhGAA enzyme, ATB200, or cipaglucosidase alfa, with an optimized carbohydrate structure to enhance lysosomal uptake, administered in combination with AT2221 (miglustat) that functions as an enzyme stabilizer.</v>
    <v>496</v>
    <v>Nasdaq Stock Market</v>
    <v>XNAS</v>
    <v>XNAS</v>
    <v>3675 Market Street, PHILADELPHIA, PA, 19104 US</v>
    <v>13.18</v>
    <v>Biotechnology &amp; Medical Research</v>
    <v>Stock</v>
    <v>44946.944876180467</v>
    <v>955</v>
    <v>12.7616</v>
    <v>3660717259</v>
    <v>AMICUS THERAPEUTICS, INC.</v>
    <v>AMICUS THERAPEUTICS, INC.</v>
    <v>13.18</v>
    <v>13.03</v>
    <v>13.03</v>
    <v>12.5</v>
    <v>280945300</v>
    <v>FOLD</v>
    <v>AMICUS THERAPEUTICS, INC. (XNAS:FOLD)</v>
    <v>2898602</v>
    <v>2118999</v>
    <v>2002</v>
  </rv>
  <rv s="2">
    <v>956</v>
  </rv>
  <rv s="0">
    <v>https://www.bing.com/financeapi/forcetrigger?t=a1qcu2&amp;q=XNAS%3aCRSP&amp;form=skydnc</v>
    <v>Learn more on Bing</v>
  </rv>
  <rv s="3">
    <v>5</v>
    <v>CRISPR Therapeutics Ltd (XNAS:CRSP)</v>
    <v>2</v>
    <v>6</v>
    <v>Finance</v>
    <v>4</v>
    <v>en-GB</v>
    <v>a1qcu2</v>
    <v>268435456</v>
    <v>1</v>
    <v>Powered by Refinitiv</v>
    <v>86.95</v>
    <v>38.94</v>
    <v>1.6153999999999999</v>
    <v>1.94</v>
    <v>4.0696000000000003E-2</v>
    <v>0.88</v>
    <v>1.7738E-2</v>
    <v>USD</v>
    <v>CRISPR Therapeutics AG is a Switzerland-based gene editing company focused on the development of CRISPR/Cas9-based therapeutics. CRISPR/Cas9 stands for Clustered Regularly Interspaced Short Palindromic Repeats (CRISPR)/CRISPR-associated protein 9 (Cas9) and is a technology for gene editing, the process of precisely altering specific sequences of genomic DNA. The Company aims to apply this technology to disrupt, delete, correct and insert genes to treat genetically-defined diseases and to engineer advanced cellular therapies. The Company has acquired the rights to the intellectual property (IP) encompassing CRISPR/Cas9 and related technologies and is also involved in its own IP research and additional in-licensing efforts. The Company product development and partnership strategies are designed to exploit the full potential of the CRISPR/Cas9 platform while maximizing the probability of successfully developing their product candidates.</v>
    <v>473</v>
    <v>Nasdaq Stock Market</v>
    <v>XNAS</v>
    <v>XNAS</v>
    <v>Baarerstrasse 14, ZUG, ZUG, 6300 CH</v>
    <v>50.04</v>
    <v>Biotechnology &amp; Medical Research</v>
    <v>Stock</v>
    <v>44947.041531724222</v>
    <v>958</v>
    <v>47.5</v>
    <v>3884172000</v>
    <v>CRISPR Therapeutics Ltd</v>
    <v>CRISPR Therapeutics Ltd</v>
    <v>48.14</v>
    <v>22.59</v>
    <v>47.67</v>
    <v>49.61</v>
    <v>50.49</v>
    <v>78294140</v>
    <v>CRSP</v>
    <v>CRISPR Therapeutics Ltd (XNAS:CRSP)</v>
    <v>899061</v>
    <v>1204645</v>
    <v>2013</v>
  </rv>
  <rv s="2">
    <v>959</v>
  </rv>
  <rv s="0">
    <v>https://www.bing.com/financeapi/forcetrigger?t=a21pur&amp;q=XNAS%3aRARE&amp;form=skydnc</v>
    <v>Learn more on Bing</v>
  </rv>
  <rv s="4">
    <v>7</v>
    <v>ULTRAGENYX PHARMACEUTICAL INC. (XNAS:RARE)</v>
    <v>2</v>
    <v>8</v>
    <v>Finance</v>
    <v>4</v>
    <v>en-GB</v>
    <v>a21pur</v>
    <v>268435456</v>
    <v>1</v>
    <v>Powered by Refinitiv</v>
    <v>85.53</v>
    <v>33.36</v>
    <v>0.97489999999999999</v>
    <v>0.9</v>
    <v>2.1686999999999998E-2</v>
    <v>1.67</v>
    <v>3.9386999999999998E-2</v>
    <v>USD</v>
    <v>Ultragenyx Pharmaceutical Inc. is a biopharmaceutical company, which is focused on the identification, acquisition, development, and commercialization of novel products for the treatment of serious rare and ultra-rare genetic diseases. The Company’s therapies and clinical-stage pipeline consist of four product categories, such as biologics, small molecules, gene therapy, and nucleic acid product candidates. The Company’s four approved product candidates include Crysvita (burosumab) is for the treatment of X-linked hypophosphatemia (XLH), and tumor-induced osteomalacia (TIO); Mepsevii (vestronidase alfa) is for the treatment of mucopolysaccharidosis VII (MPSVII) or Sly Syndrome; Dojolvi (triheptanoin) is for the treatment of long-chain fatty acid oxidation disorders or LC-FAOD, and Evkeeza (evinacumab) is for the treatment of homozygous familial hypercholesterolemia (HoFH). The Company' clinical product candidates include DTX401, DTX301, UX143, GTX-102, UX701 and UX053.</v>
    <v>1119</v>
    <v>Nasdaq Stock Market</v>
    <v>XNAS</v>
    <v>XNAS</v>
    <v>60 Leveroni Ct, NOVATO, CA, 94949 US</v>
    <v>42.62</v>
    <v>Biotechnology &amp; Medical Research</v>
    <v>Stock</v>
    <v>44946.911103378909</v>
    <v>961</v>
    <v>41.23</v>
    <v>2972480000</v>
    <v>ULTRAGENYX PHARMACEUTICAL INC.</v>
    <v>ULTRAGENYX PHARMACEUTICAL INC.</v>
    <v>41.6</v>
    <v>41.5</v>
    <v>42.4</v>
    <v>44.07</v>
    <v>70105650</v>
    <v>RARE</v>
    <v>ULTRAGENYX PHARMACEUTICAL INC. (XNAS:RARE)</v>
    <v>1057449</v>
    <v>697976</v>
    <v>2011</v>
  </rv>
  <rv s="2">
    <v>962</v>
  </rv>
  <rv s="0">
    <v>https://www.bing.com/financeapi/forcetrigger?t=a1ys77&amp;q=XNAS%3aNTLA&amp;form=skydnc</v>
    <v>Learn more on Bing</v>
  </rv>
  <rv s="4">
    <v>7</v>
    <v>INTELLIA THERAPEUTICS, INC. (XNAS:NTLA)</v>
    <v>2</v>
    <v>8</v>
    <v>Finance</v>
    <v>4</v>
    <v>en-GB</v>
    <v>a1ys77</v>
    <v>268435456</v>
    <v>1</v>
    <v>Powered by Refinitiv</v>
    <v>104.87</v>
    <v>32.435000000000002</v>
    <v>1.8556999999999999</v>
    <v>0.55000000000000004</v>
    <v>1.6517E-2</v>
    <v>0</v>
    <v>0</v>
    <v>USD</v>
    <v>Intellia Therapeutics, Inc. is a clinical-stage genome editing company. The Company is focused on developing curative therapeutics using Clustered, Regularly Interspaced Short Palindromic Repeats/CRISPR associated 9 (CRISPR/Cas9) technology. CRISPR/Cas9 is a technology for genome editing, the process of altering selected sequences of genomic deoxyribonucleic acid (DNA). It is focused on leveraging its modular platform to advance in vivo and ex vivo therapies for diseases with high unmet need. Its lead in vivo candidate, NTLA-2001, is for the treatment of transthyretin (ATTR) amyloidosis, as well as NTLA-2002 for the treatment of hereditary angioedema (HAE). The Company is developing ex vivo applications to address immuno-oncology and autoimmune diseases. Its advanced ex vivo programs include a wholly owned T cell receptor (TCR)-T cell candidate, NTLA-5001 for the treatment of acute myeloid leukemia (AML) and hematopoietic stem cells (HSCs) for the treatment of sickle cell disease.</v>
    <v>485</v>
    <v>Nasdaq Stock Market</v>
    <v>XNAS</v>
    <v>XNAS</v>
    <v>40 Erie St Ste 130, CAMBRIDGE, MA, 02139-4254 US</v>
    <v>34.195</v>
    <v>Biotechnology &amp; Medical Research</v>
    <v>Stock</v>
    <v>44947.038254305466</v>
    <v>964</v>
    <v>32.435000000000002</v>
    <v>2814227000</v>
    <v>INTELLIA THERAPEUTICS, INC.</v>
    <v>INTELLIA THERAPEUTICS, INC.</v>
    <v>33.81</v>
    <v>33.299999999999997</v>
    <v>33.85</v>
    <v>33.85</v>
    <v>83138170</v>
    <v>NTLA</v>
    <v>INTELLIA THERAPEUTICS, INC. (XNAS:NTLA)</v>
    <v>1517973</v>
    <v>1161015</v>
    <v>2014</v>
  </rv>
  <rv s="2">
    <v>965</v>
  </rv>
  <rv s="0">
    <v>https://www.bing.com/financeapi/forcetrigger?t=a21dar&amp;q=XNAS%3aPTCT&amp;form=skydnc</v>
    <v>Learn more on Bing</v>
  </rv>
  <rv s="4">
    <v>7</v>
    <v>PTC THERAPEUTICS, INC. (XNAS:PTCT)</v>
    <v>2</v>
    <v>8</v>
    <v>Finance</v>
    <v>4</v>
    <v>en-GB</v>
    <v>a21dar</v>
    <v>268435456</v>
    <v>1</v>
    <v>Powered by Refinitiv</v>
    <v>55.579900000000002</v>
    <v>25.01</v>
    <v>0.36370000000000002</v>
    <v>1.24</v>
    <v>2.6667E-2</v>
    <v>0</v>
    <v>0</v>
    <v>USD</v>
    <v>PTC Therapeutics, Inc. is a science-driven global biopharmaceutical company. The Company is focused on the discovery, development and commercialization of clinically differentiated medicines that provide benefits to patients with rare disorders. The Company's portfolio pipeline includes several commercial products and product candidates in various stages of development, including clinical, pre-clinical and research and discovery stages, focused on the development of new treatments for multiple therapeutic areas, including rare diseases and oncology. The Company has two products, Translarna (ataluren) and Emflaza (deflazacort), for the treatment of Duchenne muscular dystrophy (DMD). It has a pipeline of gene therapy product candidates for rare monogenic diseases that affect the central nervous system (CNS), including PTC-AADC for the treatment of Aromatic L-Amino Acid Decarboxylase (AADC).</v>
    <v>1252</v>
    <v>Nasdaq Stock Market</v>
    <v>XNAS</v>
    <v>XNAS</v>
    <v>100 Corporate Ct, SOUTH PLAINFIELD, NJ, 07080-2400 US</v>
    <v>47.75</v>
    <v>Biotechnology &amp; Medical Research</v>
    <v>Stock</v>
    <v>44946.876768286718</v>
    <v>967</v>
    <v>44.78</v>
    <v>3431649000</v>
    <v>PTC THERAPEUTICS, INC.</v>
    <v>PTC THERAPEUTICS, INC.</v>
    <v>47.01</v>
    <v>46.5</v>
    <v>47.74</v>
    <v>47.74</v>
    <v>71882040</v>
    <v>PTCT</v>
    <v>PTC THERAPEUTICS, INC. (XNAS:PTCT)</v>
    <v>1257950</v>
    <v>746710</v>
    <v>1998</v>
  </rv>
  <rv s="2">
    <v>968</v>
  </rv>
  <rv s="0">
    <v>https://www.bing.com/financeapi/forcetrigger?t=bsgk4c&amp;q=XNAS%3aBEAM&amp;form=skydnc</v>
    <v>Learn more on Bing</v>
  </rv>
  <rv s="4">
    <v>7</v>
    <v>BEAM THERAPEUTICS INC. (XNAS:BEAM)</v>
    <v>2</v>
    <v>8</v>
    <v>Finance</v>
    <v>4</v>
    <v>en-GB</v>
    <v>bsgk4c</v>
    <v>268435456</v>
    <v>1</v>
    <v>Powered by Refinitiv</v>
    <v>80</v>
    <v>27.77</v>
    <v>1.0249999999999999</v>
    <v>2.13</v>
    <v>5.0224000000000005E-2</v>
    <v>-0.11</v>
    <v>-2.47E-3</v>
    <v>USD</v>
    <v>Beam Therapeutics Inc. is a biotechnology company. The Company is focused on developing precision genetic medicines based on its base editing technology to provide life-long cures to patients suffering from diseases. Its base editing technology enables a new class of precision genetic medicines that targets a single base in the genome without making a double-stranded break in the deoxyribonucleic acid (DNA). The Company’s base editing technology of therapeutic applications pursue a suite of both clinically validated and delivery modalities, depending on tissue type, which includes electroporation for delivery to blood cells and immune cells ex vivo; lipid nanoparticles (LNPs), for non-viral in vivo delivery to the liver and potentially other organs in the future, and adeno-associated viral vectors (AAV), for in vivo viral delivery to the eye and potentially other organs. The Company has four development candidates, which include BEAM-101, BEAM-102, BEAM-201 and BEAM-301.</v>
    <v>341</v>
    <v>Nasdaq Stock Market</v>
    <v>XNAS</v>
    <v>XNAS</v>
    <v>26 Landsdowne St, CAMBRIDGE, MA, 02139-4216 US</v>
    <v>44.78</v>
    <v>Biotechnology &amp; Medical Research</v>
    <v>Stock</v>
    <v>44946.994433935157</v>
    <v>970</v>
    <v>42.05</v>
    <v>3138688000</v>
    <v>BEAM THERAPEUTICS INC.</v>
    <v>BEAM THERAPEUTICS INC.</v>
    <v>43.09</v>
    <v>42.41</v>
    <v>44.54</v>
    <v>44.43</v>
    <v>70468960</v>
    <v>BEAM</v>
    <v>BEAM THERAPEUTICS INC. (XNAS:BEAM)</v>
    <v>769394</v>
    <v>879400</v>
    <v>2017</v>
  </rv>
  <rv s="2">
    <v>971</v>
  </rv>
  <rv s="0">
    <v>https://www.bing.com/financeapi/forcetrigger?t=bww2mw&amp;q=XNAS%3aABCL&amp;form=skydnc</v>
    <v>Learn more on Bing</v>
  </rv>
  <rv s="3">
    <v>5</v>
    <v>ABCELLERA BIOLOGICS INC. (XNAS:ABCL)</v>
    <v>2</v>
    <v>6</v>
    <v>Finance</v>
    <v>9</v>
    <v>en-GB</v>
    <v>bww2mw</v>
    <v>268435456</v>
    <v>1</v>
    <v>Powered by Refinitiv</v>
    <v>14.97</v>
    <v>5.42</v>
    <v>0.93700000000000006</v>
    <v>0.18</v>
    <v>1.7717E-2</v>
    <v>0.16</v>
    <v>1.5474000000000002E-2</v>
    <v>USD</v>
    <v>AbCellera Biologics Inc. is a technology company that searches, decodes and analyzes natural immune systems to find antibodies that its partners can develop into drugs to prevent and treat disease. The Company’s full-stack, AI-powered antibody discovery platform searches and analyzes the database of natural immune systems to find antibodies that can be developed as drugs. It rebuilds the platform that integrates modern technologies from engineering, microfluidics, single-cell analysis, high-throughput genomics, machine learning, and hyper-scale data science. The Company partners with drug developers of all sizes, from large cap pharmaceutical to small biotechnology companies, enabling them to tackle the toughest problems in drug development.</v>
    <v>386</v>
    <v>Nasdaq Stock Market</v>
    <v>XNAS</v>
    <v>XNAS</v>
    <v>2215 Yukon Street, VANCOUVER, BC, V5Y 0A1 CA</v>
    <v>10.43</v>
    <v>Biotechnology &amp; Medical Research</v>
    <v>Stock</v>
    <v>44946.938490728906</v>
    <v>973</v>
    <v>10.050000000000001</v>
    <v>2958278000</v>
    <v>ABCELLERA BIOLOGICS INC.</v>
    <v>ABCELLERA BIOLOGICS INC.</v>
    <v>10.33</v>
    <v>12.709899999999999</v>
    <v>10.16</v>
    <v>10.34</v>
    <v>10.5</v>
    <v>286100400</v>
    <v>ABCL</v>
    <v>ABCELLERA BIOLOGICS INC. (XNAS:ABCL)</v>
    <v>1023040</v>
    <v>1900101</v>
    <v>2012</v>
  </rv>
  <rv s="2">
    <v>974</v>
  </rv>
  <rv s="0">
    <v>https://www.bing.com/financeapi/forcetrigger?t=a1q6h7&amp;q=XNAS%3aCORT&amp;form=skydnc</v>
    <v>Learn more on Bing</v>
  </rv>
  <rv s="3">
    <v>5</v>
    <v>CORCEPT THERAPEUTICS INCORPORATED (XNAS:CORT)</v>
    <v>2</v>
    <v>6</v>
    <v>Finance</v>
    <v>4</v>
    <v>en-GB</v>
    <v>a1q6h7</v>
    <v>268435456</v>
    <v>1</v>
    <v>Powered by Refinitiv</v>
    <v>30.14</v>
    <v>16.47</v>
    <v>0.54100000000000004</v>
    <v>0.25</v>
    <v>1.0557E-2</v>
    <v>-0.48</v>
    <v>-2.0059E-2</v>
    <v>USD</v>
    <v>Corcept Therapeutics Incorporated is a commercial-stage company engaged in the discovery and development of drugs that treat severe metabolic, oncologic and neuropsychiatric disorders by modulating the effects of the hormone cortisol. The Company operates through the discovery, development and commercialization of the pharmaceutical products segment. It has marketed Korlym (mifepristone) for the treatment of patients suffering from Cushing’s syndrome. The Company’s portfolio of selective cortisol modulators consists of four series totaling approximately 1,000 compounds. Its portfolio of selective cortisol modulators consists of relacorilant, exicorilant, dazucorilant and miricorilant. Its cortisol activity can be modulated by a drug that competes with cortisol as it attempts to bind to the glucocorticoid receptor (GR). The Company’s ingredient, mifepristone, reduces the binding of excess cortisol to GR. Its compounds bind to GR but not the progesterone, estrogen, or androgen receptors.</v>
    <v>238</v>
    <v>Nasdaq Stock Market</v>
    <v>XNAS</v>
    <v>XNAS</v>
    <v>149 Commonwealth Dr, MENLO PARK, CA, 94025 US</v>
    <v>23.98</v>
    <v>Pharmaceuticals</v>
    <v>Stock</v>
    <v>44946.878384513278</v>
    <v>976</v>
    <v>23.34</v>
    <v>2576061000</v>
    <v>CORCEPT THERAPEUTICS INCORPORATED</v>
    <v>CORCEPT THERAPEUTICS INCORPORATED</v>
    <v>23.82</v>
    <v>23.811399999999999</v>
    <v>23.68</v>
    <v>23.93</v>
    <v>23.45</v>
    <v>107649800</v>
    <v>CORT</v>
    <v>CORCEPT THERAPEUTICS INCORPORATED (XNAS:CORT)</v>
    <v>642184</v>
    <v>800873</v>
    <v>1998</v>
  </rv>
  <rv s="2">
    <v>977</v>
  </rv>
  <rv s="0">
    <v>https://www.bing.com/financeapi/forcetrigger?t=a1ob3m&amp;q=XNAS%3aBCRX&amp;form=skydnc</v>
    <v>Learn more on Bing</v>
  </rv>
  <rv s="4">
    <v>7</v>
    <v>BIOCRYST PHARMACEUTICALS, INC. (XNAS:BCRX)</v>
    <v>2</v>
    <v>8</v>
    <v>Finance</v>
    <v>4</v>
    <v>en-GB</v>
    <v>a1ob3m</v>
    <v>268435456</v>
    <v>1</v>
    <v>Powered by Refinitiv</v>
    <v>19.989999999999998</v>
    <v>7.61</v>
    <v>2.0186999999999999</v>
    <v>0.39</v>
    <v>3.8961000000000003E-2</v>
    <v>0.05</v>
    <v>4.8079999999999998E-3</v>
    <v>USD</v>
    <v>BioCryst Pharmaceuticals, Inc. (BioCryst) is a commercial-stage biotechnology company that discovers small-molecule medicines. The Company focus on oral treatments for rare diseases in which unmet medical needs exist and an enzyme plays the key role in the biological pathway of the disease. ORLADEYO (berotralstat) is an oral, once-daily therapy that is approved in the United States, the European Union, Japan, and the United Kingdom for the prevention of hereditary angioedema (HAE) attacks in adults and pediatric patients 12 years and older. BioCryst has several ongoing development programs, including BCX9930, an oral Factor D inhibitor for the treatment of complement-mediated diseases; BCX9250, an activin receptor-like kinase-2 (ALK-2) inhibitor for the treatment of fibrodysplasia ossificans progressiva, and Galidesivir, an antiviral drug for Marburg virus disease and Yellow Fever. RAPIVAB (peramivir injection) is a viral neuraminidase inhibitor for the treatment of influenza.</v>
    <v>358</v>
    <v>Nasdaq Stock Market</v>
    <v>XNAS</v>
    <v>XNAS</v>
    <v>4505 Emperor Blvd Ste 200, DURHAM, NC, 27703-8457 US</v>
    <v>10.479200000000001</v>
    <v>Biotechnology &amp; Medical Research</v>
    <v>Stock</v>
    <v>44946.909900555467</v>
    <v>979</v>
    <v>9.98</v>
    <v>1938808000</v>
    <v>BIOCRYST PHARMACEUTICALS, INC.</v>
    <v>BIOCRYST PHARMACEUTICALS, INC.</v>
    <v>10.119999999999999</v>
    <v>10.01</v>
    <v>10.4</v>
    <v>10.45</v>
    <v>186423800</v>
    <v>BCRX</v>
    <v>BIOCRYST PHARMACEUTICALS, INC. (XNAS:BCRX)</v>
    <v>2556952</v>
    <v>3273126</v>
    <v>1991</v>
  </rv>
  <rv s="2">
    <v>980</v>
  </rv>
  <rv s="0">
    <v>https://www.bing.com/financeapi/forcetrigger?t=a1wntc&amp;q=XNAS%3aKRYS&amp;form=skydnc</v>
    <v>Learn more on Bing</v>
  </rv>
  <rv s="4">
    <v>7</v>
    <v>KRYSTAL BIOTECH, INC. (XNAS:KRYS)</v>
    <v>2</v>
    <v>8</v>
    <v>Finance</v>
    <v>4</v>
    <v>en-GB</v>
    <v>a1wntc</v>
    <v>268435456</v>
    <v>1</v>
    <v>Powered by Refinitiv</v>
    <v>85.65</v>
    <v>47.67</v>
    <v>0.87290000000000001</v>
    <v>2.2200000000000002</v>
    <v>2.8098000000000001E-2</v>
    <v>4.0599999999999996</v>
    <v>4.9981999999999999E-2</v>
    <v>USD</v>
    <v>Krystal Biotech, Inc. is a clinical-stage biotechnology company. The Company is focused on the development of redosable gene therapies for patients living with debilitating diseases. It has developed a gene delivery platform that enables off-the-shelf treatments for serious dermatology and respiratory diseases. Its platform consists of an engineered viral vector derived from the herpes simplex virus type 1 (HSV-1) that it has optimized for local and repeat gene transfer to epithelial cells. Its product candidates in various stages of clinical and preclinical development include Vyjuvek for dystrophic epidermolysis bullosa (Dystrophic EB), KB105 for TGM1-deficient autosomal recessive congenital ichthyosis (ARCI), KB104 for Netherton Syndrome, KB407 for Cystic Fibrosis (CF), and KB408 for Alpha-1 antitrypsin deficiency (AATD). Its KB301 is for aesthetic skin conditions. Its subsidiary, Jeune Aesthetics, Inc, focuses on preclinical and clinical studies for aesthetic skin conditions.</v>
    <v>119</v>
    <v>Nasdaq Stock Market</v>
    <v>XNAS</v>
    <v>XNAS</v>
    <v>2100 Wharton St Ste 701, PITTSBURGH, PA, 15203 US</v>
    <v>81.474999999999994</v>
    <v>Biotechnology &amp; Medical Research</v>
    <v>Stock</v>
    <v>44947.002522858595</v>
    <v>982</v>
    <v>78</v>
    <v>2091481000</v>
    <v>KRYSTAL BIOTECH, INC.</v>
    <v>KRYSTAL BIOTECH, INC.</v>
    <v>80.239999999999995</v>
    <v>79.010000000000005</v>
    <v>81.23</v>
    <v>85.29</v>
    <v>25747650</v>
    <v>KRYS</v>
    <v>KRYSTAL BIOTECH, INC. (XNAS:KRYS)</v>
    <v>208557</v>
    <v>215212</v>
    <v>2017</v>
  </rv>
  <rv s="2">
    <v>983</v>
  </rv>
  <rv s="0">
    <v>https://www.bing.com/financeapi/forcetrigger?t=a1q8u2&amp;q=XNAS%3aCPRX&amp;form=skydnc</v>
    <v>Learn more on Bing</v>
  </rv>
  <rv s="3">
    <v>5</v>
    <v>CATALYST PHARMACEUTICALS, INC. (XNAS:CPRX)</v>
    <v>2</v>
    <v>6</v>
    <v>Finance</v>
    <v>4</v>
    <v>en-GB</v>
    <v>a1q8u2</v>
    <v>268435456</v>
    <v>1</v>
    <v>Powered by Refinitiv</v>
    <v>22.11</v>
    <v>5.24</v>
    <v>1.2624</v>
    <v>0.53</v>
    <v>2.6147E-2</v>
    <v>0.04</v>
    <v>1.923E-3</v>
    <v>USD</v>
    <v>Catalyst Pharmaceuticals, Inc. is a commercial-stage biopharmaceutical company. The Company is focused on in-licensing, developing, and commercializing novel medicines for patients living with rare diseases. With the patient focus, the Company is engaged in developing a robust pipeline of cutting-edge, medicines for rare diseases. The Company's New Drug Application for FIRDAPSE (amifampridine) tablets 10 milligrams (mg) for the treatment of adults with Lambert-Eaton myasthenic syndrome (LEMS). The Company's FIRDAPSE is commercially available in the United States as a treatment for adults with LEMS. The FIRDAPSE is also used for the treatment of adult patients in Canada with LEMS. The Company is also focused on initiating clinical trials of amifampridine in other ultra-rare neuromuscular conditions.</v>
    <v>76</v>
    <v>Nasdaq Stock Market</v>
    <v>XNAS</v>
    <v>XNAS</v>
    <v>355 ALHAMBRA CIRCLE, SUITE 801, CORAL GABLES, FL, 33134 US</v>
    <v>21.004999999999999</v>
    <v>Pharmaceuticals</v>
    <v>Stock</v>
    <v>44947.037700312503</v>
    <v>985</v>
    <v>20.309999999999999</v>
    <v>2164684000</v>
    <v>CATALYST PHARMACEUTICALS, INC.</v>
    <v>CATALYST PHARMACEUTICALS, INC.</v>
    <v>20.45</v>
    <v>33.337699999999998</v>
    <v>20.27</v>
    <v>20.8</v>
    <v>20.84</v>
    <v>104071400</v>
    <v>CPRX</v>
    <v>CATALYST PHARMACEUTICALS, INC. (XNAS:CPRX)</v>
    <v>1915762</v>
    <v>2280963</v>
    <v>2006</v>
  </rv>
  <rv s="2">
    <v>986</v>
  </rv>
  <rv s="0">
    <v>https://www.bing.com/financeapi/forcetrigger?t=buzgur&amp;q=XNAS%3aRLAY&amp;form=skydnc</v>
    <v>Learn more on Bing</v>
  </rv>
  <rv s="4">
    <v>7</v>
    <v>Relay Therapeutics Inc (XNAS:RLAY)</v>
    <v>2</v>
    <v>8</v>
    <v>Finance</v>
    <v>4</v>
    <v>en-GB</v>
    <v>buzgur</v>
    <v>268435456</v>
    <v>1</v>
    <v>Powered by Refinitiv</v>
    <v>35.36</v>
    <v>12.65</v>
    <v>1.635</v>
    <v>0.38</v>
    <v>1.8811999999999999E-2</v>
    <v>0.83079999999999998</v>
    <v>4.0369000000000002E-2</v>
    <v>USD</v>
    <v>Relay Therapeutics Inc. is a clinical-stage precision medicines company. The Company is focused on transforming the drug discovery process with an initial focus on enhancing small molecule therapeutic discovery in targeted oncology. The Company is advancing a pipeline of medicines to address targets in precision oncology, including its lead product candidates, RLY-4008, RLY-2608 and RLY-1971. Its RLY-1971 binds and stabilizes Src homology region two (SH2)-containing protein tyrosine phosphatase two (SHP2) in its inactive conformation. Its RLY-4008, is it inhibitor of fibroblast growth factor receptor 2 (FGFR2), enriched for patients with advanced solid tumors having oncogenic FGFR2. The Company uses its Dynamo platform to focus on precision oncology. It is also advancing several early programs focused on other precision oncology and genetic disease targets.</v>
    <v>320</v>
    <v>Nasdaq Stock Market</v>
    <v>XNAS</v>
    <v>XNAS</v>
    <v>399 Binney Street, 2Nd Floor, CAMBRIDGE, MA, 02139 US</v>
    <v>20.8</v>
    <v>Biotechnology &amp; Medical Research</v>
    <v>Stock</v>
    <v>44946.933173390622</v>
    <v>988</v>
    <v>19.97</v>
    <v>2488017000</v>
    <v>Relay Therapeutics Inc</v>
    <v>Relay Therapeutics Inc</v>
    <v>20.5</v>
    <v>20.2</v>
    <v>20.58</v>
    <v>21.410799999999998</v>
    <v>120894900</v>
    <v>RLAY</v>
    <v>Relay Therapeutics Inc (XNAS:RLAY)</v>
    <v>1091254</v>
    <v>1912425</v>
    <v>2015</v>
  </rv>
  <rv s="2">
    <v>989</v>
  </rv>
  <rv s="0">
    <v>https://www.bing.com/financeapi/forcetrigger?t=a22exm&amp;q=XNAS%3aRYTM&amp;form=skydnc</v>
    <v>Learn more on Bing</v>
  </rv>
  <rv s="4">
    <v>7</v>
    <v>RHYTHM PHARMACEUTICALS, INC. (XNAS:RYTM)</v>
    <v>2</v>
    <v>8</v>
    <v>Finance</v>
    <v>4</v>
    <v>en-GB</v>
    <v>a22exm</v>
    <v>268435456</v>
    <v>1</v>
    <v>Powered by Refinitiv</v>
    <v>34.99</v>
    <v>3.04</v>
    <v>1.8948</v>
    <v>-0.27</v>
    <v>-9.1120000000000003E-3</v>
    <v>-0.57999999999999996</v>
    <v>-1.9755000000000002E-2</v>
    <v>USD</v>
    <v>Rhythm Pharmaceuticals, Inc. is a commercial-stage biopharmaceutical company. The Company is focused on developing treatment for genetic diseases of obesity, which are characterized by early-onset, severe obesity and an insatiable hunger (hyperphagia). The Company’s lead product candidate, IMCIVREE (setmelanotide), is a potent melanocortin-4 receptor (MC4R). IMCIVREE is developed for the treatment of rare genetic diseases of obesity. It is focused on the melanocortin-4 receptor (MC4R) pathway, which is responsible for regulating weight and hunger. It targets the MC4R pathway to develop therapeutics for rare genetic diseases of obesity, including proopiomelanocortin (POMC) deficiency obesity, leptin receptor (LEPR) deficiency obesity, Bardet-Biedl syndrome (BBS), Alstrom syndrome, POMC or LEPR heterozygous deficiency obesity, Smith-Magenis syndrome, steroid receptor coactivator 1 (SRC1) deficiency obesity, MC4R deficiency obesity and SH2B adapter protein 1 (SH2B1) deficiency obesity.</v>
    <v>140</v>
    <v>Nasdaq Stock Market</v>
    <v>XNAS</v>
    <v>XNAS</v>
    <v>222 Berkeley St Fl 12, BOSTON, MA, 02116-3733 US</v>
    <v>30.129899999999999</v>
    <v>Biotechnology &amp; Medical Research</v>
    <v>Stock</v>
    <v>44946.975793483594</v>
    <v>991</v>
    <v>28.14</v>
    <v>1654387000</v>
    <v>RHYTHM PHARMACEUTICALS, INC.</v>
    <v>RHYTHM PHARMACEUTICALS, INC.</v>
    <v>29.96</v>
    <v>29.63</v>
    <v>29.36</v>
    <v>28.78</v>
    <v>56348330</v>
    <v>RYTM</v>
    <v>RHYTHM PHARMACEUTICALS, INC. (XNAS:RYTM)</v>
    <v>734286</v>
    <v>605919</v>
    <v>2013</v>
  </rv>
  <rv s="2">
    <v>992</v>
  </rv>
  <rv s="0">
    <v>https://www.bing.com/financeapi/forcetrigger?t=ay6o9c&amp;q=XNAS%3aRCKT&amp;form=skydnc</v>
    <v>Learn more on Bing</v>
  </rv>
  <rv s="4">
    <v>7</v>
    <v>ROCKET PHARMACEUTICALS, INC. (XNAS:RCKT)</v>
    <v>2</v>
    <v>8</v>
    <v>Finance</v>
    <v>4</v>
    <v>en-GB</v>
    <v>ay6o9c</v>
    <v>268435456</v>
    <v>1</v>
    <v>Powered by Refinitiv</v>
    <v>23.48</v>
    <v>7.5650000000000004</v>
    <v>1.2155</v>
    <v>0.18</v>
    <v>8.9959999999999988E-3</v>
    <v>0.21</v>
    <v>1.0401000000000001E-2</v>
    <v>USD</v>
    <v>Rocket Pharmaceuticals, Inc. is a late-stage biotechnology company advancing an integrated and sustainable pipeline of genetic therapies for rare childhood disorders with high unmet need. The Company's clinical programs using lentiviral vector (LVV)-based gene therapy are for the treatment of Fanconi Anemia (FA), a difficult to treat genetic disease that leads to bone marrow failure and potentially cancer, Leukocyte Adhesion Deficiency-I (LAD-I), a severe paediatric genetic disorder that causes recurrent and life-threatening infections which are frequently fatal, and Pyruvate Kinase Deficiency (PKD), a rare, monogenic red blood cell disorder resulting in increased red cell destruction and mild to life-threatening anemia. The Company's first clinical program using adeno-associated virus (AAV)-based gene therapy is for Danon Disease, a pediatric heart failure condition. It also has a preclinical AAV-based gene therapy program in BAG3-associated dilated cardiomyopathy.</v>
    <v>151</v>
    <v>Nasdaq Stock Market</v>
    <v>XNAS</v>
    <v>XNAS</v>
    <v>350 5th Ave Ste 7530, NEW YORK, NY, 10118-7501 US</v>
    <v>20.37</v>
    <v>Biotechnology &amp; Medical Research</v>
    <v>Stock</v>
    <v>44946.881242916403</v>
    <v>994</v>
    <v>19.579999999999998</v>
    <v>1589539000</v>
    <v>ROCKET PHARMACEUTICALS, INC.</v>
    <v>ROCKET PHARMACEUTICALS, INC.</v>
    <v>20.34</v>
    <v>20.010000000000002</v>
    <v>20.190000000000001</v>
    <v>20.399999999999999</v>
    <v>78729020</v>
    <v>RCKT</v>
    <v>ROCKET PHARMACEUTICALS, INC. (XNAS:RCKT)</v>
    <v>901877</v>
    <v>1131571</v>
    <v>1999</v>
  </rv>
  <rv s="2">
    <v>995</v>
  </rv>
  <rv s="0">
    <v>https://www.bing.com/financeapi/forcetrigger?t=c1db2w&amp;q=XNAS%3aRXRX&amp;form=skydnc</v>
    <v>Learn more on Bing</v>
  </rv>
  <rv s="4">
    <v>7</v>
    <v>RECURSION PHARMACEUTICALS, INC. (XNAS:RXRX)</v>
    <v>2</v>
    <v>8</v>
    <v>Finance</v>
    <v>4</v>
    <v>en-GB</v>
    <v>c1db2w</v>
    <v>268435456</v>
    <v>1</v>
    <v>Powered by Refinitiv</v>
    <v>14.18</v>
    <v>4.92</v>
    <v>1.9019999999999999</v>
    <v>0.18</v>
    <v>2.1251000000000003E-2</v>
    <v>0.09</v>
    <v>1.0404999999999999E-2</v>
    <v>USD</v>
    <v>Recursion Pharmaceuticals, Inc. is a clinical-stage biotechnology company decoding biology by integrating technology across biology, chemistry, automation, machine learning, and engineering to industrialize drug discovery. The Company’s platform includes the Recursion Operating System, which combines an advanced infrastructure layer to generate proprietary biological and chemical datasets, and the Recursion Map, a suite of custom software, algorithms, and machine learning tools. The Company’s programs include REC-994, REC-2282, REC-4881, and REC-3599. REC-994 is an orally bioavailable, superoxide, scavenger small molecule being developed for the treatment of CCM. REC-2282 is developed for the treatment of neurofibromatosis type 2. REC-4881 is developed for the treatment of familial adenomatous polyposis. REC-3599 is developed for the treatment of GM2 gangliosidosis.</v>
    <v>400</v>
    <v>Nasdaq Stock Market</v>
    <v>XNAS</v>
    <v>XNAS</v>
    <v>41S Rio Grande Street, SALT LAKE CITY, UT, 84101 US</v>
    <v>8.7149999999999999</v>
    <v>Biotechnology &amp; Medical Research</v>
    <v>Stock</v>
    <v>44946.949868564065</v>
    <v>997</v>
    <v>8.41</v>
    <v>1639657000</v>
    <v>RECURSION PHARMACEUTICALS, INC.</v>
    <v>RECURSION PHARMACEUTICALS, INC.</v>
    <v>8.64</v>
    <v>8.4700000000000006</v>
    <v>8.65</v>
    <v>8.74</v>
    <v>189555800</v>
    <v>RXRX</v>
    <v>RECURSION PHARMACEUTICALS, INC. (XNAS:RXRX)</v>
    <v>922654</v>
    <v>1359558</v>
    <v>2013</v>
  </rv>
  <rv s="2">
    <v>998</v>
  </rv>
  <rv s="0">
    <v>https://www.bing.com/financeapi/forcetrigger?t=buoqcw&amp;q=XNAS%3aRNA&amp;form=skydnc</v>
    <v>Learn more on Bing</v>
  </rv>
  <rv s="4">
    <v>7</v>
    <v>AVIDITY BIOSCIENCES, INC. (XNAS:RNA)</v>
    <v>2</v>
    <v>8</v>
    <v>Finance</v>
    <v>4</v>
    <v>en-GB</v>
    <v>buoqcw</v>
    <v>268435456</v>
    <v>1</v>
    <v>Powered by Refinitiv</v>
    <v>23.57</v>
    <v>9.83</v>
    <v>0.89800000000000002</v>
    <v>1.05</v>
    <v>4.9020000000000001E-2</v>
    <v>-0.02</v>
    <v>-8.9010000000000001E-4</v>
    <v>USD</v>
    <v>Avidity Biosciences, Inc. is a biopharmaceutical company, which is engaged in delivering a ribonucleic acid (RNA) therapeutics called antibody oligonucleotide conjugates (AOCs). The Company utilizes its AOC platform to design, engineer and develop therapeutics, which combine specificity of monoclonal antibodies (mAbs), with the precision of oligonucleotide therapies to target the root cause of diseases previously untreatable with such therapeutics. Its lead product candidate, AOC 1001, is designed to treat myotonic dystrophy type 1 (DM1) a rare monogenic muscle disease. The Company’s advancing and expanding pipeline also includes AOC 1044, the lead of three programs for the treatment of Duchenne Muscular Dystrophy (DMD), and AOC 1020, designed to treat facioscapulohumeral muscular dystrophy (FSHD). AOC 1020 consists of its mAb, which is designed to bind to TfR1 conjugated with a siRNA targeted to DUX4 mRNA to be administered as an intravenous infusion.</v>
    <v>125</v>
    <v>Nasdaq Stock Market</v>
    <v>XNAS</v>
    <v>XNAS</v>
    <v>10578 SCIENCE CENTER DRIVE, SUITE 125, SAN DIEGO, CA, 92121 US</v>
    <v>22.57</v>
    <v>Pharmaceuticals</v>
    <v>Stock</v>
    <v>44946.980201376566</v>
    <v>1000</v>
    <v>21.1</v>
    <v>1493056000</v>
    <v>AVIDITY BIOSCIENCES, INC.</v>
    <v>AVIDITY BIOSCIENCES, INC.</v>
    <v>21.72</v>
    <v>21.42</v>
    <v>22.47</v>
    <v>22.45</v>
    <v>66446620</v>
    <v>RNA</v>
    <v>AVIDITY BIOSCIENCES, INC. (XNAS:RNA)</v>
    <v>666590</v>
    <v>3920024</v>
    <v>2012</v>
  </rv>
  <rv s="2">
    <v>1001</v>
  </rv>
  <rv s="0">
    <v>https://www.bing.com/financeapi/forcetrigger?t=btjxjc&amp;q=XNAS%3aSDGR&amp;form=skydnc</v>
    <v>Learn more on Bing</v>
  </rv>
  <rv s="4">
    <v>7</v>
    <v>SCHRODINGER, INC. (XNAS:SDGR)</v>
    <v>2</v>
    <v>8</v>
    <v>Finance</v>
    <v>4</v>
    <v>en-GB</v>
    <v>btjxjc</v>
    <v>268435456</v>
    <v>1</v>
    <v>Powered by Refinitiv</v>
    <v>37.25</v>
    <v>15.85</v>
    <v>0.96499999999999997</v>
    <v>-0.67</v>
    <v>-2.8187000000000004E-2</v>
    <v>-0.45</v>
    <v>-1.9480999999999998E-2</v>
    <v>USD</v>
    <v>Schrodinger, Inc. has developed a physics-based software platform, which enables discovery of molecules for drug development and materials applications. The software platform is used by biopharmaceutical and industrial companies, academic institutions and government laboratories around the world. The Company also leverages its software platform to advance collaborative programs and its own pipeline of therapeutics to address unmet medical needs. The Company operates through two segments: software and drug discovery. The software segment is focused on selling its software to transform drug discovery across the life sciences industry, as well as to customers in materials science industries. The drug discovery segment is focused on building a portfolio of preclinical and clinical programs, internally and through collaborations, which has advanced to various stages of discovery and development. The Company’s pipeline of drug discovery programs include MALT1, CDC7, Wee1, and SOS1/KRAS.</v>
    <v>664</v>
    <v>Nasdaq Stock Market</v>
    <v>XNAS</v>
    <v>XNAS</v>
    <v>1540 BROADWAY, 24TH FLOOR, NEW YORK, NY, 10036 US</v>
    <v>24.27</v>
    <v>Software &amp; IT Services</v>
    <v>Stock</v>
    <v>44946.996592395313</v>
    <v>1003</v>
    <v>22.81</v>
    <v>1645585000</v>
    <v>SCHRODINGER, INC.</v>
    <v>SCHRODINGER, INC.</v>
    <v>24.27</v>
    <v>23.77</v>
    <v>23.1</v>
    <v>22.65</v>
    <v>71237460</v>
    <v>SDGR</v>
    <v>SCHRODINGER, INC. (XNAS:SDGR)</v>
    <v>638047</v>
    <v>797253</v>
    <v>1995</v>
  </rv>
  <rv s="2">
    <v>1004</v>
  </rv>
  <rv s="0">
    <v>https://www.bing.com/financeapi/forcetrigger?t=a21vz2&amp;q=XNAS%3aRETA&amp;form=skydnc</v>
    <v>Learn more on Bing</v>
  </rv>
  <rv s="4">
    <v>7</v>
    <v>REATA PHARMACEUTICALS, INC. (XNAS:RETA)</v>
    <v>2</v>
    <v>8</v>
    <v>Finance</v>
    <v>4</v>
    <v>en-GB</v>
    <v>a21vz2</v>
    <v>268435456</v>
    <v>1</v>
    <v>Powered by Refinitiv</v>
    <v>43.9</v>
    <v>18.47</v>
    <v>1.2375</v>
    <v>0.57999999999999996</v>
    <v>1.5155E-2</v>
    <v>0</v>
    <v>0</v>
    <v>USD</v>
    <v>Reata Pharmaceuticals, Inc. is a clinical-stage biopharmaceutical company that is focused on identifying, developing, and commercializing therapies. The Company is also focused on providing small-molecule therapeutics with mechanisms of action for the treatment of severe, life-threatening diseases with therapies. Its lead programs are omaveloxolone in a neurological disease called Friedreich’s ataxia (FA) and bardoxolone methyl (bardoxolone) in rare forms of chronic kidney disease (CKD). The Company’s lead product candidates activate the transcription factor Nrf2 to normalize mitochondrial function, restore redox balance, and resolve inflammation. It is also developing RTA 901, the lead product candidate from its Hsp90 modulator program, in neurological indications. Omaveloxolone and bardoxolone are Nuclear factor-erythroid factor 2-related factor 2 (Nrf2) activators that selectively bind to Keap1, a protein that governs the activity of Nrf2 in response to cellular stress.</v>
    <v>346</v>
    <v>Nasdaq Stock Market</v>
    <v>XNAS</v>
    <v>XNAS</v>
    <v>5320 Legacy Dr, PLANO, TX, 75024-3127 US</v>
    <v>39.229999999999997</v>
    <v>Biotechnology &amp; Medical Research</v>
    <v>Stock</v>
    <v>44946.939107094535</v>
    <v>1006</v>
    <v>37.380000000000003</v>
    <v>1423606000</v>
    <v>REATA PHARMACEUTICALS, INC.</v>
    <v>REATA PHARMACEUTICALS, INC.</v>
    <v>38.93</v>
    <v>38.270000000000003</v>
    <v>38.85</v>
    <v>38.85</v>
    <v>36643660</v>
    <v>RETA</v>
    <v>REATA PHARMACEUTICALS, INC. (XNAS:RETA)</v>
    <v>343053</v>
    <v>467678</v>
    <v>2002</v>
  </rv>
  <rv s="2">
    <v>1007</v>
  </rv>
  <rv s="0">
    <v>https://www.bing.com/financeapi/forcetrigger?t=a26g3m&amp;q=XNAS%3aZEAL&amp;form=skydnc</v>
    <v>Learn more on Bing</v>
  </rv>
  <rv s="5">
    <v>10</v>
    <v>Zealand Pharma A/S (XNAS:ZEAL)</v>
    <v>2</v>
    <v>11</v>
    <v>Finance</v>
    <v>26</v>
    <v>en-GB</v>
    <v>a26g3m</v>
    <v>268435456</v>
    <v>1</v>
    <v>1</v>
    <v>Powered by Refinitiv</v>
    <v>34.299999999999997</v>
    <v>9.93</v>
    <v>1.4422999999999999</v>
    <v>-1.93</v>
    <v>-0.10227899999999999</v>
    <v>USD</v>
    <v>Zealand Pharma A/S is a Denmark-based biotechnology company. The Company is focused on the discovery, design and development of peptide-based medicines for metabolic and gastrointestinal diseases and other rare disease areas with unmet medical needs. The Company's peptide-based product candidates includes clinical development, registration and, potentially, commercialization. Its pipeline includes three product candidates in clinical development: glepaglutide, which is being developed to treat short bowel syndrome, or SBS; dasiglucagon formulated for use in a dual-hormone artificial pancreas system for better diabetes management; and dasiglucagon for use in the treatment of congenital hyperinsulinism. The Company operates in Denmark and the USA and has a portfolio of medicines and product candidates, including collaborations with Boehringer Ingelheim.</v>
    <v>237</v>
    <v>Nasdaq Stock Market</v>
    <v>XNAS</v>
    <v>XNAS</v>
    <v>Sydmarken 11, SOEBORG, DENMARK-NA, 2860 DK</v>
    <v>16.940000000000001</v>
    <v>Biotechnology &amp; Medical Research</v>
    <v>Stock</v>
    <v>44826.726006816403</v>
    <v>1009</v>
    <v>16.940000000000001</v>
    <v>847556000</v>
    <v>Zealand Pharma A/S</v>
    <v>Zealand Pharma A/S</v>
    <v>16.940000000000001</v>
    <v>18.87</v>
    <v>16.940000000000001</v>
    <v>46538190</v>
    <v>ZEAL</v>
    <v>Zealand Pharma A/S (XNAS:ZEAL)</v>
    <v>167</v>
    <v>2043</v>
    <v>1997</v>
  </rv>
  <rv s="2">
    <v>1010</v>
  </rv>
  <rv s="0">
    <v>https://www.bing.com/financeapi/forcetrigger?t=c3hh8m&amp;q=XNAS%3aEXAI&amp;form=skydnc</v>
    <v>Learn more on Bing</v>
  </rv>
  <rv s="4">
    <v>7</v>
    <v>EXSCIENTIA PLC (XNAS:EXAI)</v>
    <v>2</v>
    <v>8</v>
    <v>Finance</v>
    <v>4</v>
    <v>en-GB</v>
    <v>c3hh8m</v>
    <v>268435456</v>
    <v>1</v>
    <v>Powered by Refinitiv</v>
    <v>22.99</v>
    <v>4.09</v>
    <v>3.028</v>
    <v>-0.18</v>
    <v>-2.9851000000000003E-2</v>
    <v>0</v>
    <v>0</v>
    <v>USD</v>
    <v>Exscientia PLC is a United Kingdom-based artificial intelligence-driven pharmaceutical technology company. The Company is focused on discovering, designing and developing the possible drugs. The Company has developed the functional precision oncology platform to guide treatment selection and improve patient outcomes in a prospective interventional clinical study, as well as to progress artificial intelligence (AI) designed small molecules into the clinical setting. The Company’s AI process is comprised of five elements, including Precision Target, Precision Design, Precision Experiment, Precision Medicine and Presentations and Publications. Its Precision Target combines genetic data and global literature in machine learning models to anticipate and confirm disease-target associations. Its advanced biophysical and x-ray techniques provide the experimental underpinnings for AI-design. The Company's lead drug candidate, EXS21546, is in early stage of development.</v>
    <v>287</v>
    <v>Nasdaq Stock Market</v>
    <v>XNAS</v>
    <v>XNAS</v>
    <v>The Schrodinger Building, Oxford Science Park, OXFORD, OXFORDSHIRE, OX4 4GE GB</v>
    <v>6.17</v>
    <v>Biotechnology &amp; Medical Research</v>
    <v>Stock</v>
    <v>44946.912516724216</v>
    <v>1012</v>
    <v>5.81</v>
    <v>718839100</v>
    <v>EXSCIENTIA PLC</v>
    <v>EXSCIENTIA PLC</v>
    <v>6.02</v>
    <v>6.03</v>
    <v>5.85</v>
    <v>5.85</v>
    <v>122878500</v>
    <v>EXAI</v>
    <v>EXSCIENTIA PLC (XNAS:EXAI)</v>
    <v>80912</v>
    <v>234627</v>
    <v>2021</v>
  </rv>
  <rv s="2">
    <v>1013</v>
  </rv>
  <rv s="0">
    <v>https://www.bing.com/financeapi/forcetrigger?t=a1rinm&amp;q=XNAS%3aDYN&amp;form=skydnc</v>
    <v>Learn more on Bing</v>
  </rv>
  <rv s="4">
    <v>7</v>
    <v>Dyne Therapeutics Inc (XNAS:DYN)</v>
    <v>2</v>
    <v>8</v>
    <v>Finance</v>
    <v>4</v>
    <v>en-GB</v>
    <v>a1rinm</v>
    <v>268435456</v>
    <v>1</v>
    <v>Powered by Refinitiv</v>
    <v>15.63</v>
    <v>4.3</v>
    <v>0.50800000000000001</v>
    <v>0.04</v>
    <v>2.8899999999999998E-3</v>
    <v>0</v>
    <v>0</v>
    <v>USD</v>
    <v>Dyne Therapeutics Inc. is a muscle disease company. The Company is focused on advancing therapeutics for patients with genetically driven diseases. It is utilizing its FORCE platform to overcome the limitations of muscle tissue delivery and oligonucleotide therapeutics for muscle diseases. Its FORCE platform therapeutics consist of an oligonucleotide payload that it has designed to target the genetic basis of the disease. Using its FORCE platform, the Company is assembling a portfolio of muscle disease therapeutics, including its lead programs in myotonic dystrophy type 1 (DM1), Duchenne muscular dystrophy (DMD), and facioscapulohumeral dystrophy (FSHD). Its therapeutics consist of three components: a Fab, a clinically validated linker, and an oligonucleotide payload that it attaches to its Fab using the linker. In addition, It plans to expand its portfolio through development efforts focused on rare skeletal muscle diseases, as well as cardiac and metabolic muscle diseases.</v>
    <v>115</v>
    <v>Nasdaq Stock Market</v>
    <v>XNAS</v>
    <v>XNAS</v>
    <v>1560 Trapelo Road, WALTHAM, MA, 02451 US</v>
    <v>14.14</v>
    <v>Biotechnology &amp; Medical Research</v>
    <v>Stock</v>
    <v>44946.889458529688</v>
    <v>1015</v>
    <v>13.62</v>
    <v>723521200</v>
    <v>Dyne Therapeutics Inc</v>
    <v>Dyne Therapeutics Inc</v>
    <v>14.03</v>
    <v>13.84</v>
    <v>13.88</v>
    <v>13.88</v>
    <v>52126890</v>
    <v>DYN</v>
    <v>Dyne Therapeutics Inc (XNAS:DYN)</v>
    <v>157113</v>
    <v>369941</v>
    <v>2013</v>
  </rv>
  <rv s="2">
    <v>1016</v>
  </rv>
  <rv s="0">
    <v>https://www.bing.com/financeapi/forcetrigger?t=a1omr7&amp;q=XNAS%3aBLUE&amp;form=skydnc</v>
    <v>Learn more on Bing</v>
  </rv>
  <rv s="4">
    <v>7</v>
    <v>BLUEBIRD BIO, INC. (XNAS:BLUE)</v>
    <v>2</v>
    <v>8</v>
    <v>Finance</v>
    <v>4</v>
    <v>en-GB</v>
    <v>a1omr7</v>
    <v>268435456</v>
    <v>1</v>
    <v>Powered by Refinitiv</v>
    <v>8.58</v>
    <v>2.8650000000000002</v>
    <v>0.94899999999999995</v>
    <v>0.28000000000000003</v>
    <v>4.7297000000000006E-2</v>
    <v>-0.03</v>
    <v>-4.8389999999999996E-3</v>
    <v>USD</v>
    <v>bluebird bio, Inc. is a biotechnology company. The Company is principally focused on researching, developing and commercializing gene therapies for genetic diseases. The Company’s gene therapy programs in genetic diseases include programs for B-thalassemia; LentiGlobin product candidate as a treatment for sickle cell disease (SCD), and elivaldogene autotemcel (eli-cel) as a treatment for cerebral adrenoleukodystrophy (CALD). It is using a lentiviral vector (LVV) platform, it custom designs each of its therapies to address the underlying cause of disease. The Company is developing lovotibeglogene autotemcel (lovo-cel) as a one-time treatment for patients with SCD, a genetic disease caused by a single mutation in the B-globin gene that leads to the production of abnormal sickle hemoglobin (HbS). The BLA for betibeglogene autotemcel (beti-cel) is for B-thalassemia in patients who receive regular red blood cell (RBC) transfusions.</v>
    <v>518</v>
    <v>Nasdaq Stock Market</v>
    <v>XNAS</v>
    <v>XNAS</v>
    <v>455 Grand Union Boulevard, SOMERVILLE, MA, 02145 US</v>
    <v>6.2949999999999999</v>
    <v>Biotechnology &amp; Medical Research</v>
    <v>Stock</v>
    <v>44947.039846921092</v>
    <v>1018</v>
    <v>5.68</v>
    <v>514124500</v>
    <v>BLUEBIRD BIO, INC.</v>
    <v>BLUEBIRD BIO, INC.</v>
    <v>5.93</v>
    <v>5.92</v>
    <v>6.2</v>
    <v>6.17</v>
    <v>82923300</v>
    <v>BLUE</v>
    <v>BLUEBIRD BIO, INC. (XNAS:BLUE)</v>
    <v>6888021</v>
    <v>3924849</v>
    <v>1992</v>
  </rv>
  <rv s="2">
    <v>1019</v>
  </rv>
  <rv s="0">
    <v>https://www.bing.com/financeapi/forcetrigger?t=a1rnec&amp;q=XNAS%3aEDIT&amp;form=skydnc</v>
    <v>Learn more on Bing</v>
  </rv>
  <rv s="4">
    <v>7</v>
    <v>EDITAS MEDICINE, INC. (XNAS:EDIT)</v>
    <v>2</v>
    <v>8</v>
    <v>Finance</v>
    <v>4</v>
    <v>en-GB</v>
    <v>a1rnec</v>
    <v>268435456</v>
    <v>1</v>
    <v>Powered by Refinitiv</v>
    <v>21.594999999999999</v>
    <v>7.7050000000000001</v>
    <v>1.8533999999999999</v>
    <v>0.24</v>
    <v>3.073E-2</v>
    <v>0</v>
    <v>0</v>
    <v>USD</v>
    <v>Editas Medicine, Inc. is a clinical-stage gene editing company. The Company is focused on developing transformative gene editing medicines to treat a range of serious diseases. It has developed a gene editing platform based on clustered, regularly interspaced short palindromic repeats (CRISPR) technology. CRISPR uses a protein-ribonucleic acid (RNA) complex composed of an enzyme, including either CRISPR associated protein 9 (Cas9) or CRISPR from Prevotella and Francisella 1 (Cpf1), bound to a guide RNA molecule designed to recognize a particular deoxyribonucleic acid (DNA) sequence. The Company is focused on both in vivo gene editing medicines, in which the medicine is injected or infused into the patient to edit the cells inside their body, and ex vivo gene-edited cell medicines, in which cells are edited with its technology. The Company's gene editing medicine programs include EDIT-101, EDIT-102, EDIT-103, EDIT-301 and EDIT-202.</v>
    <v>264</v>
    <v>Nasdaq Stock Market</v>
    <v>XNAS</v>
    <v>XNAS</v>
    <v>11 Hurley St, CAMBRIDGE, MA, 02141-2110 US</v>
    <v>8.0950000000000006</v>
    <v>Biotechnology &amp; Medical Research</v>
    <v>Stock</v>
    <v>44947.023145832813</v>
    <v>1021</v>
    <v>7.8</v>
    <v>553541800</v>
    <v>EDITAS MEDICINE, INC.</v>
    <v>EDITAS MEDICINE, INC.</v>
    <v>7.93</v>
    <v>7.81</v>
    <v>8.0500000000000007</v>
    <v>8.0500000000000007</v>
    <v>68762960</v>
    <v>EDIT</v>
    <v>EDITAS MEDICINE, INC. (XNAS:EDIT)</v>
    <v>1629121</v>
    <v>2047777</v>
    <v>2013</v>
  </rv>
  <rv s="2">
    <v>1022</v>
  </rv>
  <rv s="0">
    <v>https://www.bing.com/financeapi/forcetrigger?t=c1cbp2&amp;q=XNAS%3aEWTX&amp;form=skydnc</v>
    <v>Learn more on Bing</v>
  </rv>
  <rv s="4">
    <v>7</v>
    <v>Edgewise Therapeutics Inc (XNAS:EWTX)</v>
    <v>2</v>
    <v>8</v>
    <v>Finance</v>
    <v>4</v>
    <v>en-GB</v>
    <v>c1cbp2</v>
    <v>268435456</v>
    <v>1</v>
    <v>Powered by Refinitiv</v>
    <v>15.21</v>
    <v>5.4050000000000002</v>
    <v>1.097</v>
    <v>0.01</v>
    <v>9.2170000000000001E-4</v>
    <v>-0.01</v>
    <v>-9.2079999999999994E-4</v>
    <v>USD</v>
    <v>Edgewise Therapeutics, Inc. is a clinical-stage biopharmaceutical company that is developing orally bioavailable, small molecule therapies for musculoskeletal diseases. The Company is principally focused on discovering, developing and commercializing treatments for rare muscle disorders. Its platform utilizes custom-built throughput and translatable systems that measure integrated muscle function in whole organ extracts to identify small molecule precision medicines regulating key proteins in muscle tissue, initially focused on addressing rare neuromuscular and cardiac diseases. The Company's lead candidate, EDG-5506, is an orally administered allosteric, selective, fast myofiber (type II) myosin small molecule inhibitor designed to address the root cause of dystrophinopathies, including Duchenne muscular dystrophy (DMD) and Becker muscular dystrophy (BMD). The Company's research programs include EDG-6289, EDG-002 and EDG-003.</v>
    <v>50</v>
    <v>Nasdaq Stock Market</v>
    <v>XNAS</v>
    <v>XNAS</v>
    <v>3415 Colorado Ave., BOULDER, CO, 80303 US</v>
    <v>11.08</v>
    <v>Biotechnology &amp; Medical Research</v>
    <v>Stock</v>
    <v>44946.876369003905</v>
    <v>1024</v>
    <v>10.79</v>
    <v>686499300</v>
    <v>Edgewise Therapeutics Inc</v>
    <v>Edgewise Therapeutics Inc</v>
    <v>11.04</v>
    <v>10.85</v>
    <v>10.86</v>
    <v>10.85</v>
    <v>63213560</v>
    <v>EWTX</v>
    <v>Edgewise Therapeutics Inc (XNAS:EWTX)</v>
    <v>126418</v>
    <v>235814</v>
    <v>2017</v>
  </rv>
  <rv s="2">
    <v>1025</v>
  </rv>
  <rv s="0">
    <v>https://www.bing.com/financeapi/forcetrigger?t=bvqju2&amp;q=XNAS%3aSLN&amp;form=skydnc</v>
    <v>Learn more on Bing</v>
  </rv>
  <rv s="4">
    <v>7</v>
    <v>SILENCE THERAPEUTICS PLC (XNAS:SLN)</v>
    <v>2</v>
    <v>43</v>
    <v>Finance</v>
    <v>9</v>
    <v>en-GB</v>
    <v>bvqju2</v>
    <v>268435456</v>
    <v>1</v>
    <v>Powered by Refinitiv</v>
    <v>23.23</v>
    <v>7.8</v>
    <v>0.64129999999999998</v>
    <v>0</v>
    <v>0</v>
    <v>0</v>
    <v>0</v>
    <v>USD</v>
    <v>Silence Therapeutics plc is a United Kingdom-based biotechnology company. The Company is focused on discovering and developing molecules incorporating short-interfering ribonucleic acid (siRNA) to inhibit the expression of target genes in the pathology of diseases with unmet medical need. Its siRNA molecules are designed to harness the body’s natural mechanism of RNA interference (RNAi), by specifically binding to and degrading messenger RNA (mRNA), molecules that encode specific targeted disease-associated proteins in a cell. The Company’s mRNAi GOLD (GalNAc Oligonucleotide Discovery) platform is a platform of precision-engineered medicines designed to target disease-associated genes in the liver. Its wholly owned product candidates include SLN360, for the unmet need in reducing cardiovascular risk in people born with high Lipoprotein (a) levels and SLN124, for rare hematological conditions, including thalassemia, myelodysplastic syndrome (MDS), and polycythemia vera (PV).</v>
    <v>92</v>
    <v>Nasdaq Stock Market</v>
    <v>XNAS</v>
    <v>XNAS</v>
    <v>72 Hammersmith Road, LONDON, UNITED KINGDOM-NA, W14 8TH GB</v>
    <v>13.88</v>
    <v>Biotechnology &amp; Medical Research</v>
    <v>Stock</v>
    <v>44946.875052210155</v>
    <v>1027</v>
    <v>13.15</v>
    <v>567995800</v>
    <v>SILENCE THERAPEUTICS PLC</v>
    <v>SILENCE THERAPEUTICS PLC</v>
    <v>13.4505</v>
    <v>13.2</v>
    <v>13.2</v>
    <v>13.2</v>
    <v>89784720</v>
    <v>SLN</v>
    <v>SILENCE THERAPEUTICS PLC (XNAS:SLN)</v>
    <v>19714</v>
    <v>36486</v>
    <v>1994</v>
  </rv>
  <rv s="2">
    <v>1028</v>
  </rv>
  <rv s="0">
    <v>https://www.bing.com/financeapi/forcetrigger?t=c11crw&amp;q=XNAS%3aDSGN&amp;form=skydnc</v>
    <v>Learn more on Bing</v>
  </rv>
  <rv s="4">
    <v>7</v>
    <v>Design Therapeutics Inc (XNAS:DSGN)</v>
    <v>2</v>
    <v>8</v>
    <v>Finance</v>
    <v>4</v>
    <v>en-GB</v>
    <v>c11crw</v>
    <v>268435456</v>
    <v>1</v>
    <v>Powered by Refinitiv</v>
    <v>26.3</v>
    <v>6.9424999999999999</v>
    <v>1.7729999999999999</v>
    <v>0.54</v>
    <v>6.4438999999999996E-2</v>
    <v>-0.02</v>
    <v>-2.2420000000000001E-3</v>
    <v>USD</v>
    <v>Design Therapeutics, Inc. is a preclinical-stage biopharmaceutical company. The Company is focused on gene-targeted chimeras (GeneTAC) molecules, which is a class of small-molecule gene-targeted chimera therapeutic candidates that are designed to be disease-modifying and target the underlying cause of inherited nucleotide repeat expansion diseases. The Company's lead product candidate is Friedreich ataxia (FA). The Company is also developing the GeneTAC program in myotonic dystrophy type-1 (DM1), and it is advancing its GeneTAC portfolio to address other serious nucleotides repeat-driven monogenic diseases. Its FA is a monogenic, autosomal recessive progressive disease. Its DM1 is a monogenic, autosomal dominant, progressive neuromuscular disease that affects skeletal muscle, heart, brain and other organs.</v>
    <v>128</v>
    <v>Nasdaq Stock Market</v>
    <v>XNAS</v>
    <v>XNAS</v>
    <v>6005 Hidden Valley Road, Suite 110, CARLSBAD, CA, 92011 US</v>
    <v>9.01</v>
    <v>Biotechnology &amp; Medical Research</v>
    <v>Stock</v>
    <v>44946.912326342186</v>
    <v>1030</v>
    <v>8.35</v>
    <v>498717800</v>
    <v>Design Therapeutics Inc</v>
    <v>Design Therapeutics Inc</v>
    <v>8.5299999999999994</v>
    <v>8.3800000000000008</v>
    <v>8.92</v>
    <v>8.9</v>
    <v>55910070</v>
    <v>DSGN</v>
    <v>Design Therapeutics Inc (XNAS:DSGN)</v>
    <v>368462</v>
    <v>662606</v>
    <v>2017</v>
  </rv>
  <rv s="2">
    <v>1031</v>
  </rv>
  <rv s="0">
    <v>https://www.bing.com/financeapi/forcetrigger?t=c1dbbh&amp;q=XNAS%3aVECT&amp;form=skydnc</v>
    <v>Learn more on Bing</v>
  </rv>
  <rv s="4">
    <v>7</v>
    <v>VectivBio Holding Ltd (XNAS:VECT)</v>
    <v>2</v>
    <v>8</v>
    <v>Finance</v>
    <v>4</v>
    <v>en-GB</v>
    <v>c1dbbh</v>
    <v>268435456</v>
    <v>1</v>
    <v>Powered by Refinitiv</v>
    <v>9.4499999999999993</v>
    <v>3.81</v>
    <v>0.25800000000000001</v>
    <v>-0.03</v>
    <v>-3.8960000000000002E-3</v>
    <v>-0.05</v>
    <v>-6.5190000000000005E-3</v>
    <v>USD</v>
    <v>VectivBio Holding AG is a holding company based in Switzerland. The Company trough it's subsidiaries operates as a clinical stage biopharmaceutical company focused on the discovery, development and commercialization of treatments for severe rare conditions for which there is a significant unmet medical need.</v>
    <v>32</v>
    <v>Nasdaq Stock Market</v>
    <v>XNAS</v>
    <v>XNAS</v>
    <v>Aeschenvorstadt 36, BASEL, BASEL-STADT, 4051 CH</v>
    <v>8.1730999999999998</v>
    <v>Pharmaceuticals</v>
    <v>Stock</v>
    <v>44946.913384363281</v>
    <v>1033</v>
    <v>7.54</v>
    <v>481197700</v>
    <v>VectivBio Holding Ltd</v>
    <v>VectivBio Holding Ltd</v>
    <v>7.83</v>
    <v>7.7</v>
    <v>7.67</v>
    <v>7.62</v>
    <v>62737640</v>
    <v>VECT</v>
    <v>VectivBio Holding Ltd (XNAS:VECT)</v>
    <v>6025</v>
    <v>21420</v>
    <v>2019</v>
  </rv>
  <rv s="2">
    <v>1034</v>
  </rv>
  <rv s="0">
    <v>https://www.bing.com/financeapi/forcetrigger?t=b12om7&amp;q=XNAS%3aSRRK&amp;form=skydnc</v>
    <v>Learn more on Bing</v>
  </rv>
  <rv s="4">
    <v>7</v>
    <v>SCHOLAR ROCK HOLDING CORPORATION (XNAS:SRRK)</v>
    <v>2</v>
    <v>8</v>
    <v>Finance</v>
    <v>4</v>
    <v>en-GB</v>
    <v>b12om7</v>
    <v>268435456</v>
    <v>1</v>
    <v>Powered by Refinitiv</v>
    <v>21.17</v>
    <v>4.3250000000000002</v>
    <v>0.65910000000000002</v>
    <v>0.18</v>
    <v>1.5789000000000001E-2</v>
    <v>0</v>
    <v>0</v>
    <v>USD</v>
    <v>Scholar Rock Holding Corporation is a biopharmaceutical company that is focused on the discovery and development of medicines for the treatment of serious diseases. The Company’s product candidate includes apitegromab, an inhibitor of the activation of latent myostatin for the treatment of spinal muscular atrophy (SMA) and is in the treatment of other myostatin-related disorders. Its product candidate also includes SRK-181, an inhibitor of the activation of latent transforming growth factor beta-1 (TGFβ1) for the treatment of cancers that are resistant to anti-PD-(L)1 antibody therapies. Its selective inhibitors of the activation of transforming growth factor-beta (TGFβ) for the treatment of fibrotic diseases. It is advancing multiple antibody profiles toward product candidate selection, including antibodies that selectively inhibit the activation of latent TGFβ1 in the context of fibrotic extracellular matrix and that avoid perturbing TGFβ1 presented by cells of the immune system.</v>
    <v>145</v>
    <v>Nasdaq Stock Market</v>
    <v>XNAS</v>
    <v>XNAS</v>
    <v>301 BINNEY STREET, 3RD FLOOR, CAMBRIDGE, MA, 02142 US</v>
    <v>11.98</v>
    <v>Biotechnology &amp; Medical Research</v>
    <v>Stock</v>
    <v>44946.912429316406</v>
    <v>1036</v>
    <v>11.22</v>
    <v>598262100</v>
    <v>SCHOLAR ROCK HOLDING CORPORATION</v>
    <v>SCHOLAR ROCK HOLDING CORPORATION</v>
    <v>11.38</v>
    <v>11.4</v>
    <v>11.58</v>
    <v>11.58</v>
    <v>51663390</v>
    <v>SRRK</v>
    <v>SCHOLAR ROCK HOLDING CORPORATION (XNAS:SRRK)</v>
    <v>362683</v>
    <v>359073</v>
    <v>2017</v>
  </rv>
  <rv s="2">
    <v>1037</v>
  </rv>
  <rv s="0">
    <v>https://www.bing.com/financeapi/forcetrigger?t=c3rpoc&amp;q=XNAS%3aTRDA&amp;form=skydnc</v>
    <v>Learn more on Bing</v>
  </rv>
  <rv s="4">
    <v>7</v>
    <v>ENTRADA THERAPEUTICS, INC. (XNAS:TRDA)</v>
    <v>2</v>
    <v>8</v>
    <v>Finance</v>
    <v>4</v>
    <v>en-GB</v>
    <v>c3rpoc</v>
    <v>268435456</v>
    <v>1</v>
    <v>Powered by Refinitiv</v>
    <v>24.38</v>
    <v>5.12</v>
    <v>0.86399999999999999</v>
    <v>0.8</v>
    <v>6.3643999999999992E-2</v>
    <v>-0.22</v>
    <v>-1.6455000000000001E-2</v>
    <v>USD</v>
    <v>Entrada Therapeutics, Inc. (Entrada) is a biopharmaceutical company aiming to transform the lives of patients by establishing a set of medicines, Endosomal Escape Vehicles (EEV) therapeutics, to engage intracellular targets that are considered inaccessible and undruggable. The Company's EEV therapeutics are designed to enable the efficient intracellular delivery of a wide range of therapeutics into a variety of organs and tissues with an improved therapeutic index. Through its EEV Platform, Entrada is building a development portfolio of oligonucleotide-, antibody- and enzyme-based programs for the potential treatment of neuromuscular diseases, immunology, oncology and diseases of the central nervous system. The Company's lead oligonucleotide programs include ENTR-601-44 targeting Duchenne muscular dystrophy (DMD), and a follow-on program targeting myotonic dystrophy type 1 (DM1). DMD is a monogenic X-linked disease caused by mutations in the DMD gene.</v>
    <v>124</v>
    <v>Nasdaq Stock Market</v>
    <v>XNAS</v>
    <v>XNAS</v>
    <v>6 Tide Street, BOSTON, MA, 02210 US</v>
    <v>13.65</v>
    <v>Biotechnology &amp; Medical Research</v>
    <v>Stock</v>
    <v>44946.912351620311</v>
    <v>1039</v>
    <v>12.05</v>
    <v>419900400</v>
    <v>ENTRADA THERAPEUTICS, INC.</v>
    <v>ENTRADA THERAPEUTICS, INC.</v>
    <v>12.73</v>
    <v>12.57</v>
    <v>13.37</v>
    <v>13.15</v>
    <v>31406170</v>
    <v>TRDA</v>
    <v>ENTRADA THERAPEUTICS, INC. (XNAS:TRDA)</v>
    <v>38385</v>
    <v>63510</v>
    <v>2016</v>
  </rv>
  <rv s="2">
    <v>1040</v>
  </rv>
  <rv s="0">
    <v>https://www.bing.com/financeapi/forcetrigger?t=bqx8z2&amp;q=XNAS%3aFULC&amp;form=skydnc</v>
    <v>Learn more on Bing</v>
  </rv>
  <rv s="4">
    <v>7</v>
    <v>FULCRUM THERAPEUTICS, INC. (XNAS:FULC)</v>
    <v>2</v>
    <v>8</v>
    <v>Finance</v>
    <v>4</v>
    <v>en-GB</v>
    <v>bqx8z2</v>
    <v>268435456</v>
    <v>1</v>
    <v>Powered by Refinitiv</v>
    <v>24.79</v>
    <v>3.21</v>
    <v>1.9661999999999999</v>
    <v>0.48</v>
    <v>3.9505999999999999E-2</v>
    <v>0.27</v>
    <v>2.1377999999999998E-2</v>
    <v>USD</v>
    <v>Fulcrum Therapeutics, Inc. is a clinical-stage biopharmaceutical company. The Company focuses on improving the lives of patients with genetically defined rare diseases. The Company has developed a product engine which identifies drug targets which can modulate gene expression to treat the known root cause of gene mis-expression. The Company is also engaged in developing drugs for the treatment for the root cause of muscle disorders, central nervous system disorders and blood disorders. The Company uses its proprietary product engine to identify and validate drug targets and develop product candidates to address diseases caused by the mis-expression of certain genes. Its product candidate includes losmapimod, is a small molecule that is developed for the treatment of facioscapulohumeral muscular dystrophy (FSHD) and FTX-6058, is a small molecule designed to bind embryonic ectoderm development (EED).</v>
    <v>104</v>
    <v>Nasdaq Stock Market</v>
    <v>XNAS</v>
    <v>XNAS</v>
    <v>26 Landsdowne St, CAMBRIDGE, MA, 02139-4216 US</v>
    <v>12.64</v>
    <v>Biotechnology &amp; Medical Research</v>
    <v>Stock</v>
    <v>44947.028856260935</v>
    <v>1042</v>
    <v>12</v>
    <v>778832700</v>
    <v>FULCRUM THERAPEUTICS, INC.</v>
    <v>FULCRUM THERAPEUTICS, INC.</v>
    <v>12.2</v>
    <v>12.15</v>
    <v>12.63</v>
    <v>12.9</v>
    <v>61665300</v>
    <v>FULC</v>
    <v>FULCRUM THERAPEUTICS, INC. (XNAS:FULC)</v>
    <v>1060514</v>
    <v>1191991</v>
    <v>2015</v>
  </rv>
  <rv s="2">
    <v>1043</v>
  </rv>
  <rv s="0">
    <v>https://www.bing.com/financeapi/forcetrigger?t=c5yeww&amp;q=XNAS%3aPEPG&amp;form=skydnc</v>
    <v>Learn more on Bing</v>
  </rv>
  <rv s="4">
    <v>7</v>
    <v>PEPGEN INC. (XNAS:PEPG)</v>
    <v>2</v>
    <v>8</v>
    <v>Finance</v>
    <v>4</v>
    <v>en-GB</v>
    <v>c5yeww</v>
    <v>268435456</v>
    <v>1</v>
    <v>Powered by Refinitiv</v>
    <v>17.809999999999999</v>
    <v>4.32</v>
    <v>0.81699999999999995</v>
    <v>1.1499999999999999</v>
    <v>7.125200000000001E-2</v>
    <v>0</v>
    <v>0</v>
    <v>USD</v>
    <v>PepGen Inc. is a clinical-stage biotechnology company advancing the oligonucleotide therapeutics for the treatment of severe neuromuscular and neurologic diseases. Its proprietary enhanced delivery oligonucleotides (EDOs) are designed to target the underlying causes of rare genetic diseases, such as duchenne muscular dystrophy (DMD) and myotonic dystrophy type 1 (DM1). The Company through its enhanced delivery oligonucleotide (EDO) platform developing a pipeline of disease-modifying peptide-conjugated oligonucleotide candidates to treat a variety of degenerative neuromuscular diseases. Its lead product candidates include PGN-EDO51 and PGN-EDODM1. Its lead product candidate PGN-EDO51, is an EDO peptide conjugated to a phosphorodiamidate morpholino oligomer (PMO) therapeutic cargo, which is developed for the treatment of DMD patients with mutations amenable to exon 51-skipping approach. The Company is also developing PGN-EDODM1, an EDO peptide-conjugated PMO, for the treatment of DM1.</v>
    <v>31</v>
    <v>Nasdaq Stock Market</v>
    <v>XNAS</v>
    <v>XNAS</v>
    <v>245 Main St, 2nd Floor, CAMBRIDGE, MA, 02142 US</v>
    <v>17.37</v>
    <v>Biotechnology &amp; Medical Research</v>
    <v>Stock</v>
    <v>44946.912408610937</v>
    <v>1045</v>
    <v>16.2301</v>
    <v>408596000</v>
    <v>PEPGEN INC.</v>
    <v>PEPGEN INC.</v>
    <v>16.46</v>
    <v>16.14</v>
    <v>17.29</v>
    <v>17.29</v>
    <v>23631920</v>
    <v>PEPG</v>
    <v>PEPGEN INC. (XNAS:PEPG)</v>
    <v>105323</v>
    <v>123316</v>
    <v>2020</v>
  </rv>
  <rv s="2">
    <v>1046</v>
  </rv>
  <rv s="0">
    <v>https://www.bing.com/financeapi/forcetrigger?t=a1zz5r&amp;q=XNYS%3aPLX&amp;form=skydnc</v>
    <v>Learn more on Bing</v>
  </rv>
  <rv s="3">
    <v>5</v>
    <v>PROTALIX BIOTHERAPEUTICS, INC. (XNYS:PLX)</v>
    <v>2</v>
    <v>44</v>
    <v>Finance</v>
    <v>4</v>
    <v>en-GB</v>
    <v>a1zz5r</v>
    <v>268435456</v>
    <v>1</v>
    <v>Powered by Refinitiv</v>
    <v>2</v>
    <v>0.7</v>
    <v>1.3079000000000001</v>
    <v>-0.03</v>
    <v>-1.7646999999999999E-2</v>
    <v>0.01</v>
    <v>5.9880000000000003E-3</v>
    <v>USD</v>
    <v>Protalix Biotherapeutics Inc is an Israel-based biopharmaceutical company focused on the development, production and commercialization of recombinant therapeutic proteins produced by its proprietary ProCellEx plant cell-based protein expression system. Its system represents a new method for developing recombinant proteins in an industrial-scale manner. Company's aim is to develop tailored complex recombinant therapeutic proteins primarily produced through ProCellEx (platform). Through its platform Protalix Biotherapeutics Inc develops Elelyso, for the treatment of Gaucher disease as well as a pipeline of products such as, pegunigalsidase alfa, or PRX-102, for the potential treatment of Fabry disease is in advanced clinical stages.</v>
    <v>206</v>
    <v>New York Stock Exchange</v>
    <v>XNYS</v>
    <v>XNYS</v>
    <v>2 Snunit St., Science Park, POB 455, KARMIEL, 2161401 IL</v>
    <v>1.73</v>
    <v>Biotechnology &amp; Medical Research</v>
    <v>Stock</v>
    <v>44947.04166668906</v>
    <v>1048</v>
    <v>1.63</v>
    <v>287239300</v>
    <v>PROTALIX BIOTHERAPEUTICS, INC.</v>
    <v>PROTALIX BIOTHERAPEUTICS, INC.</v>
    <v>1.71</v>
    <v>0</v>
    <v>1.7</v>
    <v>1.67</v>
    <v>1.68</v>
    <v>50665600</v>
    <v>PLX</v>
    <v>PROTALIX BIOTHERAPEUTICS, INC. (XNYS:PLX)</v>
    <v>908832</v>
    <v>724728</v>
    <v>2016</v>
  </rv>
  <rv s="2">
    <v>1049</v>
  </rv>
  <rv s="0">
    <v>https://www.bing.com/financeapi/forcetrigger?t=bvs23m&amp;q=XNAS%3aPRLD&amp;form=skydnc</v>
    <v>Learn more on Bing</v>
  </rv>
  <rv s="4">
    <v>7</v>
    <v>PRELUDE THERAPEUTICS INCORPORATED (XNAS:PRLD)</v>
    <v>2</v>
    <v>8</v>
    <v>Finance</v>
    <v>4</v>
    <v>en-GB</v>
    <v>bvs23m</v>
    <v>268435456</v>
    <v>1</v>
    <v>Powered by Refinitiv</v>
    <v>10.72</v>
    <v>3.87</v>
    <v>1.171</v>
    <v>0.31</v>
    <v>4.4413000000000001E-2</v>
    <v>0</v>
    <v>0</v>
    <v>USD</v>
    <v>Prelude Therapeutics Inc. is a clinical-stage fully integrated oncology company built on a foundation of drug discovery to deliver novel precision cancer medicines to underserved patients. The Company’s product candidate pipeline includes PRT543, PRT811, PRT1419, PRT2527, PRT-SCA2 and PRT3645. PRT543 is in a Phase I clinical trial in advanced solid tumors and select myeloid malignancies. PRT811 is a being studied in a Phase I clinical trial in unselected patients with solid tumors, including high-grade glioma. PRT1419 is designed to be a potent and selective inhibitor of the anti-apoptotic protein, MCL1. PRT2527 is designed to be a potent and selective Cyclin-dependent kinase 9 (CDK9), inhibitor. The Company’s drug discovery engine is designed to identify biological targets and create new chemical entities (NCEs). Its pipeline includes six programs, including methyltransferases, kinases, protein-protein interactions and targeted protein degraders.</v>
    <v>120</v>
    <v>Nasdaq Stock Market</v>
    <v>XNAS</v>
    <v>XNAS</v>
    <v>200 Powder Mill Road, WILMINGTON, DE, 19803 US</v>
    <v>7.43</v>
    <v>Biotechnology &amp; Medical Research</v>
    <v>Stock</v>
    <v>44946.918652464847</v>
    <v>1051</v>
    <v>6.98</v>
    <v>348898000</v>
    <v>PRELUDE THERAPEUTICS INCORPORATED</v>
    <v>PRELUDE THERAPEUTICS INCORPORATED</v>
    <v>7.04</v>
    <v>6.98</v>
    <v>7.29</v>
    <v>7.29</v>
    <v>47859810</v>
    <v>PRLD</v>
    <v>PRELUDE THERAPEUTICS INCORPORATED (XNAS:PRLD)</v>
    <v>52391</v>
    <v>79564</v>
    <v>2016</v>
  </rv>
  <rv s="2">
    <v>1052</v>
  </rv>
  <rv s="0">
    <v>https://www.bing.com/financeapi/forcetrigger?t=a217w7&amp;q=XNAS%3aPRQR&amp;form=skydnc</v>
    <v>Learn more on Bing</v>
  </rv>
  <rv s="4">
    <v>7</v>
    <v>ProQR Therapeutics NV (XNAS:PRQR)</v>
    <v>2</v>
    <v>8</v>
    <v>Finance</v>
    <v>4</v>
    <v>en-GB</v>
    <v>a217w7</v>
    <v>268435456</v>
    <v>1</v>
    <v>Powered by Refinitiv</v>
    <v>6.15</v>
    <v>0.53</v>
    <v>0.19209999999999999</v>
    <v>0.06</v>
    <v>2.1818000000000001E-2</v>
    <v>-3.0099999999999998E-2</v>
    <v>-1.0711999999999999E-2</v>
    <v>USD</v>
    <v>ProQR Therapeutics N.V. is a pre-clinical stage biopharmaceutical company based in the Netherlands. The Company is engaged in the discovery and development of ribonucleic Acid (RNA)-based therapeutics for the treatment of severe genetic disorders. It designs its therapeutic candidates to specifically target and repair the defective messenger RNA, or Messenger Ribonucleic Acid (mRNA), that is transcribed from a mutated gene in order to restore the expression and function of normal, or wild-type protein. Its product candidates include QR-010, an RNA-based oligonucleotide for the treatment of cystic fibrosis (CF), QR-110, an oligonucleotide and for the treatment of Leber’s congenital amaurosis (LCA).</v>
    <v>181</v>
    <v>Nasdaq Stock Market</v>
    <v>XNAS</v>
    <v>XNAS</v>
    <v>Zernikedreef 9, LEIDEN, ZUID-HOLLAND, 2333 CK NL</v>
    <v>2.93</v>
    <v>Biotechnology &amp; Medical Research</v>
    <v>Stock</v>
    <v>44947.041419767971</v>
    <v>1054</v>
    <v>2.75</v>
    <v>200729000</v>
    <v>ProQR Therapeutics NV</v>
    <v>ProQR Therapeutics NV</v>
    <v>2.75</v>
    <v>2.75</v>
    <v>2.81</v>
    <v>2.7799</v>
    <v>71433810</v>
    <v>PRQR</v>
    <v>ProQR Therapeutics NV (XNAS:PRQR)</v>
    <v>1047534</v>
    <v>5740359</v>
    <v>2012</v>
  </rv>
  <rv s="2">
    <v>1055</v>
  </rv>
  <rv s="0">
    <v>https://www.bing.com/financeapi/forcetrigger?t=bv4827&amp;q=XNAS%3aANNX&amp;form=skydnc</v>
    <v>Learn more on Bing</v>
  </rv>
  <rv s="4">
    <v>7</v>
    <v>ANNEXON, INC. (XNAS:ANNX)</v>
    <v>2</v>
    <v>8</v>
    <v>Finance</v>
    <v>4</v>
    <v>en-GB</v>
    <v>bv4827</v>
    <v>268435456</v>
    <v>1</v>
    <v>Powered by Refinitiv</v>
    <v>8.43</v>
    <v>2.06</v>
    <v>0.99199999999999999</v>
    <v>0.23</v>
    <v>3.4430999999999996E-2</v>
    <v>0</v>
    <v>0</v>
    <v>USD</v>
    <v>Annexon, Inc. is a clinical-stage biopharmaceutical company. The Company is engaged in developing complement medicines for patients suffering from serious complement-mediated autoimmune, neurodegenerative and ophthalmic disorders. Its pipeline includes three clinical-stage assets across three therapeutic franchises: Autoimmune, Neurodegeneration and Ophthalmology. Its lead candidate, ANX005, is a monoclonal antibody formulated for intravenous administration for several autoimmune indications. ANX005 is being evaluated in a Phase II/III clinical trial for the treatment of patients with Guillain-Barre Syndrome and a Phase II trial in patients with warm autoimmune hemolytic anemia. It ANX009 clinical candidate is a subcutaneous formulation of an antigen-binding fragment, which is evaluates in a Phase I trial. It is also developing ANX005, which is in Phase II trials in Huntington’s disease and amyotrophic lateral sclerosis. The Company's ANX007 program is a Fab formulated.</v>
    <v>83</v>
    <v>Nasdaq Stock Market</v>
    <v>XNAS</v>
    <v>XNAS</v>
    <v>1400 SIERRA POINT PARKWAY, BLDG C SUITE 200, BRISBANE, CA, 94005 US</v>
    <v>7.3</v>
    <v>Pharmaceuticals</v>
    <v>Stock</v>
    <v>44946.962545856251</v>
    <v>1057</v>
    <v>6.64</v>
    <v>329126000</v>
    <v>ANNEXON, INC.</v>
    <v>ANNEXON, INC.</v>
    <v>6.64</v>
    <v>6.68</v>
    <v>6.91</v>
    <v>6.91</v>
    <v>47630390</v>
    <v>ANNX</v>
    <v>ANNEXON, INC. (XNAS:ANNX)</v>
    <v>475422</v>
    <v>136558</v>
    <v>2011</v>
  </rv>
  <rv s="2">
    <v>1058</v>
  </rv>
  <rv s="0">
    <v>https://www.bing.com/financeapi/forcetrigger?t=c2ppnm&amp;q=XNAS%3aRLYB&amp;form=skydnc</v>
    <v>Learn more on Bing</v>
  </rv>
  <rv s="4">
    <v>7</v>
    <v>RALLYBIO CORPORATION (XNAS:RLYB)</v>
    <v>2</v>
    <v>8</v>
    <v>Finance</v>
    <v>4</v>
    <v>en-GB</v>
    <v>c2ppnm</v>
    <v>268435456</v>
    <v>1</v>
    <v>Powered by Refinitiv</v>
    <v>15.89</v>
    <v>4.54</v>
    <v>0.159</v>
    <v>0.06</v>
    <v>8.6960000000000006E-3</v>
    <v>0.16</v>
    <v>2.2989000000000002E-2</v>
    <v>USD</v>
    <v>Rallybio Corporation is a clinical-stage biotechnology company. The Company is engaged in discovering, developing, manufacturing and delivering therapies that improve the lives of patients suffering from severe and rare diseases. It offers a program for the prevention of fetal and neonatal alloimmune thrombocytopenia, a rare hematological disease that impacts fetuses and newborns. It provides RLYB211, a polyclonal anti-HPA-1a antibody. Its RLYB211 is in Phase I/II clinical trial. The Company’s lead product candidate, RLYB212, is a monoclonal anti-HPA-1a antibody. It is also focused on developing therapies that address diseases of complement dysregulation, including paroxysmal nocturnal hemoglobinuria (PNH), generalized myasthenia gravis (gMG), and ophthalmic disorders. Its RLYB116 is a long-acting, subcutaneously administered inhibitor of complement factor 5 (C5) in development for the treatment of patients with PNH and gMG. It also includes RLYB114, which is a pegylated C5 inhibitor.</v>
    <v>35</v>
    <v>Nasdaq Stock Market</v>
    <v>XNAS</v>
    <v>XNAS</v>
    <v>234 CHURCH STREET, SUITE 1020, NEW HAVEN, CT, 06510 US</v>
    <v>7.06</v>
    <v>Biotechnology &amp; Medical Research</v>
    <v>Stock</v>
    <v>44947.02049170078</v>
    <v>1060</v>
    <v>6.2601000000000004</v>
    <v>258156100</v>
    <v>RALLYBIO CORPORATION</v>
    <v>RALLYBIO CORPORATION</v>
    <v>7.01</v>
    <v>6.9</v>
    <v>6.96</v>
    <v>7.12</v>
    <v>37091400</v>
    <v>RLYB</v>
    <v>RALLYBIO CORPORATION (XNAS:RLYB)</v>
    <v>40535</v>
    <v>114826</v>
    <v>2020</v>
  </rv>
  <rv s="2">
    <v>1061</v>
  </rv>
  <rv s="0">
    <v>https://www.bing.com/financeapi/forcetrigger?t=c2f17w&amp;q=XNAS%3aGRPH&amp;form=skydnc</v>
    <v>Learn more on Bing</v>
  </rv>
  <rv s="4">
    <v>7</v>
    <v>GRAPHITE BIO, INC. (XNAS:GRPH)</v>
    <v>2</v>
    <v>8</v>
    <v>Finance</v>
    <v>4</v>
    <v>en-GB</v>
    <v>c2f17w</v>
    <v>268435456</v>
    <v>1</v>
    <v>Powered by Refinitiv</v>
    <v>11.3</v>
    <v>1.59</v>
    <v>1.0149999999999999</v>
    <v>-0.01</v>
    <v>-5.1549999999999999E-3</v>
    <v>0</v>
    <v>0</v>
    <v>USD</v>
    <v>Graphite Bio, Inc. is a clinical-stage, gene editing company. The Company is developing a new class of therapies to cure a range of serious and life-threatening diseases. Its gene-editing platform allows to correct mutations, replace entire disease-causing genes with normal genes, or insert new genes into predetermined, safe locations. The Company's lead product candidate, GPH101, is a differentiated approach with the potential to directly correct the mutation that causes sickle cell disease and restore normal adult hemoglobin (HgbA) expression. Its pipeline includes multiple programs, such as GPH102, for beta-thalassemia and GPH201, for X-linked severe combined immunodeficiency syndrome (XSCID), which is its gene replacement technology; GPH301 for Gaucher disease and an early-stage research program for alpha-1 antitrypsin (AAT) deficiency, which is its targeted gene insertion technology, and multiple undisclosed programs in both hematopoietic stem cells (HSCs) and other cell types.</v>
    <v>114</v>
    <v>Nasdaq Stock Market</v>
    <v>XNAS</v>
    <v>XNAS</v>
    <v>201 Haskins Way, Suite 210, SOUTH SAN FRANCISCO, CA, 94080 US</v>
    <v>1.98</v>
    <v>Biotechnology &amp; Medical Research</v>
    <v>Stock</v>
    <v>44946.912475960155</v>
    <v>1063</v>
    <v>1.91</v>
    <v>112234000</v>
    <v>GRAPHITE BIO, INC.</v>
    <v>GRAPHITE BIO, INC.</v>
    <v>1.95</v>
    <v>1.94</v>
    <v>1.93</v>
    <v>1.93</v>
    <v>58152320</v>
    <v>GRPH</v>
    <v>GRAPHITE BIO, INC. (XNAS:GRPH)</v>
    <v>156289</v>
    <v>383848</v>
    <v>2019</v>
  </rv>
  <rv s="2">
    <v>1064</v>
  </rv>
  <rv s="0">
    <v>https://www.bing.com/financeapi/forcetrigger?t=bv2x8m&amp;q=XNAS%3aBLI&amp;form=skydnc</v>
    <v>Learn more on Bing</v>
  </rv>
  <rv s="4">
    <v>7</v>
    <v>Berkeley Lights Inc (XNAS:BLI)</v>
    <v>2</v>
    <v>8</v>
    <v>Finance</v>
    <v>4</v>
    <v>en-GB</v>
    <v>bv2x8m</v>
    <v>268435456</v>
    <v>1</v>
    <v>Powered by Refinitiv</v>
    <v>10.29</v>
    <v>1.825</v>
    <v>2.367</v>
    <v>0</v>
    <v>0</v>
    <v>0.11</v>
    <v>4.9326999999999996E-2</v>
    <v>USD</v>
    <v>Berkeley Lights, Inc. is a digital cell biology company. The Company is focused on enabling and accelerating the rapid development and commercialization of biotherapeutics and other cell-based products. The Company's Berkeley Lights Platform captures deep phenotypic, functional, and genotypic information for thousands of single cells in parallel and can also deliver the live biology customers desire in the form of the best cells. Its platform delivers live biology, in the form of cell-based products. It is a fully integrated, end-to-end solution, comprised of proprietary consumables, including OptoSelect chips and reagent kits, advanced automation systems, and advanced application and workflow software. The Company platform proprietary OptoElectro Positioning (OEP) technology, which provides deterministic positioning of living single cells and other micro-objects using light. The Company's software products include Cell Analysis Suite (CAS), Assay Analyzer and Image Analyzer.</v>
    <v>293</v>
    <v>Nasdaq Stock Market</v>
    <v>XNAS</v>
    <v>XNAS</v>
    <v>5858 Horton Street, Suite 320, EMERYVILLE, CA, 94608 US</v>
    <v>2.2799999999999998</v>
    <v>Healthcare Equipment &amp; Supplies</v>
    <v>Stock</v>
    <v>44946.991389421091</v>
    <v>1066</v>
    <v>2.19</v>
    <v>152922100</v>
    <v>Berkeley Lights Inc</v>
    <v>Berkeley Lights Inc</v>
    <v>2.2599999999999998</v>
    <v>2.23</v>
    <v>2.23</v>
    <v>2.34</v>
    <v>68574960</v>
    <v>BLI</v>
    <v>Berkeley Lights Inc (XNAS:BLI)</v>
    <v>662061</v>
    <v>1089419</v>
    <v>2011</v>
  </rv>
  <rv s="2">
    <v>1067</v>
  </rv>
  <rv s="0">
    <v>https://www.bing.com/financeapi/forcetrigger?t=a26gf2&amp;q=XNAS%3aLRMR&amp;form=skydnc</v>
    <v>Learn more on Bing</v>
  </rv>
  <rv s="4">
    <v>7</v>
    <v>LARIMAR THERAPEUTICS, INC. (XNAS:LRMR)</v>
    <v>2</v>
    <v>8</v>
    <v>Finance</v>
    <v>9</v>
    <v>en-GB</v>
    <v>a26gf2</v>
    <v>268435456</v>
    <v>1</v>
    <v>Powered by Refinitiv</v>
    <v>11.05</v>
    <v>1.53</v>
    <v>0.4622</v>
    <v>0.04</v>
    <v>9.2810000000000011E-3</v>
    <v>0</v>
    <v>0</v>
    <v>USD</v>
    <v>Larimar Therapeutics Inc. is a clinical-stage biopharmaceutical company. The Company is focused on developing treatments for patients suffering from complex rare diseases using its cell penetrating peptide technology platform. The Company's protein replacement therapy platform is intended to deliver missing proteins inside the machinery of cells to treat devastating rare diseases that are ineffective or have no treatments available. Its cell penetrating peptide (CPP) technology platform, which enables a therapeutic molecule to cross a cell membrane in order to reach intracellular targets, has the potential to enable the treatment of other rare and orphan diseases. The Company's lead product candidate, CTI-1601, is a recombinant fusion protein intended to deliver human frataxin (FXN), an essential protein to the mitochondria of patients with Friedreich’s ataxia. CTI-1601 is in a Phase I clinical program.</v>
    <v>31</v>
    <v>Nasdaq Stock Market</v>
    <v>XNAS</v>
    <v>XNAS</v>
    <v>THREE BALA PLAZA EAST. SUITE 506, BALA CYNWYD, PA, 19004 US</v>
    <v>4.4000000000000004</v>
    <v>Biotechnology &amp; Medical Research</v>
    <v>Stock</v>
    <v>44946.875056214842</v>
    <v>1069</v>
    <v>4.21</v>
    <v>188221000</v>
    <v>LARIMAR THERAPEUTICS, INC.</v>
    <v>LARIMAR THERAPEUTICS, INC.</v>
    <v>4.2699999999999996</v>
    <v>4.3099999999999996</v>
    <v>4.3499999999999996</v>
    <v>4.3499999999999996</v>
    <v>43269200</v>
    <v>LRMR</v>
    <v>LARIMAR THERAPEUTICS, INC. (XNAS:LRMR)</v>
    <v>48677</v>
    <v>140435</v>
    <v>2005</v>
  </rv>
  <rv s="2">
    <v>1070</v>
  </rv>
  <rv s="0">
    <v>https://www.bing.com/financeapi/forcetrigger?t=aw1wim&amp;q=XNAS%3aXFOR&amp;form=skydnc</v>
    <v>Learn more on Bing</v>
  </rv>
  <rv s="4">
    <v>7</v>
    <v>X4 PHARMACEUTICALS, INC. (XNAS:XFOR)</v>
    <v>2</v>
    <v>8</v>
    <v>Finance</v>
    <v>4</v>
    <v>en-GB</v>
    <v>aw1wim</v>
    <v>268435456</v>
    <v>1</v>
    <v>Powered by Refinitiv</v>
    <v>2.4125000000000001</v>
    <v>0.65</v>
    <v>0.4839</v>
    <v>0.05</v>
    <v>4.8076999999999995E-2</v>
    <v>-0.01</v>
    <v>-9.1739999999999999E-3</v>
    <v>USD</v>
    <v>X4 Pharmaceuticals, Inc. is a clinical-stage biopharmaceutical company. The Company is focused on the research, development and commercialization of therapeutics for the treatment of rare diseases with an initial focus on the treatment of people with immune system dysfunction. Its lead product candidate, mavorixafor, is a small molecule inhibitor of the chemokine receptor CXCR4 and is being developed as a once-daily oral therapy. Its mavorixafor demonstrated ability to antagonize CXCR4 and improve the healthy maturation and trafficking of white blood cells (WBCs), which provides therapeutic benefit across a variety of diseases, including primary immunodeficiencies (PIDs) and certain types of cancer. Its mavorixafor is in a global Phase III clinical trial for the treatment of warts, hypogammaglobulinemia, infections and myelokathexis (WHIM) syndrome, a rare, inherited PID caused by genetic mutations in the CXCR4 receptor gene. Its product candidates include X4P-001, X4P-002 and X4P-003.</v>
    <v>100</v>
    <v>Nasdaq Stock Market</v>
    <v>XNAS</v>
    <v>XNAS</v>
    <v>61 NORTH BEACON STREET, 4TH FLOOR, BOSTON, MA, 02134 US</v>
    <v>1.1200000000000001</v>
    <v>Biotechnology &amp; Medical Research</v>
    <v>Stock</v>
    <v>44946.994586585155</v>
    <v>1072</v>
    <v>1.03</v>
    <v>131927700</v>
    <v>X4 PHARMACEUTICALS, INC.</v>
    <v>X4 PHARMACEUTICALS, INC.</v>
    <v>1.05</v>
    <v>1.04</v>
    <v>1.0900000000000001</v>
    <v>1.08</v>
    <v>121034600</v>
    <v>XFOR</v>
    <v>X4 PHARMACEUTICALS, INC. (XNAS:XFOR)</v>
    <v>560077</v>
    <v>1583808</v>
    <v>2010</v>
  </rv>
  <rv s="2">
    <v>1073</v>
  </rv>
  <rv s="0">
    <v>https://www.bing.com/financeapi/forcetrigger?t=aygsrw&amp;q=XNAS%3aSLDB&amp;form=skydnc</v>
    <v>Learn more on Bing</v>
  </rv>
  <rv s="4">
    <v>7</v>
    <v>SOLID BIOSCIENCES INC. (XNAS:SLDB)</v>
    <v>2</v>
    <v>8</v>
    <v>Finance</v>
    <v>4</v>
    <v>en-GB</v>
    <v>aygsrw</v>
    <v>268435456</v>
    <v>1</v>
    <v>Powered by Refinitiv</v>
    <v>21.45</v>
    <v>5.21</v>
    <v>1.4398</v>
    <v>0.40500000000000003</v>
    <v>5.8484000000000001E-2</v>
    <v>0.17</v>
    <v>2.3192000000000001E-2</v>
    <v>USD</v>
    <v>Solid Biosciences Inc. is a life sciences company that is focused on developing transformative treatments to improve the lives of patients with Duchenne muscular dystrophy (Duchenne). Duchenne is a genetic muscle-wasting disease predominantly affecting boys. SGT-001 and SGT-003 are its gene transfer candidates. SGT-001 and SGT-003 are designed to address the underlying genetic cause of Duchenne by delivering a synthetic transgene that produces dystrophin-like protein that is only expressed in muscles of the body, including cardiac and respiratory muscles. SGT-001 is its lead gene transfer candidate and utilizes an adeno-associated virus (AAV)9 vector. In addition to its gene transfer candidates, it has development programs focusing on platform technologies, including dual gene expression, a technology that allows it to package multiple transgenes into one vector, as well as capsids. It is developing SGT-001 for the treatment of Duchenne through a single intravenous administration.</v>
    <v>104</v>
    <v>Nasdaq Stock Market</v>
    <v>XNAS</v>
    <v>XNAS</v>
    <v>500 RUTHERFORD AVENUE, 3RD FLOOR, CHARLESTOWN, MA, 02129 US</v>
    <v>7.5</v>
    <v>Biotechnology &amp; Medical Research</v>
    <v>Stock</v>
    <v>44947.029532985936</v>
    <v>1075</v>
    <v>6.9146000000000001</v>
    <v>143136100</v>
    <v>SOLID BIOSCIENCES INC.</v>
    <v>SOLID BIOSCIENCES INC.</v>
    <v>6.96</v>
    <v>6.9249999999999998</v>
    <v>7.33</v>
    <v>7.5</v>
    <v>19527440</v>
    <v>SLDB</v>
    <v>SOLID BIOSCIENCES INC. (XNAS:SLDB)</v>
    <v>45082</v>
    <v>30270</v>
    <v>2013</v>
  </rv>
  <rv s="2">
    <v>1076</v>
  </rv>
  <rv s="0">
    <v>https://www.bing.com/financeapi/forcetrigger?t=btyukr&amp;q=XNAS%3aIMRA&amp;form=skydnc</v>
    <v>Learn more on Bing</v>
  </rv>
  <rv s="4">
    <v>7</v>
    <v>IMARA INC. (XNAS:IMRA)</v>
    <v>2</v>
    <v>8</v>
    <v>Finance</v>
    <v>4</v>
    <v>en-GB</v>
    <v>btyukr</v>
    <v>268435456</v>
    <v>1</v>
    <v>Powered by Refinitiv</v>
    <v>5.2614000000000001</v>
    <v>0.97389999999999999</v>
    <v>0.97799999999999998</v>
    <v>-0.03</v>
    <v>-7.2989999999999999E-3</v>
    <v>-7.0000000000000007E-2</v>
    <v>-1.7156999999999999E-2</v>
    <v>USD</v>
    <v>Imara, Inc. is a clinical-stage biotechnology company. The Company is focused on developing and commercializing therapeutics to treat patients suffering from rare inherited genetic disorders of hemoglobin and other serious diseases. Its lead product candidate, tovinontrine (IMR-687), is an oral, highly selective, potent small molecule inhibitor of phosphodiesterase-9 (PDE9). PDE9 selectively degrades cyclic guanosine monophosphate (cGMP), an active signaling molecule. IMR-687 is in Phase IIb clinical development for the treatment of sickle cell disease (SCD) and beta- thalassemia. It is also focused on initiating a Phase II clinical trial of IMR-687 in heart failure with preserved ejection fraction (HFpEF). The Company is also focused on development of IMR-261, an oral, clinic-ready activator of nuclear factor erythroid 2-related factor 2 (Nrf2).</v>
    <v>41</v>
    <v>Nasdaq Stock Market</v>
    <v>XNAS</v>
    <v>XNAS</v>
    <v>1309 Beacon Street, Suite 300, BROOKLINE, MA, 02446 US</v>
    <v>4.24</v>
    <v>Biotechnology &amp; Medical Research</v>
    <v>Stock</v>
    <v>44946.94809356406</v>
    <v>1078</v>
    <v>4.0705</v>
    <v>107252000</v>
    <v>IMARA INC.</v>
    <v>IMARA INC.</v>
    <v>4.22</v>
    <v>4.1100000000000003</v>
    <v>4.08</v>
    <v>4.01</v>
    <v>26287260</v>
    <v>IMRA</v>
    <v>IMARA INC. (XNAS:IMRA)</v>
    <v>8370</v>
    <v>149340</v>
    <v>2016</v>
  </rv>
  <rv s="2">
    <v>1079</v>
  </rv>
  <rv s="0">
    <v>https://www.bing.com/financeapi/forcetrigger?t=a1p6p2&amp;q=XNAS%3aCAPR&amp;form=skydnc</v>
    <v>Learn more on Bing</v>
  </rv>
  <rv s="4">
    <v>7</v>
    <v>CAPRICOR THERAPEUTICS, INC. (XNAS:CAPR)</v>
    <v>2</v>
    <v>8</v>
    <v>Finance</v>
    <v>4</v>
    <v>en-GB</v>
    <v>a1p6p2</v>
    <v>268435456</v>
    <v>1</v>
    <v>Powered by Refinitiv</v>
    <v>6.58</v>
    <v>2.56</v>
    <v>4.1741000000000001</v>
    <v>0.35</v>
    <v>8.7499999999999994E-2</v>
    <v>0</v>
    <v>0</v>
    <v>USD</v>
    <v>Capricor Therapeutics, Inc. is a biotechnology company that is focused on developing transformative cell and exosome-based therapeutics and vaccines for treating and preventing a broad spectrum of diseases. The Company consists of cell therapy program, including CAP-1002 for Duchenne Muscular Dystrophy program and CAP-1002 with CAP-1002 for coronavirus (COVID-19). The Company’s lead candidate, CAP-1002, is an allogeneic cardiac-derived cell therapy. CAP-1002 is in clinical development for treating Duchenne muscular dystrophy and the cytokine storm associated with COVID-19. Capricor is also developing its exosome technology therapeutic platform. The Company is focused on developing exosomes capable of delivering nucleic acids, including messenger RNA (mRNA) as well as proteins, to treat or prevent a range of diseases. CAP-1002 cell therapy programs initiated Pivotal Phase III, HOPE-3.</v>
    <v>48</v>
    <v>Nasdaq Stock Market</v>
    <v>XNAS</v>
    <v>XNAS</v>
    <v>2ND FLOOR, 8840 WILSHIRE BLVD, BEVERLY HILLS, CA, 90211 US</v>
    <v>4.3499999999999996</v>
    <v>Biotechnology &amp; Medical Research</v>
    <v>Stock</v>
    <v>44946.912359339847</v>
    <v>1081</v>
    <v>4.08</v>
    <v>109800100</v>
    <v>CAPRICOR THERAPEUTICS, INC.</v>
    <v>CAPRICOR THERAPEUTICS, INC.</v>
    <v>4.08</v>
    <v>4</v>
    <v>4.3499999999999996</v>
    <v>4.3499999999999996</v>
    <v>25241400</v>
    <v>CAPR</v>
    <v>CAPRICOR THERAPEUTICS, INC. (XNAS:CAPR)</v>
    <v>111206</v>
    <v>92983</v>
    <v>2007</v>
  </rv>
  <rv s="2">
    <v>1082</v>
  </rv>
  <rv s="0">
    <v>https://www.bing.com/financeapi/forcetrigger?t=azgvm7&amp;q=XNAS%3aFIXX&amp;form=skydnc</v>
    <v>Learn more on Bing</v>
  </rv>
  <rv s="4">
    <v>7</v>
    <v>HOMOLOGY MEDICINES, INC. (XNAS:FIXX)</v>
    <v>2</v>
    <v>8</v>
    <v>Finance</v>
    <v>4</v>
    <v>en-GB</v>
    <v>azgvm7</v>
    <v>268435456</v>
    <v>1</v>
    <v>Powered by Refinitiv</v>
    <v>4.26</v>
    <v>1.04</v>
    <v>-8.3799999999999999E-2</v>
    <v>0.1</v>
    <v>6.4935000000000007E-2</v>
    <v>0.05</v>
    <v>3.0488000000000001E-2</v>
    <v>USD</v>
    <v>Homology Medicines, Inc. is a clinical-stage genetic medicines company focused on providing treatment for rare genetic diseases. The Company’s clinical programs include HMI-102, is an investigational gene therapy candidate in clinical development for the treatment of adult patients with phenylketonuria (PKU); HMI-103, which is an investigational gene editing candidate in clinical development for the treatment of patients with PKU, and HMI-203, which is an investigational gene therapy candidate in clinical development for the treatment of patients with mucopolysaccharidosis type II (MPS II), or Hunter syndrome. Additionally, the Company is developing a gene therapy candidate, HMI-104, from its GTx-mAb platform for the treatment of patients with paroxysmal nocturnal hemoglobinuria (PNH), and conducting research in other diseases, including metachromatic leukodystrophy (MLD). Its platform is designed to utilize human hematopoietic stem cell derived adeno-associated virus vectors.</v>
    <v>224</v>
    <v>Nasdaq Stock Market</v>
    <v>XNAS</v>
    <v>XNAS</v>
    <v>1 Patriots Park, BEDFORD, MA, 01730-2343 US</v>
    <v>1.67</v>
    <v>Biotechnology &amp; Medical Research</v>
    <v>Stock</v>
    <v>44946.966106411717</v>
    <v>1084</v>
    <v>1.55</v>
    <v>94268200</v>
    <v>HOMOLOGY MEDICINES, INC.</v>
    <v>HOMOLOGY MEDICINES, INC.</v>
    <v>1.55</v>
    <v>1.54</v>
    <v>1.64</v>
    <v>1.69</v>
    <v>57480610</v>
    <v>FIXX</v>
    <v>HOMOLOGY MEDICINES, INC. (XNAS:FIXX)</v>
    <v>69132</v>
    <v>168128</v>
    <v>2015</v>
  </rv>
  <rv s="2">
    <v>1085</v>
  </rv>
  <rv s="0">
    <v>https://www.bing.com/financeapi/forcetrigger?t=bn7tqh&amp;q=XNAS%3aLOGC&amp;form=skydnc</v>
    <v>Learn more on Bing</v>
  </rv>
  <rv s="5">
    <v>10</v>
    <v>LOGICBIO THERAPEUTICS, INC. (XNAS:LOGC)</v>
    <v>2</v>
    <v>11</v>
    <v>Finance</v>
    <v>12</v>
    <v>en-GB</v>
    <v>bn7tqh</v>
    <v>268435456</v>
    <v>1</v>
    <v>1</v>
    <v>Powered by Refinitiv</v>
    <v>3.77</v>
    <v>0.25729999999999997</v>
    <v>4.5907999999999998</v>
    <v>0.01</v>
    <v>4.8539999999999998E-3</v>
    <v>USD</v>
    <v>LogicBio Therapeutics, Inc. is a clinical-stage genetic medicine company. It is focused on genome editing and gene delivery platforms to address rare and serious diseases from infancy through adulthood. Its genome editing platform, GeneRide, is an approach to precise gene insertion harnessing a cell's natural deoxyribonucleic acid repair process, potentially to durable therapeutic protein expression levels. Its gene delivery platform, sAAVy, is an adeno-associated virus (AAV) capsid engineering platform designed to optimize gene delivery for treatments in a range of indications and tissues. Its lead product candidate, LB-001 is developed for the treatment of methylmalonic acidemia (MMA) in pediatric patients. LB-001 is designed to introduce a functional copy of the methylmalonyl-CoA mutase (MUT) gene into the genome of MMA patients. It is developing LB-401 for the treatment of hereditary tyrosinemia type 1. It is also developing LB-301 for the treatment of Crigler-Najjar syndrome (CN).</v>
    <v>62</v>
    <v>Nasdaq Stock Market</v>
    <v>XNAS</v>
    <v>XNAS</v>
    <v>65 Hayden Ave, 2Nd Floor, LEXINGTON, MA, 02421 US</v>
    <v>2.0699999999999998</v>
    <v>Pharmaceuticals</v>
    <v>Stock</v>
    <v>44880.964153842186</v>
    <v>1087</v>
    <v>2.06</v>
    <v>68232851</v>
    <v>LOGICBIO THERAPEUTICS, INC.</v>
    <v>LOGICBIO THERAPEUTICS, INC.</v>
    <v>2.06</v>
    <v>2.06</v>
    <v>2.0699999999999998</v>
    <v>32962730</v>
    <v>LOGC</v>
    <v>LOGICBIO THERAPEUTICS, INC. (XNAS:LOGC)</v>
    <v>153044</v>
    <v>285298</v>
    <v>2014</v>
  </rv>
  <rv s="2">
    <v>1088</v>
  </rv>
  <rv s="0">
    <v>https://www.bing.com/financeapi/forcetrigger?t=c1daz2&amp;q=XNAS%3aRPHM&amp;form=skydnc</v>
    <v>Learn more on Bing</v>
  </rv>
  <rv s="4">
    <v>7</v>
    <v>Reneo Pharmaceuticals Inc (XNAS:RPHM)</v>
    <v>2</v>
    <v>8</v>
    <v>Finance</v>
    <v>9</v>
    <v>en-GB</v>
    <v>c1daz2</v>
    <v>268435456</v>
    <v>1</v>
    <v>Powered by Refinitiv</v>
    <v>8.1397999999999993</v>
    <v>1.79</v>
    <v>1.353</v>
    <v>-0.12</v>
    <v>-4.7431000000000001E-2</v>
    <v>-0.03</v>
    <v>-1.2295E-2</v>
    <v>USD</v>
    <v>Reneo Pharmaceuticals, Inc. is a clinical-stage pharmaceutical company. The Company is focused on the developing therapies for patients with rare genetic mitochondrial diseases. The Company is engaged in developing REN001 to modulate genes critical to metabolism and generation of ATP, which is the source of energy for cellular processes. REN001 is a selective peroxisome proliferator-activated receptor delta (PPARd) agonist that has been shown to transcription of genes involved in mitochondrial function and fatty acid oxidation (FAO). The Company is developing REN001 in the three rare genetic diseases that present with myopathy and have unmet medical need: primary mitochondrial myopathies (PMM), long-chain fatty acid oxidation disorders (LC-FAOD), and glycogen storage disease type V (McArdle disease). The Company has completed Phase I b clinical trial in patients with PMM to REN001. It is conducting open-label Phase I b clinical trials of REN001 with LC-FAOD and with McArdle disease.</v>
    <v>32</v>
    <v>Nasdaq Stock Market</v>
    <v>XNAS</v>
    <v>XNAS</v>
    <v>18575 Jamboree Road, Suite 275-S, IRVINE, CA, 92612 US</v>
    <v>2.5</v>
    <v>Biotechnology &amp; Medical Research</v>
    <v>Stock</v>
    <v>44946.875056978904</v>
    <v>1090</v>
    <v>2.17</v>
    <v>59852340</v>
    <v>Reneo Pharmaceuticals Inc</v>
    <v>Reneo Pharmaceuticals Inc</v>
    <v>2.48</v>
    <v>2.5299999999999998</v>
    <v>2.41</v>
    <v>2.41</v>
    <v>24529650</v>
    <v>RPHM</v>
    <v>Reneo Pharmaceuticals Inc (XNAS:RPHM)</v>
    <v>13187</v>
    <v>29711</v>
    <v>2014</v>
  </rv>
  <rv s="2">
    <v>1091</v>
  </rv>
  <rv s="0">
    <v>https://www.bing.com/financeapi/forcetrigger?t=bnmgf2&amp;q=XNAS%3aORTX&amp;form=skydnc</v>
    <v>Learn more on Bing</v>
  </rv>
  <rv s="4">
    <v>7</v>
    <v>ORCHARD THERAPEUTICS PLC (XNAS:ORTX)</v>
    <v>2</v>
    <v>8</v>
    <v>Finance</v>
    <v>4</v>
    <v>en-GB</v>
    <v>bnmgf2</v>
    <v>268435456</v>
    <v>1</v>
    <v>Powered by Refinitiv</v>
    <v>1.2299</v>
    <v>0.36009999999999998</v>
    <v>0.76129999999999998</v>
    <v>1.1900000000000001E-2</v>
    <v>1.8651999999999998E-2</v>
    <v>-2.98E-2</v>
    <v>-4.5853000000000005E-2</v>
    <v>USD</v>
    <v>Orchard Therapeutics plc is a gene therapy company. The Company is engaged in development, manufacturing and commercialization of gene and cell therapies to provide curative therapies to patients suffering from a range of diseases. The Company's portfolio includes a commercial-stage product and research and development-stage product candidates. It is focused on severe neurometabolic diseases and early research programs in rare primary immune deficiencies, including OTL-103 for treatment of Wiskott Aldrich syndrome (WAS), OTL-102 for treatment of X-linked chronic granulomatous disease (X-CGD), and Strimvelis for adenosine deaminase severe combined immunodeficiency (ADA-SCID). The Company also develops, OTL-105, an investigational ex vivo autologous HSC gene therapy for the treatment of hereditary angioedema (HAE), a life-threatening rare disorder that causes recurring swelling attacks in the face, throat, extremities and abdomen. It also develops OTL-200 under the brand name Libmeldy.</v>
    <v>259</v>
    <v>Nasdaq Stock Market</v>
    <v>XNAS</v>
    <v>XNAS</v>
    <v>245 Hammersmith Road, 3Rd Floor, London, UNITED KINGDOM-NA, W6 8PW GB</v>
    <v>0.66</v>
    <v>Pharmaceuticals</v>
    <v>Stock</v>
    <v>44947.039145404684</v>
    <v>1093</v>
    <v>0.61899999999999999</v>
    <v>82335650</v>
    <v>ORCHARD THERAPEUTICS PLC</v>
    <v>ORCHARD THERAPEUTICS PLC</v>
    <v>0.66</v>
    <v>0.63800000000000001</v>
    <v>0.64990000000000003</v>
    <v>0.62009999999999998</v>
    <v>126689700</v>
    <v>ORTX</v>
    <v>ORCHARD THERAPEUTICS PLC (XNAS:ORTX)</v>
    <v>210963</v>
    <v>1909377</v>
    <v>2018</v>
  </rv>
  <rv s="2">
    <v>1094</v>
  </rv>
  <rv s="0">
    <v>https://www.bing.com/financeapi/forcetrigger?t=a23v27&amp;q=XNAS%3aSYBX&amp;form=skydnc</v>
    <v>Learn more on Bing</v>
  </rv>
  <rv s="4">
    <v>7</v>
    <v>SYNLOGIC, INC. (XNAS:SYBX)</v>
    <v>2</v>
    <v>8</v>
    <v>Finance</v>
    <v>4</v>
    <v>en-GB</v>
    <v>a23v27</v>
    <v>268435456</v>
    <v>1</v>
    <v>Powered by Refinitiv</v>
    <v>2.6499000000000001</v>
    <v>0.55000000000000004</v>
    <v>0.96550000000000002</v>
    <v>1E-4</v>
    <v>1E-4</v>
    <v>-1.01E-2</v>
    <v>-1.0099E-2</v>
    <v>USD</v>
    <v>Synlogic, Inc. is a clinical-stage biopharmaceutical company. The Company is focused on the discovery and development of synthetic biology therapeutics for the treatment of rare, infectious, and other diseases. Its pipeline includes its lead program in phenylketonuria (PKU). The Company's PKU program includes two development candidates, SYNB1618 and SYNB1934. SYNB1618 and SYNB1934 are orally administered, non-systemically absorbed drug candidates for PKU, which is a genetic disease caused by neurotoxic levels of the amino acid Phe. Its product pipeline includes SYNB1353 and SYNB8802. SYNB1353 is an orally administered, non-systemically absorbed live biotherapeutic drug candidate engineered to consume methionine in the gastrointestinal tract (GI) total homocysteine (tHcy) in homocystinuria (HCU) patients and allowing natural protein intake. SYNB8802 is a non-systemically absorbed drug candidate developed for the treatment of enteric hyperoxaluria.</v>
    <v>84</v>
    <v>Nasdaq Stock Market</v>
    <v>XNAS</v>
    <v>XNAS</v>
    <v>301 Binney St Ste 402, CAMBRIDGE, MA, 02142-1030 US</v>
    <v>1.02</v>
    <v>Biotechnology &amp; Medical Research</v>
    <v>Stock</v>
    <v>44947.038514282031</v>
    <v>1096</v>
    <v>0.86099999999999999</v>
    <v>70526990</v>
    <v>SYNLOGIC, INC.</v>
    <v>SYNLOGIC, INC.</v>
    <v>0.94389999999999996</v>
    <v>1</v>
    <v>1.0001</v>
    <v>0.99</v>
    <v>70519940</v>
    <v>SYBX</v>
    <v>SYNLOGIC, INC. (XNAS:SYBX)</v>
    <v>332021</v>
    <v>183319</v>
    <v>2007</v>
  </rv>
  <rv s="2">
    <v>1097</v>
  </rv>
  <rv s="0">
    <v>https://www.bing.com/financeapi/forcetrigger?t=a1mqbh&amp;q=XNAS%3aABEO&amp;form=skydnc</v>
    <v>Learn more on Bing</v>
  </rv>
  <rv s="4">
    <v>7</v>
    <v>ABEONA THERAPEUTICS INC. (XNAS:ABEO)</v>
    <v>2</v>
    <v>8</v>
    <v>Finance</v>
    <v>4</v>
    <v>en-GB</v>
    <v>a1mqbh</v>
    <v>268435456</v>
    <v>1</v>
    <v>Powered by Refinitiv</v>
    <v>9.3550000000000004</v>
    <v>2.34</v>
    <v>1.2352000000000001</v>
    <v>0.02</v>
    <v>7.8739999999999991E-3</v>
    <v>0</v>
    <v>0</v>
    <v>USD</v>
    <v>Abeona Therapeutics Inc. is a clinical-stage biopharmaceutical company that develops gene and cell therapies for life-threatening rare genetic diseases. The Company’s lead clinical programs consist of EB-101, which is an autologous, gene-corrected cell therapy for recessive dystrophic epidermolysis bullosa (RDEB) and ABO-102, which is an adeno-associated virus (AAV)-based gene therapy for Sanfilippo syndrome type A (MPS IIIA). The Company is focused on to develop additional AAV-based gene therapies designed to treat ophthalmic and other diseases and AAV-based gene therapies using the AIM Capsid platform that has a license from the University of North Carolina at Chapel Hill and internal AAV vector research programs. It is applying AIM Capsid Technology to develop in-vivo gene therapies.</v>
    <v>90</v>
    <v>Nasdaq Stock Market</v>
    <v>XNAS</v>
    <v>XNAS</v>
    <v>1330 Avenue of the Americas Fl 33, NEW YORK, NY, 10019-5442 US</v>
    <v>2.59</v>
    <v>Biotechnology &amp; Medical Research</v>
    <v>Stock</v>
    <v>44946.966250543752</v>
    <v>1099</v>
    <v>2.5</v>
    <v>43970050</v>
    <v>ABEONA THERAPEUTICS INC.</v>
    <v>ABEONA THERAPEUTICS INC.</v>
    <v>2.5499999999999998</v>
    <v>2.54</v>
    <v>2.56</v>
    <v>2.56</v>
    <v>17175800</v>
    <v>ABEO</v>
    <v>ABEONA THERAPEUTICS INC. (XNAS:ABEO)</v>
    <v>170590</v>
    <v>347213</v>
    <v>1989</v>
  </rv>
  <rv s="2">
    <v>1100</v>
  </rv>
  <rv s="0">
    <v>https://www.bing.com/financeapi/forcetrigger?t=a1phec&amp;q=XNAS%3aAVTX&amp;form=skydnc</v>
    <v>Learn more on Bing</v>
  </rv>
  <rv s="3">
    <v>5</v>
    <v>AVALO THERAPEUTICS, INC. (XNAS:AVTX)</v>
    <v>2</v>
    <v>6</v>
    <v>Finance</v>
    <v>9</v>
    <v>en-GB</v>
    <v>a1phec</v>
    <v>268435456</v>
    <v>1</v>
    <v>Powered by Refinitiv</v>
    <v>12.6</v>
    <v>2.4228000000000001</v>
    <v>1.5519000000000001</v>
    <v>-0.11</v>
    <v>-2.2176999999999999E-2</v>
    <v>-0.05</v>
    <v>-1.0204E-2</v>
    <v>USD</v>
    <v>Avalo Therapeutics, Inc. is a clinical-stage precision medicine company. The Company discovers, develops, and commercializes therapeutics for patients with unmet clinical needs in immunology and rare genetic diseases. Its clinical-stage pipeline includes AVTX-002, AVTX-007, and AVTX-800 programs. AVTX-002 is an Anti-LIGHT monoclonal antibody for treatment of non-eosinophilic asthma, moderate to severe inflammatory bowel disease, and COVID-19 acute respiratory distress syndromes. AVTX-007 is a fully human monoclonal antibody for the treatment of Still’s Disease, including adult-onset Still’s disease (AOSD) and systemic juvenile jdiopathic Arthritis (SJIA). Its AVTX-800 programs include AVTX-801 and AVTX-803, AVTX-802, AVTX-008, and AVTX-006. VTX-801 and AVTX-803 are monosaccharide therapies for the treatment of congenital disorders of glycosylation (CDGs). AVTX-006 is a dual mTORc1/c2 small molecule inhibitor for the treatment of complex lymphatic malformations.</v>
    <v>42</v>
    <v>Nasdaq Stock Market</v>
    <v>XNAS</v>
    <v>XNAS</v>
    <v>540 Gaither Rd Ste 400, ROCKVILLE, MD, 20850 US</v>
    <v>5.1157000000000004</v>
    <v>Biotechnology &amp; Medical Research</v>
    <v>Stock</v>
    <v>44946.875055034376</v>
    <v>1102</v>
    <v>4.9000000000000004</v>
    <v>46129110</v>
    <v>AVALO THERAPEUTICS, INC.</v>
    <v>AVALO THERAPEUTICS, INC.</v>
    <v>5.1157000000000004</v>
    <v>7.0213999999999999</v>
    <v>4.96</v>
    <v>4.8499999999999996</v>
    <v>4.8499999999999996</v>
    <v>9414100</v>
    <v>AVTX</v>
    <v>AVALO THERAPEUTICS, INC. (XNAS:AVTX)</v>
    <v>3484</v>
    <v>12199</v>
    <v>2011</v>
  </rv>
  <rv s="2">
    <v>1103</v>
  </rv>
  <rv s="0">
    <v>https://www.bing.com/financeapi/forcetrigger?t=bxl8ww&amp;q=XNAS%3aEVAX&amp;form=skydnc</v>
    <v>Learn more on Bing</v>
  </rv>
  <rv s="4">
    <v>7</v>
    <v>Evaxion Biotech A/S (XNAS:EVAX)</v>
    <v>2</v>
    <v>8</v>
    <v>Finance</v>
    <v>9</v>
    <v>en-GB</v>
    <v>bxl8ww</v>
    <v>268435456</v>
    <v>1</v>
    <v>Powered by Refinitiv</v>
    <v>3.64</v>
    <v>1.41</v>
    <v>0.74299999999999999</v>
    <v>-0.04</v>
    <v>-2.3529000000000001E-2</v>
    <v>-0.01</v>
    <v>-6.0240000000000007E-3</v>
    <v>USD</v>
    <v>Evaxion Biotech A/S is a Denmark-based clinical-stage biotechnology company, which specializes in the development of AI-driven immunotherapies to improve the lives of patients with cancer and infectious diseases. The Company decodes the human immune system to discover and develop immunotherapies to treat cancer and infectious diseases. Based on AI-immunology core technology, Evaxion is developing a pipeline of product candidates. In addition, Evaxion develops portfolio of vaccines to prevent bacterial and viral infections.</v>
    <v>61</v>
    <v>Nasdaq Stock Market</v>
    <v>XNAS</v>
    <v>XNAS</v>
    <v>Bredgade 34E, Copenhagen K, COPENHAGEN, DENMARK-NA, 1260 DK</v>
    <v>1.71</v>
    <v>Biotechnology &amp; Medical Research</v>
    <v>Stock</v>
    <v>44946.977128645311</v>
    <v>1105</v>
    <v>1.61</v>
    <v>39563930</v>
    <v>Evaxion Biotech A/S</v>
    <v>Evaxion Biotech A/S</v>
    <v>1.7</v>
    <v>1.7</v>
    <v>1.66</v>
    <v>1.65</v>
    <v>23833690</v>
    <v>EVAX</v>
    <v>Evaxion Biotech A/S (XNAS:EVAX)</v>
    <v>548558</v>
    <v>683203</v>
    <v>2008</v>
  </rv>
  <rv s="2">
    <v>1106</v>
  </rv>
  <rv s="0">
    <v>https://www.bing.com/financeapi/forcetrigger?t=bprw5r&amp;q=XNAS%3aAPLT&amp;form=skydnc</v>
    <v>Learn more on Bing</v>
  </rv>
  <rv s="4">
    <v>7</v>
    <v>APPLIED THERAPEUTICS, INC. (XNAS:APLT)</v>
    <v>2</v>
    <v>8</v>
    <v>Finance</v>
    <v>4</v>
    <v>en-GB</v>
    <v>bprw5r</v>
    <v>268435456</v>
    <v>1</v>
    <v>Powered by Refinitiv</v>
    <v>3.49</v>
    <v>0.4995</v>
    <v>1.786</v>
    <v>0</v>
    <v>0</v>
    <v>0.03</v>
    <v>2.9125999999999999E-2</v>
    <v>USD</v>
    <v>Applied Therapeutics, Inc. is a clinical-stage biopharmaceutical company that is focused on developing a pipeline of product candidates against validated molecular targets in indications of high unmet medical need. The Company’s molecular target is aldose reductase (AR), an enzyme that converts glucose to sorbitol under oxidative stress conditions. Its product candidates include AT-007, AT-001, AT-003 and AT-104. The Company’s AT-007 is a central nervous system (CNS) penetrant ARI, which is developed for the treatment of galactosemia. AT-001 is an aldose reductase inhibitor (ARI) with exposure and nerve permeability. AT-001 is developed for the treatment of diabetic cardiomyopathy (DbCM), fatal fibrosis of the heart. Its AT-003 is an ARI designed to cross through the back of the eye when dosed orally. AT-003 is developed for the treatment of diabetic retinopathy (DR). AT-104 is a dual selective PI3K inhibitor in preclinical development for T Cell Acute Lymphoblastic Leukemia (T-ALL).</v>
    <v>33</v>
    <v>Nasdaq Stock Market</v>
    <v>XNAS</v>
    <v>XNAS</v>
    <v>545 5TH AVENUE, SUITE 1400, NEW YORK, NY, 10017 US</v>
    <v>1.06</v>
    <v>Biotechnology &amp; Medical Research</v>
    <v>Stock</v>
    <v>44946.938081087501</v>
    <v>1108</v>
    <v>1</v>
    <v>49500728</v>
    <v>APPLIED THERAPEUTICS, INC.</v>
    <v>APPLIED THERAPEUTICS, INC.</v>
    <v>1.03</v>
    <v>1.03</v>
    <v>1.03</v>
    <v>1.06</v>
    <v>48058960</v>
    <v>APLT</v>
    <v>APPLIED THERAPEUTICS, INC. (XNAS:APLT)</v>
    <v>147653</v>
    <v>260326</v>
    <v>2016</v>
  </rv>
  <rv s="2">
    <v>1109</v>
  </rv>
  <rv s="0">
    <v>https://www.bing.com/financeapi/forcetrigger?t=a1n91h&amp;q=XNAS%3aAKTX&amp;form=skydnc</v>
    <v>Learn more on Bing</v>
  </rv>
  <rv s="4">
    <v>7</v>
    <v>AKARI THERAPEUTICS, PLC (XNAS:AKTX)</v>
    <v>2</v>
    <v>8</v>
    <v>Finance</v>
    <v>4</v>
    <v>en-GB</v>
    <v>a1n91h</v>
    <v>268435456</v>
    <v>1</v>
    <v>Powered by Refinitiv</v>
    <v>1.61</v>
    <v>0.38</v>
    <v>1.4409000000000001</v>
    <v>-1.01E-2</v>
    <v>-1.9803999999999999E-2</v>
    <v>-1.9900000000000001E-2</v>
    <v>-3.9807999999999996E-2</v>
    <v>USD</v>
    <v>Akari Therapeutics, Plc is a late-stage biotechnology company. The Company is focused on the development and commercialization of treatments for a range of rare and orphan autoimmune and inflammatory diseases caused by dysregulation of complement C5. Its lead product candidate, Nomacopan, is a recombinant small protein (16,740 Da) that acts on complement component-C5, preventing release of C5a and formation of C5b-9 (membrane attack complex (MAC)), and independently also inhibits leukotriene B4, or LTB4, activity, both elements that are co-located as part of the immune/inflammatory response. The Company’s pipeline includes two late-stage programs for bullous pemphigoid (BP) and thrombotic microangiopathy (TMA), as well as earlier stage research and development programs in eye and lung diseases with unmet need. Its pre-clinical programs include Nomacopan LA, Votucalis and others.</v>
    <v>9</v>
    <v>Nasdaq Stock Market</v>
    <v>XNAS</v>
    <v>XNAS</v>
    <v>24 W 40th St Fl 8, NEW YORK, NY, 10018-1028 US</v>
    <v>0.53959999999999997</v>
    <v>Biotechnology &amp; Medical Research</v>
    <v>Stock</v>
    <v>44947.023684710155</v>
    <v>1111</v>
    <v>0.46</v>
    <v>37217140</v>
    <v>AKARI THERAPEUTICS, PLC</v>
    <v>AKARI THERAPEUTICS, PLC</v>
    <v>0.5</v>
    <v>0.51</v>
    <v>0.49990000000000001</v>
    <v>0.48</v>
    <v>744490</v>
    <v>AKTX</v>
    <v>AKARI THERAPEUTICS, PLC (XNAS:AKTX)</v>
    <v>140158</v>
    <v>64874</v>
    <v>2004</v>
  </rv>
  <rv s="2">
    <v>1112</v>
  </rv>
  <rv s="0">
    <v>https://www.bing.com/financeapi/forcetrigger?t=b1dxc7&amp;q=XNAS%3aAVRO&amp;form=skydnc</v>
    <v>Learn more on Bing</v>
  </rv>
  <rv s="4">
    <v>7</v>
    <v>AVROBIO, INC. (XNAS:AVRO)</v>
    <v>2</v>
    <v>8</v>
    <v>Finance</v>
    <v>4</v>
    <v>en-GB</v>
    <v>b1dxc7</v>
    <v>268435456</v>
    <v>1</v>
    <v>Powered by Refinitiv</v>
    <v>2.02</v>
    <v>0.56000000000000005</v>
    <v>1.7077</v>
    <v>-2.01E-2</v>
    <v>-2.2584E-2</v>
    <v>3.0999999999999999E-3</v>
    <v>3.5639999999999999E-3</v>
    <v>USD</v>
    <v>AVROBIO, Inc. is a clinical-stage gene therapy company. The Company is focused on developing curative ex vivo lentiviral-based gene therapies to treat patients with rare diseases following a single dose treatment regimen. Its gene therapies employ hematopoietic stem cells that are harvested from the patient and then modified with a lentiviral vector to insert the equivalent of a functional copy of the gene that is mutated in the target disease. The Company is focusing on a group of rare genetic diseases referred to as lysosomal disorders, primarily managed with enzyme replacement therapies. Its pipeline is comprised of five lentiviral-based gene therapy programs, which include AVR-RD-04 for the treatment of cystinosis; AVR-RD-02 for the treatment of Gaucher disease type 1; AVR-RD-05 for the treatment of Hunter syndrome; AVR-RD-06 for the treatment of Gaucher disease type 3, and AVR-RD-03 for the treatment of Pompe disease.</v>
    <v>122</v>
    <v>Nasdaq Stock Market</v>
    <v>XNAS</v>
    <v>XNAS</v>
    <v>100 TECHNOLOGY SQUARE, 6TH FLOOR, CAMBRIDGE, MA, 02139 US</v>
    <v>0.89</v>
    <v>Biotechnology &amp; Medical Research</v>
    <v>Stock</v>
    <v>44946.96908099531</v>
    <v>1114</v>
    <v>0.83360000000000001</v>
    <v>38079080</v>
    <v>AVROBIO, INC.</v>
    <v>AVROBIO, INC.</v>
    <v>0.89</v>
    <v>0.89</v>
    <v>0.86990000000000001</v>
    <v>0.873</v>
    <v>43774090</v>
    <v>AVRO</v>
    <v>AVROBIO, INC. (XNAS:AVRO)</v>
    <v>237637</v>
    <v>330791</v>
    <v>2015</v>
  </rv>
  <rv s="2">
    <v>1115</v>
  </rv>
  <rv s="0">
    <v>https://www.bing.com/financeapi/forcetrigger?t=a1ykfr&amp;q=XNAS%3aLUMO&amp;form=skydnc</v>
    <v>Learn more on Bing</v>
  </rv>
  <rv s="4">
    <v>7</v>
    <v>LUMOS PHARMA, INC. (XNAS:LUMO)</v>
    <v>2</v>
    <v>8</v>
    <v>Finance</v>
    <v>9</v>
    <v>en-GB</v>
    <v>a1ykfr</v>
    <v>268435456</v>
    <v>1</v>
    <v>Powered by Refinitiv</v>
    <v>10.27</v>
    <v>2.95</v>
    <v>1.0330999999999999</v>
    <v>0.08</v>
    <v>2.2284000000000002E-2</v>
    <v>0.02</v>
    <v>5.4790000000000004E-3</v>
    <v>USD</v>
    <v>Lumos Pharma, Inc. is a clinical-stage biopharmaceutical company. The Company is focused on identifying, acquiring, developing, and commercializing products and therapies for people with rare diseases. Its lead product candidate is LUM-201, a therapy for pediatric growth hormone deficiency (PGHD) and other rare endocrine disorders. LUM-201 stimulates growth hormone (GH) through the GH secretagogue receptor. Its product provides a differentiated mechanism of action to treat rare endocrine disorders by increasing the amplitude of endogenous and pulsatile GH secretion. LUM-201 is an orally administered small molecule, which is a GH secretagogue for rare endocrine disorders where injectable recombinant human growth hormone (rhGH) is approved. Its pipeline features development programs for rare diseases associated with growth hormone deficiencies. Its subsidiaries include NewLink International, BlueLink Pharmaceuticals, Inc, BioProtection Systems Corporation and Lumos Pharma Sub, Inc.</v>
    <v>32</v>
    <v>Nasdaq Stock Market</v>
    <v>XNAS</v>
    <v>XNAS</v>
    <v>4200 MARATHON BLVD., SUITE 200, AUSTIN, TX, 78756 US</v>
    <v>3.7</v>
    <v>Biotechnology &amp; Medical Research</v>
    <v>Stock</v>
    <v>44946.875052870309</v>
    <v>1117</v>
    <v>3.5449999999999999</v>
    <v>30573150</v>
    <v>LUMOS PHARMA, INC.</v>
    <v>LUMOS PHARMA, INC.</v>
    <v>3.65</v>
    <v>3.59</v>
    <v>3.67</v>
    <v>3.67</v>
    <v>8376210</v>
    <v>LUMO</v>
    <v>LUMOS PHARMA, INC. (XNAS:LUMO)</v>
    <v>11348</v>
    <v>25044</v>
    <v>1999</v>
  </rv>
  <rv s="2">
    <v>1118</v>
  </rv>
  <rv s="0">
    <v>https://www.bing.com/financeapi/forcetrigger?t=a1mu8m&amp;q=XNAS%3aACST&amp;form=skydnc</v>
    <v>Learn more on Bing</v>
  </rv>
  <rv s="3">
    <v>5</v>
    <v>Acasti Pharma Inc. (XNAS:ACST)</v>
    <v>2</v>
    <v>22</v>
    <v>Finance</v>
    <v>4</v>
    <v>en-GB</v>
    <v>a1mu8m</v>
    <v>268435456</v>
    <v>1</v>
    <v>Powered by Refinitiv</v>
    <v>1.35</v>
    <v>0.34</v>
    <v>1.2547999999999999</v>
    <v>1.2999999999999999E-2</v>
    <v>1.6250000000000001E-2</v>
    <v>7.0000000000000001E-3</v>
    <v>8.6099999999999996E-3</v>
    <v>USD</v>
    <v>Acasti Pharma Inc. is a late-stage specialty pharma company with drug delivery capability and technologies addressing rare and orphan diseases. The Company is targeting three underserved orphan diseases: Subarachnoid Hemorrhage (SAH), Ataxia Telangiectasia (A-T), and Postherpetic Neuralgia (PHN). The Company's lead product candidate includes GTX-104, which is a clinical-stage nanoparticle formulation of nimodipine being developed for IV infusion in SAH patients. The Company's other pipeline products include GTX-102, an oral mucosal spray formulation of betamethasone intended to develop neurological symptoms of A-T, including developing clinical assessments of posture and gait disturbance, and kinetic speech and oculomotor functions. GTX-101 is a topical bio-adhesive film-forming spray of bupivacaine for the treatment of PHN.</v>
    <v>32</v>
    <v>Nasdaq Stock Market</v>
    <v>XNAS</v>
    <v>XNAS</v>
    <v>3009 Boul. de la Concorde E., Suite 102, LAVAL, QC, H7E 2B5 CA</v>
    <v>0.83720000000000006</v>
    <v>Pharmaceuticals</v>
    <v>Stock</v>
    <v>44947.034487823439</v>
    <v>1120</v>
    <v>0.78</v>
    <v>49966370</v>
    <v>Acasti Pharma Inc.</v>
    <v>Acasti Pharma Inc.</v>
    <v>0.79800000000000004</v>
    <v>8.7598000000000003</v>
    <v>0.8</v>
    <v>0.81299999999999994</v>
    <v>0.82</v>
    <v>44612830</v>
    <v>ACST</v>
    <v>Acasti Pharma Inc. (XNAS:ACST)</v>
    <v>110930</v>
    <v>422925</v>
    <v>2002</v>
  </rv>
  <rv s="2">
    <v>1121</v>
  </rv>
  <rv s="0">
    <v>https://www.bing.com/financeapi/forcetrigger?t=b1i7mw&amp;q=XNAS%3aMGTA&amp;form=skydnc</v>
    <v>Learn more on Bing</v>
  </rv>
  <rv s="4">
    <v>7</v>
    <v>MAGENTA THERAPEUTICS, INC. (XNAS:MGTA)</v>
    <v>2</v>
    <v>8</v>
    <v>Finance</v>
    <v>4</v>
    <v>en-GB</v>
    <v>b1i7mw</v>
    <v>268435456</v>
    <v>1</v>
    <v>Powered by Refinitiv</v>
    <v>3.65</v>
    <v>0.32100000000000001</v>
    <v>2.1414</v>
    <v>2.4299999999999999E-2</v>
    <v>5.0030999999999999E-2</v>
    <v>-0.02</v>
    <v>-3.9216000000000001E-2</v>
    <v>USD</v>
    <v>Magenta Therapeutics, Inc. is a clinical-stage biotechnology company. The Company is developing medicines designed to bring the curative power of stem cell transplants to more patients with blood cancers, genetic diseases and autoimmune diseases. Its drug development pipeline includes multiple product candidates designed to improve stem cell transplants. Its lead clinical program is designed to mobilize and collect sufficient functional stem cells for use in stem cell transplantation, a process known as mobilization. It is also developing product candidates that are designed to deplete targeted cells in the bone marrow to make space for the bone marrow to receive newly transplanted stem cells, a process known as conditioning. The Company's pipeline of stem cell transplant product candidates consists of MGTA-145, MGTA-117, C300, C100, G100, MGTA-456 and E478. It is developing product candidates to be used individually or, in some cases, in combination with each other.</v>
    <v>66</v>
    <v>Nasdaq Stock Market</v>
    <v>XNAS</v>
    <v>XNAS</v>
    <v>100 Technology Sq Fl 5, CAMBRIDGE, MA, 02139-3585 US</v>
    <v>0.51500000000000001</v>
    <v>Biotechnology &amp; Medical Research</v>
    <v>Stock</v>
    <v>44946.961117453124</v>
    <v>1123</v>
    <v>0.43</v>
    <v>30883320</v>
    <v>MAGENTA THERAPEUTICS, INC.</v>
    <v>MAGENTA THERAPEUTICS, INC.</v>
    <v>0.50900000000000001</v>
    <v>0.48570000000000002</v>
    <v>0.51</v>
    <v>0.49</v>
    <v>60555520</v>
    <v>MGTA</v>
    <v>MAGENTA THERAPEUTICS, INC. (XNAS:MGTA)</v>
    <v>938565</v>
    <v>3265444</v>
    <v>2015</v>
  </rv>
  <rv s="2">
    <v>1124</v>
  </rv>
  <rv s="0">
    <v>https://www.bing.com/financeapi/forcetrigger?t=a1myyc&amp;q=XNAS%3aAEZS&amp;form=skydnc</v>
    <v>Learn more on Bing</v>
  </rv>
  <rv s="3">
    <v>5</v>
    <v>AETERNA ZENTARIS INC. (XNAS:AEZS)</v>
    <v>2</v>
    <v>22</v>
    <v>Finance</v>
    <v>4</v>
    <v>en-GB</v>
    <v>a1myyc</v>
    <v>268435456</v>
    <v>1</v>
    <v>Powered by Refinitiv</v>
    <v>10.987500000000001</v>
    <v>2.89</v>
    <v>1.7093</v>
    <v>-1.4999999999999999E-2</v>
    <v>-3.8760000000000001E-3</v>
    <v>0.125</v>
    <v>3.2425000000000002E-2</v>
    <v>USD</v>
    <v>Aeterna Zentaris Inc. is a specialty biopharmaceutical company, which is engaged in commercializing and developing therapeutics and diagnostic tests. The Company's lead product, Macrilen (macimorelin), is an oral test indicated for the diagnosis of patients with adult growth hormone deficiency (AGHD). Macrilen (macimorelin) is an orally available peptidomimetic ghrelin receptor agonist that stimulates the secretion of growth hormone by binding to the ghrelin receptor (GHSR-1a) and has uses in both endocrinology and oncology indications. The Company is also leveraging the clinical and compelling safety profile of macimorelin to develop it for the diagnosis of childhood-onset growth hormone deficiency (CGHD). It is also developing oral prophylactic bacterial vaccines against each of SARS-CoV-2, the virus that causes COVID-19, and Chlamydia Trachomatis. The Company focuses on the commercialization of macimorelin in Asia and the rest of the world.</v>
    <v>17</v>
    <v>Nasdaq Stock Market</v>
    <v>XNAS</v>
    <v>XNAS</v>
    <v>Quebec, 1405 Boul Du Parc Technologique, QUEBEC, QC, GIP 4P5 CA</v>
    <v>3.8849999999999998</v>
    <v>Biotechnology &amp; Medical Research</v>
    <v>Stock</v>
    <v>44946.994977534378</v>
    <v>1126</v>
    <v>3.78</v>
    <v>24716430</v>
    <v>AETERNA ZENTARIS INC.</v>
    <v>AETERNA ZENTARIS INC.</v>
    <v>3.84</v>
    <v>12.0305</v>
    <v>3.87</v>
    <v>3.855</v>
    <v>3.98</v>
    <v>4855880</v>
    <v>AEZS</v>
    <v>AETERNA ZENTARIS INC. (XNAS:AEZS)</v>
    <v>17072</v>
    <v>19354</v>
    <v>1990</v>
  </rv>
  <rv s="2">
    <v>1127</v>
  </rv>
  <rv s="0">
    <v>https://www.bing.com/financeapi/forcetrigger?t=a238lh&amp;q=XNAS%3aSNGX&amp;form=skydnc</v>
    <v>Learn more on Bing</v>
  </rv>
  <rv s="4">
    <v>7</v>
    <v>SOLIGENIX, INC. (XNAS:SNGX)</v>
    <v>2</v>
    <v>8</v>
    <v>Finance</v>
    <v>4</v>
    <v>en-GB</v>
    <v>a238lh</v>
    <v>268435456</v>
    <v>1</v>
    <v>Powered by Refinitiv</v>
    <v>0.99990000000000001</v>
    <v>0.38</v>
    <v>1.7596000000000001</v>
    <v>-2.7000000000000001E-3</v>
    <v>-5.3700000000000006E-3</v>
    <v>1.9900000000000001E-2</v>
    <v>3.9792000000000001E-2</v>
    <v>USD</v>
    <v>Soligenix, Inc. is a late-stage biopharmaceutical company. The Company is focused on developing products to treat rare diseases. The Company operates through two segments: Specialized BioTherapeutics and Public Health Solutions. Specialized BioTherapeutics segments includes developing of HyBryte (SGX301 or synthetic hypericin) a photodynamic therapy for the treatment of cutaneous T-cell lymphoma (CTCL). Public Health Solutions segment includes RiVax to protect against exposure to ricin toxin vaccine candidate and SGX943 therapeutic candidate for antibiotic resistant and infectious disease. The Company's Development programs include innate defense regulator (IDR) technology, dusquetide (SGX942) for the treatment of inflammatory diseases, oral mucositis in head and neck cancer, and oral beclomethasone 17,21-dipropionate (BDP) for the prevention/treatment of gastrointestinal (GI) disorders including pediatric Crohn's disease (SGX203).</v>
    <v>13</v>
    <v>Nasdaq Stock Market</v>
    <v>XNAS</v>
    <v>XNAS</v>
    <v>SUITE C-10, 29 EMMONS DRIVE, PRINCETON, NJ, 08540 US</v>
    <v>0.52</v>
    <v>Biotechnology &amp; Medical Research</v>
    <v>Stock</v>
    <v>44947.041380103903</v>
    <v>1129</v>
    <v>0.5</v>
    <v>21671920</v>
    <v>SOLIGENIX, INC.</v>
    <v>SOLIGENIX, INC.</v>
    <v>0.51</v>
    <v>0.50280000000000002</v>
    <v>0.50009999999999999</v>
    <v>0.52</v>
    <v>43335170</v>
    <v>SNGX</v>
    <v>SOLIGENIX, INC. (XNAS:SNGX)</v>
    <v>133485</v>
    <v>135129</v>
    <v>1987</v>
  </rv>
  <rv s="2">
    <v>1130</v>
  </rv>
  <rv s="0">
    <v>https://www.bing.com/financeapi/forcetrigger?t=a233jc&amp;q=XNAS%3aSLNO&amp;form=skydnc</v>
    <v>Learn more on Bing</v>
  </rv>
  <rv s="3">
    <v>5</v>
    <v>Soleno Therapeutics, Inc. (XNAS:SLNO)</v>
    <v>2</v>
    <v>6</v>
    <v>Finance</v>
    <v>4</v>
    <v>en-GB</v>
    <v>a233jc</v>
    <v>268435456</v>
    <v>1</v>
    <v>Powered by Refinitiv</v>
    <v>6.3</v>
    <v>0.85</v>
    <v>-8.6E-3</v>
    <v>0.11</v>
    <v>4.6609999999999999E-2</v>
    <v>-0.01</v>
    <v>-4.0489999999999996E-3</v>
    <v>USD</v>
    <v>Soleno Therapeutics, Inc. is a clinical-stage biopharmaceutical company. The Company is focused on the development and commercialization of therapeutics for the treatment of rare diseases. Its lead drug, Diazoxide Choline Controlled-Release tablets (DCCR), is a potent ATP-sensitive potassium (KATP) channel activator. DCCR’s mode of action with targets in the brain, pancreas and fat tissue has the potential to broadly impact complex diseases like Prader-Willi syndrome (PWS) to reduce appetite, reduce food seeking, improve satiety, improve insulin and leptin resistance, and reduce body fat. It appears that many of the problematic behaviors in conditions like PWS may have hyperphagic drive as a root cause and may therefore be improved by addressing hyperphagia. The Company has a Fast-Track designation for DCCR in PWS and an orphan drug designation for the drug in the United States and European Union. Its development pipeline includes proposed diagnostic devices for asthma in children.</v>
    <v>20</v>
    <v>Nasdaq Stock Market</v>
    <v>XNAS</v>
    <v>XNAS</v>
    <v>203 Redwood Shores Parkway, Suite 500, REDWOOD CITY, CA, 94065 US</v>
    <v>2.4700000000000002</v>
    <v>Biotechnology &amp; Medical Research</v>
    <v>Stock</v>
    <v>44947.035299003903</v>
    <v>1132</v>
    <v>2.2900999999999998</v>
    <v>20153670</v>
    <v>Soleno Therapeutics, Inc.</v>
    <v>Soleno Therapeutics, Inc.</v>
    <v>2.33</v>
    <v>42.923200000000001</v>
    <v>2.36</v>
    <v>2.4700000000000002</v>
    <v>2.46</v>
    <v>8159380</v>
    <v>SLNO</v>
    <v>Soleno Therapeutics, Inc. (XNAS:SLNO)</v>
    <v>69245</v>
    <v>4912438</v>
    <v>1999</v>
  </rv>
  <rv s="2">
    <v>1133</v>
  </rv>
  <rv s="0">
    <v>https://www.bing.com/financeapi/forcetrigger?t=a1o3kr&amp;q=XNAS%3aAYTU&amp;form=skydnc</v>
    <v>Learn more on Bing</v>
  </rv>
  <rv s="4">
    <v>7</v>
    <v>AYTU BIOPHARMA, INC. (XNAS:AYTU)</v>
    <v>2</v>
    <v>8</v>
    <v>Finance</v>
    <v>4</v>
    <v>en-GB</v>
    <v>a1o3kr</v>
    <v>268435456</v>
    <v>1</v>
    <v>Powered by Refinitiv</v>
    <v>29</v>
    <v>2.964</v>
    <v>-0.2137</v>
    <v>0.04</v>
    <v>1.1429E-2</v>
    <v>-0.11</v>
    <v>-3.1073E-2</v>
    <v>USD</v>
    <v>Aytu BioPharma, Inc. is a pharmaceutical company. The Company is focused on commercializing therapeutics and consumer health products and developing therapeutics for rare pediatric-onset or difficult-to-treat diseases. It manufactures its products for the treatment of attention deficit hyperactivity disorder (ADHD) at its manufacturing facilities and uses third party manufacturers for its other prescription and consumer health products. The Company operates through two business segments: BioPharma and Consumer Health. The BioPharma segment consists of prescription pharmaceutical products (the Rx Portfolio). The Consumer Health segment consists of various consumer healthcare products (the Consumer Health Portfolio). The Company also has two product candidates in development, AR101 (enzastaurin) for the treatment of vascular Ehlers-Danlos Syndrome (VEDS) and Healight (endotracheal ultraviolet light catheter) for the treatment of severe, difficult-to-treat respiratory infections.</v>
    <v>164</v>
    <v>Nasdaq Stock Market</v>
    <v>XNAS</v>
    <v>XNAS</v>
    <v>373 Inverness Pkwy Ste 206, ENGLEWOOD, CO, 80112 US</v>
    <v>3.63</v>
    <v>Pharmaceuticals</v>
    <v>Stock</v>
    <v>44947.034196955472</v>
    <v>1135</v>
    <v>3.44</v>
    <v>11050010</v>
    <v>AYTU BIOPHARMA, INC.</v>
    <v>AYTU BIOPHARMA, INC.</v>
    <v>3.52</v>
    <v>3.5</v>
    <v>3.54</v>
    <v>3.43</v>
    <v>3121470</v>
    <v>AYTU</v>
    <v>AYTU BIOPHARMA, INC. (XNAS:AYTU)</v>
    <v>141829</v>
    <v>108630</v>
    <v>2015</v>
  </rv>
  <rv s="2">
    <v>1136</v>
  </rv>
  <rv s="0">
    <v>https://www.bing.com/financeapi/forcetrigger?t=a2dhgh&amp;q=XNAS%3aCYTH&amp;form=skydnc</v>
    <v>Learn more on Bing</v>
  </rv>
  <rv s="4">
    <v>7</v>
    <v>CYCLO THERAPEUTICS, INC. (XNAS:CYTH)</v>
    <v>2</v>
    <v>8</v>
    <v>Finance</v>
    <v>4</v>
    <v>en-GB</v>
    <v>a2dhgh</v>
    <v>268435456</v>
    <v>1</v>
    <v>Powered by Refinitiv</v>
    <v>4.0399000000000003</v>
    <v>0.91</v>
    <v>-0.45760000000000001</v>
    <v>-0.09</v>
    <v>-4.3478000000000003E-2</v>
    <v>-0.09</v>
    <v>-4.5454999999999995E-2</v>
    <v>USD</v>
    <v>Cyclo Therapeutics, Inc. is a clinical stage biotechnology company that develops cyclodextrin-based products for the treatment of disease. The Company’s lead drug candidate, Trappsol Cyclo (hydroxypropyl beta cyclodextrin) is a treatment for Niemann-Pick Type C disease (NPC). NPC is a rare and fatal cholesterol metabolism disease that impacts the brain, lungs, liver, spleen, and other organs. It is also focusing on the use of cyclodextrins in the treatment of Alzheimer's disease. Its product lines include Trappsol and Aquaplex. The Company also sells cyclodextrins and related products to the pharmaceutical, nutritional, and other industries, primarily for use in diagnostics and specialty drugs. The Company sells its chemical products directly to customers in the pharmaceutical, diagnostics, and industrial chemical industries, and to chemical supply distributors.</v>
    <v>9</v>
    <v>Nasdaq Stock Market</v>
    <v>XNAS</v>
    <v>XNAS</v>
    <v>6714 Nw 16Th Street,, Suite B, GAINESVILLE, FL, 32653 US</v>
    <v>2.1800000000000002</v>
    <v>Pharmaceuticals</v>
    <v>Stock</v>
    <v>44947.031096423438</v>
    <v>1138</v>
    <v>1.85</v>
    <v>18635460</v>
    <v>CYCLO THERAPEUTICS, INC.</v>
    <v>CYCLO THERAPEUTICS, INC.</v>
    <v>2.1800000000000002</v>
    <v>2.0699999999999998</v>
    <v>1.98</v>
    <v>1.89</v>
    <v>9411850</v>
    <v>CYTH</v>
    <v>CYCLO THERAPEUTICS, INC. (XNAS:CYTH)</v>
    <v>62084</v>
    <v>92278</v>
    <v>2020</v>
  </rv>
  <rv s="2">
    <v>1139</v>
  </rv>
  <rv s="0">
    <v>https://www.bing.com/financeapi/forcetrigger?t=bxpb7w&amp;q=XNAS%3aBPTS&amp;form=skydnc</v>
    <v>Learn more on Bing</v>
  </rv>
  <rv s="4">
    <v>7</v>
    <v>Biophytis SA (XNAS:BPTS)</v>
    <v>2</v>
    <v>8</v>
    <v>Finance</v>
    <v>9</v>
    <v>en-GB</v>
    <v>bxpb7w</v>
    <v>268435456</v>
    <v>1</v>
    <v>Powered by Refinitiv</v>
    <v>5.91</v>
    <v>0.35010000000000002</v>
    <v>1.181</v>
    <v>-5.9999999999999995E-4</v>
    <v>-1.191E-3</v>
    <v>-2.7E-2</v>
    <v>-5.0942999999999995E-2</v>
    <v>USD</v>
    <v>Biophytis SA, formerly Institut Biophytis Sas is a France-based company engaged in the healthcare industry. The Company is a biotechnology entity specialized in the development of drug candidates to treat ageing diseases. Its two programs relate to sarcopenia (loss of muscle functionality) and Age Related Macular Degeneration (ARMD). Biophytis SA is engaged in the clinical and regulatory development of its drug candidates, such as Sarconeos (BIO101) and Macuneos (BIO201), simultaneously in the United States and domestic market.</v>
    <v>22</v>
    <v>Nasdaq Stock Market</v>
    <v>XNAS</v>
    <v>XNAS</v>
    <v>14 avenue de l'Opera, PARIS, ILE-DE-FRANCE, 75001 FR</v>
    <v>0.53400000000000003</v>
    <v>Biotechnology &amp; Medical Research</v>
    <v>Stock</v>
    <v>44946.875015774996</v>
    <v>1141</v>
    <v>0.50019999999999998</v>
    <v>9725280</v>
    <v>Biophytis SA</v>
    <v>Biophytis SA</v>
    <v>0.53400000000000003</v>
    <v>0.50360000000000005</v>
    <v>0.503</v>
    <v>0.503</v>
    <v>21851750</v>
    <v>BPTS</v>
    <v>Biophytis SA (XNAS:BPTS)</v>
    <v>5689</v>
    <v>20208</v>
    <v>2007</v>
  </rv>
  <rv s="2">
    <v>1142</v>
  </rv>
  <rv s="0">
    <v>https://www.bing.com/financeapi/forcetrigger?t=a1nm6h&amp;q=XNAS%3aQNRX&amp;form=skydnc</v>
    <v>Learn more on Bing</v>
  </rv>
  <rv s="4">
    <v>7</v>
    <v>QUOIN PHARMACEUTICALS LTD (XNAS:QNRX)</v>
    <v>2</v>
    <v>8</v>
    <v>Finance</v>
    <v>4</v>
    <v>en-GB</v>
    <v>a1nm6h</v>
    <v>268435456</v>
    <v>1</v>
    <v>Powered by Refinitiv</v>
    <v>28.11</v>
    <v>1.1100000000000001</v>
    <v>1.5451999999999999</v>
    <v>-0.01</v>
    <v>-6.4520000000000003E-3</v>
    <v>7.0000000000000007E-2</v>
    <v>4.5454999999999995E-2</v>
    <v>USD</v>
    <v>Quoin Pharmaceuticals Ltd, former Cellect Biotechnology Ltd, is an Israel-based specialty pharmaceutical company, focused on developing and commercializing therapeutic products that treat rare and orphan diseases. The Company’s first lead product is QRX003, a once daily, topical lotion comprised of a broad-spectrum serine protease inhibitor, formulated with the proprietary Invisicare technology, to treat Netherton Syndrome. The product going to be developed for other rare dermatological diseases including Peeling Skin Syndrome, SAM Syndrome, and Palmoplantar Keratoderma. Quoin is also developing QRX004 as a potential treatment for Dystrophic Epidermolysis Bullosa, and QRX006 as a potential therapy for an, as of yet, undisclosed rare skin disease.</v>
    <v>4</v>
    <v>Nasdaq Stock Market</v>
    <v>XNAS</v>
    <v>XNAS</v>
    <v>23 Ha'Taas St., KFAR SABA, 4442525 IL</v>
    <v>1.57</v>
    <v>Biotechnology &amp; Medical Research</v>
    <v>Stock</v>
    <v>44947.002728564061</v>
    <v>1144</v>
    <v>1.5</v>
    <v>7463770</v>
    <v>QUOIN PHARMACEUTICALS LTD</v>
    <v>QUOIN PHARMACEUTICALS LTD</v>
    <v>1.53</v>
    <v>1.55</v>
    <v>1.54</v>
    <v>1.61</v>
    <v>970</v>
    <v>QNRX</v>
    <v>QUOIN PHARMACEUTICALS LTD (XNAS:QNRX)</v>
    <v>47989</v>
    <v>162953</v>
    <v>1986</v>
  </rv>
  <rv s="2">
    <v>1145</v>
  </rv>
  <rv s="0">
    <v>https://www.bing.com/financeapi/forcetrigger?t=a1z5fr&amp;q=XNAS%3aNBSE&amp;form=skydnc</v>
    <v>Learn more on Bing</v>
  </rv>
  <rv s="4">
    <v>7</v>
    <v>NEUBASE THERAPEUTICS, INC. (XNAS:NBSE)</v>
    <v>2</v>
    <v>8</v>
    <v>Finance</v>
    <v>4</v>
    <v>en-GB</v>
    <v>a1z5fr</v>
    <v>268435456</v>
    <v>1</v>
    <v>Powered by Refinitiv</v>
    <v>2.08</v>
    <v>0.17199999999999999</v>
    <v>1.1020000000000001</v>
    <v>2.9000000000000001E-2</v>
    <v>0.11284000000000001</v>
    <v>1.4E-2</v>
    <v>4.8951000000000001E-2</v>
    <v>USD</v>
    <v>NeuBase Therapeutics, Inc. is a preclinical-stage biopharmaceutical company. The Company is developing a modular peptide-nucleic acid (PNA) antisense oligo (PATrOL) platform to address genetic diseases. The PATrOL-enabled anti-gene therapies are designed to improve upon current genetic medicine strategies by combining the advantages of synthetic approaches with the precision of antisense technologies. Its programs are NT-0100 in HD, NT-0200 in Myotonic Dystrophy Type 1 (DM1) and NT-0300 in KRAS-driven cancers. The NT-0100 program is a PATrOL-enabled therapeutic program being developed to target the mutant expansion in the HD messenger ribonucleic acid (mRNA). The NT-0200 program is a PATrOL-enabled therapeutic program being developed to target the mutant expansion in the DM1 disease mRNA. The NT-0300 program is a PATrOL-enabled therapeutic program being developed to target the mutated KRAS gene.</v>
    <v>37</v>
    <v>Nasdaq Stock Market</v>
    <v>XNAS</v>
    <v>XNAS</v>
    <v>350 Technology Drive, PITTSBURGH, PA, 15219 US</v>
    <v>0.28999999999999998</v>
    <v>Biotechnology &amp; Medical Research</v>
    <v>Stock</v>
    <v>44947.041291885937</v>
    <v>1147</v>
    <v>0.2505</v>
    <v>9440480</v>
    <v>NEUBASE THERAPEUTICS, INC.</v>
    <v>NEUBASE THERAPEUTICS, INC.</v>
    <v>0.26829999999999998</v>
    <v>0.25700000000000001</v>
    <v>0.28599999999999998</v>
    <v>0.3</v>
    <v>33008660</v>
    <v>NBSE</v>
    <v>NEUBASE THERAPEUTICS, INC. (XNAS:NBSE)</v>
    <v>603571</v>
    <v>309759</v>
    <v>2014</v>
  </rv>
  <rv s="2">
    <v>1148</v>
  </rv>
  <rv s="0">
    <v>https://www.bing.com/financeapi/forcetrigger?t=a1opgh&amp;q=XNAS%3aBNTC&amp;form=skydnc</v>
    <v>Learn more on Bing</v>
  </rv>
  <rv s="3">
    <v>5</v>
    <v>BENITEC BIOPHARMA INC. (XNAS:BNTC)</v>
    <v>2</v>
    <v>6</v>
    <v>Finance</v>
    <v>4</v>
    <v>en-GB</v>
    <v>a1opgh</v>
    <v>268435456</v>
    <v>1</v>
    <v>Powered by Refinitiv</v>
    <v>3.05</v>
    <v>0.13089999999999999</v>
    <v>1.1952</v>
    <v>1.84E-2</v>
    <v>8.558099999999999E-2</v>
    <v>-4.0000000000000002E-4</v>
    <v>-1.714E-3</v>
    <v>USD</v>
    <v>Benitec Biopharma Inc is an Australia-based biotechnology company. The Company is focused on developing a therapeutic technology platform that combines ribonucleic acid (RNA) interference with gene therapy for the goal of silencing disease-causing genes from a single administration. The Company's technology, deoxyribonucleic acid (DNA)-directed RNA interference (ddRNAi), is used to develop product candidates in chronic and life-threatening human disease areas including orphan disease and infectious disease. Its pipeline includes BB-301, and BB-103. The Company's lead product candidate, BB-301, is used for the treatment of Oculopharyngeal Muscular Dystrophy (OPMD). Its BB-103 pipeline product is being developed for the treatment of chronic hepatitis B Virus infection.</v>
    <v>18</v>
    <v>Nasdaq Stock Market</v>
    <v>XNAS</v>
    <v>XNAS</v>
    <v>3940 Trust Way, HAYWARD, CA, 94545 US</v>
    <v>0.23449999999999999</v>
    <v>Biotechnology &amp; Medical Research</v>
    <v>Stock</v>
    <v>44947.008311214842</v>
    <v>1150</v>
    <v>0.21129999999999999</v>
    <v>6530800</v>
    <v>BENITEC BIOPHARMA INC.</v>
    <v>BENITEC BIOPHARMA INC.</v>
    <v>0.22</v>
    <v>28.159500000000001</v>
    <v>0.215</v>
    <v>0.2334</v>
    <v>0.23300000000000001</v>
    <v>27981160</v>
    <v>BNTC</v>
    <v>BENITEC BIOPHARMA INC. (XNAS:BNTC)</v>
    <v>284442</v>
    <v>358815</v>
    <v>2019</v>
  </rv>
  <rv s="2">
    <v>1151</v>
  </rv>
  <rv s="0">
    <v>https://www.bing.com/financeapi/forcetrigger?t=a1pk9c&amp;q=XNAS%3aVYNT&amp;form=skydnc</v>
    <v>Learn more on Bing</v>
  </rv>
  <rv s="3">
    <v>5</v>
    <v>VYANT BIO, INC. (XNAS:VYNT)</v>
    <v>2</v>
    <v>6</v>
    <v>Finance</v>
    <v>4</v>
    <v>en-GB</v>
    <v>a1pk9c</v>
    <v>268435456</v>
    <v>1</v>
    <v>Powered by Refinitiv</v>
    <v>9.85</v>
    <v>0.66059999999999997</v>
    <v>1.7528999999999999</v>
    <v>1.29E-2</v>
    <v>1.6081000000000002E-2</v>
    <v>0</v>
    <v>0</v>
    <v>USD</v>
    <v>Vyant Bio, Inc. (Vyant Bio) is a biotechnology drug discovery company focused on identifying unique biological targets and novel and repurposed therapeutics. Vyant Bio is also focused on combining sophisticated data science capabilities with highly functional human cell derived disease models. Vyant Bio’s central nervous system (CNS) drug discovery platform combines human-derived organoid models of brain disease, scaled biology, and machine learning. The Company’s platform is designed to elucidate disease pathophysiology; formulate key therapeutic hypotheses; identify and validate drug targets, cellular assays, and biomarkers to guide candidate molecule selection, and guide clinical trial patient selection and trial design. Vyant Bio’s programs are focused on identifying repurposed and novel small molecule clinical candidates for rare CNS genetic disorders including Rett Syndrome (Rett), CDKL5 Deficiency Disorders (CDD) and familial Parkinsons Disease (PD).</v>
    <v>34</v>
    <v>Nasdaq Stock Market</v>
    <v>XNAS</v>
    <v>XNAS</v>
    <v>2 Executive Campus, 2370 State Route 70, Suite 310, CHERRY HILL, NJ, 08002 US</v>
    <v>0.84989999999999999</v>
    <v>Biotechnology &amp; Medical Research</v>
    <v>Stock</v>
    <v>44947.001151330471</v>
    <v>1153</v>
    <v>0.79</v>
    <v>4817490</v>
    <v>VYANT BIO, INC.</v>
    <v>VYANT BIO, INC.</v>
    <v>0.80279999999999996</v>
    <v>0.18410000000000001</v>
    <v>0.80220000000000002</v>
    <v>0.81510000000000005</v>
    <v>0.81510000000000005</v>
    <v>5910310</v>
    <v>VYNT</v>
    <v>VYANT BIO, INC. (XNAS:VYNT)</v>
    <v>50666</v>
    <v>949922</v>
    <v>1999</v>
  </rv>
  <rv s="2">
    <v>1154</v>
  </rv>
  <rv s="0">
    <v>https://www.bing.com/financeapi/forcetrigger?t=a1ybar&amp;q=XNAS%3aNBIX&amp;form=skydnc</v>
    <v>Learn more on Bing</v>
  </rv>
  <rv s="3">
    <v>5</v>
    <v>NEUROCRINE BIOSCIENCES, INC. (XNAS:NBIX)</v>
    <v>2</v>
    <v>6</v>
    <v>Finance</v>
    <v>4</v>
    <v>en-GB</v>
    <v>a1ybar</v>
    <v>268435456</v>
    <v>1</v>
    <v>Powered by Refinitiv</v>
    <v>129.29</v>
    <v>72.28</v>
    <v>0.51100000000000001</v>
    <v>1.39</v>
    <v>1.264E-2</v>
    <v>-2.23</v>
    <v>-2.0025000000000001E-2</v>
    <v>USD</v>
    <v>Neurocrine Biosciences, Inc. is a neuroscience-focused, biopharmaceutical company. The Company is focused on discovering, developing and marketing of pharmaceuticals for the treatment of neurological, endocrine and psychiatric-based diseases and disorders. Its portfolio includes treatments for tardive dyskinesia, Parkinson’s disease, endometriosis and uterine fibroids. Its product pipeline includes INGREZZA (valbenazine), which provides a once-daily dosing treatment option for tardive dyskinesia and has three dosing options (40 milligram (mg), 60 mg and 80 mg capsules); ONGENTYS (opicapone) is an adjunctive therapy to levodopa/carbidopa in patients with Parkinson’s disease; ORILISSA (elagolix) is used for the management of moderate to severe endometriosis pain in women, and ORIAHNN (elagolix, estradiol, and norethindrone acetate and elagolix capsules) is a non-surgical, oral medication option for the management of heavy menstrual bleeding associated with uterine fibroids in women.</v>
    <v>900</v>
    <v>Nasdaq Stock Market</v>
    <v>XNAS</v>
    <v>XNAS</v>
    <v>12780 El Camino Real, SAN DIEGO, CA, 92130-2042 US</v>
    <v>112.08</v>
    <v>Biotechnology &amp; Medical Research</v>
    <v>Stock</v>
    <v>44946.90599239531</v>
    <v>1156</v>
    <v>108.3754</v>
    <v>10705530000</v>
    <v>NEUROCRINE BIOSCIENCES, INC.</v>
    <v>NEUROCRINE BIOSCIENCES, INC.</v>
    <v>109.51</v>
    <v>189.39449999999999</v>
    <v>109.97</v>
    <v>111.36</v>
    <v>109.13</v>
    <v>96134390</v>
    <v>NBIX</v>
    <v>NEUROCRINE BIOSCIENCES, INC. (XNAS:NBIX)</v>
    <v>966772</v>
    <v>785149</v>
    <v>1996</v>
  </rv>
  <rv s="2">
    <v>1157</v>
  </rv>
  <rv s="0">
    <v>https://www.bing.com/financeapi/forcetrigger?t=bqieyc&amp;q=XNAS%3aKRTX&amp;form=skydnc</v>
    <v>Learn more on Bing</v>
  </rv>
  <rv s="4">
    <v>7</v>
    <v>KARUNA THERAPEUTICS, INC. (XNAS:KRTX)</v>
    <v>2</v>
    <v>8</v>
    <v>Finance</v>
    <v>4</v>
    <v>en-GB</v>
    <v>bqieyc</v>
    <v>268435456</v>
    <v>1</v>
    <v>Powered by Refinitiv</v>
    <v>278.25319999999999</v>
    <v>92.26</v>
    <v>1.1971000000000001</v>
    <v>2.7</v>
    <v>1.4121999999999999E-2</v>
    <v>0</v>
    <v>0</v>
    <v>USD</v>
    <v>Karuna Therapeutics, Inc. is a clinical-stage biopharmaceutical company. The Company is focused on creating and delivering transformative medicines for people living with psychiatric and neurological conditions. Its lead product candidate, KarXT, is an oral modulator of muscarinic receptors that are located both in the central nervous system (CNS) and various peripheral tissues. It is initially developing KarXT, for the treatment of acute psychosis in patients with schizophrenia. The Company is for the treatment of psychosis in Alzheimer's disease (AD), which is the prevalent subtype of dementia-related psychosis (DRP). KarXT is a combination of xanomeline and trospium. It is advancing a pipeline of therapeutic programs to address the positive, negative and cognitive symptoms associated with schizophrenia and dementia-related psychosis (DRP). Its muscarinic receptors serve a number of physiological roles, including in cognitive, behavioral, sensory, motor and autonomic processes.</v>
    <v>118</v>
    <v>Nasdaq Stock Market</v>
    <v>XNAS</v>
    <v>XNAS</v>
    <v>99 High Street, 26Th Floor, BOSTON, MA, 02110 US</v>
    <v>194.73</v>
    <v>Biotechnology &amp; Medical Research</v>
    <v>Stock</v>
    <v>44946.916103796095</v>
    <v>1159</v>
    <v>189.93</v>
    <v>6662599000</v>
    <v>KARUNA THERAPEUTICS, INC.</v>
    <v>KARUNA THERAPEUTICS, INC.</v>
    <v>194.39</v>
    <v>191.19</v>
    <v>193.89</v>
    <v>193.89</v>
    <v>34362780</v>
    <v>KRTX</v>
    <v>KARUNA THERAPEUTICS, INC. (XNAS:KRTX)</v>
    <v>247819</v>
    <v>257503</v>
    <v>2009</v>
  </rv>
  <rv s="2">
    <v>1160</v>
  </rv>
  <rv s="0">
    <v>https://www.bing.com/financeapi/forcetrigger?t=a1vnpr&amp;q=XNAS%3aIONS&amp;form=skydnc</v>
    <v>Learn more on Bing</v>
  </rv>
  <rv s="3">
    <v>5</v>
    <v>IONIS PHARMACEUTICALS, INC. (XNAS:IONS)</v>
    <v>2</v>
    <v>6</v>
    <v>Finance</v>
    <v>4</v>
    <v>en-GB</v>
    <v>a1vnpr</v>
    <v>268435456</v>
    <v>1</v>
    <v>Powered by Refinitiv</v>
    <v>48.82</v>
    <v>28.25</v>
    <v>0.54290000000000005</v>
    <v>0.18</v>
    <v>4.4359999999999998E-3</v>
    <v>1.1499999999999999</v>
    <v>2.8214000000000003E-2</v>
    <v>USD</v>
    <v>Ionis Pharmaceuticals, Inc. is engaged in discovering and developing ribonucleic acid (RNA)-targeted therapeutics. The Company is primarily focused on our cardiovascular and neurology franchises. Its products include SPINRAZA, TEGSEDI and WAYLIVRA. SPINRAZA is for the treatment of patients of all ages with spinal muscular atrophy (SMA), a progressive, debilitating and often fatal genetic disease. TEGSEDI is for the treatment of patients with polyneuropathy caused by hereditary transthyretin (TTR), amyloidosis (hATTR), a debilitating, progressive, and fatal disease. WAYLIVRA is an antisense medicine indicated as an adjunct to diet in adult patients. The Company has over six medicines in Phase III studies for eight indications, which include Eplontersen (TTR), Olezarsen (ApoC-III), Donidalorsen (PKK), ION363 (FUS), Pelacarsen (Apo(a)) and Tofersen (SOD1). Its cardiovascular medicine in development includes Eplontersen, Olezarsen, Pelacarsen, ION449 (PCSK9), Fesomersen and IONIS-AGT-LRx.</v>
    <v>660</v>
    <v>Nasdaq Stock Market</v>
    <v>XNAS</v>
    <v>XNAS</v>
    <v>2855 Gazelle Court, CARLSBAD, CA, 92010 US</v>
    <v>40.94</v>
    <v>Biotechnology &amp; Medical Research</v>
    <v>Stock</v>
    <v>44946.938992071096</v>
    <v>1162</v>
    <v>40.06</v>
    <v>5789972000</v>
    <v>IONIS PHARMACEUTICALS, INC.</v>
    <v>IONIS PHARMACEUTICALS, INC.</v>
    <v>40.65</v>
    <v>700.74249999999995</v>
    <v>40.58</v>
    <v>40.76</v>
    <v>41.91</v>
    <v>142050300</v>
    <v>IONS</v>
    <v>IONIS PHARMACEUTICALS, INC. (XNAS:IONS)</v>
    <v>1796753</v>
    <v>1211129</v>
    <v>1991</v>
  </rv>
  <rv s="2">
    <v>1163</v>
  </rv>
  <rv s="0">
    <v>https://www.bing.com/financeapi/forcetrigger?t=a1vtzr&amp;q=XNAS%3aITCI&amp;form=skydnc</v>
    <v>Learn more on Bing</v>
  </rv>
  <rv s="4">
    <v>7</v>
    <v>INTRA-CELLULAR THERAPIES, INC. (XNAS:ITCI)</v>
    <v>2</v>
    <v>8</v>
    <v>Finance</v>
    <v>4</v>
    <v>en-GB</v>
    <v>a1vtzr</v>
    <v>268435456</v>
    <v>1</v>
    <v>Powered by Refinitiv</v>
    <v>66</v>
    <v>40.61</v>
    <v>1.1435999999999999</v>
    <v>0.17</v>
    <v>3.558E-3</v>
    <v>1.1000000000000001</v>
    <v>2.2941E-2</v>
    <v>USD</v>
    <v>Intra-Cellular Therapies, Inc. is a biopharmaceutical company. The Company is focused on the discovery, clinical development and commercialization of small molecule drugs that address underserved medical needs primarily in neuropsychiatric and neurological disorders by targeting intracellular signaling mechanisms within the central nervous system (CNS). The Company provides CAPLYTA (lumateperone) for the treatment of schizophrenia in adults. The CAPLYTA is a prescription medicine used to treat the depressive episodes in adults with bipolar I or II, that can be taken alone or with lithium or valproate. The Company's pipeline is focused on three platforms: lumateperone and follow-on compounds, a phosphodiesterase 1 (PDE1) inhibitor platform and discovery platform which includes ITI-333 a novel compound with high affinity at serotonin 5-HT2A, dopamine D1 and mu opioid (MOP) receptors. The Company’s subsidiaries are ITI, Inc. (ITI) and ITI Limited.</v>
    <v>512</v>
    <v>Nasdaq Stock Market</v>
    <v>XNAS</v>
    <v>XNAS</v>
    <v>430 East 29Th Street, NEW YORK, NY, 10016 US</v>
    <v>48.354999999999997</v>
    <v>Biotechnology &amp; Medical Research</v>
    <v>Stock</v>
    <v>44947.016872210159</v>
    <v>1165</v>
    <v>47.31</v>
    <v>4541107000</v>
    <v>INTRA-CELLULAR THERAPIES, INC.</v>
    <v>INTRA-CELLULAR THERAPIES, INC.</v>
    <v>48.17</v>
    <v>47.78</v>
    <v>47.95</v>
    <v>49.05</v>
    <v>94705050</v>
    <v>ITCI</v>
    <v>INTRA-CELLULAR THERAPIES, INC. (XNAS:ITCI)</v>
    <v>622789</v>
    <v>579244</v>
    <v>2012</v>
  </rv>
  <rv s="2">
    <v>1166</v>
  </rv>
  <rv s="0">
    <v>https://www.bing.com/financeapi/forcetrigger?t=bvcjpr&amp;q=XNAS%3aCERE&amp;form=skydnc</v>
    <v>Learn more on Bing</v>
  </rv>
  <rv s="4">
    <v>7</v>
    <v>CEREVEL THERAPEUTICS HOLDINGS, INC. (XNAS:CERE)</v>
    <v>2</v>
    <v>8</v>
    <v>Finance</v>
    <v>4</v>
    <v>en-GB</v>
    <v>bvcjpr</v>
    <v>268435456</v>
    <v>1</v>
    <v>Powered by Refinitiv</v>
    <v>41.46</v>
    <v>19.86</v>
    <v>1.377</v>
    <v>0.11</v>
    <v>3.3610000000000003E-3</v>
    <v>1.06</v>
    <v>3.2278000000000001E-2</v>
    <v>USD</v>
    <v>Cerevel Therapeutics Holdings, Inc. is a clinical-stage biopharmaceutical company. The Company combines an understanding of disease-related biology and neurocircuitry of the brain with advanced chemistry and central nervous system (CNS) target receptor selective pharmacology to discover and design new therapies. The Company is engaged in the development of new therapies for neuroscience diseases, including schizophrenia, epilepsy and Parkinson’s disease. It is advancing diverse pipeline with numerous clinical trials underway or planned, including three ongoing Phase III trials and an open-label extension trial for tavapadon in Parkinson's, two planned Phase II trials and a planned open-label extension trial for emraclidine in schizophrenia and an ongoing Phase II proof-of-concept trial with an open-label extension trial for darigabat in focal epilepsy. Its pipeline candidates include Emraclidine, Darigabat, Darigabat and CVL-871.</v>
    <v>285</v>
    <v>Nasdaq Stock Market</v>
    <v>XNAS</v>
    <v>XNAS</v>
    <v>222 Jacobs Street, Suite 200, CAMBRIDGE, MA, 02141 US</v>
    <v>33.270000000000003</v>
    <v>Biotechnology &amp; Medical Research</v>
    <v>Stock</v>
    <v>44947.039789142967</v>
    <v>1168</v>
    <v>32.284999999999997</v>
    <v>5133633000</v>
    <v>CEREVEL THERAPEUTICS HOLDINGS, INC.</v>
    <v>CEREVEL THERAPEUTICS HOLDINGS, INC.</v>
    <v>33.270000000000003</v>
    <v>32.729999999999997</v>
    <v>32.840000000000003</v>
    <v>33.9</v>
    <v>156322600</v>
    <v>CERE</v>
    <v>CEREVEL THERAPEUTICS HOLDINGS, INC. (XNAS:CERE)</v>
    <v>477401</v>
    <v>640134</v>
    <v>2020</v>
  </rv>
  <rv s="2">
    <v>1169</v>
  </rv>
  <rv s="0">
    <v>https://www.bing.com/financeapi/forcetrigger?t=a1nakr&amp;q=XNAS%3aALKS&amp;form=skydnc</v>
    <v>Learn more on Bing</v>
  </rv>
  <rv s="4">
    <v>7</v>
    <v>ALKERMES PUBLIC LIMITED COMPANY (XNAS:ALKS)</v>
    <v>2</v>
    <v>8</v>
    <v>Finance</v>
    <v>4</v>
    <v>en-GB</v>
    <v>a1nakr</v>
    <v>268435456</v>
    <v>1</v>
    <v>Powered by Refinitiv</v>
    <v>32.79</v>
    <v>21.75</v>
    <v>0.56979999999999997</v>
    <v>-0.17</v>
    <v>-6.0950000000000006E-3</v>
    <v>1.28</v>
    <v>4.6176000000000002E-2</v>
    <v>USD</v>
    <v>Alkermes Public Limited Company is an integrated biopharmaceutical company. It is engaged in researching, developing and commercializing pharmaceutical products that are designed to address unmet medical needs of patients in the fields of neuroscience and oncology. Its portfolio of commercial products focused on alcohol dependence, opioid dependence, schizophrenia and bipolar I disorder and a pipeline of product candidates in development for neurodegenerative disorders and cancer. Its products include ARISTADA, ARISTADA INITIO, LYBALVI and VIVITROL. ARISTADA is an extended-release intramuscular injectable suspension for the treatment of schizophrenia. LYBALVI is a once-daily, oral atypical antipsychotic drug for the treatment of adults with schizophrenia and for the treatment of adults with bipolar I disorder. VIVITROL is a non-narcotic, injectable medication for the treatment of alcohol dependence and for the prevention of relapse to opioid dependence, following opioid detoxification.</v>
    <v>2211</v>
    <v>Nasdaq Stock Market</v>
    <v>XNAS</v>
    <v>XNAS</v>
    <v>Connaught HSE, 1 Burlington Road, DUBLIN, DUBLIN IE</v>
    <v>28.82</v>
    <v>Biotechnology &amp; Medical Research</v>
    <v>Stock</v>
    <v>44946.916689212499</v>
    <v>1171</v>
    <v>27.69</v>
    <v>4554738000</v>
    <v>ALKERMES PUBLIC LIMITED COMPANY</v>
    <v>ALKERMES PUBLIC LIMITED COMPANY</v>
    <v>28.13</v>
    <v>27.89</v>
    <v>27.72</v>
    <v>29</v>
    <v>164312400</v>
    <v>ALKS</v>
    <v>ALKERMES PUBLIC LIMITED COMPANY (XNAS:ALKS)</v>
    <v>1932905</v>
    <v>1361053</v>
    <v>2011</v>
  </rv>
  <rv s="2">
    <v>1172</v>
  </rv>
  <rv s="0">
    <v>https://www.bing.com/financeapi/forcetrigger?t=awa5cw&amp;q=XNAS%3aDNLI&amp;form=skydnc</v>
    <v>Learn more on Bing</v>
  </rv>
  <rv s="3">
    <v>5</v>
    <v>DENALI THERAPEUTICS INC. (XNAS:DNLI)</v>
    <v>2</v>
    <v>6</v>
    <v>Finance</v>
    <v>4</v>
    <v>en-GB</v>
    <v>awa5cw</v>
    <v>268435456</v>
    <v>1</v>
    <v>Powered by Refinitiv</v>
    <v>39.43</v>
    <v>20.239999999999998</v>
    <v>1.3627</v>
    <v>-0.14000000000000001</v>
    <v>-4.7930000000000004E-3</v>
    <v>0.93</v>
    <v>3.1992E-2</v>
    <v>USD</v>
    <v>Denali Therapeutics Inc. is a biopharmaceutical company. The Company is focused on the discovery and development of therapies for patients with neurodegenerative diseases, including Alzheimer's disease, Parkinson's disease, amyotrophic lateral sclerosis (ALS) and others. The Company clinical programs include leucine-rich repeat kinase 2 (LRRK2) inhibitor program, eukaryotic initiation factor 2 B (EIF2B) activator program, enzyme transport vehicle: iduronate 2-sulfatase (ETV:IDS) program, receptor interacting serine/threonine protein kinase 1 (RIPK1) inhibitor program and second non-CNS penetrant RIPK1 inhibitor. The Company engineers its product candidates to cross the blood-brain barrier (BBB), and act directly in the brain. Its pipeline includes approximately 15 programs that are based on its TV technology, including the lead program ETV:IDS (DNL310). Its product pipeline includes DNL151, DNL593 (PTV:PGRN), DNL126 (ETV:SGSH), DNL919 (ATV:TREM2), DNL788, DNL343, DNL758 and others.</v>
    <v>413</v>
    <v>Nasdaq Stock Market</v>
    <v>XNAS</v>
    <v>XNAS</v>
    <v>161 Oyster Point Blvd, SOUTH SAN FRANCISCO, CA, 94080-1910 US</v>
    <v>29.75</v>
    <v>Biotechnology &amp; Medical Research</v>
    <v>Stock</v>
    <v>44947.039268946093</v>
    <v>1174</v>
    <v>28.625</v>
    <v>3948103000</v>
    <v>DENALI THERAPEUTICS INC.</v>
    <v>DENALI THERAPEUTICS INC.</v>
    <v>29.63</v>
    <v>874.09400000000005</v>
    <v>29.21</v>
    <v>29.07</v>
    <v>30</v>
    <v>135813700</v>
    <v>DNLI</v>
    <v>DENALI THERAPEUTICS INC. (XNAS:DNLI)</v>
    <v>548551</v>
    <v>709066</v>
    <v>2013</v>
  </rv>
  <rv s="2">
    <v>1175</v>
  </rv>
  <rv s="0">
    <v>https://www.bing.com/financeapi/forcetrigger?t=a1o2u2&amp;q=XNAS%3aAXSM&amp;form=skydnc</v>
    <v>Learn more on Bing</v>
  </rv>
  <rv s="4">
    <v>7</v>
    <v>AXSOME THERAPEUTICS, INC. (XNAS:AXSM)</v>
    <v>2</v>
    <v>8</v>
    <v>Finance</v>
    <v>4</v>
    <v>en-GB</v>
    <v>a1o2u2</v>
    <v>268435456</v>
    <v>1</v>
    <v>Powered by Refinitiv</v>
    <v>82</v>
    <v>20.63</v>
    <v>2.0053999999999998</v>
    <v>2.78</v>
    <v>4.0852000000000006E-2</v>
    <v>0.52</v>
    <v>7.3419999999999996E-3</v>
    <v>USD</v>
    <v>Axsome Therapeutics, Inc. is a biopharmaceutical company. The Company is developing novel therapies for central nervous system (CNS) disorders for which there are limited treatment options. It is developing products that meaningfully improve the lives of patients and provide new therapeutic options for physicians. The Company's CNS portfolio includes four product candidates, such as AXS-05, AXS-07, AXS-12, and AXS-14. AXS-05 is being developed for the treatment of major depressive disorder (MDD), Alzheimer's disease agitation (AD agitation), and smoking cessation. AXS-07 is a novel, oral, rapidly absorbed, multi-mechanistic, investigational medicine under development for the acute treatment of migraine. AXS-12 is an investigational medicine in development for the treatment of narcolepsy. The Company also provides Sunosi, which is dual-acting dopamine and norepinephrine reuptake inhibitor indicated to improve wakefulness in adult patients.</v>
    <v>108</v>
    <v>Nasdaq Stock Market</v>
    <v>XNAS</v>
    <v>XNAS</v>
    <v>22 Cortlandt Street, 16Th Floor, NEW YORK, NY, 10007 US</v>
    <v>71.239999999999995</v>
    <v>Biotechnology &amp; Medical Research</v>
    <v>Stock</v>
    <v>44947.040795774999</v>
    <v>1177</v>
    <v>68.275000000000006</v>
    <v>3075875000</v>
    <v>AXSOME THERAPEUTICS, INC.</v>
    <v>AXSOME THERAPEUTICS, INC.</v>
    <v>69.459999999999994</v>
    <v>68.05</v>
    <v>70.83</v>
    <v>71.349999999999994</v>
    <v>43426160</v>
    <v>AXSM</v>
    <v>AXSOME THERAPEUTICS, INC. (XNAS:AXSM)</v>
    <v>970335</v>
    <v>952797</v>
    <v>2012</v>
  </rv>
  <rv s="2">
    <v>1178</v>
  </rv>
  <rv s="0">
    <v>https://www.bing.com/financeapi/forcetrigger?t=bvcw7w&amp;q=XNAS%3aHRMY&amp;form=skydnc</v>
    <v>Learn more on Bing</v>
  </rv>
  <rv s="3">
    <v>5</v>
    <v>HARMONY BIOSCIENCES HOLDINGS, INC. (XNAS:HRMY)</v>
    <v>2</v>
    <v>6</v>
    <v>Finance</v>
    <v>4</v>
    <v>en-GB</v>
    <v>bvcw7w</v>
    <v>268435456</v>
    <v>1</v>
    <v>Powered by Refinitiv</v>
    <v>62.085000000000001</v>
    <v>31.5382</v>
    <v>0.65200000000000002</v>
    <v>-0.38</v>
    <v>-7.6180000000000006E-3</v>
    <v>0</v>
    <v>0</v>
    <v>USD</v>
    <v>Harmony Biosciences Holdings, Inc. is a holding company. The Company’s operations are conducted through its wholly owned subsidiary, Harmony Biosciences, LLC (Harmony). The Company is a commercial-stage pharmaceutical company focused on developing and commercializing therapies for patients with neurological disorders. The Company's product WAKIX (pitolisant), is a molecule with a novel mechanism of action (MOA) specifically designed to increase histamine signaling in the brain by binding to H3 receptors. WAKIX is developed for the treatment of excessive daytime sleepiness (EDS) or cataplexy in adult patients with narcolepsy and is the narcolepsy treatment that works primarily through histamine, which is a neurotransmitter. The Company also provides HBS-102, an investigational compound, is a melanin-concentrating hormone (MCH) receptor 1(MCHR1) antagonist that targets MCH neurons in the brain.</v>
    <v>180</v>
    <v>Nasdaq Stock Market</v>
    <v>XNAS</v>
    <v>XNAS</v>
    <v>630 W Germantown Pike, Suite 215, PLYMOUTH MEETING, PA, 19462 US</v>
    <v>50.22</v>
    <v>Pharmaceuticals</v>
    <v>Stock</v>
    <v>44946.875921191408</v>
    <v>1180</v>
    <v>48.3</v>
    <v>2936219000</v>
    <v>HARMONY BIOSCIENCES HOLDINGS, INC.</v>
    <v>HARMONY BIOSCIENCES HOLDINGS, INC.</v>
    <v>50.22</v>
    <v>19.5367</v>
    <v>49.88</v>
    <v>49.5</v>
    <v>49.5</v>
    <v>59317550</v>
    <v>HRMY</v>
    <v>HARMONY BIOSCIENCES HOLDINGS, INC. (XNAS:HRMY)</v>
    <v>456478</v>
    <v>533824</v>
    <v>2017</v>
  </rv>
  <rv s="2">
    <v>1181</v>
  </rv>
  <rv s="0">
    <v>https://www.bing.com/financeapi/forcetrigger?t=a2185r&amp;q=XNAS%3aPRTA&amp;form=skydnc</v>
    <v>Learn more on Bing</v>
  </rv>
  <rv s="3">
    <v>5</v>
    <v>PROTHENA CORPORATION PUBLIC LIMITED COMPANY (XNAS:PRTA)</v>
    <v>2</v>
    <v>6</v>
    <v>Finance</v>
    <v>4</v>
    <v>en-GB</v>
    <v>a2185r</v>
    <v>268435456</v>
    <v>1</v>
    <v>Powered by Refinitiv</v>
    <v>66.47</v>
    <v>21.06</v>
    <v>0.48899999999999999</v>
    <v>0.60499999999999998</v>
    <v>1.1212999999999999E-2</v>
    <v>0</v>
    <v>0</v>
    <v>USD</v>
    <v>Prothena Corporation Public Limited Company is a late-stage clinical company engaged in the protein dysregulation and a pipeline of investigational therapies for rare peripheral amyloid and neurodegenerative diseases. The Company is advancing a pipeline of therapeutic candidates for a range of indications and targets to integrate scientific insights around neurological dysfunction and the biology of misfolded proteins. The Company is also advancing several discovery and preclinical-stage programs for neurological diseases with unmet medical needs such as AD and amyotrophic lateral sclerosis (ALS). The Company's clinical pipeline of antibody-based product candidates targets a range of indications, including Birtamimab for the treatment of amyloid light-chain (AL) amyloidosis. The Company's pipeline includes AL Amyloidosis &amp; Birtamimab, Parkinson’s Disease &amp; Prasinezumab, Transthyretin amyloidosis (ATTR) &amp; PRX004, Alzheimer’s Disease and Pioneering Neuroscience.</v>
    <v>82</v>
    <v>Nasdaq Stock Market</v>
    <v>XNAS</v>
    <v>XNAS</v>
    <v>77 Sir John Rogersons Quay, Block C, Grand Canal Docklands, DUBLIN, IRELAND-NA, D02 T804 IE</v>
    <v>54.95</v>
    <v>Biotechnology &amp; Medical Research</v>
    <v>Stock</v>
    <v>44946.876623529686</v>
    <v>1183</v>
    <v>53.31</v>
    <v>2789967000</v>
    <v>PROTHENA CORPORATION PUBLIC LIMITED COMPANY</v>
    <v>PROTHENA CORPORATION PUBLIC LIMITED COMPANY</v>
    <v>54.86</v>
    <v>26.958200000000001</v>
    <v>53.954999999999998</v>
    <v>54.56</v>
    <v>54.56</v>
    <v>51135760</v>
    <v>PRTA</v>
    <v>PROTHENA CORPORATION PUBLIC LIMITED COMPANY (XNAS:PRTA)</v>
    <v>421425</v>
    <v>661687</v>
    <v>2012</v>
  </rv>
  <rv s="2">
    <v>1184</v>
  </rv>
  <rv s="0">
    <v>https://www.bing.com/financeapi/forcetrigger?t=a1mrrw&amp;q=XNAS%3aACAD&amp;form=skydnc</v>
    <v>Learn more on Bing</v>
  </rv>
  <rv s="4">
    <v>7</v>
    <v>ACADIA PHARMACEUTICALS INC. (XNAS:ACAD)</v>
    <v>2</v>
    <v>8</v>
    <v>Finance</v>
    <v>4</v>
    <v>en-GB</v>
    <v>a1mrrw</v>
    <v>268435456</v>
    <v>1</v>
    <v>Powered by Refinitiv</v>
    <v>28.055</v>
    <v>12.24</v>
    <v>0.60950000000000004</v>
    <v>0.87</v>
    <v>4.7077999999999995E-2</v>
    <v>0.03</v>
    <v>1.5499999999999999E-3</v>
    <v>USD</v>
    <v>Acadia Pharmaceuticals Inc. is a biopharmaceutical company that discovers, develops and commercializes novel RNA-based medicines for the potential treatment of severe and rare genetic neurodevelopmental diseases of the CNS. The Company’s pipeline product candidates in CNS areas includes NUPLAZID (pimavanser), Trofinetide, ACP-044 and ACP-319. NUPLAZID (pimavanserin) is used for the treatment of hallucinations and delusions associated with Parkinson’s disease psychosis (PDP). ACP-044, is an orally administered, non-opioid analgesic being evaluated for the treatment of pain. The Company has initiated a Phase II study evaluating ACP-044 for the treatment of postoperative pain following bunionectomy surgery. The Company also initiated an additional Phase II study evaluating ACP-044 for the treatment of pain associated with osteoarthritis. ACP-319 is a positive allosteric modulator of the muscarinic receptor targeting M1 (M1 PAM).</v>
    <v>510</v>
    <v>Nasdaq Stock Market</v>
    <v>XNAS</v>
    <v>XNAS</v>
    <v>3611 Valley Centre Dr Ste 300, SAN DIEGO, CA, 92130-3331 US</v>
    <v>19.38</v>
    <v>Biotechnology &amp; Medical Research</v>
    <v>Stock</v>
    <v>44947.039845914063</v>
    <v>1186</v>
    <v>18.53</v>
    <v>3133365000</v>
    <v>ACADIA PHARMACEUTICALS INC.</v>
    <v>ACADIA PHARMACEUTICALS INC.</v>
    <v>18.670000000000002</v>
    <v>18.48</v>
    <v>19.350000000000001</v>
    <v>19.38</v>
    <v>161931000</v>
    <v>ACAD</v>
    <v>ACADIA PHARMACEUTICALS INC. (XNAS:ACAD)</v>
    <v>1988084</v>
    <v>1151234</v>
    <v>1997</v>
  </rv>
  <rv s="2">
    <v>1187</v>
  </rv>
  <rv s="0">
    <v>https://www.bing.com/financeapi/forcetrigger?t=c4jjp2&amp;q=XNAS%3aAMLX&amp;form=skydnc</v>
    <v>Learn more on Bing</v>
  </rv>
  <rv s="4">
    <v>7</v>
    <v>AMYLYX PHARMACEUTICALS, INC. (XNAS:AMLX)</v>
    <v>2</v>
    <v>8</v>
    <v>Finance</v>
    <v>4</v>
    <v>en-GB</v>
    <v>c4jjp2</v>
    <v>268435456</v>
    <v>1</v>
    <v>Powered by Refinitiv</v>
    <v>39.774999999999999</v>
    <v>6.51</v>
    <v>0.76</v>
    <v>2.34</v>
    <v>6.7766999999999994E-2</v>
    <v>-1.37</v>
    <v>-3.7158000000000004E-2</v>
    <v>USD</v>
    <v>Amylyx Pharmaceuticals, Inc. is a commercial-stage biopharmaceutical company. The Company is engaged in the discovery and development of treatments for neurodegenerative diseases. The Company is focused on the development and commercialization of its product candidate, AMX003 (sodium phenylbutyrate and taurursodiol, also known as ursodoxicoltaurine) for the treatment of amyotrophic lateral sclerosis (ALS). The Company is developing AMX0035 for other neurodegenerative diseases by leveraging knowledge and relationships in the neurodegenerative space. AMX0035 is a dual unfolded protein response (UPR)-Bax apoptosis inhibitor composed of PB and TURSO (also known as TUDCA). Its development of antisense oligonucleotides (ASOs), including lead ASO AMX0114, which targets calpain-2 (CAPN2), a gene encoding calcium-dependent proteolytic enzyme which has been implicated in the pathogenesis of ALS and other neurodegenerative diseases.</v>
    <v>205</v>
    <v>Nasdaq Stock Market</v>
    <v>XNAS</v>
    <v>XNAS</v>
    <v>43 THORNDIKE STREET, CAMBRIDGE, MA, 02141 US</v>
    <v>37.57</v>
    <v>Pharmaceuticals</v>
    <v>Stock</v>
    <v>44946.877393818751</v>
    <v>1189</v>
    <v>34.24</v>
    <v>2442867000</v>
    <v>AMYLYX PHARMACEUTICALS, INC.</v>
    <v>AMYLYX PHARMACEUTICALS, INC.</v>
    <v>34.869999999999997</v>
    <v>34.53</v>
    <v>36.869999999999997</v>
    <v>35.5</v>
    <v>66256220</v>
    <v>AMLX</v>
    <v>AMYLYX PHARMACEUTICALS, INC. (XNAS:AMLX)</v>
    <v>1242083</v>
    <v>825110</v>
    <v>2014</v>
  </rv>
  <rv s="2">
    <v>1190</v>
  </rv>
  <rv s="0">
    <v>https://www.bing.com/financeapi/forcetrigger?t=a266dm&amp;q=XNAS%3aXENE&amp;form=skydnc</v>
    <v>Learn more on Bing</v>
  </rv>
  <rv s="4">
    <v>7</v>
    <v>XENON PHARMACEUTICALS INC. (XNAS:XENE)</v>
    <v>2</v>
    <v>8</v>
    <v>Finance</v>
    <v>4</v>
    <v>en-GB</v>
    <v>a266dm</v>
    <v>268435456</v>
    <v>1</v>
    <v>Powered by Refinitiv</v>
    <v>41.39</v>
    <v>24.5975</v>
    <v>1.3484</v>
    <v>0.81</v>
    <v>2.2707999999999999E-2</v>
    <v>0</v>
    <v>0</v>
    <v>USD</v>
    <v>Xenon Pharmaceuticals Inc. is a clinical-stage biopharmaceutical company. The Company is focused on developing therapeutics to improve the lives of patients with neurological disorders, with a focus on epilepsy. The Company is focused on advancing its ion channel neurology pipeline. The Company's products within its novel proprietary pipeline include clinical-stage candidates XEN496 and XEN1101, which are focused on treating neurological disorders, with a particular focus on epilepsy. XEN1101 is a differentiated Kv7 potassium channel opener being developed for the treatment of epilepsy and major depressive disorder (MDD). The XEN496 is a Kv7 potassium channel opener, is a pediatric formulation of the active ingredient ezogabine being developed for the treatment of KCNQ2 developmental and epileptic encephalopathy, or KCNQ2-DEE. The Company has promising partnered products within its pipelines, such as NBI-921352 with Neurocrine Biosciences and PCRX301 with Pacira BioSciences.</v>
    <v>149</v>
    <v>Nasdaq Stock Market</v>
    <v>XNAS</v>
    <v>XNAS</v>
    <v>3650 Gilmore Way, VANCOUVER, BC, V5G 4W8 CA</v>
    <v>36.634999999999998</v>
    <v>Biotechnology &amp; Medical Research</v>
    <v>Stock</v>
    <v>44946.875687510939</v>
    <v>1192</v>
    <v>35.79</v>
    <v>2281606000</v>
    <v>XENON PHARMACEUTICALS INC.</v>
    <v>XENON PHARMACEUTICALS INC.</v>
    <v>35.950000000000003</v>
    <v>35.67</v>
    <v>36.479999999999997</v>
    <v>36.479999999999997</v>
    <v>62544020</v>
    <v>XENE</v>
    <v>XENON PHARMACEUTICALS INC. (XNAS:XENE)</v>
    <v>414022</v>
    <v>396467</v>
    <v>2000</v>
  </rv>
  <rv s="2">
    <v>1193</v>
  </rv>
  <rv s="0">
    <v>https://www.bing.com/financeapi/forcetrigger?t=a22fzr&amp;q=XNAS%3aSAGE&amp;form=skydnc</v>
    <v>Learn more on Bing</v>
  </rv>
  <rv s="3">
    <v>5</v>
    <v>SAGE THERAPEUTICS, INC. (XNAS:SAGE)</v>
    <v>2</v>
    <v>6</v>
    <v>Finance</v>
    <v>4</v>
    <v>en-GB</v>
    <v>a22fzr</v>
    <v>268435456</v>
    <v>1</v>
    <v>Powered by Refinitiv</v>
    <v>49.56</v>
    <v>27.36</v>
    <v>1.1460999999999999</v>
    <v>1.4999999999999999E-2</v>
    <v>3.5249999999999995E-4</v>
    <v>-5.0000000000000001E-3</v>
    <v>-1.175E-4</v>
    <v>USD</v>
    <v>Sage Therapeutics, Inc. is a biopharmaceutical company that is focused on developing and commercializing medicines with debilitating disorders of the brain. The Company's product, ZULRESSO (brexanolone) CIV injection, is for the treatment of postpartum depression (PPD) in adults. It has a portfolio of other product candidates with a focus on modulating two central nervous system (CNS) receptor systems, GABA and NMDA. It targets diseases and disorders of the brain with three focus areas: depression, neurology and neuropsychiatry. Its other advanced product candidate is zuranolone (SAGE-217), an oral compound being developed for certain affective disorders, including major depressive disorder (MDD) and PPD. Zuranolone is a neuroactive steroid that is a positive allosteric modulator of GABAA receptors, targeting both synaptic and extrasynaptic GABAA receptors. It has a portfolio of other compounds that target GABAA receptors, including SAGE-324.</v>
    <v>471</v>
    <v>Nasdaq Stock Market</v>
    <v>XNAS</v>
    <v>XNAS</v>
    <v>215 1st St, CAMBRIDGE, MA, 02142 US</v>
    <v>43.09</v>
    <v>Biotechnology &amp; Medical Research</v>
    <v>Stock</v>
    <v>44946.916103784373</v>
    <v>1195</v>
    <v>41.71</v>
    <v>2532350000</v>
    <v>SAGE THERAPEUTICS, INC.</v>
    <v>SAGE THERAPEUTICS, INC.</v>
    <v>43.09</v>
    <v>2.7957999999999998</v>
    <v>42.55</v>
    <v>42.564999999999998</v>
    <v>42.56</v>
    <v>59493700</v>
    <v>SAGE</v>
    <v>SAGE THERAPEUTICS, INC. (XNAS:SAGE)</v>
    <v>624916</v>
    <v>479588</v>
    <v>2010</v>
  </rv>
  <rv s="2">
    <v>1196</v>
  </rv>
  <rv s="0">
    <v>https://www.bing.com/financeapi/forcetrigger?t=a23slh&amp;q=XNAS%3aSUPN&amp;form=skydnc</v>
    <v>Learn more on Bing</v>
  </rv>
  <rv s="3">
    <v>5</v>
    <v>SUPERNUS PHARMACEUTICALS, INC. (XNAS:SUPN)</v>
    <v>2</v>
    <v>6</v>
    <v>Finance</v>
    <v>4</v>
    <v>en-GB</v>
    <v>a23slh</v>
    <v>268435456</v>
    <v>1</v>
    <v>Powered by Refinitiv</v>
    <v>41.19</v>
    <v>24.95</v>
    <v>0.9748</v>
    <v>-7.0000000000000007E-2</v>
    <v>-1.7340000000000001E-3</v>
    <v>0</v>
    <v>0</v>
    <v>USD</v>
    <v>Supernus Pharmaceuticals, Inc. is a biopharmaceutical company. The Company is focused on developing and commercializing products for the treatment of central nervous system (CNS) diseases. The Company's diverse neuroscience portfolio includes treatments for epilepsy, migraine, attention deficit hyperactivity disorder (ADHD), hypomobility in Parkinson's disease (PD), cervical dystonia, chronic sialorrhea, dyskinesia in PD patients receiving levodopa-based therapy, and drug-induced extrapyramidal reactions in adult patients. It is also developing a range of CNS product candidates, including potential treatments for hypomobility in PD, epilepsy, depression, and other CNS disorders. Its commercial portfolio of products includes Trokendi XR (topiramate) and Oxtellar XR (oxcarbazepine) for the treatment of epilepsy. Its APOKYN (apomorphine hydrochloride injection) is a product indicated for the acute, intermittent treatment of hypomobility in patients with advanced Parkinson's disease (PD).</v>
    <v>575</v>
    <v>Nasdaq Stock Market</v>
    <v>XNAS</v>
    <v>XNAS</v>
    <v>9715 Key West Avenue, ROCKVILLE, MD, 20850 US</v>
    <v>40.57</v>
    <v>Pharmaceuticals</v>
    <v>Stock</v>
    <v>44946.885416863282</v>
    <v>1198</v>
    <v>39.549999999999997</v>
    <v>2179083000</v>
    <v>SUPERNUS PHARMACEUTICALS, INC.</v>
    <v>SUPERNUS PHARMACEUTICALS, INC.</v>
    <v>40.450000000000003</v>
    <v>64.938400000000001</v>
    <v>40.380000000000003</v>
    <v>40.31</v>
    <v>40.31</v>
    <v>54058140</v>
    <v>SUPN</v>
    <v>SUPERNUS PHARMACEUTICALS, INC. (XNAS:SUPN)</v>
    <v>295275</v>
    <v>412774</v>
    <v>2005</v>
  </rv>
  <rv s="2">
    <v>1199</v>
  </rv>
  <rv s="0">
    <v>https://www.bing.com/financeapi/forcetrigger?t=a21o8m&amp;q=XNAS%3aQURE&amp;form=skydnc</v>
    <v>Learn more on Bing</v>
  </rv>
  <rv s="3">
    <v>5</v>
    <v>Uniqure NV (XNAS:QURE)</v>
    <v>2</v>
    <v>6</v>
    <v>Finance</v>
    <v>4</v>
    <v>en-GB</v>
    <v>a21o8m</v>
    <v>268435456</v>
    <v>1</v>
    <v>Powered by Refinitiv</v>
    <v>28.254999999999999</v>
    <v>12.52</v>
    <v>1.1138999999999999</v>
    <v>0.64</v>
    <v>3.0117999999999999E-2</v>
    <v>0.09</v>
    <v>4.1110000000000001E-3</v>
    <v>USD</v>
    <v>Uniqure NV is a company based in the Netherlands specialized in gene therapy. It seeks to develop one-time administered treatments with potentially curative results for patients suffering from genetic and other devastating diseases. It develops, both internally and through partnerships, a pipeline of gene therapies. It produces adeno-associated virus based, or AAV-based, gene therapies in its own facilities with a proprietary, commercial-scale, current good manufacturing practices, compliant, manufacturing process. AMT-061, the Company’s lead product candidate for patients with hemophilia B, is going through a dosing phase of a pivotal study. AMT-130, the product candidate for patients with Huntington’s disease is in Phase I/II clinical study.</v>
    <v>463</v>
    <v>Nasdaq Stock Market</v>
    <v>XNAS</v>
    <v>XNAS</v>
    <v>Paasheuvelweg 25a, AMSTERDAM, NOORD-HOLLAND, 1105 BP NL</v>
    <v>21.98</v>
    <v>Biotechnology &amp; Medical Research</v>
    <v>Stock</v>
    <v>44947.001367719531</v>
    <v>1201</v>
    <v>21.13</v>
    <v>1024783000</v>
    <v>Uniqure NV</v>
    <v>Uniqure NV</v>
    <v>21.47</v>
    <v>2.7040999999999999</v>
    <v>21.25</v>
    <v>21.89</v>
    <v>21.98</v>
    <v>46815110</v>
    <v>QURE</v>
    <v>Uniqure NV (XNAS:QURE)</v>
    <v>523020</v>
    <v>669213</v>
    <v>2012</v>
  </rv>
  <rv s="2">
    <v>1202</v>
  </rv>
  <rv s="0">
    <v>https://www.bing.com/financeapi/forcetrigger?t=a1o152&amp;q=XNAS%3aAVXL&amp;form=skydnc</v>
    <v>Learn more on Bing</v>
  </rv>
  <rv s="4">
    <v>7</v>
    <v>ANAVEX LIFE SCIENCES CORP. (XNAS:AVXL)</v>
    <v>2</v>
    <v>8</v>
    <v>Finance</v>
    <v>4</v>
    <v>en-GB</v>
    <v>a1o152</v>
    <v>268435456</v>
    <v>1</v>
    <v>Powered by Refinitiv</v>
    <v>15.24</v>
    <v>7.13</v>
    <v>0.75019999999999998</v>
    <v>0.2</v>
    <v>1.9802E-2</v>
    <v>-0.13</v>
    <v>-1.2621E-2</v>
    <v>USD</v>
    <v>Anavex Life Sciences Corp. is a clinical-stage biopharmaceutical company. The Company is engaged in the development of differentiated therapeutics for the treatment of neurodegenerative and neurodevelopmental disorders. The Company’s lead compound ANAVEX2-73 is being developed to treat Alzheimer’s disease, Parkinson’s disease, and other central nervous system diseases, including rare diseases, such as Rett syndrome, a rare severe neurological monogenic disorder caused by mutations in the X-linked gene, methyl-CpG-binding protein 2 (MECP2). Its product candidates also include ANAVEX 3-71, ANAVEX 1-41, ANAVEX 1066, and ANAVEX 1037. ANAVEX 3-71 is a central nervous system (CNS) penetrable potential disease modifying treatment for cognitive impairments. ANAVEX 1-41 is a sigma-1 agonist. ANAVEX 1066, a mixed sigma-1/sigma-2 ligand, is designed for the potential treatment of neuropathic and visceral pain. ANAVEX 1037 is designed for the treatment of prostate and pancreatic cancer.</v>
    <v>38</v>
    <v>Nasdaq Stock Market</v>
    <v>XNAS</v>
    <v>XNAS</v>
    <v>7TH FLOOR, 51 W 52ND STREET,, NEW YORK, NY, 10019-6163 US</v>
    <v>10.41</v>
    <v>Biotechnology &amp; Medical Research</v>
    <v>Stock</v>
    <v>44946.980624085154</v>
    <v>1204</v>
    <v>9.98</v>
    <v>803006700</v>
    <v>ANAVEX LIFE SCIENCES CORP.</v>
    <v>ANAVEX LIFE SCIENCES CORP.</v>
    <v>10.220000000000001</v>
    <v>10.1</v>
    <v>10.3</v>
    <v>10.17</v>
    <v>77961820</v>
    <v>AVXL</v>
    <v>ANAVEX LIFE SCIENCES CORP. (XNAS:AVXL)</v>
    <v>981763</v>
    <v>1458982</v>
    <v>2004</v>
  </rv>
  <rv s="2">
    <v>1205</v>
  </rv>
  <rv s="0">
    <v>https://www.bing.com/financeapi/forcetrigger?t=boumlh&amp;q=XNAS%3aALEC&amp;form=skydnc</v>
    <v>Learn more on Bing</v>
  </rv>
  <rv s="3">
    <v>5</v>
    <v>ALECTOR, INC. (XNAS:ALEC)</v>
    <v>2</v>
    <v>6</v>
    <v>Finance</v>
    <v>4</v>
    <v>en-GB</v>
    <v>boumlh</v>
    <v>268435456</v>
    <v>1</v>
    <v>Powered by Refinitiv</v>
    <v>17.68</v>
    <v>6.8449999999999998</v>
    <v>0.85529999999999995</v>
    <v>0.01</v>
    <v>1.1919999999999999E-3</v>
    <v>0</v>
    <v>0</v>
    <v>USD</v>
    <v>Alector, Inc. is a clinical-stage biopharmaceutical company. The Company is focused on immuno-neurology, a therapeutic approach for the treatment of neurodegeneration. The Company is engaged in developing therapies designed to counteract these pathologies by restoring healthy immune function to the brain. Its research and drug discovery platform leverages human genetic datasets, advanced tools in bioinformatics and imaging, and insights in neurodegeneration and immunology to identify immune system. The Company has advanced four product candidates, AL001, AL002, AL003, and AL101, into clinical development. Its first product candidate, AL001, is a humanized recombinant monoclonal antibody that increases the levels of progranulin (PGRN) in the brains of frontotemporal dementia carrying a progranulin (FTD-GRN) patients. Its AL002 targets triggering receptor expressed on myeloid cells 2 (TREM2) to increase the functionality of TREM2 signaling and enhance microglia cell activation.</v>
    <v>269</v>
    <v>Nasdaq Stock Market</v>
    <v>XNAS</v>
    <v>XNAS</v>
    <v>131 OYSTER POINT BLVD., SUITE 600, SOUTH SAN FRANCISCO, CA, 94080 US</v>
    <v>8.5950000000000006</v>
    <v>Biotechnology &amp; Medical Research</v>
    <v>Stock</v>
    <v>44946.876696550782</v>
    <v>1207</v>
    <v>8.3000000000000007</v>
    <v>694692900</v>
    <v>ALECTOR, INC.</v>
    <v>ALECTOR, INC.</v>
    <v>8.56</v>
    <v>17.578600000000002</v>
    <v>8.39</v>
    <v>8.4</v>
    <v>8.4</v>
    <v>82701540</v>
    <v>ALEC</v>
    <v>ALECTOR, INC. (XNAS:ALEC)</v>
    <v>465827</v>
    <v>594688</v>
    <v>2017</v>
  </rv>
  <rv s="2">
    <v>1208</v>
  </rv>
  <rv s="0">
    <v>https://www.bing.com/financeapi/forcetrigger?t=azb5h7&amp;q=XNAS%3aBTAI&amp;form=skydnc</v>
    <v>Learn more on Bing</v>
  </rv>
  <rv s="4">
    <v>7</v>
    <v>BIOXCEL THERAPEUTICS, INC. (XNAS:BTAI)</v>
    <v>2</v>
    <v>8</v>
    <v>Finance</v>
    <v>4</v>
    <v>en-GB</v>
    <v>azb5h7</v>
    <v>268435456</v>
    <v>1</v>
    <v>Powered by Refinitiv</v>
    <v>30.95</v>
    <v>8.7949999999999999</v>
    <v>1.1780999999999999</v>
    <v>0.86</v>
    <v>2.9211999999999998E-2</v>
    <v>-0.01</v>
    <v>-3.3E-4</v>
    <v>USD</v>
    <v>BioXcel Therapeutics, Inc. is a commercial-stage biopharmaceutical company utilizing artificial intelligence approaches to develop transformative medicines in neuroscience and immuno-oncology. The Company’s commercial product, IGALMI (developed as BXCL501) is a proprietary, sublingual film formulation of dexmedetomidine for the acute treatment of agitation associated with schizophrenia or bipolar I or II disorder in adults. BXCL501 is also being developed for the acute treatment of agitation associated with Alzheimer’s disease, and as an adjunctive treatment for major depressive disorder. The Company is also developing BXCL502 as a potential therapy for chronic agitation in dementia and, under its subsidiary OnkosXcel Therapeutics, BXCL701, is an investigational, orally administered, systemic innate immunity activator for the treatment of aggressive forms of prostate cancer and advanced solid tumors that are refractory or treatment naive to checkpoint inhibitors.</v>
    <v>89</v>
    <v>Nasdaq Stock Market</v>
    <v>XNAS</v>
    <v>XNAS</v>
    <v>555 Long Wharf Dr, NEW HAVEN, CT, 06511-6107 US</v>
    <v>30.95</v>
    <v>Biotechnology &amp; Medical Research</v>
    <v>Stock</v>
    <v>44947.003531110939</v>
    <v>1210</v>
    <v>29.3</v>
    <v>849103700</v>
    <v>BIOXCEL THERAPEUTICS, INC.</v>
    <v>BIOXCEL THERAPEUTICS, INC.</v>
    <v>30</v>
    <v>29.44</v>
    <v>30.3</v>
    <v>30.29</v>
    <v>28023230</v>
    <v>BTAI</v>
    <v>BIOXCEL THERAPEUTICS, INC. (XNAS:BTAI)</v>
    <v>364559</v>
    <v>350068</v>
    <v>2017</v>
  </rv>
  <rv s="2">
    <v>1211</v>
  </rv>
  <rv s="0">
    <v>https://www.bing.com/financeapi/forcetrigger?t=a2643m&amp;q=XNAS%3aWVE&amp;form=skydnc</v>
    <v>Learn more on Bing</v>
  </rv>
  <rv s="4">
    <v>7</v>
    <v>WAVE Life Sciences Ltd. (XNAS:WVE)</v>
    <v>2</v>
    <v>8</v>
    <v>Finance</v>
    <v>4</v>
    <v>en-GB</v>
    <v>a2643m</v>
    <v>268435456</v>
    <v>1</v>
    <v>Powered by Refinitiv</v>
    <v>7.12</v>
    <v>1.1599999999999999</v>
    <v>-0.91469999999999996</v>
    <v>0.3</v>
    <v>6.7264999999999991E-2</v>
    <v>0.12</v>
    <v>2.521E-2</v>
    <v>USD</v>
    <v>Wave Life Sciences Ltd. is a Singapore-based clinical-stage genetic medicines company engaged in delivering life-changing treatments for people battling devastating diseases. It is engaged in developing oligonucleotides that target ribonucleic acid (RNA) and harness existing cellular machinery to reduce the expression of disease-promoting RNA or proteins, restore the production of functional proteins, or modulate protein expression. Its lead clinical development programs are designed to treat genetic diseases within the central nervous system (CNS), including amyotrophic lateral sclerosis (ALS), frontotemporal dementia (FTD), Huntington’s disease (HD), and muscular dystrophies, including Duchenne muscular dystrophy (DMD). Its programs include WVE-004 (silencing), its C9orf72 molecule for the treatment of C9orf72-associated ALS and FTD, WVE-003 (silencing), its mHTT SNP3 molecule for the treatment of HD, and WVE-N531 (splicing), its exon 53 molecule for the treatment of DMD.</v>
    <v>235</v>
    <v>Nasdaq Stock Market</v>
    <v>XNAS</v>
    <v>XNAS</v>
    <v>7 Straits View, #12-00, Marina One East Tower, 018936 SG</v>
    <v>4.8372999999999999</v>
    <v>Biotechnology &amp; Medical Research</v>
    <v>Stock</v>
    <v>44946.975756481253</v>
    <v>1213</v>
    <v>4.22</v>
    <v>413689900</v>
    <v>WAVE Life Sciences Ltd.</v>
    <v>WAVE Life Sciences Ltd.</v>
    <v>4.5</v>
    <v>4.46</v>
    <v>4.76</v>
    <v>4.88</v>
    <v>86909640</v>
    <v>WVE</v>
    <v>WAVE Life Sciences Ltd. (XNAS:WVE)</v>
    <v>709537</v>
    <v>1196617</v>
    <v>2012</v>
  </rv>
  <rv s="2">
    <v>1214</v>
  </rv>
  <rv s="0">
    <v>https://www.bing.com/financeapi/forcetrigger?t=c2dbm7&amp;q=XNAS%3aGHRS&amp;form=skydnc</v>
    <v>Learn more on Bing</v>
  </rv>
  <rv s="4">
    <v>7</v>
    <v>GH Research PLC (XNAS:GHRS)</v>
    <v>2</v>
    <v>8</v>
    <v>Finance</v>
    <v>4</v>
    <v>en-GB</v>
    <v>c2dbm7</v>
    <v>268435456</v>
    <v>1</v>
    <v>Powered by Refinitiv</v>
    <v>20.34</v>
    <v>8.4600000000000009</v>
    <v>0.78</v>
    <v>0.1</v>
    <v>1.0718E-2</v>
    <v>0.56000000000000005</v>
    <v>5.9385E-2</v>
    <v>USD</v>
    <v>GH Research PLC is a clinical-stage biopharmaceutical company. The Company is engaged in offering treatment for psychiatric and neurological disorders. The Company's pipeline includes GH001, GH002 and GH003. The Company focuses on developing its 5- Methoxy-N, N-Dimethyltryptamine, (5-MeO-DMT), therapies for the treatment of patients with Treatment Resistant Depression (TRD). Its product candidate, GH001, is formulated for 5-MeO-DMT administration via an inhalation approach. With GH001, it has completed two Phase 1 healthy volunteer clinical trials and a Phase 1/2 clinical trial in patients with treatment-resistant depression (TRD). GH002 is its 5-MeO-DMT product candidate formulated for administration via an injectable approach. GH002 has completed pre-clinical development to support early clinical trials. GH003 is its 5-MeO-DMT product candidate formulated for administration via an intranasal administration approach.</v>
    <v>9</v>
    <v>Nasdaq Stock Market</v>
    <v>XNAS</v>
    <v>XNAS</v>
    <v>28 Baggot Street, Dublin, LEINSTER, 2D02 NX43 IE</v>
    <v>9.84</v>
    <v>Biotechnology &amp; Medical Research</v>
    <v>Stock</v>
    <v>44946.886094883594</v>
    <v>1216</v>
    <v>9.2200000000000006</v>
    <v>490556600</v>
    <v>GH Research PLC</v>
    <v>GH Research PLC</v>
    <v>9.6</v>
    <v>9.33</v>
    <v>9.43</v>
    <v>9.99</v>
    <v>52020850</v>
    <v>GHRS</v>
    <v>GH Research PLC (XNAS:GHRS)</v>
    <v>55730</v>
    <v>34397</v>
    <v>2021</v>
  </rv>
  <rv s="2">
    <v>1217</v>
  </rv>
  <rv s="0">
    <v>https://www.bing.com/financeapi/forcetrigger?t=a1nz2w&amp;q=XNAS%3aAVDL&amp;form=skydnc</v>
    <v>Learn more on Bing</v>
  </rv>
  <rv s="4">
    <v>7</v>
    <v>AVADEL PHARMACEUTICALS PUBLIC LIMITED COMPANY (XNAS:AVDL)</v>
    <v>2</v>
    <v>8</v>
    <v>Finance</v>
    <v>4</v>
    <v>en-GB</v>
    <v>a1nz2w</v>
    <v>268435456</v>
    <v>1</v>
    <v>Powered by Refinitiv</v>
    <v>10.02</v>
    <v>1.05</v>
    <v>1.6124000000000001</v>
    <v>0.51</v>
    <v>7.9562999999999995E-2</v>
    <v>7.0000000000000007E-2</v>
    <v>1.0116E-2</v>
    <v>USD</v>
    <v>Avadel Pharmaceuticals plc is a biopharmaceutical company. The Company's lead product candidate, FT218, is an investigational once-nightly, extended-release formulation of sodium oxybate for the treatment of excessive daytime sleepiness (EDS) or cataplexy in adults with narcolepsy. Its drug delivery technologies include Micropump, LiquiTime, and Medusa. Its Micropump drug-delivery technology allows for the controlled delivery of small molecule drugs taken orally, which improves dosing compliance, reduces toxicity and improves patient compliance. Its LiquiTime technology allows for development of modified release oral products in a liquid suspension formulation, which makes such formulations particularly well suited for children and/or patients having issues swallowing tablets or capsules. Its Medusa technology allows for the development of modified-release-injectable dosage formulations of drugs, such as peptides, polypeptides, proteins, and small molecules.</v>
    <v>66</v>
    <v>Nasdaq Stock Market</v>
    <v>XNAS</v>
    <v>XNAS</v>
    <v>Block 10-1 Blanchardstown Corporate Park, Ballycoolin, DUBLIN, DUBLIN, 15 IE</v>
    <v>6.93</v>
    <v>Pharmaceuticals</v>
    <v>Stock</v>
    <v>44946.938446122658</v>
    <v>1219</v>
    <v>6.35</v>
    <v>427508800</v>
    <v>AVADEL PHARMACEUTICALS PUBLIC LIMITED COMPANY</v>
    <v>AVADEL PHARMACEUTICALS PUBLIC LIMITED COMPANY</v>
    <v>6.54</v>
    <v>6.41</v>
    <v>6.92</v>
    <v>6.99</v>
    <v>61778730</v>
    <v>AVDL</v>
    <v>AVADEL PHARMACEUTICALS PUBLIC LIMITED COMPANY (XNAS:AVDL)</v>
    <v>336084</v>
    <v>506405</v>
    <v>2017</v>
  </rv>
  <rv s="2">
    <v>1220</v>
  </rv>
  <rv s="0">
    <v>https://www.bing.com/financeapi/forcetrigger?t=c47woc&amp;q=XNAS%3aVIGL&amp;form=skydnc</v>
    <v>Learn more on Bing</v>
  </rv>
  <rv s="4">
    <v>7</v>
    <v>VIGIL NEUROSCIENCE, INC. (XNAS:VIGL)</v>
    <v>2</v>
    <v>8</v>
    <v>Finance</v>
    <v>4</v>
    <v>en-GB</v>
    <v>c47woc</v>
    <v>268435456</v>
    <v>1</v>
    <v>Powered by Refinitiv</v>
    <v>18.27</v>
    <v>2.1800000000000002</v>
    <v>0.83899999999999997</v>
    <v>0.55000000000000004</v>
    <v>4.5267000000000002E-2</v>
    <v>0.1</v>
    <v>7.8739999999999991E-3</v>
    <v>USD</v>
    <v>Vigil Neuroscience, Inc. is a biotechnology company. The Company is a microglia-focused therapeutics company. It is focused on developing treatments for both rare and common neurodegenerative diseases by restoring the vigilance of microglia, the sentinel immune cells of the brain. It utilizes the tools of modern neuroscience drug development across multiple therapeutic modalities to deliver precision-based therapies to improve the lives of patients and their families. The Company's VGL101, a fully human monoclonal antibody targeting human TREM2 for the treatment of rare microgliopathies. It is developing VGL101 for the treatment of adult-onset leukoencephalopathy with axonal spheroids and pigmented glia (ALSP), a rare, genetically defined, and fatal neurodegenerative disease caused by microglial dysfunction. The Company is also developing a novel small molecule TREM2 agonist suitable for oral delivery to treat common neurodegenerative diseases associated with microglial dysfunction.</v>
    <v>52</v>
    <v>Nasdaq Stock Market</v>
    <v>XNAS</v>
    <v>XNAS</v>
    <v>1 Broadway, 7Th Floor, Suite 07-300, CAMBRIDGE, MA, 02142 US</v>
    <v>12.87</v>
    <v>Biotechnology &amp; Medical Research</v>
    <v>Stock</v>
    <v>44946.909078298435</v>
    <v>1222</v>
    <v>11.73</v>
    <v>451879900</v>
    <v>VIGIL NEUROSCIENCE, INC.</v>
    <v>VIGIL NEUROSCIENCE, INC.</v>
    <v>12.42</v>
    <v>12.15</v>
    <v>12.7</v>
    <v>12.8</v>
    <v>35581090</v>
    <v>VIGL</v>
    <v>VIGIL NEUROSCIENCE, INC. (XNAS:VIGL)</v>
    <v>26539</v>
    <v>49791</v>
    <v>2020</v>
  </rv>
  <rv s="2">
    <v>1223</v>
  </rv>
  <rv s="0">
    <v>https://www.bing.com/financeapi/forcetrigger?t=c2ikgh&amp;q=XNAS%3aATAI&amp;form=skydnc</v>
    <v>Learn more on Bing</v>
  </rv>
  <rv s="4">
    <v>7</v>
    <v>ATAI Life Sciences NV (XNAS:ATAI)</v>
    <v>2</v>
    <v>8</v>
    <v>Finance</v>
    <v>4</v>
    <v>en-GB</v>
    <v>c2ikgh</v>
    <v>268435456</v>
    <v>1</v>
    <v>Powered by Refinitiv</v>
    <v>6.32</v>
    <v>1.45</v>
    <v>0.56100000000000005</v>
    <v>-0.05</v>
    <v>-2.5640999999999997E-2</v>
    <v>0.04</v>
    <v>2.1053000000000002E-2</v>
    <v>USD</v>
    <v>ATAI Life Sciences NV is a Germany-based clinical-stage biopharmaceutical company. The Company engages in developing various treatments that focuses on various mental health disorders. The Company's therapeutic lead compound include PCN-101, a subcutaneous formulation of R-ketamine for the treatment of treatment-resistant depression (TRD); RL-007, a cholinergic, glutamatergic, and GABA-B receptor modulator to treat cognitive impairment associated with schizophrenia; DMX-1002, an oral formulation of ibogaine for treating opioid use disorder (OUD); GRX-917, an oral formulation of a deuterated version of etifoxine for the generalized anxiety disorder treatment; and NN-101, a novel intranasal formulation of N-acetylcysteine to treat mild traumatic brain injuries. Its therapeutic candidates also comprise VLS-01, a formulation of N,N-dimethyltryptamine for treating TRD; EMP-01, an oral formulation of an 3,4-methyl enedioxy methamphetamine for the treatment of post-traumatic stress disorder.</v>
    <v>81</v>
    <v>Nasdaq Stock Market</v>
    <v>XNAS</v>
    <v>XNAS</v>
    <v>Wallstrasse 16, Berlin, BERLIN, 10179 DE</v>
    <v>1.96</v>
    <v>Biotechnology &amp; Medical Research</v>
    <v>Stock</v>
    <v>44947.021320810156</v>
    <v>1225</v>
    <v>1.88</v>
    <v>315163100</v>
    <v>ATAI Life Sciences NV</v>
    <v>ATAI Life Sciences NV</v>
    <v>1.95</v>
    <v>1.95</v>
    <v>1.9</v>
    <v>1.94</v>
    <v>165875300</v>
    <v>ATAI</v>
    <v>ATAI Life Sciences NV (XNAS:ATAI)</v>
    <v>1225704</v>
    <v>1823855</v>
    <v>2020</v>
  </rv>
  <rv s="2">
    <v>1226</v>
  </rv>
  <rv s="0">
    <v>https://www.bing.com/financeapi/forcetrigger?t=a25ftc&amp;q=XNAS%3aVNDA&amp;form=skydnc</v>
    <v>Learn more on Bing</v>
  </rv>
  <rv s="3">
    <v>5</v>
    <v>VANDA PHARMACEUTICALS INC. (XNAS:VNDA)</v>
    <v>2</v>
    <v>6</v>
    <v>Finance</v>
    <v>4</v>
    <v>en-GB</v>
    <v>a25ftc</v>
    <v>268435456</v>
    <v>1</v>
    <v>Powered by Refinitiv</v>
    <v>15.26</v>
    <v>6.73</v>
    <v>0.62680000000000002</v>
    <v>0.08</v>
    <v>1.0724000000000001E-2</v>
    <v>0</v>
    <v>0</v>
    <v>USD</v>
    <v>Vanda Pharmaceuticals Inc. (Vanda) is a global biopharmaceutical company focused on the development and commercialization of therapies to address high unmet medical needs and improve the lives of patients. Vanda’s commercial portfolio comprised of two products, HETLIOZ and nighttime sleep disturbances, and Fanapt for the treatment of schizophrenia. In addition, the Company has a range of drugs in development, including HETLIOZ (tasimelteon) for the treatment of jet lag disorder, delayed sleep phase disorder (DSPD), symptoms of autism spectrum disorder and pediatric Non-24; Fanapt (iloperidone) for the treatment of bipolar disorder and Parkinson s disease psychosis and a long acting injectable formulation for the treatment of schizophrenia; Tradipitant (VLY-686) for the treatment of gastroparesis, motion sickness, atopic dermatitis, and Covid-19 pneumonia, and VTR-297 for the treatment of hematologic malignancies and with potential use as a treatment for several oncology indications.</v>
    <v>278</v>
    <v>Nasdaq Stock Market</v>
    <v>XNAS</v>
    <v>XNAS</v>
    <v>SUITE 300E, 2200 PENNSYLVANIA AVE NW, WASHINGTON, DC, 20037 US</v>
    <v>7.6150000000000002</v>
    <v>Biotechnology &amp; Medical Research</v>
    <v>Stock</v>
    <v>44946.938338923435</v>
    <v>1228</v>
    <v>7.4450000000000003</v>
    <v>426689000</v>
    <v>VANDA PHARMACEUTICALS INC.</v>
    <v>VANDA PHARMACEUTICALS INC.</v>
    <v>7.52</v>
    <v>66.750200000000007</v>
    <v>7.46</v>
    <v>7.54</v>
    <v>7.54</v>
    <v>56590050</v>
    <v>VNDA</v>
    <v>VANDA PHARMACEUTICALS INC. (XNAS:VNDA)</v>
    <v>376650</v>
    <v>1049388</v>
    <v>2002</v>
  </rv>
  <rv s="2">
    <v>1229</v>
  </rv>
  <rv s="0">
    <v>https://www.bing.com/financeapi/forcetrigger?t=bqbtim&amp;q=XNAS%3aSTOK&amp;form=skydnc</v>
    <v>Learn more on Bing</v>
  </rv>
  <rv s="4">
    <v>7</v>
    <v>STOKE THERAPEUTICS, INC. (XNAS:STOK)</v>
    <v>2</v>
    <v>8</v>
    <v>Finance</v>
    <v>4</v>
    <v>en-GB</v>
    <v>bqbtim</v>
    <v>268435456</v>
    <v>1</v>
    <v>Powered by Refinitiv</v>
    <v>26.6</v>
    <v>6.88</v>
    <v>0.37659999999999999</v>
    <v>0.19</v>
    <v>2.0343E-2</v>
    <v>0.02</v>
    <v>2.0990000000000002E-3</v>
    <v>USD</v>
    <v>Stoke Therapeutics, Inc. is a biotechnology company focused on addressing the underlying causes of severe genetic diseases by upregulating protein expression with ribonucleic acid based medicines. The Company is developing antisense oligonucleotides (ASOs) to selectively restore protein levels. The Company’s STK-001, is for the treatment of Dravet syndrome, a severe and progressive genetic epilepsy. Its STK-002 is a proprietary antisense oligonucleotide (ASO) in preclinical development for the treatment of Autosomal Dominant Optic Atrophy (ADOA). STK-002 is designed to upregulate OPA1 protein expression by leveraging the non-mutant copy of the OPA1 gene to restore OPA1 protein expression with the aim to stop or slow vision loss in patients with ADOA. The Company develops the precision medicine platform to target the underlying cause of a spectrum of genetic diseases in which the patient has healthy copy of a gene and mutated copy that fails to produce a protein essential to health.</v>
    <v>102</v>
    <v>Nasdaq Stock Market</v>
    <v>XNAS</v>
    <v>XNAS</v>
    <v>45 WIGGINS AVENUE, BEDFORD, MA, 01730 US</v>
    <v>9.7100000000000009</v>
    <v>Biotechnology &amp; Medical Research</v>
    <v>Stock</v>
    <v>44946.876185022658</v>
    <v>1231</v>
    <v>9.2249999999999996</v>
    <v>375775000</v>
    <v>STOKE THERAPEUTICS, INC.</v>
    <v>STOKE THERAPEUTICS, INC.</v>
    <v>9.51</v>
    <v>9.34</v>
    <v>9.5299999999999994</v>
    <v>9.5500000000000007</v>
    <v>39430750</v>
    <v>STOK</v>
    <v>STOKE THERAPEUTICS, INC. (XNAS:STOK)</v>
    <v>99343</v>
    <v>338973</v>
    <v>2014</v>
  </rv>
  <rv s="2">
    <v>1232</v>
  </rv>
  <rv s="0">
    <v>https://www.bing.com/financeapi/forcetrigger?t=bvmvr7&amp;q=XNAS%3aCMPS&amp;form=skydnc</v>
    <v>Learn more on Bing</v>
  </rv>
  <rv s="4">
    <v>7</v>
    <v>COMPASS PATHWAYS PLC (XNAS:CMPS)</v>
    <v>2</v>
    <v>8</v>
    <v>Finance</v>
    <v>4</v>
    <v>en-GB</v>
    <v>bvmvr7</v>
    <v>268435456</v>
    <v>1</v>
    <v>Powered by Refinitiv</v>
    <v>21.5</v>
    <v>6.54</v>
    <v>1.022</v>
    <v>0.25</v>
    <v>2.5960999999999998E-2</v>
    <v>-0.01</v>
    <v>-1.0119999999999999E-3</v>
    <v>USD</v>
    <v>COMPASS Pathways plc is a United Kingdom-based mental healthcare company. The Company is developing psilocybin therapy through late-stage clinical trials in Europe and North America for patients with treatment-resistant depression (TRD). The Company has developed COMP360, which is a psilocybin formulation that includes its pharmaceutical-grade polymorphic crystalline psilocybin. The Company's COMP360 has completed a Phase IIb clinical trial of psilocybin therapy for TRD, in 22 sites across Europe and North America. Its randomized controlled Phase IIb study of psilocybin therapy in treatment-resistant depression is the psilocybin therapy clinical trial, with approximately 233 patients across 22 sites in 10 European and North American countries. This trial assessed the safety and efficacy of COMP360 psilocybin therapy in three doses: 1mg, 10mg, 25mg. The Company is also running a Phase II clinical trial of COMP360 psilocybin therapy for post-traumatic stress disorder (PTSD).</v>
    <v>116</v>
    <v>Nasdaq Stock Market</v>
    <v>XNAS</v>
    <v>XNAS</v>
    <v>3Rd Floor, 1 Ashley Road, Altrincham, ALTRINCHAM, CHESHIRE, WA14 2DT GB</v>
    <v>9.9600000000000009</v>
    <v>Biotechnology &amp; Medical Research</v>
    <v>Stock</v>
    <v>44946.998301527346</v>
    <v>1234</v>
    <v>9.5500000000000007</v>
    <v>420656300</v>
    <v>COMPASS PATHWAYS PLC</v>
    <v>COMPASS PATHWAYS PLC</v>
    <v>9.73</v>
    <v>9.6300000000000008</v>
    <v>9.8800000000000008</v>
    <v>9.8699999999999992</v>
    <v>42576540</v>
    <v>CMPS</v>
    <v>COMPASS PATHWAYS PLC (XNAS:CMPS)</v>
    <v>214169</v>
    <v>291528</v>
    <v>2020</v>
  </rv>
  <rv s="2">
    <v>1235</v>
  </rv>
  <rv s="0">
    <v>https://www.bing.com/financeapi/forcetrigger?t=a25o2w&amp;q=XNAS%3aVYGR&amp;form=skydnc</v>
    <v>Learn more on Bing</v>
  </rv>
  <rv s="3">
    <v>5</v>
    <v>VOYAGER THERAPEUTICS, INC. (XNAS:VYGR)</v>
    <v>2</v>
    <v>6</v>
    <v>Finance</v>
    <v>4</v>
    <v>en-GB</v>
    <v>a25o2w</v>
    <v>268435456</v>
    <v>1</v>
    <v>Powered by Refinitiv</v>
    <v>10.815</v>
    <v>2.6</v>
    <v>0.91369999999999996</v>
    <v>-0.3</v>
    <v>-3.1711999999999997E-2</v>
    <v>0</v>
    <v>0</v>
    <v>USD</v>
    <v>Voyager Therapeutics, Inc. is a gene therapy company, which is focused on developing treatments and platform technologies. Its gene therapy platforms enable it to engineer, optimize, manufacture, and deliver its adeno-associated virus (AAV)-based gene therapies. It is identifying AAV capsids, the outer viral protein shells that enclose genetic material of a virus payload. It has developed a AAV capsid discovery platform, Tropism Redirection of AAV by Cell Type-Specific Expression of RNA (TRACER) to facilitate the selection of AAV capsids with blood brain barrier (BBB) crossing and cell-specific transduction properties for therapeutic applications. Its gene therapy programs include treatment programs for Huntington's disease, monogenic amyotrophic lateral sclerosis (ALS), spinal muscular atrophy (SMA), and various diseases linked to GBA1 mutations, including Parkinson's disease, Lewy body dementia and Gaucher's disease. It also focuses on tauopathies and indications in neuro-oncology.</v>
    <v>101</v>
    <v>Nasdaq Stock Market</v>
    <v>XNAS</v>
    <v>XNAS</v>
    <v>64 SIDNEY STREET, CAMBRIDGE, MA, 02139 US</v>
    <v>9.5399999999999991</v>
    <v>Biotechnology &amp; Medical Research</v>
    <v>Stock</v>
    <v>44947.021199895309</v>
    <v>1237</v>
    <v>8.8000000000000007</v>
    <v>353643300</v>
    <v>VOYAGER THERAPEUTICS, INC.</v>
    <v>VOYAGER THERAPEUTICS, INC.</v>
    <v>9.5399999999999991</v>
    <v>7.9493</v>
    <v>9.4600000000000009</v>
    <v>9.16</v>
    <v>9.16</v>
    <v>38607350</v>
    <v>VYGR</v>
    <v>VOYAGER THERAPEUTICS, INC. (XNAS:VYGR)</v>
    <v>549752</v>
    <v>462786</v>
    <v>2013</v>
  </rv>
  <rv s="2">
    <v>1238</v>
  </rv>
  <rv s="0">
    <v>https://www.bing.com/financeapi/forcetrigger?t=a1xxsm&amp;q=XNAS%3aMRNS&amp;form=skydnc</v>
    <v>Learn more on Bing</v>
  </rv>
  <rv s="4">
    <v>7</v>
    <v>MARINUS PHARMACEUTICALS, INC. (XNAS:MRNS)</v>
    <v>2</v>
    <v>8</v>
    <v>Finance</v>
    <v>4</v>
    <v>en-GB</v>
    <v>a1xxsm</v>
    <v>268435456</v>
    <v>1</v>
    <v>Powered by Refinitiv</v>
    <v>12.37</v>
    <v>3.4649999999999999</v>
    <v>1.1783999999999999</v>
    <v>0.44</v>
    <v>8.4453E-2</v>
    <v>0.08</v>
    <v>1.4159E-2</v>
    <v>USD</v>
    <v>Marinus Pharmaceuticals, Inc. is a commercial-stage pharmaceutical company, which is focused on the development of therapeutics for seizure disorders. The Company's commercial product, ZTALMY (ganaxolone) oral suspension CV for the treatment of seizures associated with cyclin-dependent kinase-like 5 (CDKL5) deficiency disorder in patients two years of age and older. The potential of ganaxolone is also being studied in other rare seizure disorders, including in Phase III trials in tuberous sclerosis complex and refractory status epilepticus. The Company's ganaxolone is a neuroactive steroid gamma-aminobutyric acid type A (GABAA) receptor modulator that acts on a well-characterized target in the brain known to have anti-seizure effects. The Company’s ganaxolone is also being developed in IV and oral formulations to maximize therapeutic reach for adult and pediatric patients in acute and chronic care settings.</v>
    <v>113</v>
    <v>Nasdaq Stock Market</v>
    <v>XNAS</v>
    <v>XNAS</v>
    <v>Three Radnor Corporate Center, 100 Matsonford Rd, Suite 304, RADNOR, PA, 19087 US</v>
    <v>6.07</v>
    <v>Pharmaceuticals</v>
    <v>Stock</v>
    <v>44946.977432383595</v>
    <v>1240</v>
    <v>5.56</v>
    <v>280340000</v>
    <v>MARINUS PHARMACEUTICALS, INC.</v>
    <v>MARINUS PHARMACEUTICALS, INC.</v>
    <v>5.65</v>
    <v>5.21</v>
    <v>5.65</v>
    <v>5.73</v>
    <v>49617700</v>
    <v>MRNS</v>
    <v>MARINUS PHARMACEUTICALS, INC. (XNAS:MRNS)</v>
    <v>1185897</v>
    <v>308131</v>
    <v>2003</v>
  </rv>
  <rv s="2">
    <v>1241</v>
  </rv>
  <rv s="0">
    <v>https://www.bing.com/financeapi/forcetrigger?t=c2ezmw&amp;q=XNAS%3aABOS&amp;form=skydnc</v>
    <v>Learn more on Bing</v>
  </rv>
  <rv s="4">
    <v>7</v>
    <v>ACUMEN PHARMACEUTICALS, INC. (XNAS:ABOS)</v>
    <v>2</v>
    <v>8</v>
    <v>Finance</v>
    <v>4</v>
    <v>en-GB</v>
    <v>c2ezmw</v>
    <v>268435456</v>
    <v>1</v>
    <v>Powered by Refinitiv</v>
    <v>10.97</v>
    <v>3.02</v>
    <v>0.188</v>
    <v>0.15</v>
    <v>2.6929999999999999E-2</v>
    <v>0</v>
    <v>0</v>
    <v>USD</v>
    <v>Acumen Pharmaceuticals, Inc. is a clinical-stage biopharmaceutical company. The Company is engaged in developing a disease-modifying approach to target underlying cause of Alzheimer's disease (AD). The Company is focused on advancing a targeted immunotherapy drug candidate, ACU193, and establishing proof of mechanism in early AD patients. The Company's ACU193 is a humanized monoclonal antibody that selectively targets the anti-amyloid-beta oligomer (AbOs), has demonstrated functional and protective effects in in-vitro assays, and has demonstrated in-vivo safety and pharmacologic activity in multiple animal species including transgenic models for AD. The Company's therapeutic approach focuses on targeting AbOs, which is a toxic and pathogenic form of Ab relative to Ab monomers and amyloid plaques. It is developing ACU193 for intravenous (IV), administration every four weeks for the treatment of early AD, which is in Phase I clinical trial.</v>
    <v>14</v>
    <v>Nasdaq Stock Market</v>
    <v>XNAS</v>
    <v>XNAS</v>
    <v>427 PARK ST., CHARLOTTESVILLE, VA, 22902 US</v>
    <v>6.02</v>
    <v>Biotechnology &amp; Medical Research</v>
    <v>Stock</v>
    <v>44946.91235383047</v>
    <v>1243</v>
    <v>5.44</v>
    <v>234092600</v>
    <v>ACUMEN PHARMACEUTICALS, INC.</v>
    <v>ACUMEN PHARMACEUTICALS, INC.</v>
    <v>6.02</v>
    <v>5.57</v>
    <v>5.72</v>
    <v>5.72</v>
    <v>40925280</v>
    <v>ABOS</v>
    <v>ACUMEN PHARMACEUTICALS, INC. (XNAS:ABOS)</v>
    <v>52810</v>
    <v>71834</v>
    <v>1996</v>
  </rv>
  <rv s="2">
    <v>1244</v>
  </rv>
  <rv s="0">
    <v>https://www.bing.com/financeapi/forcetrigger?t=a29ufr&amp;q=XNAS%3aBIVI&amp;form=skydnc</v>
    <v>Learn more on Bing</v>
  </rv>
  <rv s="4">
    <v>7</v>
    <v>BIOVIE INC. (XNAS:BIVI)</v>
    <v>2</v>
    <v>8</v>
    <v>Finance</v>
    <v>4</v>
    <v>en-GB</v>
    <v>a29ufr</v>
    <v>268435456</v>
    <v>1</v>
    <v>Powered by Refinitiv</v>
    <v>14.38</v>
    <v>1.325</v>
    <v>2.8837000000000002</v>
    <v>0.06</v>
    <v>1.2270000000000001E-2</v>
    <v>-0.09</v>
    <v>-1.8182E-2</v>
    <v>USD</v>
    <v>BioVie Inc. is a clinical-stage company. The Company is developing drug therapies to treat chronic debilitating conditions, including liver disease and neurological and neuro-degenerative disorders and certain cancers. In liver disease, the Company's orphan drug candidate BIV201 (continuous infusion terlipressin) is developed as a future treatment option for patients suffering from ascites and other life-threatening complications of advanced liver cirrhosis caused by nonalcoholic steatohepatitis (NASH), hepatitis, and alcoholism. The Company is also engaged in developing NE3107, an extracellular single-regulated kinase (ERK) inhibitor that selectively reduces neuroinflammation and insulin resistance. NE3107 is an orally administered small molecule to inhibit inflammation-driven insulin resistance and pathological inflammatory cascades.</v>
    <v>13</v>
    <v>Nasdaq Stock Market</v>
    <v>XNAS</v>
    <v>XNAS</v>
    <v>680 W NYE LANE, SUITE 201, CARSON CITY, NV, 89703 US</v>
    <v>5.17</v>
    <v>Biotechnology &amp; Medical Research</v>
    <v>Stock</v>
    <v>44946.966307522656</v>
    <v>1246</v>
    <v>4.83</v>
    <v>160763100</v>
    <v>BIOVIE INC.</v>
    <v>BIOVIE INC.</v>
    <v>4.92</v>
    <v>4.8899999999999997</v>
    <v>4.95</v>
    <v>4.8600000000000003</v>
    <v>32477400</v>
    <v>BIVI</v>
    <v>BIOVIE INC. (XNAS:BIVI)</v>
    <v>221411</v>
    <v>1240307</v>
    <v>2013</v>
  </rv>
  <rv s="2">
    <v>1247</v>
  </rv>
  <rv s="0">
    <v>https://www.bing.com/financeapi/forcetrigger?t=a1mt3m&amp;q=XNAS%3aACIU&amp;form=skydnc</v>
    <v>Learn more on Bing</v>
  </rv>
  <rv s="3">
    <v>5</v>
    <v>AC Immune Ltd (XNAS:ACIU)</v>
    <v>2</v>
    <v>6</v>
    <v>Finance</v>
    <v>4</v>
    <v>en-GB</v>
    <v>a1mt3m</v>
    <v>268435456</v>
    <v>1</v>
    <v>Powered by Refinitiv</v>
    <v>4.93</v>
    <v>1.68</v>
    <v>0.57369999999999999</v>
    <v>0.25990000000000002</v>
    <v>0.12088400000000001</v>
    <v>1E-4</v>
    <v>4.1499999999999999E-5</v>
    <v>USD</v>
    <v>AC Immune SA is a Switzerland-based clinical-stage biopharmaceutical company. The Company focuses on precision medicine for neurodegenerative diseases. It designs, discovers and develops therapeutic, as well as diagnostic products for prevention, diagnosis and treatment of diseases caused by misfolding proteins. Its SupraAntigen and Morphomer technology platforms to create antibodies, small molecules and vaccines designed to address a broad range of neurodegenerative indications, such as Alzheimer's disease (AD). The Company's pipeline includes nine therapeutic product candidates with five in clinical trials, and three diagnostic candidates. Its lead product candidate is Crenezumab, a humanized and monoclonal anti-Abeta antibody for Alzheimer’s disease. It has collaborations with pharmaceutical companies, including Roche/Genentech, Eli Lilly, Biogen, Janssen Pharmaceuticals, Nestle Institute of Health Sciences, Life Molecular Imaging (formerly Piramal Imaging) and Essex Bio-Technology.</v>
    <v>143</v>
    <v>Nasdaq Stock Market</v>
    <v>XNAS</v>
    <v>XNAS</v>
    <v>EPFL Innovation Park, Building B, LAUSANNE, VAUD, 1015 CH</v>
    <v>2.4300000000000002</v>
    <v>Biotechnology &amp; Medical Research</v>
    <v>Stock</v>
    <v>44946.94141231406</v>
    <v>1249</v>
    <v>2.17</v>
    <v>201352700</v>
    <v>AC Immune Ltd</v>
    <v>AC Immune Ltd</v>
    <v>2.17</v>
    <v>11.054</v>
    <v>2.15</v>
    <v>2.4098999999999999</v>
    <v>2.41</v>
    <v>83552290</v>
    <v>ACIU</v>
    <v>AC Immune Ltd (XNAS:ACIU)</v>
    <v>120749</v>
    <v>303086</v>
    <v>2003</v>
  </rv>
  <rv s="2">
    <v>1250</v>
  </rv>
  <rv s="0">
    <v>https://www.bing.com/financeapi/forcetrigger?t=a1wkk2&amp;q=XNAS%3aKMPH&amp;form=skydnc</v>
    <v>Learn more on Bing</v>
  </rv>
  <rv s="4">
    <v>7</v>
    <v>KEMPHARM, INC. (XNAS:KMPH)</v>
    <v>2</v>
    <v>8</v>
    <v>Finance</v>
    <v>4</v>
    <v>en-GB</v>
    <v>a1wkk2</v>
    <v>268435456</v>
    <v>1</v>
    <v>Powered by Refinitiv</v>
    <v>7.38</v>
    <v>4</v>
    <v>2.1634000000000002</v>
    <v>0.18</v>
    <v>2.9752000000000001E-2</v>
    <v>0.02</v>
    <v>3.2100000000000002E-3</v>
    <v>USD</v>
    <v>KemPharm, Inc. (KemPharm) is a specialty pharmaceutical company focused on the discovery and development of treatments for central nervous system (CNS), and rare disease indications, including attention deficit hyperactivity disorder (ADHD), stimulant use disorder (SUD) and idiopathic hypersomnia (IH). It is focused on the discovery and development of prodrugs to treat serious medical conditions through its Ligand Activated Therapy (LAT) technology. KemPharm utilizes its LAT technology to generate prodrug versions of Food and Drug Administration (FDA) approved drugs. KemPharm's lead clinical development product candidate for the treatment of IH and narcolepsy, KP1077, is based on serdexmethylphenidate (SDX), its prodrug of d-methlyphenidate (d-MPH). Its prodrug product candidate for the treatment of SUD is KP879. In addition, KemPharm has received FDA approval for AZSTARYS, a once-daily treatment for ADHD in patents age six years and older.</v>
    <v>24</v>
    <v>Nasdaq Stock Market</v>
    <v>XNAS</v>
    <v>XNAS</v>
    <v>1180 Celebration Blvd Ste 103, CELEBRATION, FL, 34747-4950 US</v>
    <v>6.29</v>
    <v>Biotechnology &amp; Medical Research</v>
    <v>Stock</v>
    <v>44946.956591782029</v>
    <v>1252</v>
    <v>5.9898999999999996</v>
    <v>214965300</v>
    <v>KEMPHARM, INC.</v>
    <v>KEMPHARM, INC.</v>
    <v>6.09</v>
    <v>6.05</v>
    <v>6.23</v>
    <v>6.25</v>
    <v>34504860</v>
    <v>KMPH</v>
    <v>KEMPHARM, INC. (XNAS:KMPH)</v>
    <v>271215</v>
    <v>250163</v>
    <v>2014</v>
  </rv>
  <rv s="2">
    <v>1253</v>
  </rv>
  <rv s="0">
    <v>https://www.bing.com/financeapi/forcetrigger?t=a1ze9c&amp;q=XNAS%3aOVID&amp;form=skydnc</v>
    <v>Learn more on Bing</v>
  </rv>
  <rv s="3">
    <v>5</v>
    <v>OVID THERAPEUTICS INC. (XNAS:OVID)</v>
    <v>2</v>
    <v>6</v>
    <v>Finance</v>
    <v>4</v>
    <v>en-GB</v>
    <v>a1ze9c</v>
    <v>268435456</v>
    <v>1</v>
    <v>Powered by Refinitiv</v>
    <v>3.55</v>
    <v>1.405</v>
    <v>1.085</v>
    <v>0.01</v>
    <v>4.3669999999999994E-3</v>
    <v>0.04</v>
    <v>1.7391E-2</v>
    <v>USD</v>
    <v>Ovid Therapeutics Inc. is a biopharmaceutical company. The Company is focused on developing medicines for patients and families living with epilepsies, seizure-related disorders and neurological disorders. The Company’s programs include OV329 (GABA aminotransferase inhibitor), OV350, OV882, and OV815 and OV825. OV329 (GABA aminotransferase inhibitor) is a next-generation GABA aminotransferase inhibitor being developed for the treatment of seizures associated with tuberous sclerosis complex and infantile spasms. OV329 functions by substantially reducing the activity of GABA aminotransferase (GABA-AT), a key enzyme responsible for the degradation of the brain’s major inhibitory neurotransmitter, GABA. OV350 is a small molecule that directly activates the KCC2 transporter, which is an important channel in seizure control. OV882, which is a short hairpin RNA (shRNA-551) for Angelman syndrome. OV815, which is a genetic therapy approach for KIF1A-associated neurological disorders.</v>
    <v>44</v>
    <v>Nasdaq Stock Market</v>
    <v>XNAS</v>
    <v>XNAS</v>
    <v>1460 Broadway Ste 15044, NEW YORK, NY, 10036-7329 US</v>
    <v>2.33</v>
    <v>Biotechnology &amp; Medical Research</v>
    <v>Stock</v>
    <v>44947.035502395309</v>
    <v>1255</v>
    <v>2.2322000000000002</v>
    <v>162073800</v>
    <v>OVID THERAPEUTICS INC.</v>
    <v>OVID THERAPEUTICS INC.</v>
    <v>2.2999999999999998</v>
    <v>1.5793999999999999</v>
    <v>2.29</v>
    <v>2.2999999999999998</v>
    <v>2.34</v>
    <v>70466890</v>
    <v>OVID</v>
    <v>OVID THERAPEUTICS INC. (XNAS:OVID)</v>
    <v>54015</v>
    <v>123431</v>
    <v>2014</v>
  </rv>
  <rv s="2">
    <v>1256</v>
  </rv>
  <rv s="0">
    <v>https://www.bing.com/financeapi/forcetrigger?t=bvqlyc&amp;q=XNAS%3aTSHA&amp;form=skydnc</v>
    <v>Learn more on Bing</v>
  </rv>
  <rv s="4">
    <v>7</v>
    <v>Taysha Gene Therapies Inc (XNAS:TSHA)</v>
    <v>2</v>
    <v>8</v>
    <v>Finance</v>
    <v>4</v>
    <v>en-GB</v>
    <v>bvqlyc</v>
    <v>268435456</v>
    <v>1</v>
    <v>Powered by Refinitiv</v>
    <v>8.9298999999999999</v>
    <v>1.35</v>
    <v>1.474</v>
    <v>-0.01</v>
    <v>-5.1280000000000006E-3</v>
    <v>0.05</v>
    <v>2.5773000000000001E-2</v>
    <v>USD</v>
    <v>Taysha Gene Therapies, Inc. is a patient-centric gene therapy company. The Company is focused on developing and commercializing adeno-associated virus (AAV)-based gene therapies for the treatment of monogenic diseases of the central nervous system (CNS). Its portfolio of gene therapy candidates targets a range of neurological indications across three distinct therapeutic categories: neurodegenerative diseases, neurodevelopmental disorders and genetic epilepsies. Its product candidates include TSHA-101, which is being developed for the treatment of giant axonal neuropathy (GAN); TSHA-102, a neurodevelopmental disorder product candidate, which is being developed for the treatment of Rett syndrome; TSHA-118, which is a AAV9 viral vector that expresses human codon-optimized Ceroid Lipofuscinosis Neuronal 1 complementary deoxyribonucleic acid under control of the chicken b-actin hybrid promoter, and TSHA-105, a gene replacement therapy for the treatment of SLC13A5 deficiency.</v>
    <v>178</v>
    <v>Nasdaq Stock Market</v>
    <v>XNAS</v>
    <v>XNAS</v>
    <v>3000 Pegasus Park Drive, Suite 1430, DALLAS, TX, 75247 US</v>
    <v>1.99</v>
    <v>Biotechnology &amp; Medical Research</v>
    <v>Stock</v>
    <v>44946.966367453126</v>
    <v>1258</v>
    <v>1.84</v>
    <v>121138000</v>
    <v>Taysha Gene Therapies Inc</v>
    <v>Taysha Gene Therapies Inc</v>
    <v>1.96</v>
    <v>1.95</v>
    <v>1.94</v>
    <v>1.99</v>
    <v>62442280</v>
    <v>TSHA</v>
    <v>Taysha Gene Therapies Inc (XNAS:TSHA)</v>
    <v>663227</v>
    <v>517155</v>
    <v>2020</v>
  </rv>
  <rv s="2">
    <v>1259</v>
  </rv>
  <rv s="0">
    <v>https://www.bing.com/financeapi/forcetrigger?t=bvm49c&amp;q=XNAS%3aATHA&amp;form=skydnc</v>
    <v>Learn more on Bing</v>
  </rv>
  <rv s="4">
    <v>7</v>
    <v>Athira Pharma, Inc. (XNAS:ATHA)</v>
    <v>2</v>
    <v>8</v>
    <v>Finance</v>
    <v>4</v>
    <v>en-GB</v>
    <v>bvm49c</v>
    <v>268435456</v>
    <v>1</v>
    <v>Powered by Refinitiv</v>
    <v>14.22</v>
    <v>2.5299999999999998</v>
    <v>0.85899999999999999</v>
    <v>0.12</v>
    <v>3.5608000000000001E-2</v>
    <v>0</v>
    <v>0</v>
    <v>USD</v>
    <v>Athira Pharma, Inc. is a clinical-stage biopharmaceutical company. The Company is focused on developing small molecules to restore neuronal health and stop neurodegeneration. The Company's lead candidate, fosgonimeton (ATH-1017), is a subcutaneously administered, blood brain barrier (BBB)-penetrating, small molecule HGF/MET positive modulator. The primary target indication is Alzheimers disease. The ATH-1017, is a subcutaneous administered, BBB-penetrating, small molecule hepatocyte growth factor/mesenchymal-epithelial transition factor (HGF/MET) activator for the treatment of neurodegenerative disorders, with an initial focus on Alzheimer's disease (AD). It also has preclinical candidates for non-AD indications, including ATH-1018, which is being developed to address peripheral indications, and ATH-1019/ATH-1020 compounds, which are being advanced to address neuropsychiatric indications. ATH technology is designed to promote HGF/MET activity for a variety of clinical applications.</v>
    <v>34</v>
    <v>Nasdaq Stock Market</v>
    <v>XNAS</v>
    <v>XNAS</v>
    <v>18706 North Creek Parkway, Suite 104, Box 352141, BOTHELL, WA, 98011 US</v>
    <v>3.6</v>
    <v>Biotechnology &amp; Medical Research</v>
    <v>Stock</v>
    <v>44946.875977360934</v>
    <v>1261</v>
    <v>3.33</v>
    <v>132024300</v>
    <v>Athira Pharma, Inc.</v>
    <v>Athira Pharma, Inc.</v>
    <v>3.43</v>
    <v>3.37</v>
    <v>3.49</v>
    <v>3.49</v>
    <v>37829300</v>
    <v>ATHA</v>
    <v>Athira Pharma, Inc. (XNAS:ATHA)</v>
    <v>688471</v>
    <v>390187</v>
    <v>2015</v>
  </rv>
  <rv s="2">
    <v>1262</v>
  </rv>
  <rv s="0">
    <v>https://www.bing.com/financeapi/forcetrigger?t=bwbsc7&amp;q=XNAS%3aPRAX&amp;form=skydnc</v>
    <v>Learn more on Bing</v>
  </rv>
  <rv s="4">
    <v>7</v>
    <v>Praxis Precision Medicines Inc (XNAS:PRAX)</v>
    <v>2</v>
    <v>8</v>
    <v>Finance</v>
    <v>9</v>
    <v>en-GB</v>
    <v>bwbsc7</v>
    <v>268435456</v>
    <v>1</v>
    <v>Powered by Refinitiv</v>
    <v>15.59</v>
    <v>1.48</v>
    <v>1.6779999999999999</v>
    <v>0.46</v>
    <v>0.11358</v>
    <v>0.01</v>
    <v>2.2170000000000002E-3</v>
    <v>USD</v>
    <v>Praxis Precision Medicines, Inc. is a clinical-stage biopharmaceutical company. It is focused on translating genetic insights into the development of therapies for central nervous system (CNS) disorders. Its portfolio of CNS programs is structured by therapeutic focus in three primary franchises, which include Psychiatry, Movement Disorders, and Epilepsy. It has three product candidates, which include PRAX-114, PRAX-944 and PRAX-562. PRAX-114 is an extra synaptic gamma-aminobutyric acid-A (GABAA) receptor preferring positive allosteric modulator (PAM) for the treatment of a range of patients suffering from major depressive disorder (MDD) and perimenopausal depression (PMD). PRAX-944 is a differentiated selective small molecule inhibitor of T-type calcium channels developed for the treatment of Essential Tremor (ET) and Parkinson's Disease(PD). PRAX-114 is developed for the treatment of a range of patients suffering from post-traumatic stress disorder (PTSD).</v>
    <v>139</v>
    <v>Nasdaq Stock Market</v>
    <v>XNAS</v>
    <v>XNAS</v>
    <v>99 High Street, 30Th Floor, 16Th Floor, BOSTON, MA, 02110 US</v>
    <v>4.5549999999999997</v>
    <v>Biotechnology &amp; Medical Research</v>
    <v>Stock</v>
    <v>44946.939607568747</v>
    <v>1264</v>
    <v>4</v>
    <v>212504800</v>
    <v>Praxis Precision Medicines Inc</v>
    <v>Praxis Precision Medicines Inc</v>
    <v>4.12</v>
    <v>4.05</v>
    <v>4.51</v>
    <v>4.5199999999999996</v>
    <v>47118580</v>
    <v>PRAX</v>
    <v>Praxis Precision Medicines Inc (XNAS:PRAX)</v>
    <v>3264548</v>
    <v>1404774</v>
    <v>2015</v>
  </rv>
  <rv s="2">
    <v>1265</v>
  </rv>
  <rv s="0">
    <v>https://www.bing.com/financeapi/forcetrigger?t=brl6r7&amp;q=XNYS%3aANVS&amp;form=skydnc</v>
    <v>Learn more on Bing</v>
  </rv>
  <rv s="3">
    <v>5</v>
    <v>Annovis Bio, Inc. (XNYS:ANVS)</v>
    <v>2</v>
    <v>6</v>
    <v>Finance</v>
    <v>9</v>
    <v>en-GB</v>
    <v>brl6r7</v>
    <v>268435456</v>
    <v>1</v>
    <v>Powered by Refinitiv</v>
    <v>23.9099</v>
    <v>8.3849999999999998</v>
    <v>1.4570000000000001</v>
    <v>0.33</v>
    <v>2.6065999999999999E-2</v>
    <v>0.28000000000000003</v>
    <v>2.1671999999999997E-2</v>
    <v>USD</v>
    <v>Annovis Bio, Inc. is a clinical-stage drug platform company. The Company is engaged in developing treatments for neurodegenerative diseases, such as Alzheimer’s disease (AD), Parkinson’s disease (PD) and Alzheimer’s disease in Down syndrome (AD-DS). The Company's lead compound, Buntanetap, is an orally administered drug being developed for chronic indications such as AD, PD and AD-DS. The Company's ANVS405 compound is being developed for acute indications, focused on protecting the brain after Traumatic brain injury (TBI) and/or stroke. Its ANVS405 is the same compound as Buntanetap, but it is given intravenously in cases of acute head and brain trauma. The Company is also developing its compound, ANVS301 to increase cognitive capability in later stages of AD and dementia.</v>
    <v>3</v>
    <v>New York Stock Exchange</v>
    <v>XNYS</v>
    <v>XNYS</v>
    <v>1055 Westlakes Dr Ste 300, BERWYN, PA, 19312-2410 US</v>
    <v>13.07</v>
    <v>Biotechnology &amp; Medical Research</v>
    <v>Stock</v>
    <v>44947.017923553125</v>
    <v>1267</v>
    <v>12.66</v>
    <v>105477900</v>
    <v>Annovis Bio, Inc.</v>
    <v>Annovis Bio, Inc.</v>
    <v>12.66</v>
    <v>0</v>
    <v>12.66</v>
    <v>12.99</v>
    <v>13.2</v>
    <v>8163920</v>
    <v>ANVS</v>
    <v>Annovis Bio, Inc. (XNYS:ANVS)</v>
    <v>8248</v>
    <v>40380</v>
    <v>2008</v>
  </rv>
  <rv s="2">
    <v>1268</v>
  </rv>
  <rv s="0">
    <v>https://www.bing.com/financeapi/forcetrigger?t=a1xt2w&amp;q=XNAS%3aMNOV&amp;form=skydnc</v>
    <v>Learn more on Bing</v>
  </rv>
  <rv s="4">
    <v>7</v>
    <v>MEDICINOVA, INC. (XNAS:MNOV)</v>
    <v>2</v>
    <v>8</v>
    <v>Finance</v>
    <v>9</v>
    <v>en-GB</v>
    <v>a1xt2w</v>
    <v>268435456</v>
    <v>1</v>
    <v>Powered by Refinitiv</v>
    <v>3.18</v>
    <v>1.95</v>
    <v>0.88239999999999996</v>
    <v>0.04</v>
    <v>1.7020999999999998E-2</v>
    <v>0</v>
    <v>0</v>
    <v>USD</v>
    <v>MediciNova, Inc. is a biopharmaceutical company. The Company is focused on developing therapeutics for the treatment of serious diseases with unmet medical needs and a commercial focus on the United States market. It is focused on its development activities on MN-166 (ibudilast) and MN-001 (tipelukast). Its ibudilast is for neurological and other disorders, such as progressive multiple sclerosis (MS), amyotrophic lateral sclerosis (ALS), chemotherapy-induced peripheral neuropathy, degenerative cervical myelopathy, glioblastoma, substance dependence and addiction, and prevention of acute respiratory distress syndrome. Its tipelukast is for fibrotic diseases, such as nonalcoholic steatohepatitis (NASH) and idiopathic pulmonary fibrosis (IPF). The Company's pipeline also includes MN-221 (bedoradrine) for the treatment of acute exacerbation of asthma and MN-029 (denibulin) for solid tumor cancers. Its ibudilast is in development for various neurological diseases and other diseases.</v>
    <v>11</v>
    <v>Nasdaq Stock Market</v>
    <v>XNAS</v>
    <v>XNAS</v>
    <v>SUITE 650, 4275 EXECUTIVE SQUARE, LA JOLLA, CA, 92037 US</v>
    <v>2.4049999999999998</v>
    <v>Biotechnology &amp; Medical Research</v>
    <v>Stock</v>
    <v>44946.875050740622</v>
    <v>1270</v>
    <v>2.33</v>
    <v>117220500</v>
    <v>MEDICINOVA, INC.</v>
    <v>MEDICINOVA, INC.</v>
    <v>2.35</v>
    <v>2.35</v>
    <v>2.39</v>
    <v>2.39</v>
    <v>49046250</v>
    <v>MNOV</v>
    <v>MEDICINOVA, INC. (XNAS:MNOV)</v>
    <v>6066</v>
    <v>136032</v>
    <v>2000</v>
  </rv>
  <rv s="2">
    <v>1271</v>
  </rv>
  <rv s="0">
    <v>https://www.bing.com/financeapi/forcetrigger?t=a2u7lh&amp;q=XNAS%3aRLMD&amp;form=skydnc</v>
    <v>Learn more on Bing</v>
  </rv>
  <rv s="4">
    <v>7</v>
    <v>RELMADA THERAPEUTICS, INC. (XNAS:RLMD)</v>
    <v>2</v>
    <v>8</v>
    <v>Finance</v>
    <v>4</v>
    <v>en-GB</v>
    <v>a2u7lh</v>
    <v>268435456</v>
    <v>1</v>
    <v>Powered by Refinitiv</v>
    <v>38.68</v>
    <v>1.81</v>
    <v>0.15049999999999999</v>
    <v>0.37</v>
    <v>8.428200000000001E-2</v>
    <v>0.09</v>
    <v>1.8908000000000001E-2</v>
    <v>USD</v>
    <v>Relmada Therapeutics, Inc. is a clinical-stage biotechnology company. The Company is focused on the development of esmethadone (d-methadone, dextromethadone, REL-1017), which is an N-methyl-D-aspartate (NMDA) receptor antagonist. The Company’s lead product candidate, esmethadone, is a new chemical entity (NCE) developed as a rapidly acting, oral agent for the treatment of depression, central nervous system (CNS) diseases and other potential indications. The Company’s lead program, REL-1017, is a novel NMDA receptor (NMDAR) channel blocker that preferentially targets hyperactive channels while maintaining physiological glutamatergic neurotransmission and is in development for both the adjunctive or monotherapy treatment of major depressive disorder (MDD).</v>
    <v>10</v>
    <v>Nasdaq Stock Market</v>
    <v>XNAS</v>
    <v>XNAS</v>
    <v>2222 Ponce De Leon Blvd. 3Rd Floor, CORAL GABLES, FL, 33134 US</v>
    <v>4.78</v>
    <v>Biotechnology &amp; Medical Research</v>
    <v>Stock</v>
    <v>44947.036521770315</v>
    <v>1273</v>
    <v>4.25</v>
    <v>143272200</v>
    <v>RELMADA THERAPEUTICS, INC.</v>
    <v>RELMADA THERAPEUTICS, INC.</v>
    <v>4.45</v>
    <v>4.3899999999999997</v>
    <v>4.76</v>
    <v>4.8499999999999996</v>
    <v>30099200</v>
    <v>RLMD</v>
    <v>RELMADA THERAPEUTICS, INC. (XNAS:RLMD)</v>
    <v>432203</v>
    <v>593312</v>
    <v>2012</v>
  </rv>
  <rv s="2">
    <v>1274</v>
  </rv>
  <rv s="0">
    <v>https://www.bing.com/financeapi/forcetrigger?t=bztdur&amp;q=XNAS%3aLBPH&amp;form=skydnc</v>
    <v>Learn more on Bing</v>
  </rv>
  <rv s="4">
    <v>7</v>
    <v>Longboard Pharmaceuticals Inc (XNAS:LBPH)</v>
    <v>2</v>
    <v>8</v>
    <v>Finance</v>
    <v>4</v>
    <v>en-GB</v>
    <v>bztdur</v>
    <v>268435456</v>
    <v>1</v>
    <v>Powered by Refinitiv</v>
    <v>6.4737999999999998</v>
    <v>2.7</v>
    <v>0.76700000000000002</v>
    <v>-0.2273</v>
    <v>-4.2587E-2</v>
    <v>0.22</v>
    <v>4.3053000000000001E-2</v>
    <v>USD</v>
    <v>Longboard Pharmaceuticals, Inc. is a clinical-stage biopharmaceutical company. The Company is focused on developing medicines for neurological diseases. Its pipelines includes LP352, LP143 and LP659. LP352 is an oral, centrally acting, 5-hydroxytryptamine 2c receptor subtype (5-HT2c) superagonist for the treatment of developmental and epileptic encephalopathies (DEEs), including Dravet syndrome and Lennox-Gastaut syndrome, among others. LP143 is a centrally acting, full cannabinoid type 2 receptor (CB2) agonist in investigational new drug application (IND)-enabling studies for neurodegenerative diseases associated with neuroinflammation caused by microglial activation, including amyotrophic lateral sclerosis (ALS). LP659 is a centrally acting, sphingosine-1-phosphate (S1P) receptor subtypes 1 and 5 (S1P1,5) modulator in IND-enabling studies for central nervous system (CNS) neuroinflammatory diseases.</v>
    <v>21</v>
    <v>Nasdaq Stock Market</v>
    <v>XNAS</v>
    <v>XNAS</v>
    <v>4275 Executive Square, Suite 950, LA JOLLA, CA, 92037 US</v>
    <v>5.2084000000000001</v>
    <v>Biotechnology &amp; Medical Research</v>
    <v>Stock</v>
    <v>44946.912517510937</v>
    <v>1276</v>
    <v>4.87</v>
    <v>87970440</v>
    <v>Longboard Pharmaceuticals Inc</v>
    <v>Longboard Pharmaceuticals Inc</v>
    <v>4.87</v>
    <v>5.3372999999999999</v>
    <v>5.1100000000000003</v>
    <v>5.33</v>
    <v>17215350</v>
    <v>LBPH</v>
    <v>Longboard Pharmaceuticals Inc (XNAS:LBPH)</v>
    <v>9646</v>
    <v>15238</v>
    <v>2020</v>
  </rv>
  <rv s="2">
    <v>1277</v>
  </rv>
  <rv s="0">
    <v>https://www.bing.com/financeapi/forcetrigger?t=c1qq4c&amp;q=XNAS%3aIMPL&amp;form=skydnc</v>
    <v>Learn more on Bing</v>
  </rv>
  <rv s="4">
    <v>7</v>
    <v>IMPEL PHARMACEUTICALS INC. (XNAS:IMPL)</v>
    <v>2</v>
    <v>8</v>
    <v>Finance</v>
    <v>4</v>
    <v>en-GB</v>
    <v>c1qq4c</v>
    <v>268435456</v>
    <v>1</v>
    <v>Powered by Refinitiv</v>
    <v>10.75</v>
    <v>2.52</v>
    <v>0.81699999999999995</v>
    <v>-0.04</v>
    <v>-1.1235999999999999E-2</v>
    <v>-0.02</v>
    <v>-5.6820000000000004E-3</v>
    <v>USD</v>
    <v>Impel Pharmaceuticals Inc., formerly Impel NeuroPharma, Inc., is a commercial-stage pharmaceutical company engaged in developing transformative therapies for people suffering from diseases with high unmet medical needs, with an initial focus on diseases of the central nervous system. The Company has designed its Precision Olfactory Delivery (POD) technology to target the vascular-rich upper nasal space, and to provide rapid absorption, consistent drug biodistribution and ease of use for a patient, provider or caregiver. The Company is developing INP105 for the acute treatment of agitation and aggression in patients with autism spectrum disorder (ASD). The Company’s pipeline of product candidates also includes INP107 for the treatment of OFF episodes in Parkinsons Disease. The Company is developing its product candidate, INP105, is as an upper nasal formulation of olanzapine administered using its POD technology for the treatment of agitation and aggression associated with ASD.</v>
    <v>129</v>
    <v>Nasdaq Stock Market</v>
    <v>XNAS</v>
    <v>XNAS</v>
    <v>201 ELLIOTT AVE. W, SUITE 260, SEATTLE, WA, 98119 US</v>
    <v>3.66</v>
    <v>Biotechnology &amp; Medical Research</v>
    <v>Stock</v>
    <v>44946.881609825781</v>
    <v>1279</v>
    <v>3.44</v>
    <v>83562380</v>
    <v>IMPEL PHARMACEUTICALS INC.</v>
    <v>IMPEL PHARMACEUTICALS INC.</v>
    <v>3.49</v>
    <v>3.56</v>
    <v>3.52</v>
    <v>3.5</v>
    <v>23739310</v>
    <v>IMPL</v>
    <v>IMPEL PHARMACEUTICALS INC. (XNAS:IMPL)</v>
    <v>5952</v>
    <v>43935</v>
    <v>2008</v>
  </rv>
  <rv s="2">
    <v>1280</v>
  </rv>
  <rv s="0">
    <v>https://www.bing.com/financeapi/forcetrigger?t=btttqh&amp;q=XNAS%3aPASG&amp;form=skydnc</v>
    <v>Learn more on Bing</v>
  </rv>
  <rv s="4">
    <v>7</v>
    <v>PASSAGE BIO, INC. (XNAS:PASG)</v>
    <v>2</v>
    <v>8</v>
    <v>Finance</v>
    <v>4</v>
    <v>en-GB</v>
    <v>btttqh</v>
    <v>268435456</v>
    <v>1</v>
    <v>Powered by Refinitiv</v>
    <v>5.33</v>
    <v>1.04</v>
    <v>1.3</v>
    <v>0.06</v>
    <v>3.8462000000000003E-2</v>
    <v>0.04</v>
    <v>2.4691000000000001E-2</v>
    <v>USD</v>
    <v>Passage Bio, Inc. is a clinical stage genetic medicines company. The Company is focused on developing transformative therapies for central nervous system (CNS) disorders. Its first product candidate, PBGM01, utilizes a AAVhu68 capsid to deliver to the brain and peripheral tissues a functional GLB1 gene encoding lysosomal beta-galactosidase (ß-gal), for GM1. Its second product candidate, PBFT02, utilizes an AAV1 capsid to deliver to the brain a functional GRN gene encoding progranulin (PGRN), for FTD caused by progranulin deficiency (FTD-GRN). Its third product candidate, PBKR03, utilizes a next-generation AAVhu68 capsid to deliver to the brain and peripheral tissues a functional gene encoding the hydrolytic enzyme galactosyl ceramidase, (GALC) for Krabbe disease. The Company also has six programs in the research stage: PBML04 for metachromatic leukodystrophy; PBAL05 for amyotrophic lateral sclerosis; PBCM06 for Charcot-Marie-Tooth Type 2A; and programs for Canavan disease, and others.</v>
    <v>133</v>
    <v>Nasdaq Stock Market</v>
    <v>XNAS</v>
    <v>XNAS</v>
    <v>One Commerce Square, 2005 Market Street, 39Th Floor, PHILADELPHIA, PA, 19103 US</v>
    <v>1.63</v>
    <v>Biotechnology &amp; Medical Research</v>
    <v>Stock</v>
    <v>44946.914509582813</v>
    <v>1282</v>
    <v>1.53</v>
    <v>88376290</v>
    <v>PASSAGE BIO, INC.</v>
    <v>PASSAGE BIO, INC.</v>
    <v>1.55</v>
    <v>1.56</v>
    <v>1.62</v>
    <v>1.66</v>
    <v>54553260</v>
    <v>PASG</v>
    <v>PASSAGE BIO, INC. (XNAS:PASG)</v>
    <v>47826</v>
    <v>256454</v>
    <v>2017</v>
  </rv>
  <rv s="2">
    <v>1283</v>
  </rv>
  <rv s="0">
    <v>https://www.bing.com/financeapi/forcetrigger?t=bncyc7&amp;q=XNAS%3aRVPH&amp;form=skydnc</v>
    <v>Learn more on Bing</v>
  </rv>
  <rv s="4">
    <v>7</v>
    <v>REVIVA PHARMACEUTICALS HOLDINGS, INC. (XNAS:RVPH)</v>
    <v>2</v>
    <v>8</v>
    <v>Finance</v>
    <v>4</v>
    <v>en-GB</v>
    <v>bncyc7</v>
    <v>268435456</v>
    <v>1</v>
    <v>Powered by Refinitiv</v>
    <v>6.1</v>
    <v>0.53</v>
    <v>8.7800000000000003E-2</v>
    <v>0.11</v>
    <v>2.5522E-2</v>
    <v>-0.22</v>
    <v>-4.9774000000000006E-2</v>
    <v>USD</v>
    <v>Reviva Pharmaceuticals Holdings, Inc. is a clinical-stage biopharmaceutical company. The Company discovers, develops and seeks to commercialize therapeutics for diseases representing significant unmet medical needs. The Company’s pipeline is focused on the central nervous system, respiratory and metabolic diseases. The Company’s pipeline has two drug candidates, RP5063 (brilaroxazine) and RP1208. Its lead drug candidate, RP5063, is ready for continued clinical development for multiple neuropsychiatric indications. These include schizophrenia, bipolar disorder (BD), major depressive disorder (MDD), attention-deficit/hyperactivity disorder (ADHD), behavioral and psychotic symptoms of dementia or Alzheimer’s disease (BPSD), and Parkinson’s disease psychosis. Furthermore, RP5063 is also ready for clinical development for two respiratory indications, pulmonary arterial hypertension (PAH) and idiopathic pulmonary fibrosis (IPF). Its RP1208 drug candidate is a triple reuptake inhibitor (TRI).</v>
    <v>5</v>
    <v>Nasdaq Stock Market</v>
    <v>XNAS</v>
    <v>XNAS</v>
    <v>19925 Stevens Creek Blvd., Suite 100, CUPERTINO, CA, 95014 US</v>
    <v>4.45</v>
    <v>Biotechnology &amp; Medical Research</v>
    <v>Stock</v>
    <v>44947.03352954844</v>
    <v>1285</v>
    <v>4.3</v>
    <v>90357490</v>
    <v>REVIVA PHARMACEUTICALS HOLDINGS, INC.</v>
    <v>REVIVA PHARMACEUTICALS HOLDINGS, INC.</v>
    <v>4.3600000000000003</v>
    <v>4.3099999999999996</v>
    <v>4.42</v>
    <v>4.2</v>
    <v>20442870</v>
    <v>RVPH</v>
    <v>REVIVA PHARMACEUTICALS HOLDINGS, INC. (XNAS:RVPH)</v>
    <v>75738</v>
    <v>212895</v>
    <v>2020</v>
  </rv>
  <rv s="2">
    <v>1286</v>
  </rv>
  <rv s="0">
    <v>https://www.bing.com/financeapi/forcetrigger?t=aw1z7w&amp;q=XNAS%3aNRXP&amp;form=skydnc</v>
    <v>Learn more on Bing</v>
  </rv>
  <rv s="4">
    <v>7</v>
    <v>NRX PHARMACEUTICALS, INC. (XNAS:NRXP)</v>
    <v>2</v>
    <v>8</v>
    <v>Finance</v>
    <v>4</v>
    <v>en-GB</v>
    <v>aw1z7w</v>
    <v>268435456</v>
    <v>1</v>
    <v>Powered by Refinitiv</v>
    <v>3.54</v>
    <v>0.4899</v>
    <v>1.0044</v>
    <v>0.04</v>
    <v>3.1745999999999996E-2</v>
    <v>0.03</v>
    <v>2.3077E-2</v>
    <v>USD</v>
    <v>NRX Pharmaceuticals, Inc. is a clinical-stage pharmaceutical company that develops therapeutics for the treatment of central nervous system disorders and both the treatment and prevention of pulmonary diseases through its wholly owned operating subsidiary, NeuroRx, Inc. Its NRX-100 and NRX-101 are N-methyl-D-aspartate (NMDA) -targeted medicines designed to address both depression and suicidal ideation. NRX-101 is a fixed-dose combination of D-cycloserine and lurasidone for the treatment of severe bipolar depression in patients with acute suicidal ideation and behavior (ASIB). Its ZYESAMI (aviptadil) is an investigational drug for COVID-19-related respiratory failure. The Company has completed a Phase IIb/III clinical study in patients with acute respiratory failure in COVID-19.</v>
    <v>2</v>
    <v>Nasdaq Stock Market</v>
    <v>XNAS</v>
    <v>XNAS</v>
    <v>1201 ORANGE STREET, SUITE 600, WILMINGTON, DE, 19801 US</v>
    <v>1.3149999999999999</v>
    <v>Biotechnology &amp; Medical Research</v>
    <v>Stock</v>
    <v>44947.036070728907</v>
    <v>1288</v>
    <v>1.2210000000000001</v>
    <v>87998190</v>
    <v>NRX PHARMACEUTICALS, INC.</v>
    <v>NRX PHARMACEUTICALS, INC.</v>
    <v>1.23</v>
    <v>1.26</v>
    <v>1.3</v>
    <v>1.33</v>
    <v>67690910</v>
    <v>NRXP</v>
    <v>NRX PHARMACEUTICALS, INC. (XNAS:NRXP)</v>
    <v>205942</v>
    <v>365499</v>
    <v>2017</v>
  </rv>
  <rv s="2">
    <v>1289</v>
  </rv>
  <rv s="0">
    <v>https://www.bing.com/financeapi/forcetrigger?t=a1nmkr&amp;q=XNAS%3aSEEL&amp;form=skydnc</v>
    <v>Learn more on Bing</v>
  </rv>
  <rv s="4">
    <v>7</v>
    <v>SEELOS THERAPEUTICS, INC. (XNAS:SEEL)</v>
    <v>2</v>
    <v>8</v>
    <v>Finance</v>
    <v>4</v>
    <v>en-GB</v>
    <v>a1nmkr</v>
    <v>268435456</v>
    <v>1</v>
    <v>Powered by Refinitiv</v>
    <v>1.52</v>
    <v>0.4803</v>
    <v>2.0272000000000001</v>
    <v>-5.28E-2</v>
    <v>-5.3987999999999994E-2</v>
    <v>3.2800000000000003E-2</v>
    <v>3.5451999999999997E-2</v>
    <v>USD</v>
    <v>Seelos Therapeutics, Inc. is a clinical-stage biopharmaceutical company. The Company is focused on the development of products that address unmet needs in central nervous system (CNS) disorders and other rare disorders. The Company's lead programs SLS-002 for the treatment of acute suicidal ideation and behavior (ASIB) in depressive disorder (MDD), and SLS-005 for the potential treatment of amyotrophic lateral sclerosis (ALS). SLS-005 for the potential treatment of Sanfilippo Syndromes, which is being explored. It is also developing several preclinical programs, including SLS-010, an oral histamine H3A receptor antagonist that shows promising activity in narcolepsy and related disorders, and SLS-012, an injectable therapy for post-operative pain management. The Company's ongoing programs include SLS-004, SLS-006, SLS-007 and SLS-008.</v>
    <v>16</v>
    <v>Nasdaq Stock Market</v>
    <v>XNAS</v>
    <v>XNAS</v>
    <v>300 PARK AVENUE, 2ND FLOOR, NEW YORK, NY, 10022 US</v>
    <v>1</v>
    <v>Pharmaceuticals</v>
    <v>Stock</v>
    <v>44947.021802372656</v>
    <v>1291</v>
    <v>0.92</v>
    <v>99152070</v>
    <v>SEELOS THERAPEUTICS, INC.</v>
    <v>SEELOS THERAPEUTICS, INC.</v>
    <v>0.97</v>
    <v>0.97799999999999998</v>
    <v>0.92520000000000002</v>
    <v>0.95799999999999996</v>
    <v>107168300</v>
    <v>SEEL</v>
    <v>SEELOS THERAPEUTICS, INC. (XNAS:SEEL)</v>
    <v>375104</v>
    <v>823785</v>
    <v>1987</v>
  </rv>
  <rv s="2">
    <v>1292</v>
  </rv>
  <rv s="0">
    <v>https://www.bing.com/financeapi/forcetrigger?t=b9fd27&amp;q=XNAS%3aCLNN&amp;form=skydnc</v>
    <v>Learn more on Bing</v>
  </rv>
  <rv s="3">
    <v>5</v>
    <v>Clene Inc. (XNAS:CLNN)</v>
    <v>2</v>
    <v>6</v>
    <v>Finance</v>
    <v>4</v>
    <v>en-GB</v>
    <v>b9fd27</v>
    <v>268435456</v>
    <v>1</v>
    <v>Powered by Refinitiv</v>
    <v>5.13</v>
    <v>0.87</v>
    <v>0.22889999999999999</v>
    <v>-0.11</v>
    <v>-6.8750000000000006E-2</v>
    <v>0.05</v>
    <v>3.3557000000000003E-2</v>
    <v>USD</v>
    <v>Clene Inc. is a clinical-stage biopharmaceutical company. The Company is focused on the treatment of neurodegenerative disease with potential first-in-class nanotherapeutics to treat energetic failure and neurological diseases. The Company’s lead drug candidate, CNM-Au8, is an oral suspension of gold nanocrystals that drive critical cellular energetic metabolism in the central nervous system (CNS). CNM-Au8 increases energy production and utilization to accelerate neurorepair and improve neuroprotection. CNM-Au8 is being evaluated in a Phase III registration trial in amyotrophic lateral sclerosis (ALS) and a Phase II trial for the treatment of chronic optic neuropathy in patients with stable relapsing multiple sclerosis (MS). The Company has also advanced into the clinic an aqueous solution of ionic zinc and silver for anti-viral and anti-microbial uses.</v>
    <v>95</v>
    <v>Nasdaq Stock Market</v>
    <v>XNAS</v>
    <v>XNAS</v>
    <v>6550 South Millrock Drive, Suite G50, SALT LAKE CITY, UT, 84121 US</v>
    <v>1.65</v>
    <v>Biotechnology &amp; Medical Research</v>
    <v>Stock</v>
    <v>44946.983054385935</v>
    <v>1294</v>
    <v>1.46</v>
    <v>109991800</v>
    <v>Clene Inc.</v>
    <v>Clene Inc.</v>
    <v>1.56</v>
    <v>4.7454999999999998</v>
    <v>1.6</v>
    <v>1.49</v>
    <v>1.54</v>
    <v>73820010</v>
    <v>CLNN</v>
    <v>Clene Inc. (XNAS:CLNN)</v>
    <v>158472</v>
    <v>216223</v>
    <v>2020</v>
  </rv>
  <rv s="2">
    <v>1295</v>
  </rv>
  <rv s="0">
    <v>https://www.bing.com/financeapi/forcetrigger?t=bnmxh7&amp;q=XNAS%3aTLSA&amp;form=skydnc</v>
    <v>Learn more on Bing</v>
  </rv>
  <rv s="4">
    <v>7</v>
    <v>Tiziana Life Sciences Ltd (XNAS:TLSA)</v>
    <v>2</v>
    <v>8</v>
    <v>Finance</v>
    <v>9</v>
    <v>en-GB</v>
    <v>bnmxh7</v>
    <v>268435456</v>
    <v>1</v>
    <v>Powered by Refinitiv</v>
    <v>1.38</v>
    <v>0.52869999999999995</v>
    <v>0.62029999999999996</v>
    <v>-1E-4</v>
    <v>-1.5900000000000002E-4</v>
    <v>-2.7900000000000001E-2</v>
    <v>-4.4363E-2</v>
    <v>USD</v>
    <v>Tiziana Life Sciences Ltd is a clinical-stage biotechnology company. The Company specializes in developing transformative therapies for neurodegenerative diseases and gastrointestinal diseases. Its clinical pipeline includes drug assets for Secondary Progressive Multiple Sclerosis, Crohn's Disease and KRAS+ NSCLC. The Company’s lead immunotherapeutic candidate, Foralumab (TZLS-401), is being developed for Crohn's disease, Pro-MS and autoimmune diseases, and its Milciclib (TZLS-201), is an orally bioavailable, small molecule, spectrum inhibitor of cyclin-dependent kinases (CDKs) (a family of highly conserved enzymes that regulate the cell cycle and cell division) and Src family kinases, which involved in regulating cell growth and potential transformation of normal cells to cancer cells. The Company is also focused on Anti Interlukin-6 Receptor mAB (TZLS-501), which is a fully human mAb that binds to both membrane-bound and soluble forms of IL-6R.</v>
    <v>14</v>
    <v>Nasdaq Stock Market</v>
    <v>XNAS</v>
    <v>XNAS</v>
    <v>3Rd Floor, 11-12 St. James's Square, LONDON, UNITED KINGDOM-NA, SW1Y 4LB GB</v>
    <v>0.629</v>
    <v>Biotechnology &amp; Medical Research</v>
    <v>Stock</v>
    <v>44946.875055358592</v>
    <v>1297</v>
    <v>0.58379999999999999</v>
    <v>64319250</v>
    <v>Tiziana Life Sciences Ltd</v>
    <v>Tiziana Life Sciences Ltd</v>
    <v>0.58489999999999998</v>
    <v>0.629</v>
    <v>0.62890000000000001</v>
    <v>0.60099999999999998</v>
    <v>102272600</v>
    <v>TLSA</v>
    <v>Tiziana Life Sciences Ltd (XNAS:TLSA)</v>
    <v>12639</v>
    <v>59176</v>
    <v>2020</v>
  </rv>
  <rv s="2">
    <v>1298</v>
  </rv>
  <rv s="0">
    <v>https://www.bing.com/financeapi/forcetrigger?t=a25lxm&amp;q=XNAS%3aIMUX&amp;form=skydnc</v>
    <v>Learn more on Bing</v>
  </rv>
  <rv s="4">
    <v>7</v>
    <v>IMMUNIC, INC. (XNAS:IMUX)</v>
    <v>2</v>
    <v>8</v>
    <v>Finance</v>
    <v>4</v>
    <v>en-GB</v>
    <v>a25lxm</v>
    <v>268435456</v>
    <v>1</v>
    <v>Powered by Refinitiv</v>
    <v>14.5</v>
    <v>1.1100000000000001</v>
    <v>1.6516</v>
    <v>7.0000000000000007E-2</v>
    <v>3.9106000000000002E-2</v>
    <v>0.02</v>
    <v>1.0752999999999999E-2</v>
    <v>USD</v>
    <v>Immunic, Inc. is a clinical-stage biopharmaceutical company with a pipeline of selective oral immunology therapies focused on treating chronic inflammatory and autoimmune diseases. The Company is focused on three development programs. These include the vidofludimus calcium (IMU-838) program, which is focused on the development of oral formulations of a small molecule inhibitor of the enzyme dihydroorotate dehydrogenase (DHODH); the IMU-935 program, which is focused on an inverse agonist of retinoic acid receptor-related orphan nuclear receptor gamma truncated (RORyt), an immune cell-specific isoform of RORy; and the IMU-856 program, which involves the development of a drug targeting the restoration of intestinal barrier function and regeneration of bowel epithelium. These product candidates are being developed to address diseases such as multiple sclerosis (MS), psoriasis and gastrointestinal diseases.</v>
    <v>55</v>
    <v>Nasdaq Stock Market</v>
    <v>XNAS</v>
    <v>XNAS</v>
    <v>1200 Avenue Of The Americas, Suite 200, NEW YORK, NY, 10036 US</v>
    <v>1.915</v>
    <v>Biotechnology &amp; Medical Research</v>
    <v>Stock</v>
    <v>44947.034329200782</v>
    <v>1300</v>
    <v>1.7</v>
    <v>82506060</v>
    <v>IMMUNIC, INC.</v>
    <v>IMMUNIC, INC.</v>
    <v>1.81</v>
    <v>1.79</v>
    <v>1.86</v>
    <v>1.88</v>
    <v>44358100</v>
    <v>IMUX</v>
    <v>IMMUNIC, INC. (XNAS:IMUX)</v>
    <v>1578153</v>
    <v>883486</v>
    <v>2004</v>
  </rv>
  <rv s="2">
    <v>1301</v>
  </rv>
  <rv s="0">
    <v>https://www.bing.com/financeapi/forcetrigger?t=a1oacw&amp;q=XNAS%3aBCLI&amp;form=skydnc</v>
    <v>Learn more on Bing</v>
  </rv>
  <rv s="4">
    <v>7</v>
    <v>BRAINSTORM CELL THERAPEUTICS INC. (XNAS:BCLI)</v>
    <v>2</v>
    <v>8</v>
    <v>Finance</v>
    <v>4</v>
    <v>en-GB</v>
    <v>a1oacw</v>
    <v>268435456</v>
    <v>1</v>
    <v>Powered by Refinitiv</v>
    <v>4.7</v>
    <v>1.0853999999999999</v>
    <v>-0.40610000000000002</v>
    <v>0.08</v>
    <v>5.5556000000000001E-2</v>
    <v>-0.04</v>
    <v>-2.6316000000000003E-2</v>
    <v>USD</v>
    <v>Brainstorm Cell Therapeutics Inc. is a biotechnology company. The Company is focused on the development and commercialization of autologous cellular therapies for the treatment of neurodegenerative diseases, including Amyotrophic Lateral Sclerosis (ALS, also known as Lou Gehrig's disease), Progressive Multiple Sclerosis (PMS), Alzheimer's disease (AD), and other neurodegenerative diseases. NurOwn, its cell therapy platform, leverages cell culture methods to induce autologous bone marrow-derived mesenchymal stem cells (MSCs) to secrete high levels of neurotrophic factors (NTFs), modulate neuroinflammatory and neurodegenerative disease processes, promote neuronal survival and improve neurological function. NurOwn has completed its phase III ALS and phase II PMS clinical trials. Its wholly owned subsidiary, BrainStorm Cell Therapeutics Ltd. holds the rights to commercialize its NurOwn technology. Its other subsidiaries include Advanced Cell Therapies Ltd., and two others.</v>
    <v>43</v>
    <v>Nasdaq Stock Market</v>
    <v>XNAS</v>
    <v>XNAS</v>
    <v>1325 Avenue Of Americas, 28Th Floor, NEW YORK, NY, 10019 US</v>
    <v>1.6</v>
    <v>Biotechnology &amp; Medical Research</v>
    <v>Stock</v>
    <v>44946.973652997658</v>
    <v>1303</v>
    <v>1.3640000000000001</v>
    <v>55543500</v>
    <v>BRAINSTORM CELL THERAPEUTICS INC.</v>
    <v>BRAINSTORM CELL THERAPEUTICS INC.</v>
    <v>1.41</v>
    <v>1.44</v>
    <v>1.52</v>
    <v>1.48</v>
    <v>36541780</v>
    <v>BCLI</v>
    <v>BRAINSTORM CELL THERAPEUTICS INC. (XNAS:BCLI)</v>
    <v>296674</v>
    <v>228485</v>
    <v>2006</v>
  </rv>
  <rv s="2">
    <v>1304</v>
  </rv>
  <rv s="0">
    <v>https://www.bing.com/financeapi/forcetrigger?t=c2ubvh&amp;q=XNAS%3aCGTX&amp;form=skydnc</v>
    <v>Learn more on Bing</v>
  </rv>
  <rv s="4">
    <v>7</v>
    <v>COGNITION THERAPEUTICS, INC. (XNAS:CGTX)</v>
    <v>2</v>
    <v>8</v>
    <v>Finance</v>
    <v>4</v>
    <v>en-GB</v>
    <v>c2ubvh</v>
    <v>268435456</v>
    <v>1</v>
    <v>Powered by Refinitiv</v>
    <v>6.2686000000000002</v>
    <v>1.07</v>
    <v>1.3460000000000001</v>
    <v>0</v>
    <v>0</v>
    <v>0.02</v>
    <v>9.8519999999999996E-3</v>
    <v>USD</v>
    <v>Cognition Therapeutics, Inc. is a clinical-stage biopharmaceutical company. The Company is engaged in the discovery and development of small molecule therapeutics targeting age-related degenerative diseases and disorders of the central nervous system (CNS) and retina. It is focused on developing a pipeline of small molecule product candidates that targets the sigma-2 receptor (S2R) complex, a key regulator of the cellular damage response for diseases such as Alzheimer’s disease (AD), dry age-related macular degeneration (dry AMD), geographic atrophy (GA), and other conditions. Its lead product candidate, CT1812, an orally delivered, small molecule antagonist designed to penetrate the blood-brain and blood-retina barriers to the S2R complex, and through its modulation restores normal function of synapses, as well as critical cellular processes, such as autophagy, cholesterol biosynthesis, vesicle trafficking, progesterone signaling and receptor stabilization at the cell surface.</v>
    <v>19</v>
    <v>Nasdaq Stock Market</v>
    <v>XNAS</v>
    <v>XNAS</v>
    <v>Suite 261, 2403 Sidney Street, PITTSBURGH, PA, 15203 US</v>
    <v>2.08</v>
    <v>Biotechnology &amp; Medical Research</v>
    <v>Stock</v>
    <v>44946.912324409372</v>
    <v>1306</v>
    <v>2</v>
    <v>56023757</v>
    <v>COGNITION THERAPEUTICS, INC.</v>
    <v>COGNITION THERAPEUTICS, INC.</v>
    <v>2.0499999999999998</v>
    <v>2.0299999999999998</v>
    <v>2.0299999999999998</v>
    <v>2.0499999999999998</v>
    <v>27597910</v>
    <v>CGTX</v>
    <v>COGNITION THERAPEUTICS, INC. (XNAS:CGTX)</v>
    <v>72812</v>
    <v>65184</v>
    <v>2007</v>
  </rv>
  <rv s="2">
    <v>1307</v>
  </rv>
  <rv s="0">
    <v>https://www.bing.com/financeapi/forcetrigger?t=c27izr&amp;q=XNAS%3aALZN&amp;form=skydnc</v>
    <v>Learn more on Bing</v>
  </rv>
  <rv s="4">
    <v>7</v>
    <v>ALZAMEND NEURO, INC. (XNAS:ALZN)</v>
    <v>2</v>
    <v>8</v>
    <v>Finance</v>
    <v>9</v>
    <v>en-GB</v>
    <v>c27izr</v>
    <v>268435456</v>
    <v>1</v>
    <v>Powered by Refinitiv</v>
    <v>1.62</v>
    <v>0.49</v>
    <v>1.1559999999999999</v>
    <v>-1.35E-2</v>
    <v>-2.2597999999999997E-2</v>
    <v>6.1000000000000004E-3</v>
    <v>1.0447E-2</v>
    <v>USD</v>
    <v>Alzamend Neuro, Inc. is an early clinical-stage biopharmaceutical company. The Company is focused on developing products for the treatment of Alzheimer’s disease (Alzheimer’s), bipolar disorder, major depressive disorder (MDD) and post-traumatic stress disorder (PTSD). The Company's pipeline consists of two therapeutic drug candidates: AL001 and AL002. The AL001 is a cocrystal technology delivering a therapeutic combination of lithium, proline and salicylate, known as AL001, through two royalty-bearing worldwide licenses from the University of South Florida Research Foundation, Inc. (licensor). The Company’s AL002 is a patented method using a mutant peptide sensitized cell as a cell-based therapeutic vaccine that seeks to restore the ability of a patient’s immunological system to combat Alzheimer’s, known as AL002 or CA022W, through a royalty-bearing worldwide license from the licensor.</v>
    <v>4</v>
    <v>Nasdaq Stock Market</v>
    <v>XNAS</v>
    <v>XNAS</v>
    <v>3500 Lenox Rd. NE, Suite 1500, ATLANTA, GA, 30326 US</v>
    <v>0.61</v>
    <v>Biotechnology &amp; Medical Research</v>
    <v>Stock</v>
    <v>44946.875016133592</v>
    <v>1309</v>
    <v>0.5706</v>
    <v>56304090</v>
    <v>ALZAMEND NEURO, INC.</v>
    <v>ALZAMEND NEURO, INC.</v>
    <v>0.59499999999999997</v>
    <v>0.59740000000000004</v>
    <v>0.58389999999999997</v>
    <v>0.59</v>
    <v>96427620</v>
    <v>ALZN</v>
    <v>ALZAMEND NEURO, INC. (XNAS:ALZN)</v>
    <v>170995</v>
    <v>531866</v>
    <v>2016</v>
  </rv>
  <rv s="2">
    <v>1310</v>
  </rv>
  <rv s="0">
    <v>https://www.bing.com/financeapi/forcetrigger?t=c4j9nm&amp;q=XNAS%3aBNOX&amp;form=skydnc</v>
    <v>Learn more on Bing</v>
  </rv>
  <rv s="4">
    <v>7</v>
    <v>BIONOMICS LTD (XNAS:BNOX)</v>
    <v>2</v>
    <v>45</v>
    <v>Finance</v>
    <v>9</v>
    <v>en-GB</v>
    <v>c4j9nm</v>
    <v>268435456</v>
    <v>1</v>
    <v>Powered by Refinitiv</v>
    <v>12.99</v>
    <v>3.51</v>
    <v>2.3593000000000002</v>
    <v>-0.05</v>
    <v>-1.2019E-2</v>
    <v>0.05</v>
    <v>1.2345999999999999E-2</v>
    <v>USD</v>
    <v>Bionomics Limited (Bionomics) is an Australia-bases clinical-stage biopharmaceutical company. The Company is focused on developing a pipeline of novel, ion channel targeting drug candidates designed to transform the lives of patients suffering from serious central nervous system (CNS) disorders. The Company operates in drug development segment in Australia. The Company is advancing its lead drug candidate, BNC210, which is an oral, proprietary, selective negative allosteric modulator of the a7 nicotinic acetylcholine receptor, for the acute treatment of Social Anxiety Disorder (SAD) and chronic treatment of Post-Traumatic Stress Disorder (PTSD). The Company has two drugs in early-stage clinical trials for the treatment of cognitive deficits in Alzheimer’s disease and other central nervous system conditions.</v>
    <v>140</v>
    <v>Nasdaq Stock Market</v>
    <v>XNAS</v>
    <v>XNAS</v>
    <v>200 Greenhill Road, 5063 AU</v>
    <v>4.4400000000000004</v>
    <v>Biotechnology &amp; Medical Research</v>
    <v>Stock</v>
    <v>44946.875012916404</v>
    <v>1312</v>
    <v>3.97</v>
    <v>44062060</v>
    <v>BIONOMICS LTD</v>
    <v>BIONOMICS LTD</v>
    <v>3.97</v>
    <v>4.16</v>
    <v>4.1100000000000003</v>
    <v>4.0999999999999996</v>
    <v>1468735000</v>
    <v>BNOX</v>
    <v>BIONOMICS LTD (XNAS:BNOX)</v>
    <v>30292</v>
    <v>2375</v>
    <v>1996</v>
  </rv>
  <rv s="2">
    <v>1313</v>
  </rv>
  <rv s="0">
    <v>https://www.bing.com/financeapi/forcetrigger?t=bxjt7w&amp;q=XNAS%3aNLSP&amp;form=skydnc</v>
    <v>Learn more on Bing</v>
  </rv>
  <rv s="4">
    <v>7</v>
    <v>NLS Pharmaceutics Ltd (XNAS:NLSP)</v>
    <v>2</v>
    <v>8</v>
    <v>Finance</v>
    <v>4</v>
    <v>en-GB</v>
    <v>bxjt7w</v>
    <v>268435456</v>
    <v>1</v>
    <v>Powered by Refinitiv</v>
    <v>1.88</v>
    <v>0.33</v>
    <v>0.95</v>
    <v>7.0000000000000007E-2</v>
    <v>5.1471000000000003E-2</v>
    <v>0</v>
    <v>0</v>
    <v>USD</v>
    <v>NLS Pharmaceutics AG, formerly NLS 1 Pharma AG, is a Switzerland-based company that operates as a biopharmaceutical company. The Company focuses on development of medicines for neurobehavioral and neurocognitive disorders treatment. The Company serves customers worldwide.</v>
    <v>6</v>
    <v>Nasdaq Stock Market</v>
    <v>XNAS</v>
    <v>XNAS</v>
    <v>The Circle 6, ZUERICH, ZUERICH, 8058 CH</v>
    <v>1.51</v>
    <v>Biotechnology &amp; Medical Research</v>
    <v>Stock</v>
    <v>44946.949052685159</v>
    <v>1315</v>
    <v>1.32</v>
    <v>46374900</v>
    <v>NLS Pharmaceutics Ltd</v>
    <v>NLS Pharmaceutics Ltd</v>
    <v>1.32</v>
    <v>1.36</v>
    <v>1.43</v>
    <v>1.43</v>
    <v>32430000</v>
    <v>NLSP</v>
    <v>NLS Pharmaceutics Ltd (XNAS:NLSP)</v>
    <v>37497</v>
    <v>132229</v>
    <v>2015</v>
  </rv>
  <rv s="2">
    <v>1316</v>
  </rv>
  <rv s="0">
    <v>https://www.bing.com/financeapi/forcetrigger?t=b19iec&amp;q=XNAS%3aHUGE&amp;form=skydnc</v>
    <v>Learn more on Bing</v>
  </rv>
  <rv s="4">
    <v>7</v>
    <v>FSD PHARMA INC. (XNAS:HUGE)</v>
    <v>2</v>
    <v>17</v>
    <v>Finance</v>
    <v>4</v>
    <v>en-GB</v>
    <v>b19iec</v>
    <v>268435456</v>
    <v>1</v>
    <v>Powered by Refinitiv</v>
    <v>1.1100000000000001</v>
    <v>0.61809999999999998</v>
    <v>0.98580000000000001</v>
    <v>-1.5299999999999999E-2</v>
    <v>-1.5937E-2</v>
    <v>2.9999999999999997E-4</v>
    <v>3.1759999999999997E-4</v>
    <v>USD</v>
    <v>FSD Pharma Inc. is a Canada-based biotechnology company. The Company, through its subsidiary, FSD Biosciences Inc., is focused on pharmaceutical research and development (R&amp;D) of its compound, ultra-micronized palmitoyl ethylamine (PEA). The Company, through its wholly owned subsidiary, Lucid Psycheceuticals Inc. (Lucid), is also focused on the research and development of its lead compounds, Lucid-PSYCH and Lucid-MS. Lucid PSYCH is a molecular compound identified for the potential treatment of mental health disorders. Lucid-MS is a molecular compound identified for the potential treatment of neurodegenerative disorders. The Company’s wholly owned subsidiaries include Prismic Pharmaceuticals Inc. and FV Pharma Inc.</v>
    <v>10</v>
    <v>Nasdaq Stock Market</v>
    <v>XNAS</v>
    <v>XNAS</v>
    <v>First Canadian Place, 100 King Street West, Suite 4000, TORONTO, ON, M5X 1A4 CA</v>
    <v>0.99019999999999997</v>
    <v>Biotechnology &amp; Medical Research</v>
    <v>Stock</v>
    <v>44947.033045138283</v>
    <v>1318</v>
    <v>0.94</v>
    <v>48226950</v>
    <v>FSD PHARMA INC.</v>
    <v>FSD PHARMA INC.</v>
    <v>0.96</v>
    <v>0.96</v>
    <v>0.94469999999999998</v>
    <v>0.94499999999999995</v>
    <v>38504210</v>
    <v>HUGE</v>
    <v>FSD PHARMA INC. (XNAS:HUGE)</v>
    <v>99729</v>
    <v>101623</v>
    <v>1998</v>
  </rv>
  <rv s="2">
    <v>1319</v>
  </rv>
  <rv s="0">
    <v>https://www.bing.com/financeapi/forcetrigger?t=bztdrw&amp;q=XNAS%3aGANX&amp;form=skydnc</v>
    <v>Learn more on Bing</v>
  </rv>
  <rv s="4">
    <v>7</v>
    <v>GAIN THERAPEUTICS, INC. (XNAS:GANX)</v>
    <v>2</v>
    <v>8</v>
    <v>Finance</v>
    <v>9</v>
    <v>en-GB</v>
    <v>bztdrw</v>
    <v>268435456</v>
    <v>1</v>
    <v>Powered by Refinitiv</v>
    <v>6.7</v>
    <v>2.33</v>
    <v>1.071</v>
    <v>0.12</v>
    <v>3.2431999999999996E-2</v>
    <v>0</v>
    <v>0</v>
    <v>USD</v>
    <v>Gain Therapeutics, Inc. is a biotechnology company that is developing small molecule therapeutics to treat diseases across, several therapeutics areas, including, lysosomal storage disorders (LSDs), central nervous system disorders (CNS), metabolic disorders, and oncology. It uses its platform, Site-Directed Enzyme Enhancement Therapy (SEE-Tx), to discover allosteric sites to modulate protein and identify small molecules that bind these sites to modulate protein function, and treat the underlying cause of the disease. Its pipeline includes its Structurally Targeted Allosteric Regulators (STARs), which develop a pipeline of small molecule drug candidates to address complex diseases. It is evaluating the STARs for the treatment of Gaucher and Parkinson's disease in neuronal cells derived induced pluripotent stem cells (iPSCs) of a patient with Gaucher disease that contained the disease-causing mutation of the GBA1 gene and from iPSCs of a healthy donor with a normal GBA1 gene.</v>
    <v>25</v>
    <v>Nasdaq Stock Market</v>
    <v>XNAS</v>
    <v>XNAS</v>
    <v>4800 Hampden Lane, Suite 200, BETHESDA, MD, 20814 US</v>
    <v>3.9</v>
    <v>Biotechnology &amp; Medical Research</v>
    <v>Stock</v>
    <v>44946.875055890625</v>
    <v>1321</v>
    <v>3.6406000000000001</v>
    <v>45394470</v>
    <v>GAIN THERAPEUTICS, INC.</v>
    <v>GAIN THERAPEUTICS, INC.</v>
    <v>3.69</v>
    <v>3.7</v>
    <v>3.82</v>
    <v>3.82</v>
    <v>11883370</v>
    <v>GANX</v>
    <v>GAIN THERAPEUTICS, INC. (XNAS:GANX)</v>
    <v>26331</v>
    <v>51425</v>
    <v>2020</v>
  </rv>
  <rv s="2">
    <v>1322</v>
  </rv>
  <rv s="0">
    <v>https://www.bing.com/financeapi/forcetrigger?t=a1o2im&amp;q=XNAS%3aSIOX&amp;form=skydnc</v>
    <v>Learn more on Bing</v>
  </rv>
  <rv s="4">
    <v>7</v>
    <v>SIO GENE THERAPIES INC. (XNAS:SIOX)</v>
    <v>2</v>
    <v>8</v>
    <v>Finance</v>
    <v>9</v>
    <v>en-GB</v>
    <v>a1o2im</v>
    <v>268435456</v>
    <v>1</v>
    <v>Powered by Refinitiv</v>
    <v>1.2</v>
    <v>0.2303</v>
    <v>1.5468</v>
    <v>1E-3</v>
    <v>2.3310000000000002E-3</v>
    <v>0</v>
    <v>0</v>
    <v>USD</v>
    <v>Sio Gene Therapies Inc. is a clinical-stage company. The Company is focused on pushing the boundaries of gene therapy to develop treatments for debilitating rare neurodegenerative diseases, including GM1 gangliosidosis and Tay-Sachs/Sandhoff disease. The Company is primarily focused on pre-clinical research and development initiatives in gene therapy.</v>
    <v>12</v>
    <v>Nasdaq Stock Market</v>
    <v>XNAS</v>
    <v>XNAS</v>
    <v>1501 Broadway, 12Th Floor, NEW YORK, NY, 10036 US</v>
    <v>0.43930000000000002</v>
    <v>Pharmaceuticals</v>
    <v>Stock</v>
    <v>44946.875054455471</v>
    <v>1324</v>
    <v>0.42899999999999999</v>
    <v>31809330</v>
    <v>SIO GENE THERAPIES INC.</v>
    <v>SIO GENE THERAPIES INC.</v>
    <v>0.43</v>
    <v>0.42899999999999999</v>
    <v>0.43</v>
    <v>0.43</v>
    <v>73975200</v>
    <v>SIOX</v>
    <v>SIO GENE THERAPIES INC. (XNAS:SIOX)</v>
    <v>225197</v>
    <v>1233979</v>
    <v>2020</v>
  </rv>
  <rv s="2">
    <v>1325</v>
  </rv>
  <rv s="0">
    <v>https://www.bing.com/financeapi/forcetrigger?t=bpivyc&amp;q=XNAS%3aCYCN&amp;form=skydnc</v>
    <v>Learn more on Bing</v>
  </rv>
  <rv s="4">
    <v>7</v>
    <v>CYCLERION THERAPEUTICS, INC. (XNAS:CYCN)</v>
    <v>2</v>
    <v>8</v>
    <v>Finance</v>
    <v>4</v>
    <v>en-GB</v>
    <v>bpivyc</v>
    <v>268435456</v>
    <v>1</v>
    <v>Powered by Refinitiv</v>
    <v>1.49</v>
    <v>0.35</v>
    <v>2.0531999999999999</v>
    <v>2.41E-2</v>
    <v>3.4922000000000002E-2</v>
    <v>-2.4199999999999999E-2</v>
    <v>-3.3883999999999997E-2</v>
    <v>USD</v>
    <v>Cyclerion Therapeutics, Inc. is a clinical-stage biopharmaceutical company. The Company's lead asset, CY6463, is a central nervous system (CNS)-penetrant, soluble guanylate cyclase (sGC) stimulator that is in clinical development for Alzheimer's disease with vascular pathology (ADv), cognitive impairment associated with schizophrenia (CIAS), and mitochondrial encephalomyopathy, lactic acidosis and stroke-like episodes (MELAS). CY6463 is an orally administered CNS-penetrant sGC stimulator that is being developed as a symptomatic and disease-modifying therapy for serious CNS diseases. Its CNS asset, CY3018, is a differentiated CNS-penetrant sGC stimulator with CSF-to-plasma exposure relative to CY6463. CY3018 is focused on sGC stimulation for the treatment of disorders of the CNS. Its non-CNS assets include Praliciguat and Olinciguat. Praliciguat is an orally administered, once-daily systemic sGC stimulator. Olinciguat is an orally administered, once-daily, vascular sGC stimulator.</v>
    <v>32</v>
    <v>Nasdaq Stock Market</v>
    <v>XNAS</v>
    <v>XNAS</v>
    <v>155 Federal Street, Suite 700, BOSTON, MA, 02110-1727 US</v>
    <v>0.75</v>
    <v>Biotechnology &amp; Medical Research</v>
    <v>Stock</v>
    <v>44946.972187510939</v>
    <v>1327</v>
    <v>0.6734</v>
    <v>31063550</v>
    <v>CYCLERION THERAPEUTICS, INC.</v>
    <v>CYCLERION THERAPEUTICS, INC.</v>
    <v>0.7</v>
    <v>0.69010000000000005</v>
    <v>0.71419999999999995</v>
    <v>0.69</v>
    <v>43494180</v>
    <v>CYCN</v>
    <v>CYCLERION THERAPEUTICS, INC. (XNAS:CYCN)</v>
    <v>172474</v>
    <v>143853</v>
    <v>2018</v>
  </rv>
  <rv s="2">
    <v>1328</v>
  </rv>
  <rv s="0">
    <v>https://www.bing.com/financeapi/forcetrigger?t=brbevh&amp;q=XNAS%3aSTSA&amp;form=skydnc</v>
    <v>Learn more on Bing</v>
  </rv>
  <rv s="4">
    <v>7</v>
    <v>SATSUMA PHARMACEUTICALS, INC. (XNAS:STSA)</v>
    <v>2</v>
    <v>8</v>
    <v>Finance</v>
    <v>9</v>
    <v>en-GB</v>
    <v>brbevh</v>
    <v>268435456</v>
    <v>1</v>
    <v>Powered by Refinitiv</v>
    <v>8.08</v>
    <v>0.59</v>
    <v>0.13389999999999999</v>
    <v>0.02</v>
    <v>0.02</v>
    <v>0</v>
    <v>0</v>
    <v>USD</v>
    <v>Satsuma Pharmaceuticals, Inc. is a clinical-stage biopharmaceutical company. The Company is focused on developing a therapeutic product for the acute treatment of migraine. The Company's product candidate, STS101, is a drug-device combination of a dry-powder formulation of dihydroergotamine mesylate (DHE), which is self-administered with a pre-filled, single-use, nasal delivery device. STS101 also incorporates an improved 2nd-generation nasal delivery device designed to provide more consistent nasal dosing, irrespective of user administration technique.</v>
    <v>25</v>
    <v>Nasdaq Stock Market</v>
    <v>XNAS</v>
    <v>XNAS</v>
    <v>400 Oyster Point Blvd Ste 221, SOUTH SAN FRANCISCO, CA, 94080-1952 US</v>
    <v>1.07</v>
    <v>Biotechnology &amp; Medical Research</v>
    <v>Stock</v>
    <v>44946.875056678124</v>
    <v>1330</v>
    <v>0.91959999999999997</v>
    <v>33788470</v>
    <v>SATSUMA PHARMACEUTICALS, INC.</v>
    <v>SATSUMA PHARMACEUTICALS, INC.</v>
    <v>0.94</v>
    <v>1</v>
    <v>1.02</v>
    <v>1.02</v>
    <v>33125950</v>
    <v>STSA</v>
    <v>SATSUMA PHARMACEUTICALS, INC. (XNAS:STSA)</v>
    <v>178609</v>
    <v>171996</v>
    <v>2016</v>
  </rv>
  <rv s="2">
    <v>1331</v>
  </rv>
  <rv s="0">
    <v>https://www.bing.com/financeapi/forcetrigger?t=bhnwh7&amp;q=XNAS%3aVCNX&amp;form=skydnc</v>
    <v>Learn more on Bing</v>
  </rv>
  <rv s="4">
    <v>7</v>
    <v>VACCINEX, INC. (XNAS:VCNX)</v>
    <v>2</v>
    <v>8</v>
    <v>Finance</v>
    <v>4</v>
    <v>en-GB</v>
    <v>bhnwh7</v>
    <v>268435456</v>
    <v>1</v>
    <v>Powered by Refinitiv</v>
    <v>2.2799999999999998</v>
    <v>0.41</v>
    <v>1.0669</v>
    <v>-1.66E-2</v>
    <v>-2.7212999999999998E-2</v>
    <v>3.3099999999999997E-2</v>
    <v>5.5780000000000003E-2</v>
    <v>USD</v>
    <v>Vaccinex, Inc. is a clinical-stage biotechnology company. The Company is engaged in the discovery and development of targeted biotherapeutics to treat serious diseases and conditions with unmet medical needs, including cancer, neurodegenerative diseases, and autoimmune disorders. Its lead product candidate, pepinemab (VX15/2503), is a humanized monoclonal antibody that binds and blocks the signaling activity of semaphorin 4D (SEMA4D). It is focused on the development of pepinemab for the treatment of certain cancer indications, in particular, head and neck squamous cell carcinoma (HNSCC) as well as neurodegenerative diseases, including Huntington's disease (HD), and Alzheimer's disease, (AD). The Company has discovered VX5 using its ActivMAb antibody discovery platform. VX5 is a human antibody to CXCL13, a molecule that regulates the formation of immune tissues, and is in preclinical development for the treatment of multiple sclerosis (MS) and for other autoimmune disorders.</v>
    <v>39</v>
    <v>Nasdaq Stock Market</v>
    <v>XNAS</v>
    <v>XNAS</v>
    <v>1895 Mount Hope Ave, ROCHESTER, NY, 14620-4540 US</v>
    <v>0.628</v>
    <v>Biotechnology &amp; Medical Research</v>
    <v>Stock</v>
    <v>44946.939079385935</v>
    <v>1333</v>
    <v>0.56999999999999995</v>
    <v>25349430</v>
    <v>VACCINEX, INC.</v>
    <v>VACCINEX, INC.</v>
    <v>0.6</v>
    <v>0.61</v>
    <v>0.59340000000000004</v>
    <v>0.62649999999999995</v>
    <v>42718960</v>
    <v>VCNX</v>
    <v>VACCINEX, INC. (XNAS:VCNX)</v>
    <v>40535</v>
    <v>43930</v>
    <v>2001</v>
  </rv>
  <rv s="2">
    <v>1334</v>
  </rv>
  <rv s="0">
    <v>https://www.bing.com/financeapi/forcetrigger?t=a25lm7&amp;q=XNAS%3aVTGN&amp;form=skydnc</v>
    <v>Learn more on Bing</v>
  </rv>
  <rv s="4">
    <v>7</v>
    <v>VISTAGEN THERAPEUTICS, INC. (XNAS:VTGN)</v>
    <v>2</v>
    <v>8</v>
    <v>Finance</v>
    <v>9</v>
    <v>en-GB</v>
    <v>a25lm7</v>
    <v>268435456</v>
    <v>1</v>
    <v>Powered by Refinitiv</v>
    <v>1.79</v>
    <v>7.6799999999999993E-2</v>
    <v>0.63370000000000004</v>
    <v>1.61E-2</v>
    <v>0.10380399999999999</v>
    <v>1.8E-3</v>
    <v>1.0513999999999999E-2</v>
    <v>USD</v>
    <v>VistaGen Therapeutics, Inc. is a clinical-stage biopharmaceutical company. The Company is engaged in developing and commercializing product candidates for patients with diseases and disorders involving the central nervous system (CNS). Its pipeline includes PH94B, a neuroactive nasal spray with potential to treat multiple anxiety disorders that is preparing for Phase III clinical trial for social anxiety disorder (SAD), PH10, a neuroactive nasal spray that is planning for Phase 2b development as a stand-alone treatment for major depressive disorder (MDD), and AV-101 which the Company is developing for the treatment of MDD, suicidal ideation, neuropathic pain, levodopa-induced dyskinesia (LID) and epilepsy. Its AV-101 is an oral prodrug of 7-chloro-kynurenic acid (7-Cl-KYNA), which is a potent and selective full antagonist of the glycine co-agonist site of the N-methyl-D-aspartate receptor (NMDAR) that inhibits the function of the NMDAR, an ionotropic glutamate receptor in the brain.</v>
    <v>34</v>
    <v>Nasdaq Stock Market</v>
    <v>XNAS</v>
    <v>XNAS</v>
    <v>343 Allerton Ave, SOUTH SAN FRANCISCO, CA, 94080 US</v>
    <v>0.17199999999999999</v>
    <v>Biotechnology &amp; Medical Research</v>
    <v>Stock</v>
    <v>44946.875052753909</v>
    <v>1336</v>
    <v>0.155</v>
    <v>35410380</v>
    <v>VISTAGEN THERAPEUTICS, INC.</v>
    <v>VISTAGEN THERAPEUTICS, INC.</v>
    <v>0.15509999999999999</v>
    <v>0.15509999999999999</v>
    <v>0.17119999999999999</v>
    <v>0.17299999999999999</v>
    <v>206836300</v>
    <v>VTGN</v>
    <v>VISTAGEN THERAPEUTICS, INC. (XNAS:VTGN)</v>
    <v>3411316</v>
    <v>8201285</v>
    <v>2005</v>
  </rv>
  <rv s="2">
    <v>1337</v>
  </rv>
  <rv s="0">
    <v>https://www.bing.com/financeapi/forcetrigger?t=bprw8m&amp;q=XNAS%3aCRTX&amp;form=skydnc</v>
    <v>Learn more on Bing</v>
  </rv>
  <rv s="4">
    <v>7</v>
    <v>QUINCE THERAPEUTICS, INC. (XNAS:QNCX)</v>
    <v>2</v>
    <v>8</v>
    <v>Finance</v>
    <v>9</v>
    <v>en-GB</v>
    <v>bprw8m</v>
    <v>268435456</v>
    <v>1</v>
    <v>Powered by Refinitiv</v>
    <v>9.49</v>
    <v>0.54010000000000002</v>
    <v>1.0956999999999999</v>
    <v>7.7000000000000002E-3</v>
    <v>1.0200000000000001E-2</v>
    <v>2.3999999999999998E-3</v>
    <v>3.1469999999999996E-3</v>
    <v>USD</v>
    <v>Quince Therapeutics, Inc., formerly Cortexyme, Inc., is a biopharmaceutical company. The Company is focused on advancing precision therapeutics targeting debilitating and rare diseases. The Company has discovered a bone-targeting drug platform capable of delivering small molecules, peptides, or large molecules directly to the site of broad bone fractures and disease designed to promote more healing with fewer off-target safety concerns. The Company’s lead compound, NOV004, is an anabolic peptide engineered to target and concentrate at the bone fracture site. Its discovery pipeline is focused on expanding across multiple skeletal therapeutic indications, including osteogenesis imperfecta, fractures, spinal fusion, and other severe diseases of bone such as cancer or infection. The Company's pipeline also includes legacy neuroscience and antiviral programs available for out-licensing, which include COR588, COR388, COR852 and COR803.</v>
    <v>55</v>
    <v>Nasdaq Stock Market</v>
    <v>XNAS</v>
    <v>XNAS</v>
    <v>269 East Grand Ave, SOUTH SAN FRANCISCO, CA, 94080 US</v>
    <v>0.77990000000000004</v>
    <v>Biotechnology &amp; Medical Research</v>
    <v>Stock</v>
    <v>44946.875053124997</v>
    <v>1339</v>
    <v>0.747</v>
    <v>27552970</v>
    <v>QUINCE THERAPEUTICS, INC.</v>
    <v>QUINCE THERAPEUTICS, INC.</v>
    <v>0.75</v>
    <v>0.75490000000000002</v>
    <v>0.76259999999999994</v>
    <v>0.76500000000000001</v>
    <v>36130310</v>
    <v>QNCX</v>
    <v>QUINCE THERAPEUTICS, INC. (XNAS:QNCX)</v>
    <v>82298</v>
    <v>256947</v>
    <v>2012</v>
  </rv>
  <rv s="2">
    <v>1340</v>
  </rv>
  <rv s="0">
    <v>https://www.bing.com/financeapi/forcetrigger?t=a24dfr&amp;q=XNAS%3aTNXP&amp;form=skydnc</v>
    <v>Learn more on Bing</v>
  </rv>
  <rv s="4">
    <v>7</v>
    <v>TONIX PHARMACEUTICALS HOLDING CORP. (XNAS:TNXP)</v>
    <v>2</v>
    <v>8</v>
    <v>Finance</v>
    <v>4</v>
    <v>en-GB</v>
    <v>a24dfr</v>
    <v>268435456</v>
    <v>1</v>
    <v>Powered by Refinitiv</v>
    <v>11.52</v>
    <v>0.28899999999999998</v>
    <v>1.7224999999999999</v>
    <v>0.05</v>
    <v>4.2373000000000001E-2</v>
    <v>0.01</v>
    <v>8.1300000000000001E-3</v>
    <v>USD</v>
    <v>Tonix Pharmaceuticals Holding Corp. (Tonix) is a clinical-stage biopharmaceutical company. It is focused on discovering, licensing, acquiring and developing small molecules and biologics to treat and prevent human disease and alleviate suffering. Tonixs portfolio is primarily composed of immunology and central nervous system (CNS) and infectious disease product candidates. Its immunology portfolio includes biologics to address organ transplant rejection, autoimmune diseases, and cancer. The CNS portfolio includes small molecules and biologics to treat pain, neurologic, psychiatric and addiction conditions. Its infectious disease portfolio of product candidates includes vaccines to prevent COVID-19, an antiviral to treat COVID-19, and treatment for long COVID. The infectious disease portfolio also includes a vaccine in development to prevent smallpox and monkeypox. Its product candidates include TNX-1500, TNX-1300, TNX-102 SL, TNX-102 SL, TNX-102 SL,TNX-1900,TNX-601 CR, and TNX-1900.</v>
    <v>73</v>
    <v>Nasdaq Stock Market</v>
    <v>XNAS</v>
    <v>XNAS</v>
    <v>26 Main Street, Suite 101, CHATHAM, NJ, 07928 US</v>
    <v>1.27</v>
    <v>Biotechnology &amp; Medical Research</v>
    <v>Stock</v>
    <v>44947.041031330467</v>
    <v>1342</v>
    <v>1.1200000000000001</v>
    <v>70769640</v>
    <v>TONIX PHARMACEUTICALS HOLDING CORP.</v>
    <v>TONIX PHARMACEUTICALS HOLDING CORP.</v>
    <v>1.27</v>
    <v>1.18</v>
    <v>1.23</v>
    <v>1.24</v>
    <v>57536290</v>
    <v>TNXP</v>
    <v>TONIX PHARMACEUTICALS HOLDING CORP. (XNAS:TNXP)</v>
    <v>5421954</v>
    <v>7737045</v>
    <v>2007</v>
  </rv>
  <rv s="2">
    <v>1343</v>
  </rv>
  <rv s="0">
    <v>https://www.bing.com/financeapi/forcetrigger?t=b1dxhw&amp;q=XNAS%3aAPTX&amp;form=skydnc</v>
    <v>Learn more on Bing</v>
  </rv>
  <rv s="4">
    <v>7</v>
    <v>APTINYX, INC. (XNAS:APTX)</v>
    <v>2</v>
    <v>8</v>
    <v>Finance</v>
    <v>4</v>
    <v>en-GB</v>
    <v>b1dxhw</v>
    <v>268435456</v>
    <v>1</v>
    <v>Powered by Refinitiv</v>
    <v>3.7599</v>
    <v>0.2</v>
    <v>1.0881000000000001</v>
    <v>-3.6900000000000002E-2</v>
    <v>-8.3863999999999994E-2</v>
    <v>2.3999999999999998E-3</v>
    <v>5.9540000000000001E-3</v>
    <v>USD</v>
    <v>Aptinyx, Inc. is a clinical-stage biopharmaceutical company focused on the discovery, development and commercialization of synthetic small molecules for the treatment of brain and nervous system disorders. The Company is targeting and modulating N-methyl-D-aspartate receptors (NMDArs), which are focused on brain and nervous system. It has three product candidates in clinical development in central nervous system indications, including chronic pain, post-traumatic stress disorder, and cognitive impairment. The Company’s lead product candidate, NYX-2925 is in Phase II clinical development for the treatment of chronic pain and enables synaptic plasticity in the brain, a mechanism that is differentiated from any therapy used for the treatment of chronic pain. Its products also include NYX-783, which is in Phase II clinical development for the treatment of post-traumatic stress disorder, and NYX-458 is in Phase II clinical development for the treatment of cognitive impairment associated.</v>
    <v>40</v>
    <v>Nasdaq Stock Market</v>
    <v>XNAS</v>
    <v>XNAS</v>
    <v>1801 Maple Ave Ste 4300, EVANSTON, IL, 60201-3149 US</v>
    <v>0.46</v>
    <v>Pharmaceuticals</v>
    <v>Stock</v>
    <v>44947.027450960159</v>
    <v>1345</v>
    <v>0.40100000000000002</v>
    <v>27296210</v>
    <v>APTINYX, INC.</v>
    <v>APTINYX, INC.</v>
    <v>0.44030000000000002</v>
    <v>0.44</v>
    <v>0.40310000000000001</v>
    <v>0.40550000000000003</v>
    <v>67715720</v>
    <v>APTX</v>
    <v>APTINYX, INC. (XNAS:APTX)</v>
    <v>304769</v>
    <v>299597</v>
    <v>2015</v>
  </rv>
  <rv s="2">
    <v>1346</v>
  </rv>
  <rv s="0">
    <v>https://www.bing.com/financeapi/forcetrigger?t=bp3gyc&amp;q=XNAS%3aMITO&amp;form=skydnc</v>
    <v>Learn more on Bing</v>
  </rv>
  <rv s="5">
    <v>10</v>
    <v>Stealth BioTherapeutics Corp (XNAS:MITO)</v>
    <v>2</v>
    <v>11</v>
    <v>Finance</v>
    <v>12</v>
    <v>en-GB</v>
    <v>bp3gyc</v>
    <v>268435456</v>
    <v>1</v>
    <v>1</v>
    <v>Powered by Refinitiv</v>
    <v>1.03</v>
    <v>0.16209999999999999</v>
    <v>1.4634</v>
    <v>-4.4000000000000003E-3</v>
    <v>-1.3564E-2</v>
    <v>USD</v>
    <v>Stealth BioTherapeutics Corp is a clinical-stage biotechnology company. The Company is focused on the discovery, development and commercialization of therapies for diseases involving mitochondrial dysfunction. Its clinical product candidate, elamipretide, is a small peptide that targets and binds reversibly to cardiolipin, a structural element of mitochondria, stabilizing the inner mitochondrial membrane under conditions of oxidative stress. This mechanism of action has shown potential clinical benefit in both rare genetic and common age-related ophthalmic and cardiac diseases entailing mitochondrial dysfunction. The Company's second clinical product candidate include SBT-272, for rare neurological diseases involving mitochondrial dysfunction, with a preliminary focus on amyotrophic lateral sclerosis and frontotemporal lobar degeneration. Its clinical product candidate also includes SBT-550 series for rare neurological indications, including Friedreich’s ataxia (FRDA).</v>
    <v>38</v>
    <v>Nasdaq Stock Market</v>
    <v>XNAS</v>
    <v>XNAS</v>
    <v>190 Elgin Avenue, George Town, GEORGE TOWN, GRAND CAYMAN, KY1-9005 KY</v>
    <v>0.33</v>
    <v>Biotechnology &amp; Medical Research</v>
    <v>Stock</v>
    <v>44880.907617267971</v>
    <v>1348</v>
    <v>0.32</v>
    <v>23535542</v>
    <v>Stealth BioTherapeutics Corp</v>
    <v>Stealth BioTherapeutics Corp</v>
    <v>0.32419999999999999</v>
    <v>0.32440000000000002</v>
    <v>0.32</v>
    <v>73548570</v>
    <v>MITO</v>
    <v>Stealth BioTherapeutics Corp (XNAS:MITO)</v>
    <v>1299740</v>
    <v>273371</v>
    <v>2007</v>
  </rv>
  <rv s="2">
    <v>1349</v>
  </rv>
  <rv s="0">
    <v>https://www.bing.com/financeapi/forcetrigger?t=bo1s27&amp;q=XNYS%3aAGE&amp;form=skydnc</v>
    <v>Learn more on Bing</v>
  </rv>
  <rv s="3">
    <v>5</v>
    <v>AGEX THERAPEUTICS, INC. (XNYS:AGE)</v>
    <v>2</v>
    <v>6</v>
    <v>Finance</v>
    <v>4</v>
    <v>en-GB</v>
    <v>bo1s27</v>
    <v>268435456</v>
    <v>1</v>
    <v>Powered by Refinitiv</v>
    <v>1.1200000000000001</v>
    <v>0.5</v>
    <v>1.3885000000000001</v>
    <v>1.21E-2</v>
    <v>1.6737999999999999E-2</v>
    <v>1.8E-3</v>
    <v>2.4490000000000002E-3</v>
    <v>USD</v>
    <v>AgeX Therapeutics Inc. is a biotechnology company that is focused on the development and commercialization of therapeutics targeting human aging and degenerative diseases. The Company's product pipeline includes two cell-based therapies, which is derived from telomerase-positive pluripotent stem cells (PSCs) and two product candidates, which is derived from its induced Tissue Regeneration (iTRTM) technology. The Company's AGEX-BAT1 is being developed for the treatment of certain age-related metabolic disorders, such as Type II (adult-onset) diabetes. Its AGEX-VASC1 is designed to restore vascular support in aged ischemic tissues, such as the aging heart. The Company's iTRTM technology product candidates include AGEX-iTR1547, which is a drug-based formulation, and AGEX-iTR1550 (Renelon), which is a gene delivery technology.</v>
    <v>5</v>
    <v>New York Stock Exchange</v>
    <v>XNYS</v>
    <v>XNYS</v>
    <v>1101 MARINA VILLAGE PARKWAY, SUITE 201, ALAMEDA, CA, 94501 US</v>
    <v>0.78</v>
    <v>Biotechnology &amp; Medical Research</v>
    <v>Stock</v>
    <v>44947.041666805468</v>
    <v>1351</v>
    <v>0.73499999999999999</v>
    <v>27891160</v>
    <v>AGEX THERAPEUTICS, INC.</v>
    <v>AGEX THERAPEUTICS, INC.</v>
    <v>0.75</v>
    <v>0</v>
    <v>0.72289999999999999</v>
    <v>0.73499999999999999</v>
    <v>0.73680000000000001</v>
    <v>37947150</v>
    <v>AGE</v>
    <v>AGEX THERAPEUTICS, INC. (XNYS:AGE)</v>
    <v>32588</v>
    <v>27988</v>
    <v>2017</v>
  </rv>
  <rv s="2">
    <v>1352</v>
  </rv>
  <rv s="0">
    <v>https://www.bing.com/financeapi/forcetrigger?t=c1sfur&amp;q=XNAS%3aKTTA&amp;form=skydnc</v>
    <v>Learn more on Bing</v>
  </rv>
  <rv s="3">
    <v>5</v>
    <v>PASITHEA THERAPEUTICS CORP. (XNAS:KTTA)</v>
    <v>2</v>
    <v>6</v>
    <v>Finance</v>
    <v>4</v>
    <v>en-GB</v>
    <v>c1sfur</v>
    <v>268435456</v>
    <v>1</v>
    <v>Powered by Refinitiv</v>
    <v>1.54</v>
    <v>0.54</v>
    <v>0.46300000000000002</v>
    <v>-4.7000000000000002E-3</v>
    <v>-6.8120000000000003E-3</v>
    <v>2.9700000000000001E-2</v>
    <v>4.3338999999999996E-2</v>
    <v>USD</v>
    <v>Pasithea Therapeutics Corp. is a biotechnology company. The Company is engaged on psychiatric and neurological research regarding central nervous system (CNS) disorders with focus on translating the research into clinic-ready drugs. The Company's secondary operations are focused on establishing anti-depression clinics across the United Kingdom and providing business support services to similar entities in the United States and using psychiatric assessment combined with physician or medical providers to administer intravenous infusions of ketamine.</v>
    <v>3</v>
    <v>Nasdaq Stock Market</v>
    <v>XNAS</v>
    <v>XNAS</v>
    <v>2110 Narcissus Ct, VENICE, CA, 90291 US</v>
    <v>0.69989999999999997</v>
    <v>Biotechnology &amp; Medical Research</v>
    <v>Stock</v>
    <v>44947.040438147655</v>
    <v>1354</v>
    <v>0.68</v>
    <v>20044130</v>
    <v>PASITHEA THERAPEUTICS CORP.</v>
    <v>PASITHEA THERAPEUTICS CORP.</v>
    <v>0.68</v>
    <v>53.178800000000003</v>
    <v>0.69</v>
    <v>0.68530000000000002</v>
    <v>0.71499999999999997</v>
    <v>29248690</v>
    <v>KTTA</v>
    <v>PASITHEA THERAPEUTICS CORP. (XNAS:KTTA)</v>
    <v>62876</v>
    <v>104820</v>
    <v>2020</v>
  </rv>
  <rv s="2">
    <v>1355</v>
  </rv>
  <rv s="0">
    <v>https://www.bing.com/financeapi/forcetrigger?t=b1dx6h&amp;q=XNAS%3aECOR&amp;form=skydnc</v>
    <v>Learn more on Bing</v>
  </rv>
  <rv s="4">
    <v>7</v>
    <v>ELECTROCORE, INC. (XNAS:ECOR)</v>
    <v>2</v>
    <v>8</v>
    <v>Finance</v>
    <v>4</v>
    <v>en-GB</v>
    <v>b1dx6h</v>
    <v>268435456</v>
    <v>1</v>
    <v>Powered by Refinitiv</v>
    <v>0.72</v>
    <v>0.19500000000000001</v>
    <v>0.97919999999999996</v>
    <v>1.38E-2</v>
    <v>3.7694999999999999E-2</v>
    <v>-1.8599999999999998E-2</v>
    <v>-4.8959999999999997E-2</v>
    <v>USD</v>
    <v>electroCore, Inc. is a commercial stage bioelectronic medicine company, which is focused on developing patient outcomes through its non-invasive vagus nerve stimulation therapy (nVNS) platform. nVNS is a platform for bioelectronic medical therapy that modulates neurotransmitters and immune function through its effects on both the peripheral and central nervous systems. The Company is providing gammaCore device for the treatment of cluster headache and migraine, the acute treatment of migraine and episodic cluster headache, the acute and preventive treatment of migraines in adolescents, and paroxysmal hemicrania and hemicrania continua in adults. gammaCore permits patients to self-administer doses of nVNS on an as-needed basis for treatment of prevent multiple types of headache pain via the vagus nerve. The gammaCore therapy is also used to treat primary headache, including migraine, cluster headache (CH), hemicrania continua and paroxysmal hemicrania (PH) and coronavirus (COVID-19).</v>
    <v>52</v>
    <v>Nasdaq Stock Market</v>
    <v>XNAS</v>
    <v>XNAS</v>
    <v>200 FORGE WAY, SUITE 205, ROCKAWAY, NJ, 07866 US</v>
    <v>0.39190000000000003</v>
    <v>Healthcare Equipment &amp; Supplies</v>
    <v>Stock</v>
    <v>44947.027225161721</v>
    <v>1357</v>
    <v>0.36</v>
    <v>27038730</v>
    <v>ELECTROCORE, INC.</v>
    <v>ELECTROCORE, INC.</v>
    <v>0.375</v>
    <v>0.36609999999999998</v>
    <v>0.37990000000000002</v>
    <v>0.36130000000000001</v>
    <v>71173290</v>
    <v>ECOR</v>
    <v>ELECTROCORE, INC. (XNAS:ECOR)</v>
    <v>168238</v>
    <v>275101</v>
    <v>2005</v>
  </rv>
  <rv s="2">
    <v>1358</v>
  </rv>
  <rv s="0">
    <v>https://www.bing.com/financeapi/forcetrigger?t=a215p2&amp;q=XNAS%3aATHE&amp;form=skydnc</v>
    <v>Learn more on Bing</v>
  </rv>
  <rv s="4">
    <v>7</v>
    <v>ALTERITY THERAPEUTICS LIMITED (XNAS:ATHE)</v>
    <v>2</v>
    <v>8</v>
    <v>Finance</v>
    <v>4</v>
    <v>en-GB</v>
    <v>a215p2</v>
    <v>268435456</v>
    <v>1</v>
    <v>Powered by Refinitiv</v>
    <v>10.5</v>
    <v>2.9</v>
    <v>1.1998</v>
    <v>-0.14000000000000001</v>
    <v>-3.4230000000000003E-2</v>
    <v>0</v>
    <v>0</v>
    <v>USD</v>
    <v>Alterity Therapeutics Limited is an Australia-based biotechnology company. The Company is focused on developing disease modifying treatments for neurodegenerative diseases. The Company's lead product candidate, ATH434, is being used for the treatment of various Parkinson's disease, Dementia with lewy bodies (DLB) as well as various forms of atypical Parkinsonism, such as Multiple System Atrophy (MSA). ATH434, is a set of molecules designed to inhibit the aggregation of pathological proteins implicated in neurodegeneration. The Company also has a drug discovery platform generating chemical to intercede in disease processes. ATH434 has been granted Orphan Drug designation for the treatment of Multiple System Atrophy.</v>
    <v>12</v>
    <v>Nasdaq Stock Market</v>
    <v>XNAS</v>
    <v>XNAS</v>
    <v>L 3 460 Bourke St, MELBOURNE, VICTORIA, 3000 AU</v>
    <v>4.17</v>
    <v>Biotechnology &amp; Medical Research</v>
    <v>Stock</v>
    <v>44946.937424860938</v>
    <v>1360</v>
    <v>3.9224999999999999</v>
    <v>16695010</v>
    <v>ALTERITY THERAPEUTICS LIMITED</v>
    <v>ALTERITY THERAPEUTICS LIMITED</v>
    <v>4.07</v>
    <v>4.09</v>
    <v>3.95</v>
    <v>3.95</v>
    <v>4027360</v>
    <v>ATHE</v>
    <v>ALTERITY THERAPEUTICS LIMITED (XNAS:ATHE)</v>
    <v>27512</v>
    <v>21405</v>
    <v>1997</v>
  </rv>
  <rv s="2">
    <v>1361</v>
  </rv>
  <rv s="0">
    <v>https://www.bing.com/financeapi/forcetrigger?t=c4efcw&amp;q=XNAS%3aNRSN&amp;form=skydnc</v>
    <v>Learn more on Bing</v>
  </rv>
  <rv s="19">
    <v>39</v>
    <v>NEUROSENSE THERAPEUTICS LTD (XNAS:NRSN)</v>
    <v>2</v>
    <v>40</v>
    <v>Finance</v>
    <v>9</v>
    <v>en-GB</v>
    <v>c4efcw</v>
    <v>268435456</v>
    <v>1</v>
    <v>Powered by Refinitiv</v>
    <v>8.18</v>
    <v>1.075</v>
    <v>-0.44</v>
    <v>-0.19819800000000001</v>
    <v>0.03</v>
    <v>1.6854000000000001E-2</v>
    <v>USD</v>
    <v>NeuroSense Therapeutics Ltd is an Israel-based clinical-stage pharmaceutical company. The Company is active in field of drug development and treatment offers Amyotrophic Lateral Sclerosis (ALS) patients, as well as other neurodegenerative diseases. The Company's lead product candidate, PrimeC, is an oral formulation of a fixed dose combination composed of a specific ratio of drugs. In addition to PrimeC, the Company has initiated research and development efforts in Alzheimer's disease and Parkinson's disease</v>
    <v>11</v>
    <v>Nasdaq Stock Market</v>
    <v>XNAS</v>
    <v>XNAS</v>
    <v>11 Hamenofim St., Building B, HERZLIYA, 4672562 IL</v>
    <v>2.0699999999999998</v>
    <v>Biotechnology &amp; Medical Research</v>
    <v>Stock</v>
    <v>44946.875056921097</v>
    <v>1363</v>
    <v>1.6192</v>
    <v>20779690</v>
    <v>NEUROSENSE THERAPEUTICS LTD</v>
    <v>NEUROSENSE THERAPEUTICS LTD</v>
    <v>1.79</v>
    <v>2.2200000000000002</v>
    <v>1.78</v>
    <v>1.81</v>
    <v>11673980</v>
    <v>NRSN</v>
    <v>NEUROSENSE THERAPEUTICS LTD (XNAS:NRSN)</v>
    <v>2447327</v>
    <v>3310780</v>
    <v>2017</v>
  </rv>
  <rv s="2">
    <v>1364</v>
  </rv>
  <rv s="0">
    <v>https://www.bing.com/financeapi/forcetrigger?t=btmjec&amp;q=XNAS%3aADXN&amp;form=skydnc</v>
    <v>Learn more on Bing</v>
  </rv>
  <rv s="18">
    <v>37</v>
    <v>Addex Therapeutics Ltd (XNAS:ADXN)</v>
    <v>2</v>
    <v>38</v>
    <v>Finance</v>
    <v>9</v>
    <v>en-GB</v>
    <v>btmjec</v>
    <v>268435456</v>
    <v>1</v>
    <v>Powered by Refinitiv</v>
    <v>6.24</v>
    <v>0.55000000000000004</v>
    <v>0.16200000000000001</v>
    <v>5.0200000000000002E-2</v>
    <v>5.9775999999999996E-2</v>
    <v>-3.3E-3</v>
    <v>-3.764E-3</v>
    <v>USD</v>
    <v>Addex Therapeutics Ltd is a Switzerland-based clinical-stage pharmaceutical company. The Company focuses on development and commercialization of orally available small molecule drugs known as allosteric modulators for neurological disorders. The Company’s clinical programs pipeline include dipraglurant (mGlu5 NAM), which is Phase 2a placebo-controlled clinical trial for Parkinson's disease levodopa-induced dyskinesia (PD-LID), and is being prepared to enter registration trials for PD-LID, and ADX71149 (mGlu2 positive allosteric modulator or PAM), which is being developed in collaboration by its partner Janssen Pharmaceuticals, Inc to treat schizophrenia and anxious depression. It also is advancing several preclinical programs, including GABABPAM for pain, overactive bladder and other disorders, mGlu7 NAM for post-traumatic stress disorder, mGlu2 NAM for mild neurocognitive disorders, mGlu4 PAM for Parkinson’s disease and mGlu3 PAM for neurodegenerative disorders.</v>
    <v>Nasdaq Stock Market</v>
    <v>XNAS</v>
    <v>XNAS</v>
    <v>Chemin des Mines, 9, PLAN-LES-OUATES, GENEVE, 1202 CH</v>
    <v>0.9</v>
    <v>Biotechnology &amp; Medical Research</v>
    <v>Stock</v>
    <v>44946.894327568749</v>
    <v>1366</v>
    <v>0.83</v>
    <v>17625810</v>
    <v>Addex Therapeutics Ltd</v>
    <v>Addex Therapeutics Ltd</v>
    <v>0.84989999999999999</v>
    <v>0.83979999999999999</v>
    <v>0.89</v>
    <v>0.87350000000000005</v>
    <v>19224720</v>
    <v>ADXN</v>
    <v>Addex Therapeutics Ltd (XNAS:ADXN)</v>
    <v>164392</v>
    <v>127666</v>
    <v>2007</v>
  </rv>
  <rv s="2">
    <v>1367</v>
  </rv>
  <rv s="0">
    <v>https://www.bing.com/financeapi/forcetrigger?t=bx7cec&amp;q=XNAS%3aIKT&amp;form=skydnc</v>
    <v>Learn more on Bing</v>
  </rv>
  <rv s="4">
    <v>7</v>
    <v>INHIBIKASE THERAPEUTICS, INC. (XNAS:IKT)</v>
    <v>2</v>
    <v>8</v>
    <v>Finance</v>
    <v>9</v>
    <v>en-GB</v>
    <v>bx7cec</v>
    <v>268435456</v>
    <v>1</v>
    <v>Powered by Refinitiv</v>
    <v>1.52</v>
    <v>0.44009999999999999</v>
    <v>0.85499999999999998</v>
    <v>3.0300000000000001E-2</v>
    <v>4.6615000000000004E-2</v>
    <v>2.0000000000000001E-4</v>
    <v>2.9409999999999999E-4</v>
    <v>USD</v>
    <v>Inhibikase Therapeutics, Inc. is a clinical-stage pharmaceutical company. The Company is focused on developing therapeutics for Parkinson’s Disease (PD) and related disorders that arise inside and outside of the brain. The Company's product candidates include IkT-148009, IkT-001Pro and IKT-01427. Its lead product candidate, IkT-148009 is a brain penetrant Abelson tyrosine kinase (c-Abl) inhibitor, that halts disease progression and reverses functional loss in the brain and reverses neurological dysfunction in the gastrointestinal (GI) tract. Its IkT-148009 is for the treatment of PD, including its manifestation in the GI tract. Its product candidate IkT-001Pro, is a prodrug of the anticancer agent Imatinibm, which is used as a treatment for chronic myelogenous leukemia (CML). IkT-01427 is an oral, brain-penetrant medication, designed to block the entry of the John Cunningham (JC) virus into the cell, thereby preventing the virus’ ability to replicate in the body.</v>
    <v>6</v>
    <v>Nasdaq Stock Market</v>
    <v>XNAS</v>
    <v>XNAS</v>
    <v>3350 Riverwood Parkway Se, Suite 1900, ATLANTA, GA, 30339 US</v>
    <v>0.69989999999999997</v>
    <v>Biotechnology &amp; Medical Research</v>
    <v>Stock</v>
    <v>44946.875008344534</v>
    <v>1369</v>
    <v>0.64180000000000004</v>
    <v>17156920</v>
    <v>INHIBIKASE THERAPEUTICS, INC.</v>
    <v>INHIBIKASE THERAPEUTICS, INC.</v>
    <v>0.68540000000000001</v>
    <v>0.65</v>
    <v>0.68030000000000002</v>
    <v>0.68030000000000002</v>
    <v>25227050</v>
    <v>IKT</v>
    <v>INHIBIKASE THERAPEUTICS, INC. (XNAS:IKT)</v>
    <v>32056</v>
    <v>62877</v>
    <v>2010</v>
  </rv>
  <rv s="2">
    <v>1370</v>
  </rv>
  <rv s="0">
    <v>https://www.bing.com/financeapi/forcetrigger?t=a1tjcw&amp;q=XNAS%3aFWP&amp;form=skydnc</v>
    <v>Learn more on Bing</v>
  </rv>
  <rv s="12">
    <v>24</v>
    <v>Forward Pharma A/S (OTCM:FWPAY)</v>
    <v>2</v>
    <v>11</v>
    <v>Finance</v>
    <v>25</v>
    <v>en-GB</v>
    <v>a1tjcw</v>
    <v>268435456</v>
    <v>1</v>
    <v>Powered by Refinitiv</v>
    <v>6.16</v>
    <v>1.43</v>
    <v>1.5510999999999999</v>
    <v>0</v>
    <v>0</v>
    <v>USD</v>
    <v>Forward Pharma A/S is a Denmark-based biopharmaceutical company, that commenced development in 2005 of a formulation of DMF for the treatment of inflammatory and neurological indications. The Company granted to Biogen an irrevocable license to all of its IP through the License Agreement and received from Biogen a non-refundable cash fee of $1.25 billion in February 2017, with the return of EUR 917.7 million to shareholders through a capital reduction in September 2017. The Company has the opportunity to receive royalties from Biogen on Biogen’s net sales of Tecfidera or other DMF products for multiple sclerosis outside the U.S., dependent on, among other things, a favorable outcome in Europe with respect to the 355 Patent Opposition Proceeding, including any appeal thereto.</v>
    <v>4</v>
    <v>OTC Markets</v>
    <v>OTCM</v>
    <v>OTCM</v>
    <v>Oestergade 24A, 1, Copenhagen K, COPENHAGEN, DENMARK-NA, 1100 DK</v>
    <v>2.9390999999999998</v>
    <v>Biotechnology &amp; Medical Research</v>
    <v>Stock</v>
    <v>44945.807160207813</v>
    <v>1372</v>
    <v>2.7</v>
    <v>18048480</v>
    <v>Forward Pharma A/S</v>
    <v>Forward Pharma A/S</v>
    <v>2.7</v>
    <v>2.91</v>
    <v>2.91</v>
    <v>506510</v>
    <v>FWPAY</v>
    <v>Forward Pharma A/S (OTCM:FWPAY)</v>
    <v>72</v>
    <v>2340</v>
    <v>2005</v>
  </rv>
  <rv s="2">
    <v>1373</v>
  </rv>
  <rv s="0">
    <v>https://www.bing.com/financeapi/forcetrigger?t=bzxovh&amp;q=XNAS%3aDRUG&amp;form=skydnc</v>
    <v>Learn more on Bing</v>
  </rv>
  <rv s="18">
    <v>37</v>
    <v>BRIGHT MINDS BIOSCIENCES INC. (XNAS:DRUG)</v>
    <v>2</v>
    <v>46</v>
    <v>Finance</v>
    <v>4</v>
    <v>en-GB</v>
    <v>bzxovh</v>
    <v>268435456</v>
    <v>1</v>
    <v>Powered by Refinitiv</v>
    <v>4.75</v>
    <v>0.7</v>
    <v>1.76</v>
    <v>-3.8999999999999998E-3</v>
    <v>-4.7850000000000002E-3</v>
    <v>3.95E-2</v>
    <v>4.8699000000000006E-2</v>
    <v>USD</v>
    <v>Bright Minds Biosciences Inc. is a biotechnology company. The Company is focused on developing transformative treatments for neuropsychiatric disorders, epilepsy and pain. The Company has a portfolio of serotonin agonists designed to target neurocircuit abnormalities to treat disorders, such as resistant epilepsy, treatment resistant depression, post-traumatic stress disorder (PTSD), and pain. It is focused on developing a line of serotonergic 5-Hydroxytryptamine (5-HT) drug candidates that target the 5-HT2C, 5-HT2A and 5-HT2A + 5-HT2C receptors. Its offers 5-HT2C for the treatment of dravet syndrome and behavioral disorders. Its offers 5-HT2A for treatment of depression and other neuropsychiatric disorders. The Company offers 5-HT2A + 5-HT2C for several chronic pain disorders/neuropathic pain syndromes, including cluster headaches and chemotherapy-induced peripheral neuropathy.</v>
    <v>Nasdaq Stock Market</v>
    <v>XNAS</v>
    <v>XNAS</v>
    <v>1500 - 1055 West Georgia St., VANCOUVER, BC, V6E 4N7 CA</v>
    <v>0.88980000000000004</v>
    <v>Biotechnology &amp; Medical Research</v>
    <v>Stock</v>
    <v>44946.923914120314</v>
    <v>1375</v>
    <v>0.81</v>
    <v>20459070</v>
    <v>BRIGHT MINDS BIOSCIENCES INC.</v>
    <v>BRIGHT MINDS BIOSCIENCES INC.</v>
    <v>0.87</v>
    <v>0.81499999999999995</v>
    <v>0.81110000000000004</v>
    <v>0.85060000000000002</v>
    <v>18710360</v>
    <v>DRUG</v>
    <v>BRIGHT MINDS BIOSCIENCES INC. (XNAS:DRUG)</v>
    <v>271383</v>
    <v>216804</v>
    <v>2019</v>
  </rv>
  <rv s="2">
    <v>1376</v>
  </rv>
  <rv s="0">
    <v>https://www.bing.com/financeapi/forcetrigger?t=c3ebar&amp;q=XNAS%3aCING&amp;form=skydnc</v>
    <v>Learn more on Bing</v>
  </rv>
  <rv s="4">
    <v>7</v>
    <v>CINGULATE INC. (XNAS:CING)</v>
    <v>2</v>
    <v>8</v>
    <v>Finance</v>
    <v>9</v>
    <v>en-GB</v>
    <v>c3ebar</v>
    <v>268435456</v>
    <v>1</v>
    <v>Powered by Refinitiv</v>
    <v>2.38</v>
    <v>0.66400000000000003</v>
    <v>1.0569999999999999</v>
    <v>0.01</v>
    <v>1.0526000000000001E-2</v>
    <v>3.5000000000000003E-2</v>
    <v>3.5896999999999998E-2</v>
    <v>USD</v>
    <v>Cingulate Inc. is a clinical stage biopharmaceutical company. The Company is focused on the development, manufacturing and commercialization of pharmaceutical products that utilize precision timed release (PTR) drug delivery platform technology to create dosing schedules and drug release profiles that improves the lives of patients suffering from a multitude of commonly diagnosed conditions. It focuses on the treatment of attention deficit/hyperactivity disorder (ADHD). The Company is in the development of two lead product candidates, such as CTx-1301 (dexmethylphenidate) and CTx-1302 (dextroamphetamine). Its CTx-1301 and CTx-1302 drug candidates both contain three releases of active pharmaceutical ingredient combined into one small tablet dosage form. Its CTx-1301 and CTx-1302 that are being developed for the treatment of ADHD, in the three core patient segments: children (ages 6-12), adolescents (ages 13-17), and adults (ages18+).</v>
    <v>16</v>
    <v>Nasdaq Stock Market</v>
    <v>XNAS</v>
    <v>XNAS</v>
    <v>1901 W. 47Th Place, KANSAS CITY, KS, 66205 US</v>
    <v>1</v>
    <v>Biotechnology &amp; Medical Research</v>
    <v>Stock</v>
    <v>44946.983591747659</v>
    <v>1378</v>
    <v>0.92010000000000003</v>
    <v>11026680</v>
    <v>CINGULATE INC.</v>
    <v>CINGULATE INC.</v>
    <v>0.95</v>
    <v>0.95</v>
    <v>0.96</v>
    <v>1.01</v>
    <v>11309410</v>
    <v>CING</v>
    <v>CINGULATE INC. (XNAS:CING)</v>
    <v>45234</v>
    <v>72310</v>
    <v>2021</v>
  </rv>
  <rv s="2">
    <v>1379</v>
  </rv>
  <rv s="0">
    <v>https://www.bing.com/financeapi/forcetrigger?t=a21drw&amp;q=XNAS%3aYMTX&amp;form=skydnc</v>
    <v>Learn more on Bing</v>
  </rv>
  <rv s="4">
    <v>7</v>
    <v>KINETA, INC (XNAS:KA)</v>
    <v>2</v>
    <v>8</v>
    <v>Finance</v>
    <v>4</v>
    <v>en-GB</v>
    <v>a21drw</v>
    <v>268435456</v>
    <v>1</v>
    <v>Powered by Refinitiv</v>
    <v>9</v>
    <v>1.6185</v>
    <v>-6.9000000000000006E-2</v>
    <v>0.5</v>
    <v>8.3472000000000005E-2</v>
    <v>0.25</v>
    <v>3.8521E-2</v>
    <v>USD</v>
    <v>Kineta, Inc., formerly Yumanity Therapeutics Inc., is a clinical-stage biotechnology company. The Company is focused on discovering and developing differentiated immunotherapies that address the challenges with current cancer therapy. The Company's immuno-oncology focused PiiONEER Platform aims at developing fully human antibodies to address the major mechanisms of cancer immune resistance, such as immuno-suppression, exhausted T cells and poor tumor immunogenicity. Its pipeline of assets developed through the PiiONEER Platform includes KVA12123, a monoclonal antibody (mAb) immunotherapy targeting V-domain Ig suppressor of T cell activation (VISTA), an anti-CD27 agonist mAb immunotherapy and an anti-CD24 antagonist mAb immunotherapy discovery program. VISTA blocks immunotherapy to address the problem of immunosuppression in the tumor microenvironment. It is developing anti-CD27 agonist mAb immunotherapy to address the problem of exhausted T cells in the tumor microenvironment.</v>
    <v>40</v>
    <v>Nasdaq Stock Market</v>
    <v>XNAS</v>
    <v>XNAS</v>
    <v>219 Terry Ave. N., Suite 300, SEATTLE, WA, 98109 US</v>
    <v>6.62</v>
    <v>Biotechnology &amp; Medical Research</v>
    <v>Stock</v>
    <v>44946.889562707809</v>
    <v>1381</v>
    <v>5.82</v>
    <v>9086000</v>
    <v>KINETA, INC</v>
    <v>KINETA, INC</v>
    <v>5.82</v>
    <v>5.99</v>
    <v>6.49</v>
    <v>6.74</v>
    <v>1400000</v>
    <v>KA</v>
    <v>KINETA, INC (XNAS:KA)</v>
    <v>21972</v>
    <v>72023</v>
    <v>2006</v>
  </rv>
  <rv s="2">
    <v>1382</v>
  </rv>
  <rv s="0">
    <v>https://www.bing.com/financeapi/forcetrigger?t=bx1np2&amp;q=XNAS%3aSNPX&amp;form=skydnc</v>
    <v>Learn more on Bing</v>
  </rv>
  <rv s="4">
    <v>7</v>
    <v>SYNAPTOGENIX, INC. (XNAS:SNPX)</v>
    <v>2</v>
    <v>8</v>
    <v>Finance</v>
    <v>4</v>
    <v>en-GB</v>
    <v>bx1np2</v>
    <v>268435456</v>
    <v>1</v>
    <v>Powered by Refinitiv</v>
    <v>10.65</v>
    <v>0.96</v>
    <v>1.679</v>
    <v>-0.04</v>
    <v>-3.6364E-2</v>
    <v>0.03</v>
    <v>2.8302000000000001E-2</v>
    <v>USD</v>
    <v>Synaptogenix, Inc., formerly Neurotrope BioScience, Inc. is a biopharmaceutical company. The Company is principally focused on developing therapeutics for patients with neurodegenerative diseases and developmental disorders. The Company is developing a product platform based upon a drug candidate called Bryostatin-1, which is synthesized from a natural product (bryostatin) that is isolated from a marine invertebrate organism, for the treatment of Alzheimer’s disease (AD). Its lead product candidate is bryostatin-1. Bryostatin-1 is a Protein Kinase C Epsilon (PKC e), a and e activator that was originally developed as a potential anticancer drug. The Company is also evaluating therapeutic applications of bryostatin for other neurodegenerative or cognitive diseases and dysfunctions, such as Fragile X syndrome, Multiple Sclerosis, and Niemann-Pick Type C disease, which have undergone pre-clinical testing.</v>
    <v>4</v>
    <v>Nasdaq Stock Market</v>
    <v>XNAS</v>
    <v>XNAS</v>
    <v>1185 AVENUE OF THE AMERICAS, 3RD FLOOR, NEW YORK, NY, 10036 US</v>
    <v>1.08</v>
    <v>Biotechnology &amp; Medical Research</v>
    <v>Stock</v>
    <v>44946.916011330468</v>
    <v>1384</v>
    <v>1.03</v>
    <v>7703050</v>
    <v>SYNAPTOGENIX, INC.</v>
    <v>SYNAPTOGENIX, INC.</v>
    <v>1.08</v>
    <v>1.1000000000000001</v>
    <v>1.06</v>
    <v>1.0900000000000001</v>
    <v>7267030</v>
    <v>SNPX</v>
    <v>SYNAPTOGENIX, INC. (XNAS:SNPX)</v>
    <v>78296</v>
    <v>342936</v>
    <v>2012</v>
  </rv>
  <rv s="2">
    <v>1385</v>
  </rv>
  <rv s="0">
    <v>https://www.bing.com/financeapi/forcetrigger?t=a1yf52&amp;q=XNAS%3aNERV&amp;form=skydnc</v>
    <v>Learn more on Bing</v>
  </rv>
  <rv s="3">
    <v>5</v>
    <v>MINERVA NEUROSCIENCES, INC. (XNAS:NERV)</v>
    <v>2</v>
    <v>6</v>
    <v>Finance</v>
    <v>4</v>
    <v>en-GB</v>
    <v>a1yf52</v>
    <v>268435456</v>
    <v>1</v>
    <v>Powered by Refinitiv</v>
    <v>15.27</v>
    <v>1.26</v>
    <v>-4.7899999999999998E-2</v>
    <v>0</v>
    <v>0</v>
    <v>-0.04</v>
    <v>-2.0513E-2</v>
    <v>USD</v>
    <v>Minerva Neurosciences, Inc. is a clinical-stage biopharmaceutical company. The Company is focused on the development and commercialization of product candidates to treat patients suffering from central nervous system (CNS) diseases. The Company's lead product candidates are roluperidone (MIN-101), seltorexant and MIN-301. Roluperidone (MIN-101) is a compound that blocks serotonin, sigma, and α adrenergic receptors that are involved in the regulation of mood, cognition, sleep, and anxiety. The Company is developing roluperidone to treat patients with schizophrenia. Roluperidone is designed to block a specific subtype of serotonin receptor called 5-HT2A. The Company is developing seltorexant for the treatment of insomnia disorder and adjunctive treatment of the major depressive disorder (MDD). MIN-301 is a soluble recombinant form of the Neuregulin-1b1 (NRG-1b1), protein, for the treatment of Parkinson’s disease and for other neurodegenerative disorders.</v>
    <v>9</v>
    <v>Nasdaq Stock Market</v>
    <v>XNAS</v>
    <v>XNAS</v>
    <v>1601 TRAPELO ROAD, SUITE 284, WALTHAM, MA, 02451 US</v>
    <v>1.9942</v>
    <v>Biotechnology &amp; Medical Research</v>
    <v>Stock</v>
    <v>44947.024404791409</v>
    <v>1387</v>
    <v>1.87</v>
    <v>10413380</v>
    <v>MINERVA NEUROSCIENCES, INC.</v>
    <v>MINERVA NEUROSCIENCES, INC.</v>
    <v>1.9</v>
    <v>11.361499999999999</v>
    <v>1.95</v>
    <v>1.95</v>
    <v>1.91</v>
    <v>5340190</v>
    <v>NERV</v>
    <v>MINERVA NEUROSCIENCES, INC. (XNAS:NERV)</v>
    <v>37315</v>
    <v>152614</v>
    <v>2007</v>
  </rv>
  <rv s="2">
    <v>1388</v>
  </rv>
  <rv s="0">
    <v>https://www.bing.com/financeapi/forcetrigger?t=a2t45r&amp;q=XNAS%3aPTIX&amp;form=skydnc</v>
    <v>Learn more on Bing</v>
  </rv>
  <rv s="19">
    <v>39</v>
    <v>PROTAGENIC THERAPEUTICS, INC. (XNAS:PTIX)</v>
    <v>2</v>
    <v>40</v>
    <v>Finance</v>
    <v>4</v>
    <v>en-GB</v>
    <v>a2t45r</v>
    <v>268435456</v>
    <v>1</v>
    <v>Powered by Refinitiv</v>
    <v>1.23</v>
    <v>0.33029999999999998</v>
    <v>4.99E-2</v>
    <v>9.4151000000000012E-2</v>
    <v>1E-4</v>
    <v>1.7239999999999999E-4</v>
    <v>USD</v>
    <v>Protagenic Therapeutics, Inc. is a biopharmaceutical company. The Company specializes in the discovery and development of therapeutics to treat stress-related neuropsychiatric and mood disorders. Its lead compound, PT00114, is a synthetic form of Teneurin Carboxy-terminal Associated Peptide (TCAP), an endogenous brain signaling peptide that can dampen overactive stress responses. Its lead compound is a 41-residue peptide synthetic TCAP-1. In addition, it has a portfolio of earlier stage neuropeptides targeting the TCAP pathway that are in preclinical evaluation. PT00114 has also demonstrated pre-clinical efficacy in a murine model of opioid withdrawal called the Saleens test. It is building a TCAP platform to address various neuropsychiatric disorders and other neurodegenerative diseases that are impacted by the stress response system of the brain.</v>
    <v>41</v>
    <v>Nasdaq Stock Market</v>
    <v>XNAS</v>
    <v>XNAS</v>
    <v>149 5th Ave Rm 500, NEW YORK, NY, 10010-6826 US</v>
    <v>0.59989999999999999</v>
    <v>Biotechnology &amp; Medical Research</v>
    <v>Stock</v>
    <v>44946.989490971871</v>
    <v>1390</v>
    <v>0.53</v>
    <v>10023710</v>
    <v>PROTAGENIC THERAPEUTICS, INC.</v>
    <v>PROTAGENIC THERAPEUTICS, INC.</v>
    <v>0.57899999999999996</v>
    <v>0.53</v>
    <v>0.57989999999999997</v>
    <v>0.57999999999999996</v>
    <v>17285260</v>
    <v>PTIX</v>
    <v>PROTAGENIC THERAPEUTICS, INC. (XNAS:PTIX)</v>
    <v>6120</v>
    <v>33747</v>
    <v>1994</v>
  </rv>
  <rv s="2">
    <v>1391</v>
  </rv>
  <rv s="0">
    <v>https://www.bing.com/financeapi/forcetrigger?t=b13m77&amp;q=XNAS%3aXCUR&amp;form=skydnc</v>
    <v>Learn more on Bing</v>
  </rv>
  <rv s="4">
    <v>7</v>
    <v>EXICURE, INC. (XNAS:XCUR)</v>
    <v>2</v>
    <v>8</v>
    <v>Finance</v>
    <v>4</v>
    <v>en-GB</v>
    <v>b13m77</v>
    <v>268435456</v>
    <v>1</v>
    <v>Powered by Refinitiv</v>
    <v>10.154999999999999</v>
    <v>0.63</v>
    <v>0.93869999999999998</v>
    <v>0.12</v>
    <v>8.8234999999999994E-2</v>
    <v>-0.13</v>
    <v>-8.7837999999999999E-2</v>
    <v>USD</v>
    <v>Exicure, Inc. is an early stage biotechnology company. It is developing nucleic acid therapies targeting ribonucleic acid against validated targets for neurological disorders and hair loss. It is engaged in the development of its preclinical program targeting SCN9A for neuropathic pain; to develop SNA-based treatments in neuroscience targeting Huntingtons disease and Angelman syndrome; to develop Spherical Nucleic Acid (SNA)-based treatments for hair loss disorders; as well as the continued research and development of other therapeutic product candidates. SCN9A is its lead program candidate for the treatment of chronic pain. Cavrotolimod (AST-008) is a toll-like receptor 9 (TLR9), agonist designed for immuno-oncology applications utilizing its SNA technology. Its therapeutic discovery and development efforts are supported by its SNA technology. SNAs are nanoscale constructs consisting of densely packed synthetic nucleic acid molecules that are radially arranged in three dimensions.</v>
    <v>29</v>
    <v>Nasdaq Stock Market</v>
    <v>XNAS</v>
    <v>XNAS</v>
    <v>2430 N. HALSTED ST., CHICAGO, IL, 60614 US</v>
    <v>1.49</v>
    <v>Biotechnology &amp; Medical Research</v>
    <v>Stock</v>
    <v>44947.016659027344</v>
    <v>1393</v>
    <v>1.3271999999999999</v>
    <v>7347650</v>
    <v>EXICURE, INC.</v>
    <v>EXICURE, INC.</v>
    <v>1.3271999999999999</v>
    <v>1.36</v>
    <v>1.48</v>
    <v>1.35</v>
    <v>4964630</v>
    <v>XCUR</v>
    <v>EXICURE, INC. (XNAS:XCUR)</v>
    <v>23884</v>
    <v>564133</v>
    <v>2017</v>
  </rv>
  <rv s="2">
    <v>1394</v>
  </rv>
  <rv s="0">
    <v>https://www.bing.com/financeapi/forcetrigger?t=buoqa2&amp;q=XNAS%3aPCVX&amp;form=skydnc</v>
    <v>Learn more on Bing</v>
  </rv>
  <rv s="4">
    <v>7</v>
    <v>VAXCYTE, INC. (XNAS:PCVX)</v>
    <v>2</v>
    <v>8</v>
    <v>Finance</v>
    <v>4</v>
    <v>en-GB</v>
    <v>buoqa2</v>
    <v>268435456</v>
    <v>1</v>
    <v>Powered by Refinitiv</v>
    <v>49.31</v>
    <v>16.78</v>
    <v>0.873</v>
    <v>0.95</v>
    <v>2.1518000000000002E-2</v>
    <v>0</v>
    <v>0</v>
    <v>USD</v>
    <v>Vaxcyte Inc. is a clinical-stage vaccine company focused on developing vaccines to protect humankind from the consequences of bacterial diseases. The Company’s pipeline includes pneumococcal conjugate vaccine (PCV), VAX-24, VAX-XP, VAX-A1 and VAX-PG. The Company’s PCV candidates is in development, targeting global pneumococcal vaccine market. The Company’s lead vaccine candidate, VAX-24, is a 24-valent, broad-spectrum investigational PCV being developed for the prevention of invasive pneumococcal disease (IPD) and pneumonia. The Company’s PCV candidate, VAX-XP, leverages its scalable and modular platform and builds on the technical proof-of-concept established by VAX-24. VAX-A1 is a novel conjugate vaccine candidate designed to prevent Group A Strep pervasive disease. VAX-PG is a novel protein vaccine candidate targeting the keystone pathogen responsible for periodontitis and chronic oral inflammatory disease.</v>
    <v>89</v>
    <v>Nasdaq Stock Market</v>
    <v>XNAS</v>
    <v>XNAS</v>
    <v>825 INDUSTRIAL ROAD, STE. 300, SAN CARLOS, CA, 94070 US</v>
    <v>45.375</v>
    <v>Biotechnology &amp; Medical Research</v>
    <v>Stock</v>
    <v>44946.877739363284</v>
    <v>1396</v>
    <v>44.247900000000001</v>
    <v>3562007000</v>
    <v>VAXCYTE, INC.</v>
    <v>VAXCYTE, INC.</v>
    <v>44.7</v>
    <v>44.15</v>
    <v>45.1</v>
    <v>45.1</v>
    <v>78980200</v>
    <v>PCVX</v>
    <v>VAXCYTE, INC. (XNAS:PCVX)</v>
    <v>746061</v>
    <v>890730</v>
    <v>2013</v>
  </rv>
  <rv s="2">
    <v>1397</v>
  </rv>
  <rv s="0">
    <v>https://www.bing.com/financeapi/forcetrigger?t=bri8tc&amp;q=XNAS%3aVIR&amp;form=skydnc</v>
    <v>Learn more on Bing</v>
  </rv>
  <rv s="3">
    <v>5</v>
    <v>VIR BIOTECHNOLOGY, INC. (XNAS:VIR)</v>
    <v>2</v>
    <v>6</v>
    <v>Finance</v>
    <v>9</v>
    <v>en-GB</v>
    <v>bri8tc</v>
    <v>268435456</v>
    <v>1</v>
    <v>Powered by Refinitiv</v>
    <v>35.479999999999997</v>
    <v>18.05</v>
    <v>-1.117</v>
    <v>0.69</v>
    <v>2.5651E-2</v>
    <v>0.06</v>
    <v>2.1749999999999999E-3</v>
    <v>USD</v>
    <v>Vir Biotechnology, Inc. is a commercial-stage immunology company focused on combining immunologic insights with technologies to treat and prevent serious infectious diseases. It has assembled four technology platforms focused on antibodies, T cells, innate immunity, and small interfering ribonucleic acid (siRNA), through internal development, collaborations, and acquisitions. The Company's pipeline consists of sotrovimab and other product candidates targeting COVID-19, hepatitis B virus (HBV), influenza A virus, and human immunodeficiency virus (HIV). Its product candidates include Sotrovimab and VIR-7832, VIR-2218, VIR-3434, VIR-2482, VIR-1111. It is engaged in developing differentiated monoclonal antibodies (mAbs) as well as vaccines and small molecules that focuses is on treating and preventing severe acute respiratory syndrome coronavirus 2 (SARS-CoV-2). VIR-2218 and VIR-3434, are for the treatment of HBV. VIR-2482 is an investigational IM administered influenza A-neutralizing mAb.</v>
    <v>444</v>
    <v>Nasdaq Stock Market</v>
    <v>XNAS</v>
    <v>XNAS</v>
    <v>499 Illinois St Ste 500, SAN FRANCISCO, CA, 94158-2521 US</v>
    <v>27.625</v>
    <v>Biotechnology &amp; Medical Research</v>
    <v>Stock</v>
    <v>44946.876793032032</v>
    <v>1399</v>
    <v>26.41</v>
    <v>3672660000</v>
    <v>VIR BIOTECHNOLOGY, INC.</v>
    <v>VIR BIOTECHNOLOGY, INC.</v>
    <v>27.09</v>
    <v>3.1638999999999999</v>
    <v>26.9</v>
    <v>27.59</v>
    <v>27.65</v>
    <v>133115600</v>
    <v>VIR</v>
    <v>VIR BIOTECHNOLOGY, INC. (XNAS:VIR)</v>
    <v>858022</v>
    <v>803024</v>
    <v>2016</v>
  </rv>
  <rv s="2">
    <v>1400</v>
  </rv>
  <rv s="0">
    <v>https://www.bing.com/financeapi/forcetrigger?t=a1ref2&amp;q=XNAS%3aDVAX&amp;form=skydnc</v>
    <v>Learn more on Bing</v>
  </rv>
  <rv s="3">
    <v>5</v>
    <v>DYNAVAX TECHNOLOGIES CORPORATION (XNAS:DVAX)</v>
    <v>2</v>
    <v>6</v>
    <v>Finance</v>
    <v>4</v>
    <v>en-GB</v>
    <v>a1ref2</v>
    <v>268435456</v>
    <v>1</v>
    <v>Powered by Refinitiv</v>
    <v>17.48</v>
    <v>7.26</v>
    <v>1.4298</v>
    <v>0.15</v>
    <v>1.3453E-2</v>
    <v>0.24</v>
    <v>2.1238999999999997E-2</v>
    <v>USD</v>
    <v>Dynavax Technologies Corporation is a commercial-stage biopharmaceutical company that is focused on developing and commercializing vaccines. The Company's products include HEPLISAV-B and CpG 1018. The HEPLISAV-B is indicated for the prevention of infection caused by all known subtypes of hepatitis B virus in adults 18 years of age and older. HEPLISAV-B is a two-dose hepatitis B vaccine for adults. HEPLISAV-B is a sterile solution for injection presented in 0.5 mL single-dose prefilled syringes. The Company also manufactures and sells CpG 1018, the adjuvant used in HEPLISAV-B. The Company is also engaged in developing CpG 1018 as a vaccine adjuvant through research collaborations and partnerships. HEPLISAV-B combines 1018, a toll-like receptor (TLR9) agonist adjuvant, and recombinant hepatitis B surface antigen (rHBsAg). It is primarily focused on adjuvanted vaccines for coronavirus disease (COVID-19), plague, Tdap, seasonal influenza, universal influenza, and shingles.</v>
    <v>311</v>
    <v>Nasdaq Stock Market</v>
    <v>XNAS</v>
    <v>XNAS</v>
    <v>2100 Powell Street, Suite 720, EMERYVILLE, CA, 94608 US</v>
    <v>11.35</v>
    <v>Biotechnology &amp; Medical Research</v>
    <v>Stock</v>
    <v>44947.038609767966</v>
    <v>1402</v>
    <v>11.062099999999999</v>
    <v>1441709000</v>
    <v>DYNAVAX TECHNOLOGIES CORPORATION</v>
    <v>DYNAVAX TECHNOLOGIES CORPORATION</v>
    <v>11.31</v>
    <v>5.5602</v>
    <v>11.15</v>
    <v>11.3</v>
    <v>11.54</v>
    <v>127584900</v>
    <v>DVAX</v>
    <v>DYNAVAX TECHNOLOGIES CORPORATION (XNAS:DVAX)</v>
    <v>1734566</v>
    <v>1498890</v>
    <v>2000</v>
  </rv>
  <rv s="2">
    <v>1403</v>
  </rv>
  <rv s="0">
    <v>https://www.bing.com/financeapi/forcetrigger?t=bvcwar&amp;q=XNAS%3aCVAC&amp;form=skydnc</v>
    <v>Learn more on Bing</v>
  </rv>
  <rv s="4">
    <v>7</v>
    <v>CureVac NV (XNAS:CVAC)</v>
    <v>2</v>
    <v>8</v>
    <v>Finance</v>
    <v>9</v>
    <v>en-GB</v>
    <v>bvcwar</v>
    <v>268435456</v>
    <v>1</v>
    <v>Powered by Refinitiv</v>
    <v>20.6</v>
    <v>5.63</v>
    <v>2.0539999999999998</v>
    <v>0.11</v>
    <v>1.0628E-2</v>
    <v>-0.14000000000000001</v>
    <v>-1.3384E-2</v>
    <v>USD</v>
    <v>CureVac AG is a clinical-stage biopharmaceutical company, The Company strives to create transformative medicines to protect and improve people’s lives. Fueled by proprietary RNA technology platform combined with two decades of science and manufacturing, The Company is dedicated to creating novel treatments that enable the body to make its own prophylactic and therapeutic drugs.</v>
    <v>884</v>
    <v>Nasdaq Stock Market</v>
    <v>XNAS</v>
    <v>XNAS</v>
    <v>Friedrich-Miescher-Str. 15, TUEBINGEN, BADEN-WUERTTEMBERG, 72076 DE</v>
    <v>10.74</v>
    <v>Biotechnology &amp; Medical Research</v>
    <v>Stock</v>
    <v>44946.950537407029</v>
    <v>1405</v>
    <v>10.210000000000001</v>
    <v>1990363000</v>
    <v>CureVac NV</v>
    <v>CureVac NV</v>
    <v>10.56</v>
    <v>10.35</v>
    <v>10.46</v>
    <v>10.32</v>
    <v>190283200</v>
    <v>CVAC</v>
    <v>CureVac NV (XNAS:CVAC)</v>
    <v>1647830</v>
    <v>1581411</v>
    <v>2020</v>
  </rv>
  <rv s="2">
    <v>1406</v>
  </rv>
  <rv s="0">
    <v>https://www.bing.com/financeapi/forcetrigger?t=a1s127&amp;q=XNAS%3aENTA&amp;form=skydnc</v>
    <v>Learn more on Bing</v>
  </rv>
  <rv s="3">
    <v>5</v>
    <v>ENANTA PHARMACEUTICALS, INC. (XNAS:ENTA)</v>
    <v>2</v>
    <v>6</v>
    <v>Finance</v>
    <v>4</v>
    <v>en-GB</v>
    <v>a1s127</v>
    <v>268435456</v>
    <v>1</v>
    <v>Powered by Refinitiv</v>
    <v>79.495000000000005</v>
    <v>37.590000000000003</v>
    <v>0.36199999999999999</v>
    <v>-0.12</v>
    <v>-2.3809999999999999E-3</v>
    <v>0</v>
    <v>0</v>
    <v>USD</v>
    <v>Enanta Pharmaceuticals, Inc. is a biotechnology company. The Company is engaged in development of small molecule drugs for the treatment of viral infections and liver diseases. The Company has clinical candidates for the disease targets, including respiratory syncytial virus (RSV), hepatitis B virus (HBV) and non-alcoholic steatohepatitis (NASH). The Company has discovered glecaprevir, a protease inhibitor discovered and developed for the treatment of chronic hepatitis C virus (HCV). Glecaprevir is co-formulated direct-acting antiviral (DAA), a combination treatment for HCV infection under the tradenames: MAVYRET and MAVIRET. Its product candidates also include EDP-514, EDP-305 and EDP-938. The Company's subsidiary is Enanta Pharmaceuticals Security Corporation.</v>
    <v>160</v>
    <v>Nasdaq Stock Market</v>
    <v>XNAS</v>
    <v>XNAS</v>
    <v>500 Arsenal Street, WATERTOWN, MA, 02472 US</v>
    <v>51.18</v>
    <v>Biotechnology &amp; Medical Research</v>
    <v>Stock</v>
    <v>44946.916103714844</v>
    <v>1408</v>
    <v>48.8</v>
    <v>1045698000</v>
    <v>ENANTA PHARMACEUTICALS, INC.</v>
    <v>ENANTA PHARMACEUTICALS, INC.</v>
    <v>51.18</v>
    <v>593.11189999999999</v>
    <v>50.4</v>
    <v>50.28</v>
    <v>50.28</v>
    <v>20797490</v>
    <v>ENTA</v>
    <v>ENANTA PHARMACEUTICALS, INC. (XNAS:ENTA)</v>
    <v>224429</v>
    <v>151090</v>
    <v>1995</v>
  </rv>
  <rv s="2">
    <v>1409</v>
  </rv>
  <rv s="0">
    <v>https://www.bing.com/financeapi/forcetrigger?t=c21yyc&amp;q=XNAS%3aVALN&amp;form=skydnc</v>
    <v>Learn more on Bing</v>
  </rv>
  <rv s="4">
    <v>7</v>
    <v>Valneva SE (XNAS:VALN)</v>
    <v>2</v>
    <v>13</v>
    <v>Finance</v>
    <v>9</v>
    <v>en-GB</v>
    <v>c21yyc</v>
    <v>268435456</v>
    <v>1</v>
    <v>Powered by Refinitiv</v>
    <v>40.700000000000003</v>
    <v>9.77</v>
    <v>0.71319999999999995</v>
    <v>0.38</v>
    <v>2.5367000000000001E-2</v>
    <v>0.33779999999999999</v>
    <v>2.2487E-2</v>
    <v>USD</v>
    <v>Valneva SE is a France-based company that specializes in the development, manufacture and commercialization of vaccines to protect people from infectious diseases through preventative medicine. The Company's portfolio includes two commercial vaccines for travelers: IXIARO/JESPECT, for the prevention of Japanese Encephalitis, and DUKORAL, which is indicated for the prevention of cholera and, in some countries, prevention of diarrhea caused by Enterotoxigenic escherichia coli (ETEC). The Company has also vaccines in development, including candidates against Lyme disease, COVID-19 and chikungunya. Its technologies and services segment cooperates with various pharmaceutical companies using its platform: EB66 vaccine production cell line and IC31 adjuvant. The Company is focused on research and development (R&amp;D) programs, as well as holds investment in product candidates and commercial products.</v>
    <v>700</v>
    <v>Nasdaq Stock Market</v>
    <v>XNAS</v>
    <v>XNAS</v>
    <v>6 rue Alain Bombard, SAINT-HERBLAIN, PAYS DE LA LOIRE, 44800 FR</v>
    <v>15.81</v>
    <v>Biotechnology &amp; Medical Research</v>
    <v>Stock</v>
    <v>44946.875051423434</v>
    <v>1411</v>
    <v>15.0082</v>
    <v>953487300</v>
    <v>Valneva SE</v>
    <v>Valneva SE</v>
    <v>15.0082</v>
    <v>14.98</v>
    <v>15.36</v>
    <v>15.36</v>
    <v>138347000</v>
    <v>VALN</v>
    <v>Valneva SE (XNAS:VALN)</v>
    <v>8773</v>
    <v>3384</v>
    <v>1999</v>
  </rv>
  <rv s="2">
    <v>1412</v>
  </rv>
  <rv s="0">
    <v>https://www.bing.com/financeapi/forcetrigger?t=a1yuvh&amp;q=XNAS%3aNVAX&amp;form=skydnc</v>
    <v>Learn more on Bing</v>
  </rv>
  <rv s="4">
    <v>7</v>
    <v>NOVAVAX, INC. (XNAS:NVAX)</v>
    <v>2</v>
    <v>8</v>
    <v>Finance</v>
    <v>4</v>
    <v>en-GB</v>
    <v>a1yuvh</v>
    <v>268435456</v>
    <v>1</v>
    <v>Powered by Refinitiv</v>
    <v>101.39</v>
    <v>8.75</v>
    <v>1.7501</v>
    <v>-7.0000000000000007E-2</v>
    <v>-6.0240000000000007E-3</v>
    <v>0.03</v>
    <v>2.5969999999999999E-3</v>
    <v>USD</v>
    <v>Novavax, Inc., along with its wholly owned subsidiaries, Novavax AB and Novavax CZ, is a biotechnology company. The Company promotes improved health globally through the discovery, development, and commercialization of vaccines to prevent serious infectious diseases. Its recombinant technology platform harnesses the power and speed of genetic engineering to produce immunogenic nanoparticles designed to address urgent global health needs. The vaccine candidates in its near-term pipeline, including both coronavirus vaccine candidate (NVX-CoV2373) and seasonal quadrivalent influenza vaccine candidate (NanoFlu), which are genetically engineered, three-dimensional nanostructures of recombinant proteins critical to disease pathogenesis. NVX-CoV2373 is marketed under the brand name of Covovax or as Nuvaxovid COVID-19 Vaccine (SARS-CoV-2 rS [Recombinant, adjuvanted]).</v>
    <v>1541</v>
    <v>Nasdaq Stock Market</v>
    <v>XNAS</v>
    <v>XNAS</v>
    <v>21 Firstfield Road, GAITHERSBURG, MD, 20878 US</v>
    <v>11.89</v>
    <v>Biotechnology &amp; Medical Research</v>
    <v>Stock</v>
    <v>44947.041624988284</v>
    <v>1414</v>
    <v>11.37</v>
    <v>981482200</v>
    <v>NOVAVAX, INC.</v>
    <v>NOVAVAX, INC.</v>
    <v>11.747999999999999</v>
    <v>11.62</v>
    <v>11.55</v>
    <v>11.58</v>
    <v>84976810</v>
    <v>NVAX</v>
    <v>NOVAVAX, INC. (XNAS:NVAX)</v>
    <v>4661091</v>
    <v>9464926</v>
    <v>1987</v>
  </rv>
  <rv s="2">
    <v>1415</v>
  </rv>
  <rv s="0">
    <v>https://www.bing.com/financeapi/forcetrigger?t=azfvfr&amp;q=XNAS%3aSIGA&amp;form=skydnc</v>
    <v>Learn more on Bing</v>
  </rv>
  <rv s="3">
    <v>5</v>
    <v>SIGA TECHNOLOGIES, INC. (XNAS:SIGA)</v>
    <v>2</v>
    <v>6</v>
    <v>Finance</v>
    <v>4</v>
    <v>en-GB</v>
    <v>azfvfr</v>
    <v>268435456</v>
    <v>1</v>
    <v>Powered by Refinitiv</v>
    <v>26.99</v>
    <v>5.4877000000000002</v>
    <v>0.78410000000000002</v>
    <v>0.04</v>
    <v>5.2980000000000006E-3</v>
    <v>-0.09</v>
    <v>-1.1858E-2</v>
    <v>USD</v>
    <v>SIGA Technologies, Inc. is a commercial-stage pharmaceutical company. The Company’s lead product, TPOXX (oral TPOXX), is an oral formulation antiviral drug for the treatment of human smallpox disease caused by variola virus. The Company does not have a manufacturing infrastructure and does not intend to develop one for the manufacture of TPOXX. It uses contract manufacturing organizations (CMOs) to procure commercial raw materials and supplies, and to manufacture TPOXX. The Company’s CMOs apply methods and controls in facilities, which are uses for manufacturing, processing, packaging, testing, analyzing and holding pharmaceuticals, which conform to current good manufacturing practices (cGMP), the standard set by the FDA for manufacture and storage of pharmaceuticals intended for human use. For the manufacture of oral TPOXX, the Company uses the four CMOs, namely W.R. Grace and Company; Powdersize, LLC; Catalent Pharma Solutions LLC, and Packaging Coordinators, LLC.</v>
    <v>39</v>
    <v>Nasdaq Stock Market</v>
    <v>XNAS</v>
    <v>XNAS</v>
    <v>31 East 62Nd Street, NEW YORK, NY, 10065 US</v>
    <v>7.64</v>
    <v>Pharmaceuticals</v>
    <v>Stock</v>
    <v>44947.021545728909</v>
    <v>1417</v>
    <v>7.44</v>
    <v>554253300</v>
    <v>SIGA TECHNOLOGIES, INC.</v>
    <v>SIGA TECHNOLOGIES, INC.</v>
    <v>7.64</v>
    <v>5.351</v>
    <v>7.55</v>
    <v>7.59</v>
    <v>7.5</v>
    <v>73024150</v>
    <v>SIGA</v>
    <v>SIGA TECHNOLOGIES, INC. (XNAS:SIGA)</v>
    <v>439484</v>
    <v>774429</v>
    <v>1995</v>
  </rv>
  <rv s="2">
    <v>1418</v>
  </rv>
  <rv s="0">
    <v>https://www.bing.com/financeapi/forcetrigger?t=bv8c52&amp;q=XNAS%3aALVR&amp;form=skydnc</v>
    <v>Learn more on Bing</v>
  </rv>
  <rv s="4">
    <v>7</v>
    <v>ALLOVIR, INC. (XNAS:ALVR)</v>
    <v>2</v>
    <v>8</v>
    <v>Finance</v>
    <v>4</v>
    <v>en-GB</v>
    <v>bv8c52</v>
    <v>268435456</v>
    <v>1</v>
    <v>Powered by Refinitiv</v>
    <v>10.29</v>
    <v>3.17</v>
    <v>1.4339999999999999</v>
    <v>0.13</v>
    <v>2.5391E-2</v>
    <v>0</v>
    <v>0</v>
    <v>USD</v>
    <v>AlloVir, Inc. is a late clinical-stage cell therapy company. The Company is engaged in developing allogeneic T-cell therapies to treat and prevent viral diseases. Its virus-specific T cell (VST) therapy platform enables to generate VSTs designed to restore immunity in patients with T cell deficiencies. Its product candidate includes Viralym-M (ALVR105), ALVR106, ALVR109, ALVR107 and ALVR108. Its lead product candidate, Viralym-M, is a multi- VST therapy targeting five viruses: BK virus (BKV), cytomegalovirus (CMV), adenovirus (AdV), Epstein-Barr virus (EBV), and human herpesvirus 6 (HHV-6). The ALVR106 is an allogeneic VST therapy developed to target diseases caused by four respiratory viruses: respiratory syncytial virus (RSV), influenza, parainfluenza virus (PIV), and human metapneumovirus (hMPV). VST manufacturing platform enables the reproducible generation of single-virus and multi-virus specific cell therapeutic candidates.</v>
    <v>107</v>
    <v>Nasdaq Stock Market</v>
    <v>XNAS</v>
    <v>XNAS</v>
    <v>1100 Winter Street, WALTHAM, MA, 02451 US</v>
    <v>5.36</v>
    <v>Biotechnology &amp; Medical Research</v>
    <v>Stock</v>
    <v>44946.876274918752</v>
    <v>1420</v>
    <v>5.04</v>
    <v>489105600</v>
    <v>ALLOVIR, INC.</v>
    <v>ALLOVIR, INC.</v>
    <v>5.22</v>
    <v>5.12</v>
    <v>5.25</v>
    <v>5.25</v>
    <v>93162960</v>
    <v>ALVR</v>
    <v>ALLOVIR, INC. (XNAS:ALVR)</v>
    <v>161487</v>
    <v>250657</v>
    <v>2013</v>
  </rv>
  <rv s="2">
    <v>1421</v>
  </rv>
  <rv s="0">
    <v>https://www.bing.com/financeapi/forcetrigger?t=aw1vrw&amp;q=XNAS%3aARCT&amp;form=skydnc</v>
    <v>Learn more on Bing</v>
  </rv>
  <rv s="4">
    <v>7</v>
    <v>ARCTURUS THERAPEUTICS HOLDINGS INC. (XNAS:ARCT)</v>
    <v>2</v>
    <v>8</v>
    <v>Finance</v>
    <v>4</v>
    <v>en-GB</v>
    <v>aw1vrw</v>
    <v>268435456</v>
    <v>1</v>
    <v>Powered by Refinitiv</v>
    <v>31.4148</v>
    <v>11.7</v>
    <v>2.5583</v>
    <v>0.35</v>
    <v>1.8950000000000002E-2</v>
    <v>-0.91</v>
    <v>-4.8353E-2</v>
    <v>USD</v>
    <v>Arcturus Therapeutics Holdings Inc. is a late-stage global clinical messenger ribonucleic acid (mRNA) medicines company. The Company is focused on the development of infectious disease vaccines and significant opportunities within liver and respiratory rare diseases. In addition to its mRNA platform, the Company's lipid nanoparticle (LNP) delivery system, LUNAR, has the potential to enable multiple nucleic acid medicines, and its self-amplifying mRNA technology (Self-Transcribing and Replicating RNA (STARR), technology) has the potential to provide longer-lasting RNA and sustained protein expression at lower dose levels. The Company's products under developmental stage using STARR technology are ARCT-021, ARCT-154 and ARCT-165. Its COVID-19 vaccine candidate, ARCT-021, which is based on its STARR technology platform is through Phase II clinical trials. Its LUNAR-FLU Vaccine consists of Liver Franchise ARCT-810 (LUNAR-OTC) and Lung Franchise ARCT-032 (LUNAR-CF).</v>
    <v>177</v>
    <v>Nasdaq Stock Market</v>
    <v>XNAS</v>
    <v>XNAS</v>
    <v>10628 Science Center Dr Ste 250, SAN DIEGO, CA, 92121-1132 US</v>
    <v>19</v>
    <v>Biotechnology &amp; Medical Research</v>
    <v>Stock</v>
    <v>44947.013279455467</v>
    <v>1423</v>
    <v>18.18</v>
    <v>498595800</v>
    <v>ARCTURUS THERAPEUTICS HOLDINGS INC.</v>
    <v>ARCTURUS THERAPEUTICS HOLDINGS INC.</v>
    <v>18.84</v>
    <v>18.47</v>
    <v>18.82</v>
    <v>17.91</v>
    <v>26492870</v>
    <v>ARCT</v>
    <v>ARCTURUS THERAPEUTICS HOLDINGS INC. (XNAS:ARCT)</v>
    <v>322118</v>
    <v>496925</v>
    <v>2019</v>
  </rv>
  <rv s="2">
    <v>1424</v>
  </rv>
  <rv s="0">
    <v>https://www.bing.com/financeapi/forcetrigger?t=a1nzmw&amp;q=XNAS%3aAVIR&amp;form=skydnc</v>
    <v>Learn more on Bing</v>
  </rv>
  <rv s="3">
    <v>5</v>
    <v>ATEA PHARMACEUTICALS, INC. (XNAS:AVIR)</v>
    <v>2</v>
    <v>6</v>
    <v>Finance</v>
    <v>9</v>
    <v>en-GB</v>
    <v>a1nzmw</v>
    <v>268435456</v>
    <v>1</v>
    <v>Powered by Refinitiv</v>
    <v>9.7899999999999991</v>
    <v>4.1749999999999998</v>
    <v>0.625</v>
    <v>7.0000000000000007E-2</v>
    <v>1.4493000000000001E-2</v>
    <v>-0.04</v>
    <v>-8.1630000000000001E-3</v>
    <v>USD</v>
    <v>Atea Pharmaceuticals, Inc. is a clinical-stage biopharmaceutical company. The Company is focused on discovering, developing, and commercializing antiviral therapeutics to enhance the lives of patients suffering from life-threatening viral infections. The Company is engaged in the development of product candidates to treat COVID-19, hepatitis C virus (HCV), dengue and respiratory syncytial virus (RSV). The Company is developing bemnifosbuvir (AT-527), which is an investigational, novel, orally administered guanosine nucleotide analog polymerase inhibitor for the treatment of COVID-19. It is developing bemnifosbuvir and ruzasvir, an investigational nonstructural protein 5A (NS5A) inhibitor for the treatment of chronic HCV infection. The Company is also developing AT-752, an oral, purine nucleotide prodrug for the treatment of dengue. AT-527 is designed to inhibit viral replication by interfering with viral RNA polymerase.</v>
    <v>68</v>
    <v>Nasdaq Stock Market</v>
    <v>XNAS</v>
    <v>XNAS</v>
    <v>125 Summer Street, 16Th Floor, BOSTON, MA, 02110 US</v>
    <v>4.9000000000000004</v>
    <v>Biotechnology &amp; Medical Research</v>
    <v>Stock</v>
    <v>44946.886339849218</v>
    <v>1426</v>
    <v>4.79</v>
    <v>408109400</v>
    <v>ATEA PHARMACEUTICALS, INC.</v>
    <v>ATEA PHARMACEUTICALS, INC.</v>
    <v>4.8899999999999997</v>
    <v>13.4977</v>
    <v>4.83</v>
    <v>4.9000000000000004</v>
    <v>4.8600000000000003</v>
    <v>83287640</v>
    <v>AVIR</v>
    <v>ATEA PHARMACEUTICALS, INC. (XNAS:AVIR)</v>
    <v>321258</v>
    <v>475302</v>
    <v>2012</v>
  </rv>
  <rv s="2">
    <v>1427</v>
  </rv>
  <rv s="0">
    <v>https://www.bing.com/financeapi/forcetrigger?t=a1vl77&amp;q=XNAS%3aINO&amp;form=skydnc</v>
    <v>Learn more on Bing</v>
  </rv>
  <rv s="4">
    <v>7</v>
    <v>INOVIO PHARMACEUTICALS, INC. (XNAS:INO)</v>
    <v>2</v>
    <v>8</v>
    <v>Finance</v>
    <v>4</v>
    <v>en-GB</v>
    <v>a1vl77</v>
    <v>268435456</v>
    <v>1</v>
    <v>Powered by Refinitiv</v>
    <v>4.32</v>
    <v>1.38</v>
    <v>1.0738000000000001</v>
    <v>0.01</v>
    <v>5.9519999999999998E-3</v>
    <v>2.8899999999999999E-2</v>
    <v>1.7100999999999998E-2</v>
    <v>USD</v>
    <v>Inovio Pharmaceuticals, Inc. (INOVIO) is a biotechnology company. The Company is focused on bringing to market designed deoxyribonucleic acid (DNA) medicines and vaccines to help protect people from infectious diseases, including COVID-19, and to help treat people with cancer, and conditions associated with human papillomavirus (HPV). Its DNA medicines pipeline consists of three types of product candidates, namely prophylactic DNA vaccines, therapeutic DNA immunotherapies, and DNA encoded monoclonal and bispecific antibodies (dMAbs and dBTAs), which utilizes the two components of INOVIO's integrated platform, SynCon and CELLECTRA. The Company's SynCon technology creates optimized plasmids. INOVIO's CELLECTRA smart delivery devices facilitate uptake of its DNA medicines into the cell. Its SynCon DNA medicines are designed to generate antigen-specific antibody and T cell responses.</v>
    <v>317</v>
    <v>Nasdaq Stock Market</v>
    <v>XNAS</v>
    <v>XNAS</v>
    <v>6769 Mesa Ridge Rd., SAN DIEGO, CA, 92121 US</v>
    <v>1.72</v>
    <v>Biotechnology &amp; Medical Research</v>
    <v>Stock</v>
    <v>44947.041334142967</v>
    <v>1429</v>
    <v>1.635</v>
    <v>421636900</v>
    <v>INOVIO PHARMACEUTICALS, INC.</v>
    <v>INOVIO PHARMACEUTICALS, INC.</v>
    <v>1.72</v>
    <v>1.68</v>
    <v>1.69</v>
    <v>1.7189000000000001</v>
    <v>249489300</v>
    <v>INO</v>
    <v>INOVIO PHARMACEUTICALS, INC. (XNAS:INO)</v>
    <v>4655876</v>
    <v>5149065</v>
    <v>2001</v>
  </rv>
  <rv s="2">
    <v>1430</v>
  </rv>
  <rv s="0">
    <v>https://www.bing.com/financeapi/forcetrigger?t=c2ppf2&amp;q=XNAS%3aICVX&amp;form=skydnc</v>
    <v>Learn more on Bing</v>
  </rv>
  <rv s="4">
    <v>7</v>
    <v>ICOSAVAX, INC. (XNAS:ICVX)</v>
    <v>2</v>
    <v>8</v>
    <v>Finance</v>
    <v>4</v>
    <v>en-GB</v>
    <v>c2ppf2</v>
    <v>268435456</v>
    <v>1</v>
    <v>Powered by Refinitiv</v>
    <v>18.97</v>
    <v>2.2799999999999998</v>
    <v>0.182</v>
    <v>0.22</v>
    <v>2.2000000000000002E-2</v>
    <v>-0.31</v>
    <v>-3.0333000000000002E-2</v>
    <v>USD</v>
    <v>Icosavax, Inc. is a biopharmaceutical company. The Company uses its virus-like particle (VLP) platform technology to develop vaccines against infectious diseases, with a focus on respiratory diseases. Its VLP platform technology is designed to enable the multivalent, particle-based display of complex viral antigens. The Company's pipeline includes vaccine candidates targeting viral causes of pneumonia. Its vaccine candidate IVX-A12 is a bivalent candidate or a mixture of two different VLP candidates. IVX-A12 combines IVX-121, a vaccine candidate designed to target respiratory syncytial virus (RSV), and IVX-241, a vaccine candidate designed to target human metapneumovirus. It is conducting a Phase I/II clinical trial of its coronavirus disease 2019 (COVID-19) candidate IVX-411 in Australia. It is conducting further analysis of the data and its IVX-411 vaccine candidate, including an investigation into the manufacture, shipment and vaccine administration in Phase I/II clinical trial.</v>
    <v>34</v>
    <v>Nasdaq Stock Market</v>
    <v>XNAS</v>
    <v>XNAS</v>
    <v>1930 Boren Ave., Suite 1000, SEATTLE, WA, 98101 US</v>
    <v>10.82</v>
    <v>Biotechnology &amp; Medical Research</v>
    <v>Stock</v>
    <v>44947.019643876563</v>
    <v>1432</v>
    <v>9.82</v>
    <v>407782100</v>
    <v>ICOSAVAX, INC.</v>
    <v>ICOSAVAX, INC.</v>
    <v>10.220000000000001</v>
    <v>10</v>
    <v>10.220000000000001</v>
    <v>9.91</v>
    <v>39900400</v>
    <v>ICVX</v>
    <v>ICOSAVAX, INC. (XNAS:ICVX)</v>
    <v>331326</v>
    <v>2619320</v>
    <v>2017</v>
  </rv>
  <rv s="2">
    <v>1433</v>
  </rv>
  <rv s="0">
    <v>https://www.bing.com/financeapi/forcetrigger?t=c3rpr7&amp;q=XNAS%3aVAXX&amp;form=skydnc</v>
    <v>Learn more on Bing</v>
  </rv>
  <rv s="4">
    <v>7</v>
    <v>Vaxxinity Inc (XNAS:VAXX)</v>
    <v>2</v>
    <v>8</v>
    <v>Finance</v>
    <v>9</v>
    <v>en-GB</v>
    <v>c3rpr7</v>
    <v>268435456</v>
    <v>1</v>
    <v>Powered by Refinitiv</v>
    <v>8.8800000000000008</v>
    <v>1.24</v>
    <v>0.21299999999999999</v>
    <v>0.5</v>
    <v>0.2</v>
    <v>-0.1</v>
    <v>-3.3333000000000002E-2</v>
    <v>USD</v>
    <v>Vaxxinity, Inc. is a biotechnology company. The Company’s synthetic peptide vaccine platform (Vaxxine Platform) enables a new class of therapeutics that seeks to improve access to treatments for a range of indications. Its pipeline consists of five chronic disease product candidates from early to late-stage development across multiple therapeutic areas, including Alzheimer's Disease (AD), Parkinson's Disease (PD), migraine and hypercholesterolemia. Its UB-311 targets toxic forms of aggregated amyloid-b (Ab) in the brain to fight AD. Its UB-312 targets toxic forms of aggregated a-synuclein in the brain to fight PD and other synucleinopathies, such as Lewy body dementia (LBD) and multiple system atrophy (MSA). Its UB-313 targets Calcitonin Gene-Related Peptide (CGRP) to fight migraines. Its Anti-PCSK9 targets proprotein convertase subtilisin/kexin type 9 serine protease (PCSK9) to lower low-density lipoprotein (LDL) cholesterol and reduce the risk of cardiac events.</v>
    <v>89</v>
    <v>Nasdaq Stock Market</v>
    <v>XNAS</v>
    <v>XNAS</v>
    <v>1717 Main Street, Suite 3388, DALLAS, TX, 75201 US</v>
    <v>3.22</v>
    <v>Biotechnology &amp; Medical Research</v>
    <v>Stock</v>
    <v>44946.956635578128</v>
    <v>1435</v>
    <v>2.46</v>
    <v>378168000</v>
    <v>Vaxxinity Inc</v>
    <v>Vaxxinity Inc</v>
    <v>2.5</v>
    <v>2.5</v>
    <v>3</v>
    <v>2.9</v>
    <v>126056000</v>
    <v>VAXX</v>
    <v>Vaxxinity Inc (XNAS:VAXX)</v>
    <v>1110772</v>
    <v>154315</v>
    <v>2021</v>
  </rv>
  <rv s="2">
    <v>1436</v>
  </rv>
  <rv s="0">
    <v>https://www.bing.com/financeapi/forcetrigger?t=c2ubpr&amp;q=XNAS%3aADGI&amp;form=skydnc</v>
    <v>Learn more on Bing</v>
  </rv>
  <rv s="4">
    <v>7</v>
    <v>INVIVYD, INC (XNAS:IVVD)</v>
    <v>2</v>
    <v>8</v>
    <v>Finance</v>
    <v>4</v>
    <v>en-GB</v>
    <v>c2ubpr</v>
    <v>268435456</v>
    <v>1</v>
    <v>Powered by Refinitiv</v>
    <v>12.11</v>
    <v>1.42</v>
    <v>0.80700000000000005</v>
    <v>-0.08</v>
    <v>-4.2328000000000005E-2</v>
    <v>-0.06</v>
    <v>-3.3149000000000005E-2</v>
    <v>USD</v>
    <v>Invivyd, Inc., formerly Adagio Therapeutics, Inc., is a biopharmaceutical company. The company is engaged in developing antibodies to transcend the limits of naturally occurring immunity and provide protection from viral diseases, beginning with COVID-19. Its technology works at the intersection of virology, predictive modeling, and antibody engineering. Its platform approach yields a pipeline of engineered antibodies designed to provide neutralization across past and current SARS-CoV-2 variants of concern, including wildtype, Beta, Delta, and Omicron BA.1, BA.2, BA.5, and BA.2.75. The Company generates a pipeline of products for use in both the prevention and treatment of disease. Its advanced pipeline candidate includes adintrevimab, an investigational monoclonal antibody that is used against multiple variants of concern for the prevention and treatment of COVID-19. The Company also has multiple discovery stage candidates for the prevention of seasonal influenza.</v>
    <v>101</v>
    <v>Nasdaq Stock Market</v>
    <v>XNAS</v>
    <v>XNAS</v>
    <v>1601 Trapelo Road, Suite 178, WALTHAM, MA, 02451 US</v>
    <v>1.93</v>
    <v>Biotechnology &amp; Medical Research</v>
    <v>Stock</v>
    <v>44946.976486503903</v>
    <v>1438</v>
    <v>1.71</v>
    <v>197258100</v>
    <v>INVIVYD, INC</v>
    <v>INVIVYD, INC</v>
    <v>1.93</v>
    <v>1.89</v>
    <v>1.81</v>
    <v>1.75</v>
    <v>108982400</v>
    <v>IVVD</v>
    <v>INVIVYD, INC (XNAS:IVVD)</v>
    <v>592901</v>
    <v>327665</v>
    <v>2020</v>
  </rv>
  <rv s="2">
    <v>1439</v>
  </rv>
  <rv s="0">
    <v>https://www.bing.com/financeapi/forcetrigger?t=ayz1tc&amp;q=XNAS%3aVXRT&amp;form=skydnc</v>
    <v>Learn more on Bing</v>
  </rv>
  <rv s="4">
    <v>7</v>
    <v>VAXART, INC. (XNAS:VXRT)</v>
    <v>2</v>
    <v>8</v>
    <v>Finance</v>
    <v>4</v>
    <v>en-GB</v>
    <v>ayz1tc</v>
    <v>268435456</v>
    <v>1</v>
    <v>Powered by Refinitiv</v>
    <v>5.43</v>
    <v>0.73160000000000003</v>
    <v>0.81210000000000004</v>
    <v>7.0000000000000007E-2</v>
    <v>6.6037999999999999E-2</v>
    <v>0.02</v>
    <v>1.7698999999999999E-2</v>
    <v>USD</v>
    <v>Vaxart, Inc. is a clinical-stage biotechnology company that is primarily focused on the development of oral recombinant vaccines based on its Vector-Adjuvant-Antigen Standardized Technology (VAAST) oral vaccine platform. Its programs include tablet vaccines designed to protect against coronavirus, norovirus, seasonal influenza and respiratory syncytial virus (RSV), as well as a therapeutic vaccine for human papillomavirus (HPV). The Company’s product pipeline includes norovirus vaccine, an oral tablet vaccine, which is in a Phase Ib clinical trial with bivalent oral tablet vaccine for the GI.1 and GII.4 norovirus strains; influenza vaccine, which is in Phase II clinical trial for the treatment of H1 influenza infection; respiratory syncytial virus vaccine; and coronavirus vaccine, which is in Phase II clinical trial for the treatment of SARS-CoV-2 infection. The Company is also developing therapeutic vaccines for cervical cancer and dysplasia caused by human papillomavirus.</v>
    <v>110</v>
    <v>Nasdaq Stock Market</v>
    <v>XNAS</v>
    <v>XNAS</v>
    <v>170 Harbor Way, Suite 300, SOUTH SAN FRANCISCO, CA, 94080 US</v>
    <v>1.1496</v>
    <v>Biotechnology &amp; Medical Research</v>
    <v>Stock</v>
    <v>44947.038931805466</v>
    <v>1441</v>
    <v>1.08</v>
    <v>148311500</v>
    <v>VAXART, INC.</v>
    <v>VAXART, INC.</v>
    <v>1.08</v>
    <v>1.06</v>
    <v>1.1299999999999999</v>
    <v>1.1499999999999999</v>
    <v>131249100</v>
    <v>VXRT</v>
    <v>VAXART, INC. (XNAS:VXRT)</v>
    <v>1454355</v>
    <v>3974367</v>
    <v>1969</v>
  </rv>
  <rv s="2">
    <v>1442</v>
  </rv>
  <rv s="0">
    <v>https://www.bing.com/financeapi/forcetrigger?t=bxr97w&amp;q=XNAS%3aPRDS&amp;form=skydnc</v>
    <v>Learn more on Bing</v>
  </rv>
  <rv s="4">
    <v>7</v>
    <v>Pardes Biosciences, Inc. (XNAS:PRDS)</v>
    <v>2</v>
    <v>8</v>
    <v>Finance</v>
    <v>4</v>
    <v>en-GB</v>
    <v>bxr97w</v>
    <v>268435456</v>
    <v>1</v>
    <v>Powered by Refinitiv</v>
    <v>13.99</v>
    <v>0.75</v>
    <v>-0.152</v>
    <v>0.22</v>
    <v>0.125</v>
    <v>0.09</v>
    <v>4.5454999999999995E-2</v>
    <v>USD</v>
    <v>Pardes Biosciences, Inc. is a clinical-stage biopharmaceutical company. The Company is focused on discovering, developing and commercializing therapeutics to improve the lives of patients suffering from life-threatening diseases. Its lead candidate, PBI-0451, is in clinical development and is developed to treat and prevent coronaviral (CoV) infections. It has built a discovery platform designed to target reactive nucleophiles. The Company by leveraging its knowledge of structure-based drug design, reversible covalent chemistry and viral biology, has discovered and is developing product candidates with low nanomolar potency against SARS-CoV-2 and activity against all known pathogenic human coronaviruses. The Company's lead product candidate, PBI-0451, inhibits the main coronaviral cysteine protease, or Mpro, a viral protein essential for replication of all known coronaviruses, including SARS-CoV-2. The PBI-0451 product candidate is in Phase I clinical development.</v>
    <v>30</v>
    <v>Nasdaq Stock Market</v>
    <v>XNAS</v>
    <v>XNAS</v>
    <v>2173 Salk Avenue, Suite 250, Pmb#052, CARLSBAD, CA, 92008 US</v>
    <v>2.04</v>
    <v>Biotechnology &amp; Medical Research</v>
    <v>Stock</v>
    <v>44946.950887152343</v>
    <v>1444</v>
    <v>1.76</v>
    <v>122234000</v>
    <v>Pardes Biosciences, Inc.</v>
    <v>Pardes Biosciences, Inc.</v>
    <v>1.77</v>
    <v>1.76</v>
    <v>1.98</v>
    <v>2.0699999999999998</v>
    <v>61734340</v>
    <v>PRDS</v>
    <v>Pardes Biosciences, Inc. (XNAS:PRDS)</v>
    <v>190400</v>
    <v>477408</v>
    <v>2020</v>
  </rv>
  <rv s="2">
    <v>1445</v>
  </rv>
  <rv s="0">
    <v>https://www.bing.com/financeapi/forcetrigger?t=a257c7&amp;q=XNAS%3aVBIV&amp;form=skydnc</v>
    <v>Learn more on Bing</v>
  </rv>
  <rv s="4">
    <v>7</v>
    <v>VBI Vaccines Inc. (XNAS:VBIV)</v>
    <v>2</v>
    <v>8</v>
    <v>Finance</v>
    <v>4</v>
    <v>en-GB</v>
    <v>a257c7</v>
    <v>268435456</v>
    <v>1</v>
    <v>Powered by Refinitiv</v>
    <v>1.86</v>
    <v>0.36</v>
    <v>1.8101</v>
    <v>2.0000000000000001E-4</v>
    <v>3.322E-4</v>
    <v>-1.23E-2</v>
    <v>-2.0421999999999999E-2</v>
    <v>USD</v>
    <v>VBI Vaccines Inc. (VBI) is a biopharmaceutical company. VBI develops vaccine candidates that mimic the natural presentation of viruses, designed to elicit the innate power of the human immune system. VBI is focused on targeting and overcoming infectious diseases, including hepatitis B, coronaviruses, and cytomegalovirus (CMV), as well as aggressive cancers including glioblastoma (GBM). The Company’s products include 3-antigen hepatitis B virus (HBV) Vaccine Candidate; VBI-2900, which is a coronavirus vaccine program (VBI-2901, VBI-2902, VBI-2905); VBI-1501, which is prophylactic CMV vaccine candidate; VBI-2601, which is HBV Immunotherapeutic Candidate, and VBI-1901 GBM. The Company is conducting the Phase I/IIa clinical study of GBM vaccine immunotherapeutic candidate VBI-1901. It is also conducting the Phase I clinical study of prophylactic COVID-19 vaccine candidate, VBI-2902 and clinical study with VBI-2905, COVID-19 vaccine candidate against the Beta variant.</v>
    <v>149</v>
    <v>Nasdaq Stock Market</v>
    <v>XNAS</v>
    <v>XNAS</v>
    <v>160 Second Street, Cambridge, CAMBRIDGE, MA, 02142 US</v>
    <v>0.63</v>
    <v>Biotechnology &amp; Medical Research</v>
    <v>Stock</v>
    <v>44947.040253645311</v>
    <v>1447</v>
    <v>0.58499999999999996</v>
    <v>155548500</v>
    <v>VBI Vaccines Inc.</v>
    <v>VBI Vaccines Inc.</v>
    <v>0.62</v>
    <v>0.60209999999999997</v>
    <v>0.60229999999999995</v>
    <v>0.59</v>
    <v>258257500</v>
    <v>VBIV</v>
    <v>VBI Vaccines Inc. (XNAS:VBIV)</v>
    <v>862910</v>
    <v>1145282</v>
    <v>2016</v>
  </rv>
  <rv s="2">
    <v>1448</v>
  </rv>
  <rv s="0">
    <v>https://www.bing.com/financeapi/forcetrigger?t=c1rx5r&amp;q=XNAS%3aVACC&amp;form=skydnc</v>
    <v>Learn more on Bing</v>
  </rv>
  <rv s="3">
    <v>5</v>
    <v>VACCITECH PLC (XNAS:VACC)</v>
    <v>2</v>
    <v>6</v>
    <v>Finance</v>
    <v>4</v>
    <v>en-GB</v>
    <v>c1rx5r</v>
    <v>268435456</v>
    <v>1</v>
    <v>Powered by Refinitiv</v>
    <v>10.45</v>
    <v>2.02</v>
    <v>0.86199999999999999</v>
    <v>0</v>
    <v>0</v>
    <v>-0.03</v>
    <v>-1.107E-2</v>
    <v>USD</v>
    <v>Vaccitech plc is a clinical-stage biopharmaceutical company. The Company is engaged in the discovery and development of immunotherapeutics and vaccines for the treatment and prevention of infectious diseases and cancer. The Company uses its platform to develop product candidates that target immune responses against pathogens and tumor cells. The Company has a pipeline of both clinical and preclinical stage therapeutic and prophylactic programs. Its therapeutic programs include VTP-300 for the treatment of chronic hepatitis B infection (CHB), VTP-200 for the treatment of human papilloma virus infection (HPV), VTP-850 for the treatment of prostate cancer and VTP-600 for the treatment of non-small cell lung cancer (NSCLC). Its prophylactic programs include VTP-400 for the prevention of herpes zoster (shingles), and VTP-500 for the prevention of the Middle East respiratory syndrome (MERS).</v>
    <v>72</v>
    <v>Nasdaq Stock Market</v>
    <v>XNAS</v>
    <v>XNAS</v>
    <v>Unit 6-10, Zeus Building, Rutherford Avenue, Harwell, DIDCOT, OXFORDSHIRE, OX11 0DF GB</v>
    <v>2.84</v>
    <v>Biotechnology &amp; Medical Research</v>
    <v>Stock</v>
    <v>44946.881616481252</v>
    <v>1450</v>
    <v>2.66</v>
    <v>101073600</v>
    <v>VACCITECH PLC</v>
    <v>VACCITECH PLC</v>
    <v>2.84</v>
    <v>7.2857000000000003</v>
    <v>2.71</v>
    <v>2.71</v>
    <v>2.68</v>
    <v>37296510</v>
    <v>VACC</v>
    <v>VACCITECH PLC (XNAS:VACC)</v>
    <v>36639</v>
    <v>60333</v>
    <v>2021</v>
  </rv>
  <rv s="2">
    <v>1451</v>
  </rv>
  <rv s="0">
    <v>https://www.bing.com/financeapi/forcetrigger?t=a1nwm7&amp;q=XNAS%3aATOS&amp;form=skydnc</v>
    <v>Learn more on Bing</v>
  </rv>
  <rv s="4">
    <v>7</v>
    <v>ATOSSA THERAPEUTICS INC. (XNAS:ATOS)</v>
    <v>2</v>
    <v>8</v>
    <v>Finance</v>
    <v>4</v>
    <v>en-GB</v>
    <v>a1nwm7</v>
    <v>268435456</v>
    <v>1</v>
    <v>Powered by Refinitiv</v>
    <v>1.62</v>
    <v>0.5</v>
    <v>1.1785000000000001</v>
    <v>-2.8799999999999999E-2</v>
    <v>-3.4474999999999999E-2</v>
    <v>0</v>
    <v>0</v>
    <v>USD</v>
    <v>Atossa Therapeutics Inc. is a clinical-stage biopharmaceutical company. The Company is focused on discovering and developing medicines for breast cancer, other breast conditions and Covid-19. Its Covid-19 drugs under development, including the AT-H201 program, is for severely ill patients on ventilators, and AT-301 COVID-19 is a nasal spray. Its nasal spray formulation AT-301 is being designed to contain ingredients that can potentially block SARS-CoV-2 viral entry gene proteins in nasal epithelial cells by interfering with spike protein activation by host proteases, by masking receptor binding domains via electrostatic mechanisms, and by providing a generalized mucoadhesive epithelial barrier. AT-H201 program is to develop a therapy to improve lung and function like a chemical vaccine. It is also developing an oral formulation of Endoxifen to reduce mammographic breast density (MBD) and to prevent/reduce gynecomastia in prostate cancer patients starting androgen deprivation therapy.</v>
    <v>4</v>
    <v>Nasdaq Stock Market</v>
    <v>XNAS</v>
    <v>XNAS</v>
    <v>107 Spring St, SEATTLE, WA, 98104 US</v>
    <v>0.86499999999999999</v>
    <v>Biotechnology &amp; Medical Research</v>
    <v>Stock</v>
    <v>44947.039119675785</v>
    <v>1453</v>
    <v>0.8</v>
    <v>102135000</v>
    <v>ATOSSA THERAPEUTICS INC.</v>
    <v>ATOSSA THERAPEUTICS INC.</v>
    <v>0.83</v>
    <v>0.83540000000000003</v>
    <v>0.80659999999999998</v>
    <v>0.80659999999999998</v>
    <v>126624100</v>
    <v>ATOS</v>
    <v>ATOSSA THERAPEUTICS INC. (XNAS:ATOS)</v>
    <v>679945</v>
    <v>733354</v>
    <v>2009</v>
  </rv>
  <rv s="2">
    <v>1454</v>
  </rv>
  <rv s="0">
    <v>https://www.bing.com/financeapi/forcetrigger?t=a1rtlh&amp;q=XNAS%3aEIGR&amp;form=skydnc</v>
    <v>Learn more on Bing</v>
  </rv>
  <rv s="4">
    <v>7</v>
    <v>EIGER BIOPHARMACEUTICALS, INC. (XNAS:EIGR)</v>
    <v>2</v>
    <v>8</v>
    <v>Finance</v>
    <v>4</v>
    <v>en-GB</v>
    <v>a1rtlh</v>
    <v>268435456</v>
    <v>1</v>
    <v>Powered by Refinitiv</v>
    <v>10.0213</v>
    <v>0.96</v>
    <v>1.7745</v>
    <v>0.05</v>
    <v>3.6764999999999999E-2</v>
    <v>9.9000000000000008E-3</v>
    <v>7.0209999999999995E-3</v>
    <v>USD</v>
    <v>Eiger BioPharmaceuticals, Inc. is a commercial-stage biopharmaceutical company. The Company is focused on the development of therapies to treat and cure Hepatitis Delta Virus (HDV), the severe form of viral hepatitis, and other serious diseases. Its clinical product candidates include Lonafarnib (LNF) for HDV, Peginterferon Lambda (lambda) for HDV and Covid-19, Avexitide in Post-Bariatric Hypoglycemia (PBH) and Avexitide in Congenital Hyperinsulinism (CHI). Lambda is a late-stage, type III, interferon (IFN), that stimulates immune responses that are critical for the development of host protection during viral infections. Avexitide is a peptide, which is developing as a treatment for congenital hyperinsulinism (HI). It is also developing lambda as an out-patient treatment for patients with mild and moderate COVID-19. The Company is also developing Avexitide as a treatment for post-bariatric hypoglycemia (PBH).</v>
    <v>54</v>
    <v>Nasdaq Stock Market</v>
    <v>XNAS</v>
    <v>XNAS</v>
    <v>2155 Park Blvd, PALO ALTO, CA, 94306-1543 US</v>
    <v>1.44</v>
    <v>Biotechnology &amp; Medical Research</v>
    <v>Stock</v>
    <v>44947.034354027346</v>
    <v>1456</v>
    <v>1.33</v>
    <v>62144740</v>
    <v>EIGER BIOPHARMACEUTICALS, INC.</v>
    <v>EIGER BIOPHARMACEUTICALS, INC.</v>
    <v>1.38</v>
    <v>1.36</v>
    <v>1.41</v>
    <v>1.4198999999999999</v>
    <v>44074280</v>
    <v>EIGR</v>
    <v>EIGER BIOPHARMACEUTICALS, INC. (XNAS:EIGR)</v>
    <v>382736</v>
    <v>876800</v>
    <v>2012</v>
  </rv>
  <rv s="2">
    <v>1457</v>
  </rv>
  <rv s="0">
    <v>https://www.bing.com/financeapi/forcetrigger?t=bvs1zr&amp;q=XNAS%3aIMNM&amp;form=skydnc</v>
    <v>Learn more on Bing</v>
  </rv>
  <rv s="4">
    <v>7</v>
    <v>IMMUNOME, INC. (XNAS:IMNM)</v>
    <v>2</v>
    <v>8</v>
    <v>Finance</v>
    <v>4</v>
    <v>en-GB</v>
    <v>bvs1zr</v>
    <v>268435456</v>
    <v>1</v>
    <v>Powered by Refinitiv</v>
    <v>9.5</v>
    <v>2.09</v>
    <v>1.883</v>
    <v>0.27</v>
    <v>5.5556000000000001E-2</v>
    <v>0.02</v>
    <v>3.8990000000000001E-3</v>
    <v>USD</v>
    <v>Immunome, Inc. is a biopharmaceutical company utilizing its human memory B cell platform to discover and develop antibody therapeutics. The Company's primary focus areas are oncology and infectious diseases. Its discovery platform identifies therapeutic antibodies and their targets by leveraging components of the immune system, memory B cells, from patients who have learned to fight off their disease. Its lead discovery programs include IMM-ONC-01 and IMM-BCP-01. The Company’s IMM-ONC-01, is its lead oncology program focused on interleukin 38 (IL-38), which is a tumor-derived immune checkpoint capable of promoting evasion of the immune system. IMM-BCP-01, is its lead infectious disease discovery program with a focus on SARS-CoV-2, the virus that causes COVID-19. The Company is developing an antibody cocktail product candidate by identifying a combination of anti-viral antibodies produced by B cells from COVID-19 super-responders.</v>
    <v>39</v>
    <v>Nasdaq Stock Market</v>
    <v>XNAS</v>
    <v>XNAS</v>
    <v>665 STOCKTON DRIVE, SUITE 300, EXTON, PA, 19341 US</v>
    <v>5.17</v>
    <v>Biotechnology &amp; Medical Research</v>
    <v>Stock</v>
    <v>44947.025563760937</v>
    <v>1459</v>
    <v>4.83</v>
    <v>62220960</v>
    <v>IMMUNOME, INC.</v>
    <v>IMMUNOME, INC.</v>
    <v>4.92</v>
    <v>4.8600000000000003</v>
    <v>5.13</v>
    <v>5.15</v>
    <v>12128840</v>
    <v>IMNM</v>
    <v>IMMUNOME, INC. (XNAS:IMNM)</v>
    <v>85375</v>
    <v>148997</v>
    <v>2015</v>
  </rv>
  <rv s="2">
    <v>1460</v>
  </rv>
  <rv s="0">
    <v>https://www.bing.com/financeapi/forcetrigger?t=bxpb27&amp;q=XNAS%3aSABS&amp;form=skydnc</v>
    <v>Learn more on Bing</v>
  </rv>
  <rv s="3">
    <v>5</v>
    <v>SAB BIOTHERAPEUTICS, INC. (XNAS:SABS)</v>
    <v>2</v>
    <v>6</v>
    <v>Finance</v>
    <v>4</v>
    <v>en-GB</v>
    <v>bxpb27</v>
    <v>268435456</v>
    <v>1</v>
    <v>Powered by Refinitiv</v>
    <v>6.17</v>
    <v>0.50049999999999994</v>
    <v>2.0350000000000001</v>
    <v>2.75E-2</v>
    <v>3.9146E-2</v>
    <v>-1.9900000000000001E-2</v>
    <v>-2.726E-2</v>
    <v>USD</v>
    <v>SAB Biotherapeutics, Inc. is a clinical-stage biopharmaceutical company. The Company is focused on the development of proprietary immunotherapeutic polyclonal human antibodies to treat and prevent infectious diseases and immune and autoimmune disorders. The Company uses its immunotherapy platform, DiversitAb, to produce a new class of specifically targeted, fully human polyclonal antibodies without the need for human donors and applies to a range of serious unmet needs in human diseases. The Company's product candidates include SAB-185, which is a fully human polyclonal antibody therapeutic for the treatment of Coronavirus disease (COVID-19), and SAB-176, a multivalent, neutralizing fully human polyclonal antibody therapeutic candidate designed to bind to Type A and B influenza viruses. The Company's pre-clinical product candidates are in development for autoimmune diseases, including SAB-142 for Type 1 Diabetes and organ transplant induction and early discovery work in oncology.</v>
    <v>139</v>
    <v>Nasdaq Stock Market</v>
    <v>XNAS</v>
    <v>XNAS</v>
    <v>2100 East 54Th Street North, Suite 202, SIOUX FALLS, SD, 57104 US</v>
    <v>0.77459999999999996</v>
    <v>Biotechnology &amp; Medical Research</v>
    <v>Stock</v>
    <v>44946.926689073436</v>
    <v>1462</v>
    <v>0.69489999999999996</v>
    <v>31412550</v>
    <v>SAB BIOTHERAPEUTICS, INC.</v>
    <v>SAB BIOTHERAPEUTICS, INC.</v>
    <v>0.77459999999999996</v>
    <v>7.6963999999999997</v>
    <v>0.70250000000000001</v>
    <v>0.73</v>
    <v>0.71009999999999995</v>
    <v>43030880</v>
    <v>SABS</v>
    <v>SAB BIOTHERAPEUTICS, INC. (XNAS:SABS)</v>
    <v>33122</v>
    <v>86337</v>
    <v>2020</v>
  </rv>
  <rv s="2">
    <v>1463</v>
  </rv>
  <rv s="0">
    <v>https://www.bing.com/financeapi/forcetrigger?t=a1p1yc&amp;q=XNAS%3aBWV&amp;form=skydnc</v>
    <v>Learn more on Bing</v>
  </rv>
  <rv s="4">
    <v>7</v>
    <v>BLUE WATER VACCINES INC. (XNAS:BWV)</v>
    <v>2</v>
    <v>8</v>
    <v>Finance</v>
    <v>9</v>
    <v>en-GB</v>
    <v>a1p1yc</v>
    <v>268435456</v>
    <v>1</v>
    <v>Powered by Refinitiv</v>
    <v>90.9</v>
    <v>0.91</v>
    <v>2.6349999999999998</v>
    <v>0.14000000000000001</v>
    <v>0.11382099999999999</v>
    <v>0.03</v>
    <v>2.1898000000000001E-2</v>
    <v>USD</v>
    <v>Blue Water Vaccines, Inc. is a biopharmaceutical company. The Company is focused on developing transformational vaccines to prevent infectious diseases worldwide. Its versatile vaccine platform has unique molecular properties that enable delivery of various antigens, which can be utilized to develop singular or multi-targeted vaccines. The Company's lead influenza (flu) vaccine program uses technology to identify specific epitopes, or proteins of antigens, with cross-reactive properties, that enable the potential development of a universal flu vaccine. It is focused on developing novel vaccines that induce durable and long-term immunity. Its vaccine candidates include BWV-101 and BWV-102, an influenza vaccine program; BWV-201, which is a streptococcus pneumoniae (S. pneumoniae) vaccine program; BWV-301, a norovirus-rotavirus vaccine program, and BWV-302, a norovirus-malaria vaccine program. The Company's pipeline includes novel vaccine candidates licensed from research institutions.</v>
    <v>5</v>
    <v>Nasdaq Stock Market</v>
    <v>XNAS</v>
    <v>XNAS</v>
    <v>2041 Courtland Avenue, CINCINNATI, OH, 45212 US</v>
    <v>1.37</v>
    <v>Pharmaceuticals</v>
    <v>Stock</v>
    <v>44947.040479096875</v>
    <v>1465</v>
    <v>1.23</v>
    <v>21200690</v>
    <v>BLUE WATER VACCINES INC.</v>
    <v>BLUE WATER VACCINES INC.</v>
    <v>1.25</v>
    <v>1.23</v>
    <v>1.37</v>
    <v>1.4</v>
    <v>15474960</v>
    <v>BWV</v>
    <v>BLUE WATER VACCINES INC. (XNAS:BWV)</v>
    <v>597224</v>
    <v>169892</v>
    <v>2018</v>
  </rv>
  <rv s="2">
    <v>1466</v>
  </rv>
  <rv s="0">
    <v>https://www.bing.com/financeapi/forcetrigger?t=azc2k2&amp;q=XNAS%3aCOCP&amp;form=skydnc</v>
    <v>Learn more on Bing</v>
  </rv>
  <rv s="3">
    <v>5</v>
    <v>COCRYSTAL PHARMA, INC. (XNAS:COCP)</v>
    <v>2</v>
    <v>6</v>
    <v>Finance</v>
    <v>4</v>
    <v>en-GB</v>
    <v>azc2k2</v>
    <v>268435456</v>
    <v>1</v>
    <v>Powered by Refinitiv</v>
    <v>7.5587999999999997</v>
    <v>1.74</v>
    <v>0.93300000000000005</v>
    <v>-0.09</v>
    <v>-3.7656999999999996E-2</v>
    <v>0.09</v>
    <v>3.9129999999999998E-2</v>
    <v>USD</v>
    <v>Cocrystal Pharma, Inc. is a biotechnology company. The Company focuses on developing antiviral therapeutics that inhibit the essential viral replication function of RNA viruses causing acute and chronic viral diseases. The Company focuses on treating influenza virus, coronavirus, hepatitis C virus (HCV) and norovirus infections by discovering and developing drug candidates targeting the viral replication process. The Company uses computational methods to screen and design product candidates using cocrystal structural information. Its development pipeline includes CC-31244 and CC-42344. The Company’s CC-31244 is a pan-genotypic inhibitor of NS5B polymerase for the treatment of hepatitis C infection. The Company’s CC-42344 is a PB2 inhibitor for the treatment of influenza A infection. Its pipeline also includes CDI-45205 for the treatment of coronavirus. It has also developed chemical libraries consisting of non-nucleoside inhibitors, metal-binding inhibitors, and drug-like fragments.</v>
    <v>13</v>
    <v>Nasdaq Stock Market</v>
    <v>XNAS</v>
    <v>XNAS</v>
    <v>19805 N Creek Pkwy, BOTHELL, WA, 98011-8251 US</v>
    <v>2.4</v>
    <v>Pharmaceuticals</v>
    <v>Stock</v>
    <v>44947.030575416407</v>
    <v>1468</v>
    <v>2.2700999999999998</v>
    <v>18728900</v>
    <v>COCRYSTAL PHARMA, INC.</v>
    <v>COCRYSTAL PHARMA, INC.</v>
    <v>2.36</v>
    <v>72.886300000000006</v>
    <v>2.39</v>
    <v>2.2999999999999998</v>
    <v>2.39</v>
    <v>8143000</v>
    <v>COCP</v>
    <v>COCRYSTAL PHARMA, INC. (XNAS:COCP)</v>
    <v>43735</v>
    <v>50685</v>
    <v>2014</v>
  </rv>
  <rv s="2">
    <v>1469</v>
  </rv>
  <rv s="0">
    <v>https://www.bing.com/financeapi/forcetrigger?t=a2jgfr&amp;q=XNAS%3aHGEN&amp;form=skydnc</v>
    <v>Learn more on Bing</v>
  </rv>
  <rv s="4">
    <v>7</v>
    <v>HUMANIGEN, INC. (XNAS:HGEN)</v>
    <v>2</v>
    <v>8</v>
    <v>Finance</v>
    <v>4</v>
    <v>en-GB</v>
    <v>a2jgfr</v>
    <v>268435456</v>
    <v>1</v>
    <v>Powered by Refinitiv</v>
    <v>4.1050000000000004</v>
    <v>9.2399999999999996E-2</v>
    <v>-0.98770000000000002</v>
    <v>7.3000000000000001E-3</v>
    <v>4.9828999999999998E-2</v>
    <v>-3.8E-3</v>
    <v>-2.4707E-2</v>
    <v>USD</v>
    <v>Humanigen, Inc. is a clinical-stage biopharmaceutical company. The Company is engaged in developing its portfolio of Humaneered anti-inflammatory immunology and immuno-oncology monoclonal antibodies. Its Humaneered technology platform offers a method for converting existing antibodies into engineered human antibodies designed for therapeutic use, primarily with acute and chronic conditions. The Company’s lead product candidate, lenzilumab, and its other two product candidates, ifabotuzumab (iFab) and HGEN005, are Humaneered monoclonal antibodies. Its lenzilumab product is a monoclonal antibody that has been demonstrated to neutralize human granulocyte-macrophage colony-stimulating factor (GM-CSF). Its ifabotuzumab product is focused on the EphA3 receptor. Its HGEN005 product is selectively targeting the eosinophil receptor EMR1. Its subsidiaries include Humanigen, Ltd., Humanigen Australia Pty, Ltd. and Humanigen Europe, Ltd.</v>
    <v>11</v>
    <v>Nasdaq Stock Market</v>
    <v>XNAS</v>
    <v>XNAS</v>
    <v>830 MORRIS TURNPIKE, 4TH FLOOR, SHORT HILLS, NJ, 07078 US</v>
    <v>0.15559999999999999</v>
    <v>Pharmaceuticals</v>
    <v>Stock</v>
    <v>44947.040810277344</v>
    <v>1471</v>
    <v>0.14649999999999999</v>
    <v>18314520</v>
    <v>HUMANIGEN, INC.</v>
    <v>HUMANIGEN, INC.</v>
    <v>0.1527</v>
    <v>0.14649999999999999</v>
    <v>0.15379999999999999</v>
    <v>0.15</v>
    <v>119080100</v>
    <v>HGEN</v>
    <v>HUMANIGEN, INC. (XNAS:HGEN)</v>
    <v>1671495</v>
    <v>3940311</v>
    <v>2001</v>
  </rv>
  <rv s="2">
    <v>1472</v>
  </rv>
  <rv s="0">
    <v>https://www.bing.com/financeapi/forcetrigger?t=a1yn27&amp;q=XNYS%3aNNVC&amp;form=skydnc</v>
    <v>Learn more on Bing</v>
  </rv>
  <rv s="3">
    <v>5</v>
    <v>NANOVIRICIDES, INC. (XNYS:NNVC)</v>
    <v>2</v>
    <v>6</v>
    <v>Finance</v>
    <v>4</v>
    <v>en-GB</v>
    <v>a1yn27</v>
    <v>268435456</v>
    <v>1</v>
    <v>Powered by Refinitiv</v>
    <v>3.88</v>
    <v>1.04</v>
    <v>1.0873999999999999</v>
    <v>0.03</v>
    <v>2.1898000000000001E-2</v>
    <v>0.04</v>
    <v>2.8570999999999999E-2</v>
    <v>USD</v>
    <v>NanoViricides, Inc. is a nano-biopharmaceutical company. The Company is engaged in discovery, development, and commercialization of drugs to combat viral infections using its nanomedicines technology. The Company's nanoviricide technology enables direct attacks at multiple points on a virus particle. The nanomedicines technology also enables attacking the rapid intracellular reproduction of the virus by incorporating one or more active pharmaceutical ingredients (APIs) within the core of the nanoviricide. The Company is developing antiviral drug candidate, NV-CoV-2 drug for the treatment of COVID-19 infected sick persons. Its other clinical drug candidate NV-HHV-101 a skin cream for the treatment of shingles rash. The Company also offers several additional pre-clinical drug development programs, including Herpes Simplex Viruses (HSV-1 that causes cold sores, and HSV-2 that causes genital ulcers), HIV/AIDS, Influenza, Dengue viruses, and Ebola/Marburg.</v>
    <v>17</v>
    <v>New York Stock Exchange</v>
    <v>XNYS</v>
    <v>XNYS</v>
    <v>1 Controls Drive, SHELTON, CT, 06484 US</v>
    <v>1.4</v>
    <v>Biotechnology &amp; Medical Research</v>
    <v>Stock</v>
    <v>44947.041666828125</v>
    <v>1474</v>
    <v>1.35</v>
    <v>16254000</v>
    <v>NANOVIRICIDES, INC.</v>
    <v>NANOVIRICIDES, INC.</v>
    <v>1.36</v>
    <v>0</v>
    <v>1.37</v>
    <v>1.4</v>
    <v>1.44</v>
    <v>11610000</v>
    <v>NNVC</v>
    <v>NANOVIRICIDES, INC. (XNYS:NNVC)</v>
    <v>10591</v>
    <v>41372</v>
    <v>2005</v>
  </rv>
  <rv s="2">
    <v>1475</v>
  </rv>
  <rv s="0">
    <v>https://www.bing.com/financeapi/forcetrigger?t=bvsk52&amp;q=XNAS%3aONCR&amp;form=skydnc</v>
    <v>Learn more on Bing</v>
  </rv>
  <rv s="4">
    <v>7</v>
    <v>ONCORUS, INC. (XNAS:ONCR)</v>
    <v>2</v>
    <v>8</v>
    <v>Finance</v>
    <v>4</v>
    <v>en-GB</v>
    <v>bvsk52</v>
    <v>268435456</v>
    <v>1</v>
    <v>Powered by Refinitiv</v>
    <v>3.68</v>
    <v>0.23</v>
    <v>1.1559999999999999</v>
    <v>-2.5000000000000001E-2</v>
    <v>-5.9524000000000001E-2</v>
    <v>2.5000000000000001E-2</v>
    <v>6.3291E-2</v>
    <v>USD</v>
    <v>Oncorus, Inc. is a clinical-stage biopharmaceutical company. The Company is focused on developing active viral immunotherapies to transform outcomes for cancer patients. Using its two platforms, the Company is developing a pipeline of intratumorally and intravenously administered product candidates designed to selectively attack and kill tumor cells and deliver transgenes to stimulate multiple arms of the immune system against tumors. Its lead product candidate, ONCR-177, is an intratumorally administered viral immunotherapy based on its oncolytic HSV-1 platform (oHSV Platform), which leverages the Herpes Simplex Virus type 1 (HSV-1). It is also developing a pipeline of product candidates based on its vRNA Immunotherapy Platform. This platform aims to enable repeat intravenous administration of viral immunotherapies in order to treat cancers that are less amenable to intratumoral injection due to safety and feasibility reasons, such as cancers of the lung.</v>
    <v>82</v>
    <v>Nasdaq Stock Market</v>
    <v>XNAS</v>
    <v>XNAS</v>
    <v>4 Corporate Drive, ANDOVER, MA, 01810 US</v>
    <v>0.41830000000000001</v>
    <v>Biotechnology &amp; Medical Research</v>
    <v>Stock</v>
    <v>44946.955081585154</v>
    <v>1477</v>
    <v>0.36499999999999999</v>
    <v>10259390</v>
    <v>ONCORUS, INC.</v>
    <v>ONCORUS, INC.</v>
    <v>0.40739999999999998</v>
    <v>0.42</v>
    <v>0.39500000000000002</v>
    <v>0.42</v>
    <v>25973130</v>
    <v>ONCR</v>
    <v>ONCORUS, INC. (XNAS:ONCR)</v>
    <v>371010</v>
    <v>482008</v>
    <v>2015</v>
  </rv>
  <rv s="2">
    <v>1478</v>
  </rv>
  <rv s="0">
    <v>https://www.bing.com/financeapi/forcetrigger?t=bvprqh&amp;q=XNAS%3aVIRI&amp;form=skydnc</v>
    <v>Learn more on Bing</v>
  </rv>
  <rv s="4">
    <v>7</v>
    <v>VIRIOS THERAPEUTICS, INC. (XNAS:VIRI)</v>
    <v>2</v>
    <v>8</v>
    <v>Finance</v>
    <v>4</v>
    <v>en-GB</v>
    <v>bvprqh</v>
    <v>268435456</v>
    <v>1</v>
    <v>Powered by Refinitiv</v>
    <v>9.1109000000000009</v>
    <v>0.219</v>
    <v>1.111</v>
    <v>-2.8999999999999998E-3</v>
    <v>-9.8510000000000004E-3</v>
    <v>8.5000000000000006E-3</v>
    <v>2.9159999999999998E-2</v>
    <v>USD</v>
    <v>Virios Therapeutics, Inc. is a development-stage biotechnology company focused on advancing antiviral therapies to treat debilitating chronic diseases such as fibromyalgia (FM). The Company’s lead development candidate is IMC-1, which is a fixed dose combination of famciclovir, and celecoxib designed to synergistically suppress herpes virus replication. IMC-1 combines these two specific mechanisms of action purposely designed to inhibit herpes virus activation and replication. The Company’s pipeline product includes IMC-2 (valacyclovir and celecoxib), which is in the Phase 1 development stage. IMC-2 (valacyclovir and celecoxib) is developed for treatment of managing the fatigue, sleep, attention, pain, autonomic function, and anxiety associated with Long-COVID or Post-Acute Sequelae of COVID-19 (PASC).</v>
    <v>5</v>
    <v>Nasdaq Stock Market</v>
    <v>XNAS</v>
    <v>XNAS</v>
    <v>44 Milton Avenue, ALPHARETTA, GA, 30009 US</v>
    <v>0.31</v>
    <v>Biotechnology &amp; Medical Research</v>
    <v>Stock</v>
    <v>44947.007632267967</v>
    <v>1480</v>
    <v>0.28799999999999998</v>
    <v>5343310</v>
    <v>VIRIOS THERAPEUTICS, INC.</v>
    <v>VIRIOS THERAPEUTICS, INC.</v>
    <v>0.31</v>
    <v>0.2944</v>
    <v>0.29149999999999998</v>
    <v>0.3</v>
    <v>18330390</v>
    <v>VIRI</v>
    <v>VIRIOS THERAPEUTICS, INC. (XNAS:VIRI)</v>
    <v>155450</v>
    <v>379040</v>
    <v>2020</v>
  </rv>
  <rv s="2">
    <v>1481</v>
  </rv>
  <rv s="0">
    <v>https://www.bing.com/financeapi/forcetrigger?t=a1vlzr&amp;q=XNAS%3aINSM&amp;form=skydnc</v>
    <v>Learn more on Bing</v>
  </rv>
  <rv s="4">
    <v>7</v>
    <v>INSMED INCORPORATED (XNAS:INSM)</v>
    <v>2</v>
    <v>8</v>
    <v>Finance</v>
    <v>4</v>
    <v>en-GB</v>
    <v>a1vlzr</v>
    <v>268435456</v>
    <v>1</v>
    <v>Powered by Refinitiv</v>
    <v>28.94</v>
    <v>16.41</v>
    <v>1.5681</v>
    <v>1.1299999999999999</v>
    <v>5.7214999999999995E-2</v>
    <v>0.02</v>
    <v>9.5790000000000003E-4</v>
    <v>USD</v>
    <v>Insmed Incorporated is a biopharmaceutical company engaged in providing ARIKAYCE (amikacin liposome inhalation suspension) product, which is used for the treatment of Mycobacterium avium complex lung disease as part of a combination antibacterial drug regimen for adult patients with limited or no alternative treatment options. Its clinical-stage pipeline includes brensocatib and treprostinil palmitil inhalation powder (TPIP). Brensocatib is a small molecule, oral, reversible inhibitor of dipeptidyl peptidase 1, which is developing for the treatment of patients with bronchiectasis, cystic fibrosis (CF) and other neutrophil-mediated diseases, including chronic rhinosinusitis without nasal polyps (CRS) and hidradenitis suppurativa (HS). TPIP is an inhaled formulation of the treprostinil prodrug treprostinil palmitil which may offer a differentiated product profile for pulmonary arterial hypertension (PAH) and pulmonary hypertension associated with interstitial lung disease (PH-ILD).</v>
    <v>613</v>
    <v>Nasdaq Stock Market</v>
    <v>XNAS</v>
    <v>XNAS</v>
    <v>700 Us Highway 202/206, BRIDGEWATER, NJ, 08807 US</v>
    <v>21</v>
    <v>Biotechnology &amp; Medical Research</v>
    <v>Stock</v>
    <v>44946.965155625003</v>
    <v>1483</v>
    <v>19.809999999999999</v>
    <v>2828756000</v>
    <v>INSMED INCORPORATED</v>
    <v>INSMED INCORPORATED</v>
    <v>20.079999999999998</v>
    <v>19.75</v>
    <v>20.88</v>
    <v>20.9</v>
    <v>135476800</v>
    <v>INSM</v>
    <v>INSMED INCORPORATED (XNAS:INSM)</v>
    <v>1776658</v>
    <v>1482630</v>
    <v>1999</v>
  </rv>
  <rv s="2">
    <v>1484</v>
  </rv>
  <rv s="0">
    <v>https://www.bing.com/financeapi/forcetrigger?t=a236h7&amp;q=XNAS%3aSMMT&amp;form=skydnc</v>
    <v>Learn more on Bing</v>
  </rv>
  <rv s="4">
    <v>7</v>
    <v>SUMMIT THERAPEUTICS INC. (XNAS:SMMT)</v>
    <v>2</v>
    <v>8</v>
    <v>Finance</v>
    <v>4</v>
    <v>en-GB</v>
    <v>a236h7</v>
    <v>268435456</v>
    <v>1</v>
    <v>Powered by Refinitiv</v>
    <v>5.78</v>
    <v>0.66</v>
    <v>-1.0011000000000001</v>
    <v>0.16</v>
    <v>3.7825000000000004E-2</v>
    <v>0</v>
    <v>0</v>
    <v>USD</v>
    <v>Summit Therapeutics Inc. is a biopharmaceutical company. The Company is focused on discovering, developing, and commercializing antibiotics for serious infectious diseases. Its lead CDI product candidate is ridinilazole is an orally administered small molecule antibiotic. The Company's preclinical candidates include SMT-738, from the DDS-04 series for development in the fight against multidrug-resistant infections, specifically carbapenem-resistant Enterobacteriaceae (CRE) infections. The Company is conducting a Phase III clinical program, which is focused on treating patients suffering from Clostridioides difficile infection, also known as C. difficile infection (CDI). The Company is also seeking to expand its product candidate portfolio through the development of a new mechanism, precision antibiotics using its Discuva Platform.</v>
    <v>105</v>
    <v>Nasdaq Stock Market</v>
    <v>XNAS</v>
    <v>XNAS</v>
    <v>2882 Sand Hill Road, Suite 106, MENLO PARK, CA, 94025 US</v>
    <v>4.55</v>
    <v>Biotechnology &amp; Medical Research</v>
    <v>Stock</v>
    <v>44947.041194316407</v>
    <v>1486</v>
    <v>4.2</v>
    <v>883800000</v>
    <v>SUMMIT THERAPEUTICS INC.</v>
    <v>SUMMIT THERAPEUTICS INC.</v>
    <v>4.33</v>
    <v>4.2300000000000004</v>
    <v>4.3899999999999997</v>
    <v>4.3899999999999997</v>
    <v>201321200</v>
    <v>SMMT</v>
    <v>SUMMIT THERAPEUTICS INC. (XNAS:SMMT)</v>
    <v>2314865</v>
    <v>7610583</v>
    <v>2020</v>
  </rv>
  <rv s="2">
    <v>1487</v>
  </rv>
  <rv s="0">
    <v>https://www.bing.com/financeapi/forcetrigger?t=a1mvp2&amp;q=XNAS%3aADMA&amp;form=skydnc</v>
    <v>Learn more on Bing</v>
  </rv>
  <rv s="4">
    <v>7</v>
    <v>ADMA BIOLOGICS, INC. (XNAS:ADMA)</v>
    <v>2</v>
    <v>8</v>
    <v>Finance</v>
    <v>9</v>
    <v>en-GB</v>
    <v>a1mvp2</v>
    <v>268435456</v>
    <v>1</v>
    <v>Powered by Refinitiv</v>
    <v>3.98</v>
    <v>1.3</v>
    <v>0.88190000000000002</v>
    <v>0.22</v>
    <v>6.7072999999999994E-2</v>
    <v>0.08</v>
    <v>2.2856999999999999E-2</v>
    <v>USD</v>
    <v>ADMA Biologics, Inc. is a biopharmaceutical company. It develops, manufactures, and markets specialty plasma-based biologics for the treatment and prevention of infectious diseases. It is engaged in the development and commercialization of human plasma and plasma-derived therapeutics. Its patients include immune-compromised individuals who suffer from an underlying immune deficiency disorder and immune-suppressed for medical reasons. Its product candidates include BIVIGAM, an Intravenous Immune Globulin (IVIG) product indicated for the treatment of Primary Humoral Immunodeficiency (PI); ASCENIV an IVIG product indicated for the treatment of PI, and Nabi-HB which is indicated for the treatment of acute exposure to blood containing Hepatitis B surface antigen (HBsAg). Its ADMA BioCenters subsidiary operates source plasma collection facilities in the United States. Its Plasma Collection Centers segment, provides a portion of its blood plasma for the manufacture of its products candidates.</v>
    <v>527</v>
    <v>Nasdaq Stock Market</v>
    <v>XNAS</v>
    <v>XNAS</v>
    <v>C/O Adma Biologics, Inc., 465 State Route 17, RAMSEY, NJ, 07446 US</v>
    <v>3.57</v>
    <v>Pharmaceuticals</v>
    <v>Stock</v>
    <v>44946.904747823435</v>
    <v>1489</v>
    <v>3.26</v>
    <v>762145600</v>
    <v>ADMA BIOLOGICS, INC.</v>
    <v>ADMA BIOLOGICS, INC.</v>
    <v>3.33</v>
    <v>3.28</v>
    <v>3.5</v>
    <v>3.58</v>
    <v>217755900</v>
    <v>ADMA</v>
    <v>ADMA BIOLOGICS, INC. (XNAS:ADMA)</v>
    <v>4041507</v>
    <v>2835827</v>
    <v>2006</v>
  </rv>
  <rv s="2">
    <v>1490</v>
  </rv>
  <rv s="0">
    <v>https://www.bing.com/financeapi/forcetrigger?t=a1xegh&amp;q=XNAS%3aMCRB&amp;form=skydnc</v>
    <v>Learn more on Bing</v>
  </rv>
  <rv s="4">
    <v>7</v>
    <v>SERES THERAPEUTICS, INC. (XNAS:MCRB)</v>
    <v>2</v>
    <v>8</v>
    <v>Finance</v>
    <v>4</v>
    <v>en-GB</v>
    <v>a1xegh</v>
    <v>268435456</v>
    <v>1</v>
    <v>Powered by Refinitiv</v>
    <v>9.49</v>
    <v>2.5</v>
    <v>2.7416999999999998</v>
    <v>0.1</v>
    <v>1.9569E-2</v>
    <v>-0.01</v>
    <v>-1.9189999999999999E-3</v>
    <v>USD</v>
    <v>Seres Therapeutics, Inc. is a microbiome therapeutics platform company. The Company is engaged in developing a class of biological drugs, which are designed to treat disease by modulating the microbiome to restore health by repairing the function of a disrupted microbiome to a non-disease state. The Company's lead product candidate, SER-109, is designed to reduce further recurrences of Clostridioides difficle infection (CDI). It is also developing therapeutics, such as SER-155, to specifically target infections and antimicrobial resistance. SER-155, a microbiome therapeutic candidate consisting of a consortium of cultivated bacteria, is designed to reduce incidences of gastrointestinal infections, bloodstream infections and graft versus host disease (GvHD) in patients receiving allogeneic hematopoietic stem cell transplantation (allo-HSCT). In addition, using its microbiome therapeutics platform, the Company is developing SER-287 and SER-301 to treat ulcerative colitis (UC).</v>
    <v>333</v>
    <v>Nasdaq Stock Market</v>
    <v>XNAS</v>
    <v>XNAS</v>
    <v>200 Sidney St, CAMBRIDGE, MA, 02139-4218 US</v>
    <v>5.31</v>
    <v>Biotechnology &amp; Medical Research</v>
    <v>Stock</v>
    <v>44947.008515253903</v>
    <v>1492</v>
    <v>5.04</v>
    <v>649123000</v>
    <v>SERES THERAPEUTICS, INC.</v>
    <v>SERES THERAPEUTICS, INC.</v>
    <v>5.2</v>
    <v>5.1100000000000003</v>
    <v>5.21</v>
    <v>5.2</v>
    <v>124591700</v>
    <v>MCRB</v>
    <v>SERES THERAPEUTICS, INC. (XNAS:MCRB)</v>
    <v>673563</v>
    <v>735155</v>
    <v>2010</v>
  </rv>
  <rv s="2">
    <v>1493</v>
  </rv>
  <rv s="0">
    <v>https://www.bing.com/financeapi/forcetrigger?t=bwdgur&amp;q=XNAS%3aTARS&amp;form=skydnc</v>
    <v>Learn more on Bing</v>
  </rv>
  <rv s="4">
    <v>7</v>
    <v>TARSUS PHARMACEUTICALS, INC. (XNAS:TARS)</v>
    <v>2</v>
    <v>8</v>
    <v>Finance</v>
    <v>4</v>
    <v>en-GB</v>
    <v>bwdgur</v>
    <v>268435456</v>
    <v>1</v>
    <v>Powered by Refinitiv</v>
    <v>21.47</v>
    <v>10.8001</v>
    <v>0.71099999999999997</v>
    <v>0.53</v>
    <v>3.6805999999999998E-2</v>
    <v>0</v>
    <v>0</v>
    <v>USD</v>
    <v>Tarsus Pharmaceuticals, Inc. is a biopharmaceutical company, which is focused on the development and commercialization of therapeutics. The Company's lead product candidate, TP-03, is an investigational eye drop in Phase III to treat blepharitis caused by the infestation of Demodex mites, which is referred to as Demodex blepharitis. Blepharitis (Blephar is a reference to eyelid and itis is a reference to inflammation) is a condition characterized by inflammation of the eyelid margin, redness and ocular irritation, including a specific type of eyelash dandruff called collarettes, which are pathognomonic for Demodex blepharitis. The Company designed TP-03 to target and eradicate the root cause of Demodex blepharitis, Demodex mite infestation. The active pharmaceutical ingredient (API) of TP-03, lotilaner, paralyzes and eradicates mites and other parasites through the inhibition of parasite-specific gamma-aminobutyric acid-gated chloride (GABA-Cl) channels.</v>
    <v>46</v>
    <v>Nasdaq Stock Market</v>
    <v>XNAS</v>
    <v>XNAS</v>
    <v>15440 Laguna Canyon Road, IRVINE, CA, 92618 US</v>
    <v>15.055</v>
    <v>Biotechnology &amp; Medical Research</v>
    <v>Stock</v>
    <v>44946.876092846876</v>
    <v>1495</v>
    <v>14.3</v>
    <v>398215800</v>
    <v>TARSUS PHARMACEUTICALS, INC.</v>
    <v>TARSUS PHARMACEUTICALS, INC.</v>
    <v>14.56</v>
    <v>14.4</v>
    <v>14.93</v>
    <v>14.93</v>
    <v>26672190</v>
    <v>TARS</v>
    <v>TARSUS PHARMACEUTICALS, INC. (XNAS:TARS)</v>
    <v>77217</v>
    <v>117238</v>
    <v>2016</v>
  </rv>
  <rv s="2">
    <v>1496</v>
  </rv>
  <rv s="0">
    <v>https://www.bing.com/financeapi/forcetrigger?t=c5gdf2&amp;q=XNAS%3aANTX&amp;form=skydnc</v>
    <v>Learn more on Bing</v>
  </rv>
  <rv s="4">
    <v>7</v>
    <v>AN2 THERAPEUTICS, INC. (XNAS:ANTX)</v>
    <v>2</v>
    <v>8</v>
    <v>Finance</v>
    <v>4</v>
    <v>en-GB</v>
    <v>c5gdf2</v>
    <v>268435456</v>
    <v>1</v>
    <v>Powered by Refinitiv</v>
    <v>23.58</v>
    <v>6.8788999999999998</v>
    <v>1.53</v>
    <v>0.59</v>
    <v>6.2699000000000005E-2</v>
    <v>0</v>
    <v>0</v>
    <v>USD</v>
    <v>AN2 Therapeutics, Inc. is a clinical-stage biopharmaceutical company. The Company is focused on developing treatments for rare, chronic and serious infectious diseases with high unmet needs. The Company’s initial product candidate is epetraborole, a once-daily, oral treatment for patients with non-tuberculous mycobacterial (NTM) lung disease, a rare, chronic and progressive infectious disease caused by bacteria, mycobacteria. Epetraborole has antimycobacterial activity through the inhibition of an essential and universal step in bacterial protein synthesis. Its mechanism of action is enabled by boron chemistry, which is the Company’s core technology approach. Epetraborole is under development in a pivotal Phase II/III clinical trial as a once-daily, oral treatment for patients with NTM lung disease with an initial focus on treatment-refractory Mycobacterium avium complex (MAC) lung disease.</v>
    <v>22</v>
    <v>Nasdaq Stock Market</v>
    <v>XNAS</v>
    <v>XNAS</v>
    <v>1800 El Camino Real, Suite D, MENLO PARK, CA, 94025-3069 US</v>
    <v>10</v>
    <v>Biotechnology &amp; Medical Research</v>
    <v>Stock</v>
    <v>44946.912480126564</v>
    <v>1498</v>
    <v>9.15</v>
    <v>194026600</v>
    <v>AN2 THERAPEUTICS, INC.</v>
    <v>AN2 THERAPEUTICS, INC.</v>
    <v>9.57</v>
    <v>9.41</v>
    <v>10</v>
    <v>10</v>
    <v>19402660</v>
    <v>ANTX</v>
    <v>AN2 THERAPEUTICS, INC. (XNAS:ANTX)</v>
    <v>24517</v>
    <v>72281</v>
    <v>2017</v>
  </rv>
  <rv s="2">
    <v>1499</v>
  </rv>
  <rv s="0">
    <v>https://www.bing.com/financeapi/forcetrigger?t=a23t9c&amp;q=XNAS%3aSVRA&amp;form=skydnc</v>
    <v>Learn more on Bing</v>
  </rv>
  <rv s="4">
    <v>7</v>
    <v>SAVARA INC. (XNAS:SVRA)</v>
    <v>2</v>
    <v>8</v>
    <v>Finance</v>
    <v>4</v>
    <v>en-GB</v>
    <v>a23t9c</v>
    <v>268435456</v>
    <v>1</v>
    <v>Powered by Refinitiv</v>
    <v>2.1</v>
    <v>1.02</v>
    <v>0.78139999999999998</v>
    <v>0.08</v>
    <v>3.9801000000000003E-2</v>
    <v>0.01</v>
    <v>4.7850000000000002E-3</v>
    <v>USD</v>
    <v>Savara Inc. is a clinical-stage biopharmaceutical company. The Company is focused on rare respiratory diseases. The Company’s lead program, molgramostim nebulizer solution (molgramostim), a inhaled biologic, is a granulocyte-macrophage colony-stimulating factor (GM-CSF) in Phase III development for autoimmune pulmonary alveolar proteinosis (aPAP). Molgramostim is an inhaled formulation of recombinant human GM-CSF, is being developed for the treatment of aPAP. Pulmonary alveolar proteinosis (PAP) is a rare lung disease characterized by the build-up of surfactant in the alveoli or air sacs of the lungs.</v>
    <v>22</v>
    <v>Nasdaq Stock Market</v>
    <v>XNAS</v>
    <v>XNAS</v>
    <v>6836 BEE CAVE ROAD, BUILDING 3, SUITE 201, AUSTIN, TX, 78746 US</v>
    <v>2.1</v>
    <v>Biotechnology &amp; Medical Research</v>
    <v>Stock</v>
    <v>44946.942491214846</v>
    <v>1501</v>
    <v>1.95</v>
    <v>238352000</v>
    <v>SAVARA INC.</v>
    <v>SAVARA INC.</v>
    <v>2</v>
    <v>2.0099999999999998</v>
    <v>2.09</v>
    <v>2.1</v>
    <v>114044000</v>
    <v>SVRA</v>
    <v>SAVARA INC. (XNAS:SVRA)</v>
    <v>355418</v>
    <v>148931</v>
    <v>1995</v>
  </rv>
  <rv s="2">
    <v>1502</v>
  </rv>
  <rv s="0">
    <v>https://www.bing.com/financeapi/forcetrigger?t=a1qc4c&amp;q=XNAS%3aCRMD&amp;form=skydnc</v>
    <v>Learn more on Bing</v>
  </rv>
  <rv s="3">
    <v>5</v>
    <v>CORMEDIX INC. (XNAS:CRMD)</v>
    <v>2</v>
    <v>6</v>
    <v>Finance</v>
    <v>4</v>
    <v>en-GB</v>
    <v>a1qc4c</v>
    <v>268435456</v>
    <v>1</v>
    <v>Powered by Refinitiv</v>
    <v>8.0250000000000004</v>
    <v>2.645</v>
    <v>2.3502999999999998</v>
    <v>0.13</v>
    <v>2.9544999999999998E-2</v>
    <v>0.06</v>
    <v>1.3245E-2</v>
    <v>USD</v>
    <v>CorMedix Inc. is a biopharmaceutical company. The Company is focused on developing and commercializing therapeutic products for the prevention and treatment of infectious and inflammatory diseases. The Company's primary focus is on the development of its lead product candidate, DefenCath, for commercialization in the United States. The DefenCath/Neutrolin is an anti-infective solution, a formulation of taurolidine 13.5 mg/mL, and heparin 1000 USP Units/mL intended for the reduction of catheter-related infections and thrombosis in patients requiring central venous catheters in clinical settings such as hemodialysis and total parenteral nutrition. DefenCath product is available in Europe and other territories under the brand name Neutrolin.</v>
    <v>29</v>
    <v>Nasdaq Stock Market</v>
    <v>XNAS</v>
    <v>XNAS</v>
    <v>300 Connell Drive, Suite 4200, BERKELEY HEIGHTS, NJ, 07922 US</v>
    <v>4.55</v>
    <v>Pharmaceuticals</v>
    <v>Stock</v>
    <v>44947.016162939064</v>
    <v>1504</v>
    <v>4.3800999999999997</v>
    <v>187008100</v>
    <v>CORMEDIX INC.</v>
    <v>CORMEDIX INC.</v>
    <v>4.42</v>
    <v>0</v>
    <v>4.4000000000000004</v>
    <v>4.53</v>
    <v>4.59</v>
    <v>41282130</v>
    <v>CRMD</v>
    <v>CORMEDIX INC. (XNAS:CRMD)</v>
    <v>281736</v>
    <v>225367</v>
    <v>2006</v>
  </rv>
  <rv s="2">
    <v>1505</v>
  </rv>
  <rv s="0">
    <v>https://www.bing.com/financeapi/forcetrigger?t=azwv7w&amp;q=XNAS%3aEVLO&amp;form=skydnc</v>
    <v>Learn more on Bing</v>
  </rv>
  <rv s="4">
    <v>7</v>
    <v>EVELO BIOSCIENCES, INC. (XNAS:EVLO)</v>
    <v>2</v>
    <v>8</v>
    <v>Finance</v>
    <v>4</v>
    <v>en-GB</v>
    <v>azwv7w</v>
    <v>268435456</v>
    <v>1</v>
    <v>Powered by Refinitiv</v>
    <v>5.44</v>
    <v>0.97</v>
    <v>1.4060999999999999</v>
    <v>-7.0000000000000007E-2</v>
    <v>-6.3635999999999998E-2</v>
    <v>0.04</v>
    <v>3.8835000000000001E-2</v>
    <v>USD</v>
    <v>Evelo Biosciences, Inc. is a clinical-stage biotechnology company. The Company is focused on discovering and developing an orally delivered investigational medicines that acts on cells in the small intestine to produce therapeutic effects throughout the body. It has built a platform to discover and develop oral medicines, which target the small intestinal axis (SINTAX). Its product candidates are orally delivered pharmaceutical preparations of single strains of microbes or microbial extracellular vesicles. Its product candidate, EDP1815, is being developed for the treatment of inflammatory diseases. Its other product candidates in development include EDP1867 and EDP2939 for the treatment of inflammatory disease. It has developed an integrated platform namely, SINTAX Medicine Platform, which is designed to identify individual strains of microbes capable of modulating the immune system by acting on SINTAX when administered at pharmacologically active doses and appropriately formulated.</v>
    <v>122</v>
    <v>Nasdaq Stock Market</v>
    <v>XNAS</v>
    <v>XNAS</v>
    <v>620 MEMORIAL DRIVE SUITE 500, CAMBRIDGE, MA, 02139 US</v>
    <v>1.1073</v>
    <v>Biotechnology &amp; Medical Research</v>
    <v>Stock</v>
    <v>44947.016290312502</v>
    <v>1507</v>
    <v>0.97</v>
    <v>112903000</v>
    <v>EVELO BIOSCIENCES, INC.</v>
    <v>EVELO BIOSCIENCES, INC.</v>
    <v>1.08</v>
    <v>1.1000000000000001</v>
    <v>1.03</v>
    <v>1.07</v>
    <v>109614600</v>
    <v>EVLO</v>
    <v>EVELO BIOSCIENCES, INC. (XNAS:EVLO)</v>
    <v>267765</v>
    <v>95763</v>
    <v>2014</v>
  </rv>
  <rv s="2">
    <v>1508</v>
  </rv>
  <rv s="0">
    <v>https://www.bing.com/financeapi/forcetrigger?t=a2188m&amp;q=XNAS%3aPRTK&amp;form=skydnc</v>
    <v>Learn more on Bing</v>
  </rv>
  <rv s="4">
    <v>7</v>
    <v>PARATEK PHARMACEUTICALS, INC. (XNAS:PRTK)</v>
    <v>2</v>
    <v>8</v>
    <v>Finance</v>
    <v>4</v>
    <v>en-GB</v>
    <v>a2188m</v>
    <v>268435456</v>
    <v>1</v>
    <v>Powered by Refinitiv</v>
    <v>4.37</v>
    <v>1.6</v>
    <v>1.4930000000000001</v>
    <v>7.0000000000000007E-2</v>
    <v>3.4313999999999997E-2</v>
    <v>0</v>
    <v>0</v>
    <v>USD</v>
    <v>Paratek Pharmaceuticals, Inc. is a commercial-stage biopharmaceutical company. The Company is focused on the development and commercialization of life-saving therapies for life-threatening diseases or other public health threats for civilian, government and military use. The Company's lead product, NUZYRA (omadacycline), is an oral and intravenous antibiotic for the treatment of adult patients with community-acquired bacterial pneumonia (CABP), and acute skin and skin structure infections (ABSSSI), caused by susceptible pathogens. Omadacycline is used in the emergency room, hospital, and community care settings. Its second product, SEYSARA (Sarecycline), is an oral therapy for the treatment of moderate to severe acne vulgaris.</v>
    <v>207</v>
    <v>Nasdaq Stock Market</v>
    <v>XNAS</v>
    <v>XNAS</v>
    <v>75 Park Plaza, 4Th Floor, BOSTON, MA, 02116 US</v>
    <v>2.13</v>
    <v>Pharmaceuticals</v>
    <v>Stock</v>
    <v>44946.912326527345</v>
    <v>1510</v>
    <v>2</v>
    <v>117209400</v>
    <v>PARATEK PHARMACEUTICALS, INC.</v>
    <v>PARATEK PHARMACEUTICALS, INC.</v>
    <v>2.0499999999999998</v>
    <v>2.04</v>
    <v>2.11</v>
    <v>2.11</v>
    <v>55549470</v>
    <v>PRTK</v>
    <v>PARATEK PHARMACEUTICALS, INC. (XNAS:PRTK)</v>
    <v>170052</v>
    <v>425961</v>
    <v>2001</v>
  </rv>
  <rv s="2">
    <v>1511</v>
  </rv>
  <rv s="0">
    <v>https://www.bing.com/financeapi/forcetrigger?t=a23fp2&amp;q=XNAS%3aSPRO&amp;form=skydnc</v>
    <v>Learn more on Bing</v>
  </rv>
  <rv s="4">
    <v>7</v>
    <v>SPERO THERAPEUTICS, INC. (XNAS:SPRO)</v>
    <v>2</v>
    <v>8</v>
    <v>Finance</v>
    <v>4</v>
    <v>en-GB</v>
    <v>a23fp2</v>
    <v>268435456</v>
    <v>1</v>
    <v>Powered by Refinitiv</v>
    <v>12.176299999999999</v>
    <v>0.68010000000000004</v>
    <v>0.79649999999999999</v>
    <v>0.02</v>
    <v>1.0752999999999999E-2</v>
    <v>-0.03</v>
    <v>-1.5956999999999999E-2</v>
    <v>USD</v>
    <v>Spero Therapeutics, Inc. is a clinical-stage biopharmaceutical company. The Company is focused on identifying, developing, and commercializing treatments involving bacterial infections, including multi-drug resistant (MDR) bacterial infections, and rare diseases where there is unmet medical and patient need. Its lead product candidate, tebipenem pivoxil hydrobromide (tebipenem HBr) is designed to be the first oral carbapenem-class antibiotic for use to treat certain bacterial infections that cause complicated urinary tract infections (cUTIs), including pyelonephritis, caused by certain microorganisms, in adult patients who have limited oral treatment options. Its pipeline also includes SPR720 and SPR206. SPR720 is designed to be the first oral treatment for non-tuberculous mycobacterial (NTM) infection. SPR206 is a direct acting intravenous (IV) administered polymyxin analogue developed from its potentiator platform to treat MDR Gram-negative bacterial infections within the hospital.</v>
    <v>41</v>
    <v>Nasdaq Stock Market</v>
    <v>XNAS</v>
    <v>XNAS</v>
    <v>675 Massachusetts Ave Ste 14, CAMBRIDGE, MA, 02139-3309 US</v>
    <v>1.88</v>
    <v>Biotechnology &amp; Medical Research</v>
    <v>Stock</v>
    <v>44947.012552522654</v>
    <v>1513</v>
    <v>1.8009999999999999</v>
    <v>97338980</v>
    <v>SPERO THERAPEUTICS, INC.</v>
    <v>SPERO THERAPEUTICS, INC.</v>
    <v>1.88</v>
    <v>1.86</v>
    <v>1.88</v>
    <v>1.85</v>
    <v>51776050</v>
    <v>SPRO</v>
    <v>SPERO THERAPEUTICS, INC. (XNAS:SPRO)</v>
    <v>260656</v>
    <v>530270</v>
    <v>2013</v>
  </rv>
  <rv s="2">
    <v>1514</v>
  </rv>
  <rv s="0">
    <v>https://www.bing.com/financeapi/forcetrigger?t=a1pf1h&amp;q=XNAS%3aCDTX&amp;form=skydnc</v>
    <v>Learn more on Bing</v>
  </rv>
  <rv s="4">
    <v>7</v>
    <v>CIDARA THERAPEUTICS, INC. (XNAS:CDTX)</v>
    <v>2</v>
    <v>8</v>
    <v>Finance</v>
    <v>4</v>
    <v>en-GB</v>
    <v>a1pf1h</v>
    <v>268435456</v>
    <v>1</v>
    <v>Powered by Refinitiv</v>
    <v>1.6</v>
    <v>0.4</v>
    <v>1.3129999999999999</v>
    <v>-0.50670000000000004</v>
    <v>-0.392791</v>
    <v>2.6700000000000002E-2</v>
    <v>3.4086999999999999E-2</v>
    <v>USD</v>
    <v>Cidara Therapeutics, Inc. is a biotechnology company. The Company is focused on the discovery, development and commercialization of therapeutics designed for the care of patients facing serious fungal or viral infections. The Company's lead product candidate is rezafungin acetate, an intravenous formulation of an echinocandin. Rezafungin is being developed as a once-weekly, high-exposure therapy for the treatment and prevention of serious invasive fungal infections. Rezafungin acetate is in Phase III of chemical trials. Its Cloudbreak antiviral platform consist of pipelines to develop Antiviral Conjugates (AVCs) for the prevention and treatment of influenza and other viral infections, including respiratory syncytial virus (RSV), human immunodeficiency virus (HIV) and the SARS-CoV-2 strains causing COVID-19. The Company's subsidiary includes Cidara Therapeutics United Kingdom Limited and Cidara Therapeutics (Ireland) Limited.</v>
    <v>89</v>
    <v>Nasdaq Stock Market</v>
    <v>XNAS</v>
    <v>XNAS</v>
    <v>6310 Nancy Ridge Dr Ste 101, SAN DIEGO, CA, 92121-3209 US</v>
    <v>1.4</v>
    <v>Biotechnology &amp; Medical Research</v>
    <v>Stock</v>
    <v>44947.041129385936</v>
    <v>1516</v>
    <v>0.75</v>
    <v>56098450</v>
    <v>CIDARA THERAPEUTICS, INC.</v>
    <v>CIDARA THERAPEUTICS, INC.</v>
    <v>1.32</v>
    <v>1.29</v>
    <v>0.7833</v>
    <v>0.81</v>
    <v>71618090</v>
    <v>CDTX</v>
    <v>CIDARA THERAPEUTICS, INC. (XNAS:CDTX)</v>
    <v>8179475</v>
    <v>653846</v>
    <v>2012</v>
  </rv>
  <rv s="2">
    <v>1517</v>
  </rv>
  <rv s="0">
    <v>https://www.bing.com/financeapi/forcetrigger?t=c2juu2&amp;q=XNAS%3aACXP&amp;form=skydnc</v>
    <v>Learn more on Bing</v>
  </rv>
  <rv s="4">
    <v>7</v>
    <v>ACURX PHARMACEUTICALS, INC. (XNAS:ACXP)</v>
    <v>2</v>
    <v>8</v>
    <v>Finance</v>
    <v>4</v>
    <v>en-GB</v>
    <v>c2juu2</v>
    <v>268435456</v>
    <v>1</v>
    <v>Powered by Refinitiv</v>
    <v>4.8499999999999996</v>
    <v>2.33</v>
    <v>0.53100000000000003</v>
    <v>-0.01</v>
    <v>-2.3699999999999997E-3</v>
    <v>0</v>
    <v>0</v>
    <v>USD</v>
    <v>Acurx Pharmaceuticals, Inc., formerly Acurx Pharmaceuticals, LLC, is a clinical-stage biopharmaceutical company. The Company is engaged in developing a class of antibiotics for infections caused by bacteria listed as pathogens by the World Health Organization (WHO), the United States Centers for Disease Control and Prevention, and the United States Food and Drug Administration (FDA). The Company develops antibiotic candidates that block the deoxyribonucleic acid (DNA) polymerase IIIC enzyme (Pol IIIC). Pol IIIC is the primary catalyst for DNA replication in Gram-positive bacterial cells. Its research and development pipeline include clinical-stage and early-stage antibiotic candidates that target Gram-positive bacteria for oral and/or parenteral treatment of infections caused by Clostridium difficile, Enterococcus, including vancomycin-resistant strains (VRE), Staphylococcus, including methicillin-resistant strains (MRSA) and Streptococcus, including antibiotic resistant strains.</v>
    <v>3</v>
    <v>Nasdaq Stock Market</v>
    <v>XNAS</v>
    <v>XNAS</v>
    <v>259 Liberty Avenue, STATEN ISLAND, NY, 10305 US</v>
    <v>4.3318000000000003</v>
    <v>Biotechnology &amp; Medical Research</v>
    <v>Stock</v>
    <v>44946.912315647656</v>
    <v>1519</v>
    <v>4.07</v>
    <v>48804880</v>
    <v>ACURX PHARMACEUTICALS, INC.</v>
    <v>ACURX PHARMACEUTICALS, INC.</v>
    <v>4.32</v>
    <v>4.22</v>
    <v>4.21</v>
    <v>4.21</v>
    <v>11592610</v>
    <v>ACXP</v>
    <v>ACURX PHARMACEUTICALS, INC. (XNAS:ACXP)</v>
    <v>16343</v>
    <v>31324</v>
    <v>2017</v>
  </rv>
  <rv s="2">
    <v>1520</v>
  </rv>
  <rv s="0">
    <v>https://www.bing.com/financeapi/forcetrigger?t=a22p8m&amp;q=XNAS%3aSCYX&amp;form=skydnc</v>
    <v>Learn more on Bing</v>
  </rv>
  <rv s="4">
    <v>7</v>
    <v>SCYNEXIS, INC. (XNAS:SCYX)</v>
    <v>2</v>
    <v>8</v>
    <v>Finance</v>
    <v>4</v>
    <v>en-GB</v>
    <v>a22p8m</v>
    <v>268435456</v>
    <v>1</v>
    <v>Powered by Refinitiv</v>
    <v>5.2649999999999997</v>
    <v>1.42</v>
    <v>1.9823999999999999</v>
    <v>0.04</v>
    <v>2.4390000000000002E-2</v>
    <v>-0.03</v>
    <v>-1.7857000000000001E-2</v>
    <v>USD</v>
    <v>SCYNEXIS, Inc. is a biotechnology company. The Company is developing its lead product candidate, ibrexafungerp, as a broad-spectrum, intravenous (IV)/oral agent for multiple fungal indications in both the community and hospital settings. It has received the approval from the United States Food and Drug Administration (FDA) for the New Drug Application (NDA) for BREXAFEMME (ibrexafungerp tablets) for the treatment of vulvovaginal candidiasis (VVC, also known as vaginal yeast infection). BREXAFEMME is a triterpenoid antifungal indicated for the treatment of adult and postmenarchal pediatric females with vulvovaginal candidiasis (VVC). It is also continuing late-stage clinical development of ibrexafungerp for multiple indications, including the treatment of life-threatening invasive fungal infections in hospitalized patients.</v>
    <v>56</v>
    <v>Nasdaq Stock Market</v>
    <v>XNAS</v>
    <v>XNAS</v>
    <v>1 Evertrust Plaza, 13Th Floor, JERSEY CITY, NJ, 07302-6548 US</v>
    <v>1.7</v>
    <v>Pharmaceuticals</v>
    <v>Stock</v>
    <v>44947.040069571092</v>
    <v>1522</v>
    <v>1.64</v>
    <v>54863750</v>
    <v>SCYNEXIS, INC.</v>
    <v>SCYNEXIS, INC.</v>
    <v>1.67</v>
    <v>1.64</v>
    <v>1.68</v>
    <v>1.65</v>
    <v>32656990</v>
    <v>SCYX</v>
    <v>SCYNEXIS, INC. (XNAS:SCYX)</v>
    <v>29030</v>
    <v>120823</v>
    <v>1999</v>
  </rv>
  <rv s="2">
    <v>1523</v>
  </rv>
  <rv s="0">
    <v>https://www.bing.com/financeapi/forcetrigger?t=a1nloc&amp;q=XNYS%3aARMP&amp;form=skydnc</v>
    <v>Learn more on Bing</v>
  </rv>
  <rv s="3">
    <v>5</v>
    <v>ARMATA PHARMACEUTICALS, INC. (XNYS:ARMP)</v>
    <v>2</v>
    <v>6</v>
    <v>Finance</v>
    <v>4</v>
    <v>en-GB</v>
    <v>a1nloc</v>
    <v>268435456</v>
    <v>1</v>
    <v>Powered by Refinitiv</v>
    <v>5.79</v>
    <v>0.83109999999999995</v>
    <v>0.8548</v>
    <v>-0.14069999999999999</v>
    <v>-5.0236999999999997E-2</v>
    <v>-0.06</v>
    <v>-2.2556E-2</v>
    <v>USD</v>
    <v>Armata Pharmaceuticals, Inc. is a clinical-stage biotechnology company. The Company focused on the development of pathogen-specific bacteriophage therapeutics for the treatment of antibiotic-resistant and difficult-to-treat bacterial infections using bacteriophage-based technology. It has developed care therapies, including the multidrug-resistant or superbug strains of bacteria. The Company is a developer of phage therapeutics, which are positioned to address the growing worldwide threat of antibiotic-resistant bacterial infections. It is developing and advancing its lead clinical phage candidate for Pseudomonas aeruginosa. The Company is also developing a phage product candidate for Staphylococcus aureus for the treatment of staphylococcus aureus bacteremia. It has phage development to target other indications, including non-cystic fibrosis bronchiectasis (NCFB), prosthetic joint infections (PJI) and hospitalized pneumonia. Its product candidates are AP-PA02, AP-PA03 and AP-SA02.</v>
    <v>69</v>
    <v>New York Stock Exchange</v>
    <v>XNYS</v>
    <v>XNYS</v>
    <v>4503 Glencoe Ave, MARINA DEL REY, CA, 90292-6372 US</v>
    <v>2.91</v>
    <v>Biotechnology &amp; Medical Research</v>
    <v>Stock</v>
    <v>44947.041666724217</v>
    <v>1525</v>
    <v>2.6402000000000001</v>
    <v>96144920</v>
    <v>ARMATA PHARMACEUTICALS, INC.</v>
    <v>ARMATA PHARMACEUTICALS, INC.</v>
    <v>2.91</v>
    <v>0</v>
    <v>2.8007</v>
    <v>2.66</v>
    <v>2.6</v>
    <v>36144710</v>
    <v>ARMP</v>
    <v>ARMATA PHARMACEUTICALS, INC. (XNYS:ARMP)</v>
    <v>15049</v>
    <v>28842</v>
    <v>1989</v>
  </rv>
  <rv s="2">
    <v>1526</v>
  </rv>
  <rv s="0">
    <v>https://www.bing.com/financeapi/forcetrigger?t=a2ex5r&amp;q=XNAS%3aDYAI&amp;form=skydnc</v>
    <v>Learn more on Bing</v>
  </rv>
  <rv s="4">
    <v>7</v>
    <v>DYADIC INTERNATIONAL, INC. (XNAS:DYAI)</v>
    <v>2</v>
    <v>8</v>
    <v>Finance</v>
    <v>4</v>
    <v>en-GB</v>
    <v>a2ex5r</v>
    <v>268435456</v>
    <v>1</v>
    <v>Powered by Refinitiv</v>
    <v>4.28</v>
    <v>1.1200000000000001</v>
    <v>0.47589999999999999</v>
    <v>7.0000000000000007E-2</v>
    <v>4.7297000000000006E-2</v>
    <v>0</v>
    <v>0</v>
    <v>USD</v>
    <v>Dyadic International, Inc. is a global biotechnology platform company. The Company is focused on developing biopharmaceutical gene expression platform based on the fungus Thermothelomyces heterothallica (C1) for use in human and animal pharmaceutical applications across the world. The C1-cell protein production platform is a robust and versatile thermophilic filamentous fungal expression system for the development and production of biologic products including enzymes and other proteins. The Company is using the C1 technology and other technologies to conduct research, development and commercial activities for the development and manufacturing of human and animal vaccines and drugs, such as virus like particles (VLPs) and antigens, monoclonal antibodies, Fab antibody fragments, Fc-Fusion proteins, biosimilars and/or biobetters, and other therapeutic proteins. In addition, the Company is also focused on developing other technologies that have applications in non-pharmaceutical markets.</v>
    <v>7</v>
    <v>Nasdaq Stock Market</v>
    <v>XNAS</v>
    <v>XNAS</v>
    <v>140 Intracoastal Pointe Dr Ste 404, JUPITER, FL, 33477 US</v>
    <v>1.5599000000000001</v>
    <v>Biotechnology &amp; Medical Research</v>
    <v>Stock</v>
    <v>44946.912446388284</v>
    <v>1528</v>
    <v>1.48</v>
    <v>44272800</v>
    <v>DYADIC INTERNATIONAL, INC.</v>
    <v>DYADIC INTERNATIONAL, INC.</v>
    <v>1.5599000000000001</v>
    <v>1.48</v>
    <v>1.55</v>
    <v>1.55</v>
    <v>28563100</v>
    <v>DYAI</v>
    <v>DYADIC INTERNATIONAL, INC. (XNAS:DYAI)</v>
    <v>17206</v>
    <v>55431</v>
    <v>2002</v>
  </rv>
  <rv s="2">
    <v>1529</v>
  </rv>
  <rv s="0">
    <v>https://www.bing.com/financeapi/forcetrigger?t=bskiec&amp;q=XNAS%3aTFFP&amp;form=skydnc</v>
    <v>Learn more on Bing</v>
  </rv>
  <rv s="4">
    <v>7</v>
    <v>TFF PHARMACEUTICALS, INC. (XNAS:TFFP)</v>
    <v>2</v>
    <v>8</v>
    <v>Finance</v>
    <v>9</v>
    <v>en-GB</v>
    <v>bskiec</v>
    <v>268435456</v>
    <v>1</v>
    <v>Powered by Refinitiv</v>
    <v>7.7</v>
    <v>0.81</v>
    <v>1.4159999999999999</v>
    <v>1.03E-2</v>
    <v>1.0961E-2</v>
    <v>0</v>
    <v>0</v>
    <v>USD</v>
    <v>TFF Pharmaceuticals, Inc. is a clinical-stage biopharmaceutical company focused on developing and commercializing innovative drug products based on its patented Thin Film Freezing (TFF), technology platform. TFF platform is designed to improve the solubility and absorption of poorly water-soluble drugs and is particularly suited to generate dry powder particles with properties targeted for inhalation delivery, especially to the deep lung, an area of extreme interest in respiratory medicine. TFF Pharmaceuticals has two lead drug candidates: Inhaled Voriconazole Powder (TFF Vori) and Inhaled Tacrolimus Powder (TFF Tac-Lac). The Company is engaged in the joint development of an inhaled SARS-CoV2 Monoclonal Antibody in collaboration with Augmenta BioWorks and a dry powder formulation of niclosamide in collaboration agreement. It is also actively engaged in the analysis and testing of dry powder formulations of several drugs and vaccines through topical, ocular and nasal applications.</v>
    <v>4</v>
    <v>Nasdaq Stock Market</v>
    <v>XNAS</v>
    <v>XNAS</v>
    <v>2600 Via Fortuna Ste 360, AUSTIN, TX, 78746-7983 US</v>
    <v>0.98950000000000005</v>
    <v>Biotechnology &amp; Medical Research</v>
    <v>Stock</v>
    <v>44946.875056469529</v>
    <v>1531</v>
    <v>0.90010000000000001</v>
    <v>34383430</v>
    <v>TFF PHARMACEUTICALS, INC.</v>
    <v>TFF PHARMACEUTICALS, INC.</v>
    <v>0.93010000000000004</v>
    <v>0.93969999999999998</v>
    <v>0.95</v>
    <v>0.95</v>
    <v>36193090</v>
    <v>TFFP</v>
    <v>TFF PHARMACEUTICALS, INC. (XNAS:TFFP)</v>
    <v>49077</v>
    <v>181165</v>
    <v>2018</v>
  </rv>
  <rv s="2">
    <v>1532</v>
  </rv>
  <rv s="0">
    <v>https://www.bing.com/financeapi/forcetrigger?t=bgwdqh&amp;q=XNAS%3aARDS&amp;form=skydnc</v>
    <v>Learn more on Bing</v>
  </rv>
  <rv s="4">
    <v>7</v>
    <v>ARIDIS PHARMACEUTICALS, INC. (XNAS:ARDS)</v>
    <v>2</v>
    <v>8</v>
    <v>Finance</v>
    <v>4</v>
    <v>en-GB</v>
    <v>bgwdqh</v>
    <v>268435456</v>
    <v>1</v>
    <v>Powered by Refinitiv</v>
    <v>2.94</v>
    <v>0.6825</v>
    <v>1.2005999999999999</v>
    <v>-0.1</v>
    <v>-7.8125E-2</v>
    <v>0.16</v>
    <v>0.13559299999999999</v>
    <v>USD</v>
    <v>Aridis Pharmaceuticals, Inc. is a late-stage biopharmaceutical company. The Company is focused on the discovery and development of targeted immunotherapy using fully human monoclonal antibodies (mAbs) to treat life-threatening infections. The Company's product pipeline is comprised of fully human mAbs targeting specific pathogens associated with life-threatening bacterial and viral infections, primarily hospital-acquired pneumonia (HAP), ventilator-associated pneumonia (VAP), cystic fibrosis and COVID-19. The Company's lead product candidate, AR-301, targets the alpha toxin produced by gram-positive bacteria Staphylococcus aureus (S. aureus), a common pathogen associated with HAP and VAP. Its clinical development activities are focused on AR-301, AR320, AR-701, and AR-501. Its MabIgX and lPEX discovery platforms enables the Company to rapidly screen, identify and optimize fully human therapeutic mAb product candidates directly from the B-cells of patients.</v>
    <v>34</v>
    <v>Nasdaq Stock Market</v>
    <v>XNAS</v>
    <v>XNAS</v>
    <v>983 University Avenue, Bldg. B, LOS GATOS, CA, 95032 US</v>
    <v>1.4205000000000001</v>
    <v>Biotechnology &amp; Medical Research</v>
    <v>Stock</v>
    <v>44947.003319698437</v>
    <v>1534</v>
    <v>1</v>
    <v>24549660</v>
    <v>ARIDIS PHARMACEUTICALS, INC.</v>
    <v>ARIDIS PHARMACEUTICALS, INC.</v>
    <v>1.28</v>
    <v>1.28</v>
    <v>1.18</v>
    <v>1.34</v>
    <v>20804800</v>
    <v>ARDS</v>
    <v>ARIDIS PHARMACEUTICALS, INC. (XNAS:ARDS)</v>
    <v>946451</v>
    <v>162218</v>
    <v>2014</v>
  </rv>
  <rv s="2">
    <v>1535</v>
  </rv>
  <rv s="0">
    <v>https://www.bing.com/financeapi/forcetrigger?t=a32spr&amp;q=XNAS%3aZIVO&amp;form=skydnc</v>
    <v>Learn more on Bing</v>
  </rv>
  <rv s="4">
    <v>7</v>
    <v>ZIVO BIOSCIENCE, INC. (XNAS:ZIVO)</v>
    <v>2</v>
    <v>8</v>
    <v>Finance</v>
    <v>4</v>
    <v>en-GB</v>
    <v>a32spr</v>
    <v>268435456</v>
    <v>1</v>
    <v>Powered by Refinitiv</v>
    <v>4.5999999999999996</v>
    <v>2.16</v>
    <v>5.5500000000000001E-2</v>
    <v>0.02</v>
    <v>6.6890000000000005E-3</v>
    <v>0</v>
    <v>0</v>
    <v>USD</v>
    <v>Zivo Bioscience, Inc. is a research and development company. The Company is engaged in developing bioactive compounds derived from its algal culture, targeting human and animal diseases, such as poultry coccidiosis, bovine mastitis, human cholesterol, and canine osteoarthritis. Its algal biomass contains vitamin A, protein, iron, fatty acids, non-starch polysaccharides and other micronutrients. Its products include Poultry Gut Health, Bovine Mastitis, Canine Joint Health, Human Immune Modulation, Algal biomass for human consumption, Algal biomass for animal feed and Biomass for supporting skin health / anti-aging. The Company is also engaged in licensing and selling natural bioactive ingredients derived from their algae cultures to animal, human and dietary supplement and medical food manufacturers.</v>
    <v>10</v>
    <v>Nasdaq Stock Market</v>
    <v>XNAS</v>
    <v>XNAS</v>
    <v>21 E. Long Lake Road, Suite 100, BLOOMFIELD HILLS, MI, 48304 US</v>
    <v>3.02</v>
    <v>Food &amp; Tobacco</v>
    <v>Stock</v>
    <v>44946.887576411718</v>
    <v>1537</v>
    <v>2.92</v>
    <v>28353180</v>
    <v>ZIVO BIOSCIENCE, INC.</v>
    <v>ZIVO BIOSCIENCE, INC.</v>
    <v>2.92</v>
    <v>2.99</v>
    <v>3.01</v>
    <v>3.01</v>
    <v>9419660</v>
    <v>ZIVO</v>
    <v>ZIVO BIOSCIENCE, INC. (XNAS:ZIVO)</v>
    <v>2570</v>
    <v>10296</v>
    <v>1983</v>
  </rv>
  <rv s="2">
    <v>1538</v>
  </rv>
  <rv s="0">
    <v>https://www.bing.com/financeapi/forcetrigger?t=a24dim&amp;q=XNAS%3aFBRX&amp;form=skydnc</v>
    <v>Learn more on Bing</v>
  </rv>
  <rv s="4">
    <v>7</v>
    <v>FORTE BIOSCIENCES, INC. (XNAS:FBRX)</v>
    <v>2</v>
    <v>8</v>
    <v>Finance</v>
    <v>4</v>
    <v>en-GB</v>
    <v>a24dim</v>
    <v>268435456</v>
    <v>1</v>
    <v>Powered by Refinitiv</v>
    <v>1.78</v>
    <v>0.89770000000000005</v>
    <v>0.68810000000000004</v>
    <v>9.9000000000000008E-3</v>
    <v>9.8999999999999991E-3</v>
    <v>-9.9000000000000008E-3</v>
    <v>-9.8029999999999992E-3</v>
    <v>USD</v>
    <v>Forte Biosciences, Inc. is a biopharmaceutical company. The Company is focused on its lead product candidate, FB-401, which is a topical live biotherapeutic for the treatment of inflammatory skin diseases, including pediatric and adult patients with atopic dermatitis (AD). FB-401, consists of three therapeutic strains of a commensal gram-negative bacteria, Roseomonas mucosa that is specifically selected for their impact on parameters of inflammatory skin disease. It has completed a phase I/II a study, including both adults and pediatric patients, demonstrating reduction in atopic dermatitis disease and pruritus, as well as control of S. aureus while tapering/eliminating steroid use. Its subsidiaries include Forte Subsidiary, Inc., and Forte Biosciences Emerald Limited.</v>
    <v>6</v>
    <v>Nasdaq Stock Market</v>
    <v>XNAS</v>
    <v>XNAS</v>
    <v>3060 PEGASUS PARK DRIVE, BUILDING 6, DALLAS, TX, 75247 US</v>
    <v>1.0241</v>
    <v>Biotechnology &amp; Medical Research</v>
    <v>Stock</v>
    <v>44946.974673263285</v>
    <v>1540</v>
    <v>0.99950000000000006</v>
    <v>21207970</v>
    <v>FORTE BIOSCIENCES, INC.</v>
    <v>FORTE BIOSCIENCES, INC.</v>
    <v>1.02</v>
    <v>1</v>
    <v>1.0099</v>
    <v>1</v>
    <v>21000070</v>
    <v>FBRX</v>
    <v>FORTE BIOSCIENCES, INC. (XNAS:FBRX)</v>
    <v>34829</v>
    <v>49255</v>
    <v>2007</v>
  </rv>
  <rv s="2">
    <v>1541</v>
  </rv>
  <rv s="0">
    <v>https://www.bing.com/financeapi/forcetrigger?t=c114rw&amp;q=XNAS%3aFNCH&amp;form=skydnc</v>
    <v>Learn more on Bing</v>
  </rv>
  <rv s="4">
    <v>7</v>
    <v>FINCH THERAPEUTICS GROUP, INC. (XNAS:FNCH)</v>
    <v>2</v>
    <v>8</v>
    <v>Finance</v>
    <v>4</v>
    <v>en-GB</v>
    <v>c114rw</v>
    <v>268435456</v>
    <v>1</v>
    <v>Powered by Refinitiv</v>
    <v>9.2799999999999994</v>
    <v>0.30009999999999998</v>
    <v>0.72899999999999998</v>
    <v>-1.78E-2</v>
    <v>-3.431E-2</v>
    <v>1.7999999999999999E-2</v>
    <v>3.5928000000000002E-2</v>
    <v>USD</v>
    <v>Finch Therapeutics Group, Inc. is a clinical-stage microbiome therapeutics company. It is engaged in leveraging its Human-First Discovery platform to develop a class of orally administered biological drugs. Its Human-First Discovery platform uses reverse translation to identify diseases of dysbiosis and to design microbiome therapeutics that address them. Its lead product candidate, CP101, is an orally administered complete microbiome therapeutic in development for the prevention of recurrent Clostridioides difficile infection (CDI). CP101, consists of a microbial community harvested from rigorously screened healthy donors that is lyophilized and formulated in orally administered capsules designed to release at the appropriate location in the gastrointestinal tract. CP101 is designed to deliver a complete microbiome, addressing the community-level dysbiosis that characterizes CDI. Its product pipeline includes FIN-211, TAK-524, and FIN-525, as well as consortia product candidates.</v>
    <v>189</v>
    <v>Nasdaq Stock Market</v>
    <v>XNAS</v>
    <v>XNAS</v>
    <v>200 Inner Belt Road, SOMERVILLE, MA, 02143 US</v>
    <v>0.54139999999999999</v>
    <v>Biotechnology &amp; Medical Research</v>
    <v>Stock</v>
    <v>44946.996567372655</v>
    <v>1543</v>
    <v>0.5</v>
    <v>23996740</v>
    <v>FINCH THERAPEUTICS GROUP, INC.</v>
    <v>FINCH THERAPEUTICS GROUP, INC.</v>
    <v>0.5</v>
    <v>0.51880000000000004</v>
    <v>0.501</v>
    <v>0.51900000000000002</v>
    <v>47897670</v>
    <v>FNCH</v>
    <v>FINCH THERAPEUTICS GROUP, INC. (XNAS:FNCH)</v>
    <v>43257</v>
    <v>155169</v>
    <v>2017</v>
  </rv>
  <rv s="2">
    <v>1544</v>
  </rv>
  <rv s="0">
    <v>https://www.bing.com/financeapi/forcetrigger?t=a1vihw&amp;q=XNAS%3aIMRN&amp;form=skydnc</v>
    <v>Learn more on Bing</v>
  </rv>
  <rv s="21">
    <v>47</v>
    <v>IMMURON LIMITED (XNAS:IMRN)</v>
    <v>2</v>
    <v>48</v>
    <v>Finance</v>
    <v>9</v>
    <v>en-GB</v>
    <v>a1vihw</v>
    <v>268435456</v>
    <v>1</v>
    <v>Powered by Refinitiv</v>
    <v>4.2649999999999997</v>
    <v>1.39</v>
    <v>0.19</v>
    <v>9.2232999999999996E-2</v>
    <v>0.12989999999999999</v>
    <v>6.1271000000000006E-2</v>
    <v>USD</v>
    <v>Immuron Limited is a commercial and clinical-stage biopharmaceutical company focused on the development and commercialization of polyclonal antibodies that can address unmet medical needs. The Company operates through two segments: Research and development (R&amp;D) and Hyperimmune product. R&amp;D segment focuses on R&amp;D projects performed in Australia, Israel, and United States. Hyperimmune product segment is engaged in Travelan and Protectyn activities, which occurs in Australia, the Unites States and Canada. Its flagship products include Travelan and Protectyn. Travelan is a licensed natural health product and is indicated to reduce the risk of Travellers’ Diarrhea. Travelan is an over the counter immune supplement that can be taken to reduce the risk of diarrhea and reduce the symptoms of minor gastrointestinal disorders. Protectyn product helps to promote digestion and healthy gastrointestinal system health; support and maintain healthy liver function, and enhance immune defenses.</v>
    <v>Nasdaq Stock Market</v>
    <v>XNAS</v>
    <v>XNAS</v>
    <v>L 3 62 Lygon St, MELBOURNE, VICTORIA, 3053 AU</v>
    <v>2.23</v>
    <v>Stock</v>
    <v>44946.875052245312</v>
    <v>1546</v>
    <v>2.0600999999999998</v>
    <v>IMMURON LIMITED</v>
    <v>IMMURON LIMITED</v>
    <v>2.0600999999999998</v>
    <v>2.06</v>
    <v>2.25</v>
    <v>2.25</v>
    <v>IMRN</v>
    <v>IMMURON LIMITED (XNAS:IMRN)</v>
    <v>5123</v>
    <v>847896</v>
  </rv>
  <rv s="2">
    <v>1547</v>
  </rv>
  <rv s="0">
    <v>https://www.bing.com/financeapi/forcetrigger?t=a1z51h&amp;q=XNYS%3aOGEN&amp;form=skydnc</v>
    <v>Learn more on Bing</v>
  </rv>
  <rv s="3">
    <v>5</v>
    <v>ORAGENICS, INC. (XNYS:OGEN)</v>
    <v>2</v>
    <v>6</v>
    <v>Finance</v>
    <v>4</v>
    <v>en-GB</v>
    <v>a1z51h</v>
    <v>268435456</v>
    <v>1</v>
    <v>Powered by Refinitiv</v>
    <v>0.45479999999999998</v>
    <v>0.10059999999999999</v>
    <v>0.41899999999999998</v>
    <v>-5.4000000000000003E-3</v>
    <v>-3.7656999999999996E-2</v>
    <v>0</v>
    <v>0</v>
    <v>USD</v>
    <v>Oragenics, Inc. is a development-stage company that is focused on fighting infectious diseases, including coronaviruses and multidrug-resistant organisms. The Company's lead product, NT-CoV2-1, is an intranasal immunization vaccine candidate to prevent COVID-19 and variants of the SARS-CoV-2 virus. Its other product candidates include Terra CoV-2 and Antibiotics. Terra CoV-2 is an intramuscular vaccine candidate (plasmid + adjuvant) to provide long-lasting immunity against SARS-CoV-2. Antibiotics is a semi-synthetic analogs of MU1140, which is a member of lantibiotic class of antibiotics. The Company, through its wholly owned subsidiary, Noachis Terra, Inc. (Noachis Terra), is engaged in the research and development of its Terra CoV-2 and NT-CoV2-1 vaccine product candidates. It is also developing semi-synthetic lantibiotic analogs that may be effective against systemic Gram-positive multidrug infections, and analogs that may be effective in treating Gram negative infections.</v>
    <v>5</v>
    <v>New York Stock Exchange</v>
    <v>XNYS</v>
    <v>XNYS</v>
    <v>SUITE 125, 4902 EISENHOWER BLVD, TAMPA, FL, 33634 US</v>
    <v>0.14680000000000001</v>
    <v>Biotechnology &amp; Medical Research</v>
    <v>Stock</v>
    <v>44947.041666816403</v>
    <v>1549</v>
    <v>0.13</v>
    <v>16208070</v>
    <v>ORAGENICS, INC.</v>
    <v>ORAGENICS, INC.</v>
    <v>0.14499999999999999</v>
    <v>0</v>
    <v>0.1434</v>
    <v>0.13800000000000001</v>
    <v>0.13800000000000001</v>
    <v>117449800</v>
    <v>OGEN</v>
    <v>ORAGENICS, INC. (XNYS:OGEN)</v>
    <v>1598879</v>
    <v>1588961</v>
    <v>1996</v>
  </rv>
  <rv s="2">
    <v>1550</v>
  </rv>
  <rv s="0">
    <v>https://www.bing.com/financeapi/forcetrigger?t=b12oxm&amp;q=XNAS%3aITRM&amp;form=skydnc</v>
    <v>Learn more on Bing</v>
  </rv>
  <rv s="3">
    <v>5</v>
    <v>Iterum Therapeutics PLC (XNAS:ITRM)</v>
    <v>2</v>
    <v>6</v>
    <v>Finance</v>
    <v>4</v>
    <v>en-GB</v>
    <v>b12oxm</v>
    <v>268435456</v>
    <v>1</v>
    <v>Powered by Refinitiv</v>
    <v>7.05</v>
    <v>0.60109999999999997</v>
    <v>1.4503999999999999</v>
    <v>-0.03</v>
    <v>-2.4792999999999999E-2</v>
    <v>-0.04</v>
    <v>-3.3898000000000005E-2</v>
    <v>USD</v>
    <v>Iterum Therapeutics plc is a clinical-stage pharmaceutical company. The Company develops differentiated anti-infectives aimed at combating the global crisis of multi-drug resistant (MDR) pathogens to improve the lives of people affected by serious and life-threatening diseases around the world. The Company is focused on developing and commercializing sulopenem, which is an oral and intravenous penem. Sulopenem is a potent, thiopenem antibiotic delivered intravenously, which is active against bacteria that belong to the group of organisms known as gram-negatives and cause urinary tract and intra-abdominal infections. It is also developed sulopenem in an oral tablet formulation, sulopenem etzadroxil-probenecid. Sulopenem has demonstrated potent in vitro activity against all genera of Enterobacteriacease, in anaerobes, such as Bacteroides, Prevotella, Porphyromonas, Fusobacterium and Peptostreptococcus, gram-positive organisms, including methicillin-susceptible staphylococci, and others.</v>
    <v>13</v>
    <v>Nasdaq Stock Market</v>
    <v>XNAS</v>
    <v>XNAS</v>
    <v>Fitzwilliam Court, 1St Floor, Leeson Close, DUBLIN, DUBLIN, D02 YW24 IE</v>
    <v>1.22</v>
    <v>Biotechnology &amp; Medical Research</v>
    <v>Stock</v>
    <v>44946.998293032033</v>
    <v>1552</v>
    <v>1.1000000000000001</v>
    <v>14435380</v>
    <v>Iterum Therapeutics PLC</v>
    <v>Iterum Therapeutics PLC</v>
    <v>1.2</v>
    <v>12.9754</v>
    <v>1.21</v>
    <v>1.18</v>
    <v>1.1399999999999999</v>
    <v>12233370</v>
    <v>ITRM</v>
    <v>Iterum Therapeutics PLC (XNAS:ITRM)</v>
    <v>118104</v>
    <v>829394</v>
    <v>2015</v>
  </rv>
  <rv s="2">
    <v>1553</v>
  </rv>
  <rv s="0">
    <v>https://www.bing.com/financeapi/forcetrigger?t=a23vrw&amp;q=XNYS%3aSYN&amp;form=skydnc</v>
    <v>Learn more on Bing</v>
  </rv>
  <rv s="3">
    <v>5</v>
    <v>THERIVA BIOLOGICS, INC. (XNYS:TOVX)</v>
    <v>2</v>
    <v>6</v>
    <v>Finance</v>
    <v>4</v>
    <v>en-GB</v>
    <v>a23vrw</v>
    <v>268435456</v>
    <v>1</v>
    <v>Powered by Refinitiv</v>
    <v>4.3940000000000001</v>
    <v>0.38990000000000002</v>
    <v>1.4431</v>
    <v>3.9E-2</v>
    <v>5.3793000000000001E-2</v>
    <v>-3.8300000000000001E-2</v>
    <v>-5.0130999999999995E-2</v>
    <v>USD</v>
    <v>Theriva Biologics, Inc., formerly Synthetic Biologics, Inc., is a diversified clinical-stage company developing therapeutics designed to treat diseases in areas of unmet need. The Company is engaged in the development of oncolytic adenovirus platform designed for intravenous (IV), intravitreal and antitumoral delivery to trigger tumor cell death, improve access of co-administered cancer therapies to the tumor, and promote a sustained anti-tumor response by the patient's immune system. Its lead candidates are: VCN-01, an oncolytic adenovirus designed to replicate selectively and aggressively within tumor cells, and to degrade the tumor stroma barrier; SYN-004 (ribaxamase) which is designed to degrade IV beta-lactam antibiotics within the gastrointestinal (GI) tract, and SYN-020, a recombinant oral formulation of the enzyme intestinal alkaline phosphatase (IAP) produced under current good manufacturing practice (cGMP) conditions and intended to treat both local GI and systemic diseases.</v>
    <v>16</v>
    <v>New York Stock Exchange</v>
    <v>XNYS</v>
    <v>XNYS</v>
    <v>9605 Medical Center Drive, Suite 270, ROCKVILLE, MD, 20850 US</v>
    <v>0.76900000000000002</v>
    <v>Biotechnology &amp; Medical Research</v>
    <v>Stock</v>
    <v>44947.041666828125</v>
    <v>1555</v>
    <v>0.72509999999999997</v>
    <v>12104860</v>
    <v>THERIVA BIOLOGICS, INC.</v>
    <v>THERIVA BIOLOGICS, INC.</v>
    <v>0.75900000000000001</v>
    <v>0</v>
    <v>0.72499999999999998</v>
    <v>0.76400000000000001</v>
    <v>0.72570000000000001</v>
    <v>15844060</v>
    <v>TOVX</v>
    <v>THERIVA BIOLOGICS, INC. (XNYS:TOVX)</v>
    <v>53160</v>
    <v>92090</v>
    <v>2008</v>
  </rv>
  <rv s="2">
    <v>1556</v>
  </rv>
  <rv s="0">
    <v>https://www.bing.com/financeapi/forcetrigger?t=a1ybrw&amp;q=XNAS%3aNBRV&amp;form=skydnc</v>
    <v>Learn more on Bing</v>
  </rv>
  <rv s="4">
    <v>7</v>
    <v>Nabriva Therapeutics Plc (XNAS:NBRV)</v>
    <v>2</v>
    <v>8</v>
    <v>Finance</v>
    <v>4</v>
    <v>en-GB</v>
    <v>a1ybrw</v>
    <v>268435456</v>
    <v>1</v>
    <v>Powered by Refinitiv</v>
    <v>13.65</v>
    <v>1.2150000000000001</v>
    <v>1.6332</v>
    <v>0</v>
    <v>0</v>
    <v>0.03</v>
    <v>1.9355000000000001E-2</v>
    <v>USD</v>
    <v>Nabriva Therapeutics plc is a biopharmaceutical company. The Company is engaged in the commercialization and research and development of anti-infective agents to treat serious infections. Its products include SIVEXTRO and XENLETA, as well as one development product candidate, CONTEPO. SIVEXTRO product is an oxazolidinone class antibiotic to treat susceptible Gram-positive pathogens, including methicillin-resistant staphylococcus aureus (MRSA). XENLETA product is designed to inhibit the synthesis of a specific protein on the bacterial ribosome, which is required for bacteria to grow, by binding with high affinity and specificity at molecular targets that are different than other available antibiotic classes causing cell death. CONTEPO is an investigational IV antibiotic in the United States with a spectrum of Gram-negative and Gram-positive activity, including activity against MDR strains, such as extended-spectrum β-lactamase-, or ESBL-producing Enterobacteriaceae.</v>
    <v>73</v>
    <v>Nasdaq Stock Market</v>
    <v>XNAS</v>
    <v>XNAS</v>
    <v>Alexandra House Office 225/227,, The Sweepstakes,, Ballsbridge, DUBLIN, IRELAND-NA IE</v>
    <v>1.55</v>
    <v>Biotechnology &amp; Medical Research</v>
    <v>Stock</v>
    <v>44946.979067001565</v>
    <v>1558</v>
    <v>1.4792000000000001</v>
    <v>4749120</v>
    <v>Nabriva Therapeutics Plc</v>
    <v>Nabriva Therapeutics Plc</v>
    <v>1.54</v>
    <v>1.55</v>
    <v>1.55</v>
    <v>1.58</v>
    <v>3063950</v>
    <v>NBRV</v>
    <v>Nabriva Therapeutics Plc (XNAS:NBRV)</v>
    <v>12052</v>
    <v>79653</v>
    <v>2017</v>
  </rv>
  <rv s="2">
    <v>1559</v>
  </rv>
  <rv s="0">
    <v>https://www.bing.com/financeapi/forcetrigger?t=bpfok2&amp;q=XNYS%3aPHGE&amp;form=skydnc</v>
    <v>Learn more on Bing</v>
  </rv>
  <rv s="3">
    <v>5</v>
    <v>BIOMX INC. (XNYS:PHGE)</v>
    <v>2</v>
    <v>6</v>
    <v>Finance</v>
    <v>9</v>
    <v>en-GB</v>
    <v>bpfok2</v>
    <v>268435456</v>
    <v>1</v>
    <v>Powered by Refinitiv</v>
    <v>2.14</v>
    <v>0.13200000000000001</v>
    <v>1.0979000000000001</v>
    <v>2.2599999999999999E-2</v>
    <v>8.9117000000000002E-2</v>
    <v>6.4000000000000003E-3</v>
    <v>2.2856999999999999E-2</v>
    <v>USD</v>
    <v>BiomX Inc., formerly Chardan Healthcare Acquisition Corp., is a microbiome company. The Company is focused on developing both natural and engineered phage therapies. It develops therapies to target and destroy bacteria that affect the appearance of skin, as well as harmful bacteria in chronic diseases, such as inflammatory bowel disease (IBD), primary sclerosing cholangitis (PSC) and cancer. The Company discovers and validates bacterial targets and customizes phage compositions against the targets. Its pipeline includes BX001, BX002 and BX003. BX001 is a product candidate that improves the appearance of acne-prone skin. BX002 is a customized phage cocktail that eradicates bacterial targets associated with the onset of IBD. BX003 is a customized phage cocktail developed against specific strains of Klebsiella pneumoniae (Kp).</v>
    <v>103</v>
    <v>New York Stock Exchange</v>
    <v>XNYS</v>
    <v>XNYS</v>
    <v>22 Einstein St., Floor 5, NESS-ZIONA, 7414001 IL</v>
    <v>0.28000000000000003</v>
    <v>Biotechnology &amp; Medical Research</v>
    <v>Stock</v>
    <v>44947.014982082816</v>
    <v>1561</v>
    <v>0.2412</v>
    <v>8395040</v>
    <v>BIOMX INC.</v>
    <v>BIOMX INC.</v>
    <v>0.246</v>
    <v>0</v>
    <v>0.25359999999999999</v>
    <v>0.2762</v>
    <v>0.28639999999999999</v>
    <v>29982280</v>
    <v>PHGE</v>
    <v>BIOMX INC. (XNYS:PHGE)</v>
    <v>280567</v>
    <v>934175</v>
    <v>2017</v>
  </rv>
  <rv s="2">
    <v>1562</v>
  </rv>
  <rv s="0">
    <v>https://www.bing.com/financeapi/forcetrigger?t=a1pjlh&amp;q=XNAS%3aCFRX&amp;form=skydnc</v>
    <v>Learn more on Bing</v>
  </rv>
  <rv s="3">
    <v>5</v>
    <v>CONTRAFECT CORPORATION (XNAS:CFRX)</v>
    <v>2</v>
    <v>6</v>
    <v>Finance</v>
    <v>4</v>
    <v>en-GB</v>
    <v>a1pjlh</v>
    <v>268435456</v>
    <v>1</v>
    <v>Powered by Refinitiv</v>
    <v>4.54</v>
    <v>8.3000000000000004E-2</v>
    <v>0.3982</v>
    <v>-2.8999999999999998E-3</v>
    <v>-3.0884000000000002E-2</v>
    <v>0</v>
    <v>0</v>
    <v>USD</v>
    <v>ContraFect Corporation is a late clinical-stage biotechnology company. The Company is focused on the discovery and development of direct lytic agents (DLAs), including lysins and amurin peptides, as new medical modalities for the treatment of life-threatening, antibiotic-resistant infections. Its lead DLA product candidate, exebacase (CF-301), is used for the treatment of methicillin-resistant S. aureus (MRSA) bloodstream infections (bacteremia), including right-sided endocarditis, when used in addition to standard-of-care (SOC) anti-staphylococcal antibiotics in adult patients. Its other product candidate, CF-370, is designed to target a range of gram-negative bacteria, including P. aeruginosa and has demonstrated potent in vivo activity against extensively drug-resistant (XDR) strains. It has developed an, engineered variant of exebacase, known as CF-296. It is conducting further in vitro and in vivo characterization of CF-296 to evaluate the full profile of this compound.</v>
    <v>43</v>
    <v>Nasdaq Stock Market</v>
    <v>XNAS</v>
    <v>XNAS</v>
    <v>3RD FLOOR, 28 WELLS AVENUE, YONKERS, NY, 10701 US</v>
    <v>0.1066</v>
    <v>Biotechnology &amp; Medical Research</v>
    <v>Stock</v>
    <v>44947.041527510941</v>
    <v>1564</v>
    <v>8.3000000000000004E-2</v>
    <v>3975130</v>
    <v>CONTRAFECT CORPORATION</v>
    <v>CONTRAFECT CORPORATION</v>
    <v>0.1066</v>
    <v>14.503299999999999</v>
    <v>9.3899999999999997E-2</v>
    <v>9.0999999999999998E-2</v>
    <v>9.0999999999999998E-2</v>
    <v>43682720</v>
    <v>CFRX</v>
    <v>CONTRAFECT CORPORATION (XNAS:CFRX)</v>
    <v>92497583</v>
    <v>4830011</v>
    <v>2008</v>
  </rv>
  <rv s="2">
    <v>1565</v>
  </rv>
  <rv s="0">
    <v>https://www.bing.com/financeapi/forcetrigger?t=a1xfcw&amp;q=XNAS%3aMDGL&amp;form=skydnc</v>
    <v>Learn more on Bing</v>
  </rv>
  <rv s="4">
    <v>7</v>
    <v>MADRIGAL PHARMACEUTICALS, INC. (XNAS:MDGL)</v>
    <v>2</v>
    <v>8</v>
    <v>Finance</v>
    <v>4</v>
    <v>en-GB</v>
    <v>a1xfcw</v>
    <v>268435456</v>
    <v>1</v>
    <v>Powered by Refinitiv</v>
    <v>315.45</v>
    <v>52.33</v>
    <v>-0.51239999999999997</v>
    <v>7.3</v>
    <v>2.4378E-2</v>
    <v>-0.75</v>
    <v>-2.4450000000000001E-3</v>
    <v>USD</v>
    <v>Madrigal Pharmaceuticals, Inc. is a clinical-stage biopharmaceutical company. The Company is focused on the development and commercialization of therapeutic candidates for the treatment of cardiovascular, metabolic, and liver diseases. The Company's product candidate, resmetirom, is a liver-directed, selective thyroid hormone receptor-ß (THR-ß) agonist developed as a once-daily oral pill to treat a number of disease states, including non-alcoholic steatohepatitis (NASH). NASH is a liver disease that affects people with metabolic diseases, such as obesity and diabetes and non-alcoholic fatty liver disease (NAFLD).</v>
    <v>71</v>
    <v>Nasdaq Stock Market</v>
    <v>XNAS</v>
    <v>XNAS</v>
    <v>200 Barr Harbor Dr Ste 400, CONSHOHOCKEN, PA, 19428-2978 US</v>
    <v>306.94</v>
    <v>Biotechnology &amp; Medical Research</v>
    <v>Stock</v>
    <v>44946.942361805472</v>
    <v>1567</v>
    <v>294.01</v>
    <v>5260100000</v>
    <v>MADRIGAL PHARMACEUTICALS, INC.</v>
    <v>MADRIGAL PHARMACEUTICALS, INC.</v>
    <v>302.83999999999997</v>
    <v>299.45</v>
    <v>306.75</v>
    <v>306</v>
    <v>17147840</v>
    <v>MDGL</v>
    <v>MADRIGAL PHARMACEUTICALS, INC. (XNAS:MDGL)</v>
    <v>359323</v>
    <v>1053119</v>
    <v>2000</v>
  </rv>
  <rv s="2">
    <v>1568</v>
  </rv>
  <rv s="0">
    <v>https://www.bing.com/financeapi/forcetrigger?t=a1ns27&amp;q=XNAS%3aARWR&amp;form=skydnc</v>
    <v>Learn more on Bing</v>
  </rv>
  <rv s="3">
    <v>5</v>
    <v>ARROWHEAD PHARMACEUTICALS, INC. (XNAS:ARWR)</v>
    <v>2</v>
    <v>6</v>
    <v>Finance</v>
    <v>4</v>
    <v>en-GB</v>
    <v>a1ns27</v>
    <v>268435456</v>
    <v>1</v>
    <v>Powered by Refinitiv</v>
    <v>56.25</v>
    <v>26.81</v>
    <v>1.0665</v>
    <v>-0.17</v>
    <v>-5.0099999999999997E-3</v>
    <v>0.04</v>
    <v>1.1849999999999999E-3</v>
    <v>USD</v>
    <v>Arrowhead Pharmaceuticals, Inc. develops medicines that treat intractable diseases by silencing the genes that cause them. The Company uses a portfolio of ribonucleic acid (RNA) chemistries and modes of delivery, the Company's therapies trigger the RNA interference mechanism to induce rapid, deep and durable knockdown of target genes. The Company is focused on developing drugs for diseases with a genetic basis, characterized by the overproduction of one or more proteins. The Company's pipeline includes ARO-APOC3 for hypertriglyceridemia, ARO-ANG3 for dyslipidemia, ARO-ENaC2 for cystic fibrosis, ARO-DUX4 for facioscapulohumeral muscular dystrophy, ARO-COV for the coronavirus that causes COVID-19 and other possible future pulmonary-borne pathogens, ARO-C3 for complement mediated diseases, ARO-RAGE and ARO-MUC5AC for various muco-obstructive or inflammatory pulmonary conditions and ARO-MMP7 for idiopathic pulmonary fibrosis.</v>
    <v>397</v>
    <v>Nasdaq Stock Market</v>
    <v>XNAS</v>
    <v>XNAS</v>
    <v>177 E Colorado Blvd, Suite 700, PASADENA, CA, 91105 US</v>
    <v>34.5</v>
    <v>Biotechnology &amp; Medical Research</v>
    <v>Stock</v>
    <v>44947.041646539059</v>
    <v>1570</v>
    <v>33.14</v>
    <v>3578753000</v>
    <v>ARROWHEAD PHARMACEUTICALS, INC.</v>
    <v>ARROWHEAD PHARMACEUTICALS, INC.</v>
    <v>34.479999999999997</v>
    <v>446.19740000000002</v>
    <v>33.93</v>
    <v>33.76</v>
    <v>33.799999999999997</v>
    <v>106005700</v>
    <v>ARWR</v>
    <v>ARROWHEAD PHARMACEUTICALS, INC. (XNAS:ARWR)</v>
    <v>843790</v>
    <v>1159562</v>
    <v>2001</v>
  </rv>
  <rv s="2">
    <v>1571</v>
  </rv>
  <rv s="0">
    <v>https://www.bing.com/financeapi/forcetrigger?t=bqbsur&amp;q=XNAS%3aAKRO&amp;form=skydnc</v>
    <v>Learn more on Bing</v>
  </rv>
  <rv s="4">
    <v>7</v>
    <v>Akero Therapeutics, Inc. (XNAS:AKRO)</v>
    <v>2</v>
    <v>8</v>
    <v>Finance</v>
    <v>4</v>
    <v>en-GB</v>
    <v>bqbsur</v>
    <v>268435456</v>
    <v>1</v>
    <v>Powered by Refinitiv</v>
    <v>54.88</v>
    <v>7.52</v>
    <v>-0.9274</v>
    <v>1.83</v>
    <v>3.9645E-2</v>
    <v>0</v>
    <v>0</v>
    <v>USD</v>
    <v>Akero Therapeutics Inc. is a clinical-stage company that develops transformational treatments for patients with serious metabolic diseases. The Company is engaged to treat non-alcoholic steatohepatitis (NASH), a disease without any approved therapies. Its lead product candidate, efruxifermin (EFX), is an analog of fibroblast growth factor 21 (FGF21), which is a hormone that protects against cellular stress and regulates the metabolism of lipids, carbohydrates and proteins throughout the body. EFX is being evaluated in two Phase IIb clinical trials in patients with biopsy-confirmed NASH: the study in pre-cirrhotic patients with F2-F3 fibrosis and the SYMMETRY study in cirrhotic patients with compensated F4 fibrosis. Its EFX program is focused on patients with cirrhotic NASH (F4, compensated) in Phase IIb clinical trial.</v>
    <v>34</v>
    <v>Nasdaq Stock Market</v>
    <v>XNAS</v>
    <v>XNAS</v>
    <v>601 Gateway Boulevard, Suite 350, SOUTH SAN FRANCISCO, CA, 94080 US</v>
    <v>48.8</v>
    <v>Biotechnology &amp; Medical Research</v>
    <v>Stock</v>
    <v>44946.916104385935</v>
    <v>1573</v>
    <v>45.74</v>
    <v>2244165000</v>
    <v>Akero Therapeutics, Inc.</v>
    <v>Akero Therapeutics, Inc.</v>
    <v>47.19</v>
    <v>46.16</v>
    <v>47.99</v>
    <v>47.99</v>
    <v>46763190</v>
    <v>AKRO</v>
    <v>Akero Therapeutics, Inc. (XNAS:AKRO)</v>
    <v>592882</v>
    <v>1101277</v>
    <v>2017</v>
  </rv>
  <rv s="2">
    <v>1574</v>
  </rv>
  <rv s="0">
    <v>https://www.bing.com/financeapi/forcetrigger?t=a1vryc&amp;q=XNAS%3aIRWD&amp;form=skydnc</v>
    <v>Learn more on Bing</v>
  </rv>
  <rv s="3">
    <v>5</v>
    <v>IRONWOOD PHARMACEUTICALS, INC. (XNAS:IRWD)</v>
    <v>2</v>
    <v>6</v>
    <v>Finance</v>
    <v>4</v>
    <v>en-GB</v>
    <v>a1vryc</v>
    <v>268435456</v>
    <v>1</v>
    <v>Powered by Refinitiv</v>
    <v>12.95</v>
    <v>9.73</v>
    <v>0.97230000000000005</v>
    <v>0.13</v>
    <v>1.1525000000000001E-2</v>
    <v>0.32</v>
    <v>2.8046000000000001E-2</v>
    <v>USD</v>
    <v>Ironwood Pharmaceuticals, Inc. is a gastrointestinal (GI) healthcare company that is focused on the development and commercialization of GI products in areas of unmet need, including irritable bowel syndrome with constipation (IBS C), and chronic idiopathic constipation (CIC). It operates in the human therapeutics business segment. Its product candidate LINZESS (linaclotide) is available to adult men and women suffering from IBS-C or CIC in the United States, and Mexico and to adult men and women suffering from IBS-C. Its linaclotide is available under the trademarked name CONSTELLA to adult men and women suffering from IBS-C or CIC in Canada, and to adult men and women suffering from IBS-C in certain European countries. The Company’s products pipeline includes IW-3300, which is a GC-C agonist, for the potential treatment of visceral pain conditions, including interstitial cystitis/bladder pain syndrome and endometriosis, and CNP-104 is a tolerizing immune modifying nanoparticle.</v>
    <v>219</v>
    <v>Nasdaq Stock Market</v>
    <v>XNAS</v>
    <v>XNAS</v>
    <v>100 Summer Street, Suite 2300, BOSTON, MA, 02110 US</v>
    <v>11.43</v>
    <v>Biotechnology &amp; Medical Research</v>
    <v>Stock</v>
    <v>44947.03094094844</v>
    <v>1576</v>
    <v>11.2</v>
    <v>1750242000</v>
    <v>IRONWOOD PHARMACEUTICALS, INC.</v>
    <v>IRONWOOD PHARMACEUTICALS, INC.</v>
    <v>11.34</v>
    <v>11.931800000000001</v>
    <v>11.28</v>
    <v>11.41</v>
    <v>11.73</v>
    <v>153395500</v>
    <v>IRWD</v>
    <v>IRONWOOD PHARMACEUTICALS, INC. (XNAS:IRWD)</v>
    <v>1355604</v>
    <v>2008349</v>
    <v>1998</v>
  </rv>
  <rv s="2">
    <v>1577</v>
  </rv>
  <rv s="0">
    <v>https://www.bing.com/financeapi/forcetrigger?t=a1mwfr&amp;q=XNAS%3aKDNY&amp;form=skydnc</v>
    <v>Learn more on Bing</v>
  </rv>
  <rv s="4">
    <v>7</v>
    <v>CHINOOK THERAPEUTICS, INC. (XNAS:KDNY)</v>
    <v>2</v>
    <v>8</v>
    <v>Finance</v>
    <v>4</v>
    <v>en-GB</v>
    <v>a1mwfr</v>
    <v>268435456</v>
    <v>1</v>
    <v>Powered by Refinitiv</v>
    <v>27.44</v>
    <v>11.16</v>
    <v>6.8900000000000003E-2</v>
    <v>0.79</v>
    <v>3.0655999999999999E-2</v>
    <v>1.32</v>
    <v>4.9699E-2</v>
    <v>USD</v>
    <v>Chinook Therapeutics, Inc. is a clinical-stage biopharmaceutical company. The Company is focused on discovering, developing and commercializing medicines for kidney diseases. Its lead product candidate is atrasentan, which is a selective endothelin A receptor antagonist that is developed for the treatment of proteinuric glomerular diseases. The Company’s second product candidate, BION-1301, is an investigational humanized IgG4 monoclonal antibody that blocks APRIL, a soluble factor that is implicated in IgAN and other indications, from binding to its receptors. Its third clinical development candidate is CHK-336, a liver-targeted oral small molecule lactate dehydrogenase (LDHA), inhibitor, which is developed for the treatment of primary hyperoxaluria (PH), as well as secondary hyperoxaluria and idiopathic kidney stone formation. It is conducting a Phase I/II clinical trial of BION-1301.</v>
    <v>138</v>
    <v>Nasdaq Stock Market</v>
    <v>XNAS</v>
    <v>XNAS</v>
    <v>400 Fairview Avenue North, Suite 900, SEATTLE, WA, 98109 US</v>
    <v>26.68</v>
    <v>Biotechnology &amp; Medical Research</v>
    <v>Stock</v>
    <v>44947.000983923441</v>
    <v>1579</v>
    <v>25.39</v>
    <v>1698263000</v>
    <v>CHINOOK THERAPEUTICS, INC.</v>
    <v>CHINOOK THERAPEUTICS, INC.</v>
    <v>26.17</v>
    <v>25.77</v>
    <v>26.56</v>
    <v>27.88</v>
    <v>63940620</v>
    <v>KDNY</v>
    <v>CHINOOK THERAPEUTICS, INC. (XNAS:KDNY)</v>
    <v>449686</v>
    <v>496320</v>
    <v>2011</v>
  </rv>
  <rv s="2">
    <v>1580</v>
  </rv>
  <rv s="0">
    <v>https://www.bing.com/financeapi/forcetrigger?t=a22axm&amp;q=XNAS%3aTVTX&amp;form=skydnc</v>
    <v>Learn more on Bing</v>
  </rv>
  <rv s="4">
    <v>7</v>
    <v>Travere Therapeutics, Inc. (XNAS:TVTX)</v>
    <v>2</v>
    <v>8</v>
    <v>Finance</v>
    <v>4</v>
    <v>en-GB</v>
    <v>a22axm</v>
    <v>268435456</v>
    <v>1</v>
    <v>Powered by Refinitiv</v>
    <v>30.35</v>
    <v>17.969100000000001</v>
    <v>0.45119999999999999</v>
    <v>0.13</v>
    <v>6.1260000000000004E-3</v>
    <v>-0.51</v>
    <v>-2.3888E-2</v>
    <v>USD</v>
    <v>Travere Therapeutics, Inc. is a biopharmaceutical company. It is focused on identifying, developing and delivering life-changing therapies to people living with rare kidney, liver, and metabolic diseases. Its products include Chenodal (chenodiol tablets), Cholbam (cholic acid capsules), and Thiola and Thiola EC (tiopronin tablets). Chenodal, which is for the treatment of patients suffering from gallstones in whom surgery poses an unacceptable health risk due to disease or advanced age. Cholbam, which is for the treatment of bile acid synthesis disorders due to single enzyme defects. Thiola and Thiola EC, which are for the prevention of cystine (kidney) stone formation in patients with severe homozygous cystinuria. The Company's clinical program Sparsentan (RE-021), is an investigational product candidate with a dual mechanism of action, selective endothelin receptor antagonist (ERA), with in vitro selectivity toward endothelin receptor type A, and a potent angiotensin receptor blocker.</v>
    <v>310</v>
    <v>Nasdaq Stock Market</v>
    <v>XNAS</v>
    <v>XNAS</v>
    <v>3611 Valley Centre Dr, Suite 300, SAN DIEGO, CA, 92130 US</v>
    <v>21.5</v>
    <v>Biotechnology &amp; Medical Research</v>
    <v>Stock</v>
    <v>44946.96354083281</v>
    <v>1582</v>
    <v>21.03</v>
    <v>1370106000</v>
    <v>Travere Therapeutics, Inc.</v>
    <v>Travere Therapeutics, Inc.</v>
    <v>21.5</v>
    <v>21.22</v>
    <v>21.35</v>
    <v>20.84</v>
    <v>64173570</v>
    <v>TVTX</v>
    <v>Travere Therapeutics, Inc. (XNAS:TVTX)</v>
    <v>914686</v>
    <v>920123</v>
    <v>2008</v>
  </rv>
  <rv s="2">
    <v>1583</v>
  </rv>
  <rv s="0">
    <v>https://www.bing.com/financeapi/forcetrigger?t=c2cl8m&amp;q=XNAS%3aVERV&amp;form=skydnc</v>
    <v>Learn more on Bing</v>
  </rv>
  <rv s="4">
    <v>7</v>
    <v>VERVE THERAPEUTICS, INC. (XNAS:VERV)</v>
    <v>2</v>
    <v>8</v>
    <v>Finance</v>
    <v>9</v>
    <v>en-GB</v>
    <v>c2cl8m</v>
    <v>268435456</v>
    <v>1</v>
    <v>Powered by Refinitiv</v>
    <v>43</v>
    <v>10.7</v>
    <v>1.69</v>
    <v>0.77</v>
    <v>3.6983999999999996E-2</v>
    <v>0.57999999999999996</v>
    <v>2.6863999999999999E-2</v>
    <v>USD</v>
    <v>Verve Therapeutics, Inc. is a genetic medicines company, developing an approach to the care of cardiovascular disease (CVD) transforming treatment from chronic management to single-course gene editing medicines. The Company’s initial two programs target PCSK9 and ANGPTL3, respectively, genes that regulate levels of blood lipids. Its lead product candidate, VERVE-101, is designed to permanently turn off the PCSK9 gene in the liver. Reduction of PCSK9 protein in the blood improves the ability of the liver to clear LDL-C from the blood. VERVE-101 utilizes LNP-mediated delivery to target the liver and base editing technology to make a single base change at a specific site in the PCSK9 gene in order to disrupt PCSK9 protein production. It is advancing VERVE-101 initially for the treatment of heterozygous familial hypercholesterolemia. Its second program is designed to permanently turn off the ANGPTL3 gene in the liver. ANGPTL3 is a key regulator of cholesterol and triglyceride metabolism.</v>
    <v>113</v>
    <v>Nasdaq Stock Market</v>
    <v>XNAS</v>
    <v>XNAS</v>
    <v>201 Brookline Avenue, Suite 601, BOSTON, MA, 02215 US</v>
    <v>22.08</v>
    <v>Biotechnology &amp; Medical Research</v>
    <v>Stock</v>
    <v>44946.876710914061</v>
    <v>1585</v>
    <v>20.6</v>
    <v>1330026000</v>
    <v>VERVE THERAPEUTICS, INC.</v>
    <v>VERVE THERAPEUTICS, INC.</v>
    <v>21.15</v>
    <v>20.82</v>
    <v>21.59</v>
    <v>22.17</v>
    <v>61603790</v>
    <v>VERV</v>
    <v>VERVE THERAPEUTICS, INC. (XNAS:VERV)</v>
    <v>598253</v>
    <v>845455</v>
    <v>2018</v>
  </rv>
  <rv s="2">
    <v>1586</v>
  </rv>
  <rv s="0">
    <v>https://www.bing.com/financeapi/forcetrigger?t=bwvf4c&amp;q=XNAS%3aSBTX&amp;form=skydnc</v>
    <v>Learn more on Bing</v>
  </rv>
  <rv s="4">
    <v>7</v>
    <v>ARS PHARMACEUTICALS, INC. (XNAS:SPRY)</v>
    <v>2</v>
    <v>8</v>
    <v>Finance</v>
    <v>9</v>
    <v>en-GB</v>
    <v>bwvf4c</v>
    <v>268435456</v>
    <v>1</v>
    <v>Powered by Refinitiv</v>
    <v>9.17</v>
    <v>2.8</v>
    <v>0.63600000000000001</v>
    <v>-0.06</v>
    <v>-8.8890000000000011E-3</v>
    <v>0</v>
    <v>0</v>
    <v>USD</v>
    <v>ARS Pharmaceuticals, Inc., formerly Silverback Therapeutics, Inc., is a biopharmaceutical company. The Company is developing neffy (previously referred to ARS-1), an intranasal epinephrine product in clinical development for patients and their caregivers with Type 1 allergic reactions, including food, medications, and insect bites that could lead to anaphylaxis. The Company has designed and developed neffy to provide injection-like absorption of epinephrine, in a small nasal spray device.</v>
    <v>92</v>
    <v>Nasdaq Stock Market</v>
    <v>XNAS</v>
    <v>XNAS</v>
    <v>11682 El Camino Real, Suite 120, SAN DIEGO, CA, 92130 US</v>
    <v>6.82</v>
    <v>Biotechnology &amp; Medical Research</v>
    <v>Stock</v>
    <v>44946.875055196091</v>
    <v>1588</v>
    <v>6.56</v>
    <v>638414400</v>
    <v>ARS PHARMACEUTICALS, INC.</v>
    <v>ARS PHARMACEUTICALS, INC.</v>
    <v>6.75</v>
    <v>6.75</v>
    <v>6.69</v>
    <v>6.69</v>
    <v>95428160</v>
    <v>SPRY</v>
    <v>ARS PHARMACEUTICALS, INC. (XNAS:SPRY)</v>
    <v>146944</v>
    <v>297883</v>
    <v>2016</v>
  </rv>
  <rv s="2">
    <v>1589</v>
  </rv>
  <rv s="0">
    <v>https://www.bing.com/financeapi/forcetrigger?t=a1ncjc&amp;q=XNAS%3aALT&amp;form=skydnc</v>
    <v>Learn more on Bing</v>
  </rv>
  <rv s="4">
    <v>7</v>
    <v>ALTIMMUNE, INC. (XNAS:ALT)</v>
    <v>2</v>
    <v>8</v>
    <v>Finance</v>
    <v>4</v>
    <v>en-GB</v>
    <v>a1ncjc</v>
    <v>268435456</v>
    <v>1</v>
    <v>Powered by Refinitiv</v>
    <v>23.49</v>
    <v>3.83</v>
    <v>0.1726</v>
    <v>-0.61</v>
    <v>-4.0774999999999999E-2</v>
    <v>0.3</v>
    <v>2.0905999999999998E-2</v>
    <v>USD</v>
    <v>Altimmune, Inc. is a clinical-stage biopharmaceutical company that is focused on developing treatments for obesity and liver diseases. The Company’s lead product candidate, pemvidutide (proposed INN, formerly known as ALT-801), is a GLP-1/glucagon dual receptor agonist that is being developed for the treatment of obesity and non-alcoholic steatohepatitis (NASH). It is also developing HepTcell, an immunotherapeutic agent designed to achieve a functional cure for chronic hepatitis B. The Company has initiated a Phase II clinical trial of HepTcell and are in Phase II and Phase I clinical development with pemvidutide for multiple indications. It is conducting its Phase II clinical trial of HepTcell in the United States, United Kingdom, Canada, Germany and Spain, and conducting Its pemvidutide Phase I clinical trial in Australia. Its wholly owned subsidiaries include Altimmune, LLC, Altimmune UK, Limited, Spitfire Pharma, LLC and Altimmune AU Pty, Limited.</v>
    <v>47</v>
    <v>Nasdaq Stock Market</v>
    <v>XNAS</v>
    <v>XNAS</v>
    <v>910 Clopper Rd Ste 201S, GAITHERSBURG, MD, 20878-1361 US</v>
    <v>15.07</v>
    <v>Biotechnology &amp; Medical Research</v>
    <v>Stock</v>
    <v>44947.032086446095</v>
    <v>1591</v>
    <v>14.28</v>
    <v>705432400</v>
    <v>ALTIMMUNE, INC.</v>
    <v>ALTIMMUNE, INC.</v>
    <v>14.96</v>
    <v>14.96</v>
    <v>14.35</v>
    <v>14.65</v>
    <v>49159060</v>
    <v>ALT</v>
    <v>ALTIMMUNE, INC. (XNAS:ALT)</v>
    <v>1554348</v>
    <v>1803434</v>
    <v>2005</v>
  </rv>
  <rv s="2">
    <v>1592</v>
  </rv>
  <rv s="0">
    <v>https://www.bing.com/financeapi/forcetrigger?t=bqxu27&amp;q=XNAS%3aMIRM&amp;form=skydnc</v>
    <v>Learn more on Bing</v>
  </rv>
  <rv s="4">
    <v>7</v>
    <v>MIRUM PHARMACEUTICALS, INC. (XNAS:MIRM)</v>
    <v>2</v>
    <v>8</v>
    <v>Finance</v>
    <v>9</v>
    <v>en-GB</v>
    <v>bqxu27</v>
    <v>268435456</v>
    <v>1</v>
    <v>Powered by Refinitiv</v>
    <v>30.545000000000002</v>
    <v>16.065000000000001</v>
    <v>1.2970999999999999</v>
    <v>-1.06</v>
    <v>-4.7511999999999999E-2</v>
    <v>-0.44</v>
    <v>-2.0706000000000002E-2</v>
    <v>USD</v>
    <v>Mirum Pharmaceuticals, Inc. is a biopharmaceutical company. The Company is focused on the identification, acquisition, development, and commercialization of therapies for rare and orphan diseases. The Company's main focus is the development and commercialization of LIVMARLI (maralixibat) oral solution (Livmarli) and Volixibat. Its pipeline consists of rare pediatric indications for Livmarli and orphan adult indications for its second product candidate, Volixibat. Livmarli is an oral solution as a once-daily medicine for cholestatic pruritus in patients with Alagille syndrome (ALGS) one year of age and older. Volixibat, is an oral, minimally absorbed agent designed to inhibit ileal bile acid transporter (IBAT), for the treatment of adult patients with cholestatic liver diseases. The Company is developing volixibat for the treatment of intrahepatic cholestasis of pregnancy (ICP), primary sclerosing cholangitis (PSC), and primary biliary cholangitis (PBC).</v>
    <v>194</v>
    <v>Nasdaq Stock Market</v>
    <v>XNAS</v>
    <v>XNAS</v>
    <v>950 Tower Ln Ste 1050, FOSTER CITY, CA, 94404-4251 US</v>
    <v>22.85</v>
    <v>Biotechnology &amp; Medical Research</v>
    <v>Stock</v>
    <v>44946.904930346878</v>
    <v>1594</v>
    <v>21.17</v>
    <v>783495600</v>
    <v>MIRUM PHARMACEUTICALS, INC.</v>
    <v>MIRUM PHARMACEUTICALS, INC.</v>
    <v>22.2</v>
    <v>22.31</v>
    <v>21.25</v>
    <v>20.81</v>
    <v>36870380</v>
    <v>MIRM</v>
    <v>MIRUM PHARMACEUTICALS, INC. (XNAS:MIRM)</v>
    <v>424380</v>
    <v>369390</v>
    <v>2018</v>
  </rv>
  <rv s="2">
    <v>1595</v>
  </rv>
  <rv s="0">
    <v>https://www.bing.com/financeapi/forcetrigger?t=a25e1h&amp;q=XNAS%3aVKTX&amp;form=skydnc</v>
    <v>Learn more on Bing</v>
  </rv>
  <rv s="4">
    <v>7</v>
    <v>VIKING THERAPEUTICS, INC. (XNAS:VKTX)</v>
    <v>2</v>
    <v>8</v>
    <v>Finance</v>
    <v>4</v>
    <v>en-GB</v>
    <v>a25e1h</v>
    <v>268435456</v>
    <v>1</v>
    <v>Powered by Refinitiv</v>
    <v>9.6199999999999992</v>
    <v>2.02</v>
    <v>0.79820000000000002</v>
    <v>-0.04</v>
    <v>-4.5869999999999999E-3</v>
    <v>0.05</v>
    <v>5.7599999999999995E-3</v>
    <v>USD</v>
    <v>Viking Therapeutics, Inc. is a clinical-stage biopharmaceutical company that is focused on the development of therapies for metabolic and endocrine disorders. The Company's lead clinical program's drug candidate, VK2809, is an orally available, tissue and receptor-subtype selective agonist of the thyroid hormone receptor beta (TRß). The Company is conducting VOYAGE study, a phase II b clinical trial of VK2809 in patients with biopsy-confirmed non-alcoholic steatohepatitis (NASH). It is also developing VK0214, which is also an orally available, tissue and receptor-subtype selective agonist of TRß for X-linked adrenoleukodystrophy (X-ALD), a rare X-linked, inherited neurological disorder characterized by a breakdown in the protective barriers surrounding brain and nerve cells. It is engaged in a phase I b clinical trial of VK0214 in patients with X-ALD. Its other clinical programs include VK5211, an orally available, non-steroidal selective androgen receptor modulator (SARM).</v>
    <v>17</v>
    <v>Nasdaq Stock Market</v>
    <v>XNAS</v>
    <v>XNAS</v>
    <v>9920 Pacific Heights Blvd, Suite 350, SAN DIEGO, CA, 92121 US</v>
    <v>8.84</v>
    <v>Biotechnology &amp; Medical Research</v>
    <v>Stock</v>
    <v>44947.040019953121</v>
    <v>1597</v>
    <v>8.4700000000000006</v>
    <v>665656000</v>
    <v>VIKING THERAPEUTICS, INC.</v>
    <v>VIKING THERAPEUTICS, INC.</v>
    <v>8.7349999999999994</v>
    <v>8.7200000000000006</v>
    <v>8.68</v>
    <v>8.73</v>
    <v>76688480</v>
    <v>VKTX</v>
    <v>VIKING THERAPEUTICS, INC. (XNAS:VKTX)</v>
    <v>1993156</v>
    <v>7477056</v>
    <v>2012</v>
  </rv>
  <rv s="2">
    <v>1598</v>
  </rv>
  <rv s="0">
    <v>https://www.bing.com/financeapi/forcetrigger?t=bskusm&amp;q=XNAS%3aETNB&amp;form=skydnc</v>
    <v>Learn more on Bing</v>
  </rv>
  <rv s="4">
    <v>7</v>
    <v>89BIO, INC. (XNAS:ETNB)</v>
    <v>2</v>
    <v>8</v>
    <v>Finance</v>
    <v>4</v>
    <v>en-GB</v>
    <v>bskusm</v>
    <v>268435456</v>
    <v>1</v>
    <v>Powered by Refinitiv</v>
    <v>12.95</v>
    <v>2</v>
    <v>1.0609999999999999</v>
    <v>0.49</v>
    <v>4.0902000000000001E-2</v>
    <v>0.03</v>
    <v>2.4060000000000002E-3</v>
    <v>USD</v>
    <v>89Bio, Inc. is a clinical-stage biopharmaceutical company focused on the development and commercialization of innovative therapies for the treatment of liver and cardio-metabolic diseases. The Company's lead product candidate, pegozafermin, a specifically engineered glycoPEGylated analog of fibroblast growth factor 21 (FGF21), is currently being developed for the treatment of nonalcoholic steatohepatitis (NASH) and for the treatment of severe hypertriglyceridemia (SHTG). NASH is a severe form of nonalcoholic fatty liver disease (NAFLD), characterized by inflammation and fibrosis in the liver that can progress to cirrhosis, liver failure, hepatocellular carcinoma (HCC) and death. The Company is evaluating the potential opportunity for pegozafermin in these fibrosis stage F4 patients. SHTG is a condition identified by severely elevated levels of triglycerides. The Company has initiated its Phase II trial (ENTRIGUE) in SHTG patients.</v>
    <v>41</v>
    <v>Nasdaq Stock Market</v>
    <v>XNAS</v>
    <v>XNAS</v>
    <v>142 Sansome Street, Second Floor, San Francisco, CA, 94104 US</v>
    <v>12.52</v>
    <v>Biotechnology &amp; Medical Research</v>
    <v>Stock</v>
    <v>44946.947392673435</v>
    <v>1600</v>
    <v>11.79</v>
    <v>580316000</v>
    <v>89BIO, INC.</v>
    <v>89BIO, INC.</v>
    <v>12.02</v>
    <v>11.98</v>
    <v>12.47</v>
    <v>12.5</v>
    <v>46536970</v>
    <v>ETNB</v>
    <v>89BIO, INC. (XNAS:ETNB)</v>
    <v>1238934</v>
    <v>1176769</v>
    <v>2019</v>
  </rv>
  <rv s="2">
    <v>1601</v>
  </rv>
  <rv s="0">
    <v>https://www.bing.com/financeapi/forcetrigger?t=a1v977&amp;q=XNAS%3aICPT&amp;form=skydnc</v>
    <v>Learn more on Bing</v>
  </rv>
  <rv s="4">
    <v>7</v>
    <v>INTERCEPT PHARMACEUTICALS, INC. (XNAS:ICPT)</v>
    <v>2</v>
    <v>8</v>
    <v>Finance</v>
    <v>4</v>
    <v>en-GB</v>
    <v>a1v977</v>
    <v>268435456</v>
    <v>1</v>
    <v>Powered by Refinitiv</v>
    <v>21.25</v>
    <v>10.81</v>
    <v>1.2014</v>
    <v>0.7</v>
    <v>4.5395999999999999E-2</v>
    <v>0.3</v>
    <v>1.8610000000000002E-2</v>
    <v>USD</v>
    <v>Intercept Pharmaceuticals, Inc. is a biopharmaceutical company focused on the development and commercialization of therapeutics to treat progressive non-viral liver diseases with unmet medical need utilizing its bile acid chemistry. Its product candidates include Ocaliva (obeticholic (OCA)) for liver fibrosis due to nonalcoholic steatohepatitis (NASH), OCA and Bezafibrate, and Other Product Candidates. The Company’s marketed product, Ocaliva, is a farnesoid X receptor (FXR) agonist for the treatment of primary biliary cholangitis (PBC) in combination with ursodeoxycholic acid (UDCA) in adults with an inadequate response to UDCA or as monotherapy in adults unable to tolerate UDCA. The Company is evaluating tolerability of OCA in combination with bezafibrate in patients with PBC in a Phase II study outside of the United States. The Company’s other compounds are in early stages of research and development pipeline, including INT-787 compound, an FXR agonist is in a Phase I clinical trial.</v>
    <v>437</v>
    <v>Nasdaq Stock Market</v>
    <v>XNAS</v>
    <v>XNAS</v>
    <v>305 Madison Avenue, MORRISTOWN, NJ, 07960 US</v>
    <v>16.21</v>
    <v>Biotechnology &amp; Medical Research</v>
    <v>Stock</v>
    <v>44946.923366388284</v>
    <v>1603</v>
    <v>15.4</v>
    <v>667644100</v>
    <v>INTERCEPT PHARMACEUTICALS, INC.</v>
    <v>INTERCEPT PHARMACEUTICALS, INC.</v>
    <v>15.58</v>
    <v>15.42</v>
    <v>16.12</v>
    <v>16.420000000000002</v>
    <v>41417130</v>
    <v>ICPT</v>
    <v>INTERCEPT PHARMACEUTICALS, INC. (XNAS:ICPT)</v>
    <v>601242</v>
    <v>966981</v>
    <v>2002</v>
  </rv>
  <rv s="2">
    <v>1604</v>
  </rv>
  <rv s="0">
    <v>https://www.bing.com/financeapi/forcetrigger?t=a1p95r&amp;q=XNAS%3aCBAY&amp;form=skydnc</v>
    <v>Learn more on Bing</v>
  </rv>
  <rv s="4">
    <v>7</v>
    <v>CYMABAY THERAPEUTICS, INC. (XNAS:CBAY)</v>
    <v>2</v>
    <v>8</v>
    <v>Finance</v>
    <v>4</v>
    <v>en-GB</v>
    <v>a1p95r</v>
    <v>268435456</v>
    <v>1</v>
    <v>Powered by Refinitiv</v>
    <v>7.1487999999999996</v>
    <v>1.6700999999999999</v>
    <v>0.11890000000000001</v>
    <v>0.26</v>
    <v>3.8921999999999998E-2</v>
    <v>-0.03</v>
    <v>-4.3230000000000005E-3</v>
    <v>USD</v>
    <v>CymaBay Therapeutics, Inc. is a clinical-stage biopharmaceutical company. The Company is focused on developing and providing access to therapies for patients with liver and other chronic diseases. The Company's lead product candidate, seladelpar, is a potent and selective agonist of peroxisome proliferator activated receptor delta (PPARd), a nuclear receptor that regulates genes directly or indirectly involved in the synthesis of bile acids/sterols, metabolism of lipids and glucose, inflammation, and fibrosis. It is focused on developing seladelpar for the treatment of primary biliary cholangitis (PBC), an autoimmune disease that causes progressive destruction of the bile ducts in the liver resulting in impaired bile flow (cholestasis) and inflammation. Its other product candidate, MBX-2982, targets G protein-coupled receptor 119 (GPR119), a receptor that interacts with bioactive lipids known to stimulate glucose-dependent insulin secretion.</v>
    <v>60</v>
    <v>Nasdaq Stock Market</v>
    <v>XNAS</v>
    <v>XNAS</v>
    <v>SUITE 130, 7999 GATEWAY BLVD, NEWARK, CA, 94560 US</v>
    <v>7.1487999999999996</v>
    <v>Biotechnology &amp; Medical Research</v>
    <v>Stock</v>
    <v>44947.041104490621</v>
    <v>1606</v>
    <v>6.61</v>
    <v>587686600</v>
    <v>CYMABAY THERAPEUTICS, INC.</v>
    <v>CYMABAY THERAPEUTICS, INC.</v>
    <v>6.7</v>
    <v>6.68</v>
    <v>6.94</v>
    <v>6.91</v>
    <v>84681060</v>
    <v>CBAY</v>
    <v>CYMABAY THERAPEUTICS, INC. (XNAS:CBAY)</v>
    <v>2558307</v>
    <v>1162452</v>
    <v>1988</v>
  </rv>
  <rv s="2">
    <v>1607</v>
  </rv>
  <rv s="0">
    <v>https://www.bing.com/financeapi/forcetrigger?t=a1np1h&amp;q=XNAS%3aARDX&amp;form=skydnc</v>
    <v>Learn more on Bing</v>
  </rv>
  <rv s="4">
    <v>7</v>
    <v>ARDELYX, INC. (XNAS:ARDX)</v>
    <v>2</v>
    <v>8</v>
    <v>Finance</v>
    <v>4</v>
    <v>en-GB</v>
    <v>a1np1h</v>
    <v>268435456</v>
    <v>1</v>
    <v>Powered by Refinitiv</v>
    <v>3.43</v>
    <v>0.49020000000000002</v>
    <v>1.1752</v>
    <v>0.39</v>
    <v>0.141818</v>
    <v>1.8100000000000002E-2</v>
    <v>5.764E-3</v>
    <v>USD</v>
    <v>Ardelyx, Inc. is a biopharmaceutical company. The Company focuses on discovery, development, and commercialization of advanced medicines that meet significant unmet medical needs. The Company's product pipeline includes IBSRELA (tenapanor), XPHOZAH, RDX013 Program, and RDX020 Program. Tenapanor is a small molecule therapy in development for the treatment of hyperphosphatemia, a condition of elevated levels of phosphate in the blood, common among patients with chronic kidney disease (CKD) on dialysis. Tenapanor has a mechanism of action and acts locally in the gut to inhibit the sodium hydrogen exchanger 3 (NHE3). IBSRELA is developed for the treatment of patients with irritable bowel syndrome with constipation (IBS-C). XPHOZAH is a medicine for the control of serum phosphorus in adult patients with CKD on dialysis. RDX013 Program is a small molecule potassium secretagogue program for the treatment of hyperkalemia. RDX020 Program is a small molecule for treating metabolic acidosis.</v>
    <v>86</v>
    <v>Nasdaq Stock Market</v>
    <v>XNAS</v>
    <v>XNAS</v>
    <v>34175 Ardenwood Blvd, FREMONT, CA, 94555 US</v>
    <v>3.22</v>
    <v>Biotechnology &amp; Medical Research</v>
    <v>Stock</v>
    <v>44947.04111398125</v>
    <v>1609</v>
    <v>2.76</v>
    <v>588623300</v>
    <v>ARDELYX, INC.</v>
    <v>ARDELYX, INC.</v>
    <v>2.8</v>
    <v>2.75</v>
    <v>3.14</v>
    <v>3.1581000000000001</v>
    <v>187459600</v>
    <v>ARDX</v>
    <v>ARDELYX, INC. (XNAS:ARDX)</v>
    <v>10264552</v>
    <v>8785587</v>
    <v>2007</v>
  </rv>
  <rv s="2">
    <v>1610</v>
  </rv>
  <rv s="0">
    <v>https://www.bing.com/financeapi/forcetrigger?t=a1n9a2&amp;q=XNAS%3aALBO&amp;form=skydnc</v>
    <v>Learn more on Bing</v>
  </rv>
  <rv s="4">
    <v>7</v>
    <v>ALBIREO PHARMA, INC. (XNAS:ALBO)</v>
    <v>2</v>
    <v>8</v>
    <v>Finance</v>
    <v>4</v>
    <v>en-GB</v>
    <v>a1n9a2</v>
    <v>268435456</v>
    <v>1</v>
    <v>Powered by Refinitiv</v>
    <v>44.399799999999999</v>
    <v>16.02</v>
    <v>0.81</v>
    <v>-7.0000000000000007E-2</v>
    <v>-1.5950000000000001E-3</v>
    <v>-0.71</v>
    <v>-1.6206000000000002E-2</v>
    <v>USD</v>
    <v>Albireo Pharma, Inc. is a commercial-stage biopharmaceutical company. The Company is focused on the development and commercialization of bile acid modulators to treat orphan pediatric liver diseases and other liver or gastrointestinal diseases and disorders. Its product, Bylvay, is for the treatment of pruritis in patients with progressive familial intrahepatic cholestasis (PFIC) ages three months or older and is authorized in Europe for the treatment of PFIC in patients ages six months or older. Its product candidate elobixibat is licensed for the treatment of chronic constipation and other functional diseases in Japan and other select markets in Asia. Its lead candidate for adult liver diseases, A3907, is a selective inhibitor of the apical sodium-dependent bile acid transporter (ASBT) where systemic bioavailability has been demonstrated in preclinical and clinical studies. Its preclinical candidate for adult viral and liver diseases includes A2342.</v>
    <v>130</v>
    <v>Nasdaq Stock Market</v>
    <v>XNAS</v>
    <v>XNAS</v>
    <v>10 Post Office Square, Suite 502 South, BOSTON, MA, 02109 US</v>
    <v>43.93</v>
    <v>Biotechnology &amp; Medical Research</v>
    <v>Stock</v>
    <v>44946.922882661718</v>
    <v>1612</v>
    <v>43.75</v>
    <v>906923200</v>
    <v>ALBIREO PHARMA, INC.</v>
    <v>ALBIREO PHARMA, INC.</v>
    <v>43.85</v>
    <v>43.88</v>
    <v>43.81</v>
    <v>43.1</v>
    <v>20701280</v>
    <v>ALBO</v>
    <v>ALBIREO PHARMA, INC. (XNAS:ALBO)</v>
    <v>366983</v>
    <v>544215</v>
    <v>2003</v>
  </rv>
  <rv s="2">
    <v>1613</v>
  </rv>
  <rv s="0">
    <v>https://www.bing.com/financeapi/forcetrigger?t=bxi4gh&amp;q=XNAS%3aTERN&amp;form=skydnc</v>
    <v>Learn more on Bing</v>
  </rv>
  <rv s="4">
    <v>7</v>
    <v>TERNS PHARMACEUTICALS, INC. (XNAS:TERN)</v>
    <v>2</v>
    <v>8</v>
    <v>Finance</v>
    <v>4</v>
    <v>en-GB</v>
    <v>bxi4gh</v>
    <v>268435456</v>
    <v>1</v>
    <v>Powered by Refinitiv</v>
    <v>10.67</v>
    <v>1.45</v>
    <v>0.49099999999999999</v>
    <v>0.04</v>
    <v>4.7850000000000002E-3</v>
    <v>0.42</v>
    <v>0.05</v>
    <v>USD</v>
    <v>Terns Pharmaceuticals, Inc. is a clinical-stage biopharmaceutical company. The Company is focused on developing a portfolio of small-molecule single-agent and combination therapy candidates to address diseases, such as non-alcoholic steatohepatitis (NASH) and obesity. Its lead program, TERN-101, is a liver-distributed, non-bile acid Farnesoid X Receptor (FXR), agonist that has demonstrated a differentiated tolerability profile and improved target engagement due to its sustained FXR activation in the liver but only transient FXR activation in the intestine. Its TERN-501 is a thyroid hormone receptor beta (THR-B) agonist with metabolic stability and improved liver distribution. Its TERN-201 is an inhibitor of vascular adhesion protein-1 (VAP-1) that has demonstrated target engagement in clinical trials. Its TERN-601 is its small-molecule Glucagon-Like Peptide-1 Receptor (GLP-1R) agonist program that is intended to be orally administered for NASH and obesity.</v>
    <v>41</v>
    <v>Nasdaq Stock Market</v>
    <v>XNAS</v>
    <v>XNAS</v>
    <v>1065 East Hillsdale Blvd., Suite 100, Suite 100, FOSTER CITY, CA, 94404 US</v>
    <v>8.48</v>
    <v>Biotechnology &amp; Medical Research</v>
    <v>Stock</v>
    <v>44946.928769096878</v>
    <v>1615</v>
    <v>8.15</v>
    <v>402896100</v>
    <v>TERNS PHARMACEUTICALS, INC.</v>
    <v>TERNS PHARMACEUTICALS, INC.</v>
    <v>8.33</v>
    <v>8.36</v>
    <v>8.4</v>
    <v>8.82</v>
    <v>47963830</v>
    <v>TERN</v>
    <v>TERNS PHARMACEUTICALS, INC. (XNAS:TERN)</v>
    <v>120599</v>
    <v>371760</v>
    <v>2020</v>
  </rv>
  <rv s="2">
    <v>1616</v>
  </rv>
  <rv s="0">
    <v>https://www.bing.com/financeapi/forcetrigger?t=a1mrgh&amp;q=XNAS%3aABUS&amp;form=skydnc</v>
    <v>Learn more on Bing</v>
  </rv>
  <rv s="4">
    <v>7</v>
    <v>ARBUTUS BIOPHARMA CORPORATION (XNAS:ABUS)</v>
    <v>2</v>
    <v>8</v>
    <v>Finance</v>
    <v>4</v>
    <v>en-GB</v>
    <v>a1mrgh</v>
    <v>268435456</v>
    <v>1</v>
    <v>Powered by Refinitiv</v>
    <v>3.64</v>
    <v>1.85</v>
    <v>2.1764999999999999</v>
    <v>0.12</v>
    <v>4.5454999999999995E-2</v>
    <v>-0.1</v>
    <v>-3.6232E-2</v>
    <v>USD</v>
    <v>Arbutus Biopharma Corporation is a clinical-stage, biopharmaceutical company. The Company is focused on virology capabilities to develop therapeutics that target specific viral diseases. The Company’s focus areas include Hepatitis B virus (HBV), SARS-CoV-2 and other coronaviruses. In HBV, the Company is developing a ribonucleic acid interference (RNAi) therapeutic, oral capsid inhibitor, an oral PD-L1 inhibitor, and oral RNA destabilizer that it intends to combine to provide a functional cure for patients with chronic HBV infection (cHBV) by suppressing viral replication, reducing surface antigen and reawakening the immune system. Its lead compound, AB-729, is the only RNAi therapeutic with evidence of immune re-awakening and is being evaluated in multiple Phase II clinical trials. The Company is having an ongoing drug discovery and development program directed at identifying orally active agents for treating coronaviruses (including SARS-CoV-2).</v>
    <v>85</v>
    <v>Nasdaq Stock Market</v>
    <v>XNAS</v>
    <v>XNAS</v>
    <v>701 Veterans Circle, WARMINSTER, PA, 18974 US</v>
    <v>2.76</v>
    <v>Pharmaceuticals</v>
    <v>Stock</v>
    <v>44947.026049490625</v>
    <v>1618</v>
    <v>2.65</v>
    <v>431849200</v>
    <v>ARBUTUS BIOPHARMA CORPORATION</v>
    <v>ARBUTUS BIOPHARMA CORPORATION</v>
    <v>2.68</v>
    <v>2.64</v>
    <v>2.76</v>
    <v>2.66</v>
    <v>156467100</v>
    <v>ABUS</v>
    <v>ARBUTUS BIOPHARMA CORPORATION (XNAS:ABUS)</v>
    <v>619003</v>
    <v>1068076</v>
    <v>2018</v>
  </rv>
  <rv s="2">
    <v>1619</v>
  </rv>
  <rv s="0">
    <v>https://www.bing.com/financeapi/forcetrigger?t=buoeim&amp;q=XNAS%3aGBIO&amp;form=skydnc</v>
    <v>Learn more on Bing</v>
  </rv>
  <rv s="4">
    <v>7</v>
    <v>GENERATION BIO CO. (XNAS:GBIO)</v>
    <v>2</v>
    <v>8</v>
    <v>Finance</v>
    <v>9</v>
    <v>en-GB</v>
    <v>buoeim</v>
    <v>268435456</v>
    <v>1</v>
    <v>Powered by Refinitiv</v>
    <v>9.59</v>
    <v>3.5449999999999999</v>
    <v>1.216</v>
    <v>9.5000000000000001E-2</v>
    <v>2.0607E-2</v>
    <v>0</v>
    <v>0</v>
    <v>USD</v>
    <v>Generation Bio Co. is genetic medicines to provide treatments of rare and prevalent diseases. The Company through its non-viral genetic medicine platform, is engaged in developing genetic medicines to provide genetic payloads, which include large and multiple genes to a range of cell types across a range of diseases. It is comprised of three component technologies: ceDNA, ctLNP and ceDNA manufacturing process. ceDNA is an engineered, double-stranded, linear, covalently closed-ended deoxyribonucleic acid (DNA) construct, which includes the gene of interest and associated regulatory sequences. It has produced ceDNA constructs of approximately eight kilobases. Its ctLNP delivery system builds upon clinically validated lipid nanoparticles and is designed to allow for repeat dosing of a genetic payload without stimulating an immune response, such as antibody production. Its ceDNA manufacturing process uses its own cell-free rapid enzymatic synthesis (RES) to produce ceDNA.</v>
    <v>150</v>
    <v>Nasdaq Stock Market</v>
    <v>XNAS</v>
    <v>XNAS</v>
    <v>301 BINNEY STREET, CAMBRIDGE, MA, 02142 US</v>
    <v>4.84</v>
    <v>Biotechnology &amp; Medical Research</v>
    <v>Stock</v>
    <v>44946.875056353907</v>
    <v>1621</v>
    <v>4.5149999999999997</v>
    <v>279583800</v>
    <v>GENERATION BIO CO.</v>
    <v>GENERATION BIO CO.</v>
    <v>4.67</v>
    <v>4.6100000000000003</v>
    <v>4.7050000000000001</v>
    <v>4.7050000000000001</v>
    <v>59422700</v>
    <v>GBIO</v>
    <v>GENERATION BIO CO. (XNAS:GBIO)</v>
    <v>154650</v>
    <v>228791</v>
    <v>2016</v>
  </rv>
  <rv s="2">
    <v>1622</v>
  </rv>
  <rv s="0">
    <v>https://www.bing.com/financeapi/forcetrigger?t=bpl7p2&amp;q=XNAS%3aGNFT&amp;form=skydnc</v>
    <v>Learn more on Bing</v>
  </rv>
  <rv s="3">
    <v>5</v>
    <v>Genfit SA (XNAS:GNFT)</v>
    <v>2</v>
    <v>6</v>
    <v>Finance</v>
    <v>9</v>
    <v>en-GB</v>
    <v>bpl7p2</v>
    <v>268435456</v>
    <v>1</v>
    <v>Powered by Refinitiv</v>
    <v>5.05</v>
    <v>3.02</v>
    <v>1.2782</v>
    <v>-0.03</v>
    <v>-7.0750000000000006E-3</v>
    <v>-9.9900000000000003E-2</v>
    <v>-2.3178999999999998E-2</v>
    <v>USD</v>
    <v>Genfit SA is a France-based biopharmaceutical company that specializes in the development of medicines for the prevention and treatment of diabetes and related disorders. The Company is focused on contributing to bringing medicines to market for patients with metabolic, inflammatory, autoimmune and fibrotic diseases that affect the liver, such as Nonalcoholic steatohepatitis (NASH) or the bowel, such as the inflammatory bowel disease. The Company targets a number of therapeutic areas, which includes nonalcoholic steatohepatitis (NASH), primary biliary cholangitis (PBC), NASH diagnosis, NASH-induced fibrosis and IL-17 dependent autoimmune diseases. The Company’s research programs develop diversified pipeline of drug candidates, including Elafibranor in NASH, which is in phase III; Elafibranor in PBC, which is in phase II; In-Vitro diagnostic test for NASH and Nitazoxanide in fibrosis, which is still in clinical stage, among others.</v>
    <v>134</v>
    <v>Nasdaq Stock Market</v>
    <v>XNAS</v>
    <v>XNAS</v>
    <v>Parc Eurasante 885 avenue Eugene Avinee, LOOS, HAUTS-DE-FRANCE, 59120 FR</v>
    <v>4.3098999999999998</v>
    <v>Biotechnology &amp; Medical Research</v>
    <v>Stock</v>
    <v>44946.875051909374</v>
    <v>1624</v>
    <v>4.1500000000000004</v>
    <v>204817600</v>
    <v>Genfit SA</v>
    <v>Genfit SA</v>
    <v>4.1501000000000001</v>
    <v>6.2152000000000003</v>
    <v>4.24</v>
    <v>4.21</v>
    <v>4.21</v>
    <v>49834980</v>
    <v>GNFT</v>
    <v>Genfit SA (XNAS:GNFT)</v>
    <v>4382</v>
    <v>15167</v>
    <v>1999</v>
  </rv>
  <rv s="2">
    <v>1625</v>
  </rv>
  <rv s="0">
    <v>https://www.bing.com/financeapi/forcetrigger?t=bv5osm&amp;q=XNAS%3aIVA&amp;form=skydnc</v>
    <v>Learn more on Bing</v>
  </rv>
  <rv s="4">
    <v>7</v>
    <v>Inventiva SA (XNAS:IVA)</v>
    <v>2</v>
    <v>13</v>
    <v>Finance</v>
    <v>9</v>
    <v>en-GB</v>
    <v>bv5osm</v>
    <v>268435456</v>
    <v>1</v>
    <v>Powered by Refinitiv</v>
    <v>13.66</v>
    <v>3.4923999999999999</v>
    <v>0.91139999999999999</v>
    <v>7.0000000000000007E-2</v>
    <v>1.1609000000000001E-2</v>
    <v>0</v>
    <v>0</v>
    <v>USD</v>
    <v>Inventiva SA is a France-based company engaged in the biotechnology sector. The Company focuses on the development of therapies in the area of oncology, fibrosis and rare diseases. The Company’s pipeline comprises a number of development programs, such as Clinical Pipeline, Preclinical Pipeline, AbbVie Collaboration and Boehringer-Ingelheim collaboration. Its drug candidates target at the treatment of non-alcoholic steatohepatitis (NASH), systemic sclerosis (SSc), various types of mucopolysaccharidosis (MPS), multiple myeloma, auto-immune disorders, as well as lung cancer, among others. In addition, the Company offers drug discovery services, ranging from target identification to preclinical nomination, in numerous areas, such as silico modelling, biology, screening, absorption, distribution, metabolism and excretion (ADME), pharmacology and histology.</v>
    <v>109</v>
    <v>Nasdaq Stock Market</v>
    <v>XNAS</v>
    <v>XNAS</v>
    <v>50 rue de Dijon, Daix, DAIX, OCCITANIE, 21121 FR</v>
    <v>6.4</v>
    <v>Biotechnology &amp; Medical Research</v>
    <v>Stock</v>
    <v>44946.875056782032</v>
    <v>1627</v>
    <v>6.0613000000000001</v>
    <v>237636700</v>
    <v>Inventiva SA</v>
    <v>Inventiva SA</v>
    <v>6.0613000000000001</v>
    <v>6.03</v>
    <v>6.1</v>
    <v>6.1</v>
    <v>42134170</v>
    <v>IVA</v>
    <v>Inventiva SA (XNAS:IVA)</v>
    <v>3459</v>
    <v>6453</v>
    <v>2012</v>
  </rv>
  <rv s="2">
    <v>1628</v>
  </rv>
  <rv s="0">
    <v>https://www.bing.com/financeapi/forcetrigger?t=a2y8hw&amp;q=XNAS%3aTHTX&amp;form=skydnc</v>
    <v>Learn more on Bing</v>
  </rv>
  <rv s="4">
    <v>7</v>
    <v>THERATECHNOLOGIES INC. (XNAS:THTX)</v>
    <v>2</v>
    <v>17</v>
    <v>Finance</v>
    <v>9</v>
    <v>en-GB</v>
    <v>a2y8hw</v>
    <v>268435456</v>
    <v>1</v>
    <v>Powered by Refinitiv</v>
    <v>3.26</v>
    <v>0.76749999999999996</v>
    <v>1.6682999999999999</v>
    <v>1.5800000000000002E-2</v>
    <v>1.5892E-2</v>
    <v>1.9900000000000001E-2</v>
    <v>2.0098999999999999E-2</v>
    <v>USD</v>
    <v>Theratechnologies Inc. is a Canada-based biopharmaceutical company. The Company is focused on the development and commercialization of therapies addressing unmet medical needs. The Company commercializes two medicines in human immunodeficiency viruses (HIV) and has research programs in non-alcoholic steatohepatitis (NASH), Oncology and HIV. Its medicines include Trogarzo, EGRIFTA SV, and EGRIFTA. Trogarzo (ibalizumab-uiyk) is a monoclonal antibody which binds to domain 2 of the cluster difference 4 (CD4) T cell receptors. In the United States, Trogarzo is developed for the treatment of HIV-1 infection. EGRIFTA SV (tesamorelin for injection) and EGRIFTA are developed for the reduction of excess abdominal fat in human immunodeficiency virus (HIV)-infected patients with lipodystrophy. Its oncology pipeline includes TH1902 and TH1904. Its Non-alcoholic fatty liver disease (NAFLD) pipeline includes Tesamorelin F8. TH1902 is being evaluated in a Phase I clinical trial.</v>
    <v>87</v>
    <v>Nasdaq Stock Market</v>
    <v>XNAS</v>
    <v>XNAS</v>
    <v>2015 Peel Street, 5Th Floor, MONTREAL, QC, H3A 1T8 CA</v>
    <v>1.02</v>
    <v>Pharmaceuticals</v>
    <v>Stock</v>
    <v>44946.875052128904</v>
    <v>1630</v>
    <v>0.98109999999999997</v>
    <v>127489800</v>
    <v>THERATECHNOLOGIES INC.</v>
    <v>THERATECHNOLOGIES INC.</v>
    <v>1.02</v>
    <v>0.99419999999999997</v>
    <v>1.01</v>
    <v>1.01</v>
    <v>95141640</v>
    <v>THTX</v>
    <v>THERATECHNOLOGIES INC. (XNAS:THTX)</v>
    <v>31179</v>
    <v>414911</v>
    <v>1995</v>
  </rv>
  <rv s="2">
    <v>1631</v>
  </rv>
  <rv s="0">
    <v>https://www.bing.com/financeapi/forcetrigger?t=a1ranm&amp;q=XNAS%3aDRRX&amp;form=skydnc</v>
    <v>Learn more on Bing</v>
  </rv>
  <rv s="4">
    <v>7</v>
    <v>DURECT CORPORATION (XNAS:DRRX)</v>
    <v>2</v>
    <v>8</v>
    <v>Finance</v>
    <v>4</v>
    <v>en-GB</v>
    <v>a1ranm</v>
    <v>268435456</v>
    <v>1</v>
    <v>Powered by Refinitiv</v>
    <v>9.6999999999999993</v>
    <v>3.165</v>
    <v>1.2209000000000001</v>
    <v>0.03</v>
    <v>4.823E-3</v>
    <v>-0.06</v>
    <v>-9.5999999999999992E-3</v>
    <v>USD</v>
    <v>DURECT Corporation is a biopharmaceutical company that is focused on advancing lifesaving investigational therapies. The Company's product candidates include DUR-928 oral for metabolic/lipid disorders, and DUR-928, injectable for acute organ injuries. The Company’s other commercial product candidates include POSIMIR, PERSERIS and Methydur Sustained Release Capsules. The Company is conducting a Phase IIb study (AHFIRM) of larsucosterol (DUR-928) in subjects with severe alcohol-associated hepatitis (Alcoholic Hepatitis (AH) to evaluate the safety and efficacy of larsucosterol treatment. Larsucosterol (DUR-928) is lead product candidate, an endogenous sulfated oxysterol and an epigenetic regulator. The Company focuses on drug delivery technology around its SABER and CLOUD Bioerodible Injectable Depot Systems. SABER uses a high viscosity base component, such as sucrose acetate isobutyrate (SAIB), to provide controlled release of a drug.</v>
    <v>79</v>
    <v>Nasdaq Stock Market</v>
    <v>XNAS</v>
    <v>XNAS</v>
    <v>10260 Bubb Rd, CUPERTINO, CA, 95014 US</v>
    <v>6.7398999999999996</v>
    <v>Biotechnology &amp; Medical Research</v>
    <v>Stock</v>
    <v>44946.975002881249</v>
    <v>1633</v>
    <v>5.8</v>
    <v>142412400</v>
    <v>DURECT CORPORATION</v>
    <v>DURECT CORPORATION</v>
    <v>6.25</v>
    <v>6.22</v>
    <v>6.25</v>
    <v>6.19</v>
    <v>22785980</v>
    <v>DRRX</v>
    <v>DURECT CORPORATION (XNAS:DRRX)</v>
    <v>302664</v>
    <v>88607</v>
    <v>1998</v>
  </rv>
  <rv s="2">
    <v>1634</v>
  </rv>
  <rv s="0">
    <v>https://www.bing.com/financeapi/forcetrigger?t=a1tmur&amp;q=XNAS%3aGALT&amp;form=skydnc</v>
    <v>Learn more on Bing</v>
  </rv>
  <rv s="4">
    <v>7</v>
    <v>GALECTIN THERAPEUTICS INC (XNAS:GALT)</v>
    <v>2</v>
    <v>8</v>
    <v>Finance</v>
    <v>4</v>
    <v>en-GB</v>
    <v>a1tmur</v>
    <v>268435456</v>
    <v>1</v>
    <v>Powered by Refinitiv</v>
    <v>2.57</v>
    <v>1.02</v>
    <v>1.609</v>
    <v>-0.01</v>
    <v>-8.7720000000000003E-3</v>
    <v>-0.02</v>
    <v>-1.7698999999999999E-2</v>
    <v>USD</v>
    <v>Galectin Therapeutics Inc. is a biotechnology company that is focused on developing therapies to improve the lives of patients with fibrotic disease, chronic liver disease and cancer. The Company’s product candidates include galectin-3 inhibitor, which is a belapectin (GR-MD-02) and GM-CT-01. The Company’s lead drug belapectin is a carbohydrate-based drug that inhibits the galectin-3 protein which is directly involved in multiple inflammatory, fibrotic, and malignant diseases. The Company is using a galectin-3 inhibitor to treat advanced liver fibrosis and liver cirrhosis in non-alcoholic steatohepatitis (NASH) patients. The Company also designed a Phase IIb/III clinical study, the NAVIGATE trial, evaluating the safety and efficacy of its galectin-3 inhibitor, belapectin (GR-MD-02), for the prevention of esophageal varices in patients with non-alcoholic steatohepatitis cirrhosis.</v>
    <v>9</v>
    <v>Nasdaq Stock Market</v>
    <v>XNAS</v>
    <v>XNAS</v>
    <v>SUITE 240, 4960 PEACHTREE INDUSTRIAL BOULEVARD, NORCROSS, GA, 30071 US</v>
    <v>1.1599999999999999</v>
    <v>Biotechnology &amp; Medical Research</v>
    <v>Stock</v>
    <v>44946.972035671097</v>
    <v>1636</v>
    <v>1.1100000000000001</v>
    <v>67151390</v>
    <v>GALECTIN THERAPEUTICS INC</v>
    <v>GALECTIN THERAPEUTICS INC</v>
    <v>1.1500999999999999</v>
    <v>1.1399999999999999</v>
    <v>1.1299999999999999</v>
    <v>1.1100000000000001</v>
    <v>59426010</v>
    <v>GALT</v>
    <v>GALECTIN THERAPEUTICS INC (XNAS:GALT)</v>
    <v>80941</v>
    <v>103425</v>
    <v>2001</v>
  </rv>
  <rv s="2">
    <v>1637</v>
  </rv>
  <rv s="0">
    <v>https://www.bing.com/financeapi/forcetrigger?t=a1ntim&amp;q=XNAS%3aASMB&amp;form=skydnc</v>
    <v>Learn more on Bing</v>
  </rv>
  <rv s="4">
    <v>7</v>
    <v>ASSEMBLY BIOSCIENCES, INC. (XNAS:ASMB)</v>
    <v>2</v>
    <v>8</v>
    <v>Finance</v>
    <v>4</v>
    <v>en-GB</v>
    <v>a1ntim</v>
    <v>268435456</v>
    <v>1</v>
    <v>Powered by Refinitiv</v>
    <v>2.42</v>
    <v>0.82</v>
    <v>0.54869999999999997</v>
    <v>-0.01</v>
    <v>-6.6669999999999993E-3</v>
    <v>0.04</v>
    <v>2.6846000000000002E-2</v>
    <v>USD</v>
    <v>Assembly Biosciences, Inc. is a clinical-stage biotechnology company. The Company is focused on discovery and development of therapeutics targeting hepatitis B virus (HBV) and other viral diseases. The Company’s inhibitor product candidates include Vebicorvir (VBR), ABI-H3733, and ABI-4334. Vebicorvir (VBR) is its lead core inhibitor product candidate, which is licensed from Indiana University. VBR is developed for the treatment of the treatment of patients with chronic HBV infection. ABI-H3733 (3733) for chronic HBV infection in the People’s Republic of China, Hong Kong, Taiwan and Macau (the Territory). The Company is conducting Phase I study of 3733. The Company’s research and development programs pursue multiple drug candidates that inhibit the HBV replication cycle and block the generation of covalently closed circular DNA (cccDNA), to discover and develop finite and curative therapies for patients with HBV.</v>
    <v>102</v>
    <v>Nasdaq Stock Market</v>
    <v>XNAS</v>
    <v>XNAS</v>
    <v>331 Oyster Point Blvd., Fourth Floor, SOUTH SAN FRANCISCO, CA, 94080 US</v>
    <v>1.52</v>
    <v>Pharmaceuticals</v>
    <v>Stock</v>
    <v>44946.960301562503</v>
    <v>1639</v>
    <v>1.47</v>
    <v>72682180</v>
    <v>ASSEMBLY BIOSCIENCES, INC.</v>
    <v>ASSEMBLY BIOSCIENCES, INC.</v>
    <v>1.48</v>
    <v>1.5</v>
    <v>1.49</v>
    <v>1.53</v>
    <v>48779990</v>
    <v>ASMB</v>
    <v>ASSEMBLY BIOSCIENCES, INC. (XNAS:ASMB)</v>
    <v>182153</v>
    <v>334301</v>
    <v>2005</v>
  </rv>
  <rv s="2">
    <v>1640</v>
  </rv>
  <rv s="0">
    <v>https://www.bing.com/financeapi/forcetrigger?t=bwbs6h&amp;q=XNAS%3aALGS&amp;form=skydnc</v>
    <v>Learn more on Bing</v>
  </rv>
  <rv s="4">
    <v>7</v>
    <v>Aligos Therapeutics Inc (XNAS:ALGS)</v>
    <v>2</v>
    <v>8</v>
    <v>Finance</v>
    <v>4</v>
    <v>en-GB</v>
    <v>bwbs6h</v>
    <v>268435456</v>
    <v>1</v>
    <v>Powered by Refinitiv</v>
    <v>3.32</v>
    <v>0.84009999999999996</v>
    <v>1.476</v>
    <v>0.03</v>
    <v>1.4777999999999999E-2</v>
    <v>-0.09</v>
    <v>-4.3688999999999999E-2</v>
    <v>USD</v>
    <v>Aligos Therapeutics, Inc. is a clinical-stage biopharmaceutical company. It is focused on developing therapeutics to address unmet medical needs in viral and liver diseases. It uses its oligonucleotide and small molecule platforms to develop pharmacologically optimized drug candidates for use in combination regimens. It is initially focused on developing functional cure for Chronic Hepatitis B (CHB); cirrhosis, end-stage liver disease (ESLD), and cirrhosis, end-stage liver disease (ESLD). It has developed a portfolio of differentiated drug candidates for CHB, including a small molecule Capsid Assembly Modulator (CAM) and oligonucleotides (Antisense Oligonucleotides (ASO) and Small Interfering Ribonucleic Acids (siRNA)), each of which is designed against clinically validated targets in the Hepatitis B Virus (HBV) life cycle. Its pipeline includes ALG 000184 (CAM) for CHB; ALG 020572 (ASO) for HBV; ALG 055009 for the treatment of nonalcoholic steatohepatitis (NASH), and ALG-125755.</v>
    <v>89</v>
    <v>Nasdaq Stock Market</v>
    <v>XNAS</v>
    <v>XNAS</v>
    <v>One Corporate Dr., 2nd Floor, 2nd Floor, SOUTH SAN FRANCISCO, CA, 94080 US</v>
    <v>2.1</v>
    <v>Biotechnology &amp; Medical Research</v>
    <v>Stock</v>
    <v>44946.961820798439</v>
    <v>1642</v>
    <v>1.97</v>
    <v>88200120</v>
    <v>Aligos Therapeutics Inc</v>
    <v>Aligos Therapeutics Inc</v>
    <v>1.99</v>
    <v>2.0299999999999998</v>
    <v>2.06</v>
    <v>1.97</v>
    <v>42815590</v>
    <v>ALGS</v>
    <v>Aligos Therapeutics Inc (XNAS:ALGS)</v>
    <v>237235</v>
    <v>823118</v>
    <v>2018</v>
  </rv>
  <rv s="2">
    <v>1643</v>
  </rv>
  <rv s="0">
    <v>https://www.bing.com/financeapi/forcetrigger?t=a1x34c&amp;q=XNAS%3aLPCN&amp;form=skydnc</v>
    <v>Learn more on Bing</v>
  </rv>
  <rv s="3">
    <v>5</v>
    <v>LIPOCINE INC (XNAS:LPCN)</v>
    <v>2</v>
    <v>6</v>
    <v>Finance</v>
    <v>4</v>
    <v>en-GB</v>
    <v>a1x34c</v>
    <v>268435456</v>
    <v>1</v>
    <v>Powered by Refinitiv</v>
    <v>1.89</v>
    <v>0.36</v>
    <v>0.81699999999999995</v>
    <v>2.8E-3</v>
    <v>5.2119999999999996E-3</v>
    <v>0.04</v>
    <v>7.4074000000000001E-2</v>
    <v>USD</v>
    <v>Lipocine Inc. is a clinical-stage biopharmaceutical company. The Company is focused on applying its oral drug delivery technology for the development of pharmaceutical products focusing on neuroendocrine and metabolic disorders. It has a portfolio of product candidates that target unmet needs for neurological and psychiatric central nervous system (CNS) disorders, liver diseases, and hormone supplementation for men and women. The Company's product candidate, TLANDO, is an oral testosterone replacement therapy (TRT) comprised of testosterone undecanoate (TU). Its additional pipeline candidates include LPCN 1148, LPCN 1144, LPCN 1111 (TLANDO XR), LPCN 1107, LPCN 1154 and LPCN 2101. Its LPCN 1144 is an oral prodrug of bioidentical testosterone comprised of TU for the treatment of non-cirrhotic non-alcoholic steatohepatitis (NASH) which has completed Phase II testing. Its TLANDO XR is an oral TRT product comprised of testosterone tridecanoate (TT), which has completed Phase II trials.</v>
    <v>13</v>
    <v>Nasdaq Stock Market</v>
    <v>XNAS</v>
    <v>XNAS</v>
    <v>675 S Arapeen Dr Ste 202, SALT LAKE CITY, UT, 84108-1295 US</v>
    <v>0.57999999999999996</v>
    <v>Biotechnology &amp; Medical Research</v>
    <v>Stock</v>
    <v>44946.990570265625</v>
    <v>1645</v>
    <v>0.52649999999999997</v>
    <v>47795830</v>
    <v>LIPOCINE INC</v>
    <v>LIPOCINE INC</v>
    <v>0.54149999999999998</v>
    <v>11.5502</v>
    <v>0.53720000000000001</v>
    <v>0.54</v>
    <v>0.57999999999999996</v>
    <v>88510790</v>
    <v>LPCN</v>
    <v>LIPOCINE INC (XNAS:LPCN)</v>
    <v>94297</v>
    <v>144150</v>
    <v>2011</v>
  </rv>
  <rv s="2">
    <v>1646</v>
  </rv>
  <rv s="0">
    <v>https://www.bing.com/financeapi/forcetrigger?t=bxi3mw&amp;q=XNAS%3aANGN&amp;form=skydnc</v>
    <v>Learn more on Bing</v>
  </rv>
  <rv s="4">
    <v>7</v>
    <v>ANGION BIOMEDICA CORP. (XNAS:ANGN)</v>
    <v>2</v>
    <v>8</v>
    <v>Finance</v>
    <v>4</v>
    <v>en-GB</v>
    <v>bxi3mw</v>
    <v>268435456</v>
    <v>1</v>
    <v>Powered by Refinitiv</v>
    <v>2.94</v>
    <v>0.59</v>
    <v>2.1139999999999999</v>
    <v>-3.0099999999999998E-2</v>
    <v>-4.5599000000000001E-2</v>
    <v>0</v>
    <v>0</v>
    <v>USD</v>
    <v>Angion Biomedica Corp. is a clinical-stage biopharmaceutical company focused on the discovery, development, and commercialization of novel small molecule therapeutics to address chronic and progressive fibrotic diseases. The Company’s products include ANG-3070, ROCK2 Inhibitor, CYP11B2 Inhibitor and ANG-3777. ANG-3070 is a highly selective oral tyrosine kinase receptor inhibitor (TKI) in development as a treatment for fibrotic diseases, particularly in the kidney and lung. The Company provides ANG-3070 for Fibrotic Diseases; ANG-3070 for Renal Fibrosis; ANG-3070 for Pulmonary Fibrosis. ROCK2 Inhibitor program targeted towards the treatment of fibrotic diseases. CYP11B2 Inhibitor program targeted towards diseases related to aldosterone synthase dysregulation. ANG-3777 is designed to mimic the biological activity of HGF and to treat acute organ injuries, such as delayed graft function.</v>
    <v>39</v>
    <v>Nasdaq Stock Market</v>
    <v>XNAS</v>
    <v>XNAS</v>
    <v>51 Charles Lindbergh Boulevard, UNIONDALE, NY, 11553 US</v>
    <v>0.66900000000000004</v>
    <v>Biotechnology &amp; Medical Research</v>
    <v>Stock</v>
    <v>44946.982185392968</v>
    <v>1648</v>
    <v>0.62</v>
    <v>18971630</v>
    <v>ANGION BIOMEDICA CORP.</v>
    <v>ANGION BIOMEDICA CORP.</v>
    <v>0.66900000000000004</v>
    <v>0.66010000000000002</v>
    <v>0.63</v>
    <v>0.63</v>
    <v>30113700</v>
    <v>ANGN</v>
    <v>ANGION BIOMEDICA CORP. (XNAS:ANGN)</v>
    <v>167925</v>
    <v>100232</v>
    <v>1998</v>
  </rv>
  <rv s="2">
    <v>1649</v>
  </rv>
  <rv s="0">
    <v>https://www.bing.com/financeapi/forcetrigger?t=a1n2tc&amp;q=XNAS%3aAGLE&amp;form=skydnc</v>
    <v>Learn more on Bing</v>
  </rv>
  <rv s="4">
    <v>7</v>
    <v>AEGLEA BIOTHERAPEUTICS, INC. (XNAS:AGLE)</v>
    <v>2</v>
    <v>8</v>
    <v>Finance</v>
    <v>9</v>
    <v>en-GB</v>
    <v>a1n2tc</v>
    <v>268435456</v>
    <v>1</v>
    <v>Powered by Refinitiv</v>
    <v>4.54</v>
    <v>0.34</v>
    <v>1.6254</v>
    <v>-2.53E-2</v>
    <v>-4.8747999999999993E-2</v>
    <v>2.1299999999999999E-2</v>
    <v>4.3144000000000002E-2</v>
    <v>USD</v>
    <v>Aeglea BioTherapeutics, Inc. is a clinical-stage biotechnology company. It is focused on human enzyme therapeutics to treat people with rare metabolic diseases. Its lead product candidate is pegzilarginase, which is a recombinant human arginase 1 that enzymatically degrades the amino acid arginine to lower arginine levels in patients with Arginase 1 Deficiency. It has engineered pegzilarginase with modifications that enhance the stability and arginine-degrading activity of the enzyme in human plasma. Its second product candidate, AGLE-177, is a novel PEGylated ( polyethylene glycol) human enzyme engineered to degrade free homocysteine and homocystine in patients with Homocystinuria. The Company is evaluating Pegzilarginase in a global pivotal Phase III pivotal PEACE (Pegzilarginase Effect on Arginase one Deficiency Clinical Endpoints) trial and Phase I/II open-label extension trial. It is also conducting a Phase I/II clinical trial for the treatment of patients with Homocystinuria.</v>
    <v>69</v>
    <v>Nasdaq Stock Market</v>
    <v>XNAS</v>
    <v>XNAS</v>
    <v>805 Las Cimas Parkway, Suite 100, AUSTIN, TX, 78746 US</v>
    <v>0.57999999999999996</v>
    <v>Biotechnology &amp; Medical Research</v>
    <v>Stock</v>
    <v>44946.989537846872</v>
    <v>1651</v>
    <v>0.48409999999999997</v>
    <v>30368020</v>
    <v>AEGLEA BIOTHERAPEUTICS, INC.</v>
    <v>AEGLEA BIOTHERAPEUTICS, INC.</v>
    <v>0.57999999999999996</v>
    <v>0.51900000000000002</v>
    <v>0.49370000000000003</v>
    <v>0.51500000000000001</v>
    <v>61511080</v>
    <v>AGLE</v>
    <v>AEGLEA BIOTHERAPEUTICS, INC. (XNAS:AGLE)</v>
    <v>415501</v>
    <v>465677</v>
    <v>2013</v>
  </rv>
  <rv s="2">
    <v>1652</v>
  </rv>
  <rv s="0">
    <v>https://www.bing.com/financeapi/forcetrigger?t=bpucdm&amp;q=XNAS%3aAXLA&amp;form=skydnc</v>
    <v>Learn more on Bing</v>
  </rv>
  <rv s="3">
    <v>5</v>
    <v>AXCELLA HEALTH INC. (XNAS:AXLA)</v>
    <v>2</v>
    <v>6</v>
    <v>Finance</v>
    <v>4</v>
    <v>en-GB</v>
    <v>bpucdm</v>
    <v>268435456</v>
    <v>1</v>
    <v>Powered by Refinitiv</v>
    <v>2.89</v>
    <v>0.16209999999999999</v>
    <v>1.2230000000000001</v>
    <v>-1.61E-2</v>
    <v>-3.6927000000000001E-2</v>
    <v>1E-4</v>
    <v>2.3820000000000002E-4</v>
    <v>USD</v>
    <v>Axcella Health Inc. is a clinical-stage biotechnology company focused on a new approach to treat complex diseases using compositions of endogenous metabolic modulators (EMMs). The Company’s product candidates are comprised of multiple EMMs that are engineered in distinct combinations and ratios with the goal of simultaneously impacting multiple biological pathways. AXA1665 is being developed as a product candidate for the reduction in risk of overt hepatic encephalopathy (OHE) recurrence in adult patients with liver cirrhosis. Its AXA1125 AXA1125 is being developed as an oral product candidate for the treatment of non-alcoholic steatohepatitis (NASH). The Company’s pipeline includes lead therapeutic candidates for the treatment of NASH, for the treatment of long COVID (also known as Post COVID-19 Condition and Post-Acute Sequelae of COVID-19, or PASC) associated fatigue, and for the reduction in risk of recurrent OHE.</v>
    <v>59</v>
    <v>Nasdaq Stock Market</v>
    <v>XNAS</v>
    <v>XNAS</v>
    <v>840 Memorial Dr, CAMBRIDGE, MA, 02139-3789 US</v>
    <v>0.45500000000000002</v>
    <v>Biotechnology &amp; Medical Research</v>
    <v>Stock</v>
    <v>44946.992484745315</v>
    <v>1654</v>
    <v>0.41410000000000002</v>
    <v>30885680</v>
    <v>AXCELLA HEALTH INC.</v>
    <v>AXCELLA HEALTH INC.</v>
    <v>0.43</v>
    <v>4.7973999999999997</v>
    <v>0.436</v>
    <v>0.4199</v>
    <v>0.42</v>
    <v>73554840</v>
    <v>AXLA</v>
    <v>AXCELLA HEALTH INC. (XNAS:AXLA)</v>
    <v>72888</v>
    <v>1634908</v>
    <v>2008</v>
  </rv>
  <rv s="2">
    <v>1655</v>
  </rv>
  <rv s="0">
    <v>https://www.bing.com/financeapi/forcetrigger?t=a1qhtc&amp;q=XNAS%3aHEPA&amp;form=skydnc</v>
    <v>Learn more on Bing</v>
  </rv>
  <rv s="4">
    <v>7</v>
    <v>HEPION PHARMACEUTICALS, INC (XNAS:HEPA)</v>
    <v>2</v>
    <v>8</v>
    <v>Finance</v>
    <v>4</v>
    <v>en-GB</v>
    <v>a1qhtc</v>
    <v>268435456</v>
    <v>1</v>
    <v>Powered by Refinitiv</v>
    <v>1.33</v>
    <v>0.26</v>
    <v>1.3826000000000001</v>
    <v>-1.4999999999999999E-2</v>
    <v>-2.2059000000000002E-2</v>
    <v>-5.1000000000000004E-3</v>
    <v>-7.6690000000000005E-3</v>
    <v>USD</v>
    <v>Hepion Pharmaceuticals, Inc. is a biopharmaceutical company. The Company is focused on the development of drug therapy for treatment of chronic liver diseases. This therapeutic approach targets fibrosis, inflammation, and the treatment hepatocellular carcinoma (HCC) associated with non-alcoholic steatohepatitis (NASH), viral hepatitis and other liver diseases. The Company's cyclophilin inhibitor, Rencofilstat (formerly CRV431), is developed to offer benefits to address multiple complex pathologies relate to advanced liver disease. Rencofilstat is a pan cyclophilininhibitor that targets multiple pathologic pathways involved in the progression of liver disease. It provides an artificial intelligence (AI) tool, AI-POWR, that allows the selection of novel drug targets, biomarkers, and appropriate patient populations. The components of AI-POWR include access to publicly available databases, and in-house genomic and multi-omic big.</v>
    <v>20</v>
    <v>Nasdaq Stock Market</v>
    <v>XNAS</v>
    <v>XNAS</v>
    <v>399 Thornall St, EDISON, NJ, 08837-2236 US</v>
    <v>0.67500000000000004</v>
    <v>Biotechnology &amp; Medical Research</v>
    <v>Stock</v>
    <v>44947.025147349217</v>
    <v>1657</v>
    <v>0.62</v>
    <v>50692700</v>
    <v>HEPION PHARMACEUTICALS, INC</v>
    <v>HEPION PHARMACEUTICALS, INC</v>
    <v>0.67500000000000004</v>
    <v>0.68</v>
    <v>0.66500000000000004</v>
    <v>0.65990000000000004</v>
    <v>76229620</v>
    <v>HEPA</v>
    <v>HEPION PHARMACEUTICALS, INC (XNAS:HEPA)</v>
    <v>398861</v>
    <v>1400521</v>
    <v>2013</v>
  </rv>
  <rv s="2">
    <v>1658</v>
  </rv>
  <rv s="0">
    <v>https://www.bing.com/financeapi/forcetrigger?t=a21yoc&amp;q=XNAS%3aRGLS&amp;form=skydnc</v>
    <v>Learn more on Bing</v>
  </rv>
  <rv s="4">
    <v>7</v>
    <v>REGULUS THERAPEUTICS INC. (XNAS:RGLS)</v>
    <v>2</v>
    <v>8</v>
    <v>Finance</v>
    <v>4</v>
    <v>en-GB</v>
    <v>a21yoc</v>
    <v>268435456</v>
    <v>1</v>
    <v>Powered by Refinitiv</v>
    <v>3.6989999999999998</v>
    <v>1.0801000000000001</v>
    <v>1.6415</v>
    <v>-0.04</v>
    <v>-2.7210999999999999E-2</v>
    <v>0.17</v>
    <v>0.118881</v>
    <v>USD</v>
    <v>Regulus Therapeutics Inc. is a clinical-stage biopharmaceutical company focused on discovering and developing drugs targeting microRNAs to treat diseases. The Company is leveraging its oligonucleotide drug discovery and development to develop a pipeline complemented by a rich intellectual property estate in the microRNA field. The Company’s product lead product candidates include RG-012 and RGLS8429. The Company is focused on evaluating a library of oligonucleotides designed to block miR-155 for the potential to treat Amyotrophic Lateral Sclerosis (ALS or Lou Gehrig's disease). The Company also focuses on the evaluation of its designed compounds that inhibit miR-155 activity in microglia cell-based assays and in animal models of the disease, to identify potential candidates to advance into further studies. In addition to its focus on genetic kidney disease, the Company is focused on the research in technology to treat central nervous system (CNS) disease.</v>
    <v>27</v>
    <v>Nasdaq Stock Market</v>
    <v>XNAS</v>
    <v>XNAS</v>
    <v>SUITE 210, 3545 JOHN HOPKINS COURT, SAN DIEGO, CA, 92121 US</v>
    <v>1.5</v>
    <v>Biotechnology &amp; Medical Research</v>
    <v>Stock</v>
    <v>44947.040335068748</v>
    <v>1660</v>
    <v>1.4104000000000001</v>
    <v>24081570</v>
    <v>REGULUS THERAPEUTICS INC.</v>
    <v>REGULUS THERAPEUTICS INC.</v>
    <v>1.44</v>
    <v>1.47</v>
    <v>1.43</v>
    <v>1.6</v>
    <v>16840260</v>
    <v>RGLS</v>
    <v>REGULUS THERAPEUTICS INC. (XNAS:RGLS)</v>
    <v>28596</v>
    <v>54869</v>
    <v>2007</v>
  </rv>
  <rv s="2">
    <v>1661</v>
  </rv>
  <rv s="0">
    <v>https://www.bing.com/financeapi/forcetrigger?t=bvkour&amp;q=XNAS%3aMTCR&amp;form=skydnc</v>
    <v>Learn more on Bing</v>
  </rv>
  <rv s="4">
    <v>7</v>
    <v>METACRINE, INC. (XNAS:MTCR)</v>
    <v>2</v>
    <v>8</v>
    <v>Finance</v>
    <v>4</v>
    <v>en-GB</v>
    <v>bvkour</v>
    <v>268435456</v>
    <v>1</v>
    <v>Powered by Refinitiv</v>
    <v>0.67600000000000005</v>
    <v>0.30299999999999999</v>
    <v>0.37</v>
    <v>-3.0000000000000001E-3</v>
    <v>-6.757E-3</v>
    <v>-5.0000000000000001E-3</v>
    <v>-1.1337999999999999E-2</v>
    <v>USD</v>
    <v>Metacrine, Inc. is a United States-based biotechnology company. The Company is engaged in developing therapeutics for metabolic diseases. The Company leverages approximately two mechanistically distinct programs to target type 2 diabetes, NASH and other metabolic diseases and liver disorders. The Company focuses on advancing research in nuclear hormone receptors for treatment of metabolic diseases.</v>
    <v>10</v>
    <v>Nasdaq Stock Market</v>
    <v>XNAS</v>
    <v>XNAS</v>
    <v>4225 Executive Square, Suite 600, SAN DIEGO, CA, 92037 US</v>
    <v>0.45</v>
    <v>Biotechnology &amp; Medical Research</v>
    <v>Stock</v>
    <v>44946.925504617968</v>
    <v>1663</v>
    <v>0.436</v>
    <v>18773160</v>
    <v>METACRINE, INC.</v>
    <v>METACRINE, INC.</v>
    <v>0.44990000000000002</v>
    <v>0.44400000000000001</v>
    <v>0.441</v>
    <v>0.436</v>
    <v>42569520</v>
    <v>MTCR</v>
    <v>METACRINE, INC. (XNAS:MTCR)</v>
    <v>77051</v>
    <v>380253</v>
    <v>2014</v>
  </rv>
  <rv s="2">
    <v>1664</v>
  </rv>
  <rv s="0">
    <v>https://www.bing.com/financeapi/forcetrigger?t=a1tx2w&amp;q=XNAS%3aGLMD&amp;form=skydnc</v>
    <v>Learn more on Bing</v>
  </rv>
  <rv s="4">
    <v>7</v>
    <v>GALMED PHARMACEUTICALS LTD (XNAS:GLMD)</v>
    <v>2</v>
    <v>8</v>
    <v>Finance</v>
    <v>4</v>
    <v>en-GB</v>
    <v>a1tx2w</v>
    <v>268435456</v>
    <v>1</v>
    <v>Powered by Refinitiv</v>
    <v>1.8381000000000001</v>
    <v>0.28999999999999998</v>
    <v>1.1467000000000001</v>
    <v>5.1200000000000002E-2</v>
    <v>7.3132000000000003E-2</v>
    <v>0</v>
    <v>0</v>
    <v>USD</v>
    <v>Galmed Pharmaceuticals is a Israeli-based clinical-stage biopharmaceutical company.The activiti of the Company is focused on the development therapy for treating liver diseases. Arachmol, the main product of Galmed Pharmaceuticals, is a liver-targeted stearoyl-coenzyme A desaturase1 used in oral therapy for the treatment of NASH (Non-alcoholic Steatohepatitis).</v>
    <v>19</v>
    <v>Nasdaq Stock Market</v>
    <v>XNAS</v>
    <v>XNAS</v>
    <v>16 Ze'ev Tyomkin St. (4Th Fl.), TEL AVIV-YAFO, 6578317 IL</v>
    <v>0.7722</v>
    <v>Biotechnology &amp; Medical Research</v>
    <v>Stock</v>
    <v>44946.89963217578</v>
    <v>1666</v>
    <v>0.70030000000000003</v>
    <v>18935310</v>
    <v>GALMED PHARMACEUTICALS LTD</v>
    <v>GALMED PHARMACEUTICALS LTD</v>
    <v>0.7409</v>
    <v>0.70009999999999994</v>
    <v>0.75129999999999997</v>
    <v>0.75129999999999997</v>
    <v>25203400</v>
    <v>GLMD</v>
    <v>GALMED PHARMACEUTICALS LTD (XNAS:GLMD)</v>
    <v>85625</v>
    <v>280275</v>
    <v>2013</v>
  </rv>
  <rv s="2">
    <v>1667</v>
  </rv>
  <rv s="0">
    <v>https://www.bing.com/financeapi/forcetrigger?t=azx1a2&amp;q=XNAS%3aXRTX&amp;form=skydnc</v>
    <v>Learn more on Bing</v>
  </rv>
  <rv s="22">
    <v>49</v>
    <v>XORTX Therapeutics Inc. (XNAS:XRTX)</v>
    <v>2</v>
    <v>50</v>
    <v>Finance</v>
    <v>4</v>
    <v>en-GB</v>
    <v>azx1a2</v>
    <v>268435456</v>
    <v>1</v>
    <v>Powered by Refinitiv</v>
    <v>2.48</v>
    <v>0.66300000000000003</v>
    <v>0.27060000000000001</v>
    <v>-0.115</v>
    <v>-0.132184</v>
    <v>-2.9100000000000001E-2</v>
    <v>-3.8543000000000001E-2</v>
    <v>USD</v>
    <v>XORTX Therapeutics Inc. is a pharmaceutical company. The Company is focused on identifying, developing and commercializing therapies to treat progressive kidney disease modulated by aberrant purine and uric acid metabolism in orphan (rare) disease indications, such as autosomal dominant polycystic kidney disease (ADPKD) and type 2 diabetic nephropathy (T2DN) as well as acute kidney injury (AKI) associated with coronavirus infection. Its three lead product candidates are XRx-008, for the treatment of ADPKD; XRx-101, to treat AKI associated with Coronavirus / COVID-19 infection, AKI and associated health consequences. In addition, XRx-225 is a pre-clinical stage program for type 2 diabetic nephropathy. It is working to advance its clinical development stage products that target aberrant purine metabolism and xanthine oxidase to decrease or inhibit production of uric acid. The Company is evaluating xanthine oxidase inhibitor candidates for the XRx-225 program to treat T2DN.</v>
    <v>Nasdaq Stock Market</v>
    <v>XNAS</v>
    <v>XNAS</v>
    <v>Suite 2400 - 745 Thurlow Street, VANCOUVER, BC, V6E 0C5 CA</v>
    <v>0.80989999999999995</v>
    <v>Biotechnology &amp; Medical Research</v>
    <v>Stock</v>
    <v>44947.04138430547</v>
    <v>1669</v>
    <v>0.70109999999999995</v>
    <v>15180990</v>
    <v>XORTX Therapeutics Inc.</v>
    <v>XORTX Therapeutics Inc.</v>
    <v>0.80989999999999995</v>
    <v>5.2342000000000004</v>
    <v>0.87</v>
    <v>0.755</v>
    <v>0.72589999999999999</v>
    <v>15030690</v>
    <v>XRTX</v>
    <v>XORTX Therapeutics Inc. (XNAS:XRTX)</v>
    <v>2848489</v>
    <v>1770876</v>
    <v>2011</v>
  </rv>
  <rv s="2">
    <v>1670</v>
  </rv>
  <rv s="0">
    <v>https://www.bing.com/financeapi/forcetrigger?t=b1j36h&amp;q=XNAS%3aTCDA&amp;form=skydnc</v>
    <v>Learn more on Bing</v>
  </rv>
  <rv s="4">
    <v>7</v>
    <v>TRICIDA, INC. (XNAS:TCDA)</v>
    <v>2</v>
    <v>8</v>
    <v>Finance</v>
    <v>4</v>
    <v>en-GB</v>
    <v>b1j36h</v>
    <v>268435456</v>
    <v>1</v>
    <v>Powered by Refinitiv</v>
    <v>13.85</v>
    <v>0.115</v>
    <v>0.19520000000000001</v>
    <v>-1.09E-2</v>
    <v>-8.3269999999999997E-2</v>
    <v>3.0000000000000001E-3</v>
    <v>2.5000000000000001E-2</v>
    <v>USD</v>
    <v>Tricida, Inc. is a pharmaceutical company, which is focused on the development and commercialization of its investigational drug candidate, veverimer (TRC101). TRC101, is a non-absorbed, orally administered polymer designed to treat metabolic acidosis by binding and removing acid from the gastrointestinal (GI), tract. Its Veverimer, is a low-swelling, spherical polymer bead that is approximately 100 micrometers in diameter, which is a single, molecular weight, crosslinked polyamine molecule. It is conducting renal outcomes clinical trial, VALOR-CKD (TRCA-303), to determine if veverimer slows CKD progression in patients with metabolic acidosis associated with CKD. The Company's VALOR-CKD trial is a randomized, double-blind, placebo-controlled, time-to-event trial.</v>
    <v>57</v>
    <v>Nasdaq Stock Market</v>
    <v>XNAS</v>
    <v>XNAS</v>
    <v>7000 Shoreline Court, Suite 201, SOUTH SAN FRANCISCO, CA, 94080 US</v>
    <v>0.13009999999999999</v>
    <v>Biotechnology &amp; Medical Research</v>
    <v>Stock</v>
    <v>44947.041127303128</v>
    <v>1672</v>
    <v>0.115</v>
    <v>6963390</v>
    <v>TRICIDA, INC.</v>
    <v>TRICIDA, INC.</v>
    <v>0.13</v>
    <v>0.13089999999999999</v>
    <v>0.12</v>
    <v>0.123</v>
    <v>58028250</v>
    <v>TCDA</v>
    <v>TRICIDA, INC. (XNAS:TCDA)</v>
    <v>18977200</v>
    <v>11087663</v>
    <v>2013</v>
  </rv>
  <rv s="2">
    <v>1673</v>
  </rv>
  <rv s="0">
    <v>https://www.bing.com/financeapi/forcetrigger?t=c2rftc&amp;q=XNAS%3aUNCY&amp;form=skydnc</v>
    <v>Learn more on Bing</v>
  </rv>
  <rv s="4">
    <v>7</v>
    <v>UNICYCIVE THERAPEUTICS, INC. (XNAS:UNCY)</v>
    <v>2</v>
    <v>8</v>
    <v>Finance</v>
    <v>9</v>
    <v>en-GB</v>
    <v>c2rftc</v>
    <v>268435456</v>
    <v>1</v>
    <v>Powered by Refinitiv</v>
    <v>2.08</v>
    <v>0.40039999999999998</v>
    <v>0.35</v>
    <v>-6.6E-3</v>
    <v>-1.1998E-2</v>
    <v>-2.81E-2</v>
    <v>-4.8608000000000005E-2</v>
    <v>USD</v>
    <v>Unicycive Therapeutics, Inc. is a biotechnology company dedicated to developing treatments for certain medical conditions. The Company is focused on identifying medical conditions within and outside of kidney disease. Its development programs are focused on the development of two therapies: Renazorb, for treatment of hyperphosphatemia in patients with chronic kidney disease (CKD), and UNI 494, for treatment of acute kidney injury (AKI). Renazorb was initially developed by, and licensed from, Spectrum Pharmaceuticals. UNI 494 was initially developed by, and licensed from Sphaera Pharmaceuticals, respectively. CKD is the gradual loss of kidney function, which leads to electrolyte imbalances, fluid build-up, anemia, bone disease, and heart disease. Hyperphosphatemia is an electrolyte disorder in which untreated elevated phosphate levels in the blood lead to cardiovascular complications and vascular calcification.</v>
    <v>9</v>
    <v>Nasdaq Stock Market</v>
    <v>XNAS</v>
    <v>XNAS</v>
    <v>4300 El Camino Real, Suite 210, LOS ALTOS, CA, 94022 US</v>
    <v>0.59850000000000003</v>
    <v>Biotechnology &amp; Medical Research</v>
    <v>Stock</v>
    <v>44946.875008471878</v>
    <v>1675</v>
    <v>0.5101</v>
    <v>8723570</v>
    <v>UNICYCIVE THERAPEUTICS, INC.</v>
    <v>UNICYCIVE THERAPEUTICS, INC.</v>
    <v>0.56000000000000005</v>
    <v>0.55010000000000003</v>
    <v>0.54349999999999998</v>
    <v>0.55000000000000004</v>
    <v>15088670</v>
    <v>UNCY</v>
    <v>UNICYCIVE THERAPEUTICS, INC. (XNAS:UNCY)</v>
    <v>267549</v>
    <v>603166</v>
    <v>2016</v>
  </rv>
  <rv s="2">
    <v>1676</v>
  </rv>
  <rv s="0">
    <v>https://www.bing.com/financeapi/forcetrigger?t=axwk8m&amp;q=XNAS%3aCWBR&amp;form=skydnc</v>
    <v>Learn more on Bing</v>
  </rv>
  <rv s="4">
    <v>7</v>
    <v>COHBAR, INC. (XNAS:CWBR)</v>
    <v>2</v>
    <v>8</v>
    <v>Finance</v>
    <v>4</v>
    <v>en-GB</v>
    <v>axwk8m</v>
    <v>268435456</v>
    <v>1</v>
    <v>Powered by Refinitiv</v>
    <v>11.265000000000001</v>
    <v>1.5</v>
    <v>1.8147</v>
    <v>0.02</v>
    <v>9.8040000000000002E-3</v>
    <v>0.12</v>
    <v>5.8251999999999998E-2</v>
    <v>USD</v>
    <v>CohBar, Inc. is a clinical-stage biotechnology company. The Company focuses on developing therapeutics targeting chronic and age-related diseases. It is advancing a pipeline of peptide analogs through varying stages of development, such as CB5138-3 for idiopathic pulmonary fibrosis (IPF); CB4211 for the treatment of non-alcoholic steatohepatitis (NASH) and obesity; and several preclinical and discovery-stage programs. Its processes of identifying nucleic acid sequences encoding native peptides in the mitochondrial genome, developing, and optimizing analogs of these natural mitochondrial derived peptides (MDPs), as well as developing and conducting screens to identify and characterize the activities of these peptides are referred to its Mito+ platform. It is using its Mito+ platform to identify and develop modified versions of natural peptides called analogs, to treat a range of serious conditions, with a focus on chronic diseases involving inflammation and fibrosis.</v>
    <v>9</v>
    <v>Nasdaq Stock Market</v>
    <v>XNAS</v>
    <v>XNAS</v>
    <v>1455 Adams Drive, Suite 2050, MENLO PARK, CA, 94025 US</v>
    <v>2.23</v>
    <v>Biotechnology &amp; Medical Research</v>
    <v>Stock</v>
    <v>44946.945816157029</v>
    <v>1678</v>
    <v>2</v>
    <v>5988270</v>
    <v>COHBAR, INC.</v>
    <v>COHBAR, INC.</v>
    <v>2.0619999999999998</v>
    <v>2.04</v>
    <v>2.06</v>
    <v>2.1800000000000002</v>
    <v>2906930</v>
    <v>CWBR</v>
    <v>COHBAR, INC. (XNAS:CWBR)</v>
    <v>16898</v>
    <v>50559</v>
    <v>2007</v>
  </rv>
  <rv s="2">
    <v>1679</v>
  </rv>
  <rv s="0">
    <v>https://www.bing.com/financeapi/forcetrigger?t=a1nbk2&amp;q=XNAS%3aALNA&amp;form=skydnc</v>
    <v>Learn more on Bing</v>
  </rv>
  <rv s="12">
    <v>24</v>
    <v>ALLENA PHARMACEUTICALS, INC. (OTCM:ALNAQ)</v>
    <v>2</v>
    <v>11</v>
    <v>Finance</v>
    <v>25</v>
    <v>en-GB</v>
    <v>a1nbk2</v>
    <v>268435456</v>
    <v>1</v>
    <v>Powered by Refinitiv</v>
    <v>0.55000000000000004</v>
    <v>1E-4</v>
    <v>1.4649000000000001</v>
    <v>1E-4</v>
    <v>7.1429000000000006E-2</v>
    <v>USD</v>
    <v>Allena Pharmaceuticals, Inc. is a biopharmaceutical company engaged in developing and commercializing oral enzyme therapeutics to treat patients with rare and severe metabolic and kidney disorders. The Company is focused on metabolic disorders that result in excess accumulation of certain metabolites that can cause kidney stones, damage the kidney, and potentially lead to chronic kidney disease (CKD) and end-stage renal disease (ESRD). The Company’s lead product candidate, reloxaliase, is an oral enzyme therapeutic developing for the treatment of hyperoxaluria, a metabolic disorder characterized by markedly elevated urinary oxalate (UOx) levels and commonly associated with kidney stones, CKD and ESRD. Its second product candidate, ALLN-346, is an orally administered, novel, urate degrading enzyme for patients with hyperuricemia and gout in the setting of advanced CKD. The Company is conducting two Phase IIa studies for ALLN-346.</v>
    <v>21</v>
    <v>OTC Markets</v>
    <v>OTCM</v>
    <v>OTCM</v>
    <v>142 -F North Road, Suite 150, SUDBURY, MA, 01776 US</v>
    <v>2.5000000000000001E-3</v>
    <v>Biotechnology &amp; Medical Research</v>
    <v>Stock</v>
    <v>44946.815877777342</v>
    <v>1681</v>
    <v>1.5E-3</v>
    <v>183120</v>
    <v>ALLENA PHARMACEUTICALS, INC.</v>
    <v>ALLENA PHARMACEUTICALS, INC.</v>
    <v>1.6000000000000001E-3</v>
    <v>1.4E-3</v>
    <v>1.5E-3</v>
    <v>122083200</v>
    <v>ALNAQ</v>
    <v>ALLENA PHARMACEUTICALS, INC. (OTCM:ALNAQ)</v>
    <v>111169</v>
    <v>908430</v>
    <v>2011</v>
  </rv>
  <rv s="2">
    <v>1682</v>
  </rv>
  <rv s="0">
    <v>https://www.bing.com/financeapi/forcetrigger?t=a1za9c&amp;q=XNAS%3aISEE&amp;form=skydnc</v>
    <v>Learn more on Bing</v>
  </rv>
  <rv s="3">
    <v>5</v>
    <v>IVERIC bio, Inc. (XNAS:ISEE)</v>
    <v>2</v>
    <v>6</v>
    <v>Finance</v>
    <v>4</v>
    <v>en-GB</v>
    <v>a1za9c</v>
    <v>268435456</v>
    <v>1</v>
    <v>Powered by Refinitiv</v>
    <v>24.33</v>
    <v>8.85</v>
    <v>1.1006</v>
    <v>0.75</v>
    <v>3.8383E-2</v>
    <v>0.3</v>
    <v>1.4785999999999999E-2</v>
    <v>USD</v>
    <v>IVERIC bio, Inc. is a biopharmaceutical company. The Company is focused on the discovery and development ofl treatments for retinal diseases with unmet medical needs. Its lead asset clinical stage product candidate Zimura, a complement C5 inhibitor. Zimura is targeting diseases include: Geographic Atrophy (GA), intermediate (age-related macular degeneration) AMD, and autosomal recessive Stargardt disease (STGD1). It is also developing preclinical product candidate IC-500, a High temperature requirement A serine peptidase 1 protein (HtrA1) inhibitor for GA and potentially other age-related retinal diseases. Its portfolio also includes two preclinical stage gene therapy product candidates, which include IC-100 and IC-200 and several ongoing gene therapy research programs. The Company is developing IC-100 for rhodopsin-mediated autosomal dominant retinitis pigmentosa (RHO-adRP) and IC-200 for bestrophin-1 (BEST1) related IRDs.</v>
    <v>148</v>
    <v>Nasdaq Stock Market</v>
    <v>XNAS</v>
    <v>XNAS</v>
    <v>8 SYLVAN WAY, Suite 2372, PARSIPPANY, NJ, 07054 US</v>
    <v>20.395</v>
    <v>Biotechnology &amp; Medical Research</v>
    <v>Stock</v>
    <v>44947.036848425778</v>
    <v>1684</v>
    <v>19.53</v>
    <v>2720348000</v>
    <v>IVERIC bio, Inc.</v>
    <v>IVERIC bio, Inc.</v>
    <v>19.899999999999999</v>
    <v>3.3622999999999998</v>
    <v>19.54</v>
    <v>20.29</v>
    <v>20.59</v>
    <v>134073300</v>
    <v>ISEE</v>
    <v>IVERIC bio, Inc. (XNAS:ISEE)</v>
    <v>1633864</v>
    <v>1966453</v>
    <v>2007</v>
  </rv>
  <rv s="2">
    <v>1685</v>
  </rv>
  <rv s="0">
    <v>https://www.bing.com/financeapi/forcetrigger?t=a1xjzr&amp;q=XNAS%3aVRDN&amp;form=skydnc</v>
    <v>Learn more on Bing</v>
  </rv>
  <rv s="4">
    <v>7</v>
    <v>Viridian Therapeutics, Inc. (XNAS:VRDN)</v>
    <v>2</v>
    <v>8</v>
    <v>Finance</v>
    <v>4</v>
    <v>en-GB</v>
    <v>a1xjzr</v>
    <v>268435456</v>
    <v>1</v>
    <v>Powered by Refinitiv</v>
    <v>38.03</v>
    <v>9.4700000000000006</v>
    <v>0.9778</v>
    <v>0.18</v>
    <v>5.0309999999999999E-3</v>
    <v>0</v>
    <v>0</v>
    <v>USD</v>
    <v>Viridian Therapeutics, Inc. is a biotechnology company that is focused on advancing treatments for patients suffering from serious diseases. The Company is engaged in developing two product candidates, VRDN-001 and VRDN-002, to treat patients who suffer from thyroid eye disease (TED). TED is a debilitating autoimmune disease that causes inflammation and fibrosis within the orbit of the eye, which can cause double vision, pain, and potential blindness. Its lead product candidate, VRDN-001, is a differentiated humanized monoclonal antibody targeting insulin-like growth factor-1 receptor (IGF-1R), a clinically and commercially validated target for the TED. It has initiated a Phase I/II clinical trial of VRDN-001. Its second product candidate, VRDN-002, is a distinct IGF-1R antibody that incorporates half-life extension technology, and is designed to support administration as a convenient, low volume, subcutaneous injection to treat patients who suffer from TED.</v>
    <v>50</v>
    <v>Nasdaq Stock Market</v>
    <v>XNAS</v>
    <v>XNAS</v>
    <v>203 CRESCENT STREET, BLDG. 17, SUITE 102B, WALTHAM, MA, 02453 US</v>
    <v>36.33</v>
    <v>Biotechnology &amp; Medical Research</v>
    <v>Stock</v>
    <v>44946.876765717185</v>
    <v>1687</v>
    <v>35.25</v>
    <v>1447327000</v>
    <v>Viridian Therapeutics, Inc.</v>
    <v>Viridian Therapeutics, Inc.</v>
    <v>36.299999999999997</v>
    <v>35.78</v>
    <v>35.96</v>
    <v>35.96</v>
    <v>40248250</v>
    <v>VRDN</v>
    <v>Viridian Therapeutics, Inc. (XNAS:VRDN)</v>
    <v>426584</v>
    <v>736348</v>
    <v>2010</v>
  </rv>
  <rv s="2">
    <v>1688</v>
  </rv>
  <rv s="0">
    <v>https://www.bing.com/financeapi/forcetrigger?t=a21yr7&amp;q=XNAS%3aRGNX&amp;form=skydnc</v>
    <v>Learn more on Bing</v>
  </rv>
  <rv s="3">
    <v>5</v>
    <v>REGENXBIO INC. (XNAS:RGNX)</v>
    <v>2</v>
    <v>6</v>
    <v>Finance</v>
    <v>4</v>
    <v>en-GB</v>
    <v>a21yr7</v>
    <v>268435456</v>
    <v>1</v>
    <v>Powered by Refinitiv</v>
    <v>35.729999999999997</v>
    <v>18.690000000000001</v>
    <v>1.0599000000000001</v>
    <v>0.33</v>
    <v>1.4557E-2</v>
    <v>0.03</v>
    <v>1.3039999999999998E-3</v>
    <v>USD</v>
    <v>REGENXBIO Inc. is a clinical-stage biotechnology company focused on providing curative potential of gene therapy. The Company's investigational gene therapies are designed to deliver functional genes to address genetic defects in cells. Its investigational AAV Therapeutics include: RGX-314, which is developing in collaboration with AbbVie to treat large patient populations impacted by wet age-related macular degeneration, diabetic retinopathy and other chronic retinal diseases characterized by loss of vision; RGX-202, which is developing to treat Duchenne muscular dystrophy (Duchenne), one of the most common fatal genetic disorders affecting children; RGX-121, RGX-111 and RGX-181, which is developing to treat Mucopolysaccharidosis type II (MPS II), Mucopolysaccharidosis type I (MPS I), and late infantile neuronal ceroid lipofuscinosis type II (CLN2 disease)., and RGX-381, which is developing to treat the ocular manifestations of CLN2 disease.</v>
    <v>372</v>
    <v>Nasdaq Stock Market</v>
    <v>XNAS</v>
    <v>XNAS</v>
    <v>9804 Medical Center Drive, ROCKVILLE, MD, 20850 US</v>
    <v>23.19</v>
    <v>Biotechnology &amp; Medical Research</v>
    <v>Stock</v>
    <v>44947.039846666405</v>
    <v>1690</v>
    <v>22.49</v>
    <v>995753500</v>
    <v>REGENXBIO INC.</v>
    <v>REGENXBIO INC.</v>
    <v>23.18</v>
    <v>24.465800000000002</v>
    <v>22.67</v>
    <v>23</v>
    <v>23.03</v>
    <v>43293630</v>
    <v>RGNX</v>
    <v>REGENXBIO INC. (XNAS:RGNX)</v>
    <v>341517</v>
    <v>405123</v>
    <v>2008</v>
  </rv>
  <rv s="2">
    <v>1691</v>
  </rv>
  <rv s="0">
    <v>https://www.bing.com/financeapi/forcetrigger?t=a1myh7&amp;q=XNAS%3aAERI&amp;form=skydnc</v>
    <v>Learn more on Bing</v>
  </rv>
  <rv s="5">
    <v>10</v>
    <v>AERIE PHARMACEUTICALS, INC. (XNAS:AERI)</v>
    <v>2</v>
    <v>11</v>
    <v>Finance</v>
    <v>26</v>
    <v>en-GB</v>
    <v>a1myh7</v>
    <v>268435456</v>
    <v>1</v>
    <v>1</v>
    <v>Powered by Refinitiv</v>
    <v>15.37</v>
    <v>4.8099999999999996</v>
    <v>-6.7000000000000004E-2</v>
    <v>0.01</v>
    <v>6.5620000000000001E-4</v>
    <v>USD</v>
    <v>Aerie Pharmaceuticals, Inc. is a pharmaceutical company. The Company is focused on the discovery, development and commercialization of ophthalmic therapies for the treatment of patients with eye diseases and conditions, including open-angle glaucoma, dry eye, diabetic macular edema (DME) and wet age-related macular degeneration (wet AMD). The Company's commercial products include Rhopressa and Rocklatan. Rhopressa is a once-daily eye drop designed to reduce elevated intraocular pressure (IOP) in patients with open-angle glaucoma or ocular hypertension. Rhopressa increases the outflow of aqueous humor through the trabecular meshwork (TM), which accounts for approximately 80% of fluid drainage from the healthy eye and is the diseased tissue responsible for elevated IOP in glaucoma. Rocklatan is a once-daily fixed-dose combination of Rhopressa and latanoprost, a drug for the treatment of patients with open-angle glaucoma or ocular hypertension.</v>
    <v>376</v>
    <v>Nasdaq Stock Market</v>
    <v>XNAS</v>
    <v>XNAS</v>
    <v>4301 Emperor Boulevard, Suite 400, DURHAM, NC, 27703 US</v>
    <v>15.25</v>
    <v>Pharmaceuticals</v>
    <v>Stock</v>
    <v>44883.916667661717</v>
    <v>1693</v>
    <v>15.24</v>
    <v>753615500</v>
    <v>AERIE PHARMACEUTICALS, INC.</v>
    <v>AERIE PHARMACEUTICALS, INC.</v>
    <v>15.24</v>
    <v>15.24</v>
    <v>15.25</v>
    <v>49417410</v>
    <v>AERI</v>
    <v>AERIE PHARMACEUTICALS, INC. (XNAS:AERI)</v>
    <v>1215184</v>
    <v>582622</v>
    <v>2005</v>
  </rv>
  <rv s="2">
    <v>1694</v>
  </rv>
  <rv s="0">
    <v>https://www.bing.com/financeapi/forcetrigger?t=c5tuz2&amp;q=XNAS%3aBLTE&amp;form=skydnc</v>
    <v>Learn more on Bing</v>
  </rv>
  <rv s="4">
    <v>7</v>
    <v>BELITE BIO, INC (XNAS:BLTE)</v>
    <v>2</v>
    <v>8</v>
    <v>Finance</v>
    <v>9</v>
    <v>en-GB</v>
    <v>c5tuz2</v>
    <v>268435456</v>
    <v>1</v>
    <v>Powered by Refinitiv</v>
    <v>44.7</v>
    <v>8.8000000000000007</v>
    <v>-0.48899999999999999</v>
    <v>-1.04</v>
    <v>-3.4970000000000001E-2</v>
    <v>-0.89</v>
    <v>-3.0078000000000001E-2</v>
    <v>USD</v>
    <v>Belite Bio, Inc is a clinical-stage biopharmaceutical drug development company. The Company is focused on therapeutics targeting untreatable eye diseases involving retinal degeneration, such as atrophic age-related macular degeneration (dry AMD) and autosomal recessive Stargardt disease (STGD1), both of which progressively lead to permanent blindness, and metabolic diseases such as non-alcoholic fatty liver disease (NAFLD), non-alcoholic steatohepatitis (NASH), type 2 diabetes (T2D), and gout. The Company is developing LBS-008 as an oral daily treatment for STGD1 and dry AMD. LBS-008 is a therapy targeting dry AMD and STGD1, which are untreatable conditions that cause progressive vision loss in affected individuals. LBS-008 is an oral once-a-day treatment that can reduce and maintain the delivery of vitamin A (retinol) to the eye. The Company's LBS-009 is an anti-Retinol binding protein 4 (RBP4) oral therapy targeting liver disease, including NAFLD, NASH, and T2D.</v>
    <v>12</v>
    <v>Nasdaq Stock Market</v>
    <v>XNAS</v>
    <v>XNAS</v>
    <v>5820 Oberlin Drive, Suite 101, Suite 101, SAN DIEGO, CA, 92121 US</v>
    <v>29.95</v>
    <v>Biotechnology &amp; Medical Research</v>
    <v>Stock</v>
    <v>44946.875051839845</v>
    <v>1696</v>
    <v>29.15</v>
    <v>735826600</v>
    <v>BELITE BIO, INC</v>
    <v>BELITE BIO, INC</v>
    <v>29.8</v>
    <v>29.74</v>
    <v>28.7</v>
    <v>28.7</v>
    <v>24867410</v>
    <v>BLTE</v>
    <v>BELITE BIO, INC (XNAS:BLTE)</v>
    <v>3383</v>
    <v>11799</v>
    <v>2018</v>
  </rv>
  <rv s="2">
    <v>1697</v>
  </rv>
  <rv s="0">
    <v>https://www.bing.com/financeapi/forcetrigger?t=bx2p77&amp;q=XNAS%3aFDMT&amp;form=skydnc</v>
    <v>Learn more on Bing</v>
  </rv>
  <rv s="4">
    <v>7</v>
    <v>4D MOLECULAR THERAPEUTICS, INC. (XNAS:FDMT)</v>
    <v>2</v>
    <v>8</v>
    <v>Finance</v>
    <v>4</v>
    <v>en-GB</v>
    <v>bx2p77</v>
    <v>268435456</v>
    <v>1</v>
    <v>Powered by Refinitiv</v>
    <v>26.49</v>
    <v>5.32</v>
    <v>1.6259999999999999</v>
    <v>0.3</v>
    <v>1.4993000000000001E-2</v>
    <v>0.41</v>
    <v>2.0187E-2</v>
    <v>USD</v>
    <v>4D Molecular Therapeutics, Inc. is a clinical-stage gene therapy company. The Company is focused on creating and developing targeted and evolved adeno-associated viruses (AAV) vectors. The Company’s product candidates are focused various areas, including ophthalmology, cardiology, and pulmonology. The Company's product candidates include 4D-125, 4D-150, 4D-110, 4D-310, and 4D-710. 4D-125 for the treatment of patients with X-Linked Retinitis Pigmentosa (XLRP) with retinitis pigmentosa GTPase regulator (RPGR) gene. 4D-150 is developed for the treatment of wet age-related macular degeneration (wet-AMD). 4D-110 is developed for the treatment of choroideremia. 4D-310 is developed for the systemic treatment of Fabry disease. The Company is developing 4D-710 for the treatment of a broad range of patients with cystic fibrosis independent of their cystic fibrosis transmembrane conductance regulator (CFTR).</v>
    <v>140</v>
    <v>Nasdaq Stock Market</v>
    <v>XNAS</v>
    <v>XNAS</v>
    <v>5858 Horton Street #455, Emeryville, EMERYVILLE, CA, 94608 US</v>
    <v>20.465</v>
    <v>Biotechnology &amp; Medical Research</v>
    <v>Stock</v>
    <v>44946.897542928127</v>
    <v>1699</v>
    <v>19.87</v>
    <v>657889200</v>
    <v>4D MOLECULAR THERAPEUTICS, INC.</v>
    <v>4D MOLECULAR THERAPEUTICS, INC.</v>
    <v>20.36</v>
    <v>20.010000000000002</v>
    <v>20.309999999999999</v>
    <v>20.72</v>
    <v>32392380</v>
    <v>FDMT</v>
    <v>4D MOLECULAR THERAPEUTICS, INC. (XNAS:FDMT)</v>
    <v>192169</v>
    <v>346143</v>
    <v>2015</v>
  </rv>
  <rv s="2">
    <v>1700</v>
  </rv>
  <rv s="0">
    <v>https://www.bing.com/financeapi/forcetrigger?t=buss8m&amp;q=XNAS%3aAKUS&amp;form=skydnc</v>
    <v>Learn more on Bing</v>
  </rv>
  <rv s="5">
    <v>10</v>
    <v>AKOUOS, INC. (XNAS:AKUS)</v>
    <v>2</v>
    <v>11</v>
    <v>Finance</v>
    <v>12</v>
    <v>en-GB</v>
    <v>buss8m</v>
    <v>268435456</v>
    <v>1</v>
    <v>1</v>
    <v>Powered by Refinitiv</v>
    <v>13.6</v>
    <v>2.3149999999999999</v>
    <v>0.26500000000000001</v>
    <v>0.14000000000000001</v>
    <v>1.0645999999999999E-2</v>
    <v>USD</v>
    <v>Akouos Inc. precision genetic medicine company focused on developing gene therapies with the potential to restore, improve, and preserve high-acuity physiologic hearing for individuals. The Company is focused on developing precision therapies for forms of sensorineural hearing loss. The Company's genetic medicine platform that incorporates a proprietary vector library consisting of variants of a small virus commonly used in gene therapy, known as adeno-associated virus (AAV), and a novel delivery approach. The Company is focused on executing its initiatives, which include the advancement of its lead product candidate, AK-OTOF, is a gene therapy for the treatment of hearing loss due to mutations in the OTOF gene; expansion of its pipeline to include programs focused on other monogenic conditions as well as inner ear conditions of complex etiology, such as AK-antiVEGF for vestibular schwannoma; and development of internal manufacturing capabilities, and a commercial infrastructure.</v>
    <v>103</v>
    <v>Nasdaq Stock Market</v>
    <v>XNAS</v>
    <v>XNAS</v>
    <v>645 SUMMER STREET, SUITE 200, BOSTON, MA, 02210 US</v>
    <v>13.33</v>
    <v>Biotechnology &amp; Medical Research</v>
    <v>Stock</v>
    <v>44895.975729131249</v>
    <v>1702</v>
    <v>13.16</v>
    <v>491015130</v>
    <v>AKOUOS, INC.</v>
    <v>AKOUOS, INC.</v>
    <v>13.2</v>
    <v>13.15</v>
    <v>13.29</v>
    <v>36946210</v>
    <v>AKUS</v>
    <v>AKOUOS, INC. (XNAS:AKUS)</v>
    <v>1790496</v>
    <v>574327</v>
    <v>2016</v>
  </rv>
  <rv s="2">
    <v>1703</v>
  </rv>
  <rv s="0">
    <v>https://www.bing.com/financeapi/forcetrigger?t=a1n9oc&amp;q=XNAS%3aALDX&amp;form=skydnc</v>
    <v>Learn more on Bing</v>
  </rv>
  <rv s="4">
    <v>7</v>
    <v>ALDEYRA THERAPEUTICS, INC. (XNAS:ALDX)</v>
    <v>2</v>
    <v>8</v>
    <v>Finance</v>
    <v>4</v>
    <v>en-GB</v>
    <v>a1n9oc</v>
    <v>268435456</v>
    <v>1</v>
    <v>Powered by Refinitiv</v>
    <v>7.99</v>
    <v>2.355</v>
    <v>1.1301000000000001</v>
    <v>0.22</v>
    <v>3.6066000000000001E-2</v>
    <v>0.17</v>
    <v>2.6899000000000003E-2</v>
    <v>USD</v>
    <v>Aldeyra Therapeutics, Inc. is a biotechnology company, which is engaged in developing immune-modulating therapies to treat ocular and systemic diseases. The Company's lead product candidate, reproxalap, is a treatment in late-stage development for dry eye disease (DED) and allergic conjunctivitis (AC). It has additional product candidates in development for proliferative vitreoretinopathy (PVR), primary vitreoretinal lymphoma (PVRL) and other retinal diseases, autoimmune disease, and cancer. The Company's product development pipeline is focused on immune-mediated ocular diseases and select systemic diseases and encompasses two biological mechanisms of action: reactive aldehyde species (RASP) modulation and dihydrofolate reductase inhibition. The immunological activity of its product candidates generally leads to diminished levels of pathological inflammation through down-regulation of immune cell activation or proliferation.</v>
    <v>12</v>
    <v>Nasdaq Stock Market</v>
    <v>XNAS</v>
    <v>XNAS</v>
    <v>131 HARTWELL AVENUE, SUITE 320, LEXINGTON, MA, 02421 US</v>
    <v>6.36</v>
    <v>Biotechnology &amp; Medical Research</v>
    <v>Stock</v>
    <v>44946.880903251564</v>
    <v>1705</v>
    <v>6.0800999999999998</v>
    <v>370099700</v>
    <v>ALDEYRA THERAPEUTICS, INC.</v>
    <v>ALDEYRA THERAPEUTICS, INC.</v>
    <v>6.19</v>
    <v>6.1</v>
    <v>6.32</v>
    <v>6.49</v>
    <v>58560080</v>
    <v>ALDX</v>
    <v>ALDEYRA THERAPEUTICS, INC. (XNAS:ALDX)</v>
    <v>254174</v>
    <v>361146</v>
    <v>2004</v>
  </rv>
  <rv s="2">
    <v>1706</v>
  </rv>
  <rv s="0">
    <v>https://www.bing.com/financeapi/forcetrigger?t=bn7vm7&amp;q=XNAS%3aKOD&amp;form=skydnc</v>
    <v>Learn more on Bing</v>
  </rv>
  <rv s="4">
    <v>7</v>
    <v>KODIAK SCIENCES INC. (XNAS:KOD)</v>
    <v>2</v>
    <v>8</v>
    <v>Finance</v>
    <v>4</v>
    <v>en-GB</v>
    <v>bn7vm7</v>
    <v>268435456</v>
    <v>1</v>
    <v>Powered by Refinitiv</v>
    <v>66.989999999999995</v>
    <v>4.9000000000000004</v>
    <v>1.7577</v>
    <v>0.25</v>
    <v>3.2680000000000001E-2</v>
    <v>7.0000000000000007E-2</v>
    <v>8.8610000000000008E-3</v>
    <v>USD</v>
    <v>Kodiak Sciences Inc. is a biopharmaceutical company, is engaged in the research, development and commercializing transformative therapeutics to treat high prevalence retinal diseases in the United States and additional international markets. The Company’s Antibody Biopolymer Conjugate (ABC) Platform uses molecular engineering to merge the fields of antibody-based and chemistry-based therapies. The Company’s lead product candidate includes KSI-301, which is an antibody biopolymer conjugate being investigated in multiple pivotal studies in retinal vascular diseases, including wAMD, DME, RVO and non-proliferative diabetic retinopathy. KSI-301 is under Phase IIb/III clinical trials. The Company’s other pipeline candidates includes product candidates KSI-501 and KSI-601, which are developed for the treatment of other unmet needs in retina, such as dry AMD and glaucoma. The Company’s subsidiary includes Kodiak Sciences GmbH.</v>
    <v>105</v>
    <v>Nasdaq Stock Market</v>
    <v>XNAS</v>
    <v>XNAS</v>
    <v>1200 PAGE MILL RD, PALO ALTO, CA, 94304 US</v>
    <v>7.92</v>
    <v>Biotechnology &amp; Medical Research</v>
    <v>Stock</v>
    <v>44947.022563125</v>
    <v>1708</v>
    <v>7.71</v>
    <v>413242300</v>
    <v>KODIAK SCIENCES INC.</v>
    <v>KODIAK SCIENCES INC.</v>
    <v>7.79</v>
    <v>7.65</v>
    <v>7.9</v>
    <v>7.97</v>
    <v>52309150</v>
    <v>KOD</v>
    <v>KODIAK SCIENCES INC. (XNAS:KOD)</v>
    <v>164389</v>
    <v>255537</v>
    <v>2009</v>
  </rv>
  <rv s="2">
    <v>1709</v>
  </rv>
  <rv s="0">
    <v>https://www.bing.com/financeapi/forcetrigger?t=b17a77&amp;q=XNAS%3aMGTX&amp;form=skydnc</v>
    <v>Learn more on Bing</v>
  </rv>
  <rv s="4">
    <v>7</v>
    <v>MEIRAGTX HOLDINGS PLC (XNAS:MGTX)</v>
    <v>2</v>
    <v>8</v>
    <v>Finance</v>
    <v>4</v>
    <v>en-GB</v>
    <v>b17a77</v>
    <v>268435456</v>
    <v>1</v>
    <v>Powered by Refinitiv</v>
    <v>15.87</v>
    <v>5.6950000000000003</v>
    <v>1.3628</v>
    <v>0.04</v>
    <v>6.3290000000000004E-3</v>
    <v>0.02</v>
    <v>3.1450000000000002E-3</v>
    <v>USD</v>
    <v>MeiraGTx Holdings plc is an integrated clinical stage gene therapy company. The Company is focused on three areas of unmet medical needs, including inherited retinal diseases (IDs), as well as large degenerative ocular diseases, severe forms of xerostomia and neurodegenerative diseases. The Company’s products pipeline includes AAV-RPGR, which is for the treatment of x-linked retinitis pigmentosa (XLRP); AAV-hAQP1, which is for the treatment of grade two/three radiation-induced xerostomia; AAV-GAD, is for the treatment of Parkinson’s disease, and AAV-CNGB3 and AAV-CNGA3 for the treatment of Achromatopsia (ACHM). The Company has six programs in clinical development, including Phase I/Il clinical stage programs in Achromatopsia, X-Linked Retinitis Pigmentosa and RPE65-Deficiency, and Phase I clinical trials for radiation-induced xerostomia (RIX), and a Parkinson’s program that has completed a Phase II trial with published data.</v>
    <v>361</v>
    <v>Nasdaq Stock Market</v>
    <v>XNAS</v>
    <v>XNAS</v>
    <v>450 E 29th St Fl 15, NEW YORK, NY, 10016-8367 US</v>
    <v>6.47</v>
    <v>Biotechnology &amp; Medical Research</v>
    <v>Stock</v>
    <v>44947.036099698438</v>
    <v>1711</v>
    <v>6.26</v>
    <v>308315100</v>
    <v>MEIRAGTX HOLDINGS PLC</v>
    <v>MEIRAGTX HOLDINGS PLC</v>
    <v>6.39</v>
    <v>6.32</v>
    <v>6.36</v>
    <v>6.38</v>
    <v>48477210</v>
    <v>MGTX</v>
    <v>MEIRAGTX HOLDINGS PLC (XNAS:MGTX)</v>
    <v>111779</v>
    <v>188734</v>
    <v>2018</v>
  </rv>
  <rv s="2">
    <v>1712</v>
  </rv>
  <rv s="0">
    <v>https://www.bing.com/financeapi/forcetrigger?t=bvgiw7&amp;q=XNAS%3aGMTX&amp;form=skydnc</v>
    <v>Learn more on Bing</v>
  </rv>
  <rv s="4">
    <v>7</v>
    <v>DISC MEDICINE, INC. (XNAS:IRON)</v>
    <v>2</v>
    <v>8</v>
    <v>Finance</v>
    <v>4</v>
    <v>en-GB</v>
    <v>bvgiw7</v>
    <v>268435456</v>
    <v>1</v>
    <v>Powered by Refinitiv</v>
    <v>23.84</v>
    <v>11.6</v>
    <v>-0.32900000000000001</v>
    <v>0.83</v>
    <v>4.0705999999999999E-2</v>
    <v>0</v>
    <v>0</v>
    <v>USD</v>
    <v>Disc Medicine, Inc. is a clinical-stage biopharmaceutical company. The Company is primarily engaged in discovering, developing, and commercializing treatments for patients who suffer from serious hematologic diseases. It is building a portfolio of therapeutic candidates that focuses to address a spectrum of hematologic diseases by targeting fundamental biological pathways of red blood cell biology, specifically heme biosynthesis and iron homeostasis. The Company’s pipeline includes Bitopertin, DISC-0974 and matriptase-2 (TMPRSS6). Bitopertin is a selective inhibitor of glycine transporter 1 (GlyT1). DISC-0974 is an injectable mAb that inhibits signaling through hemojuvelin (HJV), a co-receptor required for hepcidin expression. Its preclinical program to develop an orally administered inhibitor of matriptase-2 (TMPRSS6) is designed to increase the endogenous expression of hepcidin.</v>
    <v>31</v>
    <v>Nasdaq Stock Market</v>
    <v>XNAS</v>
    <v>XNAS</v>
    <v>300 One Kendall Square, 3Rd Floor, CAMBRIDGE, MA, 02139 US</v>
    <v>23.84</v>
    <v>Biotechnology &amp; Medical Research</v>
    <v>Stock</v>
    <v>44946.941419872659</v>
    <v>1714</v>
    <v>19</v>
    <v>359112100</v>
    <v>DISC MEDICINE, INC.</v>
    <v>DISC MEDICINE, INC.</v>
    <v>19</v>
    <v>20.39</v>
    <v>21.22</v>
    <v>21.22</v>
    <v>16923280</v>
    <v>IRON</v>
    <v>DISC MEDICINE, INC. (XNAS:IRON)</v>
    <v>92864</v>
    <v>62836</v>
    <v>2020</v>
  </rv>
  <rv s="2">
    <v>1715</v>
  </rv>
  <rv s="0">
    <v>https://www.bing.com/financeapi/forcetrigger?t=bsg53m&amp;q=XNAS%3aOYST&amp;form=skydnc</v>
    <v>Learn more on Bing</v>
  </rv>
  <rv s="5">
    <v>10</v>
    <v>OYSTER POINT PHARMA, INC. (XNAS:OYST)</v>
    <v>2</v>
    <v>11</v>
    <v>Finance</v>
    <v>12</v>
    <v>en-GB</v>
    <v>bsg53m</v>
    <v>268435456</v>
    <v>1</v>
    <v>1</v>
    <v>Powered by Refinitiv</v>
    <v>18.3</v>
    <v>3.46</v>
    <v>0.93400000000000005</v>
    <v>0.02</v>
    <v>1.794E-3</v>
    <v>USD</v>
    <v>Oyster Point Pharma, Inc. is a commercial-stage biopharmaceutical company. The Company is focused on the discovery, development and commercialization of pharmaceutical therapies to treat ophthalmic diseases. The Company's lead product candidate is TYRVAYA Nasal Spray, a nicotinic acetylcholine receptor (nAChR) agonist for the treatment of the signs and symptoms of dry eye disease. TYRVAYA Nasal Spray’s is a mechanism of action, which is designed to re-establish tear film homeostasis by stimulating the trigeminal nerve, activating the trigeminal parasympathetic pathway (TPP) and stimulating the glands and cells responsible for natural tear film production. It is sprayed into the anterior portion of the nasal cavity and stimulates nAChRs located on the chemosensory endings of the trigeminal nerve resulting in cholinergic neurotransmission.</v>
    <v>303</v>
    <v>Nasdaq Stock Market</v>
    <v>XNAS</v>
    <v>XNAS</v>
    <v>202 Carnegie Center, Suite 106, PRINCETON, NJ, 08540 US</v>
    <v>11.2</v>
    <v>Biotechnology &amp; Medical Research</v>
    <v>Stock</v>
    <v>44925.96057091406</v>
    <v>1717</v>
    <v>11.12</v>
    <v>299850700</v>
    <v>OYSTER POINT PHARMA, INC.</v>
    <v>OYSTER POINT PHARMA, INC.</v>
    <v>11.16</v>
    <v>11.15</v>
    <v>11.17</v>
    <v>26844290</v>
    <v>OYST</v>
    <v>OYSTER POINT PHARMA, INC. (XNAS:OYST)</v>
    <v>2088283</v>
    <v>276342</v>
    <v>2015</v>
  </rv>
  <rv s="2">
    <v>1718</v>
  </rv>
  <rv s="0">
    <v>https://www.bing.com/financeapi/forcetrigger?t=a1uw4c&amp;q=XNAS%3aOCGN&amp;form=skydnc</v>
    <v>Learn more on Bing</v>
  </rv>
  <rv s="3">
    <v>5</v>
    <v>OCUGEN, INC. (XNAS:OCGN)</v>
    <v>2</v>
    <v>6</v>
    <v>Finance</v>
    <v>4</v>
    <v>en-GB</v>
    <v>a1uw4c</v>
    <v>268435456</v>
    <v>1</v>
    <v>Powered by Refinitiv</v>
    <v>4.53</v>
    <v>1.0900000000000001</v>
    <v>3.9603000000000002</v>
    <v>0.05</v>
    <v>4.3102999999999995E-2</v>
    <v>0</v>
    <v>0</v>
    <v>USD</v>
    <v>Ocugen, Inc. is a biopharmaceutical company focused on developing gene therapies to cure blindness diseases and developing vaccine for COVID-19. The Company's technology pipeline includes: COVID-19 Vaccine (0.5), Modifier Gene Therapy Platform and Novel Biologic Therapies for Retinal Diseases. COVID-19 Vaccine candidate is focused on developing, manufacturing and commercializing COVAXIN for the prevention of COVID-19 in humans in the Ocugen Covaxin Territory. COVAXIN is a whole-virion inactivated COVID-19 vaccine candidate and is formulated with the inactivated SARS-CoV-2 virus. The Modifier Gene Therapy platform is designed for retinal diseases, including retinitis pigmentosa (RP), leber congenital amaurosis (LCA) and dry age-related macular degeneration (AMD). It is developing OCU200, a biologic product candidate to treat diabetic macular edema (DME), diabetic retinopathy (DR) and wet AMD. OCU400, its first product candidate being developed with its modifier gene therapy platform.</v>
    <v>56</v>
    <v>Nasdaq Stock Market</v>
    <v>XNAS</v>
    <v>XNAS</v>
    <v>11 GREAT VALLEY PARKWAY, MALVERN, PA, 19355 US</v>
    <v>1.22</v>
    <v>Biotechnology &amp; Medical Research</v>
    <v>Stock</v>
    <v>44947.04056726797</v>
    <v>1720</v>
    <v>1.1399999999999999</v>
    <v>264853100</v>
    <v>OCUGEN, INC.</v>
    <v>OCUGEN, INC.</v>
    <v>1.1850000000000001</v>
    <v>4.9299999999999997E-2</v>
    <v>1.1599999999999999</v>
    <v>1.21</v>
    <v>1.21</v>
    <v>218886900</v>
    <v>OCGN</v>
    <v>OCUGEN, INC. (XNAS:OCGN)</v>
    <v>4995169</v>
    <v>6267085</v>
    <v>2006</v>
  </rv>
  <rv s="2">
    <v>1721</v>
  </rv>
  <rv s="0">
    <v>https://www.bing.com/financeapi/forcetrigger?t=aybozr&amp;q=XNAS%3aOPT&amp;form=skydnc</v>
    <v>Learn more on Bing</v>
  </rv>
  <rv s="23">
    <v>51</v>
    <v>Opthea Limited (XNAS:OPT)</v>
    <v>2</v>
    <v>52</v>
    <v>Finance</v>
    <v>26</v>
    <v>en-GB</v>
    <v>aybozr</v>
    <v>268435456</v>
    <v>1</v>
    <v>Powered by Refinitiv</v>
    <v>8.5</v>
    <v>4.5106000000000002</v>
    <v>0.70299999999999996</v>
    <v>0.34499999999999997</v>
    <v>6.9485999999999992E-2</v>
    <v>USD</v>
    <v>Opthea Limited is an Australia-based clinical-stage biopharmaceutical company. The Company is focused on developing novel therapies to treat highly prevalent and progressive retinal eye diseases including wet age-related macular degeneration (wet AMD) and diabetic macular edema (DME). The Company’s lead product candidate OPT-302 is in pivotal Phase III clinical trials and being developed for use in combination with anti- Vascular Endothelial Growth Factor (VEGF-A) monotherapies to achieve broader inhibition of the VEGF family. OPT-302 has the potential to address the unmet medical need of wet age-related macular degeneration (AMD) and diabetic macular edema (DME) patients, many of whom respond sub-optimally or become refractory to existing therapies for these debilitating diseases. The Company is advancing the clinical development of OPT-302 in wet AMD and DME clinical trials.</v>
    <v>Nasdaq Stock Market</v>
    <v>XNAS</v>
    <v>XNAS</v>
    <v>Suite 0403, Level 4, 650 Chapel Street, South Yarra, MELBOURNE, VICTORIA, 3141 AU</v>
    <v>4.9649999999999999</v>
    <v>Biotechnology &amp; Medical Research</v>
    <v>Stock</v>
    <v>44945.875055080469</v>
    <v>1723</v>
    <v>4.9649999999999999</v>
    <v>287087500</v>
    <v>Opthea Limited</v>
    <v>Opthea Limited</v>
    <v>4.9649999999999999</v>
    <v>4.9649999999999999</v>
    <v>5.31</v>
    <v>58364810</v>
    <v>OPT</v>
    <v>Opthea Limited (XNAS:OPT)</v>
    <v>3</v>
    <v>792</v>
    <v>1984</v>
  </rv>
  <rv s="2">
    <v>1724</v>
  </rv>
  <rv s="0">
    <v>https://www.bing.com/financeapi/forcetrigger?t=a1srqh&amp;q=XNAS%3aFENC&amp;form=skydnc</v>
    <v>Learn more on Bing</v>
  </rv>
  <rv s="4">
    <v>7</v>
    <v>FENNEC PHARMACEUTICALS INC. (XNAS:FENC)</v>
    <v>2</v>
    <v>8</v>
    <v>Finance</v>
    <v>4</v>
    <v>en-GB</v>
    <v>a1srqh</v>
    <v>268435456</v>
    <v>1</v>
    <v>Powered by Refinitiv</v>
    <v>10.85</v>
    <v>4.1100000000000003</v>
    <v>7.3200000000000001E-2</v>
    <v>-0.03</v>
    <v>-3.0209999999999998E-3</v>
    <v>0.26</v>
    <v>2.6263000000000002E-2</v>
    <v>USD</v>
    <v>Fennec Pharmaceuticals Inc. is a biopharmaceutical company. The Company is focused on the development of PEDMARK for the prevention of platinum-induced ototoxicity in pediatric cancer patients. The Company’s only product candidate in the clinical stage of development is PEDMARK. It announced two results of Phase III clinical trials for the prevention of cisplatin induced hearing loss, or ototoxicity in children, including the pivotal Phase III study SIOPEL 6 and the proof-of-concept Phase III study in collaboration with the Children’s Oncology Group (COG ACCL0431). The Company’s four subsidiaries includes Oxiquant, Inc. and Fennec Pharmaceuticals, Inc., both Delaware corporations, Cadherin Biomedical Inc., a Canadian company, and Fennec Pharmaceuticals (EU) Limited (Fennec Limited), an Ireland company. Apart from Fennec Pharmaceuticals, Inc., all subsidiaries are inactive.</v>
    <v>10</v>
    <v>Nasdaq Stock Market</v>
    <v>XNAS</v>
    <v>XNAS</v>
    <v>PO Box 13628, 68 Tw Alexander Dr, RESEARCH TRIANGLE PARK, NC, 27709 US</v>
    <v>10.09</v>
    <v>Biotechnology &amp; Medical Research</v>
    <v>Stock</v>
    <v>44946.889962522655</v>
    <v>1726</v>
    <v>9.85</v>
    <v>260138800</v>
    <v>FENNEC PHARMACEUTICALS INC.</v>
    <v>FENNEC PHARMACEUTICALS INC.</v>
    <v>9.91</v>
    <v>9.93</v>
    <v>9.9</v>
    <v>10.16</v>
    <v>26276640</v>
    <v>FENC</v>
    <v>FENNEC PHARMACEUTICALS INC. (XNAS:FENC)</v>
    <v>46483</v>
    <v>100051</v>
    <v>2011</v>
  </rv>
  <rv s="2">
    <v>1727</v>
  </rv>
  <rv s="0">
    <v>https://www.bing.com/financeapi/forcetrigger?t=c2flm7&amp;q=XNAS%3aMOLN&amp;form=skydnc</v>
    <v>Learn more on Bing</v>
  </rv>
  <rv s="3">
    <v>5</v>
    <v>Molecular Partners Ltd (XNAS:MOLN)</v>
    <v>2</v>
    <v>6</v>
    <v>Finance</v>
    <v>9</v>
    <v>en-GB</v>
    <v>c2flm7</v>
    <v>268435456</v>
    <v>1</v>
    <v>Powered by Refinitiv</v>
    <v>29.5</v>
    <v>5.5</v>
    <v>6.5000000000000002E-2</v>
    <v>-0.02</v>
    <v>-2.8410000000000002E-3</v>
    <v>-0.01</v>
    <v>-1.4219999999999999E-3</v>
    <v>USD</v>
    <v>Molecular Partners AG is a Switzerland-based clinical-stage biotech company developing DARPin (Designed Ankyrin Repeat Proteins) a new class of custom-built protein therapeutics based on natural binding proteins that open a new dimension of multi-functionality and multi-target specificity in drug design. The Company has formed partnerships with leading pharmaceutical companies to advance DARPin therapeutics , and has compounds in various stages of clinical and preclinical development across multiple therapeutic areas.</v>
    <v>164</v>
    <v>Nasdaq Stock Market</v>
    <v>XNAS</v>
    <v>XNAS</v>
    <v>Wagistrasse 14, SCHLIEREN, ZUERICH, 8952 CH</v>
    <v>7.03</v>
    <v>Biotechnology &amp; Medical Research</v>
    <v>Stock</v>
    <v>44946.875007603907</v>
    <v>1729</v>
    <v>6.84</v>
    <v>255501900</v>
    <v>Molecular Partners Ltd</v>
    <v>Molecular Partners Ltd</v>
    <v>6.9701000000000004</v>
    <v>1.9716</v>
    <v>7.04</v>
    <v>7.02</v>
    <v>7.02</v>
    <v>36013970</v>
    <v>MOLN</v>
    <v>Molecular Partners Ltd (XNAS:MOLN)</v>
    <v>7818</v>
    <v>2939</v>
    <v>2004</v>
  </rv>
  <rv s="2">
    <v>1730</v>
  </rv>
  <rv s="0">
    <v>https://www.bing.com/financeapi/forcetrigger?t=a1z9fr&amp;q=XNAS%3aOTLK&amp;form=skydnc</v>
    <v>Learn more on Bing</v>
  </rv>
  <rv s="4">
    <v>7</v>
    <v>OUTLOOK THERAPEUTICS, INC. (XNAS:OTLK)</v>
    <v>2</v>
    <v>8</v>
    <v>Finance</v>
    <v>4</v>
    <v>en-GB</v>
    <v>a1z9fr</v>
    <v>268435456</v>
    <v>1</v>
    <v>Powered by Refinitiv</v>
    <v>2.12</v>
    <v>0.68389999999999995</v>
    <v>0.67090000000000005</v>
    <v>-0.11</v>
    <v>-9.1666999999999998E-2</v>
    <v>0</v>
    <v>0</v>
    <v>USD</v>
    <v>Outlook Therapeutics, Inc. (Outlook) is a clinical-stage biopharmaceutical company. The Company focuses on developing and commercializing ONS-5010 (LYTENAVA (bevacizumab-vikg)), an ophthalmic formulation of bevacizumab for use in retinal indications. ONS-5010, is the Company's product candidate, which is developed to be administered as an intravitreal injection for the treatment of wet age-related macular degeneration (wet AMD) and other retinal diseases. Bevacizumab is a full-length, humanized anti-VEGF (Vascular Endothelial Growth Factor) recombinant monoclonal antibody (mAb), that inhibits VEGF and associated angiogenic activity. Its clinical program for ONS-5010 in wet AMD involves three clinical trials, which includes NORSE ONE, NORSE TWO and NORSE THREE. Outlook sells ONS-5010 in the United States, United Kingdom, Europe, Japan and other markets for the treatment of wet AMD, diabetic macular edema (DME), and branch retinal vein occlusion (BRVO).</v>
    <v>17</v>
    <v>Nasdaq Stock Market</v>
    <v>XNAS</v>
    <v>XNAS</v>
    <v>485 Route 1 South, Building F, Suite 320, ISELIN, NJ, 08830 US</v>
    <v>1.24</v>
    <v>Biotechnology &amp; Medical Research</v>
    <v>Stock</v>
    <v>44947.038219652342</v>
    <v>1732</v>
    <v>1.0900000000000001</v>
    <v>248744500</v>
    <v>OUTLOOK THERAPEUTICS, INC.</v>
    <v>OUTLOOK THERAPEUTICS, INC.</v>
    <v>1.24</v>
    <v>1.2</v>
    <v>1.0900000000000001</v>
    <v>1.0900000000000001</v>
    <v>228206000</v>
    <v>OTLK</v>
    <v>OUTLOOK THERAPEUTICS, INC. (XNAS:OTLK)</v>
    <v>1266681</v>
    <v>610590</v>
    <v>2015</v>
  </rv>
  <rv s="2">
    <v>1733</v>
  </rv>
  <rv s="0">
    <v>https://www.bing.com/financeapi/forcetrigger?t=a1z38m&amp;q=XNAS%3aOCUL&amp;form=skydnc</v>
    <v>Learn more on Bing</v>
  </rv>
  <rv s="4">
    <v>7</v>
    <v>OCULAR THERAPEUTIX, INC. (XNAS:OCUL)</v>
    <v>2</v>
    <v>8</v>
    <v>Finance</v>
    <v>9</v>
    <v>en-GB</v>
    <v>a1z38m</v>
    <v>268435456</v>
    <v>1</v>
    <v>Powered by Refinitiv</v>
    <v>6.5250000000000004</v>
    <v>2.57</v>
    <v>1.3285</v>
    <v>-0.01</v>
    <v>-2.4329999999999998E-3</v>
    <v>0.1</v>
    <v>2.4390000000000002E-2</v>
    <v>USD</v>
    <v>Ocular Therapeutix, Inc. is a biopharmaceutical company focused on the formulation, development, and commercialization of therapies for diseases and conditions of the eye. Its first commercial drug product, DEXTENZA, developed for the treatment of ocular inflammation and pain ophthalmic surgery and ocularitching associated with allergic conjunctivitis. Its earlier stage development assets include axitinib intravitreal implant (OTX-TKI), is under Phase I clinical trials for the treatment of wet AMD and other retinal diseases. Its travoprost intracameral implant (OTX-TIC) is under Phase II clinical trial to evaluate the reduction of intraocular pressure in patients with primary open-angle glaucoma or ocular hypertension. It has also completed Phase II clinical trials for cyclosporine intracanalicular insert (OTX-CSI) for the chronic treatment of dry eye disease and dexamethasone intracanalicular insert (OTX-DED) for the short-term treatment of the signs and symptoms of dry eye disease.</v>
    <v>228</v>
    <v>Nasdaq Stock Market</v>
    <v>XNAS</v>
    <v>XNAS</v>
    <v>24 Crosby Drive, BEDFORD, MA, 01730 US</v>
    <v>4.17</v>
    <v>Pharmaceuticals</v>
    <v>Stock</v>
    <v>44946.876226666405</v>
    <v>1735</v>
    <v>4.0199999999999996</v>
    <v>315742600</v>
    <v>OCULAR THERAPEUTIX, INC.</v>
    <v>OCULAR THERAPEUTIX, INC.</v>
    <v>4.17</v>
    <v>4.1100000000000003</v>
    <v>4.0999999999999996</v>
    <v>4.2</v>
    <v>77010380</v>
    <v>OCUL</v>
    <v>OCULAR THERAPEUTIX, INC. (XNAS:OCUL)</v>
    <v>734868</v>
    <v>729799</v>
    <v>2006</v>
  </rv>
  <rv s="2">
    <v>1736</v>
  </rv>
  <rv s="0">
    <v>https://www.bing.com/financeapi/forcetrigger?t=a1oyww&amp;q=XNYS%3aLCTX&amp;form=skydnc</v>
    <v>Learn more on Bing</v>
  </rv>
  <rv s="3">
    <v>5</v>
    <v>LINEAGE CELL THERAPEUTICS, INC. (XNYS:LCTX)</v>
    <v>2</v>
    <v>6</v>
    <v>Finance</v>
    <v>4</v>
    <v>en-GB</v>
    <v>a1oyww</v>
    <v>268435456</v>
    <v>1</v>
    <v>Powered by Refinitiv</v>
    <v>1.79</v>
    <v>1.02</v>
    <v>1.6424000000000001</v>
    <v>0.05</v>
    <v>3.4722000000000003E-2</v>
    <v>0.01</v>
    <v>6.711E-3</v>
    <v>USD</v>
    <v>Lineage Cell Therapeutics, Inc. is a clinical-stage biotechnology company. The Company is focused on developing cell therapies to address unmet medical needs. The Company designs, develops, and manufactures specialized human cells with anatomical and physiological functions which are similar or identical to cells found naturally in the human body. It has three allogeneic product candidates: OpRegen, OPC1 and VAC2. OpRegen is a retinal pigment epithelium (RPE) cell replacement therapy, which is in a Phase I/IIa multicenter clinical trial for the treatment of advanced dry age-related macular degeneration (AMD) with geographic atrophy (GA). OPC1 is an oligodendrocyte progenitor cell therapy, which is in a follow-up for a Phase I/IIa multicenter clinical trial for spinal cord injuries (SCI). VAC is an allogeneic cancer immunotherapy of antigen-presenting dendritic cells. Its VAC product candidates include, VAC2, which is in a Phase I clinical trial in non-small cell lung cancer (NSCLC).</v>
    <v>57</v>
    <v>New York Stock Exchange</v>
    <v>XNYS</v>
    <v>XNYS</v>
    <v>2173 Salk Ave Ste 200, CARLSBAD, CA, 92008-7354 US</v>
    <v>1.51</v>
    <v>Biotechnology &amp; Medical Research</v>
    <v>Stock</v>
    <v>44947.041666678124</v>
    <v>1738</v>
    <v>1.43</v>
    <v>253264700</v>
    <v>LINEAGE CELL THERAPEUTICS, INC.</v>
    <v>LINEAGE CELL THERAPEUTICS, INC.</v>
    <v>1.43</v>
    <v>0</v>
    <v>1.44</v>
    <v>1.49</v>
    <v>1.5</v>
    <v>169976300</v>
    <v>LCTX</v>
    <v>LINEAGE CELL THERAPEUTICS, INC. (XNYS:LCTX)</v>
    <v>198031</v>
    <v>442730</v>
    <v>1990</v>
  </rv>
  <rv s="2">
    <v>1739</v>
  </rv>
  <rv s="0">
    <v>https://www.bing.com/financeapi/forcetrigger?t=brl6ww&amp;q=XNAS%3aFREQ&amp;form=skydnc</v>
    <v>Learn more on Bing</v>
  </rv>
  <rv s="4">
    <v>7</v>
    <v>FREQUENCY THERAPEUTICS, INC. (XNAS:FREQ)</v>
    <v>2</v>
    <v>8</v>
    <v>Finance</v>
    <v>4</v>
    <v>en-GB</v>
    <v>brl6ww</v>
    <v>268435456</v>
    <v>1</v>
    <v>Powered by Refinitiv</v>
    <v>5.79</v>
    <v>1</v>
    <v>0.59099999999999997</v>
    <v>-0.18</v>
    <v>-3.6511000000000002E-2</v>
    <v>0.19</v>
    <v>0.04</v>
    <v>USD</v>
    <v>Frequency Therapeutics Inc. is a United States-based clinical-stage progenitor cell activation (PCA) regeneration company. The Company is focused on developing small molecule drugs that activate progenitor cells within the body to restore healthy tissue. It uses its PCA technology to develop a pipeline of progenitor cell activators. It focuses on various therapeutic areas, such as hearing loss, skin disorders, muscle regeneration, and gastrointestinal diseases. Its lead program, FX-322, activates the regrowth of sensory cells in the inner ear to treat chronic noise induced hearing loss.</v>
    <v>74</v>
    <v>Nasdaq Stock Market</v>
    <v>XNAS</v>
    <v>XNAS</v>
    <v>75 HAYDEN AVENUE, SUITE 300, LEXINGTON, MA, 02421 US</v>
    <v>5.48</v>
    <v>Biotechnology &amp; Medical Research</v>
    <v>Stock</v>
    <v>44947.041262707811</v>
    <v>1741</v>
    <v>4.72</v>
    <v>167494900</v>
    <v>FREQUENCY THERAPEUTICS, INC.</v>
    <v>FREQUENCY THERAPEUTICS, INC.</v>
    <v>5.05</v>
    <v>4.93</v>
    <v>4.75</v>
    <v>4.9400000000000004</v>
    <v>35262080</v>
    <v>FREQ</v>
    <v>FREQUENCY THERAPEUTICS, INC. (XNAS:FREQ)</v>
    <v>382834</v>
    <v>376263</v>
    <v>2014</v>
  </rv>
  <rv s="2">
    <v>1742</v>
  </rv>
  <rv s="0">
    <v>https://www.bing.com/financeapi/forcetrigger?t=azjsnm&amp;q=XNAS%3aEYPT&amp;form=skydnc</v>
    <v>Learn more on Bing</v>
  </rv>
  <rv s="4">
    <v>7</v>
    <v>EYEPOINT PHARMACEUTICALS, INC. (XNAS:EYPT)</v>
    <v>2</v>
    <v>8</v>
    <v>Finance</v>
    <v>4</v>
    <v>en-GB</v>
    <v>azjsnm</v>
    <v>268435456</v>
    <v>1</v>
    <v>Powered by Refinitiv</v>
    <v>14.41</v>
    <v>2.19</v>
    <v>0.93200000000000005</v>
    <v>0.02</v>
    <v>4.7730000000000003E-3</v>
    <v>-0.06</v>
    <v>-1.4252000000000001E-2</v>
    <v>USD</v>
    <v>Eyepoint Pharmaceuticals, Inc. is a pharmaceutical company. The Company’s lead product candidate, EYP-1901, combines a bioerodible formulation of its Durasert technology with vorolanib, a tyrosine kinase inhibitor (TKI), which has demonstrated anti-VEGF activity. The Company has two commercial products, YUTIQ and DEXYCU. YUTIQ is a non-erodible intravitreal implant containing fluocinolone acetonide (FA) lasting for up to 36 months and is indicated for the treatment of chronic non-infectious uveitis affecting the posterior segment of the eye. YUTIQ utilizes its Durasert sustained-release drug delivery technology platform. DEXYCU is an indicated for the treatment of post-operative ocular inflammation. DEXYCU utilizes its Verisome drug-delivery technology. The Company is also advancing YUTIQ 50, a six-month treatment for non-infectious uveitis affecting the posterior segment of the eye, one of the causes of blindness under a supplemental new drug application (sNDA) strategy.</v>
    <v>122</v>
    <v>Nasdaq Stock Market</v>
    <v>XNAS</v>
    <v>XNAS</v>
    <v>480 Pleasant St Ste B300, WATERTOWN, MA, 02472-2468 US</v>
    <v>4.3499999999999996</v>
    <v>Pharmaceuticals</v>
    <v>Stock</v>
    <v>44947.034210346872</v>
    <v>1744</v>
    <v>4.03</v>
    <v>143489200</v>
    <v>EYEPOINT PHARMACEUTICALS, INC.</v>
    <v>EYEPOINT PHARMACEUTICALS, INC.</v>
    <v>4.22</v>
    <v>4.1900000000000004</v>
    <v>4.21</v>
    <v>4.1500000000000004</v>
    <v>34082930</v>
    <v>EYPT</v>
    <v>EYEPOINT PHARMACEUTICALS, INC. (XNAS:EYPT)</v>
    <v>186009</v>
    <v>360901</v>
    <v>2008</v>
  </rv>
  <rv s="2">
    <v>1745</v>
  </rv>
  <rv s="0">
    <v>https://www.bing.com/financeapi/forcetrigger?t=bn1dgh&amp;q=XNAS%3aRVLP&amp;form=skydnc</v>
    <v>Learn more on Bing</v>
  </rv>
  <rv s="4">
    <v>7</v>
    <v>RVL Pharmaceuticals PUBLIC LIMITED COMPANY (XNAS:RVLP)</v>
    <v>2</v>
    <v>8</v>
    <v>Finance</v>
    <v>9</v>
    <v>en-GB</v>
    <v>bn1dgh</v>
    <v>268435456</v>
    <v>1</v>
    <v>Powered by Refinitiv</v>
    <v>2.99</v>
    <v>0.99</v>
    <v>1.0576000000000001</v>
    <v>-0.06</v>
    <v>-4.7244000000000001E-2</v>
    <v>0</v>
    <v>0</v>
    <v>USD</v>
    <v>RVL Pharmaceuticals plc is a specialty pharmaceutical company. The Company is focused on the commercialization and development of products that target markets with underserved patient populations in the ocular medicine and medical aesthetics therapeutic areas. The Company delivers RVL-1201 (Upneeq), (oxymetazoline hydrochloride ophthalmic solution), 0.1%, for the treatment of acquired blepharoptosis, more commonly known as droopy or low-lying eyelids, in adults. Upneeq is the non-surgical treatment option for acquired blepharoptosis. The Company is also developing arbaclofen ER tablets, using its Osmodex drug delivery system for the treatment of spasticity in multiple sclerosis patients.</v>
    <v>156</v>
    <v>Nasdaq Stock Market</v>
    <v>XNAS</v>
    <v>XNAS</v>
    <v>400 Crossing Blvd, BRIDGEWATER, NJ, 08807 US</v>
    <v>1.29</v>
    <v>Pharmaceuticals</v>
    <v>Stock</v>
    <v>44946.875053460157</v>
    <v>1747</v>
    <v>1.17</v>
    <v>119976000</v>
    <v>RVL Pharmaceuticals PUBLIC LIMITED COMPANY</v>
    <v>RVL Pharmaceuticals PUBLIC LIMITED COMPANY</v>
    <v>1.21</v>
    <v>1.27</v>
    <v>1.21</v>
    <v>1.21</v>
    <v>99153740</v>
    <v>RVLP</v>
    <v>RVL Pharmaceuticals PUBLIC LIMITED COMPANY (XNAS:RVLP)</v>
    <v>23458</v>
    <v>60022</v>
    <v>2017</v>
  </rv>
  <rv s="2">
    <v>1748</v>
  </rv>
  <rv s="0">
    <v>https://www.bing.com/financeapi/forcetrigger?t=a1pva2&amp;q=XNAS%3aCLSD&amp;form=skydnc</v>
    <v>Learn more on Bing</v>
  </rv>
  <rv s="4">
    <v>7</v>
    <v>CLEARSIDE BIOMEDICAL, INC. (XNAS:CLSD)</v>
    <v>2</v>
    <v>8</v>
    <v>Finance</v>
    <v>4</v>
    <v>en-GB</v>
    <v>a1pva2</v>
    <v>268435456</v>
    <v>1</v>
    <v>Powered by Refinitiv</v>
    <v>2.85</v>
    <v>0.98</v>
    <v>1.9166000000000001</v>
    <v>0.03</v>
    <v>2.0407999999999999E-2</v>
    <v>0.14990000000000001</v>
    <v>9.9932999999999994E-2</v>
    <v>USD</v>
    <v>Clearside Biomedical, Inc. is a biopharmaceutical company. The Company is focused on developing and delivering therapies to the back of the eye diseases through the suprachoroidal space (SCS). Its SCS injection platform utilizing its SCS Microinjector, enables an in-office, repeatable, non-surgical procedure for the targeted delivery of a variety of therapies to the macula, retina or choroid to preserve and improve vision in patients with sight-threatening eye diseases. It is focused on developing its own pipeline of small molecule product candidates for administration via its SCS Microinjector, and it also partners with companies developing other ophthalmic therapeutics to be administered using its SCS injection platform. Its lead product candidate, XIPERE, is a preservative-free suspension of the corticosteroid triamcinolone acetonide (TA), formulated for administration through suprachoroidal injection. Its pipeline includes CLS-AX, CLS-301 and Gene Therapy.</v>
    <v>34</v>
    <v>Nasdaq Stock Market</v>
    <v>XNAS</v>
    <v>XNAS</v>
    <v>900 North Point Parkway, Suite 200, ALPHARETTA, GA, 30005 US</v>
    <v>1.5898000000000001</v>
    <v>Biotechnology &amp; Medical Research</v>
    <v>Stock</v>
    <v>44946.91120256875</v>
    <v>1750</v>
    <v>1.45</v>
    <v>90286100</v>
    <v>CLEARSIDE BIOMEDICAL, INC.</v>
    <v>CLEARSIDE BIOMEDICAL, INC.</v>
    <v>1.48</v>
    <v>1.47</v>
    <v>1.5</v>
    <v>1.6498999999999999</v>
    <v>60190730</v>
    <v>CLSD</v>
    <v>CLEARSIDE BIOMEDICAL, INC. (XNAS:CLSD)</v>
    <v>95685</v>
    <v>338368</v>
    <v>2011</v>
  </rv>
  <rv s="2">
    <v>1751</v>
  </rv>
  <rv s="0">
    <v>https://www.bing.com/financeapi/forcetrigger?t=a2258m&amp;q=XNAS%3aOCUP&amp;form=skydnc</v>
    <v>Learn more on Bing</v>
  </rv>
  <rv s="3">
    <v>5</v>
    <v>OCUPHIRE PHARMA, INC (XNAS:OCUP)</v>
    <v>2</v>
    <v>6</v>
    <v>Finance</v>
    <v>4</v>
    <v>en-GB</v>
    <v>a2258m</v>
    <v>268435456</v>
    <v>1</v>
    <v>Powered by Refinitiv</v>
    <v>4.43</v>
    <v>1.7801</v>
    <v>0.36120000000000002</v>
    <v>0.03</v>
    <v>7.8530000000000006E-3</v>
    <v>0.1</v>
    <v>2.5974000000000001E-2</v>
    <v>USD</v>
    <v>Ocuphire Pharma, Inc. is an ophthalmic biopharmaceutical company focused on developing and commercializing therapies for the treatment of refractive and retinal eye disorders. Its products include Nyxol Eye Drops and APX3330. The Nyxol Eye Drops is a once-daily preservative-free eye drop formulation of phentolamine mesylate designed to reduce pupil diameter and improve visual acuity. Nyxol is being developed for several indications, including night vision disturbances, reversal of pharmacologically induced mydriasis and presbyopia. The APX3330, is a twice-a-day oral tablet, designed to inhibit angiogenesis and inflammation pathways relevant to retinal and choroidal vascular diseases. Its pre-clinical products are APX2009 and APX2014. APX3330 is in Phase II trial for the treatment of patients with diabetic retinopathy (DR), including moderately severe non-proliferative DR and mild proliferative DR, as well as patients with diabetic macular edema (DME) without loss of central vision.</v>
    <v>8</v>
    <v>Nasdaq Stock Market</v>
    <v>XNAS</v>
    <v>XNAS</v>
    <v>37000 Grand River Ave., Suite 120, FARMINGTON HILLS, MI, 48335 US</v>
    <v>3.92</v>
    <v>Pharmaceuticals</v>
    <v>Stock</v>
    <v>44947.041237835154</v>
    <v>1753</v>
    <v>3.77</v>
    <v>80107010</v>
    <v>OCUPHIRE PHARMA, INC</v>
    <v>OCUPHIRE PHARMA, INC</v>
    <v>3.92</v>
    <v>0</v>
    <v>3.82</v>
    <v>3.85</v>
    <v>3.95</v>
    <v>20807010</v>
    <v>OCUP</v>
    <v>OCUPHIRE PHARMA, INC (XNAS:OCUP)</v>
    <v>75813</v>
    <v>141925</v>
    <v>2005</v>
  </rv>
  <rv s="2">
    <v>1754</v>
  </rv>
  <rv s="0">
    <v>https://www.bing.com/financeapi/forcetrigger?t=a1mwzr&amp;q=XNAS%3aADVM&amp;form=skydnc</v>
    <v>Learn more on Bing</v>
  </rv>
  <rv s="4">
    <v>7</v>
    <v>ADVERUM BIOTECHNOLOGIES, INC. (XNAS:ADVM)</v>
    <v>2</v>
    <v>8</v>
    <v>Finance</v>
    <v>4</v>
    <v>en-GB</v>
    <v>a1mwzr</v>
    <v>268435456</v>
    <v>1</v>
    <v>Powered by Refinitiv</v>
    <v>1.82</v>
    <v>0.53100000000000003</v>
    <v>0.77159999999999995</v>
    <v>1.11E-2</v>
    <v>1.6594000000000001E-2</v>
    <v>-0.03</v>
    <v>-4.4118000000000004E-2</v>
    <v>USD</v>
    <v>Adverum Biotechnologies, Inc. is a clinical-stage gene therapy company, which targets unmet medical needs in ocular and rare diseases. The Company develops gene therapy product candidates. Its lead product candidate, ADVM-022, is a single, in-office intravitreal (IVT) injection gene therapy product designed to deliver long-term durable levels of aflibercept associated with a sustained treatment response, reducing the treatment burden and fluctuations in macular fluid associated with frequent anti-vascular endothelial growth factor (VEGF) injections. ADVM-022 is being developed for the treatment of patients with wet age-related macular degeneration (wet AMD) who are responsive to anti-VEGF therapy. The Company's second product candidate, ADVM-062 (AAV.7m8-L-opsin), is a gene therapy product candidate being developed to deliver a functional copy of the OPN1LW gene to the foveal cones of patients suffering from blue cone monochromacy (BCM) via a single IVT injection.</v>
    <v>188</v>
    <v>Nasdaq Stock Market</v>
    <v>XNAS</v>
    <v>XNAS</v>
    <v>100 Cardinal Way, REDWOOD CITY, CA, 94063 US</v>
    <v>0.69550000000000001</v>
    <v>Biotechnology &amp; Medical Research</v>
    <v>Stock</v>
    <v>44946.968882303125</v>
    <v>1756</v>
    <v>0.65549999999999997</v>
    <v>67815740</v>
    <v>ADVERUM BIOTECHNOLOGIES, INC.</v>
    <v>ADVERUM BIOTECHNOLOGIES, INC.</v>
    <v>0.68</v>
    <v>0.66890000000000005</v>
    <v>0.68</v>
    <v>0.65</v>
    <v>99729020</v>
    <v>ADVM</v>
    <v>ADVERUM BIOTECHNOLOGIES, INC. (XNAS:ADVM)</v>
    <v>61600</v>
    <v>625929</v>
    <v>2006</v>
  </rv>
  <rv s="2">
    <v>1757</v>
  </rv>
  <rv s="0">
    <v>https://www.bing.com/financeapi/forcetrigger?t=aygta2&amp;q=XNAS%3aEYEN&amp;form=skydnc</v>
    <v>Learn more on Bing</v>
  </rv>
  <rv s="4">
    <v>7</v>
    <v>EYENOVIA, INC. (XNAS:EYEN)</v>
    <v>2</v>
    <v>8</v>
    <v>Finance</v>
    <v>4</v>
    <v>en-GB</v>
    <v>aygta2</v>
    <v>268435456</v>
    <v>1</v>
    <v>Powered by Refinitiv</v>
    <v>3.3993000000000002</v>
    <v>1.5</v>
    <v>1.6182000000000001</v>
    <v>-0.04</v>
    <v>-1.8265E-2</v>
    <v>0</v>
    <v>0</v>
    <v>USD</v>
    <v>Eyenovia, Inc. is a clinical-stage ophthalmic company. The Company is developing a pipeline of therapeutics based on its microdose array print (MAP) platform technology. Its pipeline is focused on the late-stage development of therapeutic indications for pediatric patients with progressive myopia in the United States and patients with age-related near vision impairment, or presbyopia indications. The Company is also developing the microdose fixed combination ophthalmic pharmaceutical for mydriasis. The Company's product candidates include MicroLine (for presbyopia), MicroPine (for progressive myopia) and Mydcombi (for mydriasis). MicroLine is its microdosed version of pilocarpine, an ophthalmic medication that can dose-dependently induce miosis, or a contraction of the pupil. MicroPine is a topical treatment for progressive myopia, a back-of-the-eye disease. Mydcombi is a fixed combination micro-formulation product candidate for mydriasis (eye dilation).</v>
    <v>43</v>
    <v>Nasdaq Stock Market</v>
    <v>XNAS</v>
    <v>XNAS</v>
    <v>295 Madison Ave Ste 2400, NEW YORK, NY, 10017 US</v>
    <v>2.23</v>
    <v>Pharmaceuticals</v>
    <v>Stock</v>
    <v>44946.881922649998</v>
    <v>1759</v>
    <v>2.0950000000000002</v>
    <v>77660520</v>
    <v>EYENOVIA, INC.</v>
    <v>EYENOVIA, INC.</v>
    <v>2.23</v>
    <v>2.19</v>
    <v>2.15</v>
    <v>2.15</v>
    <v>36121170</v>
    <v>EYEN</v>
    <v>EYENOVIA, INC. (XNAS:EYEN)</v>
    <v>183285</v>
    <v>231586</v>
    <v>2014</v>
  </rv>
  <rv s="2">
    <v>1760</v>
  </rv>
  <rv s="0">
    <v>https://www.bing.com/financeapi/forcetrigger?t=a1we1h&amp;q=XNAS%3aKALA&amp;form=skydnc</v>
    <v>Learn more on Bing</v>
  </rv>
  <rv s="4">
    <v>7</v>
    <v>KALA PHARMACEUTICALS, INC. (XNAS:KALA)</v>
    <v>2</v>
    <v>8</v>
    <v>Finance</v>
    <v>4</v>
    <v>en-GB</v>
    <v>a1we1h</v>
    <v>268435456</v>
    <v>1</v>
    <v>Powered by Refinitiv</v>
    <v>97</v>
    <v>3.5444</v>
    <v>-1.5808</v>
    <v>0.52</v>
    <v>2.9329000000000001E-2</v>
    <v>-0.31</v>
    <v>-1.6986000000000001E-2</v>
    <v>USD</v>
    <v>Kala Pharmaceuticals, Inc. is a clinical-stage biopharmaceutical company. The Company is engaged in the research, development and commercialization of therapies for rare diseases of the eye. The Company's biologics-based investigational therapies utilize its Mesenchymal Stem Cell Secretome (MSC-S) platform. Its lead product candidate, KPI-012, is in clinical development for the treatment of persistent corneal epithelial defect (PCED), a rare disease of impaired corneal healing, which has received orphan drug designation from the United States Food and Drug Administration. The Company is also focused on targeting KPI-012, for the treatment of partial limbal stem cell deficiency and ocular manifestations of moderate-to-severe Sjogren's and plans to initiate preclinical studies to evaluate the utility of its MSC-S platform for retinal degenerative diseases, such as Retinitis Pigmentosa and Stargardt Disease.</v>
    <v>192</v>
    <v>Nasdaq Stock Market</v>
    <v>XNAS</v>
    <v>XNAS</v>
    <v>1167 Massachusetts Avenue, ARLINGTON, MA, 02476 US</v>
    <v>20.81</v>
    <v>Pharmaceuticals</v>
    <v>Stock</v>
    <v>44947.041400068752</v>
    <v>1762</v>
    <v>15.83</v>
    <v>27711240</v>
    <v>KALA PHARMACEUTICALS, INC.</v>
    <v>KALA PHARMACEUTICALS, INC.</v>
    <v>16.66</v>
    <v>17.73</v>
    <v>18.25</v>
    <v>17.940000000000001</v>
    <v>1518420</v>
    <v>KALA</v>
    <v>KALA PHARMACEUTICALS, INC. (XNAS:KALA)</v>
    <v>1142930</v>
    <v>5467699</v>
    <v>2009</v>
  </rv>
  <rv s="2">
    <v>1763</v>
  </rv>
  <rv s="0">
    <v>https://www.bing.com/financeapi/forcetrigger?t=bxl8u2&amp;q=XNAS%3aDBTX&amp;form=skydnc</v>
    <v>Learn more on Bing</v>
  </rv>
  <rv s="3">
    <v>5</v>
    <v>Decibel Therapeutics Inc (XNAS:DBTX)</v>
    <v>2</v>
    <v>6</v>
    <v>Finance</v>
    <v>9</v>
    <v>en-GB</v>
    <v>bxl8u2</v>
    <v>268435456</v>
    <v>1</v>
    <v>Powered by Refinitiv</v>
    <v>5.78</v>
    <v>1.61</v>
    <v>0.97799999999999998</v>
    <v>0.05</v>
    <v>1.8867999999999999E-2</v>
    <v>0.11</v>
    <v>4.2470999999999995E-2</v>
    <v>USD</v>
    <v>Decibel Therapeutics, Inc. is a clinical-stage biotechnology company. The Company is focused on discovering and developing transformative treatments for hearing and balance disorder. It is focused on restoring and improving hearing and balance through the restoration and regeneration of functional hair cells and non-sensory support cells within the inner ear. The Company has built a platform that integrates single-cell genomics and bioinformatics analyses, precision gene therapy technologies and its proficiency in inner ear biology. The Company’s pipeline product includes its gene therapy program, namely DB-OTO to provide hearing to individuals born with profound hearing loss due to mutation of the otoferlin (OTOF) deficiency. In addition to its gene therapy product candidate and programs, it is also developing a clinical-stage product candidate, DB-020, for the prevention of cisplatin-induced hearing loss. Its products pipeline also includes AAV.103, AAV.104, DB-ATO and AAV.201.</v>
    <v>62</v>
    <v>Nasdaq Stock Market</v>
    <v>XNAS</v>
    <v>XNAS</v>
    <v>1325 Boylston Street, Suite 500, BOSTON, MA, 02215 US</v>
    <v>2.7</v>
    <v>Biotechnology &amp; Medical Research</v>
    <v>Stock</v>
    <v>44946.875050948438</v>
    <v>1765</v>
    <v>2.5499999999999998</v>
    <v>64658060</v>
    <v>Decibel Therapeutics Inc</v>
    <v>Decibel Therapeutics Inc</v>
    <v>2.62</v>
    <v>26.596800000000002</v>
    <v>2.65</v>
    <v>2.7</v>
    <v>2.7</v>
    <v>24964500</v>
    <v>DBTX</v>
    <v>Decibel Therapeutics Inc (XNAS:DBTX)</v>
    <v>15739</v>
    <v>65144</v>
    <v>2013</v>
  </rv>
  <rv s="2">
    <v>1766</v>
  </rv>
  <rv s="0">
    <v>https://www.bing.com/financeapi/forcetrigger?t=aztuz2&amp;q=XNAS%3aUBX&amp;form=skydnc</v>
    <v>Learn more on Bing</v>
  </rv>
  <rv s="3">
    <v>5</v>
    <v>UNITY BIOTECHNOLOGY, INC. (XNAS:UBX)</v>
    <v>2</v>
    <v>6</v>
    <v>Finance</v>
    <v>4</v>
    <v>en-GB</v>
    <v>aztuz2</v>
    <v>268435456</v>
    <v>1</v>
    <v>Powered by Refinitiv</v>
    <v>18.5</v>
    <v>2.09</v>
    <v>0.63049999999999995</v>
    <v>0.22</v>
    <v>5.3789999999999998E-2</v>
    <v>-0.01</v>
    <v>-2.32E-3</v>
    <v>USD</v>
    <v>Unity Biotechnology, Inc. is a clinical-stage biotechnology company. The Company is engaged in developing a portfolio of programs targeting specific biological mechanisms implicated in diseases of aging. The Company is focused on creating senolytic medicines to selectively eliminate senescent cells and thereby treat diseases of aging, such as ophthalmologic diseases, with the opportunity to explore neurology and other therapeutic areas. The Company's product includes UBX1325, UBX2089 and UBX2050. UBX1325 is an advanced lead drug candidate for age-related diseases of the eye, including diabetic macular edema (DME), age-related macular degeneration (AMD), and diabetic retinopathy (DR). UBX2089, an α-Klotho hormone drug candidate, is a circulating hormone primarily produced in the kidneys and choroid plexus of the brain, which is being researched for multiple neurology indications. UBX2050 is investigating fully human anti-Tie2 agonist monoclonal antibody.</v>
    <v>65</v>
    <v>Nasdaq Stock Market</v>
    <v>XNAS</v>
    <v>XNAS</v>
    <v>285 EAST GRAND AVENUE, SOUTH SAN FRANCISCO, CA, 94080 US</v>
    <v>4.41</v>
    <v>Biotechnology &amp; Medical Research</v>
    <v>Stock</v>
    <v>44946.976787256252</v>
    <v>1768</v>
    <v>4.12</v>
    <v>61168830</v>
    <v>UNITY BIOTECHNOLOGY, INC.</v>
    <v>UNITY BIOTECHNOLOGY, INC.</v>
    <v>4.1399999999999997</v>
    <v>2936.585</v>
    <v>4.09</v>
    <v>4.3099999999999996</v>
    <v>4.3</v>
    <v>14192300</v>
    <v>UBX</v>
    <v>UNITY BIOTECHNOLOGY, INC. (XNAS:UBX)</v>
    <v>129855</v>
    <v>209745</v>
    <v>2009</v>
  </rv>
  <rv s="2">
    <v>1769</v>
  </rv>
  <rv s="0">
    <v>https://www.bing.com/financeapi/forcetrigger?t=c66s7w&amp;q=XNAS%3aOKYO&amp;form=skydnc</v>
    <v>Learn more on Bing</v>
  </rv>
  <rv s="4">
    <v>7</v>
    <v>OKYO Pharma Limited (XNAS:OKYO)</v>
    <v>2</v>
    <v>43</v>
    <v>Finance</v>
    <v>4</v>
    <v>en-GB</v>
    <v>c66s7w</v>
    <v>268435456</v>
    <v>1</v>
    <v>Powered by Refinitiv</v>
    <v>6.11</v>
    <v>1.6101000000000001</v>
    <v>-1.4763999999999999</v>
    <v>-0.1099</v>
    <v>-4.7576E-2</v>
    <v>-1E-4</v>
    <v>-4.5450000000000007E-5</v>
    <v>USD</v>
    <v>OKYO Pharma Limited is a United Kingdom-based preclinical biopharmaceutical company. The Company is focused on developing an approach to dry eye care and ocular pain that is developing a lipidated chemerin-peptide drug candidate OK-101, designed to target an ocular receptor controlling inflammation and ocular pain. The Company’s principal activity is to develop drugs for inflammatory dry eye diseases and chronic pain by targeting G protein-coupled receptors (GPCRs). The Company operates through the research and development of biotechnological and pharmaceutical products. The Company’s technologies include Chemerin Receptor, OK-101 Drug Candidate and Preclinical Data. Its Membrane Anchored Peptide (MAP) technology enabled the development of OK-101. Its drug candidate OK-101 consists of a 10-mer C-terminal chemerin peptide sequence, a linker component, and an anchoring lipid domain. The Company’s wholly owned subsidiary is OKYO Pharma US Inc.</v>
    <v>7</v>
    <v>Nasdaq Stock Market</v>
    <v>XNAS</v>
    <v>XNAS</v>
    <v>55 Park Lane, LONDON, UNITED KINGDOM-NA, W1K 1NA GB</v>
    <v>2.4</v>
    <v>Pharmaceuticals</v>
    <v>Stock</v>
    <v>44946.986293020309</v>
    <v>1771</v>
    <v>2.2000000000000002</v>
    <v>38913610</v>
    <v>OKYO Pharma Limited</v>
    <v>OKYO Pharma Limited</v>
    <v>2.4</v>
    <v>2.31</v>
    <v>2.2000999999999999</v>
    <v>2.2000000000000002</v>
    <v>1415041000</v>
    <v>OKYO</v>
    <v>OKYO Pharma Limited (XNAS:OKYO)</v>
    <v>5560</v>
    <v>9871</v>
    <v>2018</v>
  </rv>
  <rv s="2">
    <v>1772</v>
  </rv>
  <rv s="0">
    <v>https://www.bing.com/financeapi/forcetrigger?t=a1n4ar&amp;q=XNAS%3aAGTC&amp;form=skydnc</v>
    <v>Learn more on Bing</v>
  </rv>
  <rv s="24">
    <v>53</v>
    <v>APPLIED GENETIC TECHNOLOGIES CORPORATION (XNAS:AGTC)</v>
    <v>2</v>
    <v>54</v>
    <v>Finance</v>
    <v>26</v>
    <v>en-GB</v>
    <v>a1n4ar</v>
    <v>268435456</v>
    <v>1</v>
    <v>1</v>
    <v>Powered by Refinitiv</v>
    <v>2.8250000000000002</v>
    <v>0.2303</v>
    <v>1.5448999999999999</v>
    <v>4.7999999999999996E-3</v>
    <v>1.2345999999999999E-2</v>
    <v>USD</v>
    <v>Applied Genetic Technologies Corporation is a clinical-stage biotechnology company. The Company uses gene therapy platform to develop genetic therapies for patients suffering from rare and debilitating diseases. Its focus is on the field of ophthalmology where it has active clinical programs in X-linked retinitis pigmentosa (XLRP), achromatopsia (ACHM) and a optogenetics program, as well as a preclinical program in dry age-related macular degeneration (dAMD). It has approximately one preclinical program in otology and two preclinical programs targeting central nervous system disorders (CN), including frontotemporal dementia and amyotrophic lateral sclerosis. Its optogenetics program is being developed in collaboration with Bionic Sight, LLC and its otology program is being developed in collaboration with Otonomy, Inc. In addition to its product pipeline, the Company has also developed broad technological and manufacturing capabilities in synthetic promoter development and optimization.</v>
    <v>102</v>
    <v>Nasdaq Stock Market</v>
    <v>XNAS</v>
    <v>XNAS</v>
    <v>Suite D, 11801 Research Drive, ALACHUA, FL, 32615 US</v>
    <v>0.4</v>
    <v>Biotechnology &amp; Medical Research</v>
    <v>Stock</v>
    <v>44895.875053263284</v>
    <v>1774</v>
    <v>0.37</v>
    <v>26620029</v>
    <v>APPLIED GENETIC TECHNOLOGIES CORPORATION</v>
    <v>APPLIED GENETIC TECHNOLOGIES CORPORATION</v>
    <v>0.37</v>
    <v>40.837200000000003</v>
    <v>0.38879999999999998</v>
    <v>0.39360000000000001</v>
    <v>67632190</v>
    <v>AGTC</v>
    <v>APPLIED GENETIC TECHNOLOGIES CORPORATION (XNAS:AGTC)</v>
    <v>764531</v>
    <v>1162577</v>
    <v>2003</v>
  </rv>
  <rv s="2">
    <v>1775</v>
  </rv>
  <rv s="0">
    <v>https://www.bing.com/financeapi/forcetrigger?t=a21ea2&amp;q=XNYS%3aPTN&amp;form=skydnc</v>
    <v>Learn more on Bing</v>
  </rv>
  <rv s="3">
    <v>5</v>
    <v>PALATIN TECHNOLOGIES, INC. (XNYS:PTN)</v>
    <v>2</v>
    <v>6</v>
    <v>Finance</v>
    <v>4</v>
    <v>en-GB</v>
    <v>a21ea2</v>
    <v>268435456</v>
    <v>1</v>
    <v>Powered by Refinitiv</v>
    <v>13</v>
    <v>2.14</v>
    <v>0.87339999999999995</v>
    <v>0.26</v>
    <v>5.9360999999999997E-2</v>
    <v>-0.09</v>
    <v>-1.9397000000000001E-2</v>
    <v>USD</v>
    <v>Palatin Technologies, Inc. is a biopharmaceutical company developing medicines based on molecules that modulate the activity of the melanocortin receptor (MCr) system. The Company’s product candidates are targeted, receptor-specific therapeutics for the treatment of diseases with unmet medical need. Its MCr system has effects on inflammation and immune system response, food intake, metabolism, and sexual function. The Company’s commercial product Vyleesi (bremelanotide injection), is used for the treatment of hypoactive sexual desire disorder (HSDD) in premenopausal women. The Company’s pipeline development programs include PL9643 MCr Agonist for dry eye disease and anti-inflammatory ocular indications, Oral PL8177 for inflammatory bowel diseases, and Melanocortin peptides for diabetic retinopathy. Its product development activities in inflammation disease indications focus on development of MCr peptides for ocular conditions, as well as conditions in the gut and kidney.</v>
    <v>33</v>
    <v>New York Stock Exchange</v>
    <v>XNYS</v>
    <v>XNYS</v>
    <v>4B Cedar Brook Drive, CRANBURY, NJ, 08512 US</v>
    <v>5</v>
    <v>Biotechnology &amp; Medical Research</v>
    <v>Stock</v>
    <v>44947.041666700781</v>
    <v>1777</v>
    <v>4.3499999999999996</v>
    <v>48042220</v>
    <v>PALATIN TECHNOLOGIES, INC.</v>
    <v>PALATIN TECHNOLOGIES, INC.</v>
    <v>4.3499999999999996</v>
    <v>0</v>
    <v>4.38</v>
    <v>4.6399999999999997</v>
    <v>4.55</v>
    <v>10353930</v>
    <v>PTN</v>
    <v>PALATIN TECHNOLOGIES, INC. (XNYS:PTN)</v>
    <v>121140</v>
    <v>94692</v>
    <v>1986</v>
  </rv>
  <rv s="2">
    <v>1778</v>
  </rv>
  <rv s="0">
    <v>https://www.bing.com/financeapi/forcetrigger?t=a1nac7&amp;q=XNAS%3aALIM&amp;form=skydnc</v>
    <v>Learn more on Bing</v>
  </rv>
  <rv s="3">
    <v>5</v>
    <v>ALIMERA SCIENCES, INC. (XNAS:ALIM)</v>
    <v>2</v>
    <v>6</v>
    <v>Finance</v>
    <v>4</v>
    <v>en-GB</v>
    <v>a1nac7</v>
    <v>268435456</v>
    <v>1</v>
    <v>Powered by Refinitiv</v>
    <v>7.92</v>
    <v>2.0299999999999998</v>
    <v>1.3632</v>
    <v>-5.7000000000000002E-2</v>
    <v>-2.0562999999999998E-2</v>
    <v>0.13500000000000001</v>
    <v>4.9724000000000004E-2</v>
    <v>USD</v>
    <v>Alimera Sciences, Inc. is a pharmaceutical company. The Company is engaged in commercialization and development of prescription ophthalmic pharmaceuticals. The Company focuses on diseases affecting the retina. The Company’s commercial product, ILUVIEN, is an intravitreal implant that treats patients by delivering a continuous microdose of the corticosteroid fluocinolone acetonide (FAc) in the eye, for up to 36 months. The Company’s product ILUVIEN is also used for the treatment of diabetic macular edema (DME). DME is a disease of retina that affects individuals with diabetes and can lead to severe vision loss and blindness. Its ILUVIEN is also used in the European Economic Area (EEA) to prevent relapse in recurrent non-infectious uveitis affecting the posterior segment of the eye (NIU-PS). The Company commercially market ILUVIEN directly in the United States, Germany, United Kingdom, Portugal, and Ireland.</v>
    <v>145</v>
    <v>Nasdaq Stock Market</v>
    <v>XNAS</v>
    <v>XNAS</v>
    <v>STE 290, 6120 WINDWARD PARKWAY, ALPHARETTA, GA, 30005 US</v>
    <v>2.9028</v>
    <v>Pharmaceuticals</v>
    <v>Stock</v>
    <v>44946.928448471874</v>
    <v>1780</v>
    <v>2.7</v>
    <v>19028030</v>
    <v>ALIMERA SCIENCES, INC.</v>
    <v>ALIMERA SCIENCES, INC.</v>
    <v>2.9028</v>
    <v>45.314700000000002</v>
    <v>2.7719999999999998</v>
    <v>2.7149999999999999</v>
    <v>2.85</v>
    <v>7008480</v>
    <v>ALIM</v>
    <v>ALIMERA SCIENCES, INC. (XNAS:ALIM)</v>
    <v>13142</v>
    <v>17910</v>
    <v>2003</v>
  </rv>
  <rv s="2">
    <v>1781</v>
  </rv>
  <rv s="0">
    <v>https://www.bing.com/financeapi/forcetrigger?t=bwa527&amp;q=XNAS%3aGRAY&amp;form=skydnc</v>
    <v>Learn more on Bing</v>
  </rv>
  <rv s="4">
    <v>7</v>
    <v>GRAYBUG VISION, INC. (XNAS:GRAY)</v>
    <v>2</v>
    <v>8</v>
    <v>Finance</v>
    <v>9</v>
    <v>en-GB</v>
    <v>bwa527</v>
    <v>268435456</v>
    <v>1</v>
    <v>Powered by Refinitiv</v>
    <v>1.5799000000000001</v>
    <v>0.4501</v>
    <v>1.357</v>
    <v>3.8699999999999998E-2</v>
    <v>5.6828000000000004E-2</v>
    <v>2.0299999999999999E-2</v>
    <v>2.8206000000000002E-2</v>
    <v>USD</v>
    <v>Graybug Vision, Inc. is a clinical-stage biopharmaceutical company focused on developing transformative medicines for the treatment of ocular diseases. The Company's products include GB-102 and GB-401. GB-102 is a lead product designed to provide pan-vascular endothelial growth factor (VEGF) inhibition for six months or longer while minimizing fluctuations in retinal thickness in between treatments. GB-102 is a once-every-six month intravitreal injection for the treatment of wet age-related macular degeneration (wet AMD). The Company is also evaluating and developing GB-102 for the treatment of diabetic retinopathy (DR). GB-401, is an intravitreally administered, proprietary implant formulation containing a prodrug of a beta-adrenergic receptor inhibitor designed to provide a controlled release of the active drug to maintain reduced intraocular pressure (IOP) for six months or longer after a single injection for the treatment of primary open-angle glaucoma.</v>
    <v>27</v>
    <v>Nasdaq Stock Market</v>
    <v>XNAS</v>
    <v>XNAS</v>
    <v>203 Redwood Shores Parkway, Suite 620, REDWOOD CITY, CA, 94065 US</v>
    <v>0.72</v>
    <v>Biotechnology &amp; Medical Research</v>
    <v>Stock</v>
    <v>44946.875000150001</v>
    <v>1783</v>
    <v>0.68100000000000005</v>
    <v>15518550</v>
    <v>GRAYBUG VISION, INC.</v>
    <v>GRAYBUG VISION, INC.</v>
    <v>0.68100000000000005</v>
    <v>0.68100000000000005</v>
    <v>0.71970000000000001</v>
    <v>0.74</v>
    <v>21562520</v>
    <v>GRAY</v>
    <v>GRAYBUG VISION, INC. (XNAS:GRAY)</v>
    <v>18699</v>
    <v>33987</v>
    <v>2015</v>
  </rv>
  <rv s="2">
    <v>1784</v>
  </rv>
  <rv s="0">
    <v>https://www.bing.com/financeapi/forcetrigger?t=a1sj6h&amp;q=XNAS%3aKPRX&amp;form=skydnc</v>
    <v>Learn more on Bing</v>
  </rv>
  <rv s="4">
    <v>7</v>
    <v>KIORA PHARMACEUTICALS, INC. (XNAS:KPRX)</v>
    <v>2</v>
    <v>8</v>
    <v>Finance</v>
    <v>4</v>
    <v>en-GB</v>
    <v>a1sj6h</v>
    <v>268435456</v>
    <v>1</v>
    <v>Powered by Refinitiv</v>
    <v>39.18</v>
    <v>2.3199999999999998</v>
    <v>0.26069999999999999</v>
    <v>0.32</v>
    <v>9.4954999999999998E-2</v>
    <v>-0.04</v>
    <v>-1.0840000000000001E-2</v>
    <v>USD</v>
    <v>Kiora Pharmaceuticals, Inc. is a clinical-stage pharmaceutical company. The Company is focused on developing and commercializing therapies for the treatment of ophthalmic diseases. Its pipeline consists of three product candidates, including KIO-101, KIO-301, and KIO-201. Its lead product, KIO-301, is a potential vision-restoring small molecule that is designed to restore vision in patients with inherited and age-related degenerative retinal diseases. KIO-101 is a non-steroidal, immuno-modulatory, small-molecule inhibitor of Dihydroorotate Dehydrogenase (DHODH) that focuses on patients with Ocular Presentation of Rheumatoid Arthritis (OPRA). Its KIO-201 is a synthetic modified hyaluronic acid (HA) capable of coating the ocular surface and designed to resist degradation under conditions present in the eye. Its wholly owned subsidiaries include Jade Therapeutics, Inc., Kiora Pharmaceuticals, GmbH, Bayon Therapeutics, Inc. and Kiora Pharmaceuticals Pty Ltd.</v>
    <v>14</v>
    <v>Nasdaq Stock Market</v>
    <v>XNAS</v>
    <v>XNAS</v>
    <v>332 ENCINITAS BOULEVARD, SUITE 102, ENCINITAS, CA, 92024 US</v>
    <v>3.79</v>
    <v>Pharmaceuticals</v>
    <v>Stock</v>
    <v>44947.031144328124</v>
    <v>1786</v>
    <v>3.21</v>
    <v>6628980</v>
    <v>KIORA PHARMACEUTICALS, INC.</v>
    <v>KIORA PHARMACEUTICALS, INC.</v>
    <v>3.42</v>
    <v>3.37</v>
    <v>3.69</v>
    <v>3.65</v>
    <v>1796470</v>
    <v>KPRX</v>
    <v>KIORA PHARMACEUTICALS, INC. (XNAS:KPRX)</v>
    <v>399061</v>
    <v>415344</v>
    <v>2004</v>
  </rv>
  <rv s="2">
    <v>1787</v>
  </rv>
  <rv s="0">
    <v>https://www.bing.com/financeapi/forcetrigger?t=a1zdfr&amp;q=XNAS%3aOTIC&amp;form=skydnc</v>
    <v>Learn more on Bing</v>
  </rv>
  <rv s="12">
    <v>24</v>
    <v>OTONOMY, INC. (OTCM:OTIC)</v>
    <v>2</v>
    <v>11</v>
    <v>Finance</v>
    <v>25</v>
    <v>en-GB</v>
    <v>a1zdfr</v>
    <v>268435456</v>
    <v>1</v>
    <v>Powered by Refinitiv</v>
    <v>2.5899000000000001</v>
    <v>0.06</v>
    <v>1.4741</v>
    <v>1.25E-3</v>
    <v>1.269E-2</v>
    <v>USD</v>
    <v>Otonomy, Inc. is a biopharmaceutical company. The Company is focused on the development of therapeutics for neurotology. The Company pipeline includes OTIPRIO, OTIVIDEX, OTO-313, and OTO-413. OTIPRIO is a single-dose, physician-administered antibacterial for the treatment of pediatric patients with bilateral otitis media with effusion undergoing TTP surgery for the treatment of patients with acute otitis externa (AOE). OTIVIDEX is a sustained-exposure formulation of the steroid dexamethasone in development for the treatment of Menieres disease. OTO-313 is a sustained-exposure formulation of gacyclidine, a potent and selective N-Methyl-D-Aspartate (NMDA) receptor antagonist, in in Phase II for tinnitus. OTO-413 is a sustained-exposure formulation of brain-derived neurotrophic factor (BDNF) in Phase IIa development for the repair of cochlear synaptopathy, an underlying pathology in age-related and noise-induced hearing loss. OTO-825, a gene therapy for congenital hearing loss.</v>
    <v>51</v>
    <v>OTC Markets</v>
    <v>OTCM</v>
    <v>OTCM</v>
    <v>5626 OBERLIN DRIVE, SUITE 100, SAN DIEGO, CA, 92121 US</v>
    <v>0.1</v>
    <v>Biotechnology &amp; Medical Research</v>
    <v>Stock</v>
    <v>44946.867366133592</v>
    <v>1789</v>
    <v>9.0999999999999998E-2</v>
    <v>5701060</v>
    <v>OTONOMY, INC.</v>
    <v>OTONOMY, INC.</v>
    <v>9.8500000000000004E-2</v>
    <v>9.8500000000000004E-2</v>
    <v>9.9750000000000005E-2</v>
    <v>57153490</v>
    <v>OTIC</v>
    <v>OTONOMY, INC. (OTCM:OTIC)</v>
    <v>405511</v>
    <v>703070</v>
    <v>2008</v>
  </rv>
  <rv s="2">
    <v>1790</v>
  </rv>
  <rv s="0">
    <v>https://www.bing.com/financeapi/forcetrigger?t=a1qp6h&amp;q=XNAS%3aCYTK&amp;form=skydnc</v>
    <v>Learn more on Bing</v>
  </rv>
  <rv s="4">
    <v>7</v>
    <v>CYTOKINETICS, INCORPORATED (XNAS:CYTK)</v>
    <v>2</v>
    <v>8</v>
    <v>Finance</v>
    <v>4</v>
    <v>en-GB</v>
    <v>a1qp6h</v>
    <v>268435456</v>
    <v>1</v>
    <v>Powered by Refinitiv</v>
    <v>55.8</v>
    <v>29.26</v>
    <v>0.93289999999999995</v>
    <v>-0.14000000000000001</v>
    <v>-3.339E-3</v>
    <v>0.39</v>
    <v>9.332E-3</v>
    <v>USD</v>
    <v>Cytokinetics, Incorporated is a late-stage biopharmaceutical company. It is focused on discovering, developing, and commercializing muscle activators and muscle inhibitors as potential treatments for debilitating diseases. It is developing small molecule drug candidates specifically engineered to impact muscle function and contractility. Its clinical-stage drug candidates are: omecamtiv mecarbil, a cardiac myosin activator for the treatment of heart failure with reduced ejection fraction (HFrEF); CK-136, a cardiac troponin activator for the treatment of heart failure and other diseases; reldesemtiv (CK-2127107), a fast skeletal muscle troponin activator (FSTA) for the treatment of people living with debilitating diseases and conditions associated with muscular weakness; aficamten (CK-274), a cardiac myosin inhibitor designed to reduce the hypercontractility that is associated with hypertrophic cardiomyopathy (HCM); and CK-3772271 (CK-271), a second novel cardiac myosin inhibitor.</v>
    <v>253</v>
    <v>Nasdaq Stock Market</v>
    <v>XNAS</v>
    <v>XNAS</v>
    <v>., 280 EAST GRAND AVENUE, SOUTH SAN FRANCISCO, CA, 94080 US</v>
    <v>42.41</v>
    <v>Biotechnology &amp; Medical Research</v>
    <v>Stock</v>
    <v>44946.920306133594</v>
    <v>1792</v>
    <v>41.11</v>
    <v>3954630000</v>
    <v>CYTOKINETICS, INCORPORATED</v>
    <v>CYTOKINETICS, INCORPORATED</v>
    <v>42.41</v>
    <v>41.93</v>
    <v>41.79</v>
    <v>42.18</v>
    <v>94631000</v>
    <v>CYTK</v>
    <v>CYTOKINETICS, INCORPORATED (XNAS:CYTK)</v>
    <v>684259</v>
    <v>1045145</v>
    <v>1997</v>
  </rv>
  <rv s="2">
    <v>1793</v>
  </rv>
  <rv s="0">
    <v>https://www.bing.com/financeapi/forcetrigger?t=a1n2qh&amp;q=XNAS%3aAGIO&amp;form=skydnc</v>
    <v>Learn more on Bing</v>
  </rv>
  <rv s="4">
    <v>7</v>
    <v>AGIOS PHARMACEUTICALS, INC. (XNAS:AGIO)</v>
    <v>2</v>
    <v>8</v>
    <v>Finance</v>
    <v>4</v>
    <v>en-GB</v>
    <v>a1n2qh</v>
    <v>268435456</v>
    <v>1</v>
    <v>Powered by Refinitiv</v>
    <v>34.76</v>
    <v>16.75</v>
    <v>0.9133</v>
    <v>0.78</v>
    <v>2.8488000000000003E-2</v>
    <v>0</v>
    <v>0</v>
    <v>USD</v>
    <v>Agios Pharmaceuticals, Inc. is a biopharmaceutical company. The Company's lead product candidate in its genetically defined disease (GDD) portfolio, PYRUKYND (Mitapivat), is an activator of both wild-type and a variety of mutant pyruvate kinase (PK) enzymes, for the treatment of hemolytic anemias. The Mitapivat is an orally available small molecule and a potent activator of the pyruvate kinase R (PKR) enzymes. In addition, it is also evaluating mitapivat for the treatment of a- and b-thalassemia and sickle cell disease (SCD) in ongoing clinical trials. The Company is also developing AG-946, a clinical-stage oral activator of PKR enzymes for the treatment of hemolytic anemias and other indications, including SCD and anemia associated with low-to intermediate-risk myelodysplastic syndrome (L-IR MDS), which is in Phase I clinical study.</v>
    <v>390</v>
    <v>Nasdaq Stock Market</v>
    <v>XNAS</v>
    <v>XNAS</v>
    <v>88 Sidney Street, CAMBRIDGE, MA, 02139 US</v>
    <v>28.37</v>
    <v>Biotechnology &amp; Medical Research</v>
    <v>Stock</v>
    <v>44946.904147441404</v>
    <v>1795</v>
    <v>26.85</v>
    <v>1547247000</v>
    <v>AGIOS PHARMACEUTICALS, INC.</v>
    <v>AGIOS PHARMACEUTICALS, INC.</v>
    <v>27.78</v>
    <v>27.38</v>
    <v>28.16</v>
    <v>28.16</v>
    <v>54944860</v>
    <v>AGIO</v>
    <v>AGIOS PHARMACEUTICALS, INC. (XNAS:AGIO)</v>
    <v>1234632</v>
    <v>470448</v>
    <v>2007</v>
  </rv>
  <rv s="2">
    <v>1796</v>
  </rv>
  <rv s="0">
    <v>https://www.bing.com/financeapi/forcetrigger?t=bu482w&amp;q=XNAS%3aKROS&amp;form=skydnc</v>
    <v>Learn more on Bing</v>
  </rv>
  <rv s="4">
    <v>7</v>
    <v>KEROS THERAPEUTICS, INC. (XNAS:KROS)</v>
    <v>2</v>
    <v>8</v>
    <v>Finance</v>
    <v>4</v>
    <v>en-GB</v>
    <v>bu482w</v>
    <v>268435456</v>
    <v>1</v>
    <v>Powered by Refinitiv</v>
    <v>68.290000000000006</v>
    <v>24.38</v>
    <v>0.94299999999999995</v>
    <v>0.64</v>
    <v>1.2822999999999999E-2</v>
    <v>0</v>
    <v>0</v>
    <v>USD</v>
    <v>Keros Therapeutics, Inc. is a clinical-stage biopharmaceutical company. The Company is focused on the discovery, development and commercialization of treatments for patients suffering from hematological and musculoskeletal disorders with unmet medical need. Its protein therapeutic product candidate, KER-050, is being developed for the treatment of low blood cell counts, or cytopenias, including anemia and thrombocytopenia, in patients with myelodysplastic syndromes (MDS) and myelofibrosis. Its lead small molecule product candidate, KER-047, is being developed for the treatment of anemia resulting from iron imbalance. Its third product candidate, KER-012, is being developed for the treatment of pulmonary arterial hypertension (PAH), and for the treatment of disorders associated with bone loss, such as osteoporosis and osteogenesis imperfecta. Its KER-050 is an engineered ligand trap comprised of a modified ligand-binding domain of the transforming growth factor-beta (TGF-B) receptor.</v>
    <v>104</v>
    <v>Nasdaq Stock Market</v>
    <v>XNAS</v>
    <v>XNAS</v>
    <v>99 HAYDEN AVENUE, SUITE 120 (BLD E), LEDGEMONT TECHNOLOGY CENTER, LEXINGTON, MA, 02421 US</v>
    <v>50.75</v>
    <v>Biotechnology &amp; Medical Research</v>
    <v>Stock</v>
    <v>44946.920222383596</v>
    <v>1798</v>
    <v>48.45</v>
    <v>1392311000</v>
    <v>KEROS THERAPEUTICS, INC.</v>
    <v>KEROS THERAPEUTICS, INC.</v>
    <v>50.33</v>
    <v>49.91</v>
    <v>50.55</v>
    <v>50.55</v>
    <v>27543250</v>
    <v>KROS</v>
    <v>KEROS THERAPEUTICS, INC. (XNAS:KROS)</v>
    <v>160340</v>
    <v>181205</v>
    <v>2015</v>
  </rv>
  <rv s="2">
    <v>1799</v>
  </rv>
  <rv s="0">
    <v>https://www.bing.com/financeapi/forcetrigger?t=b12our&amp;q=XNAS%3aKNSA&amp;form=skydnc</v>
    <v>Learn more on Bing</v>
  </rv>
  <rv s="3">
    <v>5</v>
    <v>Kiniksa Pharmaceuticals, Ltd. (XNAS:KNSA)</v>
    <v>2</v>
    <v>6</v>
    <v>Finance</v>
    <v>4</v>
    <v>en-GB</v>
    <v>b12our</v>
    <v>268435456</v>
    <v>1</v>
    <v>Powered by Refinitiv</v>
    <v>17.195</v>
    <v>7.36</v>
    <v>-9.9000000000000005E-2</v>
    <v>0.12</v>
    <v>8.6150000000000011E-3</v>
    <v>0</v>
    <v>0</v>
    <v>USD</v>
    <v>Kiniksa Pharmaceuticals, Ltd. is a biopharmaceutical company. The Company is focused on discovering, acquiring, developing and commercializing therapeutic medicines for patients suffering from debilitating diseases. The Company’s portfolio of assets includes ARCALYST (rilonacept), Mavrilimumab, Vixarelimab and KPL-404. The Company's ARCALYST is an interleukin-1alpha (IL-1α), and interleukin-1beta (IL-1β), cytokine trap for treatment of recurrent pericarditis (RP), cryopyrin-associated periodic syndromes (CAPS), including familial cold auto-inflammatory syndrome (FCAS), and muckle-wells syndrome (MWS) in adults and children. Its Mavrilimumab is a monoclonal antibody inhibitor targeting granulocyte-macrophage colony stimulating factor receptor alpha (GM-CSFRα). Its Vixarelimab is a monoclonal antibody inhibitor of signaling through oncostatin M receptor beta (OSMRβ). Its KPL-404 is a monoclonal antibody inhibitor of CD40-CD154 interaction.</v>
    <v>215</v>
    <v>Nasdaq Stock Market</v>
    <v>XNAS</v>
    <v>XNAS</v>
    <v>Clarendon House, 2 Church Street, HAMILTON, HM11 BM</v>
    <v>14.154999999999999</v>
    <v>Biotechnology &amp; Medical Research</v>
    <v>Stock</v>
    <v>44946.876617152346</v>
    <v>1801</v>
    <v>13.9</v>
    <v>976921300</v>
    <v>Kiniksa Pharmaceuticals, Ltd.</v>
    <v>Kiniksa Pharmaceuticals, Ltd.</v>
    <v>14.1</v>
    <v>6.9771999999999998</v>
    <v>13.93</v>
    <v>14.05</v>
    <v>14.05</v>
    <v>69531760</v>
    <v>KNSA</v>
    <v>Kiniksa Pharmaceuticals, Ltd. (XNAS:KNSA)</v>
    <v>260845</v>
    <v>400516</v>
    <v>2015</v>
  </rv>
  <rv s="2">
    <v>1802</v>
  </rv>
  <rv s="0">
    <v>https://www.bing.com/financeapi/forcetrigger?t=bx7jqh&amp;q=XNAS%3aPHAR&amp;form=skydnc</v>
    <v>Learn more on Bing</v>
  </rv>
  <rv s="4">
    <v>7</v>
    <v>Pharming Group NV (XNAS:PHAR)</v>
    <v>2</v>
    <v>13</v>
    <v>Finance</v>
    <v>4</v>
    <v>en-GB</v>
    <v>bx7jqh</v>
    <v>268435456</v>
    <v>1</v>
    <v>Powered by Refinitiv</v>
    <v>15</v>
    <v>6.1</v>
    <v>0.9788</v>
    <v>-0.35</v>
    <v>-2.3940000000000003E-2</v>
    <v>0</v>
    <v>0</v>
    <v>USD</v>
    <v>Pharming Group NV is a biopharmaceutical company based in the Netherlands. The Company is engaged in the development, production and commercialization of human therapeutic proteins to be used in the therapies. The Company's product portfolio is aimed at treatments for genetic disorders, blood-related disorders, infectious and inflammatory diseases, tissue and bone damage and surgical/traumatic bleeding. Its core product, RUCONEST (conestat alfa) is a recombinant human C1 esterase inhibitor approved for the treatment of acute Hereditary Angioedema (HAE) attacks in patients in Europe, the Unites States, Israel and South Korea. The product is available on a named-patient basis in other territories where it has not yet obtained marketing authorization.</v>
    <v>321</v>
    <v>Nasdaq Stock Market</v>
    <v>XNAS</v>
    <v>XNAS</v>
    <v>Darwinweg 24, LEIDEN, ZUID-HOLLAND, 2333 CR NL</v>
    <v>14.27</v>
    <v>Pharmaceuticals</v>
    <v>Stock</v>
    <v>44946.87500903906</v>
    <v>1804</v>
    <v>14.27</v>
    <v>866101700</v>
    <v>Pharming Group NV</v>
    <v>Pharming Group NV</v>
    <v>14.27</v>
    <v>14.62</v>
    <v>14.27</v>
    <v>14.27</v>
    <v>656348200</v>
    <v>PHAR</v>
    <v>Pharming Group NV (XNAS:PHAR)</v>
    <v>973</v>
    <v>3324</v>
    <v>1988</v>
  </rv>
  <rv s="2">
    <v>1805</v>
  </rv>
  <rv s="0">
    <v>https://www.bing.com/financeapi/forcetrigger?t=c2ezsm&amp;q=XNAS%3aAVTE&amp;form=skydnc</v>
    <v>Learn more on Bing</v>
  </rv>
  <rv s="4">
    <v>7</v>
    <v>AEROVATE THERAPEUTICS INC. (XNAS:AVTE)</v>
    <v>2</v>
    <v>8</v>
    <v>Finance</v>
    <v>4</v>
    <v>en-GB</v>
    <v>c2ezsm</v>
    <v>268435456</v>
    <v>1</v>
    <v>Powered by Refinitiv</v>
    <v>30.79</v>
    <v>7.8</v>
    <v>0.78600000000000003</v>
    <v>0.44</v>
    <v>1.8770999999999999E-2</v>
    <v>0</v>
    <v>0</v>
    <v>USD</v>
    <v>Aerovate Therapeutics Inc. is a clinical-stage biopharmaceutical company. The Company is focused on developing drugs that improve the lives of patients with rare cardiopulmonary disease. The Company's lead program is a drug that addresses the core disease processes of pulmonary arterial hypertension (PAH). AV-101 is an inhaled dry powder formulation of imatinib that conveniently delivers the medicine directly to the diseased lung tissues while reducing systemic adverse effects. AV-101's anti-proliferative mechanism is distinguished from vasodilatory therapies and is poised to make a meaningful difference in the lives of PAH patients. The Company has completed a Phase I trial in the United States of AV-101 in 82 healthy adults. In its Phase I trial, there were no adverse events associated with AV-101. It anticipates initiating a double-blinded, placebo-controlled, randomized Phase II b/III trial of AV-101. It has conducted Phase III trial.</v>
    <v>33</v>
    <v>Nasdaq Stock Market</v>
    <v>XNAS</v>
    <v>XNAS</v>
    <v>930 Winter Street, Suite M-500, WALTHAM, MA, 02451 US</v>
    <v>24.45</v>
    <v>Biotechnology &amp; Medical Research</v>
    <v>Stock</v>
    <v>44946.875999455471</v>
    <v>1807</v>
    <v>23.03</v>
    <v>587569200</v>
    <v>AEROVATE THERAPEUTICS INC.</v>
    <v>AEROVATE THERAPEUTICS INC.</v>
    <v>23.9</v>
    <v>23.44</v>
    <v>23.88</v>
    <v>23.88</v>
    <v>24605070</v>
    <v>AVTE</v>
    <v>AEROVATE THERAPEUTICS INC. (XNAS:AVTE)</v>
    <v>67658</v>
    <v>138627</v>
    <v>2018</v>
  </rv>
  <rv s="2">
    <v>1808</v>
  </rv>
  <rv s="0">
    <v>https://www.bing.com/financeapi/forcetrigger?t=a21dm7&amp;q=XNAS%3aPTGX&amp;form=skydnc</v>
    <v>Learn more on Bing</v>
  </rv>
  <rv s="4">
    <v>7</v>
    <v>PROTAGONIST THERAPEUTICS, INC. (XNAS:PTGX)</v>
    <v>2</v>
    <v>8</v>
    <v>Finance</v>
    <v>4</v>
    <v>en-GB</v>
    <v>a21dm7</v>
    <v>268435456</v>
    <v>1</v>
    <v>Powered by Refinitiv</v>
    <v>30.42</v>
    <v>6.91</v>
    <v>2.0815000000000001</v>
    <v>-0.17</v>
    <v>-1.4370000000000001E-2</v>
    <v>-0.14000000000000001</v>
    <v>-1.2007E-2</v>
    <v>USD</v>
    <v>Protagonist Therapeutics, Inc. is a biopharmaceutical company. The Company uses its peptide technology platform to discover and develop peptide-based drugs to address unmet medical needs. Its clinical programs address two categories of diseases, which includes hematology and blood disorders, and inflammatory and immunomodulatory diseases. Its lead clinical asset, rusfertide (PTG-300), is an injectable hepcidin mimetic in development for the treatment of erythrocytosis, iron overload and other blood disorders. The Company’s alpha-4-beta-7 (α4β7) antagonist PN-943 and its Interleukin-23 receptor (IL-23R) antagonist compound PN-235 are orally delivered investigational drugs that are designed to block biological pathways. PN-943 is an investigational, orally delivered, gut-restricted α4β7 specific integrin antagonist for inflammatory bowel disease (IBD). Its PN-235 is an orally delivered IL-23R specific antagonist for the treatment of IBD and non-IBD indications.</v>
    <v>122</v>
    <v>Nasdaq Stock Market</v>
    <v>XNAS</v>
    <v>XNAS</v>
    <v>7707 Gateway Blvd Ste 140, NEWARK, CA, 94560-1160 US</v>
    <v>12.04</v>
    <v>Biotechnology &amp; Medical Research</v>
    <v>Stock</v>
    <v>44947.023721955469</v>
    <v>1810</v>
    <v>11.43</v>
    <v>573653400</v>
    <v>PROTAGONIST THERAPEUTICS, INC.</v>
    <v>PROTAGONIST THERAPEUTICS, INC.</v>
    <v>11.94</v>
    <v>11.83</v>
    <v>11.66</v>
    <v>11.52</v>
    <v>49198410</v>
    <v>PTGX</v>
    <v>PROTAGONIST THERAPEUTICS, INC. (XNAS:PTGX)</v>
    <v>749010</v>
    <v>998791</v>
    <v>2006</v>
  </rv>
  <rv s="2">
    <v>1811</v>
  </rv>
  <rv s="0">
    <v>https://www.bing.com/financeapi/forcetrigger?t=a22up2&amp;q=XNAS%3aSGMO&amp;form=skydnc</v>
    <v>Learn more on Bing</v>
  </rv>
  <rv s="4">
    <v>7</v>
    <v>SANGAMO THERAPEUTICS, INC. (XNAS:SGMO)</v>
    <v>2</v>
    <v>8</v>
    <v>Finance</v>
    <v>4</v>
    <v>en-GB</v>
    <v>a22up2</v>
    <v>268435456</v>
    <v>1</v>
    <v>Powered by Refinitiv</v>
    <v>6.42</v>
    <v>2.7210000000000001</v>
    <v>1.0860000000000001</v>
    <v>0.09</v>
    <v>2.6865999999999998E-2</v>
    <v>-0.13</v>
    <v>-3.7790999999999998E-2</v>
    <v>USD</v>
    <v>Sangamo Therapeutics, Inc. is a clinical-stage genomic medicine company. The Company focuses on leveraging its optimized zinc finger (ZF) technology, which is a differentiated tool used to develop genomic medicines, including allogeneic cell therapies and in vivo genome engineering therapies. Its product candidates include Isaralgagene civaparvovec, also known as ST-920, its wholly owned gene therapy product candidate for the treatment of Fabry disease; SAR445136, its ZF nuclease, gene-edited cell therapy product candidate for the treatment of sickle cell disease (SCD); TX200, its wholly owned Chimeric Antigen Receptor (CAR) engineered regulatory T cell (CAR-Treg), cell therapy product candidate for the prevention of immune-mediated rejection in HLA-A2 mismatched kidney transplantation; Giroctocogene fitelparvovec, also known as SB-525, is a gene therapy product candidate for the treatment of moderately severe to severe hemophilia A.</v>
    <v>431</v>
    <v>Nasdaq Stock Market</v>
    <v>XNAS</v>
    <v>XNAS</v>
    <v>7000 MARINA BLVD, BRISBANE, CA, 94005 US</v>
    <v>3.4550000000000001</v>
    <v>Biotechnology &amp; Medical Research</v>
    <v>Stock</v>
    <v>44947.017783066403</v>
    <v>1813</v>
    <v>3.3</v>
    <v>563747200</v>
    <v>SANGAMO THERAPEUTICS, INC.</v>
    <v>SANGAMO THERAPEUTICS, INC.</v>
    <v>3.41</v>
    <v>3.35</v>
    <v>3.44</v>
    <v>3.31</v>
    <v>163880000</v>
    <v>SGMO</v>
    <v>SANGAMO THERAPEUTICS, INC. (XNAS:SGMO)</v>
    <v>1140999</v>
    <v>1541136</v>
    <v>1995</v>
  </rv>
  <rv s="2">
    <v>1814</v>
  </rv>
  <rv s="0">
    <v>https://www.bing.com/financeapi/forcetrigger?t=c4s8rw&amp;q=XNAS%3aCINC&amp;form=skydnc</v>
    <v>Learn more on Bing</v>
  </rv>
  <rv s="4">
    <v>7</v>
    <v>CINCOR PHARMA, INC. (XNAS:CINC)</v>
    <v>2</v>
    <v>8</v>
    <v>Finance</v>
    <v>4</v>
    <v>en-GB</v>
    <v>c4s8rw</v>
    <v>268435456</v>
    <v>1</v>
    <v>Powered by Refinitiv</v>
    <v>43.15</v>
    <v>10.53</v>
    <v>0.36599999999999999</v>
    <v>0.18</v>
    <v>6.2260000000000006E-3</v>
    <v>0.21</v>
    <v>7.2189999999999997E-3</v>
    <v>USD</v>
    <v>CinCor Pharma, Inc. is a clinical-stage biopharmaceutical company. The Company is focused on developing its lead clinical candidate, CIN-107, for the treatment of hypertension and other cardio-renal diseases. CIN-107 is a highly selective, oral small molecule inhibitor of aldosterone synthase, the enzyme responsible for the synthesis of aldosterone in the adrenal gland. CIN-107 has been designed to use a differentiated mechanism of action, direct inhibition of aldosterone synthase production, with the target of providing an improved treatment for patients suffering from hypertension, or high blood pressure. In addition to hypertension, the Company is developing CIN-107 for the treatment of primary aldosteronism (PA) and exploring its utility in ameliorating complications of chronic kidney disease (CKD). It also exploring its utility in ameliorating complications of CKD. It is conducting a Phase II clinical trial, which it refers to as its BrigHtn trial.</v>
    <v>19</v>
    <v>Nasdaq Stock Market</v>
    <v>XNAS</v>
    <v>XNAS</v>
    <v>230 THIRD AVE., 6TH FLOOR, WALTHAM, MA, 02451 US</v>
    <v>29.18</v>
    <v>Biotechnology &amp; Medical Research</v>
    <v>Stock</v>
    <v>44946.967813113282</v>
    <v>1816</v>
    <v>28.89</v>
    <v>1273104000</v>
    <v>CINCOR PHARMA, INC.</v>
    <v>CINCOR PHARMA, INC.</v>
    <v>29.18</v>
    <v>28.91</v>
    <v>29.09</v>
    <v>29.3</v>
    <v>43764320</v>
    <v>CINC</v>
    <v>CINCOR PHARMA, INC. (XNAS:CINC)</v>
    <v>210984</v>
    <v>749884</v>
    <v>2018</v>
  </rv>
  <rv s="2">
    <v>1817</v>
  </rv>
  <rv s="0">
    <v>https://www.bing.com/financeapi/forcetrigger?t=a1ngdm&amp;q=XNAS%3aAMRN&amp;form=skydnc</v>
    <v>Learn more on Bing</v>
  </rv>
  <rv s="3">
    <v>5</v>
    <v>AMARIN CORPORATION PLC (XNAS:AMRN)</v>
    <v>2</v>
    <v>6</v>
    <v>Finance</v>
    <v>4</v>
    <v>en-GB</v>
    <v>a1ngdm</v>
    <v>268435456</v>
    <v>1</v>
    <v>Powered by Refinitiv</v>
    <v>3.8149999999999999</v>
    <v>1.04</v>
    <v>1.8325</v>
    <v>-0.02</v>
    <v>-1.0869999999999999E-2</v>
    <v>0.02</v>
    <v>1.0989000000000001E-2</v>
    <v>USD</v>
    <v>Amarin Corporation PLC is a pharmaceutical company. The Company is focused on the commercialization and development of therapeutics for cardiovascular disease management. The Company operates through the development and commercialization of Vascepa segment. Its lead product, Vascepa (icosapent ethyl) capsule for use as an adjunct to diet to reduce triglyceride levels in adult patients with severe hypertriglyceridemia. This indication for Vascepa, known as the MARINE indication, is based primarily on the results from the MARINE study of Vascepa in this approved patient population. The Company sells Vascepa principally to wholesalers, as well as selected regional wholesalers and specialty pharmacy providers, or collectively, its distributors, which in turn resell Vascepa to retail pharmacies for resale to patients and healthcare providers.</v>
    <v>560</v>
    <v>Nasdaq Stock Market</v>
    <v>XNAS</v>
    <v>XNAS</v>
    <v>First Floor, Block 3, The Oval,, Shelbourne Road, Ballsbridge, DUBLIN, IRELAND-NA IE</v>
    <v>1.93</v>
    <v>Biotechnology &amp; Medical Research</v>
    <v>Stock</v>
    <v>44947.03857155078</v>
    <v>1819</v>
    <v>1.7649999999999999</v>
    <v>734968700</v>
    <v>AMARIN CORPORATION PLC</v>
    <v>AMARIN CORPORATION PLC</v>
    <v>1.86</v>
    <v>79.834400000000002</v>
    <v>1.84</v>
    <v>1.82</v>
    <v>1.84</v>
    <v>403828900</v>
    <v>AMRN</v>
    <v>AMARIN CORPORATION PLC (XNAS:AMRN)</v>
    <v>7837913</v>
    <v>4578096</v>
    <v>1989</v>
  </rv>
  <rv s="2">
    <v>1820</v>
  </rv>
  <rv s="0">
    <v>https://www.bing.com/financeapi/forcetrigger?t=a1s927&amp;q=XNAS%3aESPR&amp;form=skydnc</v>
    <v>Learn more on Bing</v>
  </rv>
  <rv s="4">
    <v>7</v>
    <v>ESPERION THERAPEUTICS, INC. (XNAS:ESPR)</v>
    <v>2</v>
    <v>8</v>
    <v>Finance</v>
    <v>4</v>
    <v>en-GB</v>
    <v>a1s927</v>
    <v>268435456</v>
    <v>1</v>
    <v>Powered by Refinitiv</v>
    <v>8.8699999999999992</v>
    <v>3.28</v>
    <v>0.20760000000000001</v>
    <v>-0.02</v>
    <v>-2.9199999999999999E-3</v>
    <v>0</v>
    <v>0</v>
    <v>USD</v>
    <v>Esperion Therapeutics, Inc. is a pharmaceutical company. The Company is focused on developing and commercializing oral, once-daily, non-statin medicines for patients struggling with elevated low-density lipoprotein cholesterol (LDL-C). Its bempedoic acid and the bempedoic acid / ezetimibe combination tablets are oral, once-daily, non-statin, LDL-C lowering medicines for patients with atherosclerotic cardiovascular disease (ASCVD), or heterozygous familial hypercholesterolemia (HeFH). The Company's products include NEXLETOL, NEXLIZET, NILEMDO and NUSTENDI. Its NEXLETOL is an ATP Citrate Lyase (ACL), inhibitor that lowers LDL-C by reducing cholesterol biosynthesis and up-regulating the LDL receptors. Its NEXLIZET and NUSTENDI contains bempedoic acid and ezetimibe and lowers elevated LDL-C through complementary mechanisms of action by inhibiting cholesterol synthesis in the liver and absorption in the intestine.</v>
    <v>218</v>
    <v>Nasdaq Stock Market</v>
    <v>XNAS</v>
    <v>XNAS</v>
    <v>601 21St Street, Suite 300, VERO BEACH, FL, 32960 US</v>
    <v>6.91</v>
    <v>Pharmaceuticals</v>
    <v>Stock</v>
    <v>44946.912406967189</v>
    <v>1822</v>
    <v>6.65</v>
    <v>503258800</v>
    <v>ESPERION THERAPEUTICS, INC.</v>
    <v>ESPERION THERAPEUTICS, INC.</v>
    <v>6.85</v>
    <v>6.85</v>
    <v>6.83</v>
    <v>6.83</v>
    <v>73683570</v>
    <v>ESPR</v>
    <v>ESPERION THERAPEUTICS, INC. (XNAS:ESPR)</v>
    <v>809425</v>
    <v>1708708</v>
    <v>2008</v>
  </rv>
  <rv s="2">
    <v>1823</v>
  </rv>
  <rv s="0">
    <v>https://www.bing.com/financeapi/forcetrigger?t=bhb9jc&amp;q=XNAS%3aLQDA&amp;form=skydnc</v>
    <v>Learn more on Bing</v>
  </rv>
  <rv s="4">
    <v>7</v>
    <v>LIQUIDIA CORPORATION (XNAS:LQDA)</v>
    <v>2</v>
    <v>8</v>
    <v>Finance</v>
    <v>4</v>
    <v>en-GB</v>
    <v>bhb9jc</v>
    <v>268435456</v>
    <v>1</v>
    <v>Powered by Refinitiv</v>
    <v>8.7898999999999994</v>
    <v>3.26</v>
    <v>0.12720000000000001</v>
    <v>7.0000000000000007E-2</v>
    <v>1.1024000000000001E-2</v>
    <v>-0.25</v>
    <v>-3.8940999999999996E-2</v>
    <v>USD</v>
    <v>Liquidia Corporation is a biopharmaceutical company that is focused on the development, manufacturing and commercialization of products, which address unmet patient needs with a focus directed towards the treatment of pulmonary hypertension (PH). The Company operates, through its wholly owned subsidiaries, Liquidia Technologies and Liquidia PAH. Liquidia Technologies has developed YUTREPIA (treprostinil) inhalation powder for the treatment of pulmonary arterial hypertension (PAH). Liquidia PAH provides the commercialization for rare disease pharmaceutical products, such as generic treprostinil injection. Its United Therapeutics developed treprostinil under the brand name Remodulin. The Company’s PRINT engineering technology allows to engineer and manufacture uniform drug particles with control over the size, three-dimensional geometric shape and chemical composition of the particles. The Company operates from over 45,000 square foot facility in Morrisville, North Carolina.</v>
    <v>47</v>
    <v>Nasdaq Stock Market</v>
    <v>XNAS</v>
    <v>XNAS</v>
    <v>419 Davis Drive, Suite 100, Suite, MORRISVILLE, NC, 27560 US</v>
    <v>6.43</v>
    <v>Pharmaceuticals</v>
    <v>Stock</v>
    <v>44947.012472094531</v>
    <v>1825</v>
    <v>6.22</v>
    <v>414057600</v>
    <v>LIQUIDIA CORPORATION</v>
    <v>LIQUIDIA CORPORATION</v>
    <v>6.4</v>
    <v>6.35</v>
    <v>6.42</v>
    <v>6.17</v>
    <v>64494950</v>
    <v>LQDA</v>
    <v>LIQUIDIA CORPORATION (XNAS:LQDA)</v>
    <v>282762</v>
    <v>549190</v>
    <v>2020</v>
  </rv>
  <rv s="2">
    <v>1826</v>
  </rv>
  <rv s="0">
    <v>https://www.bing.com/financeapi/forcetrigger?t=bxi47w&amp;q=XNAS%3aPHVS&amp;form=skydnc</v>
    <v>Learn more on Bing</v>
  </rv>
  <rv s="4">
    <v>7</v>
    <v>Pharvaris NV (XNAS:PHVS)</v>
    <v>2</v>
    <v>8</v>
    <v>Finance</v>
    <v>9</v>
    <v>en-GB</v>
    <v>bxi47w</v>
    <v>268435456</v>
    <v>1</v>
    <v>Powered by Refinitiv</v>
    <v>27.5</v>
    <v>1.77</v>
    <v>-1.095</v>
    <v>0.51</v>
    <v>5.2361000000000005E-2</v>
    <v>-0.25</v>
    <v>-2.4390000000000002E-2</v>
    <v>USD</v>
    <v>Pharvaris BV is a Switzerland-based clinical-stage company. The activity of the Company focuses on producing oral bradykinin B2-receptor antagonists and is advancing new alternatives to injected therapies for all sub-types of hereditary angioedema (HAE).</v>
    <v>34</v>
    <v>Nasdaq Stock Market</v>
    <v>XNAS</v>
    <v>XNAS</v>
    <v>J.H. Oortweg 21, LEIDEN, ZUID-HOLLAND, 2333 CH NL</v>
    <v>10.25</v>
    <v>Biotechnology &amp; Medical Research</v>
    <v>Stock</v>
    <v>44947.017324825778</v>
    <v>1828</v>
    <v>9.6</v>
    <v>346101200</v>
    <v>Pharvaris NV</v>
    <v>Pharvaris NV</v>
    <v>9.7899999999999991</v>
    <v>9.74</v>
    <v>10.25</v>
    <v>10</v>
    <v>33765970</v>
    <v>PHVS</v>
    <v>Pharvaris NV (XNAS:PHVS)</v>
    <v>85322</v>
    <v>280337</v>
    <v>2015</v>
  </rv>
  <rv s="2">
    <v>1829</v>
  </rv>
  <rv s="0">
    <v>https://www.bing.com/financeapi/forcetrigger?t=a1x86h&amp;q=XNAS%3aLXRX&amp;form=skydnc</v>
    <v>Learn more on Bing</v>
  </rv>
  <rv s="3">
    <v>5</v>
    <v>LEXICON PHARMACEUTICALS, INC. (XNAS:LXRX)</v>
    <v>2</v>
    <v>6</v>
    <v>Finance</v>
    <v>4</v>
    <v>en-GB</v>
    <v>a1x86h</v>
    <v>268435456</v>
    <v>1</v>
    <v>Powered by Refinitiv</v>
    <v>3.48</v>
    <v>1.31</v>
    <v>1.3684000000000001</v>
    <v>0</v>
    <v>0</v>
    <v>-0.11</v>
    <v>-4.7413999999999998E-2</v>
    <v>USD</v>
    <v>Lexicon Pharmaceuticals, Inc. is a biopharmaceutical company. The Company is focused on the discovery, development, and commercialization of pharmaceutical products for the treatment of human disease. Its pipeline includes Sotagliflozin, LX9211, and LX2761. Sotagliflozin is an orally-delivered small molecule compound that is being developed for the treatment of heart failure and type I diabetes, and type II diabetes, heart failure and chronic kidney disease. LX9211 is an orally-delivered small molecule compound that is being developed for the treatment of neuropathic pain. The Company is conducting a Phase II clinical trial of LX9211 in diabetic peripheral neuropathic pain and a second Phase II clinical trial of LX9211 in post-herpetic neuralgia. LX2761 is an orally-delivered small molecule compound that is designed to inhibit sodium-glucose cotransporter 1 (SGLT1) locally in the gastrointestinal tract without any inhibition of sodium-glucose cotransporter 2 (SGLT2) in the kidney.</v>
    <v>87</v>
    <v>Nasdaq Stock Market</v>
    <v>XNAS</v>
    <v>XNAS</v>
    <v>8800 TECHNOLOGY FOREST PLACE, 8800 TECHNOLOGY FOREST PLACE, THE WOODLANDS, TX, 77381 US</v>
    <v>2.35</v>
    <v>Biotechnology &amp; Medical Research</v>
    <v>Stock</v>
    <v>44946.999733310156</v>
    <v>1831</v>
    <v>2.2850000000000001</v>
    <v>437843623</v>
    <v>LEXICON PHARMACEUTICALS, INC.</v>
    <v>LEXICON PHARMACEUTICALS, INC.</v>
    <v>2.35</v>
    <v>14.9261</v>
    <v>2.3199999999999998</v>
    <v>2.3199999999999998</v>
    <v>2.21</v>
    <v>188725700</v>
    <v>LXRX</v>
    <v>LEXICON PHARMACEUTICALS, INC. (XNAS:LXRX)</v>
    <v>208167</v>
    <v>437256</v>
    <v>1995</v>
  </rv>
  <rv s="2">
    <v>1832</v>
  </rv>
  <rv s="0">
    <v>https://www.bing.com/financeapi/forcetrigger?t=a1p83m&amp;q=XNAS%3aATXS&amp;form=skydnc</v>
    <v>Learn more on Bing</v>
  </rv>
  <rv s="4">
    <v>7</v>
    <v>ASTRIA THERAPEUTICS, INC. (XNAS:ATXS)</v>
    <v>2</v>
    <v>8</v>
    <v>Finance</v>
    <v>9</v>
    <v>en-GB</v>
    <v>a1p83m</v>
    <v>268435456</v>
    <v>1</v>
    <v>Powered by Refinitiv</v>
    <v>16.28</v>
    <v>2.36</v>
    <v>0.86729999999999996</v>
    <v>0.22</v>
    <v>1.4884999999999999E-2</v>
    <v>0</v>
    <v>0</v>
    <v>USD</v>
    <v>Astria Therapeutics, Inc. is a biopharmaceutical company focused on discovering, developing and commercialization of therapies to patients and families affected by rare and niche allergic and immunological diseases. The Company’s lead product candidate is STAR-0215, is a potential monoclonal antibody inhibitor of plasma kallikrein in preclinical development for the treatment of hereditary angioedema (HAE). HAE is a rare genetic disorder characterized by severe, recurrent, unpredictable, painful, and sometimes life-threatening swelling in the face, limbs, abdomen and airway. STAR-0215 is a monoclonal antibody inhibitor of plasma kallikrein, which is designed to provide long-acting attack prevention for HAE. The Company’s on-demand treatment of HAE therapy includes BERINERT, FIRAZYR, KALBITOR and RUCONEST. Its long-term preventative treatment of HAE therapy includes CINRYZE, HAEGARDA, TAKHZYRO and ORLADEYO.</v>
    <v>29</v>
    <v>Nasdaq Stock Market</v>
    <v>XNAS</v>
    <v>XNAS</v>
    <v>75 State Street, Suite 1400, BOSTON, MA, 02109 US</v>
    <v>15.48</v>
    <v>Biotechnology &amp; Medical Research</v>
    <v>Stock</v>
    <v>44946.875054571094</v>
    <v>1834</v>
    <v>14.76</v>
    <v>412520100</v>
    <v>ASTRIA THERAPEUTICS, INC.</v>
    <v>ASTRIA THERAPEUTICS, INC.</v>
    <v>14.85</v>
    <v>14.78</v>
    <v>15</v>
    <v>15</v>
    <v>27501340</v>
    <v>ATXS</v>
    <v>ASTRIA THERAPEUTICS, INC. (XNAS:ATXS)</v>
    <v>135581</v>
    <v>266959</v>
    <v>2008</v>
  </rv>
  <rv s="2">
    <v>1835</v>
  </rv>
  <rv s="0">
    <v>https://www.bing.com/financeapi/forcetrigger?t=a1we77&amp;q=XNAS%3aKALV&amp;form=skydnc</v>
    <v>Learn more on Bing</v>
  </rv>
  <rv s="4">
    <v>7</v>
    <v>KALVISTA PHARMACEUTICALS, INC. (XNAS:KALV)</v>
    <v>2</v>
    <v>8</v>
    <v>Finance</v>
    <v>4</v>
    <v>en-GB</v>
    <v>a1we77</v>
    <v>268435456</v>
    <v>1</v>
    <v>Powered by Refinitiv</v>
    <v>17.344999999999999</v>
    <v>4.12</v>
    <v>1.0674999999999999</v>
    <v>0.38</v>
    <v>5.3823999999999997E-2</v>
    <v>0.28000000000000003</v>
    <v>3.7634000000000001E-2</v>
    <v>USD</v>
    <v>KalVista Pharmaceuticals, Inc. is a clinical-stage pharmaceutical company. The Company is focused on the discovery, development and commercialization of small molecule protease inhibitors for diseases with unmet need. The Company has developed a portfolio of small molecule plasma kallikrein inhibitors targeting hereditary angioedema (HAE) and diabetic macular edema (DME). Plasma kallikrein is a serine protease enzyme, which is an early mediator of inflammation and edema. The body modulates the inflammatory effects of plasma kallikrein through a circulating inhibitor protein called C1-esterase inhibitor (C1-INH). The Company is primary focused on the development of the oral plasma kallikrein inhibitors for HAE. It has two drug program candidates in clinical trials. The Company’s DME program is focused on the development of an intravitreally administered small molecule plasma kallikrein inhibitor, KVD001, which completed a Phase II trial.</v>
    <v>105</v>
    <v>Nasdaq Stock Market</v>
    <v>XNAS</v>
    <v>XNAS</v>
    <v>55 Cambridge Pkwy Ste 901E, CAMBRIDGE, MA, 02142-1234 US</v>
    <v>7.47</v>
    <v>Pharmaceuticals</v>
    <v>Stock</v>
    <v>44946.893727117968</v>
    <v>1837</v>
    <v>7.1349999999999998</v>
    <v>253721500</v>
    <v>KALVISTA PHARMACEUTICALS, INC.</v>
    <v>KALVISTA PHARMACEUTICALS, INC.</v>
    <v>7.15</v>
    <v>7.06</v>
    <v>7.44</v>
    <v>7.72</v>
    <v>34102350</v>
    <v>KALV</v>
    <v>KALVISTA PHARMACEUTICALS, INC. (XNAS:KALV)</v>
    <v>655003</v>
    <v>328269</v>
    <v>2004</v>
  </rv>
  <rv s="2">
    <v>1838</v>
  </rv>
  <rv s="0">
    <v>https://www.bing.com/financeapi/forcetrigger?t=boup52&amp;q=XNAS%3aGOSS&amp;form=skydnc</v>
    <v>Learn more on Bing</v>
  </rv>
  <rv s="4">
    <v>7</v>
    <v>GOSSAMER BIO, INC. (XNAS:GOSS)</v>
    <v>2</v>
    <v>8</v>
    <v>Finance</v>
    <v>4</v>
    <v>en-GB</v>
    <v>boup52</v>
    <v>268435456</v>
    <v>1</v>
    <v>Powered by Refinitiv</v>
    <v>15.195</v>
    <v>1.57</v>
    <v>1.1093</v>
    <v>0.1</v>
    <v>5.2910000000000006E-2</v>
    <v>-0.01</v>
    <v>-5.0249999999999991E-3</v>
    <v>USD</v>
    <v>Gossamer Bio, Inc. is a clinical-stage biopharmaceutical company. The Company is focused on discovering, acquiring, developing and commercializing therapeutics in the disease areas of immunology, inflammation and oncology. The Company's product candidates include Seralutinib (GB002), GB004, GB5121 and GB7208. GB002 is an inhaled, small molecule, platelet-derived growth factor receptor (PDGFR), colony-stimulating factor 1 receptor (CSF1R) and c-KIT inhibitor in development for the treatment of pulmonary arterial hypertension (PAH). GB004 is a gut-targeted, oral small molecule being developed for the treatment of inflammatory bowel disease (IBD). GB5121 is an oral, irreversible, covalent, small molecule inhibitor of Bruton’s Tyrosine Kinase (BTK), in clinical development for the treatment of primary central nervous system lymphoma (PCNSL). GB7208 is an oral, small molecule, BTK inhibitor in preclinical development for the treatment of multiple sclerosis (MS).</v>
    <v>185</v>
    <v>Nasdaq Stock Market</v>
    <v>XNAS</v>
    <v>XNAS</v>
    <v>3013 Science Park Rd, SAN DIEGO, CA, 92121-1101 US</v>
    <v>2.06</v>
    <v>Biotechnology &amp; Medical Research</v>
    <v>Stock</v>
    <v>44946.978353587503</v>
    <v>1840</v>
    <v>1.85</v>
    <v>188008800</v>
    <v>GOSSAMER BIO, INC.</v>
    <v>GOSSAMER BIO, INC.</v>
    <v>1.91</v>
    <v>1.89</v>
    <v>1.99</v>
    <v>1.98</v>
    <v>94476800</v>
    <v>GOSS</v>
    <v>GOSSAMER BIO, INC. (XNAS:GOSS)</v>
    <v>5781469</v>
    <v>6473640</v>
    <v>2015</v>
  </rv>
  <rv s="2">
    <v>1841</v>
  </rv>
  <rv s="0">
    <v>https://www.bing.com/financeapi/forcetrigger?t=bpsoz2&amp;q=XNAS%3aMIST&amp;form=skydnc</v>
    <v>Learn more on Bing</v>
  </rv>
  <rv s="4">
    <v>7</v>
    <v>MILESTONE PHARMACEUTICALS INC. (XNAS:MIST)</v>
    <v>2</v>
    <v>8</v>
    <v>Finance</v>
    <v>4</v>
    <v>en-GB</v>
    <v>bpsoz2</v>
    <v>268435456</v>
    <v>1</v>
    <v>Powered by Refinitiv</v>
    <v>9.8465000000000007</v>
    <v>3.39</v>
    <v>2.0358000000000001</v>
    <v>0.04</v>
    <v>1.0666999999999999E-2</v>
    <v>0.1</v>
    <v>2.6385000000000002E-2</v>
    <v>USD</v>
    <v>Milestone Pharmaceuticals, Inc. is a Canada-based biopharmaceutical company. The Company is focused on the development and commercialization of cardiovascular medicines. Its lead product candidate, etripamil, is a potent and short-acting calcium channel blocker that the Company designed and is developing as a rapid-onset nasal spray to be administered by patients. The Company is developing etripamil for the treatment of arrhythmias with an indication to treat paroxysmal supraventricular tachycardia (PSVT) with a subsequent indication to treat atrial fibrillation with rapid ventricular rate (AFib-RVR) and other cardiovascular indications.</v>
    <v>29</v>
    <v>Nasdaq Stock Market</v>
    <v>XNAS</v>
    <v>XNAS</v>
    <v>420-1111 boul. Dr.-Frederik-Philips, MONTREAL, QC, H4M 2X6 CA</v>
    <v>3.9298999999999999</v>
    <v>Biotechnology &amp; Medical Research</v>
    <v>Stock</v>
    <v>44947.038893633595</v>
    <v>1843</v>
    <v>3.75</v>
    <v>129944000</v>
    <v>MILESTONE PHARMACEUTICALS INC.</v>
    <v>MILESTONE PHARMACEUTICALS INC.</v>
    <v>3.76</v>
    <v>3.75</v>
    <v>3.79</v>
    <v>3.89</v>
    <v>34286000</v>
    <v>MIST</v>
    <v>MILESTONE PHARMACEUTICALS INC. (XNAS:MIST)</v>
    <v>455343</v>
    <v>259278</v>
    <v>2003</v>
  </rv>
  <rv s="2">
    <v>1844</v>
  </rv>
  <rv s="0">
    <v>https://www.bing.com/financeapi/forcetrigger?t=c2werw&amp;q=XNAS%3aTNYA&amp;form=skydnc</v>
    <v>Learn more on Bing</v>
  </rv>
  <rv s="4">
    <v>7</v>
    <v>TENAYA THERAPEUTICS, INC. (XNAS:TNYA)</v>
    <v>2</v>
    <v>8</v>
    <v>Finance</v>
    <v>4</v>
    <v>en-GB</v>
    <v>c2werw</v>
    <v>268435456</v>
    <v>1</v>
    <v>Powered by Refinitiv</v>
    <v>16.169899999999998</v>
    <v>1.64</v>
    <v>1.986</v>
    <v>0.31</v>
    <v>0.121569</v>
    <v>7.0000000000000007E-2</v>
    <v>2.4476000000000001E-2</v>
    <v>USD</v>
    <v>Tenaya Therapeutics, Inc. is a preclinical stage biotechnology company. The Company is focused on discovering, developing, and delivering curative therapies that address the underlying drivers of heart disease. It is advancing a pipeline of disease-modifying therapies developed using its product platforms and capabilities to target defined sub-populations of patients with rare or other prevalent forms of heart disease. The Company is advancing product candidates from three diverse product platforms, such as gene therapy, cellular regeneration, and precision medicine. It is also advancing a diverse pipeline that includes both gene therapies and small molecules. The Company’s capabilities include disease models, capsid engineering, promoters and regulatory elements, drug delivery and manufacturing.</v>
    <v>140</v>
    <v>Nasdaq Stock Market</v>
    <v>XNAS</v>
    <v>XNAS</v>
    <v>171 Oyster Point Blvd., Suite 500, SOUTH SAN FRANCISCO, CA, 94080 US</v>
    <v>2.9</v>
    <v>Biotechnology &amp; Medical Research</v>
    <v>Stock</v>
    <v>44946.951360289066</v>
    <v>1846</v>
    <v>2.65</v>
    <v>183005700</v>
    <v>TENAYA THERAPEUTICS, INC.</v>
    <v>TENAYA THERAPEUTICS, INC.</v>
    <v>2.835</v>
    <v>2.5499999999999998</v>
    <v>2.86</v>
    <v>2.93</v>
    <v>63988000</v>
    <v>TNYA</v>
    <v>TENAYA THERAPEUTICS, INC. (XNAS:TNYA)</v>
    <v>750223</v>
    <v>199759</v>
    <v>2016</v>
  </rv>
  <rv s="2">
    <v>1847</v>
  </rv>
  <rv s="0">
    <v>https://www.bing.com/financeapi/forcetrigger?t=bomomw&amp;q=XNAS%3aCRDL&amp;form=skydnc</v>
    <v>Learn more on Bing</v>
  </rv>
  <rv s="4">
    <v>7</v>
    <v>Cardiol Therapeutics Inc. (XNAS:CRDL)</v>
    <v>2</v>
    <v>17</v>
    <v>Finance</v>
    <v>4</v>
    <v>en-GB</v>
    <v>bomomw</v>
    <v>268435456</v>
    <v>1</v>
    <v>Powered by Refinitiv</v>
    <v>2.08</v>
    <v>0.47339999999999999</v>
    <v>0.73909999999999998</v>
    <v>8.5000000000000006E-3</v>
    <v>1.1950000000000001E-2</v>
    <v>3.5900000000000001E-2</v>
    <v>4.9874999999999996E-2</v>
    <v>USD</v>
    <v>Cardiol Therapeutics Inc. (Cardiol) is a Canada-based clinical-stage life sciences company focused on the research and clinical development of anti-inflammatory therapies for the treatment of cardiovascular disease (CVD). The Company's lead product, CardiolRx, is a pharmaceutically produced oral cannabidiol formulation that is in a Phase II/III study in hospitalized patients testing positive for COVID-19 with a prior history of, or risk factors for, cardiovascular disease. Cardiol has also received clearance from the Food and Drug Administration (FDA) for its investigational new drug (IND) application for a Phase II international trial that investigates the anti-inflammatory and anti- fibrotic properties of CardiolRx in patients with acute myocarditis, which is a common cause of sudden cardiac death in people under 35 years of age. In addition, Cardiol is developing a subcutaneous formulation of CardiolRx and other anti-inflammatory therapies for the treatment of chronic heart failure.</v>
    <v>11</v>
    <v>Nasdaq Stock Market</v>
    <v>XNAS</v>
    <v>XNAS</v>
    <v>602-2265 Upper Middle Road East, OAKVILLE, ON, L6H 0G5 CA</v>
    <v>0.74870000000000003</v>
    <v>Biotechnology &amp; Medical Research</v>
    <v>Stock</v>
    <v>44946.988750555465</v>
    <v>1849</v>
    <v>0.70120000000000005</v>
    <v>60199980</v>
    <v>Cardiol Therapeutics Inc.</v>
    <v>Cardiol Therapeutics Inc.</v>
    <v>0.74870000000000003</v>
    <v>0.71130000000000004</v>
    <v>0.7198</v>
    <v>0.75570000000000004</v>
    <v>64042540</v>
    <v>CRDL</v>
    <v>Cardiol Therapeutics Inc. (XNAS:CRDL)</v>
    <v>71595</v>
    <v>108682</v>
    <v>2017</v>
  </rv>
  <rv s="2">
    <v>1850</v>
  </rv>
  <rv s="0">
    <v>https://www.bing.com/financeapi/forcetrigger?t=a2eflh&amp;q=XNAS%3aDMAC&amp;form=skydnc</v>
    <v>Learn more on Bing</v>
  </rv>
  <rv s="4">
    <v>7</v>
    <v>DiaMedica Therapeutics Inc. (XNAS:DMAC)</v>
    <v>2</v>
    <v>8</v>
    <v>Finance</v>
    <v>9</v>
    <v>en-GB</v>
    <v>a2eflh</v>
    <v>268435456</v>
    <v>1</v>
    <v>Powered by Refinitiv</v>
    <v>3.2250000000000001</v>
    <v>1.1200000000000001</v>
    <v>1.8129999999999999</v>
    <v>-0.01</v>
    <v>-6.3690000000000005E-3</v>
    <v>-0.01</v>
    <v>-6.3690000000000005E-3</v>
    <v>USD</v>
    <v>DiaMedica Therapeutics Inc. is a clinical-stage biopharmaceutical company. The Company is focused on developing treatments for neurological and kidney diseases, such as acute ischemic stroke (AIS) and chronic kidney disease (CKD). The Company's lead product DM199 mimics the behavior of naturally occurring human kallikrein-1 (KLK1) proteins to preserve and restore circulation to stroke-damaged tissue and improve overall kidney function. KLK1 is a serine protease, or protein, produced primarily in the kidneys, pancreas and salivary glands. DM199 therapy has the potential to improve circulation and overall function of critical systems, as well as reduce inflammation and oxidative stress. The Company also has other product pipelines for IgA Nephropathy and African Americans with CKD.</v>
    <v>14</v>
    <v>Nasdaq Stock Market</v>
    <v>XNAS</v>
    <v>XNAS</v>
    <v>301 CARLSON PARKWAY, SUITE 210, MINNEAPOLIS, MN, 55305 US</v>
    <v>1.5899000000000001</v>
    <v>Biotechnology &amp; Medical Research</v>
    <v>Stock</v>
    <v>44946.875051376563</v>
    <v>1852</v>
    <v>1.55</v>
    <v>41251189</v>
    <v>DiaMedica Therapeutics Inc.</v>
    <v>DiaMedica Therapeutics Inc.</v>
    <v>1.55</v>
    <v>1.57</v>
    <v>1.56</v>
    <v>1.56</v>
    <v>26443070</v>
    <v>DMAC</v>
    <v>DiaMedica Therapeutics Inc. (XNAS:DMAC)</v>
    <v>12233</v>
    <v>71692</v>
    <v>2000</v>
  </rv>
  <rv s="2">
    <v>1853</v>
  </rv>
  <rv s="0">
    <v>https://www.bing.com/financeapi/forcetrigger?t=aw3eoc&amp;q=XNAS%3aBCDA&amp;form=skydnc</v>
    <v>Learn more on Bing</v>
  </rv>
  <rv s="4">
    <v>7</v>
    <v>BIOCARDIA, INC. (XNAS:BCDA)</v>
    <v>2</v>
    <v>8</v>
    <v>Finance</v>
    <v>9</v>
    <v>en-GB</v>
    <v>aw3eoc</v>
    <v>268435456</v>
    <v>1</v>
    <v>Powered by Refinitiv</v>
    <v>2.85</v>
    <v>1.1001000000000001</v>
    <v>1.0455000000000001</v>
    <v>0</v>
    <v>0</v>
    <v>0</v>
    <v>0</v>
    <v>USD</v>
    <v>BioCardia, Inc. is a clinical-stage company. It is focused on developing cellular and cell-derived therapeutics for the treatment of cardiovascular and pulmonary diseases. Its lead therapeutic candidates are based on the CardiAMP Cell Therapy System, a platform which provides an autologous bone marrow-derived cell therapy for treatment in two clinical indications, such as ischemic heart failure and refractory angina resulting from chronic myocardial ischemia. Its second therapeutic platform is an investigational bone marrow derived allogeneic off-the shelf Neurokinin-1 Receptor Positive mesenchymal stem cell (MSC) therapy for the treatment of cardiac and pulmonary disease. It has three enabling device product lines: the CardiAMP cell processing system, the Helix biotherapeutic delivery system (Helix), and the Morph vascular access product line (Morph). It is advancing therapeutic candidates for heart failure, chronic myocardial infarction, and acute respiratory distress syndrome.</v>
    <v>28</v>
    <v>Nasdaq Stock Market</v>
    <v>XNAS</v>
    <v>XNAS</v>
    <v>320 Soquel Way, SUNNYVALE, CA, 94070-2718 US</v>
    <v>2.39</v>
    <v>Biotechnology &amp; Medical Research</v>
    <v>Stock</v>
    <v>44946.87505219844</v>
    <v>1855</v>
    <v>2.35</v>
    <v>41928535</v>
    <v>BIOCARDIA, INC.</v>
    <v>BIOCARDIA, INC.</v>
    <v>2.39</v>
    <v>2.35</v>
    <v>2.35</v>
    <v>2.35</v>
    <v>17841930</v>
    <v>BCDA</v>
    <v>BIOCARDIA, INC. (XNAS:BCDA)</v>
    <v>13332</v>
    <v>37928</v>
    <v>1994</v>
  </rv>
  <rv s="2">
    <v>1856</v>
  </rv>
  <rv s="0">
    <v>https://www.bing.com/financeapi/forcetrigger?t=a1mqmw&amp;q=XNAS%3aABIO&amp;form=skydnc</v>
    <v>Learn more on Bing</v>
  </rv>
  <rv s="4">
    <v>7</v>
    <v>ARCA BIOPHARMA, INC. (XNAS:ABIO)</v>
    <v>2</v>
    <v>8</v>
    <v>Finance</v>
    <v>4</v>
    <v>en-GB</v>
    <v>a1mqmw</v>
    <v>268435456</v>
    <v>1</v>
    <v>Powered by Refinitiv</v>
    <v>2.6999</v>
    <v>1.71</v>
    <v>1.6366000000000001</v>
    <v>9.9000000000000008E-3</v>
    <v>4.3230000000000005E-3</v>
    <v>-0.1099</v>
    <v>-4.7785000000000001E-2</v>
    <v>USD</v>
    <v>ARCA biopharma, Inc. (ARCA) is a biopharmaceutical company, which is focused on development and commercialization of targeted therapies for cardiovascular diseases. The Company's lead product includes Recombinant Nematode Anticoagulant Protein c2, or rNAPc2 (AB201) and Gencaro (bucindolol hydrochloride). rNAPc2 (AB201) is a treatment for diseases caused by ribonucleic acid (RNA), viruses, focusing on COVID-19, the disease syndrome caused by the SARS-CoV-2 virus. The gencaro is a pharmacogenetically-targeted beta-adrenergic receptor antagonist with mild vasodilator properties for the treatment of atrial fibrillation (AF) in patients with heart failure. The Company is conducting Phase II b clinical trial of rNAPc2 (AB201). Its ASPEN-COVID-19 Phase IIb is a randomized, multi-center, international clinical trial evaluating two dose regimens of rNAPc2 versus heparin prescribed per local standard of care in hospitalized SARS-CoV-2 positive patients that also have an elevated D-dimer level.</v>
    <v>17</v>
    <v>Nasdaq Stock Market</v>
    <v>XNAS</v>
    <v>XNAS</v>
    <v>Suite 430, 8001 Arista Place, BROOMFIELD, CO, 80021 US</v>
    <v>2.34</v>
    <v>Biotechnology &amp; Medical Research</v>
    <v>Stock</v>
    <v>44947.013335068747</v>
    <v>1858</v>
    <v>2.2400000000000002</v>
    <v>33141890</v>
    <v>ARCA BIOPHARMA, INC.</v>
    <v>ARCA BIOPHARMA, INC.</v>
    <v>2.34</v>
    <v>2.29</v>
    <v>2.2999000000000001</v>
    <v>2.19</v>
    <v>14410140</v>
    <v>ABIO</v>
    <v>ARCA BIOPHARMA, INC. (XNAS:ABIO)</v>
    <v>26681</v>
    <v>64608</v>
    <v>2004</v>
  </rv>
  <rv s="2">
    <v>1859</v>
  </rv>
  <rv s="0">
    <v>https://www.bing.com/financeapi/forcetrigger?t=bv95gh&amp;q=XNAS%3aFRLN&amp;form=skydnc</v>
    <v>Learn more on Bing</v>
  </rv>
  <rv s="4">
    <v>7</v>
    <v>FREELINE THERAPEUTICS HOLDINGS PLC (XNAS:FRLN)</v>
    <v>2</v>
    <v>8</v>
    <v>Finance</v>
    <v>4</v>
    <v>en-GB</v>
    <v>bv95gh</v>
    <v>268435456</v>
    <v>1</v>
    <v>Powered by Refinitiv</v>
    <v>1.29</v>
    <v>0.46</v>
    <v>0.62</v>
    <v>4.99E-2</v>
    <v>9.9779999999999994E-2</v>
    <v>1.6500000000000001E-2</v>
    <v>0.03</v>
    <v>USD</v>
    <v>Freeline Therapeutics Holdings plc is a United Kingdom-based clinical-stage biotechnology company. The Company is developing transformative adeno-associated virus (AAV) vector-mediated gene therapies. It is focused on improving patient lives through one-time treatments for chronic debilitating diseases. It uses its rationally designed AAV vector and capsid (AAVS3), along with promoters and transgenes, to deliver a functional copy of a therapeutic gene into human liver cells, thereby expressing a persistent functional level of the missing or dysfunctional protein into the patient's bloodstream. Therapeutic AAV vectors consist of two main components, the capsid and the expression cassette (that contains the gene and the promoter). The Company is advancing clinical programs in Fabry disease and Gaucher disease Type 1. The Company's pipeline includes Fabry Disease FLT190 for the treatment of Fabry disease and Gaucher Disease FLT201 for the treatment of type 1 Gaucher disease.</v>
    <v>235</v>
    <v>Nasdaq Stock Market</v>
    <v>XNAS</v>
    <v>XNAS</v>
    <v>Stevenage Bioscience Catalyst, Gunnels Wood Road, Stevenage, STEVENAGE, HERTFORDSHIRE, SG1 2FX GB</v>
    <v>0.5897</v>
    <v>Biotechnology &amp; Medical Research</v>
    <v>Stock</v>
    <v>44947.028186145311</v>
    <v>1861</v>
    <v>0.5111</v>
    <v>35736170</v>
    <v>FREELINE THERAPEUTICS HOLDINGS PLC</v>
    <v>FREELINE THERAPEUTICS HOLDINGS PLC</v>
    <v>0.57999999999999996</v>
    <v>0.50009999999999999</v>
    <v>0.55000000000000004</v>
    <v>0.5665</v>
    <v>64974850</v>
    <v>FRLN</v>
    <v>FREELINE THERAPEUTICS HOLDINGS PLC (XNAS:FRLN)</v>
    <v>149938</v>
    <v>70583</v>
    <v>2020</v>
  </rv>
  <rv s="2">
    <v>1862</v>
  </rv>
  <rv s="0">
    <v>https://www.bing.com/financeapi/forcetrigger?t=a1p9vh&amp;q=XNAS%3aCBIO&amp;form=skydnc</v>
    <v>Learn more on Bing</v>
  </rv>
  <rv s="3">
    <v>5</v>
    <v>CATALYST BIOSCIENCES, INC (XNAS:CBIO)</v>
    <v>2</v>
    <v>6</v>
    <v>Finance</v>
    <v>4</v>
    <v>en-GB</v>
    <v>a1p9vh</v>
    <v>268435456</v>
    <v>1</v>
    <v>Powered by Refinitiv</v>
    <v>0.40239999999999998</v>
    <v>5.6980000000000003E-2</v>
    <v>0.93310000000000004</v>
    <v>1.6799999999999999E-2</v>
    <v>6.7253999999999994E-2</v>
    <v>-1.1599999999999999E-2</v>
    <v>-4.3510999999999994E-2</v>
    <v>USD</v>
    <v>Catalyst Biosciences, Inc. is a research and clinical development biopharmaceutical company. The Company is focused on protease therapeutics to address unmet medical needs in disorders of the complement and coagulation systems. The Company's product candidates consist of the coagulation-related assets marzeptacog alfa (activated) (MarzAA), dalcinonacog alfa (DalcA), and CB 2679d-GT. The Company's product MarzAA is a subcutaneously (SQ) administered next generation engineered coagulation Factor VIIa (FVIIa) for the treatment of episodic bleeding and prophylaxis in subjects with rare bleeding disorders. The Company's DalcA is a next generation SQ Factor IX product candidate for the prophylactic treatment of individuals with hemophilia B. Its CB 2679d-GT is an Adeno-associated virus (AAV)-based gene therapy construct harboring the DalcA sequence. The Company's SQ product candidates demonstrate a prolonged duration of activity enabling them to provide continuous therapeutic levels.</v>
    <v>45</v>
    <v>Nasdaq Stock Market</v>
    <v>XNAS</v>
    <v>XNAS</v>
    <v>611 Gateway Blvd Ste 710, SOUTH SAN FRANCISCO, CA, 94080-7029 US</v>
    <v>0.27479999999999999</v>
    <v>Biotechnology &amp; Medical Research</v>
    <v>Stock</v>
    <v>44947.033649189063</v>
    <v>1864</v>
    <v>0.25</v>
    <v>10065900</v>
    <v>CATALYST BIOSCIENCES, INC</v>
    <v>CATALYST BIOSCIENCES, INC</v>
    <v>0.26</v>
    <v>0.66490000000000005</v>
    <v>0.24979999999999999</v>
    <v>0.2666</v>
    <v>0.255</v>
    <v>37756570</v>
    <v>CBIO</v>
    <v>CATALYST BIOSCIENCES, INC (XNAS:CBIO)</v>
    <v>1291890</v>
    <v>1564571</v>
    <v>1997</v>
  </rv>
  <rv s="2">
    <v>1865</v>
  </rv>
  <rv s="0">
    <v>https://www.bing.com/financeapi/forcetrigger?t=a1psqh&amp;q=XNAS%3aCLBS&amp;form=skydnc</v>
    <v>Learn more on Bing</v>
  </rv>
  <rv s="3">
    <v>5</v>
    <v>LISATA THERAPEUTICS, INC. (XNAS:LSTA)</v>
    <v>2</v>
    <v>6</v>
    <v>Finance</v>
    <v>4</v>
    <v>en-GB</v>
    <v>a1psqh</v>
    <v>268435456</v>
    <v>1</v>
    <v>Powered by Refinitiv</v>
    <v>12.3</v>
    <v>2.36</v>
    <v>1.0172000000000001</v>
    <v>-5.0000000000000001E-3</v>
    <v>-1.433E-3</v>
    <v>-0.16500000000000001</v>
    <v>-4.7346000000000006E-2</v>
    <v>USD</v>
    <v>Lisata Therapeutics, Inc., formerly Caladrius Biosciences, Inc., is a clinical-stage biopharmaceutical company. The Company is engaged in the discovery, development, and commercialization of therapies for the treatment of advanced solid tumors and other major diseases. The Company focuses primarily on advancing its CendR Platform technology product candidates in a range of oncology indications. Its lead investigational product candidate, LSTA1, is designed to modify the tumor microenvironment by activating an uptake pathway that allows anti-cancer drugs to penetrate solid tumors. LSTA1 actuates an active transport system in a tumor-specific manner, resulting in systemically co-administered anti-cancer drugs penetrating and accumulating in the tumor, while normal tissues are not affected. In addition, the Company also has clinical development programs based on its autologous CD34+ cell therapy technology platform.</v>
    <v>27</v>
    <v>Nasdaq Stock Market</v>
    <v>XNAS</v>
    <v>XNAS</v>
    <v>110 Allen Road, Second Floor, BASKING RIDGE, NJ, 07920 US</v>
    <v>3.57</v>
    <v>Biotechnology &amp; Medical Research</v>
    <v>Stock</v>
    <v>44946.944133460158</v>
    <v>1867</v>
    <v>3.4022000000000001</v>
    <v>27391000</v>
    <v>LISATA THERAPEUTICS, INC.</v>
    <v>LISATA THERAPEUTICS, INC.</v>
    <v>3.4022000000000001</v>
    <v>2.5051999999999999</v>
    <v>3.49</v>
    <v>3.4849999999999999</v>
    <v>3.32</v>
    <v>7859680</v>
    <v>LSTA</v>
    <v>LISATA THERAPEUTICS, INC. (XNAS:LSTA)</v>
    <v>2154</v>
    <v>20518</v>
    <v>1980</v>
  </rv>
  <rv s="2">
    <v>1868</v>
  </rv>
  <rv s="0">
    <v>https://www.bing.com/financeapi/forcetrigger?t=a1nvpr&amp;q=XNAS%3aATHX&amp;form=skydnc</v>
    <v>Learn more on Bing</v>
  </rv>
  <rv s="4">
    <v>7</v>
    <v>ATHERSYS, INC. (XNAS:ATHX)</v>
    <v>2</v>
    <v>8</v>
    <v>Finance</v>
    <v>4</v>
    <v>en-GB</v>
    <v>a1nvpr</v>
    <v>268435456</v>
    <v>1</v>
    <v>Powered by Refinitiv</v>
    <v>33.25</v>
    <v>0.50309999999999999</v>
    <v>-0.88800000000000001</v>
    <v>0.03</v>
    <v>2.3438000000000001E-2</v>
    <v>-0.03</v>
    <v>-2.2900999999999998E-2</v>
    <v>USD</v>
    <v>Athersys, Inc. is a biotechnology company. It is engaged in the discovery and development of therapeutic product candidates. Its MultiStem (invimestrocel) cell therapy, which is an allogeneic stem cell product candidate, is its lead platform product and is in late-stage clinical development. The MultiStem cell therapy includes treatment of critical care indications, neurological conditions, inflammatory and immune disorders, certain pulmonary conditions, cardiovascular disease, and other conditions. MultiStem cell therapy is manufactured from human stem cells obtained from adult bone marrow and these cells may alternatively be obtained from other tissue sources. It is conducting a Phase III clinical trial of MultiStem cell therapy for the treatment of ischemic stroke, referred to as MASTERS-2. It is enrolling a pivotal Phase II/III clinical trial evaluating MultiStem cell therapy in COVID-19 induced and other pathogen-induced acute respiratory distress syndrome (ARDS) patients.</v>
    <v>104</v>
    <v>Nasdaq Stock Market</v>
    <v>XNAS</v>
    <v>XNAS</v>
    <v>3201 Carnegie Ave, CLEVELAND, OH, 44115 US</v>
    <v>1.32</v>
    <v>Biotechnology &amp; Medical Research</v>
    <v>Stock</v>
    <v>44947.041445682815</v>
    <v>1870</v>
    <v>1.24</v>
    <v>16943190</v>
    <v>ATHERSYS, INC.</v>
    <v>ATHERSYS, INC.</v>
    <v>1.26</v>
    <v>1.28</v>
    <v>1.31</v>
    <v>1.28</v>
    <v>12933740</v>
    <v>ATHX</v>
    <v>ATHERSYS, INC. (XNAS:ATHX)</v>
    <v>97245</v>
    <v>369385</v>
    <v>2005</v>
  </rv>
  <rv s="2">
    <v>1871</v>
  </rv>
  <rv s="0">
    <v>https://www.bing.com/financeapi/forcetrigger?t=a257hw&amp;q=XNAS%3aVBLT&amp;form=skydnc</v>
    <v>Learn more on Bing</v>
  </rv>
  <rv s="4">
    <v>7</v>
    <v>VASCULAR BIOGENICS LTD (XNAS:VBLT)</v>
    <v>2</v>
    <v>8</v>
    <v>Finance</v>
    <v>4</v>
    <v>en-GB</v>
    <v>a257hw</v>
    <v>268435456</v>
    <v>1</v>
    <v>Powered by Refinitiv</v>
    <v>2.2000000000000002</v>
    <v>0.1009</v>
    <v>0.76060000000000005</v>
    <v>1.7399999999999999E-2</v>
    <v>0.12296799999999999</v>
    <v>-1.1000000000000001E-3</v>
    <v>-6.9230000000000003E-3</v>
    <v>USD</v>
    <v>Vascular Biogenics Ltd, former Medicard Ltd, is Israel- based clinical stage biopharmaceutical company committed to developing next-generation, targeted medicines for difficult-to-treat medical conditions. The Company has created a pipeline of therapeutics address cancer and immune-inflammatory diseases with the goal of significantly improving patient outcomes and overcoming the limitations of approved treatments. It's product candidates are built off of two platform technologies: Vascular Targeting System (VTS), a gene-based technology targeting newly formed blood vessels, and Monocyte Targeting Technology (MTT), an antibody-based technology able to specifically inhibit monocyte migration for immune-inflammatory applications.</v>
    <v>41</v>
    <v>Nasdaq Stock Market</v>
    <v>XNAS</v>
    <v>XNAS</v>
    <v>8 HaSatat St., OR YEHUDA, 60376 IL</v>
    <v>0.161</v>
    <v>Biotechnology &amp; Medical Research</v>
    <v>Stock</v>
    <v>44947.038980867968</v>
    <v>1873</v>
    <v>0.1452</v>
    <v>11019550</v>
    <v>VASCULAR BIOGENICS LTD</v>
    <v>VASCULAR BIOGENICS LTD</v>
    <v>0.1452</v>
    <v>0.14149999999999999</v>
    <v>0.15890000000000001</v>
    <v>0.1578</v>
    <v>69348940</v>
    <v>VBLT</v>
    <v>VASCULAR BIOGENICS LTD (XNAS:VBLT)</v>
    <v>2175444</v>
    <v>1300622</v>
    <v>2000</v>
  </rv>
  <rv s="2">
    <v>1874</v>
  </rv>
  <rv s="0">
    <v>https://www.bing.com/financeapi/forcetrigger?t=a31xu2&amp;q=XNAS%3aWINT&amp;form=skydnc</v>
    <v>Learn more on Bing</v>
  </rv>
  <rv s="4">
    <v>7</v>
    <v>Windtree Therapeutics, Inc. (XNAS:WINT)</v>
    <v>2</v>
    <v>8</v>
    <v>Finance</v>
    <v>4</v>
    <v>en-GB</v>
    <v>a31xu2</v>
    <v>268435456</v>
    <v>1</v>
    <v>Powered by Refinitiv</v>
    <v>1.44</v>
    <v>0.14000000000000001</v>
    <v>0.2049</v>
    <v>-5.5899999999999998E-2</v>
    <v>-0.25653999999999999</v>
    <v>2.8999999999999998E-3</v>
    <v>1.7901E-2</v>
    <v>USD</v>
    <v>Windtree Therapeutics, Inc. is a clinical-stage biopharmaceutical company, which is focused on the development of therapeutics intended to address significant unmet medical needs. The Company’s development programs are primarily focused on the treatment of acute cardiovascular and secondarily in acute pulmonary diseases. Its Cardiovascular Program’s products candidates include Istaroxime, Oral SERCA2a Activators and Rostafuroxin. Its Pulmonary Program’s product candidates include Lyophilized KL4 Surfactant and AEROSURF (aerosolized KL4 surfactant based on ADS technology). The Company’s lead product candidate, istaroxime, is a dual-acting agent being developed to improve cardiac function in patients with acute heart failure (AHF) with a potentially differentiated safety profile from existing treatments. Istaroxime demonstrated significant improvement in both diastolic and systolic aspects of cardiac function and is under phase II clinical trials.</v>
    <v>33</v>
    <v>Nasdaq Stock Market</v>
    <v>XNAS</v>
    <v>XNAS</v>
    <v>2600 Kelly Rd Ste 100, WARRINGTON, PA, 18976-3652 US</v>
    <v>0.17499999999999999</v>
    <v>Biotechnology &amp; Medical Research</v>
    <v>Stock</v>
    <v>44947.041588575783</v>
    <v>1876</v>
    <v>0.14000000000000001</v>
    <v>6254840</v>
    <v>Windtree Therapeutics, Inc.</v>
    <v>Windtree Therapeutics, Inc.</v>
    <v>0.16</v>
    <v>0.21790000000000001</v>
    <v>0.16200000000000001</v>
    <v>0.16489999999999999</v>
    <v>38610120</v>
    <v>WINT</v>
    <v>Windtree Therapeutics, Inc. (XNAS:WINT)</v>
    <v>5349135</v>
    <v>431074</v>
    <v>1992</v>
  </rv>
  <rv s="2">
    <v>1877</v>
  </rv>
  <rv s="0">
    <v>https://www.bing.com/financeapi/forcetrigger?t=a244m7&amp;q=XNAS%3aTENX&amp;form=skydnc</v>
    <v>Learn more on Bing</v>
  </rv>
  <rv s="4">
    <v>7</v>
    <v>TENAX THERAPEUTICS, INC. (XNAS:TENX)</v>
    <v>2</v>
    <v>8</v>
    <v>Finance</v>
    <v>4</v>
    <v>en-GB</v>
    <v>a244m7</v>
    <v>268435456</v>
    <v>1</v>
    <v>Powered by Refinitiv</v>
    <v>17</v>
    <v>1.6</v>
    <v>2.141</v>
    <v>-0.24990000000000001</v>
    <v>-8.7996000000000005E-2</v>
    <v>0.03</v>
    <v>1.1583000000000001E-2</v>
    <v>USD</v>
    <v>Tenax Therapeutics, Inc. is a specialty pharmaceutical company focused on identifying and developing therapeutics that address cardio-pulmonary diseases with high unmet medical need. The Company's products include TNX-103 (oral levosimendan) and TNX-201 (oral enteric coated imatinib). The Company's lead product, Levosimendan, is a calcium sensitizer/K-ATP activator developed for intravenous use in hospitalized patients with acutely decompensated heart failure. TNX-201 is for the treatment of pulmonary arterial hypertension (PAH), which is a fatal orphan disease. The Company has completed Phase II clinical trial of levosimendan in North America for the treatment of patients with pulmonary hypertension associated with heart failure with preserved ejection fraction (PH-HFpEF).</v>
    <v>8</v>
    <v>Nasdaq Stock Market</v>
    <v>XNAS</v>
    <v>XNAS</v>
    <v>101 GLEN LENNOX DRIVE, SUITE 300, CHAPEL HILL, NC, 27517 US</v>
    <v>2.79</v>
    <v>Biotechnology &amp; Medical Research</v>
    <v>Stock</v>
    <v>44947.041413529689</v>
    <v>1879</v>
    <v>2.42</v>
    <v>5935790</v>
    <v>TENAX THERAPEUTICS, INC.</v>
    <v>TENAX THERAPEUTICS, INC.</v>
    <v>2.63</v>
    <v>2.8399000000000001</v>
    <v>2.59</v>
    <v>2.62</v>
    <v>2291810</v>
    <v>TENX</v>
    <v>TENAX THERAPEUTICS, INC. (XNAS:TENX)</v>
    <v>332200</v>
    <v>326256</v>
    <v>2008</v>
  </rv>
  <rv s="2">
    <v>1880</v>
  </rv>
  <rv s="0">
    <v>https://www.bing.com/financeapi/forcetrigger?t=bn88rw&amp;q=XNAS%3aPHAS&amp;form=skydnc</v>
    <v>Learn more on Bing</v>
  </rv>
  <rv s="25">
    <v>55</v>
    <v>PHASEBIO PHARMACEUTICALS, INC. (OTCM:PHASQ)</v>
    <v>2</v>
    <v>54</v>
    <v>Finance</v>
    <v>25</v>
    <v>en-GB</v>
    <v>bn88rw</v>
    <v>268435456</v>
    <v>1</v>
    <v>Powered by Refinitiv</v>
    <v>2.23</v>
    <v>1.4E-3</v>
    <v>2.4399000000000002</v>
    <v>9.1000000000000004E-3</v>
    <v>0.53529400000000005</v>
    <v>USD</v>
    <v>PhaseBio Pharmaceuticals, Inc. is a clinical-stage biopharmaceutical company that is focused on the development and commercialization of therapies for cardiopulmonary diseases. The Company’s product pipeline includes Bentracimab (PB2452), PB6440 (for treatment-resistant Hypertension), pemziviptadil (PB1046), GLP2-ELP and CNP-ELP. The Company conducting REVERSE-IT, its pivotal Phase III clinical trial of bentracimab. PB2452 is a novel recombinant human monoclonal antibody antigen-binding fragment, designed to reverse the antiplatelet activity of ticagrelor in the event of major bleeding. PB6440 is an oral selective aldosterone synthase inhibitor for treatment of resistant hypertension. Pemziviptadil (PB1046), is a novel, subcutaneously-injected VIP analogue, which is a recombinant fusion protein composed of VIP and its proprietary ELP technology. ELP technology platform is a growth engine for additional medicines for cardiovascular diseases.</v>
    <v>60</v>
    <v>OTC Markets</v>
    <v>OTCM</v>
    <v>OTCM</v>
    <v>1 Great Valley Pkwy Ste 30, MALVERN, PA, 19355-1423 US</v>
    <v>4.9000000000000002E-2</v>
    <v>Biotechnology &amp; Medical Research</v>
    <v>Stock</v>
    <v>44946.860808390622</v>
    <v>1882</v>
    <v>1.5100000000000001E-2</v>
    <v>1301300</v>
    <v>PHASEBIO PHARMACEUTICALS, INC.</v>
    <v>PHASEBIO PHARMACEUTICALS, INC.</v>
    <v>1.5100000000000001E-2</v>
    <v>1.8089</v>
    <v>1.7000000000000001E-2</v>
    <v>2.6100000000000002E-2</v>
    <v>49858120</v>
    <v>PHASQ</v>
    <v>PHASEBIO PHARMACEUTICALS, INC. (OTCM:PHASQ)</v>
    <v>422259</v>
    <v>390000</v>
    <v>2002</v>
  </rv>
  <rv s="2">
    <v>1883</v>
  </rv>
</rvData>
</file>

<file path=xl/richData/rdrichvaluestructure.xml><?xml version="1.0" encoding="utf-8"?>
<rvStructures xmlns="http://schemas.microsoft.com/office/spreadsheetml/2017/richdata" count="26">
  <s t="_hyperlink">
    <k n="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s>
  <s t="_linkedentity">
    <k n="%cvi" t="r"/>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OutdatedReason" t="i"/>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xchange" t="s"/>
    <k n="Exchange abbreviation" t="s"/>
    <k n="ExchangeID" t="s"/>
    <k n="Headquarters" t="s"/>
    <k n="High"/>
    <k n="Instrument type" t="s"/>
    <k n="Last trade time"/>
    <k n="LearnMoreOnLink" t="r"/>
    <k n="Low"/>
    <k n="Name" t="s"/>
    <k n="Official name" t="s"/>
    <k n="Open"/>
    <k n="Previous close"/>
    <k n="Price"/>
    <k n="Price (Extended hours)"/>
    <k n="Ticker symbol" t="s"/>
    <k n="UniqueName" t="s"/>
    <k n="Volume"/>
    <k n="Volume average"/>
  </s>
  <s t="_error">
    <k n="errorType" t="i"/>
    <k n="field" t="s"/>
    <k n="subType" t="i"/>
  </s>
  <s t="_error">
    <k n="errorType" t="i"/>
    <k n="subType" t="i"/>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s>
  <s t="_linkedentitycore">
    <k n="_Display" t="spb"/>
    <k n="_DisplayString" t="s"/>
    <k n="_Flags" t="spb"/>
    <k n="_Format" t="spb"/>
    <k n="_Icon" t="s"/>
    <k n="_SubLabel" t="spb"/>
    <k n="%EntityCulture" t="s"/>
    <k n="%EntityId" t="s"/>
    <k n="%EntityServiceId"/>
    <k n="%IsRefreshable" t="b"/>
    <k n="%ProviderInfo" t="s"/>
    <k n="52 week high"/>
    <k n="52 week low"/>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s>
  <s t="_linkedentitycore">
    <k n="_Display" t="spb"/>
    <k n="_DisplayString" t="s"/>
    <k n="_Flags" t="spb"/>
    <k n="_Format" t="spb"/>
    <k n="_Icon" t="s"/>
    <k n="_SubLabel" t="spb"/>
    <k n="%EntityCulture" t="s"/>
    <k n="%EntityId" t="s"/>
    <k n="%EntityServiceId"/>
    <k n="%IsRefreshable" t="b"/>
    <k n="%OutdatedReason" t="i"/>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sourceattribution">
    <k n="License" t="r"/>
    <k n="Source" t="r"/>
  </s>
  <s t="_imageurl">
    <k n="_Provider" t="spb"/>
    <k n="Address" t="s"/>
    <k n="Attribution" t="r"/>
    <k n="ComputedImage" t="b"/>
    <k n="More Images Address" t="s"/>
    <k n="Text" t="s"/>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mage" t="r"/>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Name" t="s"/>
    <k n="Official name" t="s"/>
    <k n="Open"/>
    <k n="P/E"/>
    <k n="Previous close"/>
    <k n="Price"/>
    <k n="Price (Extended hours)"/>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Market cap"/>
    <k n="Name" t="s"/>
    <k n="Official name" t="s"/>
    <k n="Open"/>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mployees"/>
    <k n="Exchange" t="s"/>
    <k n="Exchange abbreviation" t="s"/>
    <k n="ExchangeID" t="s"/>
    <k n="Headquarters" t="s"/>
    <k n="High"/>
    <k n="Industry" t="s"/>
    <k n="Instrument type" t="s"/>
    <k n="Last trade time"/>
    <k n="LearnMoreOnLink" t="r"/>
    <k n="Low"/>
    <k n="Name" t="s"/>
    <k n="Official name" t="s"/>
    <k n="Open"/>
    <k n="Previous close"/>
    <k n="Price"/>
    <k n="Price (Extended hours)"/>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Change"/>
    <k n="Change (%)"/>
    <k n="Change (Extended hours)"/>
    <k n="Change % (Extended hours)"/>
    <k n="Currency" t="s"/>
    <k n="Description" t="s"/>
    <k n="Exchange" t="s"/>
    <k n="Exchange abbreviation" t="s"/>
    <k n="ExchangeID" t="s"/>
    <k n="Headquarters" t="s"/>
    <k n="High"/>
    <k n="Instrument type" t="s"/>
    <k n="Last trade time"/>
    <k n="LearnMoreOnLink" t="r"/>
    <k n="Low"/>
    <k n="Name" t="s"/>
    <k n="Official name" t="s"/>
    <k n="Open"/>
    <k n="Previous close"/>
    <k n="Price"/>
    <k n="Price (Extended hours)"/>
    <k n="Ticker symbol" t="s"/>
    <k n="UniqueName" t="s"/>
    <k n="Volume"/>
    <k n="Volume average"/>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hange (Extended hours)"/>
    <k n="Change % (Extended hours)"/>
    <k n="Currency" t="s"/>
    <k n="Description" t="s"/>
    <k n="Exchange" t="s"/>
    <k n="Exchange abbreviation" t="s"/>
    <k n="ExchangeID" t="s"/>
    <k n="Headquarters" t="s"/>
    <k n="High"/>
    <k n="Industry" t="s"/>
    <k n="Instrument type" t="s"/>
    <k n="Last trade time"/>
    <k n="LearnMoreOnLink" t="r"/>
    <k n="Low"/>
    <k n="Market cap"/>
    <k n="Name" t="s"/>
    <k n="Official name" t="s"/>
    <k n="Open"/>
    <k n="P/E"/>
    <k n="Previous close"/>
    <k n="Price"/>
    <k n="Price (Extended hours)"/>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xchange" t="s"/>
    <k n="Exchange abbreviation" t="s"/>
    <k n="ExchangeID" t="s"/>
    <k n="Headquarters" t="s"/>
    <k n="High"/>
    <k n="Industry" t="s"/>
    <k n="Instrument type" t="s"/>
    <k n="Last trade time"/>
    <k n="LearnMoreOnLink" t="r"/>
    <k n="Low"/>
    <k n="Market cap"/>
    <k n="Name" t="s"/>
    <k n="Official name" t="s"/>
    <k n="Open"/>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OutdatedReason" t="i"/>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s t="_linkedentitycore">
    <k n="_Display" t="spb"/>
    <k n="_DisplayString" t="s"/>
    <k n="_Flags" t="spb"/>
    <k n="_Format" t="spb"/>
    <k n="_Icon" t="s"/>
    <k n="_SubLabel" t="spb"/>
    <k n="%EntityCulture" t="s"/>
    <k n="%EntityId" t="s"/>
    <k n="%EntityServiceId"/>
    <k n="%IsRefreshable" t="b"/>
    <k n="%ProviderInfo" t="s"/>
    <k n="52 week high"/>
    <k n="52 week low"/>
    <k n="Beta"/>
    <k n="Change"/>
    <k n="Change (%)"/>
    <k n="Currency" t="s"/>
    <k n="Description" t="s"/>
    <k n="Employees"/>
    <k n="Exchange" t="s"/>
    <k n="Exchange abbreviation" t="s"/>
    <k n="ExchangeID" t="s"/>
    <k n="Headquarters" t="s"/>
    <k n="High"/>
    <k n="Industry" t="s"/>
    <k n="Instrument type" t="s"/>
    <k n="Last trade time"/>
    <k n="LearnMoreOnLink" t="r"/>
    <k n="Low"/>
    <k n="Market cap"/>
    <k n="Name" t="s"/>
    <k n="Official name" t="s"/>
    <k n="Open"/>
    <k n="P/E"/>
    <k n="Previous close"/>
    <k n="Price"/>
    <k n="Shares outstanding"/>
    <k n="Ticker symbol" t="s"/>
    <k n="UniqueName" t="s"/>
    <k n="Volume"/>
    <k n="Volume average"/>
    <k n="Year incorporated"/>
  </s>
</rvStructures>
</file>

<file path=xl/richData/rdsupportingpropertybag.xml><?xml version="1.0" encoding="utf-8"?>
<supportingPropertyBags xmlns="http://schemas.microsoft.com/office/spreadsheetml/2017/richdata2">
  <spbArrays count="20">
    <a count="43">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Employees</v>
      <v t="s">Headquarters</v>
      <v t="s">Industry</v>
      <v t="s">Instrument type</v>
      <v t="s">_Flags</v>
      <v t="s">UniqueName</v>
      <v t="s">_DisplayString</v>
      <v t="s">LearnMoreOnLink</v>
      <v t="s">ExchangeID</v>
      <v t="s">%ProviderInfo</v>
    </a>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v t="s">%OutdatedReason</v>
    </a>
    <a count="39">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Beta</v>
      <v t="s">Description</v>
      <v t="s">Headquarters</v>
      <v t="s">Instrument type</v>
      <v t="s">_Flags</v>
      <v t="s">UniqueName</v>
      <v t="s">_DisplayString</v>
      <v t="s">LearnMoreOnLink</v>
      <v t="s">ExchangeID</v>
      <v t="s">%ProviderInfo</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_Flags</v>
      <v t="s">UniqueName</v>
      <v t="s">_DisplayString</v>
      <v t="s">LearnMoreOnLink</v>
      <v t="s">ExchangeID</v>
      <v t="s">%ProviderInfo</v>
    </a>
    <a count="42">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Shares outstanding</v>
      <v t="s">Description</v>
      <v t="s">Employees</v>
      <v t="s">Headquarters</v>
      <v t="s">Industry</v>
      <v t="s">Instrument type</v>
      <v t="s">_Flags</v>
      <v t="s">UniqueName</v>
      <v t="s">_DisplayString</v>
      <v t="s">LearnMoreOnLink</v>
      <v t="s">ExchangeID</v>
      <v t="s">%ProviderInfo</v>
    </a>
    <a count="45">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v t="s">%OutdatedReason</v>
    </a>
    <a count="41">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Employees</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46">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Image</v>
      <v t="s">ExchangeID</v>
      <v t="s">%ProviderInfo</v>
    </a>
    <a count="43">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Beta</v>
      <v t="s">P/E</v>
      <v t="s">Description</v>
      <v t="s">Employees</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Shares outstanding</v>
      <v t="s">Description</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Shares outstanding</v>
      <v t="s">Description</v>
      <v t="s">Employees</v>
      <v t="s">Headquarters</v>
      <v t="s">Industry</v>
      <v t="s">Instrument type</v>
      <v t="s">Year incorporated</v>
      <v t="s">_Flags</v>
      <v t="s">UniqueName</v>
      <v t="s">_DisplayString</v>
      <v t="s">LearnMoreOnLink</v>
      <v t="s">ExchangeID</v>
      <v t="s">%ProviderInfo</v>
    </a>
    <a count="42">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Beta</v>
      <v t="s">Description</v>
      <v t="s">Employees</v>
      <v t="s">Headquarters</v>
      <v t="s">Industry</v>
      <v t="s">Instrument type</v>
      <v t="s">Year incorporated</v>
      <v t="s">_Flags</v>
      <v t="s">UniqueName</v>
      <v t="s">_DisplayString</v>
      <v t="s">LearnMoreOnLink</v>
      <v t="s">ExchangeID</v>
      <v t="s">%ProviderInfo</v>
    </a>
    <a count="38">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Description</v>
      <v t="s">Headquarters</v>
      <v t="s">Instrument type</v>
      <v t="s">_Flags</v>
      <v t="s">UniqueName</v>
      <v t="s">_DisplayString</v>
      <v t="s">LearnMoreOnLink</v>
      <v t="s">ExchangeID</v>
      <v t="s">%ProviderInfo</v>
    </a>
    <a count="44">
      <v t="s">%EntityServiceId</v>
      <v t="s">_Format</v>
      <v t="s">%IsRefreshable</v>
      <v t="s">%EntityCulture</v>
      <v t="s">%EntityId</v>
      <v t="s">_Icon</v>
      <v t="s">_Display</v>
      <v t="s">Name</v>
      <v t="s">_SubLabel</v>
      <v t="s">Price</v>
      <v t="s">Price (Extended hours)</v>
      <v t="s">Exchange</v>
      <v t="s">Official name</v>
      <v t="s">Last trade time</v>
      <v t="s">Ticker symbol</v>
      <v t="s">Exchange abbreviation</v>
      <v t="s">Change</v>
      <v t="s">Change (Extended hours)</v>
      <v t="s">Change (%)</v>
      <v t="s">Change % (Extended hours)</v>
      <v t="s">Currency</v>
      <v t="s">Previous close</v>
      <v t="s">Open</v>
      <v t="s">High</v>
      <v t="s">Low</v>
      <v t="s">52 week high</v>
      <v t="s">52 week low</v>
      <v t="s">Volume</v>
      <v t="s">Volume average</v>
      <v t="s">Market cap</v>
      <v t="s">Beta</v>
      <v t="s">P/E</v>
      <v t="s">Shares outstanding</v>
      <v t="s">Description</v>
      <v t="s">Headquarters</v>
      <v t="s">Industry</v>
      <v t="s">Instrument type</v>
      <v t="s">Year incorporated</v>
      <v t="s">_Flags</v>
      <v t="s">UniqueName</v>
      <v t="s">_DisplayString</v>
      <v t="s">LearnMoreOnLink</v>
      <v t="s">ExchangeID</v>
      <v t="s">%ProviderInfo</v>
    </a>
    <a count="40">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Shares outstanding</v>
      <v t="s">Description</v>
      <v t="s">Headquarters</v>
      <v t="s">Industry</v>
      <v t="s">Instrument type</v>
      <v t="s">Year incorporated</v>
      <v t="s">_Flags</v>
      <v t="s">UniqueName</v>
      <v t="s">_DisplayString</v>
      <v t="s">LearnMoreOnLink</v>
      <v t="s">ExchangeID</v>
      <v t="s">%ProviderInfo</v>
    </a>
    <a count="43">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v t="s">%OutdatedReason</v>
    </a>
    <a count="42">
      <v t="s">%EntityServiceId</v>
      <v t="s">_Format</v>
      <v t="s">%IsRefreshable</v>
      <v t="s">%EntityCulture</v>
      <v t="s">%EntityId</v>
      <v t="s">_Icon</v>
      <v t="s">_Display</v>
      <v t="s">Name</v>
      <v t="s">_SubLabel</v>
      <v t="s">Price</v>
      <v t="s">Exchange</v>
      <v t="s">Official name</v>
      <v t="s">Last trade time</v>
      <v t="s">Ticker symbol</v>
      <v t="s">Exchange abbreviation</v>
      <v t="s">Change</v>
      <v t="s">Change (%)</v>
      <v t="s">Currency</v>
      <v t="s">Previous close</v>
      <v t="s">Open</v>
      <v t="s">High</v>
      <v t="s">Low</v>
      <v t="s">52 week high</v>
      <v t="s">52 week low</v>
      <v t="s">Volume</v>
      <v t="s">Volume average</v>
      <v t="s">Market cap</v>
      <v t="s">Beta</v>
      <v t="s">P/E</v>
      <v t="s">Shares outstanding</v>
      <v t="s">Description</v>
      <v t="s">Employees</v>
      <v t="s">Headquarters</v>
      <v t="s">Industry</v>
      <v t="s">Instrument type</v>
      <v t="s">Year incorporated</v>
      <v t="s">_Flags</v>
      <v t="s">UniqueName</v>
      <v t="s">_DisplayString</v>
      <v t="s">LearnMoreOnLink</v>
      <v t="s">ExchangeID</v>
      <v t="s">%ProviderInfo</v>
    </a>
  </spbArrays>
  <spbData count="56">
    <spb s="0">
      <v>0</v>
      <v>Name</v>
      <v>LearnMoreOnLink</v>
    </spb>
    <spb s="1">
      <v>0</v>
      <v>0</v>
      <v>0</v>
    </spb>
    <spb s="2">
      <v>1</v>
      <v>1</v>
      <v>1</v>
      <v>1</v>
    </spb>
    <spb s="3">
      <v>1</v>
      <v>2</v>
      <v>1</v>
      <v>3</v>
      <v>1</v>
      <v>1</v>
      <v>1</v>
      <v>4</v>
      <v>4</v>
      <v>5</v>
      <v>6</v>
      <v>1</v>
      <v>1</v>
      <v>1</v>
      <v>4</v>
      <v>7</v>
      <v>8</v>
      <v>4</v>
      <v>1</v>
      <v>1</v>
      <v>5</v>
    </spb>
    <spb s="4">
      <v>at close</v>
      <v>from previous close</v>
      <v>from previous close</v>
      <v>Source: Nasdaq</v>
      <v>GMT</v>
      <v>Delayed 15 minutes</v>
      <v>from close</v>
      <v>from close</v>
    </spb>
    <spb s="0">
      <v>1</v>
      <v>Name</v>
      <v>LearnMoreOnLink</v>
    </spb>
    <spb s="5">
      <v>1</v>
      <v>2</v>
      <v>2</v>
      <v>1</v>
      <v>3</v>
      <v>1</v>
      <v>1</v>
      <v>1</v>
      <v>4</v>
      <v>4</v>
      <v>5</v>
      <v>6</v>
      <v>1</v>
      <v>1</v>
      <v>1</v>
      <v>4</v>
      <v>7</v>
      <v>9</v>
      <v>8</v>
      <v>4</v>
      <v>1</v>
      <v>1</v>
      <v>5</v>
    </spb>
    <spb s="0">
      <v>2</v>
      <v>Name</v>
      <v>LearnMoreOnLink</v>
    </spb>
    <spb s="6">
      <v>1</v>
      <v>2</v>
      <v>1</v>
      <v>3</v>
      <v>1</v>
      <v>1</v>
      <v>1</v>
      <v>4</v>
      <v>4</v>
      <v>5</v>
      <v>6</v>
      <v>1</v>
      <v>1</v>
      <v>1</v>
      <v>4</v>
      <v>7</v>
      <v>9</v>
      <v>8</v>
      <v>4</v>
      <v>1</v>
      <v>1</v>
      <v>5</v>
    </spb>
    <spb s="4">
      <v>at close</v>
      <v>from previous close</v>
      <v>from previous close</v>
      <v>Source: Nasdaq Last Sale</v>
      <v>GMT</v>
      <v>Real-Time Nasdaq Last Sale</v>
      <v>from close</v>
      <v>from close</v>
    </spb>
    <spb s="0">
      <v>3</v>
      <v>Name</v>
      <v>LearnMoreOnLink</v>
    </spb>
    <spb s="7">
      <v>1</v>
      <v>2</v>
      <v>1</v>
      <v>3</v>
      <v>1</v>
      <v>1</v>
      <v>1</v>
      <v>4</v>
      <v>4</v>
      <v>5</v>
      <v>6</v>
      <v>1</v>
      <v>1</v>
      <v>1</v>
      <v>4</v>
      <v>7</v>
      <v>9</v>
      <v>8</v>
      <v>4</v>
    </spb>
    <spb s="8">
      <v>Real-Time Nasdaq Last Sale</v>
      <v>from previous close</v>
      <v>from previous close</v>
      <v>Source: Nasdaq Last Sale</v>
      <v>GMT</v>
    </spb>
    <spb s="6">
      <v>1</v>
      <v>2</v>
      <v>1</v>
      <v>3</v>
      <v>1</v>
      <v>1</v>
      <v>1</v>
      <v>4</v>
      <v>4</v>
      <v>5</v>
      <v>10</v>
      <v>1</v>
      <v>1</v>
      <v>1</v>
      <v>4</v>
      <v>7</v>
      <v>9</v>
      <v>8</v>
      <v>4</v>
      <v>1</v>
      <v>1</v>
      <v>5</v>
    </spb>
    <spb s="6">
      <v>1</v>
      <v>2</v>
      <v>1</v>
      <v>3</v>
      <v>1</v>
      <v>1</v>
      <v>1</v>
      <v>4</v>
      <v>4</v>
      <v>5</v>
      <v>11</v>
      <v>1</v>
      <v>1</v>
      <v>1</v>
      <v>4</v>
      <v>7</v>
      <v>9</v>
      <v>8</v>
      <v>4</v>
      <v>1</v>
      <v>1</v>
      <v>5</v>
    </spb>
    <spb s="0">
      <v>4</v>
      <v>Name</v>
      <v>LearnMoreOnLink</v>
    </spb>
    <spb s="9">
      <v>1</v>
      <v>2</v>
      <v>1</v>
      <v>3</v>
      <v>1</v>
      <v>1</v>
      <v>1</v>
      <v>4</v>
      <v>5</v>
      <v>1</v>
      <v>1</v>
      <v>1</v>
      <v>4</v>
      <v>7</v>
      <v>8</v>
      <v>1</v>
      <v>1</v>
      <v>5</v>
    </spb>
    <spb s="6">
      <v>1</v>
      <v>2</v>
      <v>1</v>
      <v>3</v>
      <v>1</v>
      <v>1</v>
      <v>1</v>
      <v>4</v>
      <v>4</v>
      <v>5</v>
      <v>12</v>
      <v>1</v>
      <v>1</v>
      <v>1</v>
      <v>4</v>
      <v>7</v>
      <v>9</v>
      <v>8</v>
      <v>4</v>
      <v>1</v>
      <v>1</v>
      <v>5</v>
    </spb>
    <spb s="0">
      <v>5</v>
      <v>Name</v>
      <v>LearnMoreOnLink</v>
    </spb>
    <spb s="10">
      <v>1</v>
      <v>2</v>
      <v>2</v>
      <v>1</v>
      <v>3</v>
      <v>1</v>
      <v>1</v>
      <v>1</v>
      <v>4</v>
      <v>4</v>
      <v>5</v>
      <v>6</v>
      <v>1</v>
      <v>1</v>
      <v>1</v>
      <v>4</v>
      <v>7</v>
      <v>8</v>
      <v>4</v>
      <v>1</v>
      <v>1</v>
      <v>5</v>
    </spb>
    <spb s="0">
      <v>6</v>
      <v>Name</v>
      <v>LearnMoreOnLink</v>
    </spb>
    <spb s="11">
      <v>1</v>
      <v>1</v>
      <v>3</v>
      <v>1</v>
      <v>1</v>
      <v>1</v>
      <v>4</v>
      <v>4</v>
      <v>5</v>
      <v>6</v>
      <v>1</v>
      <v>1</v>
      <v>1</v>
      <v>4</v>
      <v>7</v>
      <v>8</v>
      <v>4</v>
      <v>1</v>
      <v>1</v>
      <v>5</v>
    </spb>
    <spb s="5">
      <v>1</v>
      <v>2</v>
      <v>2</v>
      <v>1</v>
      <v>3</v>
      <v>1</v>
      <v>1</v>
      <v>1</v>
      <v>4</v>
      <v>4</v>
      <v>5</v>
      <v>12</v>
      <v>1</v>
      <v>1</v>
      <v>1</v>
      <v>4</v>
      <v>7</v>
      <v>9</v>
      <v>8</v>
      <v>4</v>
      <v>1</v>
      <v>1</v>
      <v>5</v>
    </spb>
    <spb s="0">
      <v>7</v>
      <v>Name</v>
      <v>LearnMoreOnLink</v>
    </spb>
    <spb s="0">
      <v>8</v>
      <v>Name</v>
      <v>LearnMoreOnLink</v>
    </spb>
    <spb s="12">
      <v>Delayed 15 minutes</v>
      <v>from previous close</v>
      <v>from previous close</v>
      <v>GMT</v>
    </spb>
    <spb s="8">
      <v>Delayed 15 minutes</v>
      <v>from previous close</v>
      <v>from previous close</v>
      <v>Source: Nasdaq</v>
      <v>GMT</v>
    </spb>
    <spb s="0">
      <v>9</v>
      <v>Name</v>
      <v>LearnMoreOnLink</v>
    </spb>
    <spb s="13">
      <v>1</v>
      <v>1</v>
      <v>3</v>
      <v>1</v>
      <v>1</v>
      <v>1</v>
      <v>4</v>
      <v>4</v>
      <v>5</v>
      <v>6</v>
      <v>1</v>
      <v>1</v>
      <v>1</v>
      <v>4</v>
      <v>7</v>
      <v>9</v>
      <v>8</v>
      <v>4</v>
    </spb>
    <spb s="14">
      <v>at close</v>
      <v>from previous close</v>
      <v>from previous close</v>
      <v>GMT</v>
      <v>Delayed 15 minutes</v>
      <v>from close</v>
      <v>from close</v>
    </spb>
    <spb s="0">
      <v>10</v>
      <v>Name</v>
      <v>LearnMoreOnLink</v>
    </spb>
    <spb s="15">
      <v>0</v>
      <v>0</v>
    </spb>
    <spb s="16">
      <v>31</v>
      <v>1</v>
      <v>1</v>
      <v>1</v>
      <v>1</v>
    </spb>
    <spb s="17">
      <v>1</v>
      <v>2</v>
      <v>2</v>
      <v>1</v>
      <v>3</v>
      <v>1</v>
      <v>13</v>
      <v>1</v>
      <v>1</v>
      <v>4</v>
      <v>4</v>
      <v>5</v>
      <v>6</v>
      <v>1</v>
      <v>1</v>
      <v>1</v>
      <v>4</v>
      <v>7</v>
      <v>9</v>
      <v>8</v>
      <v>4</v>
      <v>1</v>
      <v>1</v>
      <v>5</v>
    </spb>
    <spb s="18">
      <v>Powered by Refinitiv</v>
    </spb>
    <spb s="0">
      <v>11</v>
      <v>Name</v>
      <v>LearnMoreOnLink</v>
    </spb>
    <spb s="19">
      <v>1</v>
      <v>2</v>
      <v>2</v>
      <v>1</v>
      <v>3</v>
      <v>1</v>
      <v>1</v>
      <v>1</v>
      <v>4</v>
      <v>4</v>
      <v>5</v>
      <v>1</v>
      <v>1</v>
      <v>1</v>
      <v>4</v>
      <v>7</v>
      <v>9</v>
      <v>8</v>
      <v>1</v>
      <v>1</v>
      <v>5</v>
    </spb>
    <spb s="0">
      <v>12</v>
      <v>Name</v>
      <v>LearnMoreOnLink</v>
    </spb>
    <spb s="20">
      <v>1</v>
      <v>2</v>
      <v>1</v>
      <v>3</v>
      <v>1</v>
      <v>1</v>
      <v>1</v>
      <v>4</v>
      <v>5</v>
      <v>6</v>
      <v>1</v>
      <v>1</v>
      <v>1</v>
      <v>4</v>
      <v>7</v>
      <v>9</v>
      <v>8</v>
      <v>4</v>
      <v>1</v>
      <v>1</v>
      <v>5</v>
    </spb>
    <spb s="0">
      <v>13</v>
      <v>Name</v>
      <v>LearnMoreOnLink</v>
    </spb>
    <spb s="21">
      <v>1</v>
      <v>1</v>
      <v>3</v>
      <v>1</v>
      <v>1</v>
      <v>1</v>
      <v>4</v>
      <v>4</v>
      <v>5</v>
      <v>6</v>
      <v>1</v>
      <v>1</v>
      <v>1</v>
      <v>4</v>
      <v>7</v>
      <v>9</v>
      <v>8</v>
      <v>4</v>
      <v>1</v>
      <v>1</v>
      <v>5</v>
    </spb>
    <spb s="0">
      <v>14</v>
      <v>Name</v>
      <v>LearnMoreOnLink</v>
    </spb>
    <spb s="22">
      <v>1</v>
      <v>2</v>
      <v>1</v>
      <v>3</v>
      <v>1</v>
      <v>1</v>
      <v>1</v>
      <v>4</v>
      <v>4</v>
      <v>5</v>
      <v>1</v>
      <v>1</v>
      <v>1</v>
      <v>4</v>
      <v>7</v>
      <v>9</v>
      <v>8</v>
      <v>1</v>
      <v>1</v>
      <v>5</v>
    </spb>
    <spb s="6">
      <v>1</v>
      <v>2</v>
      <v>1</v>
      <v>3</v>
      <v>1</v>
      <v>1</v>
      <v>1</v>
      <v>4</v>
      <v>4</v>
      <v>5</v>
      <v>14</v>
      <v>1</v>
      <v>1</v>
      <v>1</v>
      <v>4</v>
      <v>7</v>
      <v>9</v>
      <v>8</v>
      <v>4</v>
      <v>1</v>
      <v>1</v>
      <v>5</v>
    </spb>
    <spb s="5">
      <v>1</v>
      <v>2</v>
      <v>2</v>
      <v>1</v>
      <v>3</v>
      <v>1</v>
      <v>1</v>
      <v>1</v>
      <v>4</v>
      <v>4</v>
      <v>5</v>
      <v>11</v>
      <v>1</v>
      <v>1</v>
      <v>1</v>
      <v>4</v>
      <v>7</v>
      <v>9</v>
      <v>8</v>
      <v>4</v>
      <v>1</v>
      <v>1</v>
      <v>5</v>
    </spb>
    <spb s="6">
      <v>1</v>
      <v>2</v>
      <v>1</v>
      <v>3</v>
      <v>1</v>
      <v>1</v>
      <v>1</v>
      <v>4</v>
      <v>4</v>
      <v>5</v>
      <v>15</v>
      <v>1</v>
      <v>1</v>
      <v>1</v>
      <v>4</v>
      <v>7</v>
      <v>9</v>
      <v>8</v>
      <v>4</v>
      <v>1</v>
      <v>1</v>
      <v>5</v>
    </spb>
    <spb s="20">
      <v>1</v>
      <v>2</v>
      <v>1</v>
      <v>3</v>
      <v>1</v>
      <v>1</v>
      <v>1</v>
      <v>4</v>
      <v>5</v>
      <v>12</v>
      <v>1</v>
      <v>1</v>
      <v>1</v>
      <v>4</v>
      <v>7</v>
      <v>9</v>
      <v>8</v>
      <v>4</v>
      <v>1</v>
      <v>1</v>
      <v>5</v>
    </spb>
    <spb s="0">
      <v>15</v>
      <v>Name</v>
      <v>LearnMoreOnLink</v>
    </spb>
    <spb s="23">
      <v>1</v>
      <v>1</v>
      <v>3</v>
      <v>1</v>
      <v>1</v>
      <v>1</v>
      <v>4</v>
      <v>5</v>
      <v>1</v>
      <v>1</v>
      <v>1</v>
      <v>4</v>
      <v>7</v>
      <v>8</v>
      <v>1</v>
      <v>1</v>
      <v>5</v>
    </spb>
    <spb s="0">
      <v>16</v>
      <v>Name</v>
      <v>LearnMoreOnLink</v>
    </spb>
    <spb s="24">
      <v>1</v>
      <v>2</v>
      <v>2</v>
      <v>1</v>
      <v>3</v>
      <v>1</v>
      <v>1</v>
      <v>1</v>
      <v>4</v>
      <v>5</v>
      <v>12</v>
      <v>1</v>
      <v>1</v>
      <v>1</v>
      <v>4</v>
      <v>7</v>
      <v>9</v>
      <v>8</v>
      <v>4</v>
      <v>1</v>
      <v>1</v>
      <v>5</v>
    </spb>
    <spb s="0">
      <v>17</v>
      <v>Name</v>
      <v>LearnMoreOnLink</v>
    </spb>
    <spb s="25">
      <v>1</v>
      <v>2</v>
      <v>1</v>
      <v>3</v>
      <v>1</v>
      <v>1</v>
      <v>1</v>
      <v>4</v>
      <v>5</v>
      <v>6</v>
      <v>1</v>
      <v>1</v>
      <v>1</v>
      <v>4</v>
      <v>7</v>
      <v>9</v>
      <v>8</v>
      <v>4</v>
    </spb>
    <spb s="0">
      <v>18</v>
      <v>Name</v>
      <v>LearnMoreOnLink</v>
    </spb>
    <spb s="26">
      <v>1</v>
      <v>2</v>
      <v>2</v>
      <v>1</v>
      <v>3</v>
      <v>1</v>
      <v>1</v>
      <v>1</v>
      <v>4</v>
      <v>4</v>
      <v>5</v>
      <v>6</v>
      <v>1</v>
      <v>1</v>
      <v>1</v>
      <v>4</v>
      <v>7</v>
      <v>9</v>
      <v>8</v>
      <v>4</v>
    </spb>
    <spb s="0">
      <v>19</v>
      <v>Name</v>
      <v>LearnMoreOnLink</v>
    </spb>
  </spbData>
</supportingPropertyBags>
</file>

<file path=xl/richData/rdsupportingpropertybagstructure.xml><?xml version="1.0" encoding="utf-8"?>
<spbStructures xmlns="http://schemas.microsoft.com/office/spreadsheetml/2017/richdata2" count="27">
  <s>
    <k n="^Order" t="spba"/>
    <k n="TitleProperty" t="s"/>
    <k n="SubTitleProperty" t="s"/>
  </s>
  <s>
    <k n="ShowInCardView" t="b"/>
    <k n="ShowInDotNotation" t="b"/>
    <k n="ShowInAutoComplete" t="b"/>
  </s>
  <s>
    <k n="ExchangeID" t="spb"/>
    <k n="UniqueName" t="spb"/>
    <k n="`%ProviderInfo" t="spb"/>
    <k n="LearnMoreOnLink" t="spb"/>
  </s>
  <s>
    <k n="Low"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k n="Price (Extended hours)" t="i"/>
    <k n="Change (Extended hours)" t="i"/>
    <k n="Change % (Extended hours)" t="i"/>
  </s>
  <s>
    <k n="Price" t="s"/>
    <k n="Change" t="s"/>
    <k n="Change (%)" t="s"/>
    <k n="ExchangeID" t="s"/>
    <k n="Last trade time" t="s"/>
    <k n="Price (Extended hours)" t="s"/>
    <k n="Change (Extended hours)" t="s"/>
    <k n="Change % (Extended hours)" t="s"/>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ExchangeID" t="s"/>
    <k n="Last trade time" t="s"/>
  </s>
  <s>
    <k n="Low" t="i"/>
    <k n="Beta" t="i"/>
    <k n="High" t="i"/>
    <k n="Name" t="i"/>
    <k n="Open" t="i"/>
    <k n="Price" t="i"/>
    <k n="Change" t="i"/>
    <k n="Volume" t="i"/>
    <k n="Change (%)" t="i"/>
    <k n="52 week low" t="i"/>
    <k n="52 week high" t="i"/>
    <k n="Previous close" t="i"/>
    <k n="Volume average" t="i"/>
    <k n="Last trade time" t="i"/>
    <k n="`%EntityServiceId" t="i"/>
    <k n="Price (Extended hours)" t="i"/>
    <k n="Change (Extended hours)" t="i"/>
    <k n="Change % (Extended hours)" t="i"/>
  </s>
  <s>
    <k n="Low" t="i"/>
    <k n="P/E" t="i"/>
    <k n="Beta" t="i"/>
    <k n="High" t="i"/>
    <k n="Name" t="i"/>
    <k n="Open" t="i"/>
    <k n="Price" t="i"/>
    <k n="Change" t="i"/>
    <k n="Volume" t="i"/>
    <k n="Employees" t="i"/>
    <k n="Change (%)" t="i"/>
    <k n="Market cap" t="i"/>
    <k n="52 week low" t="i"/>
    <k n="52 week high" t="i"/>
    <k n="Previous close" t="i"/>
    <k n="Volume average" t="i"/>
    <k n="Last trade time" t="i"/>
    <k n="`%EntityServiceId" t="i"/>
    <k n="Shares outstanding" t="i"/>
    <k n="Price (Extended hours)" t="i"/>
    <k n="Change (Extended hours)" t="i"/>
    <k n="Change % (Extended hours)" t="i"/>
  </s>
  <s>
    <k n="Low" t="i"/>
    <k n="High" t="i"/>
    <k n="Name" t="i"/>
    <k n="Open" t="i"/>
    <k n="Price" t="i"/>
    <k n="Change" t="i"/>
    <k n="Volume" t="i"/>
    <k n="Employees" t="i"/>
    <k n="Change (%)" t="i"/>
    <k n="Market cap" t="i"/>
    <k n="52 week low" t="i"/>
    <k n="52 week high" t="i"/>
    <k n="Previous close" t="i"/>
    <k n="Volume average" t="i"/>
    <k n="Last trade time" t="i"/>
    <k n="`%EntityServiceId" t="i"/>
    <k n="Shares outstanding" t="i"/>
    <k n="Price (Extended hours)" t="i"/>
    <k n="Change (Extended hours)" t="i"/>
    <k n="Change % (Extended hours)" t="i"/>
  </s>
  <s>
    <k n="Price" t="s"/>
    <k n="Change" t="s"/>
    <k n="Change (%)" t="s"/>
    <k n="Last trade time" t="s"/>
  </s>
  <s>
    <k n="Low"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
    <k n="Price" t="s"/>
    <k n="Change" t="s"/>
    <k n="Change (%)" t="s"/>
    <k n="Last trade time" t="s"/>
    <k n="Price (Extended hours)" t="s"/>
    <k n="Change (Extended hours)" t="s"/>
    <k n="Change % (Extended hours)" t="s"/>
  </s>
  <s>
    <k n="ShowInDotNotation" t="b"/>
    <k n="ShowInAutoComplete" t="b"/>
  </s>
  <s>
    <k n="Image" t="spb"/>
    <k n="ExchangeID" t="spb"/>
    <k n="UniqueName" t="spb"/>
    <k n="`%ProviderInfo" t="spb"/>
    <k n="LearnMoreOnLink" t="spb"/>
  </s>
  <s>
    <k n="Low" t="i"/>
    <k n="P/E" t="i"/>
    <k n="Beta" t="i"/>
    <k n="High" t="i"/>
    <k n="Name" t="i"/>
    <k n="Open" t="i"/>
    <k n="Image"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name" t="s"/>
  </s>
  <s>
    <k n="Low" t="i"/>
    <k n="P/E" t="i"/>
    <k n="Beta" t="i"/>
    <k n="High" t="i"/>
    <k n="Name" t="i"/>
    <k n="Open" t="i"/>
    <k n="Price" t="i"/>
    <k n="Change" t="i"/>
    <k n="Volume" t="i"/>
    <k n="Employees" t="i"/>
    <k n="Change (%)" t="i"/>
    <k n="52 week low" t="i"/>
    <k n="52 week high" t="i"/>
    <k n="Previous close" t="i"/>
    <k n="Volume average" t="i"/>
    <k n="Last trade time" t="i"/>
    <k n="Year incorporated" t="i"/>
    <k n="`%EntityServiceId" t="i"/>
    <k n="Price (Extended hours)" t="i"/>
    <k n="Change (Extended hours)" t="i"/>
    <k n="Change % (Extended hours)" t="i"/>
  </s>
  <s>
    <k n="Low"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Beta" t="i"/>
    <k n="High" t="i"/>
    <k n="Name" t="i"/>
    <k n="Open" t="i"/>
    <k n="Price" t="i"/>
    <k n="Change" t="i"/>
    <k n="Volume" t="i"/>
    <k n="Employees" t="i"/>
    <k n="Change (%)" t="i"/>
    <k n="52 week low" t="i"/>
    <k n="52 week high" t="i"/>
    <k n="Previous close" t="i"/>
    <k n="Volume average" t="i"/>
    <k n="Last trade time" t="i"/>
    <k n="Year incorporated" t="i"/>
    <k n="`%EntityServiceId" t="i"/>
    <k n="Price (Extended hours)" t="i"/>
    <k n="Change (Extended hours)" t="i"/>
    <k n="Change % (Extended hours)" t="i"/>
  </s>
  <s>
    <k n="Low" t="i"/>
    <k n="High" t="i"/>
    <k n="Name" t="i"/>
    <k n="Open" t="i"/>
    <k n="Price" t="i"/>
    <k n="Change" t="i"/>
    <k n="Volume" t="i"/>
    <k n="Change (%)" t="i"/>
    <k n="52 week low" t="i"/>
    <k n="52 week high" t="i"/>
    <k n="Previous close" t="i"/>
    <k n="Volume average" t="i"/>
    <k n="Last trade time" t="i"/>
    <k n="`%EntityServiceId" t="i"/>
    <k n="Price (Extended hours)" t="i"/>
    <k n="Change (Extended hours)" t="i"/>
    <k n="Change % (Extended hours)" t="i"/>
  </s>
  <s>
    <k n="Low" t="i"/>
    <k n="P/E"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k n="Price (Extended hours)" t="i"/>
    <k n="Change (Extended hours)" t="i"/>
    <k n="Change % (Extended hours)" t="i"/>
  </s>
  <s>
    <k n="Low" t="i"/>
    <k n="Beta" t="i"/>
    <k n="High" t="i"/>
    <k n="Name" t="i"/>
    <k n="Open" t="i"/>
    <k n="Price" t="i"/>
    <k n="Change" t="i"/>
    <k n="Volume" t="i"/>
    <k n="Change (%)" t="i"/>
    <k n="Market cap" t="i"/>
    <k n="52 week low" t="i"/>
    <k n="52 week high" t="i"/>
    <k n="Previous close" t="i"/>
    <k n="Volume average" t="i"/>
    <k n="Last trade time" t="i"/>
    <k n="Year incorporated" t="i"/>
    <k n="`%EntityServiceId" t="i"/>
    <k n="Shares outstanding" t="i"/>
  </s>
  <s>
    <k n="Low" t="i"/>
    <k n="P/E" t="i"/>
    <k n="Beta" t="i"/>
    <k n="High" t="i"/>
    <k n="Name" t="i"/>
    <k n="Open" t="i"/>
    <k n="Price" t="i"/>
    <k n="Change" t="i"/>
    <k n="Volume" t="i"/>
    <k n="Employees" t="i"/>
    <k n="Change (%)" t="i"/>
    <k n="Market cap" t="i"/>
    <k n="52 week low" t="i"/>
    <k n="52 week high" t="i"/>
    <k n="Previous close" t="i"/>
    <k n="Volume average" t="i"/>
    <k n="Last trade time" t="i"/>
    <k n="Year incorporated" t="i"/>
    <k n="`%EntityServiceId" t="i"/>
    <k n="Shares outstanding"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7">
    <x:dxf>
      <x:numFmt numFmtId="2" formatCode="0.00"/>
    </x:dxf>
    <x:dxf>
      <x:numFmt numFmtId="0" formatCode="General"/>
    </x:dxf>
    <x:dxf>
      <x:numFmt numFmtId="27" formatCode="m/d/yy\ h:mm"/>
    </x:dxf>
    <x:dxf>
      <x:numFmt numFmtId="14" formatCode="0.00%"/>
    </x:dxf>
    <x:dxf>
      <x:numFmt numFmtId="3" formatCode="#,##0"/>
    </x:dxf>
    <x:dxf>
      <x:numFmt numFmtId="1" formatCode="0"/>
    </x:dxf>
    <x:dxf>
      <x:numFmt numFmtId="4" formatCode="#,##0.00"/>
    </x:dxf>
  </dxfs>
  <richProperties>
    <rPr n="NumberFormat" t="s"/>
    <rPr n="IsTitleField" t="b"/>
    <rPr n="IsHeroField" t="b"/>
  </richProperties>
  <richStyles>
    <rSty dxfid="1">
      <rpv i="0">_([$¤-en-AQ]* #,##0.00_);_([$¤-en-AQ]* (#,##0.00);_([$¤-en-AQ]* "-"??_);_(@_)</rpv>
    </rSty>
    <rSty dxfid="6">
      <rpv i="0">#,##0.00</rpv>
    </rSty>
    <rSty>
      <rpv i="1">1</rpv>
    </rSty>
    <rSty dxfid="4">
      <rpv i="0">#,##0</rpv>
    </rSty>
    <rSty dxfid="3"/>
    <rSty dxfid="1">
      <rpv i="0">_([$¤-en-AQ]* #,##0_);_([$¤-en-AQ]* (#,##0);_([$¤-en-AQ]* "-"_);_(@_)</rpv>
    </rSty>
    <rSty dxfid="2"/>
    <rSty dxfid="0">
      <rpv i="0">0.00</rpv>
    </rSty>
    <rSty dxfid="5">
      <rpv i="0">0</rpv>
    </rSty>
    <rSty dxfid="1">
      <rpv i="0">_([$€-x-euro2] * #,##0_);_([$€-x-euro2] * (#,##0);_([$€-x-euro2] * "-"_);_(@_)</rpv>
    </rSty>
    <rSty dxfid="1">
      <rpv i="0">_-* #,##0 [$₪-he-IL]_-;-* #,##0 [$₪-he-IL]_-;_-* "-" [$₪-he-IL]_-;_-@_-</rpv>
    </rSty>
    <rSty dxfid="1">
      <rpv i="0">_([$$-en-CA]* #,##0_);_([$$-en-CA]* (#,##0);_([$$-en-CA]* "-"_);_(@_)</rpv>
    </rSty>
    <rSty>
      <rpv i="2">1</rpv>
    </rSty>
    <rSty dxfid="1">
      <rpv i="0">_([$£-en-GB]* #,##0_);_([$£-en-GB]* (#,##0);_([$£-en-GB]* "-"_);_(@_)</rpv>
    </rSty>
    <rSty dxfid="1">
      <rpv i="0">_([$$-en-AU]* #,##0_);_([$$-en-AU]* (#,##0);_([$$-en-AU]* "-"_);_(@_)</rpv>
    </rSty>
  </richStyles>
</richStyleShee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sec.gov/include/ticker.tx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duckduckgo.com/?q=%5cCYTOMX%20THERAPEUTICS+pipeline" TargetMode="External"/><Relationship Id="rId21" Type="http://schemas.openxmlformats.org/officeDocument/2006/relationships/hyperlink" Target="https://duckduckgo.com/?q=%5cDAY%20ONE%20BIOPHARMACEUTICALS+pipeline" TargetMode="External"/><Relationship Id="rId42" Type="http://schemas.openxmlformats.org/officeDocument/2006/relationships/hyperlink" Target="https://duckduckgo.com/?q=%5cNUVALENT+pipeline" TargetMode="External"/><Relationship Id="rId63" Type="http://schemas.openxmlformats.org/officeDocument/2006/relationships/hyperlink" Target="https://duckduckgo.com/?q=%5cKINNATE+pipeline" TargetMode="External"/><Relationship Id="rId84" Type="http://schemas.openxmlformats.org/officeDocument/2006/relationships/hyperlink" Target="https://duckduckgo.com/?q=%5cPRECIGEN+pipeline" TargetMode="External"/><Relationship Id="rId138" Type="http://schemas.openxmlformats.org/officeDocument/2006/relationships/hyperlink" Target="https://duckduckgo.com/?q=%5cAPTOSE+pipeline" TargetMode="External"/><Relationship Id="rId159" Type="http://schemas.openxmlformats.org/officeDocument/2006/relationships/hyperlink" Target="https://duckduckgo.com/?q=%5cSENSEI%20BIOTHERAPEUTICS+pipeline" TargetMode="External"/><Relationship Id="rId170" Type="http://schemas.openxmlformats.org/officeDocument/2006/relationships/hyperlink" Target="https://duckduckgo.com/?q=%5cCORVUS%20PHARMACEUTICALS+pipeline" TargetMode="External"/><Relationship Id="rId191" Type="http://schemas.openxmlformats.org/officeDocument/2006/relationships/hyperlink" Target="https://duckduckgo.com/?q=%5cVINCERX%20PHARMA+pipeline" TargetMode="External"/><Relationship Id="rId205" Type="http://schemas.openxmlformats.org/officeDocument/2006/relationships/hyperlink" Target="https://duckduckgo.com/?q=%5cQUALIGEN%20THERAPEUTICS+pipeline" TargetMode="External"/><Relationship Id="rId107" Type="http://schemas.openxmlformats.org/officeDocument/2006/relationships/hyperlink" Target="https://duckduckgo.com/?q=%5cJOUNCE%20THERAPEUTICS+pipeline" TargetMode="External"/><Relationship Id="rId11" Type="http://schemas.openxmlformats.org/officeDocument/2006/relationships/hyperlink" Target="https://duckduckgo.com/?q=%5cXENCOR+pipeline" TargetMode="External"/><Relationship Id="rId32" Type="http://schemas.openxmlformats.org/officeDocument/2006/relationships/hyperlink" Target="https://duckduckgo.com/?q=%5cMERUS+pipeline" TargetMode="External"/><Relationship Id="rId53" Type="http://schemas.openxmlformats.org/officeDocument/2006/relationships/hyperlink" Target="https://duckduckgo.com/?q=%5cNKARTA+pipeline" TargetMode="External"/><Relationship Id="rId74" Type="http://schemas.openxmlformats.org/officeDocument/2006/relationships/hyperlink" Target="https://duckduckgo.com/?q=%5cTANGO%20THERAPEUTICS+pipeline" TargetMode="External"/><Relationship Id="rId128" Type="http://schemas.openxmlformats.org/officeDocument/2006/relationships/hyperlink" Target="https://duckduckgo.com/?q=%5cPDS+pipeline" TargetMode="External"/><Relationship Id="rId149" Type="http://schemas.openxmlformats.org/officeDocument/2006/relationships/hyperlink" Target="https://duckduckgo.com/?q=%5cRUBIUS%20THERAPEUTICS+pipeline" TargetMode="External"/><Relationship Id="rId5" Type="http://schemas.openxmlformats.org/officeDocument/2006/relationships/hyperlink" Target="https://duckduckgo.com/?q=%5cZAI+pipeline" TargetMode="External"/><Relationship Id="rId95" Type="http://schemas.openxmlformats.org/officeDocument/2006/relationships/hyperlink" Target="https://duckduckgo.com/?q=%5cSHATTUCK+pipeline" TargetMode="External"/><Relationship Id="rId160" Type="http://schemas.openxmlformats.org/officeDocument/2006/relationships/hyperlink" Target="https://duckduckgo.com/?q=%5cMUSTANG%20BIO+pipeline" TargetMode="External"/><Relationship Id="rId181" Type="http://schemas.openxmlformats.org/officeDocument/2006/relationships/hyperlink" Target="https://duckduckgo.com/?q=%5cNEXIMMUNE+pipeline" TargetMode="External"/><Relationship Id="rId216" Type="http://schemas.openxmlformats.org/officeDocument/2006/relationships/hyperlink" Target="https://duckduckgo.com/?q=%5cCNS%20PHARMACEUTICALS+pipeline" TargetMode="External"/><Relationship Id="rId22" Type="http://schemas.openxmlformats.org/officeDocument/2006/relationships/hyperlink" Target="https://duckduckgo.com/?q=%5cSPRINGWORKS%20THERAPEUTICS+pipeline" TargetMode="External"/><Relationship Id="rId43" Type="http://schemas.openxmlformats.org/officeDocument/2006/relationships/hyperlink" Target="https://duckduckgo.com/?q=%5cY-MABS%20THERAPEUTICS+pipeline" TargetMode="External"/><Relationship Id="rId64" Type="http://schemas.openxmlformats.org/officeDocument/2006/relationships/hyperlink" Target="https://duckduckgo.com/?q=%5cRAPT%20THERAPEUTICS+pipeline" TargetMode="External"/><Relationship Id="rId118" Type="http://schemas.openxmlformats.org/officeDocument/2006/relationships/hyperlink" Target="https://duckduckgo.com/?q=%5cRAIN+pipeline" TargetMode="External"/><Relationship Id="rId139" Type="http://schemas.openxmlformats.org/officeDocument/2006/relationships/hyperlink" Target="https://duckduckgo.com/?q=%5cCURIS+pipeline" TargetMode="External"/><Relationship Id="rId85" Type="http://schemas.openxmlformats.org/officeDocument/2006/relationships/hyperlink" Target="https://duckduckgo.com/?q=%5cCOMPASS%20THERAPEUTICS+pipeline" TargetMode="External"/><Relationship Id="rId150" Type="http://schemas.openxmlformats.org/officeDocument/2006/relationships/hyperlink" Target="https://duckduckgo.com/?q=%5cMEI%20PHARMA+pipeline" TargetMode="External"/><Relationship Id="rId171" Type="http://schemas.openxmlformats.org/officeDocument/2006/relationships/hyperlink" Target="https://duckduckgo.com/?q=%5cSYROS%20PHARMACEUTICALS+pipeline" TargetMode="External"/><Relationship Id="rId192" Type="http://schemas.openxmlformats.org/officeDocument/2006/relationships/hyperlink" Target="https://duckduckgo.com/?q=%5cMARKER%20THERAPEUTICS+pipeline" TargetMode="External"/><Relationship Id="rId206" Type="http://schemas.openxmlformats.org/officeDocument/2006/relationships/hyperlink" Target="https://duckduckgo.com/?q=%5cTRANSCODE%20THERAPEUTICS+pipeline" TargetMode="External"/><Relationship Id="rId12" Type="http://schemas.openxmlformats.org/officeDocument/2006/relationships/hyperlink" Target="https://duckduckgo.com/?q=%5cIOVANCE%20BIOTHERAPEUTICS+pipeline" TargetMode="External"/><Relationship Id="rId33" Type="http://schemas.openxmlformats.org/officeDocument/2006/relationships/hyperlink" Target="https://duckduckgo.com/?q=%5cSORRENTO%20THERAPEUTICS+pipeline" TargetMode="External"/><Relationship Id="rId108" Type="http://schemas.openxmlformats.org/officeDocument/2006/relationships/hyperlink" Target="https://duckduckgo.com/?q=%5cIKENA%20ONCOLOGY+pipeline" TargetMode="External"/><Relationship Id="rId129" Type="http://schemas.openxmlformats.org/officeDocument/2006/relationships/hyperlink" Target="https://duckduckgo.com/?q=%5cCYTEIR%20THERAPEUTICS+pipeline" TargetMode="External"/><Relationship Id="rId54" Type="http://schemas.openxmlformats.org/officeDocument/2006/relationships/hyperlink" Target="https://duckduckgo.com/?q=%5cADICET%20BIO+pipeline" TargetMode="External"/><Relationship Id="rId75" Type="http://schemas.openxmlformats.org/officeDocument/2006/relationships/hyperlink" Target="https://duckduckgo.com/?q=%5cKARYOPHARM+pipeline" TargetMode="External"/><Relationship Id="rId96" Type="http://schemas.openxmlformats.org/officeDocument/2006/relationships/hyperlink" Target="https://duckduckgo.com/?q=%5cVERASTEM+pipeline" TargetMode="External"/><Relationship Id="rId140" Type="http://schemas.openxmlformats.org/officeDocument/2006/relationships/hyperlink" Target="https://duckduckgo.com/?q=%5cCUE%20BIOPHARMA+pipeline" TargetMode="External"/><Relationship Id="rId161" Type="http://schemas.openxmlformats.org/officeDocument/2006/relationships/hyperlink" Target="https://duckduckgo.com/?q=%5cCODIAK%20BIOSCIENCES+pipeline" TargetMode="External"/><Relationship Id="rId182" Type="http://schemas.openxmlformats.org/officeDocument/2006/relationships/hyperlink" Target="https://duckduckgo.com/?q=%5cIMMIX+pipeline" TargetMode="External"/><Relationship Id="rId217" Type="http://schemas.openxmlformats.org/officeDocument/2006/relationships/hyperlink" Target="https://duckduckgo.com/?q=%5cPHIO+pipeline" TargetMode="External"/><Relationship Id="rId6" Type="http://schemas.openxmlformats.org/officeDocument/2006/relationships/hyperlink" Target="https://duckduckgo.com/?q=%5cBLUEPRINT+pipeline" TargetMode="External"/><Relationship Id="rId23" Type="http://schemas.openxmlformats.org/officeDocument/2006/relationships/hyperlink" Target="https://duckduckgo.com/?q=%5cMYOVANT+pipeline" TargetMode="External"/><Relationship Id="rId119" Type="http://schemas.openxmlformats.org/officeDocument/2006/relationships/hyperlink" Target="https://duckduckgo.com/?q=%5cIO%20BIOTECH+pipeline" TargetMode="External"/><Relationship Id="rId44" Type="http://schemas.openxmlformats.org/officeDocument/2006/relationships/hyperlink" Target="https://duckduckgo.com/?q=%5cITEOS%20THERAPEUTICS+pipeline" TargetMode="External"/><Relationship Id="rId65" Type="http://schemas.openxmlformats.org/officeDocument/2006/relationships/hyperlink" Target="https://duckduckgo.com/?q=%5cIDEAYA%20BIOSCIENCES+pipeline" TargetMode="External"/><Relationship Id="rId86" Type="http://schemas.openxmlformats.org/officeDocument/2006/relationships/hyperlink" Target="https://duckduckgo.com/?q=%5cALAUNOS%20THERAPEUTICS+pipeline" TargetMode="External"/><Relationship Id="rId130" Type="http://schemas.openxmlformats.org/officeDocument/2006/relationships/hyperlink" Target="https://duckduckgo.com/?q=%5cVERRICA+pipeline" TargetMode="External"/><Relationship Id="rId151" Type="http://schemas.openxmlformats.org/officeDocument/2006/relationships/hyperlink" Target="https://duckduckgo.com/?q=%5cTSCAN%20THERAPEUTICS+pipeline" TargetMode="External"/><Relationship Id="rId172" Type="http://schemas.openxmlformats.org/officeDocument/2006/relationships/hyperlink" Target="https://duckduckgo.com/?q=%5cGALECTO+pipeline" TargetMode="External"/><Relationship Id="rId193" Type="http://schemas.openxmlformats.org/officeDocument/2006/relationships/hyperlink" Target="https://duckduckgo.com/?q=%5cONCOSEC+pipeline" TargetMode="External"/><Relationship Id="rId207" Type="http://schemas.openxmlformats.org/officeDocument/2006/relationships/hyperlink" Target="https://duckduckgo.com/?q=%5cSONNET%20BIOTHERAPEUTICS%20HOLDINGS+pipeline" TargetMode="External"/><Relationship Id="rId13" Type="http://schemas.openxmlformats.org/officeDocument/2006/relationships/hyperlink" Target="https://duckduckgo.com/?q=%5cIMMUNITYBIO+pipeline" TargetMode="External"/><Relationship Id="rId109" Type="http://schemas.openxmlformats.org/officeDocument/2006/relationships/hyperlink" Target="https://duckduckgo.com/?q=%5cMEREO+pipeline" TargetMode="External"/><Relationship Id="rId34" Type="http://schemas.openxmlformats.org/officeDocument/2006/relationships/hyperlink" Target="https://duckduckgo.com/?q=%5cREPLIMUNE%20GROUP+pipeline" TargetMode="External"/><Relationship Id="rId55" Type="http://schemas.openxmlformats.org/officeDocument/2006/relationships/hyperlink" Target="https://duckduckgo.com/?q=%5cAGENUS+pipeline" TargetMode="External"/><Relationship Id="rId76" Type="http://schemas.openxmlformats.org/officeDocument/2006/relationships/hyperlink" Target="https://duckduckgo.com/?q=%5cALX+pipeline" TargetMode="External"/><Relationship Id="rId97" Type="http://schemas.openxmlformats.org/officeDocument/2006/relationships/hyperlink" Target="https://duckduckgo.com/?q=%5cINNATE+pipeline" TargetMode="External"/><Relationship Id="rId120" Type="http://schemas.openxmlformats.org/officeDocument/2006/relationships/hyperlink" Target="https://duckduckgo.com/?q=%5cBRIACELL+pipeline" TargetMode="External"/><Relationship Id="rId141" Type="http://schemas.openxmlformats.org/officeDocument/2006/relationships/hyperlink" Target="https://duckduckgo.com/?q=%5cANIXA%20BIOSCIENCES+pipeline" TargetMode="External"/><Relationship Id="rId7" Type="http://schemas.openxmlformats.org/officeDocument/2006/relationships/hyperlink" Target="https://duckduckgo.com/?q=%5cFATE%20THERAPEUTICS+pipeline" TargetMode="External"/><Relationship Id="rId162" Type="http://schemas.openxmlformats.org/officeDocument/2006/relationships/hyperlink" Target="https://duckduckgo.com/?q=%5cLANTERN+pipeline" TargetMode="External"/><Relationship Id="rId183" Type="http://schemas.openxmlformats.org/officeDocument/2006/relationships/hyperlink" Target="https://duckduckgo.com/?q=%5cCABALETTA%20BIO+pipeline" TargetMode="External"/><Relationship Id="rId218" Type="http://schemas.openxmlformats.org/officeDocument/2006/relationships/hyperlink" Target="https://duckduckgo.com/?q=%5cHILLSTREAM+pipeline" TargetMode="External"/><Relationship Id="rId24" Type="http://schemas.openxmlformats.org/officeDocument/2006/relationships/hyperlink" Target="https://duckduckgo.com/?q=%5cKURA%20ONCOLOGY+pipeline" TargetMode="External"/><Relationship Id="rId45" Type="http://schemas.openxmlformats.org/officeDocument/2006/relationships/hyperlink" Target="https://duckduckgo.com/?q=%5cTG%20THERAPEUTICS+pipeline" TargetMode="External"/><Relationship Id="rId66" Type="http://schemas.openxmlformats.org/officeDocument/2006/relationships/hyperlink" Target="https://duckduckgo.com/?q=%5cCELULARITY+pipeline" TargetMode="External"/><Relationship Id="rId87" Type="http://schemas.openxmlformats.org/officeDocument/2006/relationships/hyperlink" Target="https://duckduckgo.com/?q=%5cAADI%20BIOSCIENCE+pipeline" TargetMode="External"/><Relationship Id="rId110" Type="http://schemas.openxmlformats.org/officeDocument/2006/relationships/hyperlink" Target="https://duckduckgo.com/?q=%5cPRECISION%20BIOSCIENCES+pipeline" TargetMode="External"/><Relationship Id="rId131" Type="http://schemas.openxmlformats.org/officeDocument/2006/relationships/hyperlink" Target="https://duckduckgo.com/?q=%5cLEAP%20THERAPEUTICS+pipeline" TargetMode="External"/><Relationship Id="rId152" Type="http://schemas.openxmlformats.org/officeDocument/2006/relationships/hyperlink" Target="https://duckduckgo.com/?q=%5cBOLT%20BIOTHERAPEUTICS+pipeline" TargetMode="External"/><Relationship Id="rId173" Type="http://schemas.openxmlformats.org/officeDocument/2006/relationships/hyperlink" Target="https://duckduckgo.com/?q=%5cMINK%20THERAPEUTICS+pipeline" TargetMode="External"/><Relationship Id="rId194" Type="http://schemas.openxmlformats.org/officeDocument/2006/relationships/hyperlink" Target="https://duckduckgo.com/?q=%5cBIO-PATH%20HOLDINGS+pipeline" TargetMode="External"/><Relationship Id="rId208" Type="http://schemas.openxmlformats.org/officeDocument/2006/relationships/hyperlink" Target="https://duckduckgo.com/?q=%5cKINTARA%20THERAPEUTICS+pipeline" TargetMode="External"/><Relationship Id="rId14" Type="http://schemas.openxmlformats.org/officeDocument/2006/relationships/hyperlink" Target="https://duckduckgo.com/?q=%5cZENTALIS%20PHARMACEUTICALS+pipeline" TargetMode="External"/><Relationship Id="rId35" Type="http://schemas.openxmlformats.org/officeDocument/2006/relationships/hyperlink" Target="https://duckduckgo.com/?q=%5cIMAB+pipeline" TargetMode="External"/><Relationship Id="rId56" Type="http://schemas.openxmlformats.org/officeDocument/2006/relationships/hyperlink" Target="https://duckduckgo.com/?q=%5cNURIX%20THERAPEUTICS+pipeline" TargetMode="External"/><Relationship Id="rId77" Type="http://schemas.openxmlformats.org/officeDocument/2006/relationships/hyperlink" Target="https://duckduckgo.com/?q=%5cTYRA%20BIOSCIENCES+pipeline" TargetMode="External"/><Relationship Id="rId100" Type="http://schemas.openxmlformats.org/officeDocument/2006/relationships/hyperlink" Target="https://duckduckgo.com/?q=%5cUROGEN+pipeline" TargetMode="External"/><Relationship Id="rId8" Type="http://schemas.openxmlformats.org/officeDocument/2006/relationships/hyperlink" Target="https://duckduckgo.com/?q=%5cHUTCHMED+pipeline" TargetMode="External"/><Relationship Id="rId51" Type="http://schemas.openxmlformats.org/officeDocument/2006/relationships/hyperlink" Target="https://duckduckgo.com/?q=%5cCOHERUS%20BIOSCIENCES+pipeline" TargetMode="External"/><Relationship Id="rId72" Type="http://schemas.openxmlformats.org/officeDocument/2006/relationships/hyperlink" Target="https://duckduckgo.com/?q=%5cAFFIMED+pipeline" TargetMode="External"/><Relationship Id="rId93" Type="http://schemas.openxmlformats.org/officeDocument/2006/relationships/hyperlink" Target="https://duckduckgo.com/?q=%5cAUTOLUS+pipeline" TargetMode="External"/><Relationship Id="rId98" Type="http://schemas.openxmlformats.org/officeDocument/2006/relationships/hyperlink" Target="https://duckduckgo.com/?q=%5cCHIMERIX+pipeline" TargetMode="External"/><Relationship Id="rId121" Type="http://schemas.openxmlformats.org/officeDocument/2006/relationships/hyperlink" Target="https://duckduckgo.com/?q=%5cCELLECTIS+pipeline" TargetMode="External"/><Relationship Id="rId142" Type="http://schemas.openxmlformats.org/officeDocument/2006/relationships/hyperlink" Target="https://duckduckgo.com/?q=%5cGT%20BIOPHARMA+pipeline" TargetMode="External"/><Relationship Id="rId163" Type="http://schemas.openxmlformats.org/officeDocument/2006/relationships/hyperlink" Target="https://duckduckgo.com/?q=%5cKAZIA+pipeline" TargetMode="External"/><Relationship Id="rId184" Type="http://schemas.openxmlformats.org/officeDocument/2006/relationships/hyperlink" Target="https://duckduckgo.com/?q=%5cCASI%20PHARMACEUTICALS+pipeline" TargetMode="External"/><Relationship Id="rId189" Type="http://schemas.openxmlformats.org/officeDocument/2006/relationships/hyperlink" Target="https://duckduckgo.com/?q=%5cCONTEXT+pipeline" TargetMode="External"/><Relationship Id="rId219" Type="http://schemas.openxmlformats.org/officeDocument/2006/relationships/hyperlink" Target="https://duckduckgo.com/?q=%5cSCOPUS+pipeline" TargetMode="External"/><Relationship Id="rId3" Type="http://schemas.openxmlformats.org/officeDocument/2006/relationships/hyperlink" Target="https://duckduckgo.com/?q=%5cEXELIXIS+pipeline" TargetMode="External"/><Relationship Id="rId214" Type="http://schemas.openxmlformats.org/officeDocument/2006/relationships/hyperlink" Target="https://duckduckgo.com/?q=%5cCYCLACEL%20PHARMACEUTICALS+pipeline" TargetMode="External"/><Relationship Id="rId25" Type="http://schemas.openxmlformats.org/officeDocument/2006/relationships/hyperlink" Target="https://duckduckgo.com/?q=%5cKYMERA%20THERAPEUTICS+pipeline" TargetMode="External"/><Relationship Id="rId46" Type="http://schemas.openxmlformats.org/officeDocument/2006/relationships/hyperlink" Target="https://duckduckgo.com/?q=%5cERASCA+pipeline" TargetMode="External"/><Relationship Id="rId67" Type="http://schemas.openxmlformats.org/officeDocument/2006/relationships/hyperlink" Target="https://duckduckgo.com/?q=%5cCENTURY%20THERAPEUTICS+pipeline" TargetMode="External"/><Relationship Id="rId116" Type="http://schemas.openxmlformats.org/officeDocument/2006/relationships/hyperlink" Target="https://duckduckgo.com/?q=%5cCITIUS%20PHARMACEUTICALS+pipeline" TargetMode="External"/><Relationship Id="rId137" Type="http://schemas.openxmlformats.org/officeDocument/2006/relationships/hyperlink" Target="https://duckduckgo.com/?q=%5cHOOKIPA+pipeline" TargetMode="External"/><Relationship Id="rId158" Type="http://schemas.openxmlformats.org/officeDocument/2006/relationships/hyperlink" Target="https://duckduckgo.com/?q=%5cGENPREX+pipeline" TargetMode="External"/><Relationship Id="rId20" Type="http://schemas.openxmlformats.org/officeDocument/2006/relationships/hyperlink" Target="https://duckduckgo.com/?q=%5cSANA+pipeline" TargetMode="External"/><Relationship Id="rId41" Type="http://schemas.openxmlformats.org/officeDocument/2006/relationships/hyperlink" Target="https://duckduckgo.com/?q=%5cATARA%20BIOTHERAPEUTICS+pipeline" TargetMode="External"/><Relationship Id="rId62" Type="http://schemas.openxmlformats.org/officeDocument/2006/relationships/hyperlink" Target="https://duckduckgo.com/?q=%5cIMMATICS+pipeline" TargetMode="External"/><Relationship Id="rId83" Type="http://schemas.openxmlformats.org/officeDocument/2006/relationships/hyperlink" Target="https://duckduckgo.com/?q=%5cCLOVIS%20ONCOLOGY+pipeline" TargetMode="External"/><Relationship Id="rId88" Type="http://schemas.openxmlformats.org/officeDocument/2006/relationships/hyperlink" Target="https://duckduckgo.com/?q=%5cADAPTIMMUNE+pipeline" TargetMode="External"/><Relationship Id="rId111" Type="http://schemas.openxmlformats.org/officeDocument/2006/relationships/hyperlink" Target="https://duckduckgo.com/?q=%5cPIERIS%20PHARMACEUTICALS+pipeline" TargetMode="External"/><Relationship Id="rId132" Type="http://schemas.openxmlformats.org/officeDocument/2006/relationships/hyperlink" Target="https://duckduckgo.com/?q=%5cSURFACE%20ONCOLOGY+pipeline" TargetMode="External"/><Relationship Id="rId153" Type="http://schemas.openxmlformats.org/officeDocument/2006/relationships/hyperlink" Target="https://duckduckgo.com/?q=%5cIMV+pipeline" TargetMode="External"/><Relationship Id="rId174" Type="http://schemas.openxmlformats.org/officeDocument/2006/relationships/hyperlink" Target="https://duckduckgo.com/?q=%5cMOLECULIN%20BIOTECH+pipeline" TargetMode="External"/><Relationship Id="rId179" Type="http://schemas.openxmlformats.org/officeDocument/2006/relationships/hyperlink" Target="https://duckduckgo.com/?q=%5cPURPLE+pipeline" TargetMode="External"/><Relationship Id="rId195" Type="http://schemas.openxmlformats.org/officeDocument/2006/relationships/hyperlink" Target="https://duckduckgo.com/?q=%5cONCONOVA%20THERAPEUTICS+pipeline" TargetMode="External"/><Relationship Id="rId209" Type="http://schemas.openxmlformats.org/officeDocument/2006/relationships/hyperlink" Target="https://duckduckgo.com/?q=%5cAYALA%20PHARMACEUTICALS+pipeline" TargetMode="External"/><Relationship Id="rId190" Type="http://schemas.openxmlformats.org/officeDocument/2006/relationships/hyperlink" Target="https://duckduckgo.com/?q=%5cGLYCOMIMETICS+pipeline" TargetMode="External"/><Relationship Id="rId204" Type="http://schemas.openxmlformats.org/officeDocument/2006/relationships/hyperlink" Target="https://duckduckgo.com/?q=%5cPANBELA%20THERAPEUTICS+pipeline" TargetMode="External"/><Relationship Id="rId220" Type="http://schemas.openxmlformats.org/officeDocument/2006/relationships/hyperlink" Target="https://duckduckgo.com/?q=%5cKIROMIC%20BIOPHARMA+pipeline" TargetMode="External"/><Relationship Id="rId15" Type="http://schemas.openxmlformats.org/officeDocument/2006/relationships/hyperlink" Target="https://duckduckgo.com/?q=%5cIMMUNOCORE+pipeline" TargetMode="External"/><Relationship Id="rId36" Type="http://schemas.openxmlformats.org/officeDocument/2006/relationships/hyperlink" Target="https://duckduckgo.com/?q=%5cCOGENT%20BIOSCIENCES+pipeline" TargetMode="External"/><Relationship Id="rId57" Type="http://schemas.openxmlformats.org/officeDocument/2006/relationships/hyperlink" Target="https://duckduckgo.com/?q=%5cCOMPUGEN+pipeline" TargetMode="External"/><Relationship Id="rId106" Type="http://schemas.openxmlformats.org/officeDocument/2006/relationships/hyperlink" Target="https://duckduckgo.com/?q=%5cNUVECTIS%20PHARMA+pipeline" TargetMode="External"/><Relationship Id="rId127" Type="http://schemas.openxmlformats.org/officeDocument/2006/relationships/hyperlink" Target="https://duckduckgo.com/?q=%5cTCR2+pipeline" TargetMode="External"/><Relationship Id="rId10" Type="http://schemas.openxmlformats.org/officeDocument/2006/relationships/hyperlink" Target="https://duckduckgo.com/?q=%5cARCUS%20BIOSCIENCES+pipeline" TargetMode="External"/><Relationship Id="rId31" Type="http://schemas.openxmlformats.org/officeDocument/2006/relationships/hyperlink" Target="https://duckduckgo.com/?q=%5cVERU+pipeline" TargetMode="External"/><Relationship Id="rId52" Type="http://schemas.openxmlformats.org/officeDocument/2006/relationships/hyperlink" Target="https://duckduckgo.com/?q=%5cMORPHOSYS+pipeline" TargetMode="External"/><Relationship Id="rId73" Type="http://schemas.openxmlformats.org/officeDocument/2006/relationships/hyperlink" Target="https://duckduckgo.com/?q=%5cC4+pipeline" TargetMode="External"/><Relationship Id="rId78" Type="http://schemas.openxmlformats.org/officeDocument/2006/relationships/hyperlink" Target="https://duckduckgo.com/?q=%5cFORMA%20THERAPEUTICS%20HOLDINGS+pipeline" TargetMode="External"/><Relationship Id="rId94" Type="http://schemas.openxmlformats.org/officeDocument/2006/relationships/hyperlink" Target="https://duckduckgo.com/?q=%5cOMEGA%20THERAPEUTICS+pipeline" TargetMode="External"/><Relationship Id="rId99" Type="http://schemas.openxmlformats.org/officeDocument/2006/relationships/hyperlink" Target="https://duckduckgo.com/?q=%5cGRITSTONE%20BIO+pipeline" TargetMode="External"/><Relationship Id="rId101" Type="http://schemas.openxmlformats.org/officeDocument/2006/relationships/hyperlink" Target="https://duckduckgo.com/?q=%5cIMMUTEP+pipeline" TargetMode="External"/><Relationship Id="rId122" Type="http://schemas.openxmlformats.org/officeDocument/2006/relationships/hyperlink" Target="https://duckduckgo.com/?q=%5cWEREWOLF%20THERAPEUTICS+pipeline" TargetMode="External"/><Relationship Id="rId143" Type="http://schemas.openxmlformats.org/officeDocument/2006/relationships/hyperlink" Target="https://duckduckgo.com/?q=%5cXILIO%20THERAPEUTICS+pipeline" TargetMode="External"/><Relationship Id="rId148" Type="http://schemas.openxmlformats.org/officeDocument/2006/relationships/hyperlink" Target="https://duckduckgo.com/?q=%5cPYXIS%20ONCOLOGY+pipeline" TargetMode="External"/><Relationship Id="rId164" Type="http://schemas.openxmlformats.org/officeDocument/2006/relationships/hyperlink" Target="https://duckduckgo.com/?q=%5cEFFECTOR%20THERAPEUTICS+pipeline" TargetMode="External"/><Relationship Id="rId169" Type="http://schemas.openxmlformats.org/officeDocument/2006/relationships/hyperlink" Target="https://duckduckgo.com/?q=%5cSELLAS%20LIFE%20SCIENCES%20GROUP+pipeline" TargetMode="External"/><Relationship Id="rId185" Type="http://schemas.openxmlformats.org/officeDocument/2006/relationships/hyperlink" Target="https://duckduckgo.com/?q=%5cPROTARA%20THERAPEUTICS+pipeline" TargetMode="External"/><Relationship Id="rId4" Type="http://schemas.openxmlformats.org/officeDocument/2006/relationships/hyperlink" Target="https://duckduckgo.com/?q=%5cMIRATI%20THERAPEUTICS+pipeline" TargetMode="External"/><Relationship Id="rId9" Type="http://schemas.openxmlformats.org/officeDocument/2006/relationships/hyperlink" Target="https://duckduckgo.com/?q=%5cARVINAS+pipeline" TargetMode="External"/><Relationship Id="rId180" Type="http://schemas.openxmlformats.org/officeDocument/2006/relationships/hyperlink" Target="https://duckduckgo.com/?q=%5cAIM+pipeline" TargetMode="External"/><Relationship Id="rId210" Type="http://schemas.openxmlformats.org/officeDocument/2006/relationships/hyperlink" Target="https://duckduckgo.com/?q=%5cSALARIUS%20PHARMACEUTICALS+pipeline" TargetMode="External"/><Relationship Id="rId215" Type="http://schemas.openxmlformats.org/officeDocument/2006/relationships/hyperlink" Target="https://duckduckgo.com/?q=%5cBELLICUM%20PHARMACEUTICALS+pipeline" TargetMode="External"/><Relationship Id="rId26" Type="http://schemas.openxmlformats.org/officeDocument/2006/relationships/hyperlink" Target="https://duckduckgo.com/?q=%5cSYNDAX%20PHARMACEUTICALS+pipeline" TargetMode="External"/><Relationship Id="rId47" Type="http://schemas.openxmlformats.org/officeDocument/2006/relationships/hyperlink" Target="https://duckduckgo.com/?q=%5cPMV%20PHARMACEUTICALS+pipeline" TargetMode="External"/><Relationship Id="rId68" Type="http://schemas.openxmlformats.org/officeDocument/2006/relationships/hyperlink" Target="https://duckduckgo.com/?q=%5cJANUX%20THERAPEUTICS+pipeline" TargetMode="External"/><Relationship Id="rId89" Type="http://schemas.openxmlformats.org/officeDocument/2006/relationships/hyperlink" Target="https://duckduckgo.com/?q=%5cALPINE%20IMMUNE%20SCIENCES+pipeline" TargetMode="External"/><Relationship Id="rId112" Type="http://schemas.openxmlformats.org/officeDocument/2006/relationships/hyperlink" Target="https://duckduckgo.com/?q=%5cVIRACTA%20THERAPEUTICS+pipeline" TargetMode="External"/><Relationship Id="rId133" Type="http://schemas.openxmlformats.org/officeDocument/2006/relationships/hyperlink" Target="https://duckduckgo.com/?q=%5cBLACK%20DIAMOND%20THERAPEUTICS+pipeline" TargetMode="External"/><Relationship Id="rId154" Type="http://schemas.openxmlformats.org/officeDocument/2006/relationships/hyperlink" Target="https://duckduckgo.com/?q=%5cLAVA+pipeline" TargetMode="External"/><Relationship Id="rId175" Type="http://schemas.openxmlformats.org/officeDocument/2006/relationships/hyperlink" Target="https://duckduckgo.com/?q=%5cTYME%20TECHNOLOGIES+pipeline" TargetMode="External"/><Relationship Id="rId196" Type="http://schemas.openxmlformats.org/officeDocument/2006/relationships/hyperlink" Target="https://duckduckgo.com/?q=%5cCELYAD+pipeline" TargetMode="External"/><Relationship Id="rId200" Type="http://schemas.openxmlformats.org/officeDocument/2006/relationships/hyperlink" Target="https://duckduckgo.com/?q=%5cCELLECTAR%20BIOSCIENCES+pipeline" TargetMode="External"/><Relationship Id="rId16" Type="http://schemas.openxmlformats.org/officeDocument/2006/relationships/hyperlink" Target="https://duckduckgo.com/?q=%5cREVOLUTION%20MEDICINES+pipeline" TargetMode="External"/><Relationship Id="rId221" Type="http://schemas.openxmlformats.org/officeDocument/2006/relationships/hyperlink" Target="https://duckduckgo.com/?q=%5cGAMIDA+pipeline" TargetMode="External"/><Relationship Id="rId37" Type="http://schemas.openxmlformats.org/officeDocument/2006/relationships/hyperlink" Target="https://duckduckgo.com/?q=%5cDECIPHERA%20PHARMACEUTICALS+pipeline" TargetMode="External"/><Relationship Id="rId58" Type="http://schemas.openxmlformats.org/officeDocument/2006/relationships/hyperlink" Target="https://duckduckgo.com/?q=%5cREPARE+pipeline" TargetMode="External"/><Relationship Id="rId79" Type="http://schemas.openxmlformats.org/officeDocument/2006/relationships/hyperlink" Target="https://duckduckgo.com/?q=%5cGRACELL+pipeline" TargetMode="External"/><Relationship Id="rId102" Type="http://schemas.openxmlformats.org/officeDocument/2006/relationships/hyperlink" Target="https://duckduckgo.com/?q=%5cORIC%20PHARMACEUTICALS+pipeline" TargetMode="External"/><Relationship Id="rId123" Type="http://schemas.openxmlformats.org/officeDocument/2006/relationships/hyperlink" Target="https://duckduckgo.com/?q=%5cACHILLES+pipeline" TargetMode="External"/><Relationship Id="rId144" Type="http://schemas.openxmlformats.org/officeDocument/2006/relationships/hyperlink" Target="https://duckduckgo.com/?q=%5cADAGENE+pipeline" TargetMode="External"/><Relationship Id="rId90" Type="http://schemas.openxmlformats.org/officeDocument/2006/relationships/hyperlink" Target="https://duckduckgo.com/?q=%5cTHESEUS%20PHARMACEUTICALS+pipeline" TargetMode="External"/><Relationship Id="rId165" Type="http://schemas.openxmlformats.org/officeDocument/2006/relationships/hyperlink" Target="https://duckduckgo.com/?q=%5cINFINITY%20PHARMACEUTICALS+pipeline" TargetMode="External"/><Relationship Id="rId186" Type="http://schemas.openxmlformats.org/officeDocument/2006/relationships/hyperlink" Target="https://duckduckgo.com/?q=%5cBROOKLYN%20IMMUNOTHERAPEUTICS+pipeline" TargetMode="External"/><Relationship Id="rId211" Type="http://schemas.openxmlformats.org/officeDocument/2006/relationships/hyperlink" Target="https://duckduckgo.com/?q=%5cCALITHERA%20BIOSCIENCES+pipeline" TargetMode="External"/><Relationship Id="rId27" Type="http://schemas.openxmlformats.org/officeDocument/2006/relationships/hyperlink" Target="https://duckduckgo.com/?q=%5cNGM%20BIOPHARMACEUTICALS+pipeline" TargetMode="External"/><Relationship Id="rId48" Type="http://schemas.openxmlformats.org/officeDocument/2006/relationships/hyperlink" Target="https://duckduckgo.com/?q=%5cNEKTAR+pipeline" TargetMode="External"/><Relationship Id="rId69" Type="http://schemas.openxmlformats.org/officeDocument/2006/relationships/hyperlink" Target="https://duckduckgo.com/?q=%5cMONTE%20ROSA%20THERAPEUTICS+pipeline" TargetMode="External"/><Relationship Id="rId113" Type="http://schemas.openxmlformats.org/officeDocument/2006/relationships/hyperlink" Target="https://duckduckgo.com/?q=%5cBIOATLA+pipeline" TargetMode="External"/><Relationship Id="rId134" Type="http://schemas.openxmlformats.org/officeDocument/2006/relationships/hyperlink" Target="https://duckduckgo.com/?q=%5cPORTAGE+pipeline" TargetMode="External"/><Relationship Id="rId80" Type="http://schemas.openxmlformats.org/officeDocument/2006/relationships/hyperlink" Target="https://duckduckgo.com/?q=%5cCARIBOU%20BIOSCIENCES+pipeline" TargetMode="External"/><Relationship Id="rId155" Type="http://schemas.openxmlformats.org/officeDocument/2006/relationships/hyperlink" Target="https://duckduckgo.com/?q=%5cONCOLYTICS+pipeline" TargetMode="External"/><Relationship Id="rId176" Type="http://schemas.openxmlformats.org/officeDocument/2006/relationships/hyperlink" Target="https://duckduckgo.com/?q=%5cIN8BIO+pipeline" TargetMode="External"/><Relationship Id="rId197" Type="http://schemas.openxmlformats.org/officeDocument/2006/relationships/hyperlink" Target="https://duckduckgo.com/?q=%5cARAVIVE+pipeline" TargetMode="External"/><Relationship Id="rId201" Type="http://schemas.openxmlformats.org/officeDocument/2006/relationships/hyperlink" Target="https://duckduckgo.com/?q=%5cIDERA%20PHARMACEUTICALS+pipeline" TargetMode="External"/><Relationship Id="rId17" Type="http://schemas.openxmlformats.org/officeDocument/2006/relationships/hyperlink" Target="https://duckduckgo.com/?q=%5cALLOGENE%20THERAPEUTICS+pipeline" TargetMode="External"/><Relationship Id="rId38" Type="http://schemas.openxmlformats.org/officeDocument/2006/relationships/hyperlink" Target="https://duckduckgo.com/?q=%5cNUVATION+pipeline" TargetMode="External"/><Relationship Id="rId59" Type="http://schemas.openxmlformats.org/officeDocument/2006/relationships/hyperlink" Target="https://duckduckgo.com/?q=%5cINHIBRX+pipeline" TargetMode="External"/><Relationship Id="rId103" Type="http://schemas.openxmlformats.org/officeDocument/2006/relationships/hyperlink" Target="https://duckduckgo.com/?q=%5cOLEMA+pipeline" TargetMode="External"/><Relationship Id="rId124" Type="http://schemas.openxmlformats.org/officeDocument/2006/relationships/hyperlink" Target="https://duckduckgo.com/?q=%5cCARDIFF%20ONCOLOGY+pipeline" TargetMode="External"/><Relationship Id="rId70" Type="http://schemas.openxmlformats.org/officeDocument/2006/relationships/hyperlink" Target="https://duckduckgo.com/?q=%5c2SEVENTY%20BIO+pipeline" TargetMode="External"/><Relationship Id="rId91" Type="http://schemas.openxmlformats.org/officeDocument/2006/relationships/hyperlink" Target="https://duckduckgo.com/?q=%5cAVEO%20PHARMACEUTICALS+pipeline" TargetMode="External"/><Relationship Id="rId145" Type="http://schemas.openxmlformats.org/officeDocument/2006/relationships/hyperlink" Target="https://duckduckgo.com/?q=%5cATRECA+pipeline" TargetMode="External"/><Relationship Id="rId166" Type="http://schemas.openxmlformats.org/officeDocument/2006/relationships/hyperlink" Target="https://duckduckgo.com/?q=%5cATHENEX+pipeline" TargetMode="External"/><Relationship Id="rId187" Type="http://schemas.openxmlformats.org/officeDocument/2006/relationships/hyperlink" Target="https://duckduckgo.com/?q=%5cNUCANA+pipeline" TargetMode="External"/><Relationship Id="rId1" Type="http://schemas.openxmlformats.org/officeDocument/2006/relationships/hyperlink" Target="https://duckduckgo.com/?q=%5cLEGEND+pipeline" TargetMode="External"/><Relationship Id="rId212" Type="http://schemas.openxmlformats.org/officeDocument/2006/relationships/hyperlink" Target="https://duckduckgo.com/?q=%5cLIXTE%20BIOTECHNOLOGY%20HOLDINGS+pipeline" TargetMode="External"/><Relationship Id="rId28" Type="http://schemas.openxmlformats.org/officeDocument/2006/relationships/hyperlink" Target="https://duckduckgo.com/?q=%5cCELLDEX%20THERAPEUTICS+pipeline" TargetMode="External"/><Relationship Id="rId49" Type="http://schemas.openxmlformats.org/officeDocument/2006/relationships/hyperlink" Target="https://duckduckgo.com/?q=%5cINSTIL%20BIO+pipeline" TargetMode="External"/><Relationship Id="rId114" Type="http://schemas.openxmlformats.org/officeDocument/2006/relationships/hyperlink" Target="https://duckduckgo.com/?q=%5cGENENTA+pipeline" TargetMode="External"/><Relationship Id="rId60" Type="http://schemas.openxmlformats.org/officeDocument/2006/relationships/hyperlink" Target="https://duckduckgo.com/?q=%5cFOGHORN+pipeline" TargetMode="External"/><Relationship Id="rId81" Type="http://schemas.openxmlformats.org/officeDocument/2006/relationships/hyperlink" Target="https://duckduckgo.com/?q=%5cBIOMEA%20FUSION+pipeline" TargetMode="External"/><Relationship Id="rId135" Type="http://schemas.openxmlformats.org/officeDocument/2006/relationships/hyperlink" Target="https://duckduckgo.com/?q=%5cCHECKPOINT%20THERAPEUTICS+pipeline" TargetMode="External"/><Relationship Id="rId156" Type="http://schemas.openxmlformats.org/officeDocument/2006/relationships/hyperlink" Target="https://duckduckgo.com/?q=%5cNIGHTHAWK%20BIOSCIENCES+pipeline" TargetMode="External"/><Relationship Id="rId177" Type="http://schemas.openxmlformats.org/officeDocument/2006/relationships/hyperlink" Target="https://duckduckgo.com/?q=%5cNEOLEUKIN%20THERAPEUTICS+pipeline" TargetMode="External"/><Relationship Id="rId198" Type="http://schemas.openxmlformats.org/officeDocument/2006/relationships/hyperlink" Target="https://duckduckgo.com/?q=%5cINDAPTUS%20THERAPEUTICS+pipeline" TargetMode="External"/><Relationship Id="rId202" Type="http://schemas.openxmlformats.org/officeDocument/2006/relationships/hyperlink" Target="https://duckduckgo.com/?q=%5cAPTEVO+pipeline" TargetMode="External"/><Relationship Id="rId18" Type="http://schemas.openxmlformats.org/officeDocument/2006/relationships/hyperlink" Target="https://duckduckgo.com/?q=%5cLYELL%20IMMUNOPHARMA+pipeline" TargetMode="External"/><Relationship Id="rId39" Type="http://schemas.openxmlformats.org/officeDocument/2006/relationships/hyperlink" Target="https://duckduckgo.com/?q=%5cIGM%20BIOSCIENCES+pipeline" TargetMode="External"/><Relationship Id="rId50" Type="http://schemas.openxmlformats.org/officeDocument/2006/relationships/hyperlink" Target="https://duckduckgo.com/?q=%5cGERON+pipeline" TargetMode="External"/><Relationship Id="rId104" Type="http://schemas.openxmlformats.org/officeDocument/2006/relationships/hyperlink" Target="https://duckduckgo.com/?q=%5cINMUNE+pipeline" TargetMode="External"/><Relationship Id="rId125" Type="http://schemas.openxmlformats.org/officeDocument/2006/relationships/hyperlink" Target="https://duckduckgo.com/?q=%5cGREENWICH%20LIFESCIENCES+pipeline" TargetMode="External"/><Relationship Id="rId146" Type="http://schemas.openxmlformats.org/officeDocument/2006/relationships/hyperlink" Target="https://duckduckgo.com/?q=%5cHCW+pipeline" TargetMode="External"/><Relationship Id="rId167" Type="http://schemas.openxmlformats.org/officeDocument/2006/relationships/hyperlink" Target="https://duckduckgo.com/?q=%5cONCTERNAL%20THERAPEUTICS+pipeline" TargetMode="External"/><Relationship Id="rId188" Type="http://schemas.openxmlformats.org/officeDocument/2006/relationships/hyperlink" Target="https://duckduckgo.com/?q=%5cELEVATION%20ONCOLOGY+pipeline" TargetMode="External"/><Relationship Id="rId71" Type="http://schemas.openxmlformats.org/officeDocument/2006/relationships/hyperlink" Target="https://duckduckgo.com/?q=%5cCENTESSA+pipeline" TargetMode="External"/><Relationship Id="rId92" Type="http://schemas.openxmlformats.org/officeDocument/2006/relationships/hyperlink" Target="https://duckduckgo.com/?q=%5cKRONOS+pipeline" TargetMode="External"/><Relationship Id="rId213" Type="http://schemas.openxmlformats.org/officeDocument/2006/relationships/hyperlink" Target="https://duckduckgo.com/?q=%5cXENETIC%20BIOSCIENCES+pipeline" TargetMode="External"/><Relationship Id="rId2" Type="http://schemas.openxmlformats.org/officeDocument/2006/relationships/hyperlink" Target="https://duckduckgo.com/?q=%5cNOVOCURE+pipeline" TargetMode="External"/><Relationship Id="rId29" Type="http://schemas.openxmlformats.org/officeDocument/2006/relationships/hyperlink" Target="https://duckduckgo.com/?q=%5cIMMUNOGEN+pipeline" TargetMode="External"/><Relationship Id="rId40" Type="http://schemas.openxmlformats.org/officeDocument/2006/relationships/hyperlink" Target="https://duckduckgo.com/?q=%5cARCELLX+pipeline" TargetMode="External"/><Relationship Id="rId115" Type="http://schemas.openxmlformats.org/officeDocument/2006/relationships/hyperlink" Target="https://duckduckgo.com/?q=%5cNEXTCURE+pipeline" TargetMode="External"/><Relationship Id="rId136" Type="http://schemas.openxmlformats.org/officeDocument/2006/relationships/hyperlink" Target="https://duckduckgo.com/?q=%5cCANDEL%20THERAPEUTICS+pipeline" TargetMode="External"/><Relationship Id="rId157" Type="http://schemas.openxmlformats.org/officeDocument/2006/relationships/hyperlink" Target="https://duckduckgo.com/?q=%5cHARPOON%20THERAPEUTICS+pipeline" TargetMode="External"/><Relationship Id="rId178" Type="http://schemas.openxmlformats.org/officeDocument/2006/relationships/hyperlink" Target="https://duckduckgo.com/?q=%5cTRACON%20PHARMACEUTICALS+pipeline" TargetMode="External"/><Relationship Id="rId61" Type="http://schemas.openxmlformats.org/officeDocument/2006/relationships/hyperlink" Target="https://duckduckgo.com/?q=%5cCULLINAN%20ONCOLOGY+pipeline" TargetMode="External"/><Relationship Id="rId82" Type="http://schemas.openxmlformats.org/officeDocument/2006/relationships/hyperlink" Target="https://duckduckgo.com/?q=%5cZYMEWORKS+pipeline" TargetMode="External"/><Relationship Id="rId199" Type="http://schemas.openxmlformats.org/officeDocument/2006/relationships/hyperlink" Target="https://duckduckgo.com/?q=%5cTEMPEST%20THERAPEUTICS+pipeline" TargetMode="External"/><Relationship Id="rId203" Type="http://schemas.openxmlformats.org/officeDocument/2006/relationships/hyperlink" Target="https://duckduckgo.com/?q=%5cAPREA%20THERAPEUTICS+pipeline" TargetMode="External"/><Relationship Id="rId19" Type="http://schemas.openxmlformats.org/officeDocument/2006/relationships/hyperlink" Target="https://duckduckgo.com/?q=%5cBRIDGEBIO%20PHARMA+pipeline" TargetMode="External"/><Relationship Id="rId30" Type="http://schemas.openxmlformats.org/officeDocument/2006/relationships/hyperlink" Target="https://duckduckgo.com/?q=%5cCRINETICS%20PHARMACEUTICALS+pipeline" TargetMode="External"/><Relationship Id="rId105" Type="http://schemas.openxmlformats.org/officeDocument/2006/relationships/hyperlink" Target="https://duckduckgo.com/?q=%5cPOSEIDA%20THERAPEUTICS+pipeline" TargetMode="External"/><Relationship Id="rId126" Type="http://schemas.openxmlformats.org/officeDocument/2006/relationships/hyperlink" Target="https://duckduckgo.com/?q=%5cESSA+pipeline" TargetMode="External"/><Relationship Id="rId147" Type="http://schemas.openxmlformats.org/officeDocument/2006/relationships/hyperlink" Target="https://duckduckgo.com/?q=%5cMEDICENNA+pipeline" TargetMode="External"/><Relationship Id="rId168" Type="http://schemas.openxmlformats.org/officeDocument/2006/relationships/hyperlink" Target="https://duckduckgo.com/?q=%5cMOLECULAR%20TEMPLATES+pipelin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uckduckgo.com/?q=%5cASCENDIS+pipeline" TargetMode="External"/><Relationship Id="rId3" Type="http://schemas.openxmlformats.org/officeDocument/2006/relationships/hyperlink" Target="https://duckduckgo.com/?q=%5cINTELLIA%20THERAPEUTICS+pipeline" TargetMode="External"/><Relationship Id="rId7" Type="http://schemas.openxmlformats.org/officeDocument/2006/relationships/hyperlink" Target="https://duckduckgo.com/?q=%5cMAGENTA%20THERAPEUTICS+pipeline" TargetMode="External"/><Relationship Id="rId2" Type="http://schemas.openxmlformats.org/officeDocument/2006/relationships/hyperlink" Target="https://duckduckgo.com/?q=%5cCRISPR+pipeline" TargetMode="External"/><Relationship Id="rId1" Type="http://schemas.openxmlformats.org/officeDocument/2006/relationships/hyperlink" Target="https://duckduckgo.com/?q=%5cSAREPTA%20THERAPEUTICS+pipeline" TargetMode="External"/><Relationship Id="rId6" Type="http://schemas.openxmlformats.org/officeDocument/2006/relationships/hyperlink" Target="https://duckduckgo.com/?q=%5cEDITAS%20MEDICINE+pipeline" TargetMode="External"/><Relationship Id="rId5" Type="http://schemas.openxmlformats.org/officeDocument/2006/relationships/hyperlink" Target="https://duckduckgo.com/?q=%5cKRYSTAL%20BIOTECH+pipeline" TargetMode="External"/><Relationship Id="rId4" Type="http://schemas.openxmlformats.org/officeDocument/2006/relationships/hyperlink" Target="https://duckduckgo.com/?q=%5cBEAM+pipel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FA3B-25C1-8F46-A279-CE3D66247642}">
  <dimension ref="A1"/>
  <sheetViews>
    <sheetView tabSelected="1" workbookViewId="0">
      <selection activeCell="E41" sqref="E41"/>
    </sheetView>
  </sheetViews>
  <sheetFormatPr baseColWidth="10" defaultRowHeight="13" x14ac:dyDescent="0.15"/>
  <cols>
    <col min="1" max="16384" width="10.83203125" style="115"/>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575B-C4C3-604D-AF58-D13AAAFFABAA}">
  <dimension ref="A1:AR490"/>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42.5" style="12" customWidth="1"/>
    <col min="4" max="4" width="9.33203125" style="10" hidden="1" customWidth="1"/>
    <col min="5" max="5" width="10.83203125" style="11" customWidth="1"/>
    <col min="6" max="6" width="47" style="10" hidden="1" customWidth="1"/>
    <col min="7" max="7" width="20" style="11" customWidth="1"/>
    <col min="8" max="9" width="10.83203125" style="11"/>
    <col min="10" max="10" width="10.83203125" style="11" customWidth="1"/>
    <col min="11" max="12" width="10.83203125" style="11"/>
    <col min="13" max="13" width="17.33203125" style="26" customWidth="1"/>
    <col min="14" max="16" width="25.6640625" style="26" customWidth="1"/>
    <col min="17" max="17" width="12.33203125" style="26" customWidth="1"/>
    <col min="18" max="18" width="25.6640625" style="26" customWidth="1"/>
    <col min="19" max="19" width="38.83203125" style="27" customWidth="1"/>
    <col min="20" max="21" width="10.83203125" style="11"/>
    <col min="22"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93" t="s">
        <v>1970</v>
      </c>
      <c r="B2" s="93" t="s">
        <v>1971</v>
      </c>
      <c r="C2" s="12" t="s">
        <v>1972</v>
      </c>
      <c r="D2" s="2" t="e" vm="562">
        <v>#VALUE!</v>
      </c>
      <c r="E2" s="31" t="str">
        <f t="shared" ref="E2:E37" si="0">HYPERLINK(_xlfn.CONCAT("https://duckduckgo.com/?q=%5c",LEFT(B2,FIND(" ",B2)-1)," pipeline"),"Link")</f>
        <v>Link</v>
      </c>
      <c r="F2" s="12" t="s">
        <v>1973</v>
      </c>
      <c r="G2" s="28" cm="1">
        <f t="array" ref="G2">_FV(D2,"Market cap",TRUE)/1000000000</f>
        <v>2.720348</v>
      </c>
      <c r="H2" s="11" cm="1">
        <f t="array" ref="H2">_FV(D2,"Price")</f>
        <v>20.29</v>
      </c>
      <c r="I2" s="11" t="s">
        <v>47</v>
      </c>
      <c r="J2" s="35" cm="1">
        <f t="array" ref="J2">_FV(D2,"Shares outstanding",TRUE)/1000000</f>
        <v>134.07329999999999</v>
      </c>
      <c r="K2" s="11">
        <v>113.95</v>
      </c>
      <c r="L2" s="89">
        <v>7.0599999999999996E-2</v>
      </c>
      <c r="M2" s="25" t="s">
        <v>14138</v>
      </c>
      <c r="N2" s="53" t="s">
        <v>16089</v>
      </c>
      <c r="O2" s="53" t="s">
        <v>16090</v>
      </c>
      <c r="P2" s="130">
        <v>42.11</v>
      </c>
      <c r="Q2" s="53" t="s">
        <v>16091</v>
      </c>
      <c r="R2" s="53" t="s">
        <v>16092</v>
      </c>
      <c r="S2" s="126" t="s">
        <v>16093</v>
      </c>
      <c r="T2" s="11" t="s">
        <v>14788</v>
      </c>
      <c r="U2" s="11">
        <v>13.4</v>
      </c>
      <c r="V2" s="65" cm="1">
        <f t="array" ref="V2">(H2-(_FV(D2,"52 week high",TRUE)))/(_FV(D2,"52 week high",TRUE))</f>
        <v>-0.16605014385532263</v>
      </c>
      <c r="W2" s="65" cm="1">
        <f t="array" ref="W2">(H2-(_FV(D2,"52 week low",TRUE)))/(_FV(D2,"52 week low",TRUE))</f>
        <v>1.2926553672316383</v>
      </c>
      <c r="Y2" s="30" t="str">
        <f>HYPERLINK(_xlfn.CONCAT("https://twitter.com/search?q=%24",A2,"&amp;src=typed_query&amp;f=live&amp;pf=on"),"Twitter")</f>
        <v>Twitter</v>
      </c>
      <c r="Z2" s="30" t="str">
        <f t="shared" ref="Z2:Z37" si="1">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 t="shared" ref="AC2:AC37" si="2">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37" si="3">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37" si="4">HYPERLINK(_xlfn.CONCAT("http://openinsider.com/search?q=",A2),"OI")</f>
        <v>OI</v>
      </c>
      <c r="AM2" s="30" t="str">
        <f>HYPERLINK(_xlfn.CONCAT("https://iborrowdesk.com/report/",A2),"IB")</f>
        <v>IB</v>
      </c>
      <c r="AN2" s="30" t="str">
        <f t="shared" ref="AN2:AN37" si="5">HYPERLINK(_xlfn.CONCAT("https://www.nasdaq.com/market-activity/stocks/",A2,"/short-interest"),"SI")</f>
        <v>SI</v>
      </c>
      <c r="AO2" s="30" t="str">
        <f t="shared" ref="AO2:AO37" si="6">HYPERLINK(_xlfn.CONCAT("https://shortsqueeze.com/?symbol=",A2),"SS")</f>
        <v>SS</v>
      </c>
      <c r="AP2" s="45" t="str">
        <f t="shared" ref="AP2:AP37" si="7">HYPERLINK(_xlfn.CONCAT("https://roic.ai/company/",A2),"ROIC")</f>
        <v>ROIC</v>
      </c>
      <c r="AQ2" s="30" t="str">
        <f t="shared" ref="AQ2:AQ37" si="8">HYPERLINK(_xlfn.CONCAT("https://www.dataroma.com/m/stock.php?sym=",A2),"DR")</f>
        <v>DR</v>
      </c>
      <c r="AR2" s="46" t="str">
        <f t="shared" ref="AR2:AR37" si="9">HYPERLINK(_xlfn.CONCAT("https://www.sharesoutstandinghistory.com/?symbol=",A2),"SOH")</f>
        <v>SOH</v>
      </c>
    </row>
    <row r="3" spans="1:44" x14ac:dyDescent="0.2">
      <c r="A3" s="93" t="s">
        <v>1991</v>
      </c>
      <c r="B3" s="93" t="s">
        <v>1992</v>
      </c>
      <c r="C3" s="12" t="s">
        <v>1993</v>
      </c>
      <c r="D3" s="2" t="e" vm="563">
        <v>#VALUE!</v>
      </c>
      <c r="E3" s="31" t="str">
        <f t="shared" si="0"/>
        <v>Link</v>
      </c>
      <c r="F3" s="12" t="s">
        <v>1994</v>
      </c>
      <c r="G3" s="28" cm="1">
        <f t="array" ref="G3">_FV(D3,"Market cap",TRUE)/1000000000</f>
        <v>1.447327</v>
      </c>
      <c r="H3" s="11" cm="1">
        <f t="array" ref="H3">_FV(D3,"Price")</f>
        <v>35.96</v>
      </c>
      <c r="I3" s="11" t="s">
        <v>47</v>
      </c>
      <c r="J3" s="35" cm="1">
        <f t="array" ref="J3">_FV(D3,"Shares outstanding",TRUE)/1000000</f>
        <v>40.248249999999999</v>
      </c>
      <c r="K3" s="11">
        <v>34.92</v>
      </c>
      <c r="L3" s="89">
        <v>6.3E-2</v>
      </c>
      <c r="M3" s="25" t="s">
        <v>14256</v>
      </c>
      <c r="N3" s="53" t="s">
        <v>16094</v>
      </c>
      <c r="O3" s="53" t="s">
        <v>16095</v>
      </c>
      <c r="P3" s="130">
        <v>59.44</v>
      </c>
      <c r="Q3" s="53" t="s">
        <v>16096</v>
      </c>
      <c r="R3" s="53" t="s">
        <v>16097</v>
      </c>
      <c r="S3" s="126" t="s">
        <v>14848</v>
      </c>
      <c r="T3" s="11" t="s">
        <v>13890</v>
      </c>
      <c r="U3" s="11">
        <v>17.350000000000001</v>
      </c>
      <c r="V3" s="65" cm="1">
        <f t="array" ref="V3">(H3-(_FV(D3,"52 week high",TRUE)))/(_FV(D3,"52 week high",TRUE))</f>
        <v>-5.4430712595319487E-2</v>
      </c>
      <c r="W3" s="65" cm="1">
        <f t="array" ref="W3">(H3-(_FV(D3,"52 week low",TRUE)))/(_FV(D3,"52 week low",TRUE))</f>
        <v>2.7972544878563887</v>
      </c>
      <c r="Y3" s="30" t="str">
        <f t="shared" ref="Y3:Y37" si="10">HYPERLINK(_xlfn.CONCAT("https://twitter.com/search?q=%24",A3,"&amp;src=typed_query&amp;f=live&amp;pf=on"),"Twitter")</f>
        <v>Twitter</v>
      </c>
      <c r="Z3" s="30" t="str">
        <f t="shared" si="1"/>
        <v>Twitter</v>
      </c>
      <c r="AA3" s="29" t="str">
        <f>HYPERLINK(_xlfn.CONCAT("https://www.sec.gov/edgar/browse/?CIK=",(_xlfn.XLOOKUP(A3,CIK!$A$1:$A$99999,CIK!$B$1:$B$99999,,0))),"SEC")</f>
        <v>SEC</v>
      </c>
      <c r="AB3" s="30" t="str">
        <f t="shared" ref="AB3:AB37" si="11">HYPERLINK(_xlfn.CONCAT("https://duckduckgo.com/?q=%5cprofiles+biocentury+",B3),"BC")</f>
        <v>BC</v>
      </c>
      <c r="AC3" s="29" t="str">
        <f t="shared" si="2"/>
        <v>News</v>
      </c>
      <c r="AD3" s="30" t="str">
        <f t="shared" ref="AD3:AD37" si="12">HYPERLINK(_xlfn.CONCAT("https://www.evaluate.com/vantage-search?search_api_fulltext=",LEFT(B3,FIND(" ",B3)-1)),"News")</f>
        <v>News</v>
      </c>
      <c r="AE3" s="29" t="str">
        <f t="shared" ref="AE3:AE37" si="13">HYPERLINK(_xlfn.CONCAT("https://www.biopharmadive.com/search/?q=",LEFT(B3,FIND(" ",B3)-1)),"News")</f>
        <v>News</v>
      </c>
      <c r="AF3" s="29" t="str">
        <f t="shared" ref="AF3:AF37" si="14">HYPERLINK(_xlfn.CONCAT("https://www.biospace.com/news/?Keywords=",LEFT(B3,FIND(" ",B3)-1)),"News")</f>
        <v>News</v>
      </c>
      <c r="AG3" s="29" t="str">
        <f t="shared" ref="AG3:AG37" si="15">HYPERLINK(_xlfn.CONCAT("https://www.fiercebiotech.com/search-results?fulltext_search=",LEFT(B3,FIND(" ",B3)-1)),"News")</f>
        <v>News</v>
      </c>
      <c r="AH3" s="30" t="str">
        <f t="shared" si="3"/>
        <v>News</v>
      </c>
      <c r="AI3" s="30" t="str">
        <f t="shared" ref="AI3:AI37" si="16">HYPERLINK(_xlfn.CONCAT("https://www.nasdaq.com/market-activity/stocks/",A3,"/option-chain"),"OC")</f>
        <v>OC</v>
      </c>
      <c r="AJ3" s="30" t="str">
        <f t="shared" ref="AJ3:AJ37" si="17">HYPERLINK(_xlfn.CONCAT("https://whalewisdom.com/stock/",A3),"WW")</f>
        <v>WW</v>
      </c>
      <c r="AK3" s="30" t="str">
        <f t="shared" ref="AK3:AK37" si="18">HYPERLINK(_xlfn.CONCAT("https://fintel.io/n/us/",A3),"FIN")</f>
        <v>FIN</v>
      </c>
      <c r="AL3" s="30" t="str">
        <f t="shared" si="4"/>
        <v>OI</v>
      </c>
      <c r="AM3" s="30" t="str">
        <f t="shared" ref="AM3:AM37" si="19">HYPERLINK(_xlfn.CONCAT("https://iborrowdesk.com/report/",A3),"IB")</f>
        <v>IB</v>
      </c>
      <c r="AN3" s="30" t="str">
        <f t="shared" si="5"/>
        <v>SI</v>
      </c>
      <c r="AO3" s="30" t="str">
        <f t="shared" si="6"/>
        <v>SS</v>
      </c>
      <c r="AP3" s="45" t="str">
        <f t="shared" si="7"/>
        <v>ROIC</v>
      </c>
      <c r="AQ3" s="30" t="str">
        <f t="shared" si="8"/>
        <v>DR</v>
      </c>
      <c r="AR3" s="46" t="str">
        <f t="shared" si="9"/>
        <v>SOH</v>
      </c>
    </row>
    <row r="4" spans="1:44" x14ac:dyDescent="0.2">
      <c r="A4" s="10" t="s">
        <v>1974</v>
      </c>
      <c r="B4" s="10" t="s">
        <v>1975</v>
      </c>
      <c r="C4" s="12" t="s">
        <v>1976</v>
      </c>
      <c r="D4" s="2" t="e" vm="564">
        <v>#VALUE!</v>
      </c>
      <c r="E4" s="31" t="str">
        <f t="shared" si="0"/>
        <v>Link</v>
      </c>
      <c r="F4" s="12" t="s">
        <v>1977</v>
      </c>
      <c r="G4" s="28" cm="1">
        <f t="array" ref="G4">_FV(D4,"Market cap",TRUE)/1000000000</f>
        <v>0.99575349999999996</v>
      </c>
      <c r="H4" s="11" cm="1">
        <f t="array" ref="H4">_FV(D4,"Price")</f>
        <v>23</v>
      </c>
      <c r="I4" s="11" t="s">
        <v>47</v>
      </c>
      <c r="J4" s="35" cm="1">
        <f t="array" ref="J4">_FV(D4,"Shares outstanding",TRUE)/1000000</f>
        <v>43.29363</v>
      </c>
      <c r="K4" s="11">
        <v>39.25</v>
      </c>
      <c r="L4" s="89">
        <v>8.9700000000000002E-2</v>
      </c>
      <c r="M4" s="25" t="s">
        <v>13994</v>
      </c>
      <c r="N4" s="53" t="s">
        <v>16098</v>
      </c>
      <c r="O4" s="53" t="s">
        <v>16099</v>
      </c>
      <c r="P4" s="130">
        <v>19.57</v>
      </c>
      <c r="Q4" s="53" t="s">
        <v>16100</v>
      </c>
      <c r="R4" s="53" t="s">
        <v>16101</v>
      </c>
      <c r="S4" s="126" t="s">
        <v>14848</v>
      </c>
      <c r="T4" s="11" t="s">
        <v>14789</v>
      </c>
      <c r="U4" s="11">
        <v>3.53</v>
      </c>
      <c r="V4" s="65" cm="1">
        <f t="array" ref="V4">(H4-(_FV(D4,"52 week high",TRUE)))/(_FV(D4,"52 week high",TRUE))</f>
        <v>-0.3562832353764343</v>
      </c>
      <c r="W4" s="65" cm="1">
        <f t="array" ref="W4">(H4-(_FV(D4,"52 week low",TRUE)))/(_FV(D4,"52 week low",TRUE))</f>
        <v>0.23060460139111816</v>
      </c>
      <c r="Y4" s="30" t="str">
        <f t="shared" si="10"/>
        <v>Twitter</v>
      </c>
      <c r="Z4" s="30" t="str">
        <f t="shared" si="1"/>
        <v>Twitter</v>
      </c>
      <c r="AA4" s="29" t="str">
        <f>HYPERLINK(_xlfn.CONCAT("https://www.sec.gov/edgar/browse/?CIK=",(_xlfn.XLOOKUP(A4,CIK!$A$1:$A$99999,CIK!$B$1:$B$99999,,0))),"SEC")</f>
        <v>SEC</v>
      </c>
      <c r="AB4" s="30" t="str">
        <f t="shared" si="11"/>
        <v>BC</v>
      </c>
      <c r="AC4" s="29" t="str">
        <f t="shared" si="2"/>
        <v>News</v>
      </c>
      <c r="AD4" s="30" t="str">
        <f t="shared" si="12"/>
        <v>News</v>
      </c>
      <c r="AE4" s="29" t="str">
        <f t="shared" si="13"/>
        <v>News</v>
      </c>
      <c r="AF4" s="29" t="str">
        <f t="shared" si="14"/>
        <v>News</v>
      </c>
      <c r="AG4" s="29" t="str">
        <f t="shared" si="15"/>
        <v>News</v>
      </c>
      <c r="AH4" s="30" t="str">
        <f t="shared" si="3"/>
        <v>News</v>
      </c>
      <c r="AI4" s="30" t="str">
        <f t="shared" si="16"/>
        <v>OC</v>
      </c>
      <c r="AJ4" s="30" t="str">
        <f t="shared" si="17"/>
        <v>WW</v>
      </c>
      <c r="AK4" s="30" t="str">
        <f t="shared" si="18"/>
        <v>FIN</v>
      </c>
      <c r="AL4" s="30" t="str">
        <f t="shared" si="4"/>
        <v>OI</v>
      </c>
      <c r="AM4" s="30" t="str">
        <f t="shared" si="19"/>
        <v>IB</v>
      </c>
      <c r="AN4" s="30" t="str">
        <f t="shared" si="5"/>
        <v>SI</v>
      </c>
      <c r="AO4" s="30" t="str">
        <f t="shared" si="6"/>
        <v>SS</v>
      </c>
      <c r="AP4" s="45" t="str">
        <f t="shared" si="7"/>
        <v>ROIC</v>
      </c>
      <c r="AQ4" s="30" t="str">
        <f t="shared" si="8"/>
        <v>DR</v>
      </c>
      <c r="AR4" s="46" t="str">
        <f t="shared" si="9"/>
        <v>SOH</v>
      </c>
    </row>
    <row r="5" spans="1:44" x14ac:dyDescent="0.2">
      <c r="A5" s="10" t="s">
        <v>1988</v>
      </c>
      <c r="B5" s="10" t="s">
        <v>1989</v>
      </c>
      <c r="C5" s="12" t="s">
        <v>1972</v>
      </c>
      <c r="D5" s="2" t="e" vm="565">
        <v>#VALUE!</v>
      </c>
      <c r="E5" s="31" t="str">
        <f t="shared" si="0"/>
        <v>Link</v>
      </c>
      <c r="F5" s="12" t="s">
        <v>1990</v>
      </c>
      <c r="G5" s="28" cm="1">
        <f t="array" ref="G5">_FV(D5,"Market cap",TRUE)/1000000000</f>
        <v>0.75361549999999999</v>
      </c>
      <c r="H5" s="11" cm="1">
        <f t="array" ref="H5">_FV(D5,"Price")</f>
        <v>15.25</v>
      </c>
      <c r="I5" s="11" t="s">
        <v>47</v>
      </c>
      <c r="J5" s="35" cm="1">
        <f t="array" ref="J5">_FV(D5,"Shares outstanding",TRUE)/1000000</f>
        <v>49.417409999999997</v>
      </c>
      <c r="L5" s="89"/>
      <c r="M5" s="25" t="s">
        <v>13908</v>
      </c>
      <c r="N5" s="53" t="s">
        <v>15501</v>
      </c>
      <c r="O5" s="53" t="s">
        <v>16102</v>
      </c>
      <c r="P5" s="130">
        <v>42.21</v>
      </c>
      <c r="Q5" s="53" t="s">
        <v>16103</v>
      </c>
      <c r="R5" s="53" t="s">
        <v>16104</v>
      </c>
      <c r="S5" s="126" t="s">
        <v>14848</v>
      </c>
      <c r="V5" s="52" cm="1">
        <f t="array" ref="V5">(H5-(_FV(D5,"52 week high",TRUE)))/(_FV(D5,"52 week high",TRUE))</f>
        <v>-7.807417046193834E-3</v>
      </c>
      <c r="W5" s="52" cm="1">
        <f t="array" ref="W5">(H5-(_FV(D5,"52 week low",TRUE)))/(_FV(D5,"52 week low",TRUE))</f>
        <v>2.1704781704781708</v>
      </c>
      <c r="Y5" s="30" t="str">
        <f t="shared" si="10"/>
        <v>Twitter</v>
      </c>
      <c r="Z5" s="30" t="str">
        <f t="shared" si="1"/>
        <v>Twitter</v>
      </c>
      <c r="AA5" s="29" t="str">
        <f>HYPERLINK(_xlfn.CONCAT("https://www.sec.gov/edgar/browse/?CIK=",(_xlfn.XLOOKUP(A5,CIK!$A$1:$A$99999,CIK!$B$1:$B$99999,,0))),"SEC")</f>
        <v>SEC</v>
      </c>
      <c r="AB5" s="30" t="str">
        <f t="shared" si="11"/>
        <v>BC</v>
      </c>
      <c r="AC5" s="29" t="str">
        <f t="shared" si="2"/>
        <v>News</v>
      </c>
      <c r="AD5" s="30" t="str">
        <f t="shared" si="12"/>
        <v>News</v>
      </c>
      <c r="AE5" s="29" t="str">
        <f t="shared" si="13"/>
        <v>News</v>
      </c>
      <c r="AF5" s="29" t="str">
        <f t="shared" si="14"/>
        <v>News</v>
      </c>
      <c r="AG5" s="29" t="str">
        <f t="shared" si="15"/>
        <v>News</v>
      </c>
      <c r="AH5" s="30" t="str">
        <f t="shared" si="3"/>
        <v>News</v>
      </c>
      <c r="AI5" s="30" t="str">
        <f t="shared" si="16"/>
        <v>OC</v>
      </c>
      <c r="AJ5" s="30" t="str">
        <f t="shared" si="17"/>
        <v>WW</v>
      </c>
      <c r="AK5" s="30" t="str">
        <f t="shared" si="18"/>
        <v>FIN</v>
      </c>
      <c r="AL5" s="30" t="str">
        <f t="shared" si="4"/>
        <v>OI</v>
      </c>
      <c r="AM5" s="30" t="str">
        <f t="shared" si="19"/>
        <v>IB</v>
      </c>
      <c r="AN5" s="30" t="str">
        <f t="shared" si="5"/>
        <v>SI</v>
      </c>
      <c r="AO5" s="30" t="str">
        <f t="shared" si="6"/>
        <v>SS</v>
      </c>
      <c r="AP5" s="45" t="str">
        <f t="shared" si="7"/>
        <v>ROIC</v>
      </c>
      <c r="AQ5" s="30" t="str">
        <f t="shared" si="8"/>
        <v>DR</v>
      </c>
      <c r="AR5" s="46" t="str">
        <f t="shared" si="9"/>
        <v>SOH</v>
      </c>
    </row>
    <row r="6" spans="1:44" x14ac:dyDescent="0.2">
      <c r="A6" s="10" t="s">
        <v>1978</v>
      </c>
      <c r="B6" s="10" t="s">
        <v>1979</v>
      </c>
      <c r="C6" s="12" t="s">
        <v>1972</v>
      </c>
      <c r="D6" s="3" t="e" vm="566">
        <v>#VALUE!</v>
      </c>
      <c r="E6" s="31" t="str">
        <f t="shared" si="0"/>
        <v>Link</v>
      </c>
      <c r="F6" s="12" t="s">
        <v>1980</v>
      </c>
      <c r="G6" s="28" cm="1">
        <f t="array" ref="G6">_FV(D6,"Market cap",TRUE)/1000000000</f>
        <v>0.7358266</v>
      </c>
      <c r="H6" s="11" cm="1">
        <f t="array" ref="H6">_FV(D6,"Price")</f>
        <v>28.7</v>
      </c>
      <c r="I6" s="11" t="s">
        <v>47</v>
      </c>
      <c r="J6" s="35" cm="1">
        <f t="array" ref="J6">_FV(D6,"Shares outstanding",TRUE)/1000000</f>
        <v>24.86741</v>
      </c>
      <c r="K6" s="11">
        <v>6.8</v>
      </c>
      <c r="L6" s="11" t="s">
        <v>59</v>
      </c>
      <c r="M6" s="25" t="s">
        <v>3045</v>
      </c>
      <c r="N6" s="53" t="s">
        <v>14869</v>
      </c>
      <c r="O6" s="53" t="s">
        <v>14869</v>
      </c>
      <c r="P6" s="130" t="s">
        <v>14848</v>
      </c>
      <c r="Q6" s="53" t="s">
        <v>14869</v>
      </c>
      <c r="R6" s="53" t="s">
        <v>16105</v>
      </c>
      <c r="S6" s="126" t="s">
        <v>16106</v>
      </c>
      <c r="T6" s="11" t="s">
        <v>59</v>
      </c>
      <c r="U6" s="11">
        <v>35.01</v>
      </c>
      <c r="V6" s="52" cm="1">
        <f t="array" ref="V6">(H6-(_FV(D6,"52 week high",TRUE)))/(_FV(D6,"52 week high",TRUE))</f>
        <v>-0.35794183445190164</v>
      </c>
      <c r="W6" s="52" cm="1">
        <f t="array" ref="W6">(H6-(_FV(D6,"52 week low",TRUE)))/(_FV(D6,"52 week low",TRUE))</f>
        <v>2.2613636363636358</v>
      </c>
      <c r="Y6" s="30" t="str">
        <f t="shared" si="10"/>
        <v>Twitter</v>
      </c>
      <c r="Z6" s="30" t="str">
        <f t="shared" si="1"/>
        <v>Twitter</v>
      </c>
      <c r="AA6" s="29" t="str">
        <f>HYPERLINK(_xlfn.CONCAT("https://www.sec.gov/edgar/browse/?CIK=",(_xlfn.XLOOKUP(A6,CIK!$A$1:$A$99999,CIK!$B$1:$B$99999,,0))),"SEC")</f>
        <v>SEC</v>
      </c>
      <c r="AB6" s="30" t="str">
        <f t="shared" si="11"/>
        <v>BC</v>
      </c>
      <c r="AC6" s="29" t="str">
        <f t="shared" si="2"/>
        <v>News</v>
      </c>
      <c r="AD6" s="30" t="str">
        <f t="shared" si="12"/>
        <v>News</v>
      </c>
      <c r="AE6" s="29" t="str">
        <f t="shared" si="13"/>
        <v>News</v>
      </c>
      <c r="AF6" s="29" t="str">
        <f t="shared" si="14"/>
        <v>News</v>
      </c>
      <c r="AG6" s="29" t="str">
        <f t="shared" si="15"/>
        <v>News</v>
      </c>
      <c r="AH6" s="30" t="str">
        <f t="shared" si="3"/>
        <v>News</v>
      </c>
      <c r="AI6" s="30" t="str">
        <f t="shared" si="16"/>
        <v>OC</v>
      </c>
      <c r="AJ6" s="30" t="str">
        <f t="shared" si="17"/>
        <v>WW</v>
      </c>
      <c r="AK6" s="30" t="str">
        <f t="shared" si="18"/>
        <v>FIN</v>
      </c>
      <c r="AL6" s="30" t="str">
        <f t="shared" si="4"/>
        <v>OI</v>
      </c>
      <c r="AM6" s="30" t="str">
        <f t="shared" si="19"/>
        <v>IB</v>
      </c>
      <c r="AN6" s="30" t="str">
        <f t="shared" si="5"/>
        <v>SI</v>
      </c>
      <c r="AO6" s="30" t="str">
        <f t="shared" si="6"/>
        <v>SS</v>
      </c>
      <c r="AP6" s="45" t="str">
        <f t="shared" si="7"/>
        <v>ROIC</v>
      </c>
      <c r="AQ6" s="30" t="str">
        <f t="shared" si="8"/>
        <v>DR</v>
      </c>
      <c r="AR6" s="46" t="str">
        <f t="shared" si="9"/>
        <v>SOH</v>
      </c>
    </row>
    <row r="7" spans="1:44" x14ac:dyDescent="0.2">
      <c r="A7" s="10" t="s">
        <v>2005</v>
      </c>
      <c r="B7" s="10" t="s">
        <v>2006</v>
      </c>
      <c r="C7" s="12" t="s">
        <v>1997</v>
      </c>
      <c r="D7" s="2" t="e" vm="567">
        <v>#VALUE!</v>
      </c>
      <c r="E7" s="31" t="str">
        <f t="shared" si="0"/>
        <v>Link</v>
      </c>
      <c r="F7" s="12" t="s">
        <v>2007</v>
      </c>
      <c r="G7" s="28" cm="1">
        <f t="array" ref="G7">_FV(D7,"Market cap",TRUE)/1000000000</f>
        <v>0.65788919999999995</v>
      </c>
      <c r="H7" s="11" cm="1">
        <f t="array" ref="H7">_FV(D7,"Price")</f>
        <v>20.309999999999999</v>
      </c>
      <c r="I7" s="11" t="s">
        <v>47</v>
      </c>
      <c r="J7" s="35" cm="1">
        <f t="array" ref="J7">_FV(D7,"Shares outstanding",TRUE)/1000000</f>
        <v>32.392380000000003</v>
      </c>
      <c r="K7" s="11">
        <v>17.940000000000001</v>
      </c>
      <c r="L7" s="89">
        <v>7.1300000000000002E-2</v>
      </c>
      <c r="M7" s="25" t="s">
        <v>14252</v>
      </c>
      <c r="N7" s="53" t="s">
        <v>16107</v>
      </c>
      <c r="O7" s="53" t="s">
        <v>16108</v>
      </c>
      <c r="P7" s="130">
        <v>29.34</v>
      </c>
      <c r="Q7" s="53" t="s">
        <v>16109</v>
      </c>
      <c r="R7" s="53" t="s">
        <v>16110</v>
      </c>
      <c r="S7" s="126" t="s">
        <v>14848</v>
      </c>
      <c r="T7" s="11" t="s">
        <v>2269</v>
      </c>
      <c r="U7" s="11">
        <v>17.14</v>
      </c>
      <c r="V7" s="52" cm="1">
        <f t="array" ref="V7">(H7-(_FV(D7,"52 week high",TRUE)))/(_FV(D7,"52 week high",TRUE))</f>
        <v>-0.2332955832389581</v>
      </c>
      <c r="W7" s="52" cm="1">
        <f t="array" ref="W7">(H7-(_FV(D7,"52 week low",TRUE)))/(_FV(D7,"52 week low",TRUE))</f>
        <v>2.8176691729323302</v>
      </c>
      <c r="Y7" s="30" t="str">
        <f t="shared" si="10"/>
        <v>Twitter</v>
      </c>
      <c r="Z7" s="30" t="str">
        <f t="shared" si="1"/>
        <v>Twitter</v>
      </c>
      <c r="AA7" s="29" t="str">
        <f>HYPERLINK(_xlfn.CONCAT("https://www.sec.gov/edgar/browse/?CIK=",(_xlfn.XLOOKUP(A7,CIK!$A$1:$A$99999,CIK!$B$1:$B$99999,,0))),"SEC")</f>
        <v>SEC</v>
      </c>
      <c r="AB7" s="30" t="str">
        <f t="shared" si="11"/>
        <v>BC</v>
      </c>
      <c r="AC7" s="29" t="str">
        <f t="shared" si="2"/>
        <v>News</v>
      </c>
      <c r="AD7" s="30" t="str">
        <f t="shared" si="12"/>
        <v>News</v>
      </c>
      <c r="AE7" s="29" t="str">
        <f t="shared" si="13"/>
        <v>News</v>
      </c>
      <c r="AF7" s="29" t="str">
        <f t="shared" si="14"/>
        <v>News</v>
      </c>
      <c r="AG7" s="29" t="str">
        <f t="shared" si="15"/>
        <v>News</v>
      </c>
      <c r="AH7" s="30" t="str">
        <f t="shared" si="3"/>
        <v>News</v>
      </c>
      <c r="AI7" s="30" t="str">
        <f t="shared" si="16"/>
        <v>OC</v>
      </c>
      <c r="AJ7" s="30" t="str">
        <f t="shared" si="17"/>
        <v>WW</v>
      </c>
      <c r="AK7" s="30" t="str">
        <f t="shared" si="18"/>
        <v>FIN</v>
      </c>
      <c r="AL7" s="30" t="str">
        <f t="shared" si="4"/>
        <v>OI</v>
      </c>
      <c r="AM7" s="30" t="str">
        <f t="shared" si="19"/>
        <v>IB</v>
      </c>
      <c r="AN7" s="30" t="str">
        <f t="shared" si="5"/>
        <v>SI</v>
      </c>
      <c r="AO7" s="30" t="str">
        <f t="shared" si="6"/>
        <v>SS</v>
      </c>
      <c r="AP7" s="45" t="str">
        <f t="shared" si="7"/>
        <v>ROIC</v>
      </c>
      <c r="AQ7" s="30" t="str">
        <f t="shared" si="8"/>
        <v>DR</v>
      </c>
      <c r="AR7" s="46" t="str">
        <f t="shared" si="9"/>
        <v>SOH</v>
      </c>
    </row>
    <row r="8" spans="1:44" x14ac:dyDescent="0.2">
      <c r="A8" s="10" t="s">
        <v>2031</v>
      </c>
      <c r="B8" s="10" t="s">
        <v>2032</v>
      </c>
      <c r="C8" s="12" t="s">
        <v>2033</v>
      </c>
      <c r="D8" s="2" t="e" vm="568">
        <v>#VALUE!</v>
      </c>
      <c r="E8" s="31" t="str">
        <f t="shared" si="0"/>
        <v>Link</v>
      </c>
      <c r="F8" s="12" t="s">
        <v>2034</v>
      </c>
      <c r="G8" s="28" cm="1">
        <f t="array" ref="G8">_FV(D8,"Market cap",TRUE)/1000000000</f>
        <v>0.49101513000000002</v>
      </c>
      <c r="H8" s="11" cm="1">
        <f t="array" ref="H8">_FV(D8,"Price")</f>
        <v>13.29</v>
      </c>
      <c r="I8" s="11" t="s">
        <v>47</v>
      </c>
      <c r="J8" s="35" cm="1">
        <f t="array" ref="J8">_FV(D8,"Shares outstanding",TRUE)/1000000</f>
        <v>36.946210000000001</v>
      </c>
      <c r="L8" s="89"/>
      <c r="M8" s="25" t="s">
        <v>14200</v>
      </c>
      <c r="N8" s="53" t="s">
        <v>16111</v>
      </c>
      <c r="O8" s="53" t="s">
        <v>16112</v>
      </c>
      <c r="P8" s="130">
        <v>20.91</v>
      </c>
      <c r="Q8" s="53" t="s">
        <v>16113</v>
      </c>
      <c r="R8" s="53" t="s">
        <v>16114</v>
      </c>
      <c r="S8" s="126" t="s">
        <v>14848</v>
      </c>
      <c r="V8" s="52" cm="1">
        <f t="array" ref="V8">(H8-(_FV(D8,"52 week high",TRUE)))/(_FV(D8,"52 week high",TRUE))</f>
        <v>-2.2794117647058861E-2</v>
      </c>
      <c r="W8" s="52" cm="1">
        <f t="array" ref="W8">(H8-(_FV(D8,"52 week low",TRUE)))/(_FV(D8,"52 week low",TRUE))</f>
        <v>4.740820734341253</v>
      </c>
      <c r="Y8" s="30" t="str">
        <f t="shared" si="10"/>
        <v>Twitter</v>
      </c>
      <c r="Z8" s="30" t="str">
        <f t="shared" si="1"/>
        <v>Twitter</v>
      </c>
      <c r="AA8" s="29" t="str">
        <f>HYPERLINK(_xlfn.CONCAT("https://www.sec.gov/edgar/browse/?CIK=",(_xlfn.XLOOKUP(A8,CIK!$A$1:$A$99999,CIK!$B$1:$B$99999,,0))),"SEC")</f>
        <v>SEC</v>
      </c>
      <c r="AB8" s="30" t="str">
        <f t="shared" si="11"/>
        <v>BC</v>
      </c>
      <c r="AC8" s="29" t="str">
        <f t="shared" si="2"/>
        <v>News</v>
      </c>
      <c r="AD8" s="30" t="str">
        <f t="shared" si="12"/>
        <v>News</v>
      </c>
      <c r="AE8" s="29" t="str">
        <f t="shared" si="13"/>
        <v>News</v>
      </c>
      <c r="AF8" s="29" t="str">
        <f t="shared" si="14"/>
        <v>News</v>
      </c>
      <c r="AG8" s="29" t="str">
        <f t="shared" si="15"/>
        <v>News</v>
      </c>
      <c r="AH8" s="30" t="str">
        <f t="shared" si="3"/>
        <v>News</v>
      </c>
      <c r="AI8" s="30" t="str">
        <f t="shared" si="16"/>
        <v>OC</v>
      </c>
      <c r="AJ8" s="30" t="str">
        <f t="shared" si="17"/>
        <v>WW</v>
      </c>
      <c r="AK8" s="30" t="str">
        <f t="shared" si="18"/>
        <v>FIN</v>
      </c>
      <c r="AL8" s="30" t="str">
        <f t="shared" si="4"/>
        <v>OI</v>
      </c>
      <c r="AM8" s="30" t="str">
        <f t="shared" si="19"/>
        <v>IB</v>
      </c>
      <c r="AN8" s="30" t="str">
        <f t="shared" si="5"/>
        <v>SI</v>
      </c>
      <c r="AO8" s="30" t="str">
        <f t="shared" si="6"/>
        <v>SS</v>
      </c>
      <c r="AP8" s="45" t="str">
        <f t="shared" si="7"/>
        <v>ROIC</v>
      </c>
      <c r="AQ8" s="30" t="str">
        <f t="shared" si="8"/>
        <v>DR</v>
      </c>
      <c r="AR8" s="46" t="str">
        <f t="shared" si="9"/>
        <v>SOH</v>
      </c>
    </row>
    <row r="9" spans="1:44" x14ac:dyDescent="0.2">
      <c r="A9" s="10" t="s">
        <v>2002</v>
      </c>
      <c r="B9" s="10" t="s">
        <v>2003</v>
      </c>
      <c r="C9" s="12" t="s">
        <v>1972</v>
      </c>
      <c r="D9" s="2" t="e" vm="569">
        <v>#VALUE!</v>
      </c>
      <c r="E9" s="31" t="str">
        <f t="shared" si="0"/>
        <v>Link</v>
      </c>
      <c r="F9" s="12" t="s">
        <v>2004</v>
      </c>
      <c r="G9" s="28" cm="1">
        <f t="array" ref="G9">_FV(D9,"Market cap",TRUE)/1000000000</f>
        <v>0.37009969999999998</v>
      </c>
      <c r="H9" s="11" cm="1">
        <f t="array" ref="H9">_FV(D9,"Price")</f>
        <v>6.32</v>
      </c>
      <c r="I9" s="11" t="s">
        <v>47</v>
      </c>
      <c r="J9" s="35" cm="1">
        <f t="array" ref="J9">_FV(D9,"Shares outstanding",TRUE)/1000000</f>
        <v>58.560079999999999</v>
      </c>
      <c r="K9" s="11">
        <v>35.9</v>
      </c>
      <c r="L9" s="89">
        <v>3.9699999999999999E-2</v>
      </c>
      <c r="M9" s="25" t="s">
        <v>13911</v>
      </c>
      <c r="N9" s="53" t="s">
        <v>16115</v>
      </c>
      <c r="O9" s="53" t="s">
        <v>16116</v>
      </c>
      <c r="P9" s="130">
        <v>41.05</v>
      </c>
      <c r="Q9" s="53" t="s">
        <v>16117</v>
      </c>
      <c r="R9" s="53" t="s">
        <v>16118</v>
      </c>
      <c r="S9" s="126" t="s">
        <v>14848</v>
      </c>
      <c r="T9" s="11" t="s">
        <v>14792</v>
      </c>
      <c r="U9" s="11">
        <v>7.83</v>
      </c>
      <c r="V9" s="52" cm="1">
        <f t="array" ref="V9">(H9-(_FV(D9,"52 week high",TRUE)))/(_FV(D9,"52 week high",TRUE))</f>
        <v>-0.20901126408010012</v>
      </c>
      <c r="W9" s="52" cm="1">
        <f t="array" ref="W9">(H9-(_FV(D9,"52 week low",TRUE)))/(_FV(D9,"52 week low",TRUE))</f>
        <v>1.683651804670913</v>
      </c>
      <c r="Y9" s="30" t="str">
        <f t="shared" si="10"/>
        <v>Twitter</v>
      </c>
      <c r="Z9" s="30" t="str">
        <f t="shared" si="1"/>
        <v>Twitter</v>
      </c>
      <c r="AA9" s="29" t="str">
        <f>HYPERLINK(_xlfn.CONCAT("https://www.sec.gov/edgar/browse/?CIK=",(_xlfn.XLOOKUP(A9,CIK!$A$1:$A$99999,CIK!$B$1:$B$99999,,0))),"SEC")</f>
        <v>SEC</v>
      </c>
      <c r="AB9" s="30" t="str">
        <f t="shared" si="11"/>
        <v>BC</v>
      </c>
      <c r="AC9" s="29" t="str">
        <f t="shared" si="2"/>
        <v>News</v>
      </c>
      <c r="AD9" s="30" t="str">
        <f t="shared" si="12"/>
        <v>News</v>
      </c>
      <c r="AE9" s="29" t="str">
        <f t="shared" si="13"/>
        <v>News</v>
      </c>
      <c r="AF9" s="29" t="str">
        <f t="shared" si="14"/>
        <v>News</v>
      </c>
      <c r="AG9" s="29" t="str">
        <f t="shared" si="15"/>
        <v>News</v>
      </c>
      <c r="AH9" s="30" t="str">
        <f t="shared" si="3"/>
        <v>News</v>
      </c>
      <c r="AI9" s="30" t="str">
        <f t="shared" si="16"/>
        <v>OC</v>
      </c>
      <c r="AJ9" s="30" t="str">
        <f t="shared" si="17"/>
        <v>WW</v>
      </c>
      <c r="AK9" s="30" t="str">
        <f t="shared" si="18"/>
        <v>FIN</v>
      </c>
      <c r="AL9" s="30" t="str">
        <f t="shared" si="4"/>
        <v>OI</v>
      </c>
      <c r="AM9" s="30" t="str">
        <f t="shared" si="19"/>
        <v>IB</v>
      </c>
      <c r="AN9" s="30" t="str">
        <f t="shared" si="5"/>
        <v>SI</v>
      </c>
      <c r="AO9" s="30" t="str">
        <f t="shared" si="6"/>
        <v>SS</v>
      </c>
      <c r="AP9" s="45" t="str">
        <f t="shared" si="7"/>
        <v>ROIC</v>
      </c>
      <c r="AQ9" s="30" t="str">
        <f t="shared" si="8"/>
        <v>DR</v>
      </c>
      <c r="AR9" s="46" t="str">
        <f t="shared" si="9"/>
        <v>SOH</v>
      </c>
    </row>
    <row r="10" spans="1:44" s="20" customFormat="1" x14ac:dyDescent="0.2">
      <c r="A10" s="10" t="s">
        <v>1985</v>
      </c>
      <c r="B10" s="10" t="s">
        <v>1986</v>
      </c>
      <c r="C10" s="10" t="s">
        <v>1972</v>
      </c>
      <c r="D10" s="2" t="e" vm="570">
        <v>#VALUE!</v>
      </c>
      <c r="E10" s="31" t="str">
        <f t="shared" si="0"/>
        <v>Link</v>
      </c>
      <c r="F10" s="12" t="s">
        <v>1987</v>
      </c>
      <c r="G10" s="28" cm="1">
        <f t="array" ref="G10">_FV(D10,"Market cap",TRUE)/1000000000</f>
        <v>0.41324230000000001</v>
      </c>
      <c r="H10" s="11" cm="1">
        <f t="array" ref="H10">_FV(D10,"Price")</f>
        <v>7.9</v>
      </c>
      <c r="I10" s="11" t="s">
        <v>47</v>
      </c>
      <c r="J10" s="35" cm="1">
        <f t="array" ref="J10">_FV(D10,"Shares outstanding",TRUE)/1000000</f>
        <v>52.309150000000002</v>
      </c>
      <c r="K10" s="11">
        <v>31.75</v>
      </c>
      <c r="L10" s="89">
        <v>6.3100000000000003E-2</v>
      </c>
      <c r="M10" s="25" t="s">
        <v>14118</v>
      </c>
      <c r="N10" s="53" t="s">
        <v>16119</v>
      </c>
      <c r="O10" s="53" t="s">
        <v>16120</v>
      </c>
      <c r="P10" s="130">
        <v>27.2</v>
      </c>
      <c r="Q10" s="53" t="s">
        <v>16121</v>
      </c>
      <c r="R10" s="53" t="s">
        <v>16122</v>
      </c>
      <c r="S10" s="126" t="s">
        <v>14848</v>
      </c>
      <c r="T10" s="11" t="s">
        <v>14790</v>
      </c>
      <c r="U10" s="11">
        <v>8.3000000000000007</v>
      </c>
      <c r="V10" s="52" cm="1">
        <f t="array" ref="V10">(H10-(_FV(D10,"52 week high",TRUE)))/(_FV(D10,"52 week high",TRUE))</f>
        <v>-0.88207195103746827</v>
      </c>
      <c r="W10" s="52" cm="1">
        <f t="array" ref="W10">(H10-(_FV(D10,"52 week low",TRUE)))/(_FV(D10,"52 week low",TRUE))</f>
        <v>0.61224489795918358</v>
      </c>
      <c r="X10" s="10"/>
      <c r="Y10" s="30" t="str">
        <f t="shared" si="10"/>
        <v>Twitter</v>
      </c>
      <c r="Z10" s="30" t="str">
        <f t="shared" si="1"/>
        <v>Twitter</v>
      </c>
      <c r="AA10" s="29" t="str">
        <f>HYPERLINK(_xlfn.CONCAT("https://www.sec.gov/edgar/browse/?CIK=",(_xlfn.XLOOKUP(A10,CIK!$A$1:$A$99999,CIK!$B$1:$B$99999,,0))),"SEC")</f>
        <v>SEC</v>
      </c>
      <c r="AB10" s="30" t="str">
        <f t="shared" si="11"/>
        <v>BC</v>
      </c>
      <c r="AC10" s="29" t="str">
        <f t="shared" si="2"/>
        <v>News</v>
      </c>
      <c r="AD10" s="30" t="str">
        <f t="shared" si="12"/>
        <v>News</v>
      </c>
      <c r="AE10" s="29" t="str">
        <f t="shared" si="13"/>
        <v>News</v>
      </c>
      <c r="AF10" s="29" t="str">
        <f t="shared" si="14"/>
        <v>News</v>
      </c>
      <c r="AG10" s="29" t="str">
        <f t="shared" si="15"/>
        <v>News</v>
      </c>
      <c r="AH10" s="30" t="str">
        <f t="shared" si="3"/>
        <v>News</v>
      </c>
      <c r="AI10" s="30" t="str">
        <f t="shared" si="16"/>
        <v>OC</v>
      </c>
      <c r="AJ10" s="30" t="str">
        <f t="shared" si="17"/>
        <v>WW</v>
      </c>
      <c r="AK10" s="30" t="str">
        <f t="shared" si="18"/>
        <v>FIN</v>
      </c>
      <c r="AL10" s="30" t="str">
        <f t="shared" si="4"/>
        <v>OI</v>
      </c>
      <c r="AM10" s="30" t="str">
        <f t="shared" si="19"/>
        <v>IB</v>
      </c>
      <c r="AN10" s="30" t="str">
        <f t="shared" si="5"/>
        <v>SI</v>
      </c>
      <c r="AO10" s="30" t="str">
        <f t="shared" si="6"/>
        <v>SS</v>
      </c>
      <c r="AP10" s="45" t="str">
        <f t="shared" si="7"/>
        <v>ROIC</v>
      </c>
      <c r="AQ10" s="30" t="str">
        <f t="shared" si="8"/>
        <v>DR</v>
      </c>
      <c r="AR10" s="46" t="str">
        <f t="shared" si="9"/>
        <v>SOH</v>
      </c>
    </row>
    <row r="11" spans="1:44" x14ac:dyDescent="0.2">
      <c r="A11" s="10" t="s">
        <v>1995</v>
      </c>
      <c r="B11" s="10" t="s">
        <v>1996</v>
      </c>
      <c r="C11" s="12" t="s">
        <v>1997</v>
      </c>
      <c r="D11" s="2" t="e" vm="571">
        <v>#VALUE!</v>
      </c>
      <c r="E11" s="31" t="str">
        <f t="shared" si="0"/>
        <v>Link</v>
      </c>
      <c r="F11" s="12" t="s">
        <v>1998</v>
      </c>
      <c r="G11" s="28" cm="1">
        <f t="array" ref="G11">_FV(D11,"Market cap",TRUE)/1000000000</f>
        <v>0.30831510000000001</v>
      </c>
      <c r="H11" s="11" cm="1">
        <f t="array" ref="H11">_FV(D11,"Price")</f>
        <v>6.36</v>
      </c>
      <c r="I11" s="11" t="s">
        <v>47</v>
      </c>
      <c r="J11" s="35" cm="1">
        <f t="array" ref="J11">_FV(D11,"Shares outstanding",TRUE)/1000000</f>
        <v>48.477209999999999</v>
      </c>
      <c r="K11" s="11">
        <v>26.72</v>
      </c>
      <c r="L11" s="89">
        <v>3.8800000000000001E-2</v>
      </c>
      <c r="M11" s="25" t="s">
        <v>14130</v>
      </c>
      <c r="N11" s="53" t="s">
        <v>16123</v>
      </c>
      <c r="O11" s="53" t="s">
        <v>16124</v>
      </c>
      <c r="P11" s="130">
        <v>13.44</v>
      </c>
      <c r="Q11" s="53" t="s">
        <v>16125</v>
      </c>
      <c r="R11" s="53" t="s">
        <v>16126</v>
      </c>
      <c r="S11" s="126" t="s">
        <v>14848</v>
      </c>
      <c r="T11" s="11" t="s">
        <v>14794</v>
      </c>
      <c r="U11" s="11">
        <v>2.14</v>
      </c>
      <c r="V11" s="52" cm="1">
        <f t="array" ref="V11">(H11-(_FV(D11,"52 week high",TRUE)))/(_FV(D11,"52 week high",TRUE))</f>
        <v>-0.59924385633270316</v>
      </c>
      <c r="W11" s="52" cm="1">
        <f t="array" ref="W11">(H11-(_FV(D11,"52 week low",TRUE)))/(_FV(D11,"52 week low",TRUE))</f>
        <v>0.11676909569798069</v>
      </c>
      <c r="Y11" s="30" t="str">
        <f t="shared" si="10"/>
        <v>Twitter</v>
      </c>
      <c r="Z11" s="30" t="str">
        <f t="shared" si="1"/>
        <v>Twitter</v>
      </c>
      <c r="AA11" s="29" t="str">
        <f>HYPERLINK(_xlfn.CONCAT("https://www.sec.gov/edgar/browse/?CIK=",(_xlfn.XLOOKUP(A11,CIK!$A$1:$A$99999,CIK!$B$1:$B$99999,,0))),"SEC")</f>
        <v>SEC</v>
      </c>
      <c r="AB11" s="30" t="str">
        <f t="shared" si="11"/>
        <v>BC</v>
      </c>
      <c r="AC11" s="29" t="str">
        <f t="shared" si="2"/>
        <v>News</v>
      </c>
      <c r="AD11" s="30" t="str">
        <f t="shared" si="12"/>
        <v>News</v>
      </c>
      <c r="AE11" s="29" t="str">
        <f t="shared" si="13"/>
        <v>News</v>
      </c>
      <c r="AF11" s="29" t="str">
        <f t="shared" si="14"/>
        <v>News</v>
      </c>
      <c r="AG11" s="29" t="str">
        <f t="shared" si="15"/>
        <v>News</v>
      </c>
      <c r="AH11" s="30" t="str">
        <f t="shared" si="3"/>
        <v>News</v>
      </c>
      <c r="AI11" s="30" t="str">
        <f t="shared" si="16"/>
        <v>OC</v>
      </c>
      <c r="AJ11" s="30" t="str">
        <f t="shared" si="17"/>
        <v>WW</v>
      </c>
      <c r="AK11" s="30" t="str">
        <f t="shared" si="18"/>
        <v>FIN</v>
      </c>
      <c r="AL11" s="30" t="str">
        <f t="shared" si="4"/>
        <v>OI</v>
      </c>
      <c r="AM11" s="30" t="str">
        <f t="shared" si="19"/>
        <v>IB</v>
      </c>
      <c r="AN11" s="30" t="str">
        <f t="shared" si="5"/>
        <v>SI</v>
      </c>
      <c r="AO11" s="30" t="str">
        <f t="shared" si="6"/>
        <v>SS</v>
      </c>
      <c r="AP11" s="45" t="str">
        <f t="shared" si="7"/>
        <v>ROIC</v>
      </c>
      <c r="AQ11" s="30" t="str">
        <f t="shared" si="8"/>
        <v>DR</v>
      </c>
      <c r="AR11" s="46" t="str">
        <f t="shared" si="9"/>
        <v>SOH</v>
      </c>
    </row>
    <row r="12" spans="1:44" x14ac:dyDescent="0.2">
      <c r="A12" s="10" t="s">
        <v>2053</v>
      </c>
      <c r="B12" s="10" t="s">
        <v>2054</v>
      </c>
      <c r="C12" s="12" t="s">
        <v>1972</v>
      </c>
      <c r="D12" s="2" t="e" vm="572">
        <v>#VALUE!</v>
      </c>
      <c r="E12" s="31" t="str">
        <f t="shared" si="0"/>
        <v>Link</v>
      </c>
      <c r="F12" s="12" t="s">
        <v>2055</v>
      </c>
      <c r="G12" s="28" cm="1">
        <f t="array" ref="G12">_FV(D12,"Market cap",TRUE)/1000000000</f>
        <v>0.35911209999999999</v>
      </c>
      <c r="H12" s="11" cm="1">
        <f t="array" ref="H12">_FV(D12,"Price")</f>
        <v>21.22</v>
      </c>
      <c r="I12" s="11" t="s">
        <v>47</v>
      </c>
      <c r="J12" s="35" cm="1">
        <f t="array" ref="J12">_FV(D12,"Shares outstanding",TRUE)/1000000</f>
        <v>16.923279999999998</v>
      </c>
      <c r="K12" s="11">
        <v>11.39</v>
      </c>
      <c r="L12" s="89">
        <v>6.5100000000000005E-2</v>
      </c>
      <c r="M12" s="25" t="s">
        <v>14265</v>
      </c>
      <c r="N12" s="53" t="s">
        <v>16127</v>
      </c>
      <c r="O12" s="53" t="s">
        <v>16128</v>
      </c>
      <c r="P12" s="130">
        <v>73.06</v>
      </c>
      <c r="Q12" s="53" t="s">
        <v>16129</v>
      </c>
      <c r="R12" s="53" t="s">
        <v>16130</v>
      </c>
      <c r="S12" s="126" t="s">
        <v>14848</v>
      </c>
      <c r="T12" s="11" t="s">
        <v>59</v>
      </c>
      <c r="U12" s="11">
        <v>71.489999999999995</v>
      </c>
      <c r="V12" s="52" cm="1">
        <f t="array" ref="V12">(H12-(_FV(D12,"52 week high",TRUE)))/(_FV(D12,"52 week high",TRUE))</f>
        <v>-0.10989932885906044</v>
      </c>
      <c r="W12" s="52" cm="1">
        <f t="array" ref="W12">(H12-(_FV(D12,"52 week low",TRUE)))/(_FV(D12,"52 week low",TRUE))</f>
        <v>0.82931034482758614</v>
      </c>
      <c r="Y12" s="30" t="str">
        <f t="shared" si="10"/>
        <v>Twitter</v>
      </c>
      <c r="Z12" s="30" t="str">
        <f t="shared" si="1"/>
        <v>Twitter</v>
      </c>
      <c r="AA12" s="29" t="str">
        <f>HYPERLINK(_xlfn.CONCAT("https://www.sec.gov/edgar/browse/?CIK=",(_xlfn.XLOOKUP(A12,CIK!$A$1:$A$99999,CIK!$B$1:$B$99999,,0))),"SEC")</f>
        <v>SEC</v>
      </c>
      <c r="AB12" s="30" t="str">
        <f t="shared" si="11"/>
        <v>BC</v>
      </c>
      <c r="AC12" s="29" t="str">
        <f t="shared" si="2"/>
        <v>News</v>
      </c>
      <c r="AD12" s="30" t="str">
        <f t="shared" si="12"/>
        <v>News</v>
      </c>
      <c r="AE12" s="29" t="str">
        <f t="shared" si="13"/>
        <v>News</v>
      </c>
      <c r="AF12" s="29" t="str">
        <f t="shared" si="14"/>
        <v>News</v>
      </c>
      <c r="AG12" s="29" t="str">
        <f t="shared" si="15"/>
        <v>News</v>
      </c>
      <c r="AH12" s="30" t="str">
        <f t="shared" si="3"/>
        <v>News</v>
      </c>
      <c r="AI12" s="30" t="str">
        <f t="shared" si="16"/>
        <v>OC</v>
      </c>
      <c r="AJ12" s="30" t="str">
        <f t="shared" si="17"/>
        <v>WW</v>
      </c>
      <c r="AK12" s="30" t="str">
        <f t="shared" si="18"/>
        <v>FIN</v>
      </c>
      <c r="AL12" s="30" t="str">
        <f t="shared" si="4"/>
        <v>OI</v>
      </c>
      <c r="AM12" s="30" t="str">
        <f t="shared" si="19"/>
        <v>IB</v>
      </c>
      <c r="AN12" s="30" t="str">
        <f t="shared" si="5"/>
        <v>SI</v>
      </c>
      <c r="AO12" s="30" t="str">
        <f t="shared" si="6"/>
        <v>SS</v>
      </c>
      <c r="AP12" s="45" t="str">
        <f t="shared" si="7"/>
        <v>ROIC</v>
      </c>
      <c r="AQ12" s="30" t="str">
        <f t="shared" si="8"/>
        <v>DR</v>
      </c>
      <c r="AR12" s="46" t="str">
        <f t="shared" si="9"/>
        <v>SOH</v>
      </c>
    </row>
    <row r="13" spans="1:44" x14ac:dyDescent="0.2">
      <c r="A13" s="10" t="s">
        <v>2035</v>
      </c>
      <c r="B13" s="10" t="s">
        <v>2036</v>
      </c>
      <c r="C13" s="12" t="s">
        <v>1972</v>
      </c>
      <c r="D13" s="2" t="e" vm="573">
        <v>#VALUE!</v>
      </c>
      <c r="E13" s="31" t="str">
        <f t="shared" si="0"/>
        <v>Link</v>
      </c>
      <c r="F13" s="10" t="s">
        <v>2037</v>
      </c>
      <c r="G13" s="28" cm="1">
        <f t="array" ref="G13">_FV(D13,"Market cap",TRUE)/1000000000</f>
        <v>0.29985070000000003</v>
      </c>
      <c r="H13" s="11" cm="1">
        <f t="array" ref="H13">_FV(D13,"Price")</f>
        <v>11.17</v>
      </c>
      <c r="I13" s="11" t="s">
        <v>47</v>
      </c>
      <c r="J13" s="35" cm="1">
        <f t="array" ref="J13">_FV(D13,"Shares outstanding",TRUE)/1000000</f>
        <v>26.844290000000001</v>
      </c>
      <c r="K13" s="11">
        <v>8.83</v>
      </c>
      <c r="L13" s="89">
        <v>2.0400000000000001E-2</v>
      </c>
      <c r="M13" s="25" t="s">
        <v>14171</v>
      </c>
      <c r="N13" s="53" t="s">
        <v>16131</v>
      </c>
      <c r="O13" s="53" t="s">
        <v>16132</v>
      </c>
      <c r="P13" s="130">
        <v>2.57</v>
      </c>
      <c r="Q13" s="53" t="s">
        <v>16133</v>
      </c>
      <c r="R13" s="53" t="s">
        <v>16134</v>
      </c>
      <c r="S13" s="126" t="s">
        <v>14848</v>
      </c>
      <c r="T13" s="11" t="s">
        <v>14793</v>
      </c>
      <c r="U13" s="11">
        <v>3.35</v>
      </c>
      <c r="V13" s="52" cm="1">
        <f t="array" ref="V13">(H13-(_FV(D13,"52 week high",TRUE)))/(_FV(D13,"52 week high",TRUE))</f>
        <v>-0.38961748633879784</v>
      </c>
      <c r="W13" s="52" cm="1">
        <f t="array" ref="W13">(H13-(_FV(D13,"52 week low",TRUE)))/(_FV(D13,"52 week low",TRUE))</f>
        <v>2.2283236994219653</v>
      </c>
      <c r="Y13" s="30" t="str">
        <f t="shared" si="10"/>
        <v>Twitter</v>
      </c>
      <c r="Z13" s="30" t="str">
        <f t="shared" si="1"/>
        <v>Twitter</v>
      </c>
      <c r="AA13" s="29" t="str">
        <f>HYPERLINK(_xlfn.CONCAT("https://www.sec.gov/edgar/browse/?CIK=",(_xlfn.XLOOKUP(A13,CIK!$A$1:$A$99999,CIK!$B$1:$B$99999,,0))),"SEC")</f>
        <v>SEC</v>
      </c>
      <c r="AB13" s="30" t="str">
        <f t="shared" si="11"/>
        <v>BC</v>
      </c>
      <c r="AC13" s="29" t="str">
        <f t="shared" si="2"/>
        <v>News</v>
      </c>
      <c r="AD13" s="30" t="str">
        <f t="shared" si="12"/>
        <v>News</v>
      </c>
      <c r="AE13" s="29" t="str">
        <f t="shared" si="13"/>
        <v>News</v>
      </c>
      <c r="AF13" s="29" t="str">
        <f t="shared" si="14"/>
        <v>News</v>
      </c>
      <c r="AG13" s="29" t="str">
        <f t="shared" si="15"/>
        <v>News</v>
      </c>
      <c r="AH13" s="30" t="str">
        <f t="shared" si="3"/>
        <v>News</v>
      </c>
      <c r="AI13" s="30" t="str">
        <f t="shared" si="16"/>
        <v>OC</v>
      </c>
      <c r="AJ13" s="30" t="str">
        <f t="shared" si="17"/>
        <v>WW</v>
      </c>
      <c r="AK13" s="30" t="str">
        <f t="shared" si="18"/>
        <v>FIN</v>
      </c>
      <c r="AL13" s="30" t="str">
        <f t="shared" si="4"/>
        <v>OI</v>
      </c>
      <c r="AM13" s="30" t="str">
        <f t="shared" si="19"/>
        <v>IB</v>
      </c>
      <c r="AN13" s="30" t="str">
        <f t="shared" si="5"/>
        <v>SI</v>
      </c>
      <c r="AO13" s="30" t="str">
        <f t="shared" si="6"/>
        <v>SS</v>
      </c>
      <c r="AP13" s="45" t="str">
        <f t="shared" si="7"/>
        <v>ROIC</v>
      </c>
      <c r="AQ13" s="30" t="str">
        <f t="shared" si="8"/>
        <v>DR</v>
      </c>
      <c r="AR13" s="46" t="str">
        <f t="shared" si="9"/>
        <v>SOH</v>
      </c>
    </row>
    <row r="14" spans="1:44" x14ac:dyDescent="0.2">
      <c r="A14" s="10" t="s">
        <v>1981</v>
      </c>
      <c r="B14" s="10" t="s">
        <v>1982</v>
      </c>
      <c r="C14" s="19" t="s">
        <v>1983</v>
      </c>
      <c r="D14" s="2" t="e" vm="574">
        <v>#VALUE!</v>
      </c>
      <c r="E14" s="31" t="str">
        <f t="shared" si="0"/>
        <v>Link</v>
      </c>
      <c r="F14" s="12" t="s">
        <v>1984</v>
      </c>
      <c r="G14" s="28" cm="1">
        <f t="array" ref="G14">_FV(D14,"Market cap",TRUE)/1000000000</f>
        <v>0.26485310000000001</v>
      </c>
      <c r="H14" s="11" cm="1">
        <f t="array" ref="H14">_FV(D14,"Price")</f>
        <v>1.21</v>
      </c>
      <c r="I14" s="11" t="s">
        <v>47</v>
      </c>
      <c r="J14" s="35" cm="1">
        <f t="array" ref="J14">_FV(D14,"Shares outstanding",TRUE)/1000000</f>
        <v>218.8869</v>
      </c>
      <c r="K14" s="11">
        <v>215.51</v>
      </c>
      <c r="L14" s="89">
        <v>0.2515</v>
      </c>
      <c r="M14" s="25" t="s">
        <v>14163</v>
      </c>
      <c r="N14" s="53" t="s">
        <v>16135</v>
      </c>
      <c r="O14" s="53" t="s">
        <v>16136</v>
      </c>
      <c r="P14" s="130">
        <v>18.149999999999999</v>
      </c>
      <c r="Q14" s="53" t="s">
        <v>16137</v>
      </c>
      <c r="R14" s="53" t="s">
        <v>16138</v>
      </c>
      <c r="S14" s="126" t="s">
        <v>14848</v>
      </c>
      <c r="T14" s="11" t="s">
        <v>14791</v>
      </c>
      <c r="U14" s="11">
        <v>7.21</v>
      </c>
      <c r="V14" s="52" cm="1">
        <f t="array" ref="V14">(H14-(_FV(D14,"52 week high",TRUE)))/(_FV(D14,"52 week high",TRUE))</f>
        <v>-0.73289183222958054</v>
      </c>
      <c r="W14" s="52" cm="1">
        <f t="array" ref="W14">(H14-(_FV(D14,"52 week low",TRUE)))/(_FV(D14,"52 week low",TRUE))</f>
        <v>0.11009174311926594</v>
      </c>
      <c r="Y14" s="30" t="str">
        <f t="shared" si="10"/>
        <v>Twitter</v>
      </c>
      <c r="Z14" s="30" t="str">
        <f t="shared" si="1"/>
        <v>Twitter</v>
      </c>
      <c r="AA14" s="29" t="str">
        <f>HYPERLINK(_xlfn.CONCAT("https://www.sec.gov/edgar/browse/?CIK=",(_xlfn.XLOOKUP(A14,CIK!$A$1:$A$99999,CIK!$B$1:$B$99999,,0))),"SEC")</f>
        <v>SEC</v>
      </c>
      <c r="AB14" s="30" t="str">
        <f t="shared" si="11"/>
        <v>BC</v>
      </c>
      <c r="AC14" s="29" t="str">
        <f t="shared" si="2"/>
        <v>News</v>
      </c>
      <c r="AD14" s="30" t="str">
        <f t="shared" si="12"/>
        <v>News</v>
      </c>
      <c r="AE14" s="29" t="str">
        <f t="shared" si="13"/>
        <v>News</v>
      </c>
      <c r="AF14" s="29" t="str">
        <f t="shared" si="14"/>
        <v>News</v>
      </c>
      <c r="AG14" s="29" t="str">
        <f t="shared" si="15"/>
        <v>News</v>
      </c>
      <c r="AH14" s="30" t="str">
        <f t="shared" si="3"/>
        <v>News</v>
      </c>
      <c r="AI14" s="30" t="str">
        <f t="shared" si="16"/>
        <v>OC</v>
      </c>
      <c r="AJ14" s="30" t="str">
        <f t="shared" si="17"/>
        <v>WW</v>
      </c>
      <c r="AK14" s="30" t="str">
        <f t="shared" si="18"/>
        <v>FIN</v>
      </c>
      <c r="AL14" s="30" t="str">
        <f t="shared" si="4"/>
        <v>OI</v>
      </c>
      <c r="AM14" s="30" t="str">
        <f t="shared" si="19"/>
        <v>IB</v>
      </c>
      <c r="AN14" s="30" t="str">
        <f t="shared" si="5"/>
        <v>SI</v>
      </c>
      <c r="AO14" s="30" t="str">
        <f t="shared" si="6"/>
        <v>SS</v>
      </c>
      <c r="AP14" s="45" t="str">
        <f t="shared" si="7"/>
        <v>ROIC</v>
      </c>
      <c r="AQ14" s="30" t="str">
        <f t="shared" si="8"/>
        <v>DR</v>
      </c>
      <c r="AR14" s="46" t="str">
        <f t="shared" si="9"/>
        <v>SOH</v>
      </c>
    </row>
    <row r="15" spans="1:44" x14ac:dyDescent="0.2">
      <c r="A15" s="10" t="s">
        <v>2011</v>
      </c>
      <c r="B15" s="10" t="s">
        <v>2012</v>
      </c>
      <c r="C15" s="12" t="s">
        <v>1972</v>
      </c>
      <c r="D15" s="2" t="e" vm="575">
        <v>#VALUE!</v>
      </c>
      <c r="E15" s="31" t="str">
        <f t="shared" si="0"/>
        <v>Link</v>
      </c>
      <c r="F15" s="12" t="s">
        <v>2013</v>
      </c>
      <c r="G15" s="11">
        <v>0.27100000000000002</v>
      </c>
      <c r="H15" s="11" cm="1">
        <f t="array" ref="H15">_FV(D15,"Price")</f>
        <v>5.31</v>
      </c>
      <c r="I15" s="11" t="s">
        <v>47</v>
      </c>
      <c r="J15" s="11" cm="1">
        <f t="array" ref="J15">_FV(D15,"Shares outstanding",TRUE)/1000000</f>
        <v>58.364809999999999</v>
      </c>
      <c r="K15" s="11">
        <v>29.39</v>
      </c>
      <c r="L15" s="11" t="s">
        <v>59</v>
      </c>
      <c r="M15" s="25" t="s">
        <v>13839</v>
      </c>
      <c r="N15" s="53" t="s">
        <v>14869</v>
      </c>
      <c r="O15" s="53" t="s">
        <v>16139</v>
      </c>
      <c r="P15" s="130" t="s">
        <v>14848</v>
      </c>
      <c r="Q15" s="53" t="s">
        <v>16140</v>
      </c>
      <c r="R15" s="53" t="s">
        <v>16141</v>
      </c>
      <c r="S15" s="126" t="s">
        <v>16142</v>
      </c>
      <c r="T15" s="11" t="s">
        <v>59</v>
      </c>
      <c r="U15" s="11">
        <v>4.97</v>
      </c>
      <c r="V15" s="52" cm="1">
        <f t="array" ref="V15">(H15-(_FV(D15,"52 week high",TRUE)))/(_FV(D15,"52 week high",TRUE))</f>
        <v>-0.37529411764705889</v>
      </c>
      <c r="W15" s="52" cm="1">
        <f t="array" ref="W15">(H15-(_FV(D15,"52 week low",TRUE)))/(_FV(D15,"52 week low",TRUE))</f>
        <v>0.17722697645546034</v>
      </c>
      <c r="Y15" s="30" t="str">
        <f t="shared" si="10"/>
        <v>Twitter</v>
      </c>
      <c r="Z15" s="30" t="str">
        <f t="shared" si="1"/>
        <v>Twitter</v>
      </c>
      <c r="AA15" s="29" t="str">
        <f>HYPERLINK(_xlfn.CONCAT("https://www.sec.gov/edgar/browse/?CIK=",(_xlfn.XLOOKUP(A15,CIK!$A$1:$A$99999,CIK!$B$1:$B$99999,,0))),"SEC")</f>
        <v>SEC</v>
      </c>
      <c r="AB15" s="30" t="str">
        <f t="shared" si="11"/>
        <v>BC</v>
      </c>
      <c r="AC15" s="29" t="str">
        <f t="shared" si="2"/>
        <v>News</v>
      </c>
      <c r="AD15" s="30" t="str">
        <f t="shared" si="12"/>
        <v>News</v>
      </c>
      <c r="AE15" s="29" t="str">
        <f t="shared" si="13"/>
        <v>News</v>
      </c>
      <c r="AF15" s="29" t="str">
        <f t="shared" si="14"/>
        <v>News</v>
      </c>
      <c r="AG15" s="29" t="str">
        <f t="shared" si="15"/>
        <v>News</v>
      </c>
      <c r="AH15" s="30" t="str">
        <f t="shared" si="3"/>
        <v>News</v>
      </c>
      <c r="AI15" s="30" t="str">
        <f t="shared" si="16"/>
        <v>OC</v>
      </c>
      <c r="AJ15" s="30" t="str">
        <f t="shared" si="17"/>
        <v>WW</v>
      </c>
      <c r="AK15" s="30" t="str">
        <f t="shared" si="18"/>
        <v>FIN</v>
      </c>
      <c r="AL15" s="30" t="str">
        <f t="shared" si="4"/>
        <v>OI</v>
      </c>
      <c r="AM15" s="30" t="str">
        <f t="shared" si="19"/>
        <v>IB</v>
      </c>
      <c r="AN15" s="30" t="str">
        <f t="shared" si="5"/>
        <v>SI</v>
      </c>
      <c r="AO15" s="30" t="str">
        <f t="shared" si="6"/>
        <v>SS</v>
      </c>
      <c r="AP15" s="45" t="str">
        <f t="shared" si="7"/>
        <v>ROIC</v>
      </c>
      <c r="AQ15" s="30" t="str">
        <f t="shared" si="8"/>
        <v>DR</v>
      </c>
      <c r="AR15" s="46" t="str">
        <f t="shared" si="9"/>
        <v>SOH</v>
      </c>
    </row>
    <row r="16" spans="1:44" x14ac:dyDescent="0.2">
      <c r="A16" s="10" t="s">
        <v>2027</v>
      </c>
      <c r="B16" s="10" t="s">
        <v>2028</v>
      </c>
      <c r="C16" s="12" t="s">
        <v>2029</v>
      </c>
      <c r="D16" s="2" t="e" vm="576">
        <v>#VALUE!</v>
      </c>
      <c r="E16" s="31" t="str">
        <f t="shared" si="0"/>
        <v>Link</v>
      </c>
      <c r="F16" s="12" t="s">
        <v>2030</v>
      </c>
      <c r="G16" s="28" cm="1">
        <f t="array" ref="G16">_FV(D16,"Market cap",TRUE)/1000000000</f>
        <v>0.2601388</v>
      </c>
      <c r="H16" s="11" cm="1">
        <f t="array" ref="H16">_FV(D16,"Price")</f>
        <v>9.9</v>
      </c>
      <c r="I16" s="11" t="s">
        <v>47</v>
      </c>
      <c r="J16" s="35" cm="1">
        <f t="array" ref="J16">_FV(D16,"Shares outstanding",TRUE)/1000000</f>
        <v>26.27664</v>
      </c>
      <c r="K16" s="11">
        <v>21.7</v>
      </c>
      <c r="L16" s="89">
        <v>3.2399999999999998E-2</v>
      </c>
      <c r="M16" s="25" t="s">
        <v>13781</v>
      </c>
      <c r="N16" s="53" t="s">
        <v>16143</v>
      </c>
      <c r="O16" s="53" t="s">
        <v>16144</v>
      </c>
      <c r="P16" s="130">
        <v>33.51</v>
      </c>
      <c r="Q16" s="53" t="s">
        <v>16145</v>
      </c>
      <c r="R16" s="53" t="s">
        <v>16146</v>
      </c>
      <c r="S16" s="126" t="s">
        <v>16147</v>
      </c>
      <c r="T16" s="11" t="s">
        <v>14795</v>
      </c>
      <c r="U16" s="11">
        <v>10.3</v>
      </c>
      <c r="V16" s="52" cm="1">
        <f t="array" ref="V16">(H16-(_FV(D16,"52 week high",TRUE)))/(_FV(D16,"52 week high",TRUE))</f>
        <v>-8.7557603686635885E-2</v>
      </c>
      <c r="W16" s="52" cm="1">
        <f t="array" ref="W16">(H16-(_FV(D16,"52 week low",TRUE)))/(_FV(D16,"52 week low",TRUE))</f>
        <v>1.4087591240875912</v>
      </c>
      <c r="Y16" s="30" t="str">
        <f t="shared" si="10"/>
        <v>Twitter</v>
      </c>
      <c r="Z16" s="30" t="str">
        <f t="shared" si="1"/>
        <v>Twitter</v>
      </c>
      <c r="AA16" s="29" t="str">
        <f>HYPERLINK(_xlfn.CONCAT("https://www.sec.gov/edgar/browse/?CIK=",(_xlfn.XLOOKUP(A16,CIK!$A$1:$A$99999,CIK!$B$1:$B$99999,,0))),"SEC")</f>
        <v>SEC</v>
      </c>
      <c r="AB16" s="30" t="str">
        <f t="shared" si="11"/>
        <v>BC</v>
      </c>
      <c r="AC16" s="29" t="str">
        <f t="shared" si="2"/>
        <v>News</v>
      </c>
      <c r="AD16" s="30" t="str">
        <f t="shared" si="12"/>
        <v>News</v>
      </c>
      <c r="AE16" s="29" t="str">
        <f t="shared" si="13"/>
        <v>News</v>
      </c>
      <c r="AF16" s="29" t="str">
        <f t="shared" si="14"/>
        <v>News</v>
      </c>
      <c r="AG16" s="29" t="str">
        <f t="shared" si="15"/>
        <v>News</v>
      </c>
      <c r="AH16" s="30" t="str">
        <f t="shared" si="3"/>
        <v>News</v>
      </c>
      <c r="AI16" s="30" t="str">
        <f t="shared" si="16"/>
        <v>OC</v>
      </c>
      <c r="AJ16" s="30" t="str">
        <f t="shared" si="17"/>
        <v>WW</v>
      </c>
      <c r="AK16" s="30" t="str">
        <f t="shared" si="18"/>
        <v>FIN</v>
      </c>
      <c r="AL16" s="30" t="str">
        <f t="shared" si="4"/>
        <v>OI</v>
      </c>
      <c r="AM16" s="30" t="str">
        <f t="shared" si="19"/>
        <v>IB</v>
      </c>
      <c r="AN16" s="30" t="str">
        <f t="shared" si="5"/>
        <v>SI</v>
      </c>
      <c r="AO16" s="30" t="str">
        <f t="shared" si="6"/>
        <v>SS</v>
      </c>
      <c r="AP16" s="45" t="str">
        <f t="shared" si="7"/>
        <v>ROIC</v>
      </c>
      <c r="AQ16" s="30" t="str">
        <f t="shared" si="8"/>
        <v>DR</v>
      </c>
      <c r="AR16" s="46" t="str">
        <f t="shared" si="9"/>
        <v>SOH</v>
      </c>
    </row>
    <row r="17" spans="1:44" x14ac:dyDescent="0.2">
      <c r="A17" s="10" t="s">
        <v>2020</v>
      </c>
      <c r="B17" s="10" t="s">
        <v>2021</v>
      </c>
      <c r="C17" s="12" t="s">
        <v>2022</v>
      </c>
      <c r="D17" s="2" t="e" vm="577">
        <v>#VALUE!</v>
      </c>
      <c r="E17" s="31" t="str">
        <f t="shared" si="0"/>
        <v>Link</v>
      </c>
      <c r="F17" s="12" t="s">
        <v>2023</v>
      </c>
      <c r="G17" s="28" cm="1">
        <f t="array" ref="G17">_FV(D17,"Market cap",TRUE)/1000000000</f>
        <v>0.2555019</v>
      </c>
      <c r="H17" s="11" cm="1">
        <f t="array" ref="H17">_FV(D17,"Price")</f>
        <v>7.02</v>
      </c>
      <c r="I17" s="11" t="s">
        <v>47</v>
      </c>
      <c r="J17" s="35" cm="1">
        <f t="array" ref="J17">_FV(D17,"Shares outstanding",TRUE)/1000000</f>
        <v>36.01397</v>
      </c>
      <c r="K17" s="11">
        <v>17.97</v>
      </c>
      <c r="L17" s="11" t="s">
        <v>59</v>
      </c>
      <c r="M17" s="25" t="s">
        <v>14294</v>
      </c>
      <c r="N17" s="53" t="s">
        <v>16148</v>
      </c>
      <c r="O17" s="53" t="s">
        <v>16149</v>
      </c>
      <c r="P17" s="130">
        <v>40.98</v>
      </c>
      <c r="Q17" s="53" t="s">
        <v>16150</v>
      </c>
      <c r="R17" s="53" t="s">
        <v>16151</v>
      </c>
      <c r="S17" s="126" t="s">
        <v>14848</v>
      </c>
      <c r="T17" s="11" t="s">
        <v>14796</v>
      </c>
      <c r="U17" s="11">
        <v>14.37</v>
      </c>
      <c r="V17" s="52" cm="1">
        <f t="array" ref="V17">(H17-(_FV(D17,"52 week high",TRUE)))/(_FV(D17,"52 week high",TRUE))</f>
        <v>-0.76203389830508472</v>
      </c>
      <c r="W17" s="52" cm="1">
        <f t="array" ref="W17">(H17-(_FV(D17,"52 week low",TRUE)))/(_FV(D17,"52 week low",TRUE))</f>
        <v>0.27636363636363631</v>
      </c>
      <c r="Y17" s="30" t="str">
        <f t="shared" si="10"/>
        <v>Twitter</v>
      </c>
      <c r="Z17" s="30" t="str">
        <f t="shared" si="1"/>
        <v>Twitter</v>
      </c>
      <c r="AA17" s="29" t="str">
        <f>HYPERLINK(_xlfn.CONCAT("https://www.sec.gov/edgar/browse/?CIK=",(_xlfn.XLOOKUP(A17,CIK!$A$1:$A$99999,CIK!$B$1:$B$99999,,0))),"SEC")</f>
        <v>SEC</v>
      </c>
      <c r="AB17" s="30" t="str">
        <f t="shared" si="11"/>
        <v>BC</v>
      </c>
      <c r="AC17" s="29" t="str">
        <f t="shared" si="2"/>
        <v>News</v>
      </c>
      <c r="AD17" s="30" t="str">
        <f t="shared" si="12"/>
        <v>News</v>
      </c>
      <c r="AE17" s="29" t="str">
        <f t="shared" si="13"/>
        <v>News</v>
      </c>
      <c r="AF17" s="29" t="str">
        <f t="shared" si="14"/>
        <v>News</v>
      </c>
      <c r="AG17" s="29" t="str">
        <f t="shared" si="15"/>
        <v>News</v>
      </c>
      <c r="AH17" s="30" t="str">
        <f t="shared" si="3"/>
        <v>News</v>
      </c>
      <c r="AI17" s="30" t="str">
        <f t="shared" si="16"/>
        <v>OC</v>
      </c>
      <c r="AJ17" s="30" t="str">
        <f t="shared" si="17"/>
        <v>WW</v>
      </c>
      <c r="AK17" s="30" t="str">
        <f t="shared" si="18"/>
        <v>FIN</v>
      </c>
      <c r="AL17" s="30" t="str">
        <f t="shared" si="4"/>
        <v>OI</v>
      </c>
      <c r="AM17" s="30" t="str">
        <f t="shared" si="19"/>
        <v>IB</v>
      </c>
      <c r="AN17" s="30" t="str">
        <f t="shared" si="5"/>
        <v>SI</v>
      </c>
      <c r="AO17" s="30" t="str">
        <f t="shared" si="6"/>
        <v>SS</v>
      </c>
      <c r="AP17" s="45" t="str">
        <f t="shared" si="7"/>
        <v>ROIC</v>
      </c>
      <c r="AQ17" s="30" t="str">
        <f t="shared" si="8"/>
        <v>DR</v>
      </c>
      <c r="AR17" s="46" t="str">
        <f t="shared" si="9"/>
        <v>SOH</v>
      </c>
    </row>
    <row r="18" spans="1:44" x14ac:dyDescent="0.2">
      <c r="A18" s="10" t="s">
        <v>2017</v>
      </c>
      <c r="B18" s="10" t="s">
        <v>2018</v>
      </c>
      <c r="C18" s="12" t="s">
        <v>1972</v>
      </c>
      <c r="D18" s="2" t="e" vm="578">
        <v>#VALUE!</v>
      </c>
      <c r="E18" s="31" t="str">
        <f t="shared" si="0"/>
        <v>Link</v>
      </c>
      <c r="F18" s="12" t="s">
        <v>2019</v>
      </c>
      <c r="G18" s="28" cm="1">
        <f t="array" ref="G18">_FV(D18,"Market cap",TRUE)/1000000000</f>
        <v>0.24874450000000001</v>
      </c>
      <c r="H18" s="11" cm="1">
        <f t="array" ref="H18">_FV(D18,"Price")</f>
        <v>1.0900000000000001</v>
      </c>
      <c r="I18" s="11" t="s">
        <v>47</v>
      </c>
      <c r="J18" s="35" cm="1">
        <f t="array" ref="J18">_FV(D18,"Shares outstanding",TRUE)/1000000</f>
        <v>228.20599999999999</v>
      </c>
      <c r="K18" s="11">
        <v>97.3</v>
      </c>
      <c r="L18" s="89">
        <v>0.1111</v>
      </c>
      <c r="M18" s="25" t="s">
        <v>13799</v>
      </c>
      <c r="N18" s="53" t="s">
        <v>16111</v>
      </c>
      <c r="O18" s="53" t="s">
        <v>16152</v>
      </c>
      <c r="P18" s="130">
        <v>1.02</v>
      </c>
      <c r="Q18" s="53" t="s">
        <v>16153</v>
      </c>
      <c r="R18" s="53" t="s">
        <v>16154</v>
      </c>
      <c r="S18" s="126" t="s">
        <v>16155</v>
      </c>
      <c r="T18" s="11" t="s">
        <v>14797</v>
      </c>
      <c r="U18" s="11">
        <v>1.39</v>
      </c>
      <c r="V18" s="52" cm="1">
        <f t="array" ref="V18">(H18-(_FV(D18,"52 week high",TRUE)))/(_FV(D18,"52 week high",TRUE))</f>
        <v>-0.48584905660377359</v>
      </c>
      <c r="W18" s="52" cm="1">
        <f t="array" ref="W18">(H18-(_FV(D18,"52 week low",TRUE)))/(_FV(D18,"52 week low",TRUE))</f>
        <v>0.59380026319637391</v>
      </c>
      <c r="Y18" s="30" t="str">
        <f t="shared" si="10"/>
        <v>Twitter</v>
      </c>
      <c r="Z18" s="30" t="str">
        <f t="shared" si="1"/>
        <v>Twitter</v>
      </c>
      <c r="AA18" s="29" t="str">
        <f>HYPERLINK(_xlfn.CONCAT("https://www.sec.gov/edgar/browse/?CIK=",(_xlfn.XLOOKUP(A18,CIK!$A$1:$A$99999,CIK!$B$1:$B$99999,,0))),"SEC")</f>
        <v>SEC</v>
      </c>
      <c r="AB18" s="30" t="str">
        <f t="shared" si="11"/>
        <v>BC</v>
      </c>
      <c r="AC18" s="29" t="str">
        <f t="shared" si="2"/>
        <v>News</v>
      </c>
      <c r="AD18" s="30" t="str">
        <f t="shared" si="12"/>
        <v>News</v>
      </c>
      <c r="AE18" s="29" t="str">
        <f t="shared" si="13"/>
        <v>News</v>
      </c>
      <c r="AF18" s="29" t="str">
        <f t="shared" si="14"/>
        <v>News</v>
      </c>
      <c r="AG18" s="29" t="str">
        <f t="shared" si="15"/>
        <v>News</v>
      </c>
      <c r="AH18" s="30" t="str">
        <f t="shared" si="3"/>
        <v>News</v>
      </c>
      <c r="AI18" s="30" t="str">
        <f t="shared" si="16"/>
        <v>OC</v>
      </c>
      <c r="AJ18" s="30" t="str">
        <f t="shared" si="17"/>
        <v>WW</v>
      </c>
      <c r="AK18" s="30" t="str">
        <f t="shared" si="18"/>
        <v>FIN</v>
      </c>
      <c r="AL18" s="30" t="str">
        <f t="shared" si="4"/>
        <v>OI</v>
      </c>
      <c r="AM18" s="30" t="str">
        <f t="shared" si="19"/>
        <v>IB</v>
      </c>
      <c r="AN18" s="30" t="str">
        <f t="shared" si="5"/>
        <v>SI</v>
      </c>
      <c r="AO18" s="30" t="str">
        <f t="shared" si="6"/>
        <v>SS</v>
      </c>
      <c r="AP18" s="45" t="str">
        <f t="shared" si="7"/>
        <v>ROIC</v>
      </c>
      <c r="AQ18" s="30" t="str">
        <f t="shared" si="8"/>
        <v>DR</v>
      </c>
      <c r="AR18" s="46" t="str">
        <f t="shared" si="9"/>
        <v>SOH</v>
      </c>
    </row>
    <row r="19" spans="1:44" x14ac:dyDescent="0.2">
      <c r="A19" s="10" t="s">
        <v>1999</v>
      </c>
      <c r="B19" s="10" t="s">
        <v>2000</v>
      </c>
      <c r="C19" s="12" t="s">
        <v>1972</v>
      </c>
      <c r="D19" s="2" t="e" vm="579">
        <v>#VALUE!</v>
      </c>
      <c r="E19" s="31" t="str">
        <f t="shared" si="0"/>
        <v>Link</v>
      </c>
      <c r="F19" s="12" t="s">
        <v>2001</v>
      </c>
      <c r="G19" s="28" cm="1">
        <f t="array" ref="G19">_FV(D19,"Market cap",TRUE)/1000000000</f>
        <v>0.31574259999999998</v>
      </c>
      <c r="H19" s="11" cm="1">
        <f t="array" ref="H19">_FV(D19,"Price")</f>
        <v>4.0999999999999996</v>
      </c>
      <c r="I19" s="11" t="s">
        <v>47</v>
      </c>
      <c r="J19" s="35" cm="1">
        <f t="array" ref="J19">_FV(D19,"Shares outstanding",TRUE)/1000000</f>
        <v>77.010379999999998</v>
      </c>
      <c r="K19" s="11">
        <v>70.19</v>
      </c>
      <c r="L19" s="89">
        <v>4.2900000000000001E-2</v>
      </c>
      <c r="M19" s="25" t="s">
        <v>13983</v>
      </c>
      <c r="N19" s="53" t="s">
        <v>16156</v>
      </c>
      <c r="O19" s="53" t="s">
        <v>16157</v>
      </c>
      <c r="P19" s="130">
        <v>24.39</v>
      </c>
      <c r="Q19" s="53" t="s">
        <v>16158</v>
      </c>
      <c r="R19" s="53" t="s">
        <v>16159</v>
      </c>
      <c r="S19" s="126" t="s">
        <v>14848</v>
      </c>
      <c r="T19" s="11" t="s">
        <v>14798</v>
      </c>
      <c r="U19" s="11">
        <v>4.97</v>
      </c>
      <c r="V19" s="52" cm="1">
        <f t="array" ref="V19">(H19-(_FV(D19,"52 week high",TRUE)))/(_FV(D19,"52 week high",TRUE))</f>
        <v>-0.37164750957854414</v>
      </c>
      <c r="W19" s="52" cm="1">
        <f t="array" ref="W19">(H19-(_FV(D19,"52 week low",TRUE)))/(_FV(D19,"52 week low",TRUE))</f>
        <v>0.59533073929961089</v>
      </c>
      <c r="Y19" s="30" t="str">
        <f t="shared" si="10"/>
        <v>Twitter</v>
      </c>
      <c r="Z19" s="30" t="str">
        <f t="shared" si="1"/>
        <v>Twitter</v>
      </c>
      <c r="AA19" s="29" t="str">
        <f>HYPERLINK(_xlfn.CONCAT("https://www.sec.gov/edgar/browse/?CIK=",(_xlfn.XLOOKUP(A19,CIK!$A$1:$A$99999,CIK!$B$1:$B$99999,,0))),"SEC")</f>
        <v>SEC</v>
      </c>
      <c r="AB19" s="30" t="str">
        <f t="shared" si="11"/>
        <v>BC</v>
      </c>
      <c r="AC19" s="29" t="str">
        <f t="shared" si="2"/>
        <v>News</v>
      </c>
      <c r="AD19" s="30" t="str">
        <f t="shared" si="12"/>
        <v>News</v>
      </c>
      <c r="AE19" s="29" t="str">
        <f t="shared" si="13"/>
        <v>News</v>
      </c>
      <c r="AF19" s="29" t="str">
        <f t="shared" si="14"/>
        <v>News</v>
      </c>
      <c r="AG19" s="29" t="str">
        <f t="shared" si="15"/>
        <v>News</v>
      </c>
      <c r="AH19" s="30" t="str">
        <f t="shared" si="3"/>
        <v>News</v>
      </c>
      <c r="AI19" s="30" t="str">
        <f t="shared" si="16"/>
        <v>OC</v>
      </c>
      <c r="AJ19" s="30" t="str">
        <f t="shared" si="17"/>
        <v>WW</v>
      </c>
      <c r="AK19" s="30" t="str">
        <f t="shared" si="18"/>
        <v>FIN</v>
      </c>
      <c r="AL19" s="30" t="str">
        <f t="shared" si="4"/>
        <v>OI</v>
      </c>
      <c r="AM19" s="30" t="str">
        <f t="shared" si="19"/>
        <v>IB</v>
      </c>
      <c r="AN19" s="30" t="str">
        <f t="shared" si="5"/>
        <v>SI</v>
      </c>
      <c r="AO19" s="30" t="str">
        <f t="shared" si="6"/>
        <v>SS</v>
      </c>
      <c r="AP19" s="45" t="str">
        <f t="shared" si="7"/>
        <v>ROIC</v>
      </c>
      <c r="AQ19" s="30" t="str">
        <f t="shared" si="8"/>
        <v>DR</v>
      </c>
      <c r="AR19" s="46" t="str">
        <f t="shared" si="9"/>
        <v>SOH</v>
      </c>
    </row>
    <row r="20" spans="1:44" x14ac:dyDescent="0.2">
      <c r="A20" s="10" t="s">
        <v>2014</v>
      </c>
      <c r="B20" s="10" t="s">
        <v>2015</v>
      </c>
      <c r="C20" s="12" t="s">
        <v>1972</v>
      </c>
      <c r="D20" s="2" t="e" vm="580">
        <v>#VALUE!</v>
      </c>
      <c r="E20" s="31" t="str">
        <f t="shared" si="0"/>
        <v>Link</v>
      </c>
      <c r="F20" s="12" t="s">
        <v>2016</v>
      </c>
      <c r="G20" s="28" cm="1">
        <f t="array" ref="G20">_FV(D20,"Market cap",TRUE)/1000000000</f>
        <v>0.25326470000000001</v>
      </c>
      <c r="H20" s="11" cm="1">
        <f t="array" ref="H20">_FV(D20,"Price")</f>
        <v>1.49</v>
      </c>
      <c r="I20" s="11" t="s">
        <v>109</v>
      </c>
      <c r="J20" s="35" cm="1">
        <f t="array" ref="J20">_FV(D20,"Shares outstanding",TRUE)/1000000</f>
        <v>169.97630000000001</v>
      </c>
      <c r="K20" s="11">
        <v>127.8</v>
      </c>
      <c r="L20" s="89">
        <v>3.3300000000000003E-2</v>
      </c>
      <c r="M20" s="25" t="s">
        <v>14159</v>
      </c>
      <c r="N20" s="53" t="s">
        <v>15635</v>
      </c>
      <c r="O20" s="53" t="s">
        <v>16160</v>
      </c>
      <c r="P20" s="130">
        <v>33.159999999999997</v>
      </c>
      <c r="Q20" s="53" t="s">
        <v>16161</v>
      </c>
      <c r="R20" s="53" t="s">
        <v>16162</v>
      </c>
      <c r="S20" s="126" t="s">
        <v>14848</v>
      </c>
      <c r="T20" s="11" t="s">
        <v>1214</v>
      </c>
      <c r="U20" s="11">
        <v>3.01</v>
      </c>
      <c r="V20" s="52" cm="1">
        <f t="array" ref="V20">(H20-(_FV(D20,"52 week high",TRUE)))/(_FV(D20,"52 week high",TRUE))</f>
        <v>-0.16759776536312851</v>
      </c>
      <c r="W20" s="52" cm="1">
        <f t="array" ref="W20">(H20-(_FV(D20,"52 week low",TRUE)))/(_FV(D20,"52 week low",TRUE))</f>
        <v>0.46078431372549017</v>
      </c>
      <c r="Y20" s="30" t="str">
        <f t="shared" si="10"/>
        <v>Twitter</v>
      </c>
      <c r="Z20" s="30" t="str">
        <f t="shared" si="1"/>
        <v>Twitter</v>
      </c>
      <c r="AA20" s="29" t="str">
        <f>HYPERLINK(_xlfn.CONCAT("https://www.sec.gov/edgar/browse/?CIK=",(_xlfn.XLOOKUP(A20,CIK!$A$1:$A$99999,CIK!$B$1:$B$99999,,0))),"SEC")</f>
        <v>SEC</v>
      </c>
      <c r="AB20" s="30" t="str">
        <f t="shared" si="11"/>
        <v>BC</v>
      </c>
      <c r="AC20" s="29" t="str">
        <f t="shared" si="2"/>
        <v>News</v>
      </c>
      <c r="AD20" s="30" t="str">
        <f t="shared" si="12"/>
        <v>News</v>
      </c>
      <c r="AE20" s="29" t="str">
        <f t="shared" si="13"/>
        <v>News</v>
      </c>
      <c r="AF20" s="29" t="str">
        <f t="shared" si="14"/>
        <v>News</v>
      </c>
      <c r="AG20" s="29" t="str">
        <f t="shared" si="15"/>
        <v>News</v>
      </c>
      <c r="AH20" s="30" t="str">
        <f t="shared" si="3"/>
        <v>News</v>
      </c>
      <c r="AI20" s="30" t="str">
        <f t="shared" si="16"/>
        <v>OC</v>
      </c>
      <c r="AJ20" s="30" t="str">
        <f t="shared" si="17"/>
        <v>WW</v>
      </c>
      <c r="AK20" s="30" t="str">
        <f t="shared" si="18"/>
        <v>FIN</v>
      </c>
      <c r="AL20" s="30" t="str">
        <f t="shared" si="4"/>
        <v>OI</v>
      </c>
      <c r="AM20" s="30" t="str">
        <f t="shared" si="19"/>
        <v>IB</v>
      </c>
      <c r="AN20" s="30" t="str">
        <f t="shared" si="5"/>
        <v>SI</v>
      </c>
      <c r="AO20" s="30" t="str">
        <f t="shared" si="6"/>
        <v>SS</v>
      </c>
      <c r="AP20" s="45" t="str">
        <f t="shared" si="7"/>
        <v>ROIC</v>
      </c>
      <c r="AQ20" s="30" t="str">
        <f t="shared" si="8"/>
        <v>DR</v>
      </c>
      <c r="AR20" s="46" t="str">
        <f t="shared" si="9"/>
        <v>SOH</v>
      </c>
    </row>
    <row r="21" spans="1:44" x14ac:dyDescent="0.2">
      <c r="A21" s="10" t="s">
        <v>2050</v>
      </c>
      <c r="B21" s="10" t="s">
        <v>2051</v>
      </c>
      <c r="C21" s="12" t="s">
        <v>2029</v>
      </c>
      <c r="D21" s="5" t="e" vm="581">
        <v>#VALUE!</v>
      </c>
      <c r="E21" s="31" t="str">
        <f t="shared" si="0"/>
        <v>Link</v>
      </c>
      <c r="F21" s="12" t="s">
        <v>2052</v>
      </c>
      <c r="G21" s="28" cm="1">
        <f t="array" ref="G21">_FV(D21,"Market cap",TRUE)/1000000000</f>
        <v>0.1674949</v>
      </c>
      <c r="H21" s="11" cm="1">
        <f t="array" ref="H21">_FV(D21,"Price")</f>
        <v>4.75</v>
      </c>
      <c r="I21" s="11" t="s">
        <v>47</v>
      </c>
      <c r="J21" s="35" cm="1">
        <f t="array" ref="J21">_FV(D21,"Shares outstanding",TRUE)/1000000</f>
        <v>35.262079999999997</v>
      </c>
      <c r="K21" s="11">
        <v>34.06</v>
      </c>
      <c r="L21" s="89">
        <v>1.3599999999999999E-2</v>
      </c>
      <c r="M21" s="25" t="s">
        <v>14165</v>
      </c>
      <c r="N21" s="53" t="s">
        <v>16163</v>
      </c>
      <c r="O21" s="53" t="s">
        <v>16164</v>
      </c>
      <c r="P21" s="130">
        <v>22.1</v>
      </c>
      <c r="Q21" s="53" t="s">
        <v>16165</v>
      </c>
      <c r="R21" s="53" t="s">
        <v>16166</v>
      </c>
      <c r="S21" s="126" t="s">
        <v>14848</v>
      </c>
      <c r="T21" s="11" t="s">
        <v>14802</v>
      </c>
      <c r="U21" s="11">
        <v>5.05</v>
      </c>
      <c r="V21" s="52" cm="1">
        <f t="array" ref="V21">(H21-(_FV(D21,"52 week high",TRUE)))/(_FV(D21,"52 week high",TRUE))</f>
        <v>-0.17962003454231434</v>
      </c>
      <c r="W21" s="52" cm="1">
        <f t="array" ref="W21">(H21-(_FV(D21,"52 week low",TRUE)))/(_FV(D21,"52 week low",TRUE))</f>
        <v>3.75</v>
      </c>
      <c r="Y21" s="30" t="str">
        <f t="shared" si="10"/>
        <v>Twitter</v>
      </c>
      <c r="Z21" s="30" t="str">
        <f t="shared" si="1"/>
        <v>Twitter</v>
      </c>
      <c r="AA21" s="29" t="str">
        <f>HYPERLINK(_xlfn.CONCAT("https://www.sec.gov/edgar/browse/?CIK=",(_xlfn.XLOOKUP(A21,CIK!$A$1:$A$99999,CIK!$B$1:$B$99999,,0))),"SEC")</f>
        <v>SEC</v>
      </c>
      <c r="AB21" s="30" t="str">
        <f t="shared" si="11"/>
        <v>BC</v>
      </c>
      <c r="AC21" s="29" t="str">
        <f t="shared" si="2"/>
        <v>News</v>
      </c>
      <c r="AD21" s="30" t="str">
        <f t="shared" si="12"/>
        <v>News</v>
      </c>
      <c r="AE21" s="29" t="str">
        <f t="shared" si="13"/>
        <v>News</v>
      </c>
      <c r="AF21" s="29" t="str">
        <f t="shared" si="14"/>
        <v>News</v>
      </c>
      <c r="AG21" s="29" t="str">
        <f t="shared" si="15"/>
        <v>News</v>
      </c>
      <c r="AH21" s="30" t="str">
        <f t="shared" si="3"/>
        <v>News</v>
      </c>
      <c r="AI21" s="30" t="str">
        <f t="shared" si="16"/>
        <v>OC</v>
      </c>
      <c r="AJ21" s="30" t="str">
        <f t="shared" si="17"/>
        <v>WW</v>
      </c>
      <c r="AK21" s="30" t="str">
        <f t="shared" si="18"/>
        <v>FIN</v>
      </c>
      <c r="AL21" s="30" t="str">
        <f t="shared" si="4"/>
        <v>OI</v>
      </c>
      <c r="AM21" s="30" t="str">
        <f t="shared" si="19"/>
        <v>IB</v>
      </c>
      <c r="AN21" s="30" t="str">
        <f t="shared" si="5"/>
        <v>SI</v>
      </c>
      <c r="AO21" s="30" t="str">
        <f t="shared" si="6"/>
        <v>SS</v>
      </c>
      <c r="AP21" s="45" t="str">
        <f t="shared" si="7"/>
        <v>ROIC</v>
      </c>
      <c r="AQ21" s="30" t="str">
        <f t="shared" si="8"/>
        <v>DR</v>
      </c>
      <c r="AR21" s="46" t="str">
        <f t="shared" si="9"/>
        <v>SOH</v>
      </c>
    </row>
    <row r="22" spans="1:44" x14ac:dyDescent="0.2">
      <c r="A22" s="10" t="s">
        <v>2008</v>
      </c>
      <c r="B22" s="10" t="s">
        <v>2009</v>
      </c>
      <c r="C22" s="12" t="s">
        <v>1972</v>
      </c>
      <c r="D22" s="2" t="e" vm="582">
        <v>#VALUE!</v>
      </c>
      <c r="E22" s="31" t="str">
        <f t="shared" si="0"/>
        <v>Link</v>
      </c>
      <c r="F22" s="10" t="s">
        <v>2010</v>
      </c>
      <c r="G22" s="28" cm="1">
        <f t="array" ref="G22">_FV(D22,"Market cap",TRUE)/1000000000</f>
        <v>0.14348920000000001</v>
      </c>
      <c r="H22" s="11" cm="1">
        <f t="array" ref="H22">_FV(D22,"Price")</f>
        <v>4.21</v>
      </c>
      <c r="I22" s="11" t="s">
        <v>47</v>
      </c>
      <c r="J22" s="35" cm="1">
        <f t="array" ref="J22">_FV(D22,"Shares outstanding",TRUE)/1000000</f>
        <v>34.082929999999998</v>
      </c>
      <c r="K22" s="11">
        <v>18.079999999999998</v>
      </c>
      <c r="L22" s="89">
        <v>8.2500000000000004E-2</v>
      </c>
      <c r="M22" s="25" t="s">
        <v>14110</v>
      </c>
      <c r="N22" s="53" t="s">
        <v>16167</v>
      </c>
      <c r="O22" s="53" t="s">
        <v>16168</v>
      </c>
      <c r="P22" s="130">
        <v>32.75</v>
      </c>
      <c r="Q22" s="53" t="s">
        <v>16169</v>
      </c>
      <c r="R22" s="53" t="s">
        <v>16170</v>
      </c>
      <c r="S22" s="126" t="s">
        <v>14848</v>
      </c>
      <c r="T22" s="11" t="s">
        <v>14800</v>
      </c>
      <c r="U22" s="11">
        <v>5.61</v>
      </c>
      <c r="V22" s="52" cm="1">
        <f t="array" ref="V22">(H22-(_FV(D22,"52 week high",TRUE)))/(_FV(D22,"52 week high",TRUE))</f>
        <v>-0.70784177654406655</v>
      </c>
      <c r="W22" s="52" cm="1">
        <f t="array" ref="W22">(H22-(_FV(D22,"52 week low",TRUE)))/(_FV(D22,"52 week low",TRUE))</f>
        <v>0.92237442922374435</v>
      </c>
      <c r="Y22" s="30" t="str">
        <f t="shared" si="10"/>
        <v>Twitter</v>
      </c>
      <c r="Z22" s="30" t="str">
        <f t="shared" si="1"/>
        <v>Twitter</v>
      </c>
      <c r="AA22" s="29" t="str">
        <f>HYPERLINK(_xlfn.CONCAT("https://www.sec.gov/edgar/browse/?CIK=",(_xlfn.XLOOKUP(A22,CIK!$A$1:$A$99999,CIK!$B$1:$B$99999,,0))),"SEC")</f>
        <v>SEC</v>
      </c>
      <c r="AB22" s="30" t="str">
        <f t="shared" si="11"/>
        <v>BC</v>
      </c>
      <c r="AC22" s="29" t="str">
        <f t="shared" si="2"/>
        <v>News</v>
      </c>
      <c r="AD22" s="30" t="str">
        <f t="shared" si="12"/>
        <v>News</v>
      </c>
      <c r="AE22" s="29" t="str">
        <f t="shared" si="13"/>
        <v>News</v>
      </c>
      <c r="AF22" s="29" t="str">
        <f t="shared" si="14"/>
        <v>News</v>
      </c>
      <c r="AG22" s="29" t="str">
        <f t="shared" si="15"/>
        <v>News</v>
      </c>
      <c r="AH22" s="30" t="str">
        <f t="shared" si="3"/>
        <v>News</v>
      </c>
      <c r="AI22" s="30" t="str">
        <f t="shared" si="16"/>
        <v>OC</v>
      </c>
      <c r="AJ22" s="30" t="str">
        <f t="shared" si="17"/>
        <v>WW</v>
      </c>
      <c r="AK22" s="30" t="str">
        <f t="shared" si="18"/>
        <v>FIN</v>
      </c>
      <c r="AL22" s="30" t="str">
        <f t="shared" si="4"/>
        <v>OI</v>
      </c>
      <c r="AM22" s="30" t="str">
        <f t="shared" si="19"/>
        <v>IB</v>
      </c>
      <c r="AN22" s="30" t="str">
        <f t="shared" si="5"/>
        <v>SI</v>
      </c>
      <c r="AO22" s="30" t="str">
        <f t="shared" si="6"/>
        <v>SS</v>
      </c>
      <c r="AP22" s="45" t="str">
        <f t="shared" si="7"/>
        <v>ROIC</v>
      </c>
      <c r="AQ22" s="30" t="str">
        <f t="shared" si="8"/>
        <v>DR</v>
      </c>
      <c r="AR22" s="46" t="str">
        <f t="shared" si="9"/>
        <v>SOH</v>
      </c>
    </row>
    <row r="23" spans="1:44" x14ac:dyDescent="0.2">
      <c r="A23" s="10" t="s">
        <v>2044</v>
      </c>
      <c r="B23" s="10" t="s">
        <v>2045</v>
      </c>
      <c r="C23" s="12" t="s">
        <v>1972</v>
      </c>
      <c r="D23" s="4" t="e" vm="583">
        <v>#VALUE!</v>
      </c>
      <c r="E23" s="31" t="str">
        <f t="shared" si="0"/>
        <v>Link</v>
      </c>
      <c r="F23" s="12" t="s">
        <v>2046</v>
      </c>
      <c r="G23" s="28" cm="1">
        <f t="array" ref="G23">_FV(D23,"Market cap",TRUE)/1000000000</f>
        <v>0.119976</v>
      </c>
      <c r="H23" s="11" cm="1">
        <f t="array" ref="H23">_FV(D23,"Price")</f>
        <v>1.21</v>
      </c>
      <c r="I23" s="11" t="s">
        <v>47</v>
      </c>
      <c r="J23" s="35" cm="1">
        <f t="array" ref="J23">_FV(D23,"Shares outstanding",TRUE)/1000000</f>
        <v>99.153739999999999</v>
      </c>
      <c r="K23" s="11">
        <v>32.56</v>
      </c>
      <c r="L23" s="89">
        <v>4.1000000000000003E-3</v>
      </c>
      <c r="M23" s="25" t="s">
        <v>14345</v>
      </c>
      <c r="N23" s="53" t="s">
        <v>16171</v>
      </c>
      <c r="O23" s="53" t="s">
        <v>16172</v>
      </c>
      <c r="P23" s="130">
        <v>14.59</v>
      </c>
      <c r="Q23" s="53" t="s">
        <v>16173</v>
      </c>
      <c r="R23" s="53" t="s">
        <v>16174</v>
      </c>
      <c r="S23" s="126" t="s">
        <v>14848</v>
      </c>
      <c r="T23" s="11" t="s">
        <v>14799</v>
      </c>
      <c r="U23" s="11">
        <v>3.3</v>
      </c>
      <c r="V23" s="52" cm="1">
        <f t="array" ref="V23">(H23-(_FV(D23,"52 week high",TRUE)))/(_FV(D23,"52 week high",TRUE))</f>
        <v>-0.59531772575250841</v>
      </c>
      <c r="W23" s="52" cm="1">
        <f t="array" ref="W23">(H23-(_FV(D23,"52 week low",TRUE)))/(_FV(D23,"52 week low",TRUE))</f>
        <v>0.22222222222222221</v>
      </c>
      <c r="Y23" s="30" t="str">
        <f t="shared" si="10"/>
        <v>Twitter</v>
      </c>
      <c r="Z23" s="30" t="str">
        <f t="shared" si="1"/>
        <v>Twitter</v>
      </c>
      <c r="AA23" s="29" t="str">
        <f>HYPERLINK(_xlfn.CONCAT("https://www.sec.gov/edgar/browse/?CIK=",(_xlfn.XLOOKUP(A23,CIK!$A$1:$A$99999,CIK!$B$1:$B$99999,,0))),"SEC")</f>
        <v>SEC</v>
      </c>
      <c r="AB23" s="30" t="str">
        <f t="shared" si="11"/>
        <v>BC</v>
      </c>
      <c r="AC23" s="29" t="str">
        <f t="shared" si="2"/>
        <v>News</v>
      </c>
      <c r="AD23" s="30" t="str">
        <f t="shared" si="12"/>
        <v>News</v>
      </c>
      <c r="AE23" s="29" t="str">
        <f t="shared" si="13"/>
        <v>News</v>
      </c>
      <c r="AF23" s="29" t="str">
        <f t="shared" si="14"/>
        <v>News</v>
      </c>
      <c r="AG23" s="29" t="str">
        <f t="shared" si="15"/>
        <v>News</v>
      </c>
      <c r="AH23" s="30" t="str">
        <f t="shared" si="3"/>
        <v>News</v>
      </c>
      <c r="AI23" s="30" t="str">
        <f t="shared" si="16"/>
        <v>OC</v>
      </c>
      <c r="AJ23" s="30" t="str">
        <f t="shared" si="17"/>
        <v>WW</v>
      </c>
      <c r="AK23" s="30" t="str">
        <f t="shared" si="18"/>
        <v>FIN</v>
      </c>
      <c r="AL23" s="30" t="str">
        <f t="shared" si="4"/>
        <v>OI</v>
      </c>
      <c r="AM23" s="30" t="str">
        <f t="shared" si="19"/>
        <v>IB</v>
      </c>
      <c r="AN23" s="30" t="str">
        <f t="shared" si="5"/>
        <v>SI</v>
      </c>
      <c r="AO23" s="30" t="str">
        <f t="shared" si="6"/>
        <v>SS</v>
      </c>
      <c r="AP23" s="45" t="str">
        <f t="shared" si="7"/>
        <v>ROIC</v>
      </c>
      <c r="AQ23" s="30" t="str">
        <f t="shared" si="8"/>
        <v>DR</v>
      </c>
      <c r="AR23" s="46" t="str">
        <f t="shared" si="9"/>
        <v>SOH</v>
      </c>
    </row>
    <row r="24" spans="1:44" x14ac:dyDescent="0.2">
      <c r="A24" s="10" t="s">
        <v>2047</v>
      </c>
      <c r="B24" s="10" t="s">
        <v>2048</v>
      </c>
      <c r="C24" s="10" t="s">
        <v>1972</v>
      </c>
      <c r="D24" s="2" t="e" vm="584">
        <v>#VALUE!</v>
      </c>
      <c r="E24" s="31" t="str">
        <f t="shared" si="0"/>
        <v>Link</v>
      </c>
      <c r="F24" s="12" t="s">
        <v>2049</v>
      </c>
      <c r="G24" s="28" cm="1">
        <f t="array" ref="G24">_FV(D24,"Market cap",TRUE)/1000000000</f>
        <v>9.0286099999999994E-2</v>
      </c>
      <c r="H24" s="11" cm="1">
        <f t="array" ref="H24">_FV(D24,"Price")</f>
        <v>1.5</v>
      </c>
      <c r="I24" s="11" t="s">
        <v>47</v>
      </c>
      <c r="J24" s="35" cm="1">
        <f t="array" ref="J24">_FV(D24,"Shares outstanding",TRUE)/1000000</f>
        <v>60.190730000000002</v>
      </c>
      <c r="K24" s="11">
        <v>52.31</v>
      </c>
      <c r="L24" s="89">
        <v>7.3000000000000001E-3</v>
      </c>
      <c r="M24" s="25" t="s">
        <v>14017</v>
      </c>
      <c r="N24" s="53" t="s">
        <v>15632</v>
      </c>
      <c r="O24" s="53" t="s">
        <v>16175</v>
      </c>
      <c r="P24" s="130">
        <v>22.72</v>
      </c>
      <c r="Q24" s="53" t="s">
        <v>16176</v>
      </c>
      <c r="R24" s="53" t="s">
        <v>16177</v>
      </c>
      <c r="S24" s="126" t="s">
        <v>14848</v>
      </c>
      <c r="T24" s="11" t="s">
        <v>14803</v>
      </c>
      <c r="U24" s="11">
        <v>10.54</v>
      </c>
      <c r="V24" s="52" cm="1">
        <f t="array" ref="V24">(H24-(_FV(D24,"52 week high",TRUE)))/(_FV(D24,"52 week high",TRUE))</f>
        <v>-0.47368421052631582</v>
      </c>
      <c r="W24" s="52" cm="1">
        <f t="array" ref="W24">(H24-(_FV(D24,"52 week low",TRUE)))/(_FV(D24,"52 week low",TRUE))</f>
        <v>0.53061224489795922</v>
      </c>
      <c r="Y24" s="30" t="str">
        <f t="shared" si="10"/>
        <v>Twitter</v>
      </c>
      <c r="Z24" s="30" t="str">
        <f t="shared" si="1"/>
        <v>Twitter</v>
      </c>
      <c r="AA24" s="29" t="str">
        <f>HYPERLINK(_xlfn.CONCAT("https://www.sec.gov/edgar/browse/?CIK=",(_xlfn.XLOOKUP(A24,CIK!$A$1:$A$99999,CIK!$B$1:$B$99999,,0))),"SEC")</f>
        <v>SEC</v>
      </c>
      <c r="AB24" s="30" t="str">
        <f t="shared" si="11"/>
        <v>BC</v>
      </c>
      <c r="AC24" s="29" t="str">
        <f t="shared" si="2"/>
        <v>News</v>
      </c>
      <c r="AD24" s="30" t="str">
        <f t="shared" si="12"/>
        <v>News</v>
      </c>
      <c r="AE24" s="29" t="str">
        <f t="shared" si="13"/>
        <v>News</v>
      </c>
      <c r="AF24" s="29" t="str">
        <f t="shared" si="14"/>
        <v>News</v>
      </c>
      <c r="AG24" s="29" t="str">
        <f t="shared" si="15"/>
        <v>News</v>
      </c>
      <c r="AH24" s="30" t="str">
        <f t="shared" si="3"/>
        <v>News</v>
      </c>
      <c r="AI24" s="30" t="str">
        <f t="shared" si="16"/>
        <v>OC</v>
      </c>
      <c r="AJ24" s="30" t="str">
        <f t="shared" si="17"/>
        <v>WW</v>
      </c>
      <c r="AK24" s="30" t="str">
        <f t="shared" si="18"/>
        <v>FIN</v>
      </c>
      <c r="AL24" s="30" t="str">
        <f t="shared" si="4"/>
        <v>OI</v>
      </c>
      <c r="AM24" s="30" t="str">
        <f t="shared" si="19"/>
        <v>IB</v>
      </c>
      <c r="AN24" s="30" t="str">
        <f t="shared" si="5"/>
        <v>SI</v>
      </c>
      <c r="AO24" s="30" t="str">
        <f t="shared" si="6"/>
        <v>SS</v>
      </c>
      <c r="AP24" s="45" t="str">
        <f t="shared" si="7"/>
        <v>ROIC</v>
      </c>
      <c r="AQ24" s="30" t="str">
        <f t="shared" si="8"/>
        <v>DR</v>
      </c>
      <c r="AR24" s="46" t="str">
        <f t="shared" si="9"/>
        <v>SOH</v>
      </c>
    </row>
    <row r="25" spans="1:44" x14ac:dyDescent="0.2">
      <c r="A25" s="10" t="s">
        <v>2069</v>
      </c>
      <c r="B25" s="10" t="s">
        <v>2070</v>
      </c>
      <c r="C25" s="12" t="s">
        <v>1972</v>
      </c>
      <c r="D25" s="2" t="e" vm="585">
        <v>#VALUE!</v>
      </c>
      <c r="E25" s="31" t="str">
        <f t="shared" si="0"/>
        <v>Link</v>
      </c>
      <c r="F25" s="12" t="s">
        <v>2071</v>
      </c>
      <c r="G25" s="28" cm="1">
        <f t="array" ref="G25">_FV(D25,"Market cap",TRUE)/1000000000</f>
        <v>8.0107010000000006E-2</v>
      </c>
      <c r="H25" s="11" cm="1">
        <f t="array" ref="H25">_FV(D25,"Price")</f>
        <v>3.85</v>
      </c>
      <c r="I25" s="11" t="s">
        <v>47</v>
      </c>
      <c r="J25" s="35" cm="1">
        <f t="array" ref="J25">_FV(D25,"Shares outstanding",TRUE)/1000000</f>
        <v>20.807009999999998</v>
      </c>
      <c r="K25" s="11">
        <v>18.690000000000001</v>
      </c>
      <c r="L25" s="89">
        <v>5.1999999999999998E-2</v>
      </c>
      <c r="M25" s="25" t="s">
        <v>14273</v>
      </c>
      <c r="N25" s="53" t="s">
        <v>16178</v>
      </c>
      <c r="O25" s="53" t="s">
        <v>16179</v>
      </c>
      <c r="P25" s="130">
        <v>29.49</v>
      </c>
      <c r="Q25" s="53" t="s">
        <v>16180</v>
      </c>
      <c r="R25" s="53" t="s">
        <v>16181</v>
      </c>
      <c r="S25" s="126" t="s">
        <v>16182</v>
      </c>
      <c r="T25" s="11" t="s">
        <v>59</v>
      </c>
      <c r="U25" s="11">
        <v>5.41</v>
      </c>
      <c r="V25" s="52" cm="1">
        <f t="array" ref="V25">(H25-(_FV(D25,"52 week high",TRUE)))/(_FV(D25,"52 week high",TRUE))</f>
        <v>-0.13092550790067711</v>
      </c>
      <c r="W25" s="52" cm="1">
        <f t="array" ref="W25">(H25-(_FV(D25,"52 week low",TRUE)))/(_FV(D25,"52 week low",TRUE))</f>
        <v>1.162799842705466</v>
      </c>
      <c r="Y25" s="30" t="str">
        <f t="shared" si="10"/>
        <v>Twitter</v>
      </c>
      <c r="Z25" s="30" t="str">
        <f t="shared" si="1"/>
        <v>Twitter</v>
      </c>
      <c r="AA25" s="29" t="str">
        <f>HYPERLINK(_xlfn.CONCAT("https://www.sec.gov/edgar/browse/?CIK=",(_xlfn.XLOOKUP(A25,CIK!$A$1:$A$99999,CIK!$B$1:$B$99999,,0))),"SEC")</f>
        <v>SEC</v>
      </c>
      <c r="AB25" s="30" t="str">
        <f t="shared" si="11"/>
        <v>BC</v>
      </c>
      <c r="AC25" s="29" t="str">
        <f t="shared" si="2"/>
        <v>News</v>
      </c>
      <c r="AD25" s="30" t="str">
        <f t="shared" si="12"/>
        <v>News</v>
      </c>
      <c r="AE25" s="29" t="str">
        <f t="shared" si="13"/>
        <v>News</v>
      </c>
      <c r="AF25" s="29" t="str">
        <f t="shared" si="14"/>
        <v>News</v>
      </c>
      <c r="AG25" s="29" t="str">
        <f t="shared" si="15"/>
        <v>News</v>
      </c>
      <c r="AH25" s="30" t="str">
        <f t="shared" si="3"/>
        <v>News</v>
      </c>
      <c r="AI25" s="30" t="str">
        <f t="shared" si="16"/>
        <v>OC</v>
      </c>
      <c r="AJ25" s="30" t="str">
        <f t="shared" si="17"/>
        <v>WW</v>
      </c>
      <c r="AK25" s="30" t="str">
        <f t="shared" si="18"/>
        <v>FIN</v>
      </c>
      <c r="AL25" s="30" t="str">
        <f t="shared" si="4"/>
        <v>OI</v>
      </c>
      <c r="AM25" s="30" t="str">
        <f t="shared" si="19"/>
        <v>IB</v>
      </c>
      <c r="AN25" s="30" t="str">
        <f t="shared" si="5"/>
        <v>SI</v>
      </c>
      <c r="AO25" s="30" t="str">
        <f t="shared" si="6"/>
        <v>SS</v>
      </c>
      <c r="AP25" s="45" t="str">
        <f t="shared" si="7"/>
        <v>ROIC</v>
      </c>
      <c r="AQ25" s="30" t="str">
        <f t="shared" si="8"/>
        <v>DR</v>
      </c>
      <c r="AR25" s="46" t="str">
        <f t="shared" si="9"/>
        <v>SOH</v>
      </c>
    </row>
    <row r="26" spans="1:44" x14ac:dyDescent="0.2">
      <c r="A26" s="10" t="s">
        <v>2024</v>
      </c>
      <c r="B26" s="10" t="s">
        <v>2025</v>
      </c>
      <c r="C26" s="12" t="s">
        <v>1997</v>
      </c>
      <c r="D26" s="2" t="e" vm="586">
        <v>#VALUE!</v>
      </c>
      <c r="E26" s="31" t="str">
        <f t="shared" si="0"/>
        <v>Link</v>
      </c>
      <c r="F26" s="12" t="s">
        <v>2026</v>
      </c>
      <c r="G26" s="28" cm="1">
        <f t="array" ref="G26">_FV(D26,"Market cap",TRUE)/1000000000</f>
        <v>6.7815739999999999E-2</v>
      </c>
      <c r="H26" s="11" cm="1">
        <f t="array" ref="H26">_FV(D26,"Price")</f>
        <v>0.68</v>
      </c>
      <c r="I26" s="11" t="s">
        <v>47</v>
      </c>
      <c r="J26" s="35" cm="1">
        <f t="array" ref="J26">_FV(D26,"Shares outstanding",TRUE)/1000000</f>
        <v>99.729020000000006</v>
      </c>
      <c r="K26" s="11">
        <v>85.38</v>
      </c>
      <c r="L26" s="89">
        <v>2.4400000000000002E-2</v>
      </c>
      <c r="M26" s="25" t="s">
        <v>13907</v>
      </c>
      <c r="N26" s="53" t="s">
        <v>16183</v>
      </c>
      <c r="O26" s="53" t="s">
        <v>16184</v>
      </c>
      <c r="P26" s="130">
        <v>16</v>
      </c>
      <c r="Q26" s="53" t="s">
        <v>16185</v>
      </c>
      <c r="R26" s="53" t="s">
        <v>16186</v>
      </c>
      <c r="S26" s="126" t="s">
        <v>14848</v>
      </c>
      <c r="T26" s="11" t="s">
        <v>14804</v>
      </c>
      <c r="U26" s="11">
        <v>7.45</v>
      </c>
      <c r="V26" s="52" cm="1">
        <f t="array" ref="V26">(H26-(_FV(D26,"52 week high",TRUE)))/(_FV(D26,"52 week high",TRUE))</f>
        <v>-0.62637362637362637</v>
      </c>
      <c r="W26" s="52" cm="1">
        <f t="array" ref="W26">(H26-(_FV(D26,"52 week low",TRUE)))/(_FV(D26,"52 week low",TRUE))</f>
        <v>0.28060263653483997</v>
      </c>
      <c r="Y26" s="30" t="str">
        <f t="shared" si="10"/>
        <v>Twitter</v>
      </c>
      <c r="Z26" s="30" t="str">
        <f t="shared" si="1"/>
        <v>Twitter</v>
      </c>
      <c r="AA26" s="29" t="str">
        <f>HYPERLINK(_xlfn.CONCAT("https://www.sec.gov/edgar/browse/?CIK=",(_xlfn.XLOOKUP(A26,CIK!$A$1:$A$99999,CIK!$B$1:$B$99999,,0))),"SEC")</f>
        <v>SEC</v>
      </c>
      <c r="AB26" s="30" t="str">
        <f t="shared" si="11"/>
        <v>BC</v>
      </c>
      <c r="AC26" s="29" t="str">
        <f t="shared" si="2"/>
        <v>News</v>
      </c>
      <c r="AD26" s="30" t="str">
        <f t="shared" si="12"/>
        <v>News</v>
      </c>
      <c r="AE26" s="29" t="str">
        <f t="shared" si="13"/>
        <v>News</v>
      </c>
      <c r="AF26" s="29" t="str">
        <f t="shared" si="14"/>
        <v>News</v>
      </c>
      <c r="AG26" s="29" t="str">
        <f t="shared" si="15"/>
        <v>News</v>
      </c>
      <c r="AH26" s="30" t="str">
        <f t="shared" si="3"/>
        <v>News</v>
      </c>
      <c r="AI26" s="30" t="str">
        <f t="shared" si="16"/>
        <v>OC</v>
      </c>
      <c r="AJ26" s="30" t="str">
        <f t="shared" si="17"/>
        <v>WW</v>
      </c>
      <c r="AK26" s="30" t="str">
        <f t="shared" si="18"/>
        <v>FIN</v>
      </c>
      <c r="AL26" s="30" t="str">
        <f t="shared" si="4"/>
        <v>OI</v>
      </c>
      <c r="AM26" s="30" t="str">
        <f t="shared" si="19"/>
        <v>IB</v>
      </c>
      <c r="AN26" s="30" t="str">
        <f t="shared" si="5"/>
        <v>SI</v>
      </c>
      <c r="AO26" s="30" t="str">
        <f t="shared" si="6"/>
        <v>SS</v>
      </c>
      <c r="AP26" s="45" t="str">
        <f t="shared" si="7"/>
        <v>ROIC</v>
      </c>
      <c r="AQ26" s="30" t="str">
        <f t="shared" si="8"/>
        <v>DR</v>
      </c>
      <c r="AR26" s="46" t="str">
        <f t="shared" si="9"/>
        <v>SOH</v>
      </c>
    </row>
    <row r="27" spans="1:44" x14ac:dyDescent="0.2">
      <c r="A27" s="10" t="s">
        <v>2060</v>
      </c>
      <c r="B27" s="10" t="s">
        <v>2061</v>
      </c>
      <c r="C27" s="12" t="s">
        <v>1972</v>
      </c>
      <c r="D27" s="2" t="e" vm="587">
        <v>#VALUE!</v>
      </c>
      <c r="E27" s="31" t="str">
        <f t="shared" si="0"/>
        <v>Link</v>
      </c>
      <c r="F27" s="12" t="s">
        <v>2062</v>
      </c>
      <c r="G27" s="28" cm="1">
        <f t="array" ref="G27">_FV(D27,"Market cap",TRUE)/1000000000</f>
        <v>7.7660519999999997E-2</v>
      </c>
      <c r="H27" s="11" cm="1">
        <f t="array" ref="H27">_FV(D27,"Price")</f>
        <v>2.15</v>
      </c>
      <c r="I27" s="11" t="s">
        <v>47</v>
      </c>
      <c r="J27" s="35" cm="1">
        <f t="array" ref="J27">_FV(D27,"Shares outstanding",TRUE)/1000000</f>
        <v>36.121169999999999</v>
      </c>
      <c r="K27" s="11">
        <v>28.45</v>
      </c>
      <c r="L27" s="89">
        <v>1.8499999999999999E-2</v>
      </c>
      <c r="M27" s="25" t="s">
        <v>14089</v>
      </c>
      <c r="N27" s="53" t="s">
        <v>15884</v>
      </c>
      <c r="O27" s="53" t="s">
        <v>16187</v>
      </c>
      <c r="P27" s="130">
        <v>11.09</v>
      </c>
      <c r="Q27" s="53" t="s">
        <v>16188</v>
      </c>
      <c r="R27" s="53" t="s">
        <v>16189</v>
      </c>
      <c r="S27" s="126" t="s">
        <v>16190</v>
      </c>
      <c r="T27" s="11" t="s">
        <v>13898</v>
      </c>
      <c r="U27" s="11">
        <v>2.67</v>
      </c>
      <c r="V27" s="52" cm="1">
        <f t="array" ref="V27">(H27-(_FV(D27,"52 week high",TRUE)))/(_FV(D27,"52 week high",TRUE))</f>
        <v>-0.36751684170270355</v>
      </c>
      <c r="W27" s="52" cm="1">
        <f t="array" ref="W27">(H27-(_FV(D27,"52 week low",TRUE)))/(_FV(D27,"52 week low",TRUE))</f>
        <v>0.43333333333333329</v>
      </c>
      <c r="Y27" s="30" t="str">
        <f t="shared" si="10"/>
        <v>Twitter</v>
      </c>
      <c r="Z27" s="30" t="str">
        <f t="shared" si="1"/>
        <v>Twitter</v>
      </c>
      <c r="AA27" s="29" t="str">
        <f>HYPERLINK(_xlfn.CONCAT("https://www.sec.gov/edgar/browse/?CIK=",(_xlfn.XLOOKUP(A27,CIK!$A$1:$A$99999,CIK!$B$1:$B$99999,,0))),"SEC")</f>
        <v>SEC</v>
      </c>
      <c r="AB27" s="30" t="str">
        <f t="shared" si="11"/>
        <v>BC</v>
      </c>
      <c r="AC27" s="29" t="str">
        <f t="shared" si="2"/>
        <v>News</v>
      </c>
      <c r="AD27" s="30" t="str">
        <f t="shared" si="12"/>
        <v>News</v>
      </c>
      <c r="AE27" s="29" t="str">
        <f t="shared" si="13"/>
        <v>News</v>
      </c>
      <c r="AF27" s="29" t="str">
        <f t="shared" si="14"/>
        <v>News</v>
      </c>
      <c r="AG27" s="29" t="str">
        <f t="shared" si="15"/>
        <v>News</v>
      </c>
      <c r="AH27" s="30" t="str">
        <f t="shared" si="3"/>
        <v>News</v>
      </c>
      <c r="AI27" s="30" t="str">
        <f t="shared" si="16"/>
        <v>OC</v>
      </c>
      <c r="AJ27" s="30" t="str">
        <f t="shared" si="17"/>
        <v>WW</v>
      </c>
      <c r="AK27" s="30" t="str">
        <f t="shared" si="18"/>
        <v>FIN</v>
      </c>
      <c r="AL27" s="30" t="str">
        <f t="shared" si="4"/>
        <v>OI</v>
      </c>
      <c r="AM27" s="30" t="str">
        <f t="shared" si="19"/>
        <v>IB</v>
      </c>
      <c r="AN27" s="30" t="str">
        <f t="shared" si="5"/>
        <v>SI</v>
      </c>
      <c r="AO27" s="30" t="str">
        <f t="shared" si="6"/>
        <v>SS</v>
      </c>
      <c r="AP27" s="45" t="str">
        <f t="shared" si="7"/>
        <v>ROIC</v>
      </c>
      <c r="AQ27" s="30" t="str">
        <f t="shared" si="8"/>
        <v>DR</v>
      </c>
      <c r="AR27" s="46" t="str">
        <f t="shared" si="9"/>
        <v>SOH</v>
      </c>
    </row>
    <row r="28" spans="1:44" x14ac:dyDescent="0.2">
      <c r="A28" s="10" t="s">
        <v>2075</v>
      </c>
      <c r="B28" s="10" t="s">
        <v>2076</v>
      </c>
      <c r="C28" s="12" t="s">
        <v>1972</v>
      </c>
      <c r="D28" s="2" t="e" vm="588">
        <v>#VALUE!</v>
      </c>
      <c r="E28" s="31" t="str">
        <f t="shared" si="0"/>
        <v>Link</v>
      </c>
      <c r="F28" s="12" t="s">
        <v>2077</v>
      </c>
      <c r="G28" s="28" cm="1">
        <f t="array" ref="G28">_FV(D28,"Market cap",TRUE)/1000000000</f>
        <v>2.7711240000000002E-2</v>
      </c>
      <c r="H28" s="11" cm="1">
        <f t="array" ref="H28">_FV(D28,"Price")</f>
        <v>18.25</v>
      </c>
      <c r="I28" s="11" t="s">
        <v>47</v>
      </c>
      <c r="J28" s="35" cm="1">
        <f t="array" ref="J28">_FV(D28,"Shares outstanding",TRUE)/1000000</f>
        <v>1.5184200000000001</v>
      </c>
      <c r="K28" s="11">
        <v>1.3</v>
      </c>
      <c r="L28" s="89">
        <v>7.1800000000000003E-2</v>
      </c>
      <c r="M28" s="25" t="s">
        <v>14069</v>
      </c>
      <c r="N28" s="53" t="s">
        <v>16191</v>
      </c>
      <c r="O28" s="53" t="s">
        <v>16192</v>
      </c>
      <c r="P28" s="130">
        <v>12.8</v>
      </c>
      <c r="Q28" s="53" t="s">
        <v>16193</v>
      </c>
      <c r="R28" s="53" t="s">
        <v>16194</v>
      </c>
      <c r="S28" s="126" t="s">
        <v>16195</v>
      </c>
      <c r="T28" s="11" t="s">
        <v>14809</v>
      </c>
      <c r="U28" s="11">
        <v>2.1</v>
      </c>
      <c r="V28" s="52" cm="1">
        <f t="array" ref="V28">(H28-(_FV(D28,"52 week high",TRUE)))/(_FV(D28,"52 week high",TRUE))</f>
        <v>-0.81185567010309279</v>
      </c>
      <c r="W28" s="52" cm="1">
        <f t="array" ref="W28">(H28-(_FV(D28,"52 week low",TRUE)))/(_FV(D28,"52 week low",TRUE))</f>
        <v>4.1489673851709741</v>
      </c>
      <c r="Y28" s="30" t="str">
        <f t="shared" si="10"/>
        <v>Twitter</v>
      </c>
      <c r="Z28" s="30" t="str">
        <f t="shared" si="1"/>
        <v>Twitter</v>
      </c>
      <c r="AA28" s="29" t="str">
        <f>HYPERLINK(_xlfn.CONCAT("https://www.sec.gov/edgar/browse/?CIK=",(_xlfn.XLOOKUP(A28,CIK!$A$1:$A$99999,CIK!$B$1:$B$99999,,0))),"SEC")</f>
        <v>SEC</v>
      </c>
      <c r="AB28" s="30" t="str">
        <f t="shared" si="11"/>
        <v>BC</v>
      </c>
      <c r="AC28" s="29" t="str">
        <f t="shared" si="2"/>
        <v>News</v>
      </c>
      <c r="AD28" s="30" t="str">
        <f t="shared" si="12"/>
        <v>News</v>
      </c>
      <c r="AE28" s="29" t="str">
        <f t="shared" si="13"/>
        <v>News</v>
      </c>
      <c r="AF28" s="29" t="str">
        <f t="shared" si="14"/>
        <v>News</v>
      </c>
      <c r="AG28" s="29" t="str">
        <f t="shared" si="15"/>
        <v>News</v>
      </c>
      <c r="AH28" s="30" t="str">
        <f t="shared" si="3"/>
        <v>News</v>
      </c>
      <c r="AI28" s="30" t="str">
        <f t="shared" si="16"/>
        <v>OC</v>
      </c>
      <c r="AJ28" s="30" t="str">
        <f t="shared" si="17"/>
        <v>WW</v>
      </c>
      <c r="AK28" s="30" t="str">
        <f t="shared" si="18"/>
        <v>FIN</v>
      </c>
      <c r="AL28" s="30" t="str">
        <f t="shared" si="4"/>
        <v>OI</v>
      </c>
      <c r="AM28" s="30" t="str">
        <f t="shared" si="19"/>
        <v>IB</v>
      </c>
      <c r="AN28" s="30" t="str">
        <f t="shared" si="5"/>
        <v>SI</v>
      </c>
      <c r="AO28" s="30" t="str">
        <f t="shared" si="6"/>
        <v>SS</v>
      </c>
      <c r="AP28" s="45" t="str">
        <f t="shared" si="7"/>
        <v>ROIC</v>
      </c>
      <c r="AQ28" s="30" t="str">
        <f t="shared" si="8"/>
        <v>DR</v>
      </c>
      <c r="AR28" s="46" t="str">
        <f t="shared" si="9"/>
        <v>SOH</v>
      </c>
    </row>
    <row r="29" spans="1:44" x14ac:dyDescent="0.2">
      <c r="A29" s="10" t="s">
        <v>2038</v>
      </c>
      <c r="B29" s="10" t="s">
        <v>2039</v>
      </c>
      <c r="C29" s="12" t="s">
        <v>2029</v>
      </c>
      <c r="D29" s="2" t="e" vm="589">
        <v>#VALUE!</v>
      </c>
      <c r="E29" s="31" t="str">
        <f t="shared" si="0"/>
        <v>Link</v>
      </c>
      <c r="F29" s="12" t="s">
        <v>2040</v>
      </c>
      <c r="G29" s="28" cm="1">
        <f t="array" ref="G29">_FV(D29,"Market cap",TRUE)/1000000000</f>
        <v>6.4658060000000003E-2</v>
      </c>
      <c r="H29" s="11" cm="1">
        <f t="array" ref="H29">_FV(D29,"Price")</f>
        <v>2.7</v>
      </c>
      <c r="I29" s="11" t="s">
        <v>47</v>
      </c>
      <c r="J29" s="35" cm="1">
        <f t="array" ref="J29">_FV(D29,"Shares outstanding",TRUE)/1000000</f>
        <v>24.964500000000001</v>
      </c>
      <c r="K29" s="11">
        <v>11</v>
      </c>
      <c r="L29" s="89">
        <v>0.1067</v>
      </c>
      <c r="M29" s="25" t="s">
        <v>14262</v>
      </c>
      <c r="N29" s="53" t="s">
        <v>16196</v>
      </c>
      <c r="O29" s="53" t="s">
        <v>16197</v>
      </c>
      <c r="P29" s="130">
        <v>21.32</v>
      </c>
      <c r="Q29" s="53" t="s">
        <v>16198</v>
      </c>
      <c r="R29" s="53" t="s">
        <v>16199</v>
      </c>
      <c r="S29" s="126" t="s">
        <v>14848</v>
      </c>
      <c r="T29" s="11" t="s">
        <v>14801</v>
      </c>
      <c r="U29" s="11">
        <v>5.4</v>
      </c>
      <c r="V29" s="52" cm="1">
        <f t="array" ref="V29">(H29-(_FV(D29,"52 week high",TRUE)))/(_FV(D29,"52 week high",TRUE))</f>
        <v>-0.53287197231833905</v>
      </c>
      <c r="W29" s="52" cm="1">
        <f t="array" ref="W29">(H29-(_FV(D29,"52 week low",TRUE)))/(_FV(D29,"52 week low",TRUE))</f>
        <v>0.67701863354037273</v>
      </c>
      <c r="Y29" s="30" t="str">
        <f t="shared" si="10"/>
        <v>Twitter</v>
      </c>
      <c r="Z29" s="30" t="str">
        <f t="shared" si="1"/>
        <v>Twitter</v>
      </c>
      <c r="AA29" s="29" t="str">
        <f>HYPERLINK(_xlfn.CONCAT("https://www.sec.gov/edgar/browse/?CIK=",(_xlfn.XLOOKUP(A29,CIK!$A$1:$A$99999,CIK!$B$1:$B$99999,,0))),"SEC")</f>
        <v>SEC</v>
      </c>
      <c r="AB29" s="30" t="str">
        <f t="shared" si="11"/>
        <v>BC</v>
      </c>
      <c r="AC29" s="29" t="str">
        <f t="shared" si="2"/>
        <v>News</v>
      </c>
      <c r="AD29" s="30" t="str">
        <f t="shared" si="12"/>
        <v>News</v>
      </c>
      <c r="AE29" s="29" t="str">
        <f t="shared" si="13"/>
        <v>News</v>
      </c>
      <c r="AF29" s="29" t="str">
        <f t="shared" si="14"/>
        <v>News</v>
      </c>
      <c r="AG29" s="29" t="str">
        <f t="shared" si="15"/>
        <v>News</v>
      </c>
      <c r="AH29" s="30" t="str">
        <f t="shared" si="3"/>
        <v>News</v>
      </c>
      <c r="AI29" s="30" t="str">
        <f t="shared" si="16"/>
        <v>OC</v>
      </c>
      <c r="AJ29" s="30" t="str">
        <f t="shared" si="17"/>
        <v>WW</v>
      </c>
      <c r="AK29" s="30" t="str">
        <f t="shared" si="18"/>
        <v>FIN</v>
      </c>
      <c r="AL29" s="30" t="str">
        <f t="shared" si="4"/>
        <v>OI</v>
      </c>
      <c r="AM29" s="30" t="str">
        <f t="shared" si="19"/>
        <v>IB</v>
      </c>
      <c r="AN29" s="30" t="str">
        <f t="shared" si="5"/>
        <v>SI</v>
      </c>
      <c r="AO29" s="30" t="str">
        <f t="shared" si="6"/>
        <v>SS</v>
      </c>
      <c r="AP29" s="45" t="str">
        <f t="shared" si="7"/>
        <v>ROIC</v>
      </c>
      <c r="AQ29" s="30" t="str">
        <f t="shared" si="8"/>
        <v>DR</v>
      </c>
      <c r="AR29" s="46" t="str">
        <f t="shared" si="9"/>
        <v>SOH</v>
      </c>
    </row>
    <row r="30" spans="1:44" x14ac:dyDescent="0.2">
      <c r="A30" s="10" t="s">
        <v>2063</v>
      </c>
      <c r="B30" s="10" t="s">
        <v>2064</v>
      </c>
      <c r="C30" s="12" t="s">
        <v>1972</v>
      </c>
      <c r="D30" s="2" t="e" vm="590">
        <v>#VALUE!</v>
      </c>
      <c r="E30" s="31" t="str">
        <f t="shared" si="0"/>
        <v>Link</v>
      </c>
      <c r="F30" s="12" t="s">
        <v>2065</v>
      </c>
      <c r="G30" s="28" cm="1">
        <f t="array" ref="G30">_FV(D30,"Market cap",TRUE)/1000000000</f>
        <v>6.116883E-2</v>
      </c>
      <c r="H30" s="11" cm="1">
        <f t="array" ref="H30">_FV(D30,"Price")</f>
        <v>4.3099999999999996</v>
      </c>
      <c r="I30" s="11" t="s">
        <v>47</v>
      </c>
      <c r="J30" s="35" cm="1">
        <f t="array" ref="J30">_FV(D30,"Shares outstanding",TRUE)/1000000</f>
        <v>14.192299999999999</v>
      </c>
      <c r="K30" s="11">
        <v>11.69</v>
      </c>
      <c r="L30" s="89">
        <v>3.9E-2</v>
      </c>
      <c r="M30" s="25" t="s">
        <v>14095</v>
      </c>
      <c r="N30" s="53" t="s">
        <v>15526</v>
      </c>
      <c r="O30" s="53" t="s">
        <v>16200</v>
      </c>
      <c r="P30" s="130">
        <v>24.17</v>
      </c>
      <c r="Q30" s="53" t="s">
        <v>16201</v>
      </c>
      <c r="R30" s="53" t="s">
        <v>16202</v>
      </c>
      <c r="S30" s="126" t="s">
        <v>14848</v>
      </c>
      <c r="T30" s="11" t="s">
        <v>14805</v>
      </c>
      <c r="U30" s="11">
        <v>6.12</v>
      </c>
      <c r="V30" s="52" cm="1">
        <f t="array" ref="V30">(H30-(_FV(D30,"52 week high",TRUE)))/(_FV(D30,"52 week high",TRUE))</f>
        <v>-0.76702702702702708</v>
      </c>
      <c r="W30" s="52" cm="1">
        <f t="array" ref="W30">(H30-(_FV(D30,"52 week low",TRUE)))/(_FV(D30,"52 week low",TRUE))</f>
        <v>1.062200956937799</v>
      </c>
      <c r="Y30" s="30" t="str">
        <f t="shared" si="10"/>
        <v>Twitter</v>
      </c>
      <c r="Z30" s="30" t="str">
        <f t="shared" si="1"/>
        <v>Twitter</v>
      </c>
      <c r="AA30" s="29" t="str">
        <f>HYPERLINK(_xlfn.CONCAT("https://www.sec.gov/edgar/browse/?CIK=",(_xlfn.XLOOKUP(A30,CIK!$A$1:$A$99999,CIK!$B$1:$B$99999,,0))),"SEC")</f>
        <v>SEC</v>
      </c>
      <c r="AB30" s="30" t="str">
        <f t="shared" si="11"/>
        <v>BC</v>
      </c>
      <c r="AC30" s="29" t="str">
        <f t="shared" si="2"/>
        <v>News</v>
      </c>
      <c r="AD30" s="30" t="str">
        <f t="shared" si="12"/>
        <v>News</v>
      </c>
      <c r="AE30" s="29" t="str">
        <f t="shared" si="13"/>
        <v>News</v>
      </c>
      <c r="AF30" s="29" t="str">
        <f t="shared" si="14"/>
        <v>News</v>
      </c>
      <c r="AG30" s="29" t="str">
        <f t="shared" si="15"/>
        <v>News</v>
      </c>
      <c r="AH30" s="30" t="str">
        <f t="shared" si="3"/>
        <v>News</v>
      </c>
      <c r="AI30" s="30" t="str">
        <f t="shared" si="16"/>
        <v>OC</v>
      </c>
      <c r="AJ30" s="30" t="str">
        <f t="shared" si="17"/>
        <v>WW</v>
      </c>
      <c r="AK30" s="30" t="str">
        <f t="shared" si="18"/>
        <v>FIN</v>
      </c>
      <c r="AL30" s="30" t="str">
        <f t="shared" si="4"/>
        <v>OI</v>
      </c>
      <c r="AM30" s="30" t="str">
        <f t="shared" si="19"/>
        <v>IB</v>
      </c>
      <c r="AN30" s="30" t="str">
        <f t="shared" si="5"/>
        <v>SI</v>
      </c>
      <c r="AO30" s="30" t="str">
        <f t="shared" si="6"/>
        <v>SS</v>
      </c>
      <c r="AP30" s="45" t="str">
        <f t="shared" si="7"/>
        <v>ROIC</v>
      </c>
      <c r="AQ30" s="30" t="str">
        <f t="shared" si="8"/>
        <v>DR</v>
      </c>
      <c r="AR30" s="46" t="str">
        <f t="shared" si="9"/>
        <v>SOH</v>
      </c>
    </row>
    <row r="31" spans="1:44" x14ac:dyDescent="0.2">
      <c r="A31" s="10" t="s">
        <v>2066</v>
      </c>
      <c r="B31" s="10" t="s">
        <v>2067</v>
      </c>
      <c r="C31" s="12" t="s">
        <v>1972</v>
      </c>
      <c r="D31" s="3" t="e" vm="591">
        <v>#VALUE!</v>
      </c>
      <c r="E31" s="31" t="str">
        <f t="shared" si="0"/>
        <v>Link</v>
      </c>
      <c r="F31" s="12" t="s">
        <v>2068</v>
      </c>
      <c r="G31" s="28" cm="1">
        <f t="array" ref="G31">_FV(D31,"Market cap",TRUE)/1000000000</f>
        <v>3.8913610000000001E-2</v>
      </c>
      <c r="H31" s="11" cm="1">
        <f t="array" ref="H31">_FV(D31,"Price")</f>
        <v>2.2000999999999999</v>
      </c>
      <c r="I31" s="11" t="s">
        <v>47</v>
      </c>
      <c r="J31" s="35" cm="1">
        <f t="array" ref="J31">_FV(D31,"Shares outstanding",TRUE)/1000000</f>
        <v>1415.0409999999999</v>
      </c>
      <c r="K31" s="11">
        <v>12.63</v>
      </c>
      <c r="L31" s="11" t="s">
        <v>59</v>
      </c>
      <c r="M31" s="25" t="s">
        <v>14388</v>
      </c>
      <c r="N31" s="53" t="s">
        <v>14869</v>
      </c>
      <c r="O31" s="53" t="s">
        <v>16203</v>
      </c>
      <c r="P31" s="130" t="s">
        <v>14848</v>
      </c>
      <c r="Q31" s="53" t="s">
        <v>16204</v>
      </c>
      <c r="R31" s="53" t="s">
        <v>16205</v>
      </c>
      <c r="S31" s="126" t="s">
        <v>14848</v>
      </c>
      <c r="T31" s="11" t="s">
        <v>59</v>
      </c>
      <c r="U31" s="11">
        <v>0.83</v>
      </c>
      <c r="V31" s="52" cm="1">
        <f t="array" ref="V31">(H31-(_FV(D31,"52 week high",TRUE)))/(_FV(D31,"52 week high",TRUE))</f>
        <v>-0.63991816693944359</v>
      </c>
      <c r="W31" s="52" cm="1">
        <f t="array" ref="W31">(H31-(_FV(D31,"52 week low",TRUE)))/(_FV(D31,"52 week low",TRUE))</f>
        <v>0.36643686727532443</v>
      </c>
      <c r="Y31" s="30" t="str">
        <f t="shared" si="10"/>
        <v>Twitter</v>
      </c>
      <c r="Z31" s="30" t="str">
        <f t="shared" si="1"/>
        <v>Twitter</v>
      </c>
      <c r="AA31" s="29" t="str">
        <f>HYPERLINK(_xlfn.CONCAT("https://www.sec.gov/edgar/browse/?CIK=",(_xlfn.XLOOKUP(A31,CIK!$A$1:$A$99999,CIK!$B$1:$B$99999,,0))),"SEC")</f>
        <v>SEC</v>
      </c>
      <c r="AB31" s="30" t="str">
        <f t="shared" si="11"/>
        <v>BC</v>
      </c>
      <c r="AC31" s="29" t="str">
        <f t="shared" si="2"/>
        <v>News</v>
      </c>
      <c r="AD31" s="30" t="str">
        <f t="shared" si="12"/>
        <v>News</v>
      </c>
      <c r="AE31" s="29" t="str">
        <f t="shared" si="13"/>
        <v>News</v>
      </c>
      <c r="AF31" s="29" t="str">
        <f t="shared" si="14"/>
        <v>News</v>
      </c>
      <c r="AG31" s="29" t="str">
        <f t="shared" si="15"/>
        <v>News</v>
      </c>
      <c r="AH31" s="30" t="str">
        <f t="shared" si="3"/>
        <v>News</v>
      </c>
      <c r="AI31" s="30" t="str">
        <f t="shared" si="16"/>
        <v>OC</v>
      </c>
      <c r="AJ31" s="30" t="str">
        <f t="shared" si="17"/>
        <v>WW</v>
      </c>
      <c r="AK31" s="30" t="str">
        <f t="shared" si="18"/>
        <v>FIN</v>
      </c>
      <c r="AL31" s="30" t="str">
        <f t="shared" si="4"/>
        <v>OI</v>
      </c>
      <c r="AM31" s="30" t="str">
        <f t="shared" si="19"/>
        <v>IB</v>
      </c>
      <c r="AN31" s="30" t="str">
        <f t="shared" si="5"/>
        <v>SI</v>
      </c>
      <c r="AO31" s="30" t="str">
        <f t="shared" si="6"/>
        <v>SS</v>
      </c>
      <c r="AP31" s="45" t="str">
        <f t="shared" si="7"/>
        <v>ROIC</v>
      </c>
      <c r="AQ31" s="30" t="str">
        <f t="shared" si="8"/>
        <v>DR</v>
      </c>
      <c r="AR31" s="46" t="str">
        <f t="shared" si="9"/>
        <v>SOH</v>
      </c>
    </row>
    <row r="32" spans="1:44" x14ac:dyDescent="0.2">
      <c r="A32" s="10" t="s">
        <v>2081</v>
      </c>
      <c r="B32" s="10" t="s">
        <v>2082</v>
      </c>
      <c r="C32" s="12" t="s">
        <v>1997</v>
      </c>
      <c r="D32" s="5" t="e" vm="592">
        <v>#VALUE!</v>
      </c>
      <c r="E32" s="31" t="str">
        <f t="shared" si="0"/>
        <v>Link</v>
      </c>
      <c r="F32" s="12" t="s">
        <v>2083</v>
      </c>
      <c r="G32" s="28" cm="1">
        <f t="array" ref="G32">_FV(D32,"Market cap",TRUE)/1000000000</f>
        <v>2.6620029E-2</v>
      </c>
      <c r="H32" s="11" cm="1">
        <f t="array" ref="H32">_FV(D32,"Price")</f>
        <v>0.39360000000000001</v>
      </c>
      <c r="I32" s="11" t="s">
        <v>47</v>
      </c>
      <c r="J32" s="35" cm="1">
        <f t="array" ref="J32">_FV(D32,"Shares outstanding",TRUE)/1000000</f>
        <v>67.632189999999994</v>
      </c>
      <c r="L32" s="89"/>
      <c r="M32" s="25" t="s">
        <v>14031</v>
      </c>
      <c r="N32" s="53" t="s">
        <v>16206</v>
      </c>
      <c r="O32" s="53" t="s">
        <v>16207</v>
      </c>
      <c r="P32" s="130">
        <v>3.24</v>
      </c>
      <c r="Q32" s="53" t="s">
        <v>16208</v>
      </c>
      <c r="R32" s="53" t="s">
        <v>16209</v>
      </c>
      <c r="S32" s="126" t="s">
        <v>14848</v>
      </c>
      <c r="V32" s="52" cm="1">
        <f t="array" ref="V32">(H32-(_FV(D32,"52 week high",TRUE)))/(_FV(D32,"52 week high",TRUE))</f>
        <v>-0.86067256637168132</v>
      </c>
      <c r="W32" s="52" cm="1">
        <f t="array" ref="W32">(H32-(_FV(D32,"52 week low",TRUE)))/(_FV(D32,"52 week low",TRUE))</f>
        <v>0.70907511940946588</v>
      </c>
      <c r="Y32" s="30" t="str">
        <f t="shared" si="10"/>
        <v>Twitter</v>
      </c>
      <c r="Z32" s="30" t="str">
        <f t="shared" si="1"/>
        <v>Twitter</v>
      </c>
      <c r="AA32" s="29" t="str">
        <f>HYPERLINK(_xlfn.CONCAT("https://www.sec.gov/edgar/browse/?CIK=",(_xlfn.XLOOKUP(A32,CIK!$A$1:$A$99999,CIK!$B$1:$B$99999,,0))),"SEC")</f>
        <v>SEC</v>
      </c>
      <c r="AB32" s="30" t="str">
        <f t="shared" si="11"/>
        <v>BC</v>
      </c>
      <c r="AC32" s="29" t="str">
        <f t="shared" si="2"/>
        <v>News</v>
      </c>
      <c r="AD32" s="30" t="str">
        <f t="shared" si="12"/>
        <v>News</v>
      </c>
      <c r="AE32" s="29" t="str">
        <f t="shared" si="13"/>
        <v>News</v>
      </c>
      <c r="AF32" s="29" t="str">
        <f t="shared" si="14"/>
        <v>News</v>
      </c>
      <c r="AG32" s="29" t="str">
        <f t="shared" si="15"/>
        <v>News</v>
      </c>
      <c r="AH32" s="30" t="str">
        <f t="shared" si="3"/>
        <v>News</v>
      </c>
      <c r="AI32" s="30" t="str">
        <f t="shared" si="16"/>
        <v>OC</v>
      </c>
      <c r="AJ32" s="30" t="str">
        <f t="shared" si="17"/>
        <v>WW</v>
      </c>
      <c r="AK32" s="30" t="str">
        <f t="shared" si="18"/>
        <v>FIN</v>
      </c>
      <c r="AL32" s="30" t="str">
        <f t="shared" si="4"/>
        <v>OI</v>
      </c>
      <c r="AM32" s="30" t="str">
        <f t="shared" si="19"/>
        <v>IB</v>
      </c>
      <c r="AN32" s="30" t="str">
        <f t="shared" si="5"/>
        <v>SI</v>
      </c>
      <c r="AO32" s="30" t="str">
        <f t="shared" si="6"/>
        <v>SS</v>
      </c>
      <c r="AP32" s="45" t="str">
        <f t="shared" si="7"/>
        <v>ROIC</v>
      </c>
      <c r="AQ32" s="30" t="str">
        <f t="shared" si="8"/>
        <v>DR</v>
      </c>
      <c r="AR32" s="46" t="str">
        <f t="shared" si="9"/>
        <v>SOH</v>
      </c>
    </row>
    <row r="33" spans="1:44" x14ac:dyDescent="0.2">
      <c r="A33" s="10" t="s">
        <v>2056</v>
      </c>
      <c r="B33" s="10" t="s">
        <v>2057</v>
      </c>
      <c r="C33" s="12" t="s">
        <v>1972</v>
      </c>
      <c r="D33" s="2" t="e" vm="593">
        <v>#VALUE!</v>
      </c>
      <c r="E33" s="31" t="str">
        <f t="shared" si="0"/>
        <v>Link</v>
      </c>
      <c r="F33" s="10" t="s">
        <v>2058</v>
      </c>
      <c r="G33" s="28" cm="1">
        <f t="array" ref="G33">_FV(D33,"Market cap",TRUE)/1000000000</f>
        <v>4.8042219999999997E-2</v>
      </c>
      <c r="H33" s="11" cm="1">
        <f t="array" ref="H33">_FV(D33,"Price")</f>
        <v>4.6399999999999997</v>
      </c>
      <c r="I33" s="11" t="s">
        <v>109</v>
      </c>
      <c r="J33" s="35" cm="1">
        <f t="array" ref="J33">_FV(D33,"Shares outstanding",TRUE)/1000000</f>
        <v>10.35393</v>
      </c>
      <c r="K33" s="11">
        <v>9.67</v>
      </c>
      <c r="L33" s="89">
        <v>1.9199999999999998E-2</v>
      </c>
      <c r="M33" s="25" t="s">
        <v>13796</v>
      </c>
      <c r="N33" s="53" t="s">
        <v>15085</v>
      </c>
      <c r="O33" s="53" t="s">
        <v>16210</v>
      </c>
      <c r="P33" s="130">
        <v>7.74</v>
      </c>
      <c r="Q33" s="53" t="s">
        <v>16211</v>
      </c>
      <c r="R33" s="53" t="s">
        <v>16212</v>
      </c>
      <c r="S33" s="126" t="s">
        <v>16213</v>
      </c>
      <c r="T33" s="11" t="s">
        <v>14465</v>
      </c>
      <c r="U33" s="11">
        <v>1.65</v>
      </c>
      <c r="V33" s="52" cm="1">
        <f t="array" ref="V33">(H33-(_FV(D33,"52 week high",TRUE)))/(_FV(D33,"52 week high",TRUE))</f>
        <v>-0.64307692307692299</v>
      </c>
      <c r="W33" s="52" cm="1">
        <f t="array" ref="W33">(H33-(_FV(D33,"52 week low",TRUE)))/(_FV(D33,"52 week low",TRUE))</f>
        <v>1.1682242990654204</v>
      </c>
      <c r="Y33" s="30" t="str">
        <f t="shared" si="10"/>
        <v>Twitter</v>
      </c>
      <c r="Z33" s="30" t="str">
        <f t="shared" si="1"/>
        <v>Twitter</v>
      </c>
      <c r="AA33" s="29" t="str">
        <f>HYPERLINK(_xlfn.CONCAT("https://www.sec.gov/edgar/browse/?CIK=",(_xlfn.XLOOKUP(A33,CIK!$A$1:$A$99999,CIK!$B$1:$B$99999,,0))),"SEC")</f>
        <v>SEC</v>
      </c>
      <c r="AB33" s="30" t="str">
        <f t="shared" si="11"/>
        <v>BC</v>
      </c>
      <c r="AC33" s="29" t="str">
        <f t="shared" si="2"/>
        <v>News</v>
      </c>
      <c r="AD33" s="30" t="str">
        <f t="shared" si="12"/>
        <v>News</v>
      </c>
      <c r="AE33" s="29" t="str">
        <f t="shared" si="13"/>
        <v>News</v>
      </c>
      <c r="AF33" s="29" t="str">
        <f t="shared" si="14"/>
        <v>News</v>
      </c>
      <c r="AG33" s="29" t="str">
        <f t="shared" si="15"/>
        <v>News</v>
      </c>
      <c r="AH33" s="30" t="str">
        <f t="shared" si="3"/>
        <v>News</v>
      </c>
      <c r="AI33" s="30" t="str">
        <f t="shared" si="16"/>
        <v>OC</v>
      </c>
      <c r="AJ33" s="30" t="str">
        <f t="shared" si="17"/>
        <v>WW</v>
      </c>
      <c r="AK33" s="30" t="str">
        <f t="shared" si="18"/>
        <v>FIN</v>
      </c>
      <c r="AL33" s="30" t="str">
        <f t="shared" si="4"/>
        <v>OI</v>
      </c>
      <c r="AM33" s="30" t="str">
        <f t="shared" si="19"/>
        <v>IB</v>
      </c>
      <c r="AN33" s="30" t="str">
        <f t="shared" si="5"/>
        <v>SI</v>
      </c>
      <c r="AO33" s="30" t="str">
        <f t="shared" si="6"/>
        <v>SS</v>
      </c>
      <c r="AP33" s="45" t="str">
        <f t="shared" si="7"/>
        <v>ROIC</v>
      </c>
      <c r="AQ33" s="30" t="str">
        <f t="shared" si="8"/>
        <v>DR</v>
      </c>
      <c r="AR33" s="46" t="str">
        <f t="shared" si="9"/>
        <v>SOH</v>
      </c>
    </row>
    <row r="34" spans="1:44" x14ac:dyDescent="0.2">
      <c r="A34" s="10" t="s">
        <v>2072</v>
      </c>
      <c r="B34" s="10" t="s">
        <v>2073</v>
      </c>
      <c r="C34" s="12" t="s">
        <v>1972</v>
      </c>
      <c r="D34" s="2" t="e" vm="594">
        <v>#VALUE!</v>
      </c>
      <c r="E34" s="31" t="str">
        <f t="shared" si="0"/>
        <v>Link</v>
      </c>
      <c r="F34" s="12" t="s">
        <v>2074</v>
      </c>
      <c r="G34" s="28" cm="1">
        <f t="array" ref="G34">_FV(D34,"Market cap",TRUE)/1000000000</f>
        <v>1.9028030000000001E-2</v>
      </c>
      <c r="H34" s="11" cm="1">
        <f t="array" ref="H34">_FV(D34,"Price")</f>
        <v>2.7149999999999999</v>
      </c>
      <c r="I34" s="11" t="s">
        <v>47</v>
      </c>
      <c r="J34" s="35" cm="1">
        <f t="array" ref="J34">_FV(D34,"Shares outstanding",TRUE)/1000000</f>
        <v>7.0084799999999996</v>
      </c>
      <c r="K34" s="11">
        <v>5.18</v>
      </c>
      <c r="L34" s="89">
        <v>5.0000000000000001E-3</v>
      </c>
      <c r="M34" s="25" t="s">
        <v>13912</v>
      </c>
      <c r="N34" s="53" t="s">
        <v>16214</v>
      </c>
      <c r="O34" s="53" t="s">
        <v>16215</v>
      </c>
      <c r="P34" s="130">
        <v>5.48</v>
      </c>
      <c r="Q34" s="53" t="s">
        <v>16216</v>
      </c>
      <c r="R34" s="53" t="s">
        <v>16217</v>
      </c>
      <c r="S34" s="126" t="s">
        <v>14848</v>
      </c>
      <c r="T34" s="11" t="s">
        <v>14806</v>
      </c>
      <c r="U34" s="11">
        <v>0.88</v>
      </c>
      <c r="V34" s="52" cm="1">
        <f t="array" ref="V34">(H34-(_FV(D34,"52 week high",TRUE)))/(_FV(D34,"52 week high",TRUE))</f>
        <v>-0.65719696969696972</v>
      </c>
      <c r="W34" s="52" cm="1">
        <f t="array" ref="W34">(H34-(_FV(D34,"52 week low",TRUE)))/(_FV(D34,"52 week low",TRUE))</f>
        <v>0.33743842364532023</v>
      </c>
      <c r="Y34" s="30" t="str">
        <f t="shared" si="10"/>
        <v>Twitter</v>
      </c>
      <c r="Z34" s="30" t="str">
        <f t="shared" si="1"/>
        <v>Twitter</v>
      </c>
      <c r="AA34" s="29" t="str">
        <f>HYPERLINK(_xlfn.CONCAT("https://www.sec.gov/edgar/browse/?CIK=",(_xlfn.XLOOKUP(A34,CIK!$A$1:$A$99999,CIK!$B$1:$B$99999,,0))),"SEC")</f>
        <v>SEC</v>
      </c>
      <c r="AB34" s="30" t="str">
        <f t="shared" si="11"/>
        <v>BC</v>
      </c>
      <c r="AC34" s="29" t="str">
        <f t="shared" si="2"/>
        <v>News</v>
      </c>
      <c r="AD34" s="30" t="str">
        <f t="shared" si="12"/>
        <v>News</v>
      </c>
      <c r="AE34" s="29" t="str">
        <f t="shared" si="13"/>
        <v>News</v>
      </c>
      <c r="AF34" s="29" t="str">
        <f t="shared" si="14"/>
        <v>News</v>
      </c>
      <c r="AG34" s="29" t="str">
        <f t="shared" si="15"/>
        <v>News</v>
      </c>
      <c r="AH34" s="30" t="str">
        <f t="shared" si="3"/>
        <v>News</v>
      </c>
      <c r="AI34" s="30" t="str">
        <f t="shared" si="16"/>
        <v>OC</v>
      </c>
      <c r="AJ34" s="30" t="str">
        <f t="shared" si="17"/>
        <v>WW</v>
      </c>
      <c r="AK34" s="30" t="str">
        <f t="shared" si="18"/>
        <v>FIN</v>
      </c>
      <c r="AL34" s="30" t="str">
        <f t="shared" si="4"/>
        <v>OI</v>
      </c>
      <c r="AM34" s="30" t="str">
        <f t="shared" si="19"/>
        <v>IB</v>
      </c>
      <c r="AN34" s="30" t="str">
        <f t="shared" si="5"/>
        <v>SI</v>
      </c>
      <c r="AO34" s="30" t="str">
        <f t="shared" si="6"/>
        <v>SS</v>
      </c>
      <c r="AP34" s="45" t="str">
        <f t="shared" si="7"/>
        <v>ROIC</v>
      </c>
      <c r="AQ34" s="30" t="str">
        <f t="shared" si="8"/>
        <v>DR</v>
      </c>
      <c r="AR34" s="46" t="str">
        <f t="shared" si="9"/>
        <v>SOH</v>
      </c>
    </row>
    <row r="35" spans="1:44" x14ac:dyDescent="0.2">
      <c r="A35" s="10" t="s">
        <v>2078</v>
      </c>
      <c r="B35" s="10" t="s">
        <v>2079</v>
      </c>
      <c r="C35" s="12" t="s">
        <v>1972</v>
      </c>
      <c r="D35" s="2" t="e" vm="595">
        <v>#VALUE!</v>
      </c>
      <c r="E35" s="31" t="str">
        <f t="shared" si="0"/>
        <v>Link</v>
      </c>
      <c r="F35" s="12" t="s">
        <v>2080</v>
      </c>
      <c r="G35" s="28" cm="1">
        <f t="array" ref="G35">_FV(D35,"Market cap",TRUE)/1000000000</f>
        <v>1.5518550000000001E-2</v>
      </c>
      <c r="H35" s="11" cm="1">
        <f t="array" ref="H35">_FV(D35,"Price")</f>
        <v>0.71970000000000001</v>
      </c>
      <c r="I35" s="11" t="s">
        <v>47</v>
      </c>
      <c r="J35" s="35" cm="1">
        <f t="array" ref="J35">_FV(D35,"Shares outstanding",TRUE)/1000000</f>
        <v>21.562519999999999</v>
      </c>
      <c r="K35" s="11">
        <v>8.92</v>
      </c>
      <c r="L35" s="89">
        <v>2.8E-3</v>
      </c>
      <c r="M35" s="25" t="s">
        <v>14241</v>
      </c>
      <c r="N35" s="53" t="s">
        <v>15150</v>
      </c>
      <c r="O35" s="53" t="s">
        <v>16218</v>
      </c>
      <c r="P35" s="130">
        <v>15.16</v>
      </c>
      <c r="Q35" s="53" t="s">
        <v>16219</v>
      </c>
      <c r="R35" s="53" t="s">
        <v>16220</v>
      </c>
      <c r="S35" s="126" t="s">
        <v>14848</v>
      </c>
      <c r="T35" s="11" t="s">
        <v>14808</v>
      </c>
      <c r="U35" s="11">
        <v>11.98</v>
      </c>
      <c r="V35" s="52" cm="1">
        <f t="array" ref="V35">(H35-(_FV(D35,"52 week high",TRUE)))/(_FV(D35,"52 week high",TRUE))</f>
        <v>-0.5444648395468068</v>
      </c>
      <c r="W35" s="52" cm="1">
        <f t="array" ref="W35">(H35-(_FV(D35,"52 week low",TRUE)))/(_FV(D35,"52 week low",TRUE))</f>
        <v>0.59897800488780273</v>
      </c>
      <c r="Y35" s="30" t="str">
        <f t="shared" si="10"/>
        <v>Twitter</v>
      </c>
      <c r="Z35" s="30" t="str">
        <f t="shared" si="1"/>
        <v>Twitter</v>
      </c>
      <c r="AA35" s="29" t="str">
        <f>HYPERLINK(_xlfn.CONCAT("https://www.sec.gov/edgar/browse/?CIK=",(_xlfn.XLOOKUP(A35,CIK!$A$1:$A$99999,CIK!$B$1:$B$99999,,0))),"SEC")</f>
        <v>SEC</v>
      </c>
      <c r="AB35" s="30" t="str">
        <f t="shared" si="11"/>
        <v>BC</v>
      </c>
      <c r="AC35" s="29" t="str">
        <f t="shared" si="2"/>
        <v>News</v>
      </c>
      <c r="AD35" s="30" t="str">
        <f t="shared" si="12"/>
        <v>News</v>
      </c>
      <c r="AE35" s="29" t="str">
        <f t="shared" si="13"/>
        <v>News</v>
      </c>
      <c r="AF35" s="29" t="str">
        <f t="shared" si="14"/>
        <v>News</v>
      </c>
      <c r="AG35" s="29" t="str">
        <f t="shared" si="15"/>
        <v>News</v>
      </c>
      <c r="AH35" s="30" t="str">
        <f t="shared" si="3"/>
        <v>News</v>
      </c>
      <c r="AI35" s="30" t="str">
        <f t="shared" si="16"/>
        <v>OC</v>
      </c>
      <c r="AJ35" s="30" t="str">
        <f t="shared" si="17"/>
        <v>WW</v>
      </c>
      <c r="AK35" s="30" t="str">
        <f t="shared" si="18"/>
        <v>FIN</v>
      </c>
      <c r="AL35" s="30" t="str">
        <f t="shared" si="4"/>
        <v>OI</v>
      </c>
      <c r="AM35" s="30" t="str">
        <f t="shared" si="19"/>
        <v>IB</v>
      </c>
      <c r="AN35" s="30" t="str">
        <f t="shared" si="5"/>
        <v>SI</v>
      </c>
      <c r="AO35" s="30" t="str">
        <f t="shared" si="6"/>
        <v>SS</v>
      </c>
      <c r="AP35" s="45" t="str">
        <f t="shared" si="7"/>
        <v>ROIC</v>
      </c>
      <c r="AQ35" s="30" t="str">
        <f t="shared" si="8"/>
        <v>DR</v>
      </c>
      <c r="AR35" s="46" t="str">
        <f t="shared" si="9"/>
        <v>SOH</v>
      </c>
    </row>
    <row r="36" spans="1:44" x14ac:dyDescent="0.2">
      <c r="A36" s="10" t="s">
        <v>2084</v>
      </c>
      <c r="B36" s="10" t="s">
        <v>2085</v>
      </c>
      <c r="C36" s="12" t="s">
        <v>1972</v>
      </c>
      <c r="D36" s="2" t="e" vm="596">
        <v>#VALUE!</v>
      </c>
      <c r="E36" s="31" t="str">
        <f t="shared" si="0"/>
        <v>Link</v>
      </c>
      <c r="F36" s="12" t="s">
        <v>2086</v>
      </c>
      <c r="G36" s="28" cm="1">
        <f t="array" ref="G36">_FV(D36,"Market cap",TRUE)/1000000000</f>
        <v>6.6289799999999996E-3</v>
      </c>
      <c r="H36" s="11" cm="1">
        <f t="array" ref="H36">_FV(D36,"Price")</f>
        <v>3.69</v>
      </c>
      <c r="I36" s="11" t="s">
        <v>47</v>
      </c>
      <c r="J36" s="35" cm="1">
        <f t="array" ref="J36">_FV(D36,"Shares outstanding",TRUE)/1000000</f>
        <v>1.79647</v>
      </c>
      <c r="K36" s="11">
        <v>1.01</v>
      </c>
      <c r="L36" s="89">
        <v>2.0500000000000001E-2</v>
      </c>
      <c r="M36" s="25" t="s">
        <v>13837</v>
      </c>
      <c r="N36" s="53" t="s">
        <v>16221</v>
      </c>
      <c r="O36" s="53" t="s">
        <v>16222</v>
      </c>
      <c r="P36" s="130">
        <v>7.63</v>
      </c>
      <c r="Q36" s="53" t="s">
        <v>16223</v>
      </c>
      <c r="R36" s="53" t="s">
        <v>16224</v>
      </c>
      <c r="S36" s="126" t="s">
        <v>16225</v>
      </c>
      <c r="T36" s="11" t="s">
        <v>14810</v>
      </c>
      <c r="U36" s="11">
        <v>2.21</v>
      </c>
      <c r="V36" s="52" cm="1">
        <f t="array" ref="V36">(H36-(_FV(D36,"52 week high",TRUE)))/(_FV(D36,"52 week high",TRUE))</f>
        <v>-0.90581929555895868</v>
      </c>
      <c r="W36" s="52" cm="1">
        <f t="array" ref="W36">(H36-(_FV(D36,"52 week low",TRUE)))/(_FV(D36,"52 week low",TRUE))</f>
        <v>0.59051724137931039</v>
      </c>
      <c r="Y36" s="30" t="str">
        <f t="shared" si="10"/>
        <v>Twitter</v>
      </c>
      <c r="Z36" s="30" t="str">
        <f t="shared" si="1"/>
        <v>Twitter</v>
      </c>
      <c r="AA36" s="29" t="str">
        <f>HYPERLINK(_xlfn.CONCAT("https://www.sec.gov/edgar/browse/?CIK=",(_xlfn.XLOOKUP(A36,CIK!$A$1:$A$99999,CIK!$B$1:$B$99999,,0))),"SEC")</f>
        <v>SEC</v>
      </c>
      <c r="AB36" s="30" t="str">
        <f t="shared" si="11"/>
        <v>BC</v>
      </c>
      <c r="AC36" s="29" t="str">
        <f t="shared" si="2"/>
        <v>News</v>
      </c>
      <c r="AD36" s="30" t="str">
        <f t="shared" si="12"/>
        <v>News</v>
      </c>
      <c r="AE36" s="29" t="str">
        <f t="shared" si="13"/>
        <v>News</v>
      </c>
      <c r="AF36" s="29" t="str">
        <f t="shared" si="14"/>
        <v>News</v>
      </c>
      <c r="AG36" s="29" t="str">
        <f t="shared" si="15"/>
        <v>News</v>
      </c>
      <c r="AH36" s="30" t="str">
        <f t="shared" si="3"/>
        <v>News</v>
      </c>
      <c r="AI36" s="30" t="str">
        <f t="shared" si="16"/>
        <v>OC</v>
      </c>
      <c r="AJ36" s="30" t="str">
        <f t="shared" si="17"/>
        <v>WW</v>
      </c>
      <c r="AK36" s="30" t="str">
        <f t="shared" si="18"/>
        <v>FIN</v>
      </c>
      <c r="AL36" s="30" t="str">
        <f t="shared" si="4"/>
        <v>OI</v>
      </c>
      <c r="AM36" s="30" t="str">
        <f t="shared" si="19"/>
        <v>IB</v>
      </c>
      <c r="AN36" s="30" t="str">
        <f t="shared" si="5"/>
        <v>SI</v>
      </c>
      <c r="AO36" s="30" t="str">
        <f t="shared" si="6"/>
        <v>SS</v>
      </c>
      <c r="AP36" s="45" t="str">
        <f t="shared" si="7"/>
        <v>ROIC</v>
      </c>
      <c r="AQ36" s="30" t="str">
        <f t="shared" si="8"/>
        <v>DR</v>
      </c>
      <c r="AR36" s="46" t="str">
        <f t="shared" si="9"/>
        <v>SOH</v>
      </c>
    </row>
    <row r="37" spans="1:44" x14ac:dyDescent="0.2">
      <c r="A37" s="10" t="s">
        <v>2041</v>
      </c>
      <c r="B37" s="10" t="s">
        <v>2042</v>
      </c>
      <c r="C37" s="12" t="s">
        <v>2029</v>
      </c>
      <c r="D37" s="2" t="e" vm="597">
        <v>#VALUE!</v>
      </c>
      <c r="E37" s="31" t="str">
        <f t="shared" si="0"/>
        <v>Link</v>
      </c>
      <c r="F37" s="10" t="s">
        <v>2043</v>
      </c>
      <c r="G37" s="28" cm="1">
        <f t="array" ref="G37">_FV(D37,"Market cap",TRUE)/1000000000</f>
        <v>5.70106E-3</v>
      </c>
      <c r="H37" s="11" cm="1">
        <f t="array" ref="H37">_FV(D37,"Price")</f>
        <v>9.9750000000000005E-2</v>
      </c>
      <c r="I37" s="11" t="s">
        <v>47</v>
      </c>
      <c r="J37" s="35" cm="1">
        <f t="array" ref="J37">_FV(D37,"Shares outstanding",TRUE)/1000000</f>
        <v>57.153489999999998</v>
      </c>
      <c r="K37" s="11">
        <v>48.32</v>
      </c>
      <c r="L37" s="89">
        <v>3.2899999999999999E-2</v>
      </c>
      <c r="M37" s="25" t="s">
        <v>13985</v>
      </c>
      <c r="N37" s="53" t="s">
        <v>16226</v>
      </c>
      <c r="O37" s="53" t="s">
        <v>16227</v>
      </c>
      <c r="P37" s="130">
        <v>6.09</v>
      </c>
      <c r="Q37" s="53" t="s">
        <v>16228</v>
      </c>
      <c r="R37" s="53" t="s">
        <v>15239</v>
      </c>
      <c r="S37" s="126" t="s">
        <v>14848</v>
      </c>
      <c r="T37" s="11" t="s">
        <v>14807</v>
      </c>
      <c r="U37" s="11">
        <v>1.74</v>
      </c>
      <c r="V37" s="52" cm="1">
        <f t="array" ref="V37">(H37-(_FV(D37,"52 week high",TRUE)))/(_FV(D37,"52 week high",TRUE))</f>
        <v>-0.96148499942082699</v>
      </c>
      <c r="W37" s="52" cm="1">
        <f t="array" ref="W37">(H37-(_FV(D37,"52 week low",TRUE)))/(_FV(D37,"52 week low",TRUE))</f>
        <v>0.6625000000000002</v>
      </c>
      <c r="Y37" s="30" t="str">
        <f t="shared" si="10"/>
        <v>Twitter</v>
      </c>
      <c r="Z37" s="30" t="str">
        <f t="shared" si="1"/>
        <v>Twitter</v>
      </c>
      <c r="AA37" s="29" t="str">
        <f>HYPERLINK(_xlfn.CONCAT("https://www.sec.gov/edgar/browse/?CIK=",(_xlfn.XLOOKUP(A37,CIK!$A$1:$A$99999,CIK!$B$1:$B$99999,,0))),"SEC")</f>
        <v>SEC</v>
      </c>
      <c r="AB37" s="30" t="str">
        <f t="shared" si="11"/>
        <v>BC</v>
      </c>
      <c r="AC37" s="29" t="str">
        <f t="shared" si="2"/>
        <v>News</v>
      </c>
      <c r="AD37" s="30" t="str">
        <f t="shared" si="12"/>
        <v>News</v>
      </c>
      <c r="AE37" s="29" t="str">
        <f t="shared" si="13"/>
        <v>News</v>
      </c>
      <c r="AF37" s="29" t="str">
        <f t="shared" si="14"/>
        <v>News</v>
      </c>
      <c r="AG37" s="29" t="str">
        <f t="shared" si="15"/>
        <v>News</v>
      </c>
      <c r="AH37" s="30" t="str">
        <f t="shared" si="3"/>
        <v>News</v>
      </c>
      <c r="AI37" s="30" t="str">
        <f t="shared" si="16"/>
        <v>OC</v>
      </c>
      <c r="AJ37" s="30" t="str">
        <f t="shared" si="17"/>
        <v>WW</v>
      </c>
      <c r="AK37" s="30" t="str">
        <f t="shared" si="18"/>
        <v>FIN</v>
      </c>
      <c r="AL37" s="30" t="str">
        <f t="shared" si="4"/>
        <v>OI</v>
      </c>
      <c r="AM37" s="30" t="str">
        <f t="shared" si="19"/>
        <v>IB</v>
      </c>
      <c r="AN37" s="30" t="str">
        <f t="shared" si="5"/>
        <v>SI</v>
      </c>
      <c r="AO37" s="30" t="str">
        <f t="shared" si="6"/>
        <v>SS</v>
      </c>
      <c r="AP37" s="45" t="str">
        <f t="shared" si="7"/>
        <v>ROIC</v>
      </c>
      <c r="AQ37" s="30" t="str">
        <f t="shared" si="8"/>
        <v>DR</v>
      </c>
      <c r="AR37" s="46" t="str">
        <f t="shared" si="9"/>
        <v>SOH</v>
      </c>
    </row>
    <row r="38" spans="1:44" x14ac:dyDescent="0.2">
      <c r="Y38" s="30"/>
      <c r="Z38" s="30"/>
      <c r="AA38" s="29"/>
      <c r="AB38" s="30"/>
      <c r="AC38" s="29"/>
      <c r="AD38" s="29"/>
      <c r="AE38" s="29"/>
      <c r="AF38" s="29"/>
      <c r="AG38" s="29"/>
      <c r="AH38" s="30"/>
      <c r="AI38" s="30"/>
      <c r="AJ38" s="30"/>
      <c r="AK38" s="30"/>
      <c r="AL38" s="30"/>
      <c r="AM38" s="30"/>
      <c r="AN38" s="30"/>
      <c r="AO38" s="30"/>
      <c r="AP38" s="45"/>
      <c r="AQ38" s="30"/>
      <c r="AR38" s="46"/>
    </row>
    <row r="39" spans="1:44" x14ac:dyDescent="0.2">
      <c r="Y39" s="30"/>
      <c r="Z39" s="30"/>
      <c r="AA39" s="29"/>
      <c r="AB39" s="30"/>
      <c r="AC39" s="29"/>
      <c r="AD39" s="29"/>
      <c r="AE39" s="29"/>
      <c r="AF39" s="29"/>
      <c r="AG39" s="29"/>
      <c r="AH39" s="30"/>
      <c r="AI39" s="30"/>
      <c r="AJ39" s="30"/>
      <c r="AK39" s="30"/>
      <c r="AL39" s="30"/>
      <c r="AM39" s="30"/>
      <c r="AN39" s="30"/>
      <c r="AO39" s="30"/>
      <c r="AP39" s="45"/>
      <c r="AQ39" s="30"/>
      <c r="AR39" s="46"/>
    </row>
    <row r="40" spans="1:44" x14ac:dyDescent="0.2">
      <c r="Y40" s="30"/>
      <c r="Z40" s="30"/>
      <c r="AA40" s="29"/>
      <c r="AB40" s="30"/>
      <c r="AC40" s="29"/>
      <c r="AD40" s="29"/>
      <c r="AE40" s="29"/>
      <c r="AF40" s="29"/>
      <c r="AG40" s="29"/>
      <c r="AH40" s="30"/>
      <c r="AI40" s="30"/>
      <c r="AJ40" s="30"/>
      <c r="AK40" s="30"/>
      <c r="AL40" s="30"/>
      <c r="AM40" s="30"/>
      <c r="AN40" s="30"/>
      <c r="AO40" s="30"/>
      <c r="AP40" s="45"/>
      <c r="AQ40" s="30"/>
      <c r="AR40" s="46"/>
    </row>
    <row r="41" spans="1:44" x14ac:dyDescent="0.2">
      <c r="Y41" s="30"/>
      <c r="Z41" s="30"/>
      <c r="AA41" s="29"/>
      <c r="AB41" s="30"/>
      <c r="AC41" s="29"/>
      <c r="AD41" s="29"/>
      <c r="AE41" s="29"/>
      <c r="AF41" s="29"/>
      <c r="AG41" s="29"/>
      <c r="AH41" s="30"/>
      <c r="AI41" s="30"/>
      <c r="AJ41" s="30"/>
      <c r="AK41" s="30"/>
      <c r="AL41" s="30"/>
      <c r="AM41" s="30"/>
      <c r="AN41" s="30"/>
      <c r="AO41" s="30"/>
      <c r="AP41" s="45"/>
      <c r="AQ41" s="30"/>
      <c r="AR41" s="46"/>
    </row>
    <row r="42" spans="1:44" x14ac:dyDescent="0.2">
      <c r="Y42" s="30"/>
      <c r="Z42" s="30"/>
      <c r="AA42" s="29"/>
      <c r="AB42" s="30"/>
      <c r="AC42" s="29"/>
      <c r="AD42" s="29"/>
      <c r="AE42" s="29"/>
      <c r="AF42" s="29"/>
      <c r="AG42" s="29"/>
      <c r="AH42" s="30"/>
      <c r="AI42" s="30"/>
      <c r="AJ42" s="30"/>
      <c r="AK42" s="30"/>
      <c r="AL42" s="30"/>
      <c r="AM42" s="30"/>
      <c r="AN42" s="30"/>
      <c r="AO42" s="30"/>
      <c r="AP42" s="45"/>
      <c r="AQ42" s="30"/>
      <c r="AR42" s="46"/>
    </row>
    <row r="43" spans="1:44" x14ac:dyDescent="0.2">
      <c r="Y43" s="30"/>
      <c r="Z43" s="30"/>
      <c r="AA43" s="29"/>
      <c r="AB43" s="30"/>
      <c r="AC43" s="29"/>
      <c r="AD43" s="29"/>
      <c r="AE43" s="29"/>
      <c r="AF43" s="29"/>
      <c r="AG43" s="29"/>
      <c r="AH43" s="30"/>
      <c r="AI43" s="30"/>
      <c r="AJ43" s="30"/>
      <c r="AK43" s="30"/>
      <c r="AL43" s="30"/>
      <c r="AM43" s="30"/>
      <c r="AN43" s="30"/>
      <c r="AO43" s="30"/>
      <c r="AP43" s="45"/>
      <c r="AQ43" s="30"/>
      <c r="AR43" s="46"/>
    </row>
    <row r="44" spans="1:44" x14ac:dyDescent="0.2">
      <c r="Y44" s="30"/>
      <c r="Z44" s="30"/>
      <c r="AA44" s="29"/>
      <c r="AB44" s="30"/>
      <c r="AC44" s="29"/>
      <c r="AD44" s="29"/>
      <c r="AE44" s="29"/>
      <c r="AF44" s="29"/>
      <c r="AG44" s="29"/>
      <c r="AH44" s="30"/>
      <c r="AI44" s="30"/>
      <c r="AJ44" s="30"/>
      <c r="AK44" s="30"/>
      <c r="AL44" s="30"/>
      <c r="AM44" s="30"/>
      <c r="AN44" s="30"/>
      <c r="AO44" s="30"/>
      <c r="AP44" s="45"/>
      <c r="AQ44" s="30"/>
      <c r="AR44" s="46"/>
    </row>
    <row r="45" spans="1:44" x14ac:dyDescent="0.2">
      <c r="Y45" s="30"/>
      <c r="Z45" s="30"/>
      <c r="AA45" s="29"/>
      <c r="AB45" s="30"/>
      <c r="AC45" s="29"/>
      <c r="AD45" s="29"/>
      <c r="AE45" s="29"/>
      <c r="AF45" s="29"/>
      <c r="AG45" s="29"/>
      <c r="AH45" s="30"/>
      <c r="AI45" s="30"/>
      <c r="AJ45" s="30"/>
      <c r="AK45" s="30"/>
      <c r="AL45" s="30"/>
      <c r="AM45" s="30"/>
      <c r="AN45" s="30"/>
      <c r="AO45" s="30"/>
      <c r="AP45" s="45"/>
      <c r="AQ45" s="30"/>
      <c r="AR45" s="46"/>
    </row>
    <row r="46" spans="1:44" x14ac:dyDescent="0.2">
      <c r="Y46" s="30"/>
      <c r="Z46" s="30"/>
      <c r="AA46" s="29"/>
      <c r="AB46" s="30"/>
      <c r="AC46" s="29"/>
      <c r="AD46" s="29"/>
      <c r="AE46" s="29"/>
      <c r="AF46" s="29"/>
      <c r="AG46" s="29"/>
      <c r="AH46" s="30"/>
      <c r="AI46" s="30"/>
      <c r="AJ46" s="30"/>
      <c r="AK46" s="30"/>
      <c r="AL46" s="30"/>
      <c r="AM46" s="30"/>
      <c r="AN46" s="30"/>
      <c r="AO46" s="30"/>
      <c r="AP46" s="45"/>
      <c r="AQ46" s="30"/>
      <c r="AR46" s="46"/>
    </row>
    <row r="47" spans="1:44" x14ac:dyDescent="0.2">
      <c r="Y47" s="30"/>
      <c r="Z47" s="30"/>
      <c r="AA47" s="29"/>
      <c r="AB47" s="30"/>
      <c r="AC47" s="29"/>
      <c r="AD47" s="29"/>
      <c r="AE47" s="29"/>
      <c r="AF47" s="29"/>
      <c r="AG47" s="29"/>
      <c r="AH47" s="30"/>
      <c r="AI47" s="30"/>
      <c r="AJ47" s="30"/>
      <c r="AK47" s="30"/>
      <c r="AL47" s="30"/>
      <c r="AM47" s="30"/>
      <c r="AN47" s="30"/>
      <c r="AO47" s="30"/>
      <c r="AP47" s="45"/>
      <c r="AQ47" s="30"/>
      <c r="AR47" s="46"/>
    </row>
    <row r="48" spans="1:44" x14ac:dyDescent="0.2">
      <c r="Y48" s="30"/>
      <c r="Z48" s="30"/>
      <c r="AA48" s="29"/>
      <c r="AB48" s="30"/>
      <c r="AC48" s="29"/>
      <c r="AD48" s="29"/>
      <c r="AE48" s="29"/>
      <c r="AF48" s="29"/>
      <c r="AG48" s="29"/>
      <c r="AH48" s="30"/>
      <c r="AI48" s="30"/>
      <c r="AJ48" s="30"/>
      <c r="AK48" s="30"/>
      <c r="AL48" s="30"/>
      <c r="AM48" s="30"/>
      <c r="AN48" s="30"/>
      <c r="AO48" s="30"/>
      <c r="AP48" s="45"/>
      <c r="AQ48" s="30"/>
      <c r="AR48" s="46"/>
    </row>
    <row r="49" spans="25:44" x14ac:dyDescent="0.2">
      <c r="Y49" s="30"/>
      <c r="Z49" s="30"/>
      <c r="AA49" s="29"/>
      <c r="AB49" s="30"/>
      <c r="AC49" s="29"/>
      <c r="AD49" s="29"/>
      <c r="AE49" s="29"/>
      <c r="AF49" s="29"/>
      <c r="AG49" s="29"/>
      <c r="AH49" s="30"/>
      <c r="AI49" s="30"/>
      <c r="AJ49" s="30"/>
      <c r="AK49" s="30"/>
      <c r="AL49" s="30"/>
      <c r="AM49" s="30"/>
      <c r="AN49" s="30"/>
      <c r="AO49" s="30"/>
      <c r="AP49" s="45"/>
      <c r="AQ49" s="30"/>
      <c r="AR49" s="46"/>
    </row>
    <row r="50" spans="25:44" x14ac:dyDescent="0.2">
      <c r="Y50" s="30"/>
      <c r="Z50" s="30"/>
      <c r="AA50" s="29"/>
      <c r="AB50" s="30"/>
      <c r="AC50" s="29"/>
      <c r="AD50" s="29"/>
      <c r="AE50" s="29"/>
      <c r="AF50" s="29"/>
      <c r="AG50" s="29"/>
      <c r="AH50" s="30"/>
      <c r="AI50" s="30"/>
      <c r="AJ50" s="30"/>
      <c r="AK50" s="30"/>
      <c r="AL50" s="30"/>
      <c r="AM50" s="30"/>
      <c r="AN50" s="30"/>
      <c r="AO50" s="30"/>
      <c r="AP50" s="45"/>
      <c r="AQ50" s="30"/>
      <c r="AR50" s="46"/>
    </row>
    <row r="51" spans="25:44" x14ac:dyDescent="0.2">
      <c r="Y51" s="30"/>
      <c r="Z51" s="30"/>
      <c r="AA51" s="29"/>
      <c r="AB51" s="30"/>
      <c r="AC51" s="29"/>
      <c r="AD51" s="29"/>
      <c r="AE51" s="29"/>
      <c r="AF51" s="29"/>
      <c r="AG51" s="29"/>
      <c r="AH51" s="30"/>
      <c r="AI51" s="30"/>
      <c r="AJ51" s="30"/>
      <c r="AK51" s="30"/>
      <c r="AL51" s="30"/>
      <c r="AM51" s="30"/>
      <c r="AN51" s="30"/>
      <c r="AO51" s="30"/>
      <c r="AP51" s="45"/>
      <c r="AQ51" s="30"/>
      <c r="AR51" s="46"/>
    </row>
    <row r="52" spans="25:44" x14ac:dyDescent="0.2">
      <c r="Y52" s="30"/>
      <c r="Z52" s="30"/>
      <c r="AA52" s="29"/>
      <c r="AB52" s="30"/>
      <c r="AC52" s="29"/>
      <c r="AD52" s="29"/>
      <c r="AE52" s="29"/>
      <c r="AF52" s="29"/>
      <c r="AG52" s="29"/>
      <c r="AH52" s="30"/>
      <c r="AI52" s="30"/>
      <c r="AJ52" s="30"/>
      <c r="AK52" s="30"/>
      <c r="AL52" s="30"/>
      <c r="AM52" s="30"/>
      <c r="AN52" s="30"/>
      <c r="AO52" s="30"/>
      <c r="AP52" s="45"/>
      <c r="AQ52" s="30"/>
      <c r="AR52" s="46"/>
    </row>
    <row r="53" spans="25:44" x14ac:dyDescent="0.2">
      <c r="Y53" s="30"/>
      <c r="Z53" s="30"/>
      <c r="AA53" s="29"/>
      <c r="AB53" s="30"/>
      <c r="AC53" s="29"/>
      <c r="AD53" s="29"/>
      <c r="AE53" s="29"/>
      <c r="AF53" s="29"/>
      <c r="AG53" s="29"/>
      <c r="AH53" s="30"/>
      <c r="AI53" s="30"/>
      <c r="AJ53" s="30"/>
      <c r="AK53" s="30"/>
      <c r="AL53" s="30"/>
      <c r="AM53" s="30"/>
      <c r="AN53" s="30"/>
      <c r="AO53" s="30"/>
      <c r="AP53" s="45"/>
      <c r="AQ53" s="30"/>
      <c r="AR53" s="46"/>
    </row>
    <row r="54" spans="25:44" x14ac:dyDescent="0.2">
      <c r="Y54" s="30"/>
      <c r="Z54" s="30"/>
      <c r="AA54" s="29"/>
      <c r="AB54" s="30"/>
      <c r="AC54" s="29"/>
      <c r="AD54" s="29"/>
      <c r="AE54" s="29"/>
      <c r="AF54" s="29"/>
      <c r="AG54" s="29"/>
      <c r="AH54" s="30"/>
      <c r="AI54" s="30"/>
      <c r="AJ54" s="30"/>
      <c r="AK54" s="30"/>
      <c r="AL54" s="30"/>
      <c r="AM54" s="30"/>
      <c r="AN54" s="30"/>
      <c r="AO54" s="30"/>
      <c r="AP54" s="45"/>
      <c r="AQ54" s="30"/>
      <c r="AR54" s="46"/>
    </row>
    <row r="55" spans="25:44" x14ac:dyDescent="0.2">
      <c r="Y55" s="30"/>
      <c r="Z55" s="30"/>
      <c r="AA55" s="29"/>
      <c r="AB55" s="30"/>
      <c r="AC55" s="29"/>
      <c r="AD55" s="29"/>
      <c r="AE55" s="29"/>
      <c r="AF55" s="29"/>
      <c r="AG55" s="29"/>
      <c r="AH55" s="30"/>
      <c r="AI55" s="30"/>
      <c r="AJ55" s="30"/>
      <c r="AK55" s="30"/>
      <c r="AL55" s="30"/>
      <c r="AM55" s="30"/>
      <c r="AN55" s="30"/>
      <c r="AO55" s="30"/>
      <c r="AP55" s="45"/>
      <c r="AQ55" s="30"/>
      <c r="AR55" s="46"/>
    </row>
    <row r="56" spans="25:44" x14ac:dyDescent="0.2">
      <c r="Y56" s="30"/>
      <c r="Z56" s="30"/>
      <c r="AA56" s="29"/>
      <c r="AB56" s="30"/>
      <c r="AC56" s="29"/>
      <c r="AD56" s="29"/>
      <c r="AE56" s="29"/>
      <c r="AF56" s="29"/>
      <c r="AG56" s="29"/>
      <c r="AH56" s="30"/>
      <c r="AI56" s="30"/>
      <c r="AJ56" s="30"/>
      <c r="AK56" s="30"/>
      <c r="AL56" s="30"/>
      <c r="AM56" s="30"/>
      <c r="AN56" s="30"/>
      <c r="AO56" s="30"/>
      <c r="AP56" s="45"/>
      <c r="AQ56" s="30"/>
      <c r="AR56" s="46"/>
    </row>
    <row r="57" spans="25:44" x14ac:dyDescent="0.2">
      <c r="Y57" s="30"/>
      <c r="Z57" s="30"/>
      <c r="AA57" s="29"/>
      <c r="AB57" s="30"/>
      <c r="AC57" s="29"/>
      <c r="AD57" s="29"/>
      <c r="AE57" s="29"/>
      <c r="AF57" s="29"/>
      <c r="AG57" s="29"/>
      <c r="AH57" s="30"/>
      <c r="AI57" s="30"/>
      <c r="AJ57" s="30"/>
      <c r="AK57" s="30"/>
      <c r="AL57" s="30"/>
      <c r="AM57" s="30"/>
      <c r="AN57" s="30"/>
      <c r="AO57" s="30"/>
      <c r="AP57" s="45"/>
      <c r="AQ57" s="30"/>
      <c r="AR57" s="46"/>
    </row>
    <row r="58" spans="25:44" x14ac:dyDescent="0.2">
      <c r="Y58" s="30"/>
      <c r="Z58" s="30"/>
      <c r="AA58" s="29"/>
      <c r="AB58" s="30"/>
      <c r="AC58" s="29"/>
      <c r="AD58" s="29"/>
      <c r="AE58" s="29"/>
      <c r="AF58" s="29"/>
      <c r="AG58" s="29"/>
      <c r="AH58" s="30"/>
      <c r="AI58" s="30"/>
      <c r="AJ58" s="30"/>
      <c r="AK58" s="30"/>
      <c r="AL58" s="30"/>
      <c r="AM58" s="30"/>
      <c r="AN58" s="30"/>
      <c r="AO58" s="30"/>
      <c r="AP58" s="45"/>
      <c r="AQ58" s="30"/>
      <c r="AR58" s="46"/>
    </row>
    <row r="59" spans="25:44" x14ac:dyDescent="0.2">
      <c r="Y59" s="30"/>
      <c r="Z59" s="30"/>
      <c r="AA59" s="29"/>
      <c r="AB59" s="30"/>
      <c r="AC59" s="29"/>
      <c r="AD59" s="29"/>
      <c r="AE59" s="29"/>
      <c r="AF59" s="29"/>
      <c r="AG59" s="29"/>
      <c r="AH59" s="30"/>
      <c r="AI59" s="30"/>
      <c r="AJ59" s="30"/>
      <c r="AK59" s="30"/>
      <c r="AL59" s="30"/>
      <c r="AM59" s="30"/>
      <c r="AN59" s="30"/>
      <c r="AO59" s="30"/>
      <c r="AP59" s="45"/>
      <c r="AQ59" s="30"/>
      <c r="AR59" s="46"/>
    </row>
    <row r="60" spans="25:44" x14ac:dyDescent="0.2">
      <c r="Y60" s="30"/>
      <c r="Z60" s="30"/>
      <c r="AA60" s="29"/>
      <c r="AB60" s="30"/>
      <c r="AC60" s="29"/>
      <c r="AD60" s="29"/>
      <c r="AE60" s="29"/>
      <c r="AF60" s="29"/>
      <c r="AG60" s="29"/>
      <c r="AH60" s="30"/>
      <c r="AI60" s="30"/>
      <c r="AJ60" s="30"/>
      <c r="AK60" s="30"/>
      <c r="AL60" s="30"/>
      <c r="AM60" s="30"/>
      <c r="AN60" s="30"/>
      <c r="AO60" s="30"/>
      <c r="AP60" s="45"/>
      <c r="AQ60" s="30"/>
      <c r="AR60" s="46"/>
    </row>
    <row r="61" spans="25:44" x14ac:dyDescent="0.2">
      <c r="Y61" s="30"/>
      <c r="Z61" s="30"/>
      <c r="AA61" s="29"/>
      <c r="AB61" s="30"/>
      <c r="AC61" s="29"/>
      <c r="AD61" s="29"/>
      <c r="AE61" s="29"/>
      <c r="AF61" s="29"/>
      <c r="AG61" s="29"/>
      <c r="AH61" s="30"/>
      <c r="AI61" s="30"/>
      <c r="AJ61" s="30"/>
      <c r="AK61" s="30"/>
      <c r="AL61" s="30"/>
      <c r="AM61" s="30"/>
      <c r="AN61" s="30"/>
      <c r="AO61" s="30"/>
      <c r="AP61" s="45"/>
      <c r="AQ61" s="30"/>
      <c r="AR61" s="46"/>
    </row>
    <row r="62" spans="25:44" x14ac:dyDescent="0.2">
      <c r="Y62" s="30"/>
      <c r="Z62" s="30"/>
      <c r="AA62" s="29"/>
      <c r="AB62" s="30"/>
      <c r="AC62" s="29"/>
      <c r="AD62" s="29"/>
      <c r="AE62" s="29"/>
      <c r="AF62" s="29"/>
      <c r="AG62" s="29"/>
      <c r="AH62" s="30"/>
      <c r="AI62" s="30"/>
      <c r="AJ62" s="30"/>
      <c r="AK62" s="30"/>
      <c r="AL62" s="30"/>
      <c r="AM62" s="30"/>
      <c r="AN62" s="30"/>
      <c r="AO62" s="30"/>
      <c r="AP62" s="45"/>
      <c r="AQ62" s="30"/>
      <c r="AR62" s="46"/>
    </row>
    <row r="63" spans="25:44" x14ac:dyDescent="0.2">
      <c r="Y63" s="30"/>
      <c r="Z63" s="30"/>
      <c r="AA63" s="29"/>
      <c r="AB63" s="30"/>
      <c r="AC63" s="29"/>
      <c r="AD63" s="29"/>
      <c r="AE63" s="29"/>
      <c r="AF63" s="29"/>
      <c r="AG63" s="29"/>
      <c r="AH63" s="30"/>
      <c r="AI63" s="30"/>
      <c r="AJ63" s="30"/>
      <c r="AK63" s="30"/>
      <c r="AL63" s="30"/>
      <c r="AM63" s="30"/>
      <c r="AN63" s="30"/>
      <c r="AO63" s="30"/>
      <c r="AP63" s="45"/>
      <c r="AQ63" s="30"/>
      <c r="AR63" s="46"/>
    </row>
    <row r="64" spans="25:44" x14ac:dyDescent="0.2">
      <c r="Y64" s="30"/>
      <c r="Z64" s="30"/>
      <c r="AA64" s="29"/>
      <c r="AB64" s="30"/>
      <c r="AC64" s="29"/>
      <c r="AD64" s="29"/>
      <c r="AE64" s="29"/>
      <c r="AF64" s="29"/>
      <c r="AG64" s="29"/>
      <c r="AH64" s="30"/>
      <c r="AI64" s="30"/>
      <c r="AJ64" s="30"/>
      <c r="AK64" s="30"/>
      <c r="AL64" s="30"/>
      <c r="AM64" s="30"/>
      <c r="AN64" s="30"/>
      <c r="AO64" s="30"/>
      <c r="AP64" s="45"/>
      <c r="AQ64" s="30"/>
      <c r="AR64" s="46"/>
    </row>
    <row r="65" spans="25:44" x14ac:dyDescent="0.2">
      <c r="Y65" s="30"/>
      <c r="Z65" s="30"/>
      <c r="AA65" s="29"/>
      <c r="AB65" s="30"/>
      <c r="AC65" s="29"/>
      <c r="AD65" s="29"/>
      <c r="AE65" s="29"/>
      <c r="AF65" s="29"/>
      <c r="AG65" s="29"/>
      <c r="AH65" s="30"/>
      <c r="AI65" s="30"/>
      <c r="AJ65" s="30"/>
      <c r="AK65" s="30"/>
      <c r="AL65" s="30"/>
      <c r="AM65" s="30"/>
      <c r="AN65" s="30"/>
      <c r="AO65" s="30"/>
      <c r="AP65" s="45"/>
      <c r="AQ65" s="30"/>
      <c r="AR65" s="46"/>
    </row>
    <row r="66" spans="25:44" x14ac:dyDescent="0.2">
      <c r="Y66" s="30"/>
      <c r="Z66" s="30"/>
      <c r="AA66" s="29"/>
      <c r="AB66" s="30"/>
      <c r="AC66" s="29"/>
      <c r="AD66" s="29"/>
      <c r="AE66" s="29"/>
      <c r="AF66" s="29"/>
      <c r="AG66" s="29"/>
      <c r="AH66" s="30"/>
      <c r="AI66" s="30"/>
      <c r="AJ66" s="30"/>
      <c r="AK66" s="30"/>
      <c r="AL66" s="30"/>
      <c r="AM66" s="30"/>
      <c r="AN66" s="30"/>
      <c r="AO66" s="30"/>
      <c r="AP66" s="45"/>
      <c r="AQ66" s="30"/>
      <c r="AR66" s="46"/>
    </row>
    <row r="67" spans="25:44" x14ac:dyDescent="0.2">
      <c r="Y67" s="30"/>
      <c r="Z67" s="30"/>
      <c r="AA67" s="29"/>
      <c r="AB67" s="30"/>
      <c r="AC67" s="29"/>
      <c r="AD67" s="29"/>
      <c r="AE67" s="29"/>
      <c r="AF67" s="29"/>
      <c r="AG67" s="29"/>
      <c r="AH67" s="30"/>
      <c r="AI67" s="30"/>
      <c r="AJ67" s="30"/>
      <c r="AK67" s="30"/>
      <c r="AL67" s="30"/>
      <c r="AM67" s="30"/>
      <c r="AN67" s="30"/>
      <c r="AO67" s="30"/>
      <c r="AP67" s="45"/>
      <c r="AQ67" s="30"/>
      <c r="AR67" s="46"/>
    </row>
    <row r="68" spans="25:44" x14ac:dyDescent="0.2">
      <c r="Y68" s="30"/>
      <c r="Z68" s="30"/>
      <c r="AA68" s="29"/>
      <c r="AB68" s="30"/>
      <c r="AC68" s="29"/>
      <c r="AD68" s="29"/>
      <c r="AE68" s="29"/>
      <c r="AF68" s="29"/>
      <c r="AG68" s="29"/>
      <c r="AH68" s="30"/>
      <c r="AI68" s="30"/>
      <c r="AJ68" s="30"/>
      <c r="AK68" s="30"/>
      <c r="AL68" s="30"/>
      <c r="AM68" s="30"/>
      <c r="AN68" s="30"/>
      <c r="AO68" s="30"/>
      <c r="AP68" s="45"/>
      <c r="AQ68" s="30"/>
      <c r="AR68" s="46"/>
    </row>
    <row r="69" spans="25:44" x14ac:dyDescent="0.2">
      <c r="Y69" s="30"/>
      <c r="Z69" s="30"/>
      <c r="AA69" s="29"/>
      <c r="AB69" s="30"/>
      <c r="AC69" s="29"/>
      <c r="AD69" s="29"/>
      <c r="AE69" s="29"/>
      <c r="AF69" s="29"/>
      <c r="AG69" s="29"/>
      <c r="AH69" s="30"/>
      <c r="AI69" s="30"/>
      <c r="AJ69" s="30"/>
      <c r="AK69" s="30"/>
      <c r="AL69" s="30"/>
      <c r="AM69" s="30"/>
      <c r="AN69" s="30"/>
      <c r="AO69" s="30"/>
      <c r="AP69" s="45"/>
      <c r="AQ69" s="30"/>
      <c r="AR69" s="46"/>
    </row>
    <row r="70" spans="25:44" x14ac:dyDescent="0.2">
      <c r="Y70" s="30"/>
      <c r="Z70" s="30"/>
      <c r="AA70" s="29"/>
      <c r="AB70" s="30"/>
      <c r="AC70" s="29"/>
      <c r="AD70" s="29"/>
      <c r="AE70" s="29"/>
      <c r="AF70" s="29"/>
      <c r="AG70" s="29"/>
      <c r="AH70" s="30"/>
      <c r="AI70" s="30"/>
      <c r="AJ70" s="30"/>
      <c r="AK70" s="30"/>
      <c r="AL70" s="30"/>
      <c r="AM70" s="30"/>
      <c r="AN70" s="30"/>
      <c r="AO70" s="30"/>
      <c r="AP70" s="45"/>
      <c r="AQ70" s="30"/>
      <c r="AR70" s="46"/>
    </row>
    <row r="71" spans="25:44" x14ac:dyDescent="0.2">
      <c r="Y71" s="30"/>
      <c r="Z71" s="30"/>
      <c r="AA71" s="29"/>
      <c r="AB71" s="30"/>
      <c r="AC71" s="29"/>
      <c r="AD71" s="29"/>
      <c r="AE71" s="29"/>
      <c r="AF71" s="29"/>
      <c r="AG71" s="29"/>
      <c r="AH71" s="30"/>
      <c r="AI71" s="30"/>
      <c r="AJ71" s="30"/>
      <c r="AK71" s="30"/>
      <c r="AL71" s="30"/>
      <c r="AM71" s="30"/>
      <c r="AN71" s="30"/>
      <c r="AO71" s="30"/>
      <c r="AP71" s="45"/>
      <c r="AQ71" s="30"/>
      <c r="AR71" s="46"/>
    </row>
    <row r="72" spans="25:44" x14ac:dyDescent="0.2">
      <c r="Y72" s="30"/>
      <c r="Z72" s="30"/>
      <c r="AA72" s="29"/>
      <c r="AB72" s="30"/>
      <c r="AC72" s="29"/>
      <c r="AD72" s="29"/>
      <c r="AE72" s="29"/>
      <c r="AF72" s="29"/>
      <c r="AG72" s="29"/>
      <c r="AH72" s="30"/>
      <c r="AI72" s="30"/>
      <c r="AJ72" s="30"/>
      <c r="AK72" s="30"/>
      <c r="AL72" s="30"/>
      <c r="AM72" s="30"/>
      <c r="AN72" s="30"/>
      <c r="AO72" s="30"/>
      <c r="AP72" s="45"/>
      <c r="AQ72" s="30"/>
      <c r="AR72" s="46"/>
    </row>
    <row r="73" spans="25:44" x14ac:dyDescent="0.2">
      <c r="Y73" s="30"/>
      <c r="Z73" s="30"/>
      <c r="AA73" s="29"/>
      <c r="AB73" s="30"/>
      <c r="AC73" s="29"/>
      <c r="AD73" s="29"/>
      <c r="AE73" s="29"/>
      <c r="AF73" s="29"/>
      <c r="AG73" s="29"/>
      <c r="AH73" s="30"/>
      <c r="AI73" s="30"/>
      <c r="AJ73" s="30"/>
      <c r="AK73" s="30"/>
      <c r="AL73" s="30"/>
      <c r="AM73" s="30"/>
      <c r="AN73" s="30"/>
      <c r="AO73" s="30"/>
      <c r="AP73" s="45"/>
      <c r="AQ73" s="30"/>
      <c r="AR73" s="46"/>
    </row>
    <row r="74" spans="25:44" x14ac:dyDescent="0.2">
      <c r="Y74" s="30"/>
      <c r="Z74" s="30"/>
      <c r="AA74" s="29"/>
      <c r="AB74" s="30"/>
      <c r="AC74" s="29"/>
      <c r="AD74" s="29"/>
      <c r="AE74" s="29"/>
      <c r="AF74" s="29"/>
      <c r="AG74" s="29"/>
      <c r="AH74" s="30"/>
      <c r="AI74" s="30"/>
      <c r="AJ74" s="30"/>
      <c r="AK74" s="30"/>
      <c r="AL74" s="30"/>
      <c r="AM74" s="30"/>
      <c r="AN74" s="30"/>
      <c r="AO74" s="30"/>
      <c r="AP74" s="45"/>
      <c r="AQ74" s="30"/>
      <c r="AR74" s="46"/>
    </row>
    <row r="75" spans="25:44" x14ac:dyDescent="0.2">
      <c r="Y75" s="30"/>
      <c r="Z75" s="30"/>
      <c r="AA75" s="29"/>
      <c r="AB75" s="30"/>
      <c r="AC75" s="29"/>
      <c r="AD75" s="29"/>
      <c r="AE75" s="29"/>
      <c r="AF75" s="29"/>
      <c r="AG75" s="29"/>
      <c r="AH75" s="30"/>
      <c r="AI75" s="30"/>
      <c r="AJ75" s="30"/>
      <c r="AK75" s="30"/>
      <c r="AL75" s="30"/>
      <c r="AM75" s="30"/>
      <c r="AN75" s="30"/>
      <c r="AO75" s="30"/>
      <c r="AP75" s="45"/>
      <c r="AQ75" s="30"/>
      <c r="AR75" s="46"/>
    </row>
    <row r="76" spans="25:44" x14ac:dyDescent="0.2">
      <c r="Y76" s="30"/>
      <c r="Z76" s="30"/>
      <c r="AA76" s="29"/>
      <c r="AB76" s="30"/>
      <c r="AC76" s="29"/>
      <c r="AD76" s="29"/>
      <c r="AE76" s="29"/>
      <c r="AF76" s="29"/>
      <c r="AG76" s="29"/>
      <c r="AH76" s="30"/>
      <c r="AI76" s="30"/>
      <c r="AJ76" s="30"/>
      <c r="AK76" s="30"/>
      <c r="AL76" s="30"/>
      <c r="AM76" s="30"/>
      <c r="AN76" s="30"/>
      <c r="AO76" s="30"/>
      <c r="AP76" s="45"/>
      <c r="AQ76" s="30"/>
      <c r="AR76" s="46"/>
    </row>
    <row r="77" spans="25:44" x14ac:dyDescent="0.2">
      <c r="Y77" s="30"/>
      <c r="Z77" s="30"/>
      <c r="AA77" s="29"/>
      <c r="AB77" s="30"/>
      <c r="AC77" s="29"/>
      <c r="AD77" s="29"/>
      <c r="AE77" s="29"/>
      <c r="AF77" s="29"/>
      <c r="AG77" s="29"/>
      <c r="AH77" s="30"/>
      <c r="AI77" s="30"/>
      <c r="AJ77" s="30"/>
      <c r="AK77" s="30"/>
      <c r="AL77" s="30"/>
      <c r="AM77" s="30"/>
      <c r="AN77" s="30"/>
      <c r="AO77" s="30"/>
      <c r="AP77" s="45"/>
      <c r="AQ77" s="30"/>
      <c r="AR77" s="46"/>
    </row>
    <row r="78" spans="25:44" x14ac:dyDescent="0.2">
      <c r="Y78" s="30"/>
      <c r="Z78" s="30"/>
      <c r="AA78" s="29"/>
      <c r="AB78" s="30"/>
      <c r="AC78" s="29"/>
      <c r="AD78" s="29"/>
      <c r="AE78" s="29"/>
      <c r="AF78" s="29"/>
      <c r="AG78" s="29"/>
      <c r="AH78" s="30"/>
      <c r="AI78" s="30"/>
      <c r="AJ78" s="30"/>
      <c r="AK78" s="30"/>
      <c r="AL78" s="30"/>
      <c r="AM78" s="30"/>
      <c r="AN78" s="30"/>
      <c r="AO78" s="30"/>
      <c r="AP78" s="45"/>
      <c r="AQ78" s="30"/>
      <c r="AR78" s="46"/>
    </row>
    <row r="79" spans="25:44" x14ac:dyDescent="0.2">
      <c r="Y79" s="30"/>
      <c r="Z79" s="30"/>
      <c r="AA79" s="29"/>
      <c r="AB79" s="30"/>
      <c r="AC79" s="29"/>
      <c r="AD79" s="29"/>
      <c r="AE79" s="29"/>
      <c r="AF79" s="29"/>
      <c r="AG79" s="29"/>
      <c r="AH79" s="30"/>
      <c r="AI79" s="30"/>
      <c r="AJ79" s="30"/>
      <c r="AK79" s="30"/>
      <c r="AL79" s="30"/>
      <c r="AM79" s="30"/>
      <c r="AN79" s="30"/>
      <c r="AO79" s="30"/>
      <c r="AP79" s="45"/>
      <c r="AQ79" s="30"/>
      <c r="AR79" s="46"/>
    </row>
    <row r="80" spans="25:44" x14ac:dyDescent="0.2">
      <c r="Y80" s="30"/>
      <c r="Z80" s="30"/>
      <c r="AA80" s="29"/>
      <c r="AB80" s="30"/>
      <c r="AC80" s="29"/>
      <c r="AD80" s="29"/>
      <c r="AE80" s="29"/>
      <c r="AF80" s="29"/>
      <c r="AG80" s="29"/>
      <c r="AH80" s="30"/>
      <c r="AI80" s="30"/>
      <c r="AJ80" s="30"/>
      <c r="AK80" s="30"/>
      <c r="AL80" s="30"/>
      <c r="AM80" s="30"/>
      <c r="AN80" s="30"/>
      <c r="AO80" s="30"/>
      <c r="AP80" s="45"/>
      <c r="AQ80" s="30"/>
      <c r="AR80" s="46"/>
    </row>
    <row r="81" spans="25:44" x14ac:dyDescent="0.2">
      <c r="Y81" s="30"/>
      <c r="Z81" s="30"/>
      <c r="AA81" s="29"/>
      <c r="AB81" s="30"/>
      <c r="AC81" s="29"/>
      <c r="AD81" s="29"/>
      <c r="AE81" s="29"/>
      <c r="AF81" s="29"/>
      <c r="AG81" s="29"/>
      <c r="AH81" s="30"/>
      <c r="AI81" s="30"/>
      <c r="AJ81" s="30"/>
      <c r="AK81" s="30"/>
      <c r="AL81" s="30"/>
      <c r="AM81" s="30"/>
      <c r="AN81" s="30"/>
      <c r="AO81" s="30"/>
      <c r="AP81" s="45"/>
      <c r="AQ81" s="30"/>
      <c r="AR81" s="46"/>
    </row>
    <row r="82" spans="25:44" x14ac:dyDescent="0.2">
      <c r="Y82" s="30"/>
      <c r="Z82" s="30"/>
      <c r="AA82" s="29"/>
      <c r="AB82" s="30"/>
      <c r="AC82" s="29"/>
      <c r="AD82" s="29"/>
      <c r="AE82" s="29"/>
      <c r="AF82" s="29"/>
      <c r="AG82" s="29"/>
      <c r="AH82" s="30"/>
      <c r="AI82" s="30"/>
      <c r="AJ82" s="30"/>
      <c r="AK82" s="30"/>
      <c r="AL82" s="30"/>
      <c r="AM82" s="30"/>
      <c r="AN82" s="30"/>
      <c r="AO82" s="30"/>
      <c r="AP82" s="45"/>
      <c r="AQ82" s="30"/>
      <c r="AR82" s="46"/>
    </row>
    <row r="83" spans="25:44" x14ac:dyDescent="0.2">
      <c r="Y83" s="30"/>
      <c r="Z83" s="30"/>
      <c r="AA83" s="29"/>
      <c r="AB83" s="30"/>
      <c r="AC83" s="29"/>
      <c r="AD83" s="29"/>
      <c r="AE83" s="29"/>
      <c r="AF83" s="29"/>
      <c r="AG83" s="29"/>
      <c r="AH83" s="30"/>
      <c r="AI83" s="30"/>
      <c r="AJ83" s="30"/>
      <c r="AK83" s="30"/>
      <c r="AL83" s="30"/>
      <c r="AM83" s="30"/>
      <c r="AN83" s="30"/>
      <c r="AO83" s="30"/>
      <c r="AP83" s="45"/>
      <c r="AQ83" s="30"/>
      <c r="AR83" s="46"/>
    </row>
    <row r="84" spans="25:44" x14ac:dyDescent="0.2">
      <c r="Y84" s="30"/>
      <c r="Z84" s="30"/>
      <c r="AA84" s="29"/>
      <c r="AB84" s="30"/>
      <c r="AC84" s="29"/>
      <c r="AD84" s="29"/>
      <c r="AE84" s="29"/>
      <c r="AF84" s="29"/>
      <c r="AG84" s="29"/>
      <c r="AH84" s="30"/>
      <c r="AI84" s="30"/>
      <c r="AJ84" s="30"/>
      <c r="AK84" s="30"/>
      <c r="AL84" s="30"/>
      <c r="AM84" s="30"/>
      <c r="AN84" s="30"/>
      <c r="AO84" s="30"/>
      <c r="AP84" s="45"/>
      <c r="AQ84" s="30"/>
      <c r="AR84" s="46"/>
    </row>
    <row r="85" spans="25:44" x14ac:dyDescent="0.2">
      <c r="Y85" s="30"/>
      <c r="Z85" s="30"/>
      <c r="AA85" s="29"/>
      <c r="AB85" s="30"/>
      <c r="AC85" s="29"/>
      <c r="AD85" s="29"/>
      <c r="AE85" s="29"/>
      <c r="AF85" s="29"/>
      <c r="AG85" s="29"/>
      <c r="AH85" s="30"/>
      <c r="AI85" s="30"/>
      <c r="AJ85" s="30"/>
      <c r="AK85" s="30"/>
      <c r="AL85" s="30"/>
      <c r="AM85" s="30"/>
      <c r="AN85" s="30"/>
      <c r="AO85" s="30"/>
      <c r="AP85" s="45"/>
      <c r="AQ85" s="30"/>
      <c r="AR85" s="46"/>
    </row>
    <row r="86" spans="25:44" x14ac:dyDescent="0.2">
      <c r="Y86" s="30"/>
      <c r="Z86" s="30"/>
      <c r="AA86" s="29"/>
      <c r="AB86" s="30"/>
      <c r="AC86" s="29"/>
      <c r="AD86" s="29"/>
      <c r="AE86" s="29"/>
      <c r="AF86" s="29"/>
      <c r="AG86" s="29"/>
      <c r="AH86" s="30"/>
      <c r="AI86" s="30"/>
      <c r="AJ86" s="30"/>
      <c r="AK86" s="30"/>
      <c r="AL86" s="30"/>
      <c r="AM86" s="30"/>
      <c r="AN86" s="30"/>
      <c r="AO86" s="30"/>
      <c r="AP86" s="45"/>
      <c r="AQ86" s="30"/>
      <c r="AR86" s="46"/>
    </row>
    <row r="87" spans="25:44" x14ac:dyDescent="0.2">
      <c r="Y87" s="30"/>
      <c r="Z87" s="30"/>
      <c r="AA87" s="29"/>
      <c r="AB87" s="30"/>
      <c r="AC87" s="29"/>
      <c r="AD87" s="29"/>
      <c r="AE87" s="29"/>
      <c r="AF87" s="29"/>
      <c r="AG87" s="29"/>
      <c r="AH87" s="30"/>
      <c r="AI87" s="30"/>
      <c r="AJ87" s="30"/>
      <c r="AK87" s="30"/>
      <c r="AL87" s="30"/>
      <c r="AM87" s="30"/>
      <c r="AN87" s="30"/>
      <c r="AO87" s="30"/>
      <c r="AP87" s="45"/>
      <c r="AQ87" s="30"/>
      <c r="AR87" s="46"/>
    </row>
    <row r="88" spans="25:44" x14ac:dyDescent="0.2">
      <c r="Y88" s="30"/>
      <c r="Z88" s="30"/>
      <c r="AA88" s="29"/>
      <c r="AB88" s="30"/>
      <c r="AC88" s="29"/>
      <c r="AD88" s="29"/>
      <c r="AE88" s="29"/>
      <c r="AF88" s="29"/>
      <c r="AG88" s="29"/>
      <c r="AH88" s="30"/>
      <c r="AI88" s="30"/>
      <c r="AJ88" s="30"/>
      <c r="AK88" s="30"/>
      <c r="AL88" s="30"/>
      <c r="AM88" s="30"/>
      <c r="AN88" s="30"/>
      <c r="AO88" s="30"/>
      <c r="AP88" s="45"/>
      <c r="AQ88" s="30"/>
      <c r="AR88" s="46"/>
    </row>
    <row r="89" spans="25:44" x14ac:dyDescent="0.2">
      <c r="Y89" s="30"/>
      <c r="Z89" s="30"/>
      <c r="AA89" s="29"/>
      <c r="AB89" s="30"/>
      <c r="AC89" s="29"/>
      <c r="AD89" s="29"/>
      <c r="AE89" s="29"/>
      <c r="AF89" s="29"/>
      <c r="AG89" s="29"/>
      <c r="AH89" s="30"/>
      <c r="AI89" s="30"/>
      <c r="AJ89" s="30"/>
      <c r="AK89" s="30"/>
      <c r="AL89" s="30"/>
      <c r="AM89" s="30"/>
      <c r="AN89" s="30"/>
      <c r="AO89" s="30"/>
      <c r="AP89" s="45"/>
      <c r="AQ89" s="30"/>
      <c r="AR89" s="46"/>
    </row>
    <row r="90" spans="25:44" x14ac:dyDescent="0.2">
      <c r="Y90" s="30"/>
      <c r="Z90" s="30"/>
      <c r="AA90" s="29"/>
      <c r="AB90" s="30"/>
      <c r="AC90" s="29"/>
      <c r="AD90" s="29"/>
      <c r="AE90" s="29"/>
      <c r="AF90" s="29"/>
      <c r="AG90" s="29"/>
      <c r="AH90" s="30"/>
      <c r="AI90" s="30"/>
      <c r="AJ90" s="30"/>
      <c r="AK90" s="30"/>
      <c r="AL90" s="30"/>
      <c r="AM90" s="30"/>
      <c r="AN90" s="30"/>
      <c r="AO90" s="30"/>
      <c r="AP90" s="45"/>
      <c r="AQ90" s="30"/>
      <c r="AR90" s="46"/>
    </row>
    <row r="91" spans="25:44" x14ac:dyDescent="0.2">
      <c r="Y91" s="30"/>
      <c r="Z91" s="30"/>
      <c r="AA91" s="29"/>
      <c r="AB91" s="30"/>
      <c r="AC91" s="29"/>
      <c r="AD91" s="29"/>
      <c r="AE91" s="29"/>
      <c r="AF91" s="29"/>
      <c r="AG91" s="29"/>
      <c r="AH91" s="30"/>
      <c r="AI91" s="30"/>
      <c r="AJ91" s="30"/>
      <c r="AK91" s="30"/>
      <c r="AL91" s="30"/>
      <c r="AM91" s="30"/>
      <c r="AN91" s="30"/>
      <c r="AO91" s="30"/>
      <c r="AP91" s="45"/>
      <c r="AQ91" s="30"/>
      <c r="AR91" s="46"/>
    </row>
    <row r="92" spans="25:44" x14ac:dyDescent="0.2">
      <c r="Y92" s="30"/>
      <c r="Z92" s="30"/>
      <c r="AA92" s="29"/>
      <c r="AB92" s="30"/>
      <c r="AC92" s="29"/>
      <c r="AD92" s="29"/>
      <c r="AE92" s="29"/>
      <c r="AF92" s="29"/>
      <c r="AG92" s="29"/>
      <c r="AH92" s="30"/>
      <c r="AI92" s="30"/>
      <c r="AJ92" s="30"/>
      <c r="AK92" s="30"/>
      <c r="AL92" s="30"/>
      <c r="AM92" s="30"/>
      <c r="AN92" s="30"/>
      <c r="AO92" s="30"/>
      <c r="AP92" s="45"/>
      <c r="AQ92" s="30"/>
      <c r="AR92" s="46"/>
    </row>
    <row r="93" spans="25:44" x14ac:dyDescent="0.2">
      <c r="Y93" s="30"/>
      <c r="Z93" s="30"/>
      <c r="AA93" s="29"/>
      <c r="AB93" s="30"/>
      <c r="AC93" s="29"/>
      <c r="AD93" s="29"/>
      <c r="AE93" s="29"/>
      <c r="AF93" s="29"/>
      <c r="AG93" s="29"/>
      <c r="AH93" s="30"/>
      <c r="AI93" s="30"/>
      <c r="AJ93" s="30"/>
      <c r="AK93" s="30"/>
      <c r="AL93" s="30"/>
      <c r="AM93" s="30"/>
      <c r="AN93" s="30"/>
      <c r="AO93" s="30"/>
      <c r="AP93" s="45"/>
      <c r="AQ93" s="30"/>
      <c r="AR93" s="46"/>
    </row>
    <row r="94" spans="25:44" x14ac:dyDescent="0.2">
      <c r="Y94" s="30"/>
      <c r="Z94" s="30"/>
      <c r="AA94" s="29"/>
      <c r="AB94" s="30"/>
      <c r="AC94" s="29"/>
      <c r="AD94" s="29"/>
      <c r="AE94" s="29"/>
      <c r="AF94" s="29"/>
      <c r="AG94" s="29"/>
      <c r="AH94" s="30"/>
      <c r="AI94" s="30"/>
      <c r="AJ94" s="30"/>
      <c r="AK94" s="30"/>
      <c r="AL94" s="30"/>
      <c r="AM94" s="30"/>
      <c r="AN94" s="30"/>
      <c r="AO94" s="30"/>
      <c r="AP94" s="45"/>
      <c r="AQ94" s="30"/>
      <c r="AR94" s="46"/>
    </row>
    <row r="95" spans="25:44" x14ac:dyDescent="0.2">
      <c r="Y95" s="30"/>
      <c r="Z95" s="30"/>
      <c r="AA95" s="29"/>
      <c r="AB95" s="30"/>
      <c r="AC95" s="29"/>
      <c r="AD95" s="29"/>
      <c r="AE95" s="29"/>
      <c r="AF95" s="29"/>
      <c r="AG95" s="29"/>
      <c r="AH95" s="30"/>
      <c r="AI95" s="30"/>
      <c r="AJ95" s="30"/>
      <c r="AK95" s="30"/>
      <c r="AL95" s="30"/>
      <c r="AM95" s="30"/>
      <c r="AN95" s="30"/>
      <c r="AO95" s="30"/>
      <c r="AP95" s="45"/>
      <c r="AQ95" s="30"/>
      <c r="AR95" s="46"/>
    </row>
    <row r="96" spans="25:44" x14ac:dyDescent="0.2">
      <c r="Y96" s="30"/>
      <c r="Z96" s="30"/>
      <c r="AA96" s="29"/>
      <c r="AB96" s="30"/>
      <c r="AC96" s="29"/>
      <c r="AD96" s="29"/>
      <c r="AE96" s="29"/>
      <c r="AF96" s="29"/>
      <c r="AG96" s="29"/>
      <c r="AH96" s="30"/>
      <c r="AI96" s="30"/>
      <c r="AJ96" s="30"/>
      <c r="AK96" s="30"/>
      <c r="AL96" s="30"/>
      <c r="AM96" s="30"/>
      <c r="AN96" s="30"/>
      <c r="AO96" s="30"/>
      <c r="AP96" s="45"/>
      <c r="AQ96" s="30"/>
      <c r="AR96" s="46"/>
    </row>
    <row r="97" spans="25:44" x14ac:dyDescent="0.2">
      <c r="Y97" s="30"/>
      <c r="Z97" s="30"/>
      <c r="AA97" s="29"/>
      <c r="AB97" s="30"/>
      <c r="AC97" s="29"/>
      <c r="AD97" s="29"/>
      <c r="AE97" s="29"/>
      <c r="AF97" s="29"/>
      <c r="AG97" s="29"/>
      <c r="AH97" s="30"/>
      <c r="AI97" s="30"/>
      <c r="AJ97" s="30"/>
      <c r="AK97" s="30"/>
      <c r="AL97" s="30"/>
      <c r="AM97" s="30"/>
      <c r="AN97" s="30"/>
      <c r="AO97" s="30"/>
      <c r="AP97" s="45"/>
      <c r="AQ97" s="30"/>
      <c r="AR97" s="46"/>
    </row>
    <row r="98" spans="25:44" x14ac:dyDescent="0.2">
      <c r="Y98" s="30"/>
      <c r="Z98" s="30"/>
      <c r="AA98" s="29"/>
      <c r="AB98" s="30"/>
      <c r="AC98" s="29"/>
      <c r="AD98" s="29"/>
      <c r="AE98" s="29"/>
      <c r="AF98" s="29"/>
      <c r="AG98" s="29"/>
      <c r="AH98" s="30"/>
      <c r="AI98" s="30"/>
      <c r="AJ98" s="30"/>
      <c r="AK98" s="30"/>
      <c r="AL98" s="30"/>
      <c r="AM98" s="30"/>
      <c r="AN98" s="30"/>
      <c r="AO98" s="30"/>
      <c r="AP98" s="45"/>
      <c r="AQ98" s="30"/>
      <c r="AR98" s="46"/>
    </row>
    <row r="99" spans="25:44" x14ac:dyDescent="0.2">
      <c r="Y99" s="30"/>
      <c r="Z99" s="30"/>
      <c r="AA99" s="29"/>
      <c r="AB99" s="30"/>
      <c r="AC99" s="29"/>
      <c r="AD99" s="29"/>
      <c r="AE99" s="29"/>
      <c r="AF99" s="29"/>
      <c r="AG99" s="29"/>
      <c r="AH99" s="30"/>
      <c r="AI99" s="30"/>
      <c r="AJ99" s="30"/>
      <c r="AK99" s="30"/>
      <c r="AL99" s="30"/>
      <c r="AM99" s="30"/>
      <c r="AN99" s="30"/>
      <c r="AO99" s="30"/>
      <c r="AP99" s="45"/>
      <c r="AQ99" s="30"/>
      <c r="AR99" s="46"/>
    </row>
    <row r="100" spans="25:44" x14ac:dyDescent="0.2">
      <c r="Y100" s="30"/>
      <c r="Z100" s="30"/>
      <c r="AA100" s="29"/>
      <c r="AB100" s="30"/>
      <c r="AC100" s="29"/>
      <c r="AD100" s="29"/>
      <c r="AE100" s="29"/>
      <c r="AF100" s="29"/>
      <c r="AG100" s="29"/>
      <c r="AH100" s="30"/>
      <c r="AI100" s="30"/>
      <c r="AJ100" s="30"/>
      <c r="AK100" s="30"/>
      <c r="AL100" s="30"/>
      <c r="AM100" s="30"/>
      <c r="AN100" s="30"/>
      <c r="AO100" s="30"/>
      <c r="AP100" s="45"/>
      <c r="AQ100" s="30"/>
      <c r="AR100" s="46"/>
    </row>
    <row r="101" spans="25:44" x14ac:dyDescent="0.2">
      <c r="Y101" s="30"/>
      <c r="Z101" s="30"/>
      <c r="AA101" s="29"/>
      <c r="AB101" s="30"/>
      <c r="AC101" s="29"/>
      <c r="AD101" s="29"/>
      <c r="AE101" s="29"/>
      <c r="AF101" s="29"/>
      <c r="AG101" s="29"/>
      <c r="AH101" s="30"/>
      <c r="AI101" s="30"/>
      <c r="AJ101" s="30"/>
      <c r="AK101" s="30"/>
      <c r="AL101" s="30"/>
      <c r="AM101" s="30"/>
      <c r="AN101" s="30"/>
      <c r="AO101" s="30"/>
      <c r="AP101" s="45"/>
      <c r="AQ101" s="30"/>
      <c r="AR101" s="46"/>
    </row>
    <row r="102" spans="25:44" x14ac:dyDescent="0.2">
      <c r="Y102" s="30"/>
      <c r="Z102" s="30"/>
      <c r="AA102" s="29"/>
      <c r="AB102" s="30"/>
      <c r="AC102" s="29"/>
      <c r="AD102" s="29"/>
      <c r="AE102" s="29"/>
      <c r="AF102" s="29"/>
      <c r="AG102" s="29"/>
      <c r="AH102" s="30"/>
      <c r="AI102" s="30"/>
      <c r="AJ102" s="30"/>
      <c r="AK102" s="30"/>
      <c r="AL102" s="30"/>
      <c r="AM102" s="30"/>
      <c r="AN102" s="30"/>
      <c r="AO102" s="30"/>
      <c r="AP102" s="45"/>
      <c r="AQ102" s="30"/>
      <c r="AR102" s="46"/>
    </row>
    <row r="103" spans="25:44" x14ac:dyDescent="0.2">
      <c r="Y103" s="30"/>
      <c r="Z103" s="30"/>
      <c r="AA103" s="29"/>
      <c r="AB103" s="30"/>
      <c r="AC103" s="29"/>
      <c r="AD103" s="29"/>
      <c r="AE103" s="29"/>
      <c r="AF103" s="29"/>
      <c r="AG103" s="29"/>
      <c r="AH103" s="30"/>
      <c r="AI103" s="30"/>
      <c r="AJ103" s="30"/>
      <c r="AK103" s="30"/>
      <c r="AL103" s="30"/>
      <c r="AM103" s="30"/>
      <c r="AN103" s="30"/>
      <c r="AO103" s="30"/>
      <c r="AP103" s="45"/>
      <c r="AQ103" s="30"/>
      <c r="AR103" s="46"/>
    </row>
    <row r="104" spans="25:44" x14ac:dyDescent="0.2">
      <c r="Y104" s="30"/>
      <c r="Z104" s="30"/>
      <c r="AA104" s="29"/>
      <c r="AB104" s="30"/>
      <c r="AC104" s="29"/>
      <c r="AD104" s="29"/>
      <c r="AE104" s="29"/>
      <c r="AF104" s="29"/>
      <c r="AG104" s="29"/>
      <c r="AH104" s="30"/>
      <c r="AI104" s="30"/>
      <c r="AJ104" s="30"/>
      <c r="AK104" s="30"/>
      <c r="AL104" s="30"/>
      <c r="AM104" s="30"/>
      <c r="AN104" s="30"/>
      <c r="AO104" s="30"/>
      <c r="AP104" s="45"/>
      <c r="AQ104" s="30"/>
      <c r="AR104" s="46"/>
    </row>
    <row r="105" spans="25:44" x14ac:dyDescent="0.2">
      <c r="Y105" s="30"/>
      <c r="Z105" s="30"/>
      <c r="AA105" s="29"/>
      <c r="AB105" s="30"/>
      <c r="AC105" s="29"/>
      <c r="AD105" s="29"/>
      <c r="AE105" s="29"/>
      <c r="AF105" s="29"/>
      <c r="AG105" s="29"/>
      <c r="AH105" s="30"/>
      <c r="AI105" s="30"/>
      <c r="AJ105" s="30"/>
      <c r="AK105" s="30"/>
      <c r="AL105" s="30"/>
      <c r="AM105" s="30"/>
      <c r="AN105" s="30"/>
      <c r="AO105" s="30"/>
      <c r="AP105" s="45"/>
      <c r="AQ105" s="30"/>
      <c r="AR105" s="46"/>
    </row>
    <row r="106" spans="25:44" x14ac:dyDescent="0.2">
      <c r="Y106" s="30"/>
      <c r="Z106" s="30"/>
      <c r="AA106" s="29"/>
      <c r="AB106" s="30"/>
      <c r="AC106" s="29"/>
      <c r="AD106" s="29"/>
      <c r="AE106" s="29"/>
      <c r="AF106" s="29"/>
      <c r="AG106" s="29"/>
      <c r="AH106" s="30"/>
      <c r="AI106" s="30"/>
      <c r="AJ106" s="30"/>
      <c r="AK106" s="30"/>
      <c r="AL106" s="30"/>
      <c r="AM106" s="30"/>
      <c r="AN106" s="30"/>
      <c r="AO106" s="30"/>
      <c r="AP106" s="45"/>
      <c r="AQ106" s="30"/>
      <c r="AR106" s="46"/>
    </row>
    <row r="107" spans="25:44" x14ac:dyDescent="0.2">
      <c r="Y107" s="30"/>
      <c r="Z107" s="30"/>
      <c r="AA107" s="29"/>
      <c r="AB107" s="30"/>
      <c r="AC107" s="29"/>
      <c r="AD107" s="29"/>
      <c r="AE107" s="29"/>
      <c r="AF107" s="29"/>
      <c r="AG107" s="29"/>
      <c r="AH107" s="30"/>
      <c r="AI107" s="30"/>
      <c r="AJ107" s="30"/>
      <c r="AK107" s="30"/>
      <c r="AL107" s="30"/>
      <c r="AM107" s="30"/>
      <c r="AN107" s="30"/>
      <c r="AO107" s="30"/>
      <c r="AP107" s="45"/>
      <c r="AQ107" s="30"/>
      <c r="AR107" s="46"/>
    </row>
    <row r="108" spans="25:44" x14ac:dyDescent="0.2">
      <c r="Y108" s="30"/>
      <c r="Z108" s="30"/>
      <c r="AA108" s="29"/>
      <c r="AB108" s="30"/>
      <c r="AC108" s="29"/>
      <c r="AD108" s="29"/>
      <c r="AE108" s="29"/>
      <c r="AF108" s="29"/>
      <c r="AG108" s="29"/>
      <c r="AH108" s="30"/>
      <c r="AI108" s="30"/>
      <c r="AJ108" s="30"/>
      <c r="AK108" s="30"/>
      <c r="AL108" s="30"/>
      <c r="AM108" s="30"/>
      <c r="AN108" s="30"/>
      <c r="AO108" s="30"/>
      <c r="AP108" s="45"/>
      <c r="AQ108" s="30"/>
      <c r="AR108" s="46"/>
    </row>
    <row r="109" spans="25:44" x14ac:dyDescent="0.2">
      <c r="Y109" s="30"/>
      <c r="Z109" s="30"/>
      <c r="AA109" s="29"/>
      <c r="AB109" s="30"/>
      <c r="AC109" s="29"/>
      <c r="AD109" s="29"/>
      <c r="AE109" s="29"/>
      <c r="AF109" s="29"/>
      <c r="AG109" s="29"/>
      <c r="AH109" s="30"/>
      <c r="AI109" s="30"/>
      <c r="AJ109" s="30"/>
      <c r="AK109" s="30"/>
      <c r="AL109" s="30"/>
      <c r="AM109" s="30"/>
      <c r="AN109" s="30"/>
      <c r="AO109" s="30"/>
      <c r="AP109" s="45"/>
      <c r="AQ109" s="30"/>
      <c r="AR109" s="46"/>
    </row>
    <row r="110" spans="25:44" x14ac:dyDescent="0.2">
      <c r="Y110" s="30"/>
      <c r="Z110" s="30"/>
      <c r="AA110" s="29"/>
      <c r="AB110" s="30"/>
      <c r="AC110" s="29"/>
      <c r="AD110" s="29"/>
      <c r="AE110" s="29"/>
      <c r="AF110" s="29"/>
      <c r="AG110" s="29"/>
      <c r="AH110" s="30"/>
      <c r="AI110" s="30"/>
      <c r="AJ110" s="30"/>
      <c r="AK110" s="30"/>
      <c r="AL110" s="30"/>
      <c r="AM110" s="30"/>
      <c r="AN110" s="30"/>
      <c r="AO110" s="30"/>
      <c r="AP110" s="45"/>
      <c r="AQ110" s="30"/>
      <c r="AR110" s="46"/>
    </row>
    <row r="111" spans="25:44" x14ac:dyDescent="0.2">
      <c r="Y111" s="30"/>
      <c r="Z111" s="30"/>
      <c r="AA111" s="29"/>
      <c r="AB111" s="30"/>
      <c r="AC111" s="29"/>
      <c r="AD111" s="29"/>
      <c r="AE111" s="29"/>
      <c r="AF111" s="29"/>
      <c r="AG111" s="29"/>
      <c r="AH111" s="30"/>
      <c r="AI111" s="30"/>
      <c r="AJ111" s="30"/>
      <c r="AK111" s="30"/>
      <c r="AL111" s="30"/>
      <c r="AM111" s="30"/>
      <c r="AN111" s="30"/>
      <c r="AO111" s="30"/>
      <c r="AP111" s="45"/>
      <c r="AQ111" s="30"/>
      <c r="AR111" s="46"/>
    </row>
    <row r="112" spans="25:44" x14ac:dyDescent="0.2">
      <c r="Y112" s="30"/>
      <c r="Z112" s="30"/>
      <c r="AA112" s="29"/>
      <c r="AB112" s="30"/>
      <c r="AC112" s="29"/>
      <c r="AD112" s="29"/>
      <c r="AE112" s="29"/>
      <c r="AF112" s="29"/>
      <c r="AG112" s="29"/>
      <c r="AH112" s="30"/>
      <c r="AI112" s="30"/>
      <c r="AJ112" s="30"/>
      <c r="AK112" s="30"/>
      <c r="AL112" s="30"/>
      <c r="AM112" s="30"/>
      <c r="AN112" s="30"/>
      <c r="AO112" s="30"/>
      <c r="AP112" s="45"/>
      <c r="AQ112" s="30"/>
      <c r="AR112" s="46"/>
    </row>
    <row r="113" spans="25:44" x14ac:dyDescent="0.2">
      <c r="Y113" s="30"/>
      <c r="Z113" s="30"/>
      <c r="AA113" s="29"/>
      <c r="AB113" s="30"/>
      <c r="AC113" s="29"/>
      <c r="AD113" s="29"/>
      <c r="AE113" s="29"/>
      <c r="AF113" s="29"/>
      <c r="AG113" s="29"/>
      <c r="AH113" s="30"/>
      <c r="AI113" s="30"/>
      <c r="AJ113" s="30"/>
      <c r="AK113" s="30"/>
      <c r="AL113" s="30"/>
      <c r="AM113" s="30"/>
      <c r="AN113" s="30"/>
      <c r="AO113" s="30"/>
      <c r="AP113" s="45"/>
      <c r="AQ113" s="30"/>
      <c r="AR113" s="46"/>
    </row>
    <row r="114" spans="25:44" x14ac:dyDescent="0.2">
      <c r="Y114" s="30"/>
      <c r="Z114" s="30"/>
      <c r="AA114" s="29"/>
      <c r="AB114" s="30"/>
      <c r="AC114" s="29"/>
      <c r="AD114" s="29"/>
      <c r="AE114" s="29"/>
      <c r="AF114" s="29"/>
      <c r="AG114" s="29"/>
      <c r="AH114" s="30"/>
      <c r="AI114" s="30"/>
      <c r="AJ114" s="30"/>
      <c r="AK114" s="30"/>
      <c r="AL114" s="30"/>
      <c r="AM114" s="30"/>
      <c r="AN114" s="30"/>
      <c r="AO114" s="30"/>
      <c r="AP114" s="45"/>
      <c r="AQ114" s="30"/>
      <c r="AR114" s="46"/>
    </row>
    <row r="115" spans="25:44" x14ac:dyDescent="0.2">
      <c r="Y115" s="30"/>
      <c r="Z115" s="30"/>
      <c r="AA115" s="29"/>
      <c r="AB115" s="30"/>
      <c r="AC115" s="29"/>
      <c r="AD115" s="29"/>
      <c r="AE115" s="29"/>
      <c r="AF115" s="29"/>
      <c r="AG115" s="29"/>
      <c r="AH115" s="30"/>
      <c r="AI115" s="30"/>
      <c r="AJ115" s="30"/>
      <c r="AK115" s="30"/>
      <c r="AL115" s="30"/>
      <c r="AM115" s="30"/>
      <c r="AN115" s="30"/>
      <c r="AO115" s="30"/>
      <c r="AP115" s="45"/>
      <c r="AQ115" s="30"/>
      <c r="AR115" s="46"/>
    </row>
    <row r="116" spans="25:44" x14ac:dyDescent="0.2">
      <c r="Y116" s="30"/>
      <c r="Z116" s="30"/>
      <c r="AA116" s="29"/>
      <c r="AB116" s="30"/>
      <c r="AC116" s="29"/>
      <c r="AD116" s="29"/>
      <c r="AE116" s="29"/>
      <c r="AF116" s="29"/>
      <c r="AG116" s="29"/>
      <c r="AH116" s="30"/>
      <c r="AI116" s="30"/>
      <c r="AJ116" s="30"/>
      <c r="AK116" s="30"/>
      <c r="AL116" s="30"/>
      <c r="AM116" s="30"/>
      <c r="AN116" s="30"/>
      <c r="AO116" s="30"/>
      <c r="AP116" s="45"/>
      <c r="AQ116" s="30"/>
      <c r="AR116" s="46"/>
    </row>
    <row r="117" spans="25:44" x14ac:dyDescent="0.2">
      <c r="Y117" s="30"/>
      <c r="Z117" s="30"/>
      <c r="AA117" s="29"/>
      <c r="AB117" s="30"/>
      <c r="AC117" s="29"/>
      <c r="AD117" s="29"/>
      <c r="AE117" s="29"/>
      <c r="AF117" s="29"/>
      <c r="AG117" s="29"/>
      <c r="AH117" s="30"/>
      <c r="AI117" s="30"/>
      <c r="AJ117" s="30"/>
      <c r="AK117" s="30"/>
      <c r="AL117" s="30"/>
      <c r="AM117" s="30"/>
      <c r="AN117" s="30"/>
      <c r="AO117" s="30"/>
      <c r="AP117" s="45"/>
      <c r="AQ117" s="30"/>
      <c r="AR117" s="46"/>
    </row>
    <row r="118" spans="25:44" x14ac:dyDescent="0.2">
      <c r="Y118" s="30"/>
      <c r="Z118" s="30"/>
      <c r="AA118" s="29"/>
      <c r="AB118" s="30"/>
      <c r="AC118" s="29"/>
      <c r="AD118" s="29"/>
      <c r="AE118" s="29"/>
      <c r="AF118" s="29"/>
      <c r="AG118" s="29"/>
      <c r="AH118" s="30"/>
      <c r="AI118" s="30"/>
      <c r="AJ118" s="30"/>
      <c r="AK118" s="30"/>
      <c r="AL118" s="30"/>
      <c r="AM118" s="30"/>
      <c r="AN118" s="30"/>
      <c r="AO118" s="30"/>
      <c r="AP118" s="45"/>
      <c r="AQ118" s="30"/>
      <c r="AR118" s="46"/>
    </row>
    <row r="119" spans="25:44" x14ac:dyDescent="0.2">
      <c r="Y119" s="30"/>
      <c r="Z119" s="30"/>
      <c r="AA119" s="29"/>
      <c r="AB119" s="30"/>
      <c r="AC119" s="29"/>
      <c r="AD119" s="29"/>
      <c r="AE119" s="29"/>
      <c r="AF119" s="29"/>
      <c r="AG119" s="29"/>
      <c r="AH119" s="30"/>
      <c r="AI119" s="30"/>
      <c r="AJ119" s="30"/>
      <c r="AK119" s="30"/>
      <c r="AL119" s="30"/>
      <c r="AM119" s="30"/>
      <c r="AN119" s="30"/>
      <c r="AO119" s="30"/>
      <c r="AP119" s="45"/>
      <c r="AQ119" s="30"/>
      <c r="AR119" s="46"/>
    </row>
    <row r="120" spans="25:44" x14ac:dyDescent="0.2">
      <c r="Y120" s="30"/>
      <c r="Z120" s="30"/>
      <c r="AA120" s="29"/>
      <c r="AB120" s="30"/>
      <c r="AC120" s="29"/>
      <c r="AD120" s="29"/>
      <c r="AE120" s="29"/>
      <c r="AF120" s="29"/>
      <c r="AG120" s="29"/>
      <c r="AH120" s="30"/>
      <c r="AI120" s="30"/>
      <c r="AJ120" s="30"/>
      <c r="AK120" s="30"/>
      <c r="AL120" s="30"/>
      <c r="AM120" s="30"/>
      <c r="AN120" s="30"/>
      <c r="AO120" s="30"/>
      <c r="AP120" s="45"/>
      <c r="AQ120" s="30"/>
      <c r="AR120" s="46"/>
    </row>
    <row r="121" spans="25:44" x14ac:dyDescent="0.2">
      <c r="Y121" s="30"/>
      <c r="Z121" s="30"/>
      <c r="AA121" s="29"/>
      <c r="AB121" s="30"/>
      <c r="AC121" s="29"/>
      <c r="AD121" s="29"/>
      <c r="AE121" s="29"/>
      <c r="AF121" s="29"/>
      <c r="AG121" s="29"/>
      <c r="AH121" s="30"/>
      <c r="AI121" s="30"/>
      <c r="AJ121" s="30"/>
      <c r="AK121" s="30"/>
      <c r="AL121" s="30"/>
      <c r="AM121" s="30"/>
      <c r="AN121" s="30"/>
      <c r="AO121" s="30"/>
      <c r="AP121" s="45"/>
      <c r="AQ121" s="30"/>
      <c r="AR121" s="46"/>
    </row>
    <row r="122" spans="25:44" x14ac:dyDescent="0.2">
      <c r="Y122" s="30"/>
      <c r="Z122" s="30"/>
      <c r="AA122" s="29"/>
      <c r="AB122" s="30"/>
      <c r="AC122" s="29"/>
      <c r="AD122" s="29"/>
      <c r="AE122" s="29"/>
      <c r="AF122" s="29"/>
      <c r="AG122" s="29"/>
      <c r="AH122" s="30"/>
      <c r="AI122" s="30"/>
      <c r="AJ122" s="30"/>
      <c r="AK122" s="30"/>
      <c r="AL122" s="30"/>
      <c r="AM122" s="30"/>
      <c r="AN122" s="30"/>
      <c r="AO122" s="30"/>
      <c r="AP122" s="45"/>
      <c r="AQ122" s="30"/>
      <c r="AR122" s="46"/>
    </row>
    <row r="123" spans="25:44" x14ac:dyDescent="0.2">
      <c r="Y123" s="30"/>
      <c r="Z123" s="30"/>
      <c r="AA123" s="29"/>
      <c r="AB123" s="30"/>
      <c r="AC123" s="29"/>
      <c r="AD123" s="29"/>
      <c r="AE123" s="29"/>
      <c r="AF123" s="29"/>
      <c r="AG123" s="29"/>
      <c r="AH123" s="30"/>
      <c r="AI123" s="30"/>
      <c r="AJ123" s="30"/>
      <c r="AK123" s="30"/>
      <c r="AL123" s="30"/>
      <c r="AM123" s="30"/>
      <c r="AN123" s="30"/>
      <c r="AO123" s="30"/>
      <c r="AP123" s="45"/>
      <c r="AQ123" s="30"/>
      <c r="AR123" s="46"/>
    </row>
    <row r="124" spans="25:44" x14ac:dyDescent="0.2">
      <c r="Y124" s="30"/>
      <c r="Z124" s="30"/>
      <c r="AA124" s="29"/>
      <c r="AB124" s="30"/>
      <c r="AC124" s="29"/>
      <c r="AD124" s="29"/>
      <c r="AE124" s="29"/>
      <c r="AF124" s="29"/>
      <c r="AG124" s="29"/>
      <c r="AH124" s="30"/>
      <c r="AI124" s="30"/>
      <c r="AJ124" s="30"/>
      <c r="AK124" s="30"/>
      <c r="AL124" s="30"/>
      <c r="AM124" s="30"/>
      <c r="AN124" s="30"/>
      <c r="AO124" s="30"/>
      <c r="AP124" s="45"/>
      <c r="AQ124" s="30"/>
      <c r="AR124" s="46"/>
    </row>
    <row r="125" spans="25:44" x14ac:dyDescent="0.2">
      <c r="Y125" s="30"/>
      <c r="Z125" s="30"/>
      <c r="AA125" s="29"/>
      <c r="AB125" s="30"/>
      <c r="AC125" s="29"/>
      <c r="AD125" s="29"/>
      <c r="AE125" s="29"/>
      <c r="AF125" s="29"/>
      <c r="AG125" s="29"/>
      <c r="AH125" s="30"/>
      <c r="AI125" s="30"/>
      <c r="AJ125" s="30"/>
      <c r="AK125" s="30"/>
      <c r="AL125" s="30"/>
      <c r="AM125" s="30"/>
      <c r="AN125" s="30"/>
      <c r="AO125" s="30"/>
      <c r="AP125" s="45"/>
      <c r="AQ125" s="30"/>
      <c r="AR125" s="46"/>
    </row>
    <row r="126" spans="25:44" x14ac:dyDescent="0.2">
      <c r="Y126" s="30"/>
      <c r="Z126" s="30"/>
      <c r="AA126" s="29"/>
      <c r="AB126" s="30"/>
      <c r="AC126" s="29"/>
      <c r="AD126" s="29"/>
      <c r="AE126" s="29"/>
      <c r="AF126" s="29"/>
      <c r="AG126" s="29"/>
      <c r="AH126" s="30"/>
      <c r="AI126" s="30"/>
      <c r="AJ126" s="30"/>
      <c r="AK126" s="30"/>
      <c r="AL126" s="30"/>
      <c r="AM126" s="30"/>
      <c r="AN126" s="30"/>
      <c r="AO126" s="30"/>
      <c r="AP126" s="45"/>
      <c r="AQ126" s="30"/>
      <c r="AR126" s="46"/>
    </row>
    <row r="127" spans="25:44" x14ac:dyDescent="0.2">
      <c r="Y127" s="30"/>
      <c r="Z127" s="30"/>
      <c r="AA127" s="29"/>
      <c r="AB127" s="30"/>
      <c r="AC127" s="29"/>
      <c r="AD127" s="29"/>
      <c r="AE127" s="29"/>
      <c r="AF127" s="29"/>
      <c r="AG127" s="29"/>
      <c r="AH127" s="30"/>
      <c r="AI127" s="30"/>
      <c r="AJ127" s="30"/>
      <c r="AK127" s="30"/>
      <c r="AL127" s="30"/>
      <c r="AM127" s="30"/>
      <c r="AN127" s="30"/>
      <c r="AO127" s="30"/>
      <c r="AP127" s="45"/>
      <c r="AQ127" s="30"/>
      <c r="AR127" s="46"/>
    </row>
    <row r="128" spans="25:44" x14ac:dyDescent="0.2">
      <c r="Y128" s="30"/>
      <c r="Z128" s="30"/>
      <c r="AA128" s="29"/>
      <c r="AB128" s="30"/>
      <c r="AC128" s="29"/>
      <c r="AD128" s="29"/>
      <c r="AE128" s="29"/>
      <c r="AF128" s="29"/>
      <c r="AG128" s="29"/>
      <c r="AH128" s="30"/>
      <c r="AI128" s="30"/>
      <c r="AJ128" s="30"/>
      <c r="AK128" s="30"/>
      <c r="AL128" s="30"/>
      <c r="AM128" s="30"/>
      <c r="AN128" s="30"/>
      <c r="AO128" s="30"/>
      <c r="AP128" s="45"/>
      <c r="AQ128" s="30"/>
      <c r="AR128" s="46"/>
    </row>
    <row r="129" spans="25:44" x14ac:dyDescent="0.2">
      <c r="Y129" s="30"/>
      <c r="Z129" s="30"/>
      <c r="AA129" s="29"/>
      <c r="AB129" s="30"/>
      <c r="AC129" s="29"/>
      <c r="AD129" s="29"/>
      <c r="AE129" s="29"/>
      <c r="AF129" s="29"/>
      <c r="AG129" s="29"/>
      <c r="AH129" s="30"/>
      <c r="AI129" s="30"/>
      <c r="AJ129" s="30"/>
      <c r="AK129" s="30"/>
      <c r="AL129" s="30"/>
      <c r="AM129" s="30"/>
      <c r="AN129" s="30"/>
      <c r="AO129" s="30"/>
      <c r="AP129" s="45"/>
      <c r="AQ129" s="30"/>
      <c r="AR129" s="46"/>
    </row>
    <row r="130" spans="25:44" x14ac:dyDescent="0.2">
      <c r="Y130" s="30"/>
      <c r="Z130" s="30"/>
      <c r="AA130" s="29"/>
      <c r="AB130" s="30"/>
      <c r="AC130" s="29"/>
      <c r="AD130" s="29"/>
      <c r="AE130" s="29"/>
      <c r="AF130" s="29"/>
      <c r="AG130" s="29"/>
      <c r="AH130" s="30"/>
      <c r="AI130" s="30"/>
      <c r="AJ130" s="30"/>
      <c r="AK130" s="30"/>
      <c r="AL130" s="30"/>
      <c r="AM130" s="30"/>
      <c r="AN130" s="30"/>
      <c r="AO130" s="30"/>
      <c r="AP130" s="45"/>
      <c r="AQ130" s="30"/>
      <c r="AR130" s="46"/>
    </row>
    <row r="131" spans="25:44" x14ac:dyDescent="0.2">
      <c r="Y131" s="30"/>
      <c r="Z131" s="30"/>
      <c r="AA131" s="29"/>
      <c r="AB131" s="30"/>
      <c r="AC131" s="29"/>
      <c r="AD131" s="29"/>
      <c r="AE131" s="29"/>
      <c r="AF131" s="29"/>
      <c r="AG131" s="29"/>
      <c r="AH131" s="30"/>
      <c r="AI131" s="30"/>
      <c r="AJ131" s="30"/>
      <c r="AK131" s="30"/>
      <c r="AL131" s="30"/>
      <c r="AM131" s="30"/>
      <c r="AN131" s="30"/>
      <c r="AO131" s="30"/>
      <c r="AP131" s="45"/>
      <c r="AQ131" s="30"/>
      <c r="AR131" s="46"/>
    </row>
    <row r="132" spans="25:44" x14ac:dyDescent="0.2">
      <c r="Y132" s="30"/>
      <c r="Z132" s="30"/>
      <c r="AA132" s="29"/>
      <c r="AB132" s="30"/>
      <c r="AC132" s="29"/>
      <c r="AD132" s="29"/>
      <c r="AE132" s="29"/>
      <c r="AF132" s="29"/>
      <c r="AG132" s="29"/>
      <c r="AH132" s="30"/>
      <c r="AI132" s="30"/>
      <c r="AJ132" s="30"/>
      <c r="AK132" s="30"/>
      <c r="AL132" s="30"/>
      <c r="AM132" s="30"/>
      <c r="AN132" s="30"/>
      <c r="AO132" s="30"/>
      <c r="AP132" s="45"/>
      <c r="AQ132" s="30"/>
      <c r="AR132" s="46"/>
    </row>
    <row r="133" spans="25:44" x14ac:dyDescent="0.2">
      <c r="Y133" s="30"/>
      <c r="Z133" s="30"/>
      <c r="AA133" s="29"/>
      <c r="AB133" s="30"/>
      <c r="AC133" s="29"/>
      <c r="AD133" s="29"/>
      <c r="AE133" s="29"/>
      <c r="AF133" s="29"/>
      <c r="AG133" s="29"/>
      <c r="AH133" s="30"/>
      <c r="AI133" s="30"/>
      <c r="AJ133" s="30"/>
      <c r="AK133" s="30"/>
      <c r="AL133" s="30"/>
      <c r="AM133" s="30"/>
      <c r="AN133" s="30"/>
      <c r="AO133" s="30"/>
      <c r="AP133" s="45"/>
      <c r="AQ133" s="30"/>
      <c r="AR133" s="46"/>
    </row>
    <row r="134" spans="25:44" x14ac:dyDescent="0.2">
      <c r="Y134" s="30"/>
      <c r="Z134" s="30"/>
      <c r="AA134" s="29"/>
      <c r="AB134" s="30"/>
      <c r="AC134" s="29"/>
      <c r="AD134" s="29"/>
      <c r="AE134" s="29"/>
      <c r="AF134" s="29"/>
      <c r="AG134" s="29"/>
      <c r="AH134" s="30"/>
      <c r="AI134" s="30"/>
      <c r="AJ134" s="30"/>
      <c r="AK134" s="30"/>
      <c r="AL134" s="30"/>
      <c r="AM134" s="30"/>
      <c r="AN134" s="30"/>
      <c r="AO134" s="30"/>
      <c r="AP134" s="45"/>
      <c r="AQ134" s="30"/>
      <c r="AR134" s="46"/>
    </row>
    <row r="135" spans="25:44" x14ac:dyDescent="0.2">
      <c r="Y135" s="30"/>
      <c r="Z135" s="30"/>
      <c r="AA135" s="29"/>
      <c r="AB135" s="30"/>
      <c r="AC135" s="29"/>
      <c r="AD135" s="29"/>
      <c r="AE135" s="29"/>
      <c r="AF135" s="29"/>
      <c r="AG135" s="29"/>
      <c r="AH135" s="30"/>
      <c r="AI135" s="30"/>
      <c r="AJ135" s="30"/>
      <c r="AK135" s="30"/>
      <c r="AL135" s="30"/>
      <c r="AM135" s="30"/>
      <c r="AN135" s="30"/>
      <c r="AO135" s="30"/>
      <c r="AP135" s="45"/>
      <c r="AQ135" s="30"/>
      <c r="AR135" s="46"/>
    </row>
    <row r="136" spans="25:44" x14ac:dyDescent="0.2">
      <c r="Y136" s="30"/>
      <c r="Z136" s="30"/>
      <c r="AA136" s="29"/>
      <c r="AB136" s="30"/>
      <c r="AC136" s="29"/>
      <c r="AD136" s="29"/>
      <c r="AE136" s="29"/>
      <c r="AF136" s="29"/>
      <c r="AG136" s="29"/>
      <c r="AH136" s="30"/>
      <c r="AI136" s="30"/>
      <c r="AJ136" s="30"/>
      <c r="AK136" s="30"/>
      <c r="AL136" s="30"/>
      <c r="AM136" s="30"/>
      <c r="AN136" s="30"/>
      <c r="AO136" s="30"/>
      <c r="AP136" s="45"/>
      <c r="AQ136" s="30"/>
      <c r="AR136" s="46"/>
    </row>
    <row r="137" spans="25:44" x14ac:dyDescent="0.2">
      <c r="Y137" s="30"/>
      <c r="Z137" s="30"/>
      <c r="AA137" s="29"/>
      <c r="AB137" s="30"/>
      <c r="AC137" s="29"/>
      <c r="AD137" s="29"/>
      <c r="AE137" s="29"/>
      <c r="AF137" s="29"/>
      <c r="AG137" s="29"/>
      <c r="AH137" s="30"/>
      <c r="AI137" s="30"/>
      <c r="AJ137" s="30"/>
      <c r="AK137" s="30"/>
      <c r="AL137" s="30"/>
      <c r="AM137" s="30"/>
      <c r="AN137" s="30"/>
      <c r="AO137" s="30"/>
      <c r="AP137" s="45"/>
      <c r="AQ137" s="30"/>
      <c r="AR137" s="46"/>
    </row>
    <row r="138" spans="25:44" x14ac:dyDescent="0.2">
      <c r="Y138" s="30"/>
      <c r="Z138" s="30"/>
      <c r="AA138" s="29"/>
      <c r="AB138" s="30"/>
      <c r="AC138" s="29"/>
      <c r="AD138" s="29"/>
      <c r="AE138" s="29"/>
      <c r="AF138" s="29"/>
      <c r="AG138" s="29"/>
      <c r="AH138" s="30"/>
      <c r="AI138" s="30"/>
      <c r="AJ138" s="30"/>
      <c r="AK138" s="30"/>
      <c r="AL138" s="30"/>
      <c r="AM138" s="30"/>
      <c r="AN138" s="30"/>
      <c r="AO138" s="30"/>
      <c r="AP138" s="45"/>
      <c r="AQ138" s="30"/>
      <c r="AR138" s="46"/>
    </row>
    <row r="139" spans="25:44" x14ac:dyDescent="0.2">
      <c r="Y139" s="30"/>
      <c r="Z139" s="30"/>
      <c r="AA139" s="29"/>
      <c r="AB139" s="30"/>
      <c r="AC139" s="29"/>
      <c r="AD139" s="29"/>
      <c r="AE139" s="29"/>
      <c r="AF139" s="29"/>
      <c r="AG139" s="29"/>
      <c r="AH139" s="30"/>
      <c r="AI139" s="30"/>
      <c r="AJ139" s="30"/>
      <c r="AK139" s="30"/>
      <c r="AL139" s="30"/>
      <c r="AM139" s="30"/>
      <c r="AN139" s="30"/>
      <c r="AO139" s="30"/>
      <c r="AP139" s="45"/>
      <c r="AQ139" s="30"/>
      <c r="AR139" s="46"/>
    </row>
    <row r="140" spans="25:44" x14ac:dyDescent="0.2">
      <c r="Y140" s="30"/>
      <c r="Z140" s="30"/>
      <c r="AA140" s="29"/>
      <c r="AB140" s="30"/>
      <c r="AC140" s="29"/>
      <c r="AD140" s="29"/>
      <c r="AE140" s="29"/>
      <c r="AF140" s="29"/>
      <c r="AG140" s="29"/>
      <c r="AH140" s="30"/>
      <c r="AI140" s="30"/>
      <c r="AJ140" s="30"/>
      <c r="AK140" s="30"/>
      <c r="AL140" s="30"/>
      <c r="AM140" s="30"/>
      <c r="AN140" s="30"/>
      <c r="AO140" s="30"/>
      <c r="AP140" s="45"/>
      <c r="AQ140" s="30"/>
      <c r="AR140" s="46"/>
    </row>
    <row r="141" spans="25:44" x14ac:dyDescent="0.2">
      <c r="Y141" s="30"/>
      <c r="Z141" s="30"/>
      <c r="AA141" s="29"/>
      <c r="AB141" s="30"/>
      <c r="AC141" s="29"/>
      <c r="AD141" s="29"/>
      <c r="AE141" s="29"/>
      <c r="AF141" s="29"/>
      <c r="AG141" s="29"/>
      <c r="AH141" s="30"/>
      <c r="AI141" s="30"/>
      <c r="AJ141" s="30"/>
      <c r="AK141" s="30"/>
      <c r="AL141" s="30"/>
      <c r="AM141" s="30"/>
      <c r="AN141" s="30"/>
      <c r="AO141" s="30"/>
      <c r="AP141" s="45"/>
      <c r="AQ141" s="30"/>
      <c r="AR141" s="46"/>
    </row>
    <row r="142" spans="25:44" x14ac:dyDescent="0.2">
      <c r="Y142" s="30"/>
      <c r="Z142" s="30"/>
      <c r="AA142" s="29"/>
      <c r="AB142" s="30"/>
      <c r="AC142" s="29"/>
      <c r="AD142" s="29"/>
      <c r="AE142" s="29"/>
      <c r="AF142" s="29"/>
      <c r="AG142" s="29"/>
      <c r="AH142" s="30"/>
      <c r="AI142" s="30"/>
      <c r="AJ142" s="30"/>
      <c r="AK142" s="30"/>
      <c r="AL142" s="30"/>
      <c r="AM142" s="30"/>
      <c r="AN142" s="30"/>
      <c r="AO142" s="30"/>
      <c r="AP142" s="45"/>
      <c r="AQ142" s="30"/>
      <c r="AR142" s="46"/>
    </row>
    <row r="143" spans="25:44" x14ac:dyDescent="0.2">
      <c r="Y143" s="30"/>
      <c r="Z143" s="30"/>
      <c r="AA143" s="29"/>
      <c r="AB143" s="30"/>
      <c r="AC143" s="29"/>
      <c r="AD143" s="29"/>
      <c r="AE143" s="29"/>
      <c r="AF143" s="29"/>
      <c r="AG143" s="29"/>
      <c r="AH143" s="30"/>
      <c r="AI143" s="30"/>
      <c r="AJ143" s="30"/>
      <c r="AK143" s="30"/>
      <c r="AL143" s="30"/>
      <c r="AM143" s="30"/>
      <c r="AN143" s="30"/>
      <c r="AO143" s="30"/>
      <c r="AP143" s="45"/>
      <c r="AQ143" s="30"/>
      <c r="AR143" s="46"/>
    </row>
    <row r="144" spans="25:44" x14ac:dyDescent="0.2">
      <c r="Y144" s="30"/>
      <c r="Z144" s="30"/>
      <c r="AA144" s="29"/>
      <c r="AB144" s="30"/>
      <c r="AC144" s="29"/>
      <c r="AD144" s="29"/>
      <c r="AE144" s="29"/>
      <c r="AF144" s="29"/>
      <c r="AG144" s="29"/>
      <c r="AH144" s="30"/>
      <c r="AI144" s="30"/>
      <c r="AJ144" s="30"/>
      <c r="AK144" s="30"/>
      <c r="AL144" s="30"/>
      <c r="AM144" s="30"/>
      <c r="AN144" s="30"/>
      <c r="AO144" s="30"/>
      <c r="AP144" s="45"/>
      <c r="AQ144" s="30"/>
      <c r="AR144" s="46"/>
    </row>
    <row r="145" spans="25:44" x14ac:dyDescent="0.2">
      <c r="Y145" s="30"/>
      <c r="Z145" s="30"/>
      <c r="AA145" s="29"/>
      <c r="AB145" s="30"/>
      <c r="AC145" s="29"/>
      <c r="AD145" s="29"/>
      <c r="AE145" s="29"/>
      <c r="AF145" s="29"/>
      <c r="AG145" s="29"/>
      <c r="AH145" s="30"/>
      <c r="AI145" s="30"/>
      <c r="AJ145" s="30"/>
      <c r="AK145" s="30"/>
      <c r="AL145" s="30"/>
      <c r="AM145" s="30"/>
      <c r="AN145" s="30"/>
      <c r="AO145" s="30"/>
      <c r="AP145" s="45"/>
      <c r="AQ145" s="30"/>
      <c r="AR145" s="46"/>
    </row>
    <row r="146" spans="25:44" x14ac:dyDescent="0.2">
      <c r="Y146" s="30"/>
      <c r="Z146" s="30"/>
      <c r="AA146" s="29"/>
      <c r="AB146" s="30"/>
      <c r="AC146" s="29"/>
      <c r="AD146" s="29"/>
      <c r="AE146" s="29"/>
      <c r="AF146" s="29"/>
      <c r="AG146" s="29"/>
      <c r="AH146" s="30"/>
      <c r="AI146" s="30"/>
      <c r="AJ146" s="30"/>
      <c r="AK146" s="30"/>
      <c r="AL146" s="30"/>
      <c r="AM146" s="30"/>
      <c r="AN146" s="30"/>
      <c r="AO146" s="30"/>
      <c r="AP146" s="45"/>
      <c r="AQ146" s="30"/>
      <c r="AR146" s="46"/>
    </row>
    <row r="147" spans="25:44" x14ac:dyDescent="0.2">
      <c r="Y147" s="30"/>
      <c r="Z147" s="30"/>
      <c r="AA147" s="29"/>
      <c r="AB147" s="30"/>
      <c r="AC147" s="29"/>
      <c r="AD147" s="29"/>
      <c r="AE147" s="29"/>
      <c r="AF147" s="29"/>
      <c r="AG147" s="29"/>
      <c r="AH147" s="30"/>
      <c r="AI147" s="30"/>
      <c r="AJ147" s="30"/>
      <c r="AK147" s="30"/>
      <c r="AL147" s="30"/>
      <c r="AM147" s="30"/>
      <c r="AN147" s="30"/>
      <c r="AO147" s="30"/>
      <c r="AP147" s="45"/>
      <c r="AQ147" s="30"/>
      <c r="AR147" s="46"/>
    </row>
    <row r="148" spans="25:44" x14ac:dyDescent="0.2">
      <c r="Y148" s="30"/>
      <c r="Z148" s="30"/>
      <c r="AA148" s="29"/>
      <c r="AB148" s="30"/>
      <c r="AC148" s="29"/>
      <c r="AD148" s="29"/>
      <c r="AE148" s="29"/>
      <c r="AF148" s="29"/>
      <c r="AG148" s="29"/>
      <c r="AH148" s="30"/>
      <c r="AI148" s="30"/>
      <c r="AJ148" s="30"/>
      <c r="AK148" s="30"/>
      <c r="AL148" s="30"/>
      <c r="AM148" s="30"/>
      <c r="AN148" s="30"/>
      <c r="AO148" s="30"/>
      <c r="AP148" s="45"/>
      <c r="AQ148" s="30"/>
      <c r="AR148" s="46"/>
    </row>
    <row r="149" spans="25:44" x14ac:dyDescent="0.2">
      <c r="Y149" s="30"/>
      <c r="Z149" s="30"/>
      <c r="AA149" s="29"/>
      <c r="AB149" s="30"/>
      <c r="AC149" s="29"/>
      <c r="AD149" s="29"/>
      <c r="AE149" s="29"/>
      <c r="AF149" s="29"/>
      <c r="AG149" s="29"/>
      <c r="AH149" s="30"/>
      <c r="AI149" s="30"/>
      <c r="AJ149" s="30"/>
      <c r="AK149" s="30"/>
      <c r="AL149" s="30"/>
      <c r="AM149" s="30"/>
      <c r="AN149" s="30"/>
      <c r="AO149" s="30"/>
      <c r="AP149" s="45"/>
      <c r="AQ149" s="30"/>
      <c r="AR149" s="46"/>
    </row>
    <row r="150" spans="25:44" x14ac:dyDescent="0.2">
      <c r="Y150" s="30"/>
      <c r="Z150" s="30"/>
      <c r="AA150" s="29"/>
      <c r="AB150" s="30"/>
      <c r="AC150" s="29"/>
      <c r="AD150" s="29"/>
      <c r="AE150" s="29"/>
      <c r="AF150" s="29"/>
      <c r="AG150" s="29"/>
      <c r="AH150" s="30"/>
      <c r="AI150" s="30"/>
      <c r="AJ150" s="30"/>
      <c r="AK150" s="30"/>
      <c r="AL150" s="30"/>
      <c r="AM150" s="30"/>
      <c r="AN150" s="30"/>
      <c r="AO150" s="30"/>
      <c r="AP150" s="45"/>
      <c r="AQ150" s="30"/>
      <c r="AR150" s="46"/>
    </row>
    <row r="151" spans="25:44" x14ac:dyDescent="0.2">
      <c r="Y151" s="30"/>
      <c r="Z151" s="30"/>
      <c r="AA151" s="29"/>
      <c r="AB151" s="30"/>
      <c r="AC151" s="29"/>
      <c r="AD151" s="29"/>
      <c r="AE151" s="29"/>
      <c r="AF151" s="29"/>
      <c r="AG151" s="29"/>
      <c r="AH151" s="30"/>
      <c r="AI151" s="30"/>
      <c r="AJ151" s="30"/>
      <c r="AK151" s="30"/>
      <c r="AL151" s="30"/>
      <c r="AM151" s="30"/>
      <c r="AN151" s="30"/>
      <c r="AO151" s="30"/>
      <c r="AP151" s="45"/>
      <c r="AQ151" s="30"/>
      <c r="AR151" s="46"/>
    </row>
    <row r="152" spans="25:44" x14ac:dyDescent="0.2">
      <c r="Y152" s="30"/>
      <c r="Z152" s="30"/>
      <c r="AA152" s="29"/>
      <c r="AB152" s="30"/>
      <c r="AC152" s="29"/>
      <c r="AD152" s="29"/>
      <c r="AE152" s="29"/>
      <c r="AF152" s="29"/>
      <c r="AG152" s="29"/>
      <c r="AH152" s="30"/>
      <c r="AI152" s="30"/>
      <c r="AJ152" s="30"/>
      <c r="AK152" s="30"/>
      <c r="AL152" s="30"/>
      <c r="AM152" s="30"/>
      <c r="AN152" s="30"/>
      <c r="AO152" s="30"/>
      <c r="AP152" s="45"/>
      <c r="AQ152" s="30"/>
      <c r="AR152" s="46"/>
    </row>
    <row r="153" spans="25:44" x14ac:dyDescent="0.2">
      <c r="Y153" s="30"/>
      <c r="Z153" s="30"/>
      <c r="AA153" s="29"/>
      <c r="AB153" s="30"/>
      <c r="AC153" s="29"/>
      <c r="AD153" s="29"/>
      <c r="AE153" s="29"/>
      <c r="AF153" s="29"/>
      <c r="AG153" s="29"/>
      <c r="AH153" s="30"/>
      <c r="AI153" s="30"/>
      <c r="AJ153" s="30"/>
      <c r="AK153" s="30"/>
      <c r="AL153" s="30"/>
      <c r="AM153" s="30"/>
      <c r="AN153" s="30"/>
      <c r="AO153" s="30"/>
      <c r="AP153" s="45"/>
      <c r="AQ153" s="30"/>
      <c r="AR153" s="46"/>
    </row>
    <row r="154" spans="25:44" x14ac:dyDescent="0.2">
      <c r="Y154" s="30"/>
      <c r="Z154" s="30"/>
      <c r="AA154" s="29"/>
      <c r="AB154" s="30"/>
      <c r="AC154" s="29"/>
      <c r="AD154" s="29"/>
      <c r="AE154" s="29"/>
      <c r="AF154" s="29"/>
      <c r="AG154" s="29"/>
      <c r="AH154" s="30"/>
      <c r="AI154" s="30"/>
      <c r="AJ154" s="30"/>
      <c r="AK154" s="30"/>
      <c r="AL154" s="30"/>
      <c r="AM154" s="30"/>
      <c r="AN154" s="30"/>
      <c r="AO154" s="30"/>
      <c r="AP154" s="45"/>
      <c r="AQ154" s="30"/>
      <c r="AR154" s="46"/>
    </row>
    <row r="155" spans="25:44" x14ac:dyDescent="0.2">
      <c r="Y155" s="30"/>
      <c r="Z155" s="30"/>
      <c r="AA155" s="29"/>
      <c r="AB155" s="30"/>
      <c r="AC155" s="29"/>
      <c r="AD155" s="29"/>
      <c r="AE155" s="29"/>
      <c r="AF155" s="29"/>
      <c r="AG155" s="29"/>
      <c r="AH155" s="30"/>
      <c r="AI155" s="30"/>
      <c r="AJ155" s="30"/>
      <c r="AK155" s="30"/>
      <c r="AL155" s="30"/>
      <c r="AM155" s="30"/>
      <c r="AN155" s="30"/>
      <c r="AO155" s="30"/>
      <c r="AP155" s="45"/>
      <c r="AQ155" s="30"/>
      <c r="AR155" s="46"/>
    </row>
    <row r="156" spans="25:44" x14ac:dyDescent="0.2">
      <c r="Y156" s="30"/>
      <c r="Z156" s="30"/>
      <c r="AA156" s="29"/>
      <c r="AB156" s="30"/>
      <c r="AC156" s="29"/>
      <c r="AD156" s="29"/>
      <c r="AE156" s="29"/>
      <c r="AF156" s="29"/>
      <c r="AG156" s="29"/>
      <c r="AH156" s="30"/>
      <c r="AI156" s="30"/>
      <c r="AJ156" s="30"/>
      <c r="AK156" s="30"/>
      <c r="AL156" s="30"/>
      <c r="AM156" s="30"/>
      <c r="AN156" s="30"/>
      <c r="AO156" s="30"/>
      <c r="AP156" s="45"/>
      <c r="AQ156" s="30"/>
      <c r="AR156" s="46"/>
    </row>
    <row r="157" spans="25:44" x14ac:dyDescent="0.2">
      <c r="Y157" s="30"/>
      <c r="Z157" s="30"/>
      <c r="AA157" s="29"/>
      <c r="AB157" s="30"/>
      <c r="AC157" s="29"/>
      <c r="AD157" s="29"/>
      <c r="AE157" s="29"/>
      <c r="AF157" s="29"/>
      <c r="AG157" s="29"/>
      <c r="AH157" s="30"/>
      <c r="AI157" s="30"/>
      <c r="AJ157" s="30"/>
      <c r="AK157" s="30"/>
      <c r="AL157" s="30"/>
      <c r="AM157" s="30"/>
      <c r="AN157" s="30"/>
      <c r="AO157" s="30"/>
      <c r="AP157" s="45"/>
      <c r="AQ157" s="30"/>
      <c r="AR157" s="46"/>
    </row>
    <row r="158" spans="25:44" x14ac:dyDescent="0.2">
      <c r="Y158" s="30"/>
      <c r="Z158" s="30"/>
      <c r="AA158" s="29"/>
      <c r="AB158" s="30"/>
      <c r="AC158" s="29"/>
      <c r="AD158" s="29"/>
      <c r="AE158" s="29"/>
      <c r="AF158" s="29"/>
      <c r="AG158" s="29"/>
      <c r="AH158" s="30"/>
      <c r="AI158" s="30"/>
      <c r="AJ158" s="30"/>
      <c r="AK158" s="30"/>
      <c r="AL158" s="30"/>
      <c r="AM158" s="30"/>
      <c r="AN158" s="30"/>
      <c r="AO158" s="30"/>
      <c r="AP158" s="45"/>
      <c r="AQ158" s="30"/>
      <c r="AR158" s="46"/>
    </row>
    <row r="159" spans="25:44" x14ac:dyDescent="0.2">
      <c r="Y159" s="30"/>
      <c r="Z159" s="30"/>
      <c r="AA159" s="29"/>
      <c r="AB159" s="30"/>
      <c r="AC159" s="29"/>
      <c r="AD159" s="29"/>
      <c r="AE159" s="29"/>
      <c r="AF159" s="29"/>
      <c r="AG159" s="29"/>
      <c r="AH159" s="30"/>
      <c r="AI159" s="30"/>
      <c r="AJ159" s="30"/>
      <c r="AK159" s="30"/>
      <c r="AL159" s="30"/>
      <c r="AM159" s="30"/>
      <c r="AN159" s="30"/>
      <c r="AO159" s="30"/>
      <c r="AP159" s="45"/>
      <c r="AQ159" s="30"/>
      <c r="AR159" s="46"/>
    </row>
    <row r="160" spans="25:44" x14ac:dyDescent="0.2">
      <c r="Y160" s="30"/>
      <c r="Z160" s="30"/>
      <c r="AA160" s="29"/>
      <c r="AB160" s="30"/>
      <c r="AC160" s="29"/>
      <c r="AD160" s="29"/>
      <c r="AE160" s="29"/>
      <c r="AF160" s="29"/>
      <c r="AG160" s="29"/>
      <c r="AH160" s="30"/>
      <c r="AI160" s="30"/>
      <c r="AJ160" s="30"/>
      <c r="AK160" s="30"/>
      <c r="AL160" s="30"/>
      <c r="AM160" s="30"/>
      <c r="AN160" s="30"/>
      <c r="AO160" s="30"/>
      <c r="AP160" s="45"/>
      <c r="AQ160" s="30"/>
      <c r="AR160" s="46"/>
    </row>
    <row r="161" spans="25:44" x14ac:dyDescent="0.2">
      <c r="Y161" s="30"/>
      <c r="Z161" s="30"/>
      <c r="AA161" s="29"/>
      <c r="AB161" s="30"/>
      <c r="AC161" s="29"/>
      <c r="AD161" s="29"/>
      <c r="AE161" s="29"/>
      <c r="AF161" s="29"/>
      <c r="AG161" s="29"/>
      <c r="AH161" s="30"/>
      <c r="AI161" s="30"/>
      <c r="AJ161" s="30"/>
      <c r="AK161" s="30"/>
      <c r="AL161" s="30"/>
      <c r="AM161" s="30"/>
      <c r="AN161" s="30"/>
      <c r="AO161" s="30"/>
      <c r="AP161" s="45"/>
      <c r="AQ161" s="30"/>
      <c r="AR161" s="46"/>
    </row>
    <row r="162" spans="25:44" x14ac:dyDescent="0.2">
      <c r="Y162" s="30"/>
      <c r="Z162" s="30"/>
      <c r="AA162" s="29"/>
      <c r="AB162" s="30"/>
      <c r="AC162" s="29"/>
      <c r="AD162" s="29"/>
      <c r="AE162" s="29"/>
      <c r="AF162" s="29"/>
      <c r="AG162" s="29"/>
      <c r="AH162" s="30"/>
      <c r="AI162" s="30"/>
      <c r="AJ162" s="30"/>
      <c r="AK162" s="30"/>
      <c r="AL162" s="30"/>
      <c r="AM162" s="30"/>
      <c r="AN162" s="30"/>
      <c r="AO162" s="30"/>
      <c r="AP162" s="45"/>
      <c r="AQ162" s="30"/>
      <c r="AR162" s="46"/>
    </row>
    <row r="163" spans="25:44" x14ac:dyDescent="0.2">
      <c r="Y163" s="30"/>
      <c r="Z163" s="30"/>
      <c r="AA163" s="29"/>
      <c r="AB163" s="30"/>
      <c r="AC163" s="29"/>
      <c r="AD163" s="29"/>
      <c r="AE163" s="29"/>
      <c r="AF163" s="29"/>
      <c r="AG163" s="29"/>
      <c r="AH163" s="30"/>
      <c r="AI163" s="30"/>
      <c r="AJ163" s="30"/>
      <c r="AK163" s="30"/>
      <c r="AL163" s="30"/>
      <c r="AM163" s="30"/>
      <c r="AN163" s="30"/>
      <c r="AO163" s="30"/>
      <c r="AP163" s="45"/>
      <c r="AQ163" s="30"/>
      <c r="AR163" s="46"/>
    </row>
    <row r="164" spans="25:44" x14ac:dyDescent="0.2">
      <c r="Y164" s="30"/>
      <c r="Z164" s="30"/>
      <c r="AA164" s="29"/>
      <c r="AB164" s="30"/>
      <c r="AC164" s="29"/>
      <c r="AD164" s="29"/>
      <c r="AE164" s="29"/>
      <c r="AF164" s="29"/>
      <c r="AG164" s="29"/>
      <c r="AH164" s="30"/>
      <c r="AI164" s="30"/>
      <c r="AJ164" s="30"/>
      <c r="AK164" s="30"/>
      <c r="AL164" s="30"/>
      <c r="AM164" s="30"/>
      <c r="AN164" s="30"/>
      <c r="AO164" s="30"/>
      <c r="AP164" s="45"/>
      <c r="AQ164" s="30"/>
      <c r="AR164" s="46"/>
    </row>
    <row r="165" spans="25:44" x14ac:dyDescent="0.2">
      <c r="Y165" s="30"/>
      <c r="Z165" s="30"/>
      <c r="AA165" s="29"/>
      <c r="AB165" s="30"/>
      <c r="AC165" s="29"/>
      <c r="AD165" s="29"/>
      <c r="AE165" s="29"/>
      <c r="AF165" s="29"/>
      <c r="AG165" s="29"/>
      <c r="AH165" s="30"/>
      <c r="AI165" s="30"/>
      <c r="AJ165" s="30"/>
      <c r="AK165" s="30"/>
      <c r="AL165" s="30"/>
      <c r="AM165" s="30"/>
      <c r="AN165" s="30"/>
      <c r="AO165" s="30"/>
      <c r="AP165" s="45"/>
      <c r="AQ165" s="30"/>
      <c r="AR165" s="46"/>
    </row>
    <row r="166" spans="25:44" x14ac:dyDescent="0.2">
      <c r="Y166" s="30"/>
      <c r="Z166" s="30"/>
      <c r="AA166" s="29"/>
      <c r="AB166" s="30"/>
      <c r="AC166" s="29"/>
      <c r="AD166" s="29"/>
      <c r="AE166" s="29"/>
      <c r="AF166" s="29"/>
      <c r="AG166" s="29"/>
      <c r="AH166" s="30"/>
      <c r="AI166" s="30"/>
      <c r="AJ166" s="30"/>
      <c r="AK166" s="30"/>
      <c r="AL166" s="30"/>
      <c r="AM166" s="30"/>
      <c r="AN166" s="30"/>
      <c r="AO166" s="30"/>
      <c r="AP166" s="45"/>
      <c r="AQ166" s="30"/>
      <c r="AR166" s="46"/>
    </row>
    <row r="167" spans="25:44" x14ac:dyDescent="0.2">
      <c r="Y167" s="30"/>
      <c r="Z167" s="30"/>
      <c r="AA167" s="29"/>
      <c r="AB167" s="30"/>
      <c r="AC167" s="29"/>
      <c r="AD167" s="29"/>
      <c r="AE167" s="29"/>
      <c r="AF167" s="29"/>
      <c r="AG167" s="29"/>
      <c r="AH167" s="30"/>
      <c r="AI167" s="30"/>
      <c r="AJ167" s="30"/>
      <c r="AK167" s="30"/>
      <c r="AL167" s="30"/>
      <c r="AM167" s="30"/>
      <c r="AN167" s="30"/>
      <c r="AO167" s="30"/>
      <c r="AP167" s="45"/>
      <c r="AQ167" s="30"/>
      <c r="AR167" s="46"/>
    </row>
    <row r="168" spans="25:44" x14ac:dyDescent="0.2">
      <c r="Y168" s="30"/>
      <c r="Z168" s="30"/>
      <c r="AA168" s="29"/>
      <c r="AB168" s="30"/>
      <c r="AC168" s="29"/>
      <c r="AD168" s="29"/>
      <c r="AE168" s="29"/>
      <c r="AF168" s="29"/>
      <c r="AG168" s="29"/>
      <c r="AH168" s="30"/>
      <c r="AI168" s="30"/>
      <c r="AJ168" s="30"/>
      <c r="AK168" s="30"/>
      <c r="AL168" s="30"/>
      <c r="AM168" s="30"/>
      <c r="AN168" s="30"/>
      <c r="AO168" s="30"/>
      <c r="AP168" s="45"/>
      <c r="AQ168" s="30"/>
      <c r="AR168" s="46"/>
    </row>
    <row r="169" spans="25:44" x14ac:dyDescent="0.2">
      <c r="Y169" s="30"/>
      <c r="Z169" s="30"/>
      <c r="AA169" s="29"/>
      <c r="AB169" s="30"/>
      <c r="AC169" s="29"/>
      <c r="AD169" s="29"/>
      <c r="AE169" s="29"/>
      <c r="AF169" s="29"/>
      <c r="AG169" s="29"/>
      <c r="AH169" s="30"/>
      <c r="AI169" s="30"/>
      <c r="AJ169" s="30"/>
      <c r="AK169" s="30"/>
      <c r="AL169" s="30"/>
      <c r="AM169" s="30"/>
      <c r="AN169" s="30"/>
      <c r="AO169" s="30"/>
      <c r="AP169" s="45"/>
      <c r="AQ169" s="30"/>
      <c r="AR169" s="46"/>
    </row>
    <row r="170" spans="25:44" x14ac:dyDescent="0.2">
      <c r="Y170" s="30"/>
      <c r="Z170" s="30"/>
      <c r="AA170" s="29"/>
      <c r="AB170" s="30"/>
      <c r="AC170" s="29"/>
      <c r="AD170" s="29"/>
      <c r="AE170" s="29"/>
      <c r="AF170" s="29"/>
      <c r="AG170" s="29"/>
      <c r="AH170" s="30"/>
      <c r="AI170" s="30"/>
      <c r="AJ170" s="30"/>
      <c r="AK170" s="30"/>
      <c r="AL170" s="30"/>
      <c r="AM170" s="30"/>
      <c r="AN170" s="30"/>
      <c r="AO170" s="30"/>
      <c r="AP170" s="45"/>
      <c r="AQ170" s="30"/>
      <c r="AR170" s="46"/>
    </row>
    <row r="171" spans="25:44" x14ac:dyDescent="0.2">
      <c r="Y171" s="30"/>
      <c r="Z171" s="30"/>
      <c r="AA171" s="29"/>
      <c r="AB171" s="30"/>
      <c r="AC171" s="29"/>
      <c r="AD171" s="29"/>
      <c r="AE171" s="29"/>
      <c r="AF171" s="29"/>
      <c r="AG171" s="29"/>
      <c r="AH171" s="30"/>
      <c r="AI171" s="30"/>
      <c r="AJ171" s="30"/>
      <c r="AK171" s="30"/>
      <c r="AL171" s="30"/>
      <c r="AM171" s="30"/>
      <c r="AN171" s="30"/>
      <c r="AO171" s="30"/>
      <c r="AP171" s="45"/>
      <c r="AQ171" s="30"/>
      <c r="AR171" s="46"/>
    </row>
    <row r="172" spans="25:44" x14ac:dyDescent="0.2">
      <c r="Y172" s="30"/>
      <c r="Z172" s="30"/>
      <c r="AA172" s="29"/>
      <c r="AB172" s="30"/>
      <c r="AC172" s="29"/>
      <c r="AD172" s="29"/>
      <c r="AE172" s="29"/>
      <c r="AF172" s="29"/>
      <c r="AG172" s="29"/>
      <c r="AH172" s="30"/>
      <c r="AI172" s="30"/>
      <c r="AJ172" s="30"/>
      <c r="AK172" s="30"/>
      <c r="AL172" s="30"/>
      <c r="AM172" s="30"/>
      <c r="AN172" s="30"/>
      <c r="AO172" s="30"/>
      <c r="AP172" s="45"/>
      <c r="AQ172" s="30"/>
      <c r="AR172" s="46"/>
    </row>
    <row r="173" spans="25:44" x14ac:dyDescent="0.2">
      <c r="Y173" s="30"/>
      <c r="Z173" s="30"/>
      <c r="AA173" s="29"/>
      <c r="AB173" s="30"/>
      <c r="AC173" s="29"/>
      <c r="AD173" s="29"/>
      <c r="AE173" s="29"/>
      <c r="AF173" s="29"/>
      <c r="AG173" s="29"/>
      <c r="AH173" s="30"/>
      <c r="AI173" s="30"/>
      <c r="AJ173" s="30"/>
      <c r="AK173" s="30"/>
      <c r="AL173" s="30"/>
      <c r="AM173" s="30"/>
      <c r="AN173" s="30"/>
      <c r="AO173" s="30"/>
      <c r="AP173" s="45"/>
      <c r="AQ173" s="30"/>
      <c r="AR173" s="46"/>
    </row>
    <row r="174" spans="25:44" x14ac:dyDescent="0.2">
      <c r="Y174" s="30"/>
      <c r="Z174" s="30"/>
      <c r="AA174" s="29"/>
      <c r="AB174" s="30"/>
      <c r="AC174" s="29"/>
      <c r="AD174" s="29"/>
      <c r="AE174" s="29"/>
      <c r="AF174" s="29"/>
      <c r="AG174" s="29"/>
      <c r="AH174" s="30"/>
      <c r="AI174" s="30"/>
      <c r="AJ174" s="30"/>
      <c r="AK174" s="30"/>
      <c r="AL174" s="30"/>
      <c r="AM174" s="30"/>
      <c r="AN174" s="30"/>
      <c r="AO174" s="30"/>
      <c r="AP174" s="45"/>
      <c r="AQ174" s="30"/>
      <c r="AR174" s="46"/>
    </row>
    <row r="175" spans="25:44" x14ac:dyDescent="0.2">
      <c r="Y175" s="30"/>
      <c r="Z175" s="30"/>
      <c r="AA175" s="29"/>
      <c r="AB175" s="30"/>
      <c r="AC175" s="29"/>
      <c r="AD175" s="29"/>
      <c r="AE175" s="29"/>
      <c r="AF175" s="29"/>
      <c r="AG175" s="29"/>
      <c r="AH175" s="30"/>
      <c r="AI175" s="30"/>
      <c r="AJ175" s="30"/>
      <c r="AK175" s="30"/>
      <c r="AL175" s="30"/>
      <c r="AM175" s="30"/>
      <c r="AN175" s="30"/>
      <c r="AO175" s="30"/>
      <c r="AP175" s="45"/>
      <c r="AQ175" s="30"/>
      <c r="AR175" s="46"/>
    </row>
    <row r="176" spans="25:44" x14ac:dyDescent="0.2">
      <c r="Y176" s="30"/>
      <c r="Z176" s="30"/>
      <c r="AA176" s="29"/>
      <c r="AB176" s="30"/>
      <c r="AC176" s="29"/>
      <c r="AD176" s="29"/>
      <c r="AE176" s="29"/>
      <c r="AF176" s="29"/>
      <c r="AG176" s="29"/>
      <c r="AH176" s="30"/>
      <c r="AI176" s="30"/>
      <c r="AJ176" s="30"/>
      <c r="AK176" s="30"/>
      <c r="AL176" s="30"/>
      <c r="AM176" s="30"/>
      <c r="AN176" s="30"/>
      <c r="AO176" s="30"/>
      <c r="AP176" s="45"/>
      <c r="AQ176" s="30"/>
      <c r="AR176" s="46"/>
    </row>
    <row r="177" spans="25:44" x14ac:dyDescent="0.2">
      <c r="Y177" s="30"/>
      <c r="Z177" s="30"/>
      <c r="AA177" s="29"/>
      <c r="AB177" s="30"/>
      <c r="AC177" s="29"/>
      <c r="AD177" s="29"/>
      <c r="AE177" s="29"/>
      <c r="AF177" s="29"/>
      <c r="AG177" s="29"/>
      <c r="AH177" s="30"/>
      <c r="AI177" s="30"/>
      <c r="AJ177" s="30"/>
      <c r="AK177" s="30"/>
      <c r="AL177" s="30"/>
      <c r="AM177" s="30"/>
      <c r="AN177" s="30"/>
      <c r="AO177" s="30"/>
      <c r="AP177" s="45"/>
      <c r="AQ177" s="30"/>
      <c r="AR177" s="46"/>
    </row>
    <row r="178" spans="25:44" x14ac:dyDescent="0.2">
      <c r="Y178" s="30"/>
      <c r="Z178" s="30"/>
      <c r="AA178" s="29"/>
      <c r="AB178" s="30"/>
      <c r="AC178" s="29"/>
      <c r="AD178" s="29"/>
      <c r="AE178" s="29"/>
      <c r="AF178" s="29"/>
      <c r="AG178" s="29"/>
      <c r="AH178" s="30"/>
      <c r="AI178" s="30"/>
      <c r="AJ178" s="30"/>
      <c r="AK178" s="30"/>
      <c r="AL178" s="30"/>
      <c r="AM178" s="30"/>
      <c r="AN178" s="30"/>
      <c r="AO178" s="30"/>
      <c r="AP178" s="45"/>
      <c r="AQ178" s="30"/>
      <c r="AR178" s="46"/>
    </row>
    <row r="179" spans="25:44" x14ac:dyDescent="0.2">
      <c r="Y179" s="30"/>
      <c r="Z179" s="30"/>
      <c r="AA179" s="29"/>
      <c r="AB179" s="30"/>
      <c r="AC179" s="29"/>
      <c r="AD179" s="29"/>
      <c r="AE179" s="29"/>
      <c r="AF179" s="29"/>
      <c r="AG179" s="29"/>
      <c r="AH179" s="30"/>
      <c r="AI179" s="30"/>
      <c r="AJ179" s="30"/>
      <c r="AK179" s="30"/>
      <c r="AL179" s="30"/>
      <c r="AM179" s="30"/>
      <c r="AN179" s="30"/>
      <c r="AO179" s="30"/>
      <c r="AP179" s="45"/>
      <c r="AQ179" s="30"/>
      <c r="AR179" s="46"/>
    </row>
    <row r="180" spans="25:44" x14ac:dyDescent="0.2">
      <c r="Y180" s="30"/>
      <c r="Z180" s="30"/>
      <c r="AA180" s="29"/>
      <c r="AB180" s="30"/>
      <c r="AC180" s="29"/>
      <c r="AD180" s="29"/>
      <c r="AE180" s="29"/>
      <c r="AF180" s="29"/>
      <c r="AG180" s="29"/>
      <c r="AH180" s="30"/>
      <c r="AI180" s="30"/>
      <c r="AJ180" s="30"/>
      <c r="AK180" s="30"/>
      <c r="AL180" s="30"/>
      <c r="AM180" s="30"/>
      <c r="AN180" s="30"/>
      <c r="AO180" s="30"/>
      <c r="AP180" s="45"/>
      <c r="AQ180" s="30"/>
      <c r="AR180" s="46"/>
    </row>
    <row r="181" spans="25:44" x14ac:dyDescent="0.2">
      <c r="Y181" s="30"/>
      <c r="Z181" s="30"/>
      <c r="AA181" s="29"/>
      <c r="AB181" s="30"/>
      <c r="AC181" s="29"/>
      <c r="AD181" s="29"/>
      <c r="AE181" s="29"/>
      <c r="AF181" s="29"/>
      <c r="AG181" s="29"/>
      <c r="AH181" s="30"/>
      <c r="AI181" s="30"/>
      <c r="AJ181" s="30"/>
      <c r="AK181" s="30"/>
      <c r="AL181" s="30"/>
      <c r="AM181" s="30"/>
      <c r="AN181" s="30"/>
      <c r="AO181" s="30"/>
      <c r="AP181" s="45"/>
      <c r="AQ181" s="30"/>
      <c r="AR181" s="46"/>
    </row>
    <row r="182" spans="25:44" x14ac:dyDescent="0.2">
      <c r="Y182" s="30"/>
      <c r="Z182" s="30"/>
      <c r="AA182" s="29"/>
      <c r="AB182" s="30"/>
      <c r="AC182" s="29"/>
      <c r="AD182" s="29"/>
      <c r="AE182" s="29"/>
      <c r="AF182" s="29"/>
      <c r="AG182" s="29"/>
      <c r="AH182" s="30"/>
      <c r="AI182" s="30"/>
      <c r="AJ182" s="30"/>
      <c r="AK182" s="30"/>
      <c r="AL182" s="30"/>
      <c r="AM182" s="30"/>
      <c r="AN182" s="30"/>
      <c r="AO182" s="30"/>
      <c r="AP182" s="45"/>
      <c r="AQ182" s="30"/>
      <c r="AR182" s="46"/>
    </row>
    <row r="183" spans="25:44" x14ac:dyDescent="0.2">
      <c r="Y183" s="30"/>
      <c r="Z183" s="30"/>
      <c r="AA183" s="29"/>
      <c r="AB183" s="30"/>
      <c r="AC183" s="29"/>
      <c r="AD183" s="29"/>
      <c r="AE183" s="29"/>
      <c r="AF183" s="29"/>
      <c r="AG183" s="29"/>
      <c r="AH183" s="30"/>
      <c r="AI183" s="30"/>
      <c r="AJ183" s="30"/>
      <c r="AK183" s="30"/>
      <c r="AL183" s="30"/>
      <c r="AM183" s="30"/>
      <c r="AN183" s="30"/>
      <c r="AO183" s="30"/>
      <c r="AP183" s="45"/>
      <c r="AQ183" s="30"/>
      <c r="AR183" s="46"/>
    </row>
    <row r="184" spans="25:44" x14ac:dyDescent="0.2">
      <c r="Y184" s="30"/>
      <c r="Z184" s="30"/>
      <c r="AA184" s="29"/>
      <c r="AB184" s="30"/>
      <c r="AC184" s="29"/>
      <c r="AD184" s="29"/>
      <c r="AE184" s="29"/>
      <c r="AF184" s="29"/>
      <c r="AG184" s="29"/>
      <c r="AH184" s="30"/>
      <c r="AI184" s="30"/>
      <c r="AJ184" s="30"/>
      <c r="AK184" s="30"/>
      <c r="AL184" s="30"/>
      <c r="AM184" s="30"/>
      <c r="AN184" s="30"/>
      <c r="AO184" s="30"/>
      <c r="AP184" s="45"/>
      <c r="AQ184" s="30"/>
      <c r="AR184" s="46"/>
    </row>
    <row r="185" spans="25:44" x14ac:dyDescent="0.2">
      <c r="Y185" s="30"/>
      <c r="Z185" s="30"/>
      <c r="AA185" s="29"/>
      <c r="AB185" s="30"/>
      <c r="AC185" s="29"/>
      <c r="AD185" s="29"/>
      <c r="AE185" s="29"/>
      <c r="AF185" s="29"/>
      <c r="AG185" s="29"/>
      <c r="AH185" s="30"/>
      <c r="AI185" s="30"/>
      <c r="AJ185" s="30"/>
      <c r="AK185" s="30"/>
      <c r="AL185" s="30"/>
      <c r="AM185" s="30"/>
      <c r="AN185" s="30"/>
      <c r="AO185" s="30"/>
      <c r="AP185" s="45"/>
      <c r="AQ185" s="30"/>
      <c r="AR185" s="46"/>
    </row>
    <row r="186" spans="25:44" x14ac:dyDescent="0.2">
      <c r="Y186" s="30"/>
      <c r="Z186" s="30"/>
      <c r="AA186" s="29"/>
      <c r="AB186" s="30"/>
      <c r="AC186" s="29"/>
      <c r="AD186" s="29"/>
      <c r="AE186" s="29"/>
      <c r="AF186" s="29"/>
      <c r="AG186" s="29"/>
      <c r="AH186" s="30"/>
      <c r="AI186" s="30"/>
      <c r="AJ186" s="30"/>
      <c r="AK186" s="30"/>
      <c r="AL186" s="30"/>
      <c r="AM186" s="30"/>
      <c r="AN186" s="30"/>
      <c r="AO186" s="30"/>
      <c r="AP186" s="45"/>
      <c r="AQ186" s="30"/>
      <c r="AR186" s="46"/>
    </row>
    <row r="187" spans="25:44" x14ac:dyDescent="0.2">
      <c r="Y187" s="30"/>
      <c r="Z187" s="30"/>
      <c r="AA187" s="29"/>
      <c r="AB187" s="30"/>
      <c r="AC187" s="29"/>
      <c r="AD187" s="29"/>
      <c r="AE187" s="29"/>
      <c r="AF187" s="29"/>
      <c r="AG187" s="29"/>
      <c r="AH187" s="30"/>
      <c r="AI187" s="30"/>
      <c r="AJ187" s="30"/>
      <c r="AK187" s="30"/>
      <c r="AL187" s="30"/>
      <c r="AM187" s="30"/>
      <c r="AN187" s="30"/>
      <c r="AO187" s="30"/>
      <c r="AP187" s="45"/>
      <c r="AQ187" s="30"/>
      <c r="AR187" s="46"/>
    </row>
    <row r="188" spans="25:44" x14ac:dyDescent="0.2">
      <c r="Y188" s="30"/>
      <c r="Z188" s="30"/>
      <c r="AA188" s="29"/>
      <c r="AB188" s="30"/>
      <c r="AC188" s="29"/>
      <c r="AD188" s="29"/>
      <c r="AE188" s="29"/>
      <c r="AF188" s="29"/>
      <c r="AG188" s="29"/>
      <c r="AH188" s="30"/>
      <c r="AI188" s="30"/>
      <c r="AJ188" s="30"/>
      <c r="AK188" s="30"/>
      <c r="AL188" s="30"/>
      <c r="AM188" s="30"/>
      <c r="AN188" s="30"/>
      <c r="AO188" s="30"/>
      <c r="AP188" s="45"/>
      <c r="AQ188" s="30"/>
      <c r="AR188" s="46"/>
    </row>
    <row r="189" spans="25:44" x14ac:dyDescent="0.2">
      <c r="Y189" s="30"/>
      <c r="Z189" s="30"/>
      <c r="AA189" s="29"/>
      <c r="AB189" s="30"/>
      <c r="AC189" s="29"/>
      <c r="AD189" s="29"/>
      <c r="AE189" s="29"/>
      <c r="AF189" s="29"/>
      <c r="AG189" s="29"/>
      <c r="AH189" s="30"/>
      <c r="AI189" s="30"/>
      <c r="AJ189" s="30"/>
      <c r="AK189" s="30"/>
      <c r="AL189" s="30"/>
      <c r="AM189" s="30"/>
      <c r="AN189" s="30"/>
      <c r="AO189" s="30"/>
      <c r="AP189" s="45"/>
      <c r="AQ189" s="30"/>
      <c r="AR189" s="46"/>
    </row>
    <row r="190" spans="25:44" x14ac:dyDescent="0.2">
      <c r="Y190" s="30"/>
      <c r="Z190" s="30"/>
      <c r="AA190" s="29"/>
      <c r="AB190" s="30"/>
      <c r="AC190" s="29"/>
      <c r="AD190" s="29"/>
      <c r="AE190" s="29"/>
      <c r="AF190" s="29"/>
      <c r="AG190" s="29"/>
      <c r="AH190" s="30"/>
      <c r="AI190" s="30"/>
      <c r="AJ190" s="30"/>
      <c r="AK190" s="30"/>
      <c r="AL190" s="30"/>
      <c r="AM190" s="30"/>
      <c r="AN190" s="30"/>
      <c r="AO190" s="30"/>
      <c r="AP190" s="45"/>
      <c r="AQ190" s="30"/>
      <c r="AR190" s="46"/>
    </row>
    <row r="191" spans="25:44" x14ac:dyDescent="0.2">
      <c r="Y191" s="30"/>
      <c r="Z191" s="30"/>
      <c r="AA191" s="29"/>
      <c r="AB191" s="30"/>
      <c r="AC191" s="29"/>
      <c r="AD191" s="29"/>
      <c r="AE191" s="29"/>
      <c r="AF191" s="29"/>
      <c r="AG191" s="29"/>
      <c r="AH191" s="30"/>
      <c r="AI191" s="30"/>
      <c r="AJ191" s="30"/>
      <c r="AK191" s="30"/>
      <c r="AL191" s="30"/>
      <c r="AM191" s="30"/>
      <c r="AN191" s="30"/>
      <c r="AO191" s="30"/>
      <c r="AP191" s="45"/>
      <c r="AQ191" s="30"/>
      <c r="AR191" s="46"/>
    </row>
    <row r="192" spans="25:44" x14ac:dyDescent="0.2">
      <c r="Y192" s="30"/>
      <c r="Z192" s="30"/>
      <c r="AA192" s="29"/>
      <c r="AB192" s="30"/>
      <c r="AC192" s="29"/>
      <c r="AD192" s="29"/>
      <c r="AE192" s="29"/>
      <c r="AF192" s="29"/>
      <c r="AG192" s="29"/>
      <c r="AH192" s="30"/>
      <c r="AI192" s="30"/>
      <c r="AJ192" s="30"/>
      <c r="AK192" s="30"/>
      <c r="AL192" s="30"/>
      <c r="AM192" s="30"/>
      <c r="AN192" s="30"/>
      <c r="AO192" s="30"/>
      <c r="AP192" s="45"/>
      <c r="AQ192" s="30"/>
      <c r="AR192" s="46"/>
    </row>
    <row r="193" spans="25:44" x14ac:dyDescent="0.2">
      <c r="Y193" s="30"/>
      <c r="Z193" s="30"/>
      <c r="AA193" s="29"/>
      <c r="AB193" s="30"/>
      <c r="AC193" s="29"/>
      <c r="AD193" s="29"/>
      <c r="AE193" s="29"/>
      <c r="AF193" s="29"/>
      <c r="AG193" s="29"/>
      <c r="AH193" s="30"/>
      <c r="AI193" s="30"/>
      <c r="AJ193" s="30"/>
      <c r="AK193" s="30"/>
      <c r="AL193" s="30"/>
      <c r="AM193" s="30"/>
      <c r="AN193" s="30"/>
      <c r="AO193" s="30"/>
      <c r="AP193" s="45"/>
      <c r="AQ193" s="30"/>
      <c r="AR193" s="46"/>
    </row>
    <row r="194" spans="25:44" x14ac:dyDescent="0.2">
      <c r="Y194" s="30"/>
      <c r="Z194" s="30"/>
      <c r="AA194" s="29"/>
      <c r="AB194" s="30"/>
      <c r="AC194" s="29"/>
      <c r="AD194" s="29"/>
      <c r="AE194" s="29"/>
      <c r="AF194" s="29"/>
      <c r="AG194" s="29"/>
      <c r="AH194" s="30"/>
      <c r="AI194" s="30"/>
      <c r="AJ194" s="30"/>
      <c r="AK194" s="30"/>
      <c r="AL194" s="30"/>
      <c r="AM194" s="30"/>
      <c r="AN194" s="30"/>
      <c r="AO194" s="30"/>
      <c r="AP194" s="45"/>
      <c r="AQ194" s="30"/>
      <c r="AR194" s="46"/>
    </row>
    <row r="195" spans="25:44" x14ac:dyDescent="0.2">
      <c r="Y195" s="30"/>
      <c r="Z195" s="30"/>
      <c r="AA195" s="29"/>
      <c r="AB195" s="30"/>
      <c r="AC195" s="29"/>
      <c r="AD195" s="29"/>
      <c r="AE195" s="29"/>
      <c r="AF195" s="29"/>
      <c r="AG195" s="29"/>
      <c r="AH195" s="30"/>
      <c r="AI195" s="30"/>
      <c r="AJ195" s="30"/>
      <c r="AK195" s="30"/>
      <c r="AL195" s="30"/>
      <c r="AM195" s="30"/>
      <c r="AN195" s="30"/>
      <c r="AO195" s="30"/>
      <c r="AP195" s="45"/>
      <c r="AQ195" s="30"/>
      <c r="AR195" s="46"/>
    </row>
    <row r="196" spans="25:44" x14ac:dyDescent="0.2">
      <c r="Y196" s="30"/>
      <c r="Z196" s="30"/>
      <c r="AA196" s="29"/>
      <c r="AB196" s="30"/>
      <c r="AC196" s="29"/>
      <c r="AD196" s="29"/>
      <c r="AE196" s="29"/>
      <c r="AF196" s="29"/>
      <c r="AG196" s="29"/>
      <c r="AH196" s="30"/>
      <c r="AI196" s="30"/>
      <c r="AJ196" s="30"/>
      <c r="AK196" s="30"/>
      <c r="AL196" s="30"/>
      <c r="AM196" s="30"/>
      <c r="AN196" s="30"/>
      <c r="AO196" s="30"/>
      <c r="AP196" s="45"/>
      <c r="AQ196" s="30"/>
      <c r="AR196" s="46"/>
    </row>
    <row r="197" spans="25:44" x14ac:dyDescent="0.2">
      <c r="Y197" s="30"/>
      <c r="Z197" s="30"/>
      <c r="AA197" s="29"/>
      <c r="AB197" s="30"/>
      <c r="AC197" s="29"/>
      <c r="AD197" s="29"/>
      <c r="AE197" s="29"/>
      <c r="AF197" s="29"/>
      <c r="AG197" s="29"/>
      <c r="AH197" s="30"/>
      <c r="AI197" s="30"/>
      <c r="AJ197" s="30"/>
      <c r="AK197" s="30"/>
      <c r="AL197" s="30"/>
      <c r="AM197" s="30"/>
      <c r="AN197" s="30"/>
      <c r="AO197" s="30"/>
      <c r="AP197" s="45"/>
      <c r="AQ197" s="30"/>
      <c r="AR197" s="46"/>
    </row>
    <row r="198" spans="25:44" x14ac:dyDescent="0.2">
      <c r="Y198" s="30"/>
      <c r="Z198" s="30"/>
      <c r="AA198" s="29"/>
      <c r="AB198" s="30"/>
      <c r="AC198" s="29"/>
      <c r="AD198" s="29"/>
      <c r="AE198" s="29"/>
      <c r="AF198" s="29"/>
      <c r="AG198" s="29"/>
      <c r="AH198" s="30"/>
      <c r="AI198" s="30"/>
      <c r="AJ198" s="30"/>
      <c r="AK198" s="30"/>
      <c r="AL198" s="30"/>
      <c r="AM198" s="30"/>
      <c r="AN198" s="30"/>
      <c r="AO198" s="30"/>
      <c r="AP198" s="45"/>
      <c r="AQ198" s="30"/>
      <c r="AR198" s="46"/>
    </row>
    <row r="199" spans="25:44" x14ac:dyDescent="0.2">
      <c r="Y199" s="30"/>
      <c r="Z199" s="30"/>
      <c r="AA199" s="29"/>
      <c r="AB199" s="30"/>
      <c r="AC199" s="29"/>
      <c r="AD199" s="29"/>
      <c r="AE199" s="29"/>
      <c r="AF199" s="29"/>
      <c r="AG199" s="29"/>
      <c r="AH199" s="30"/>
      <c r="AI199" s="30"/>
      <c r="AJ199" s="30"/>
      <c r="AK199" s="30"/>
      <c r="AL199" s="30"/>
      <c r="AM199" s="30"/>
      <c r="AN199" s="30"/>
      <c r="AO199" s="30"/>
      <c r="AP199" s="45"/>
      <c r="AQ199" s="30"/>
      <c r="AR199" s="46"/>
    </row>
    <row r="200" spans="25:44" x14ac:dyDescent="0.2">
      <c r="Y200" s="30"/>
      <c r="Z200" s="30"/>
      <c r="AA200" s="29"/>
      <c r="AB200" s="30"/>
      <c r="AC200" s="29"/>
      <c r="AD200" s="29"/>
      <c r="AE200" s="29"/>
      <c r="AF200" s="29"/>
      <c r="AG200" s="29"/>
      <c r="AH200" s="30"/>
      <c r="AI200" s="30"/>
      <c r="AJ200" s="30"/>
      <c r="AK200" s="30"/>
      <c r="AL200" s="30"/>
      <c r="AM200" s="30"/>
      <c r="AN200" s="30"/>
      <c r="AO200" s="30"/>
      <c r="AP200" s="45"/>
      <c r="AQ200" s="30"/>
      <c r="AR200" s="46"/>
    </row>
    <row r="201" spans="25:44" x14ac:dyDescent="0.2">
      <c r="Y201" s="30"/>
      <c r="Z201" s="30"/>
      <c r="AA201" s="29"/>
      <c r="AB201" s="30"/>
      <c r="AC201" s="29"/>
      <c r="AD201" s="29"/>
      <c r="AE201" s="29"/>
      <c r="AF201" s="29"/>
      <c r="AG201" s="29"/>
      <c r="AH201" s="30"/>
      <c r="AI201" s="30"/>
      <c r="AJ201" s="30"/>
      <c r="AK201" s="30"/>
      <c r="AL201" s="30"/>
      <c r="AM201" s="30"/>
      <c r="AN201" s="30"/>
      <c r="AO201" s="30"/>
      <c r="AP201" s="45"/>
      <c r="AQ201" s="30"/>
      <c r="AR201" s="46"/>
    </row>
    <row r="202" spans="25:44" x14ac:dyDescent="0.2">
      <c r="Y202" s="30"/>
      <c r="Z202" s="30"/>
      <c r="AA202" s="29"/>
      <c r="AB202" s="30"/>
      <c r="AC202" s="29"/>
      <c r="AD202" s="29"/>
      <c r="AE202" s="29"/>
      <c r="AF202" s="29"/>
      <c r="AG202" s="29"/>
      <c r="AH202" s="30"/>
      <c r="AI202" s="30"/>
      <c r="AJ202" s="30"/>
      <c r="AK202" s="30"/>
      <c r="AL202" s="30"/>
      <c r="AM202" s="30"/>
      <c r="AN202" s="30"/>
      <c r="AO202" s="30"/>
      <c r="AP202" s="45"/>
      <c r="AQ202" s="30"/>
      <c r="AR202" s="46"/>
    </row>
    <row r="203" spans="25:44" x14ac:dyDescent="0.2">
      <c r="Y203" s="30"/>
      <c r="Z203" s="30"/>
      <c r="AA203" s="29"/>
      <c r="AB203" s="30"/>
      <c r="AC203" s="29"/>
      <c r="AD203" s="29"/>
      <c r="AE203" s="29"/>
      <c r="AF203" s="29"/>
      <c r="AG203" s="29"/>
      <c r="AH203" s="30"/>
      <c r="AI203" s="30"/>
      <c r="AJ203" s="30"/>
      <c r="AK203" s="30"/>
      <c r="AL203" s="30"/>
      <c r="AM203" s="30"/>
      <c r="AN203" s="30"/>
      <c r="AO203" s="30"/>
      <c r="AP203" s="45"/>
      <c r="AQ203" s="30"/>
      <c r="AR203" s="46"/>
    </row>
    <row r="204" spans="25:44" x14ac:dyDescent="0.2">
      <c r="Y204" s="30"/>
      <c r="Z204" s="30"/>
      <c r="AA204" s="29"/>
      <c r="AB204" s="30"/>
      <c r="AC204" s="29"/>
      <c r="AD204" s="29"/>
      <c r="AE204" s="29"/>
      <c r="AF204" s="29"/>
      <c r="AG204" s="29"/>
      <c r="AH204" s="30"/>
      <c r="AI204" s="30"/>
      <c r="AJ204" s="30"/>
      <c r="AK204" s="30"/>
      <c r="AL204" s="30"/>
      <c r="AM204" s="30"/>
      <c r="AN204" s="30"/>
      <c r="AO204" s="30"/>
      <c r="AP204" s="45"/>
      <c r="AQ204" s="30"/>
      <c r="AR204" s="46"/>
    </row>
    <row r="205" spans="25:44" x14ac:dyDescent="0.2">
      <c r="Y205" s="30"/>
      <c r="Z205" s="30"/>
      <c r="AA205" s="29"/>
      <c r="AB205" s="30"/>
      <c r="AC205" s="29"/>
      <c r="AD205" s="29"/>
      <c r="AE205" s="29"/>
      <c r="AF205" s="29"/>
      <c r="AG205" s="29"/>
      <c r="AH205" s="30"/>
      <c r="AI205" s="30"/>
      <c r="AJ205" s="30"/>
      <c r="AK205" s="30"/>
      <c r="AL205" s="30"/>
      <c r="AM205" s="30"/>
      <c r="AN205" s="30"/>
      <c r="AO205" s="30"/>
      <c r="AP205" s="45"/>
      <c r="AQ205" s="30"/>
      <c r="AR205" s="46"/>
    </row>
    <row r="206" spans="25:44" x14ac:dyDescent="0.2">
      <c r="Y206" s="30"/>
      <c r="Z206" s="30"/>
      <c r="AA206" s="29"/>
      <c r="AB206" s="30"/>
      <c r="AC206" s="29"/>
      <c r="AD206" s="29"/>
      <c r="AE206" s="29"/>
      <c r="AF206" s="29"/>
      <c r="AG206" s="29"/>
      <c r="AH206" s="30"/>
      <c r="AI206" s="30"/>
      <c r="AJ206" s="30"/>
      <c r="AK206" s="30"/>
      <c r="AL206" s="30"/>
      <c r="AM206" s="30"/>
      <c r="AN206" s="30"/>
      <c r="AO206" s="30"/>
      <c r="AP206" s="45"/>
      <c r="AQ206" s="30"/>
      <c r="AR206" s="46"/>
    </row>
    <row r="207" spans="25:44" x14ac:dyDescent="0.2">
      <c r="Y207" s="30"/>
      <c r="Z207" s="30"/>
      <c r="AA207" s="29"/>
      <c r="AB207" s="30"/>
      <c r="AC207" s="29"/>
      <c r="AD207" s="29"/>
      <c r="AE207" s="29"/>
      <c r="AF207" s="29"/>
      <c r="AG207" s="29"/>
      <c r="AH207" s="30"/>
      <c r="AI207" s="30"/>
      <c r="AJ207" s="30"/>
      <c r="AK207" s="30"/>
      <c r="AL207" s="30"/>
      <c r="AM207" s="30"/>
      <c r="AN207" s="30"/>
      <c r="AO207" s="30"/>
      <c r="AP207" s="45"/>
      <c r="AQ207" s="30"/>
      <c r="AR207" s="46"/>
    </row>
    <row r="208" spans="25:44" x14ac:dyDescent="0.2">
      <c r="Y208" s="30"/>
      <c r="Z208" s="30"/>
      <c r="AA208" s="29"/>
      <c r="AB208" s="30"/>
      <c r="AC208" s="29"/>
      <c r="AD208" s="29"/>
      <c r="AE208" s="29"/>
      <c r="AF208" s="29"/>
      <c r="AG208" s="29"/>
      <c r="AH208" s="30"/>
      <c r="AI208" s="30"/>
      <c r="AJ208" s="30"/>
      <c r="AK208" s="30"/>
      <c r="AL208" s="30"/>
      <c r="AM208" s="30"/>
      <c r="AN208" s="30"/>
      <c r="AO208" s="30"/>
      <c r="AP208" s="45"/>
      <c r="AQ208" s="30"/>
      <c r="AR208" s="46"/>
    </row>
    <row r="209" spans="25:44" x14ac:dyDescent="0.2">
      <c r="Y209" s="30"/>
      <c r="Z209" s="30"/>
      <c r="AA209" s="29"/>
      <c r="AB209" s="30"/>
      <c r="AC209" s="29"/>
      <c r="AD209" s="29"/>
      <c r="AE209" s="29"/>
      <c r="AF209" s="29"/>
      <c r="AG209" s="29"/>
      <c r="AH209" s="30"/>
      <c r="AI209" s="30"/>
      <c r="AJ209" s="30"/>
      <c r="AK209" s="30"/>
      <c r="AL209" s="30"/>
      <c r="AM209" s="30"/>
      <c r="AN209" s="30"/>
      <c r="AO209" s="30"/>
      <c r="AP209" s="45"/>
      <c r="AQ209" s="30"/>
      <c r="AR209" s="46"/>
    </row>
    <row r="210" spans="25:44" x14ac:dyDescent="0.2">
      <c r="Y210" s="30"/>
      <c r="Z210" s="30"/>
      <c r="AA210" s="29"/>
      <c r="AB210" s="30"/>
      <c r="AC210" s="29"/>
      <c r="AD210" s="29"/>
      <c r="AE210" s="29"/>
      <c r="AF210" s="29"/>
      <c r="AG210" s="29"/>
      <c r="AH210" s="30"/>
      <c r="AI210" s="30"/>
      <c r="AJ210" s="30"/>
      <c r="AK210" s="30"/>
      <c r="AL210" s="30"/>
      <c r="AM210" s="30"/>
      <c r="AN210" s="30"/>
      <c r="AO210" s="30"/>
      <c r="AP210" s="45"/>
      <c r="AQ210" s="30"/>
      <c r="AR210" s="46"/>
    </row>
    <row r="211" spans="25:44" x14ac:dyDescent="0.2">
      <c r="Y211" s="30"/>
      <c r="Z211" s="30"/>
      <c r="AA211" s="29"/>
      <c r="AB211" s="30"/>
      <c r="AC211" s="29"/>
      <c r="AD211" s="29"/>
      <c r="AE211" s="29"/>
      <c r="AF211" s="29"/>
      <c r="AG211" s="29"/>
      <c r="AH211" s="30"/>
      <c r="AI211" s="30"/>
      <c r="AJ211" s="30"/>
      <c r="AK211" s="30"/>
      <c r="AL211" s="30"/>
      <c r="AM211" s="30"/>
      <c r="AN211" s="30"/>
      <c r="AO211" s="30"/>
      <c r="AP211" s="45"/>
      <c r="AQ211" s="30"/>
      <c r="AR211" s="46"/>
    </row>
    <row r="212" spans="25:44" x14ac:dyDescent="0.2">
      <c r="Y212" s="30"/>
      <c r="Z212" s="30"/>
      <c r="AA212" s="29"/>
      <c r="AB212" s="30"/>
      <c r="AC212" s="29"/>
      <c r="AD212" s="29"/>
      <c r="AE212" s="29"/>
      <c r="AF212" s="29"/>
      <c r="AG212" s="29"/>
      <c r="AH212" s="30"/>
      <c r="AI212" s="30"/>
      <c r="AJ212" s="30"/>
      <c r="AK212" s="30"/>
      <c r="AL212" s="30"/>
      <c r="AM212" s="30"/>
      <c r="AN212" s="30"/>
      <c r="AO212" s="30"/>
      <c r="AP212" s="45"/>
      <c r="AQ212" s="30"/>
      <c r="AR212" s="46"/>
    </row>
    <row r="213" spans="25:44" x14ac:dyDescent="0.2">
      <c r="Y213" s="30"/>
      <c r="Z213" s="30"/>
      <c r="AA213" s="29"/>
      <c r="AB213" s="30"/>
      <c r="AC213" s="29"/>
      <c r="AD213" s="29"/>
      <c r="AE213" s="29"/>
      <c r="AF213" s="29"/>
      <c r="AG213" s="29"/>
      <c r="AH213" s="30"/>
      <c r="AI213" s="30"/>
      <c r="AJ213" s="30"/>
      <c r="AK213" s="30"/>
      <c r="AL213" s="30"/>
      <c r="AM213" s="30"/>
      <c r="AN213" s="30"/>
      <c r="AO213" s="30"/>
      <c r="AP213" s="45"/>
      <c r="AQ213" s="30"/>
      <c r="AR213" s="46"/>
    </row>
    <row r="214" spans="25:44" x14ac:dyDescent="0.2">
      <c r="Y214" s="30"/>
      <c r="Z214" s="30"/>
      <c r="AA214" s="29"/>
      <c r="AB214" s="30"/>
      <c r="AC214" s="29"/>
      <c r="AD214" s="29"/>
      <c r="AE214" s="29"/>
      <c r="AF214" s="29"/>
      <c r="AG214" s="29"/>
      <c r="AH214" s="30"/>
      <c r="AI214" s="30"/>
      <c r="AJ214" s="30"/>
      <c r="AK214" s="30"/>
      <c r="AL214" s="30"/>
      <c r="AM214" s="30"/>
      <c r="AN214" s="30"/>
      <c r="AO214" s="30"/>
      <c r="AP214" s="45"/>
      <c r="AQ214" s="30"/>
      <c r="AR214" s="46"/>
    </row>
    <row r="215" spans="25:44" x14ac:dyDescent="0.2">
      <c r="Y215" s="30"/>
      <c r="Z215" s="30"/>
      <c r="AA215" s="29"/>
      <c r="AB215" s="30"/>
      <c r="AC215" s="29"/>
      <c r="AD215" s="29"/>
      <c r="AE215" s="29"/>
      <c r="AF215" s="29"/>
      <c r="AG215" s="29"/>
      <c r="AH215" s="30"/>
      <c r="AI215" s="30"/>
      <c r="AJ215" s="30"/>
      <c r="AK215" s="30"/>
      <c r="AL215" s="30"/>
      <c r="AM215" s="30"/>
      <c r="AN215" s="30"/>
      <c r="AO215" s="30"/>
      <c r="AP215" s="45"/>
      <c r="AQ215" s="30"/>
      <c r="AR215" s="46"/>
    </row>
    <row r="216" spans="25:44" x14ac:dyDescent="0.2">
      <c r="Y216" s="30"/>
      <c r="Z216" s="30"/>
      <c r="AA216" s="29"/>
      <c r="AB216" s="30"/>
      <c r="AC216" s="29"/>
      <c r="AD216" s="29"/>
      <c r="AE216" s="29"/>
      <c r="AF216" s="29"/>
      <c r="AG216" s="29"/>
      <c r="AH216" s="30"/>
      <c r="AI216" s="30"/>
      <c r="AJ216" s="30"/>
      <c r="AK216" s="30"/>
      <c r="AL216" s="30"/>
      <c r="AM216" s="30"/>
      <c r="AN216" s="30"/>
      <c r="AO216" s="30"/>
      <c r="AP216" s="45"/>
      <c r="AQ216" s="30"/>
      <c r="AR216" s="46"/>
    </row>
    <row r="217" spans="25:44" x14ac:dyDescent="0.2">
      <c r="Y217" s="30"/>
      <c r="Z217" s="30"/>
      <c r="AA217" s="29"/>
      <c r="AB217" s="30"/>
      <c r="AC217" s="29"/>
      <c r="AD217" s="29"/>
      <c r="AE217" s="29"/>
      <c r="AF217" s="29"/>
      <c r="AG217" s="29"/>
      <c r="AH217" s="30"/>
      <c r="AI217" s="30"/>
      <c r="AJ217" s="30"/>
      <c r="AK217" s="30"/>
      <c r="AL217" s="30"/>
      <c r="AM217" s="30"/>
      <c r="AN217" s="30"/>
      <c r="AO217" s="30"/>
      <c r="AP217" s="45"/>
      <c r="AQ217" s="30"/>
      <c r="AR217" s="46"/>
    </row>
    <row r="218" spans="25:44" x14ac:dyDescent="0.2">
      <c r="Y218" s="30"/>
      <c r="Z218" s="30"/>
      <c r="AA218" s="29"/>
      <c r="AB218" s="30"/>
      <c r="AC218" s="29"/>
      <c r="AD218" s="29"/>
      <c r="AE218" s="29"/>
      <c r="AF218" s="29"/>
      <c r="AG218" s="29"/>
      <c r="AH218" s="30"/>
      <c r="AI218" s="30"/>
      <c r="AJ218" s="30"/>
      <c r="AK218" s="30"/>
      <c r="AL218" s="30"/>
      <c r="AM218" s="30"/>
      <c r="AN218" s="30"/>
      <c r="AO218" s="30"/>
      <c r="AP218" s="45"/>
      <c r="AQ218" s="30"/>
      <c r="AR218" s="46"/>
    </row>
    <row r="219" spans="25:44" x14ac:dyDescent="0.2">
      <c r="Y219" s="30"/>
      <c r="Z219" s="30"/>
      <c r="AA219" s="29"/>
      <c r="AB219" s="30"/>
      <c r="AC219" s="29"/>
      <c r="AD219" s="29"/>
      <c r="AE219" s="29"/>
      <c r="AF219" s="29"/>
      <c r="AG219" s="29"/>
      <c r="AH219" s="30"/>
      <c r="AI219" s="30"/>
      <c r="AJ219" s="30"/>
      <c r="AK219" s="30"/>
      <c r="AL219" s="30"/>
      <c r="AM219" s="30"/>
      <c r="AN219" s="30"/>
      <c r="AO219" s="30"/>
      <c r="AP219" s="45"/>
      <c r="AQ219" s="30"/>
      <c r="AR219" s="46"/>
    </row>
    <row r="220" spans="25:44" x14ac:dyDescent="0.2">
      <c r="Y220" s="30"/>
      <c r="Z220" s="30"/>
      <c r="AA220" s="29"/>
      <c r="AB220" s="30"/>
      <c r="AC220" s="29"/>
      <c r="AD220" s="29"/>
      <c r="AE220" s="29"/>
      <c r="AF220" s="29"/>
      <c r="AG220" s="29"/>
      <c r="AH220" s="30"/>
      <c r="AI220" s="30"/>
      <c r="AJ220" s="30"/>
      <c r="AK220" s="30"/>
      <c r="AL220" s="30"/>
      <c r="AM220" s="30"/>
      <c r="AN220" s="30"/>
      <c r="AO220" s="30"/>
      <c r="AP220" s="45"/>
      <c r="AQ220" s="30"/>
      <c r="AR220" s="46"/>
    </row>
    <row r="221" spans="25:44" x14ac:dyDescent="0.2">
      <c r="Y221" s="30"/>
      <c r="Z221" s="30"/>
      <c r="AA221" s="29"/>
      <c r="AB221" s="30"/>
      <c r="AC221" s="29"/>
      <c r="AD221" s="29"/>
      <c r="AE221" s="29"/>
      <c r="AF221" s="29"/>
      <c r="AG221" s="29"/>
      <c r="AH221" s="30"/>
      <c r="AI221" s="30"/>
      <c r="AJ221" s="30"/>
      <c r="AK221" s="30"/>
      <c r="AL221" s="30"/>
      <c r="AM221" s="30"/>
      <c r="AN221" s="30"/>
      <c r="AO221" s="30"/>
      <c r="AP221" s="45"/>
      <c r="AQ221" s="30"/>
      <c r="AR221" s="46"/>
    </row>
    <row r="222" spans="25:44" x14ac:dyDescent="0.2">
      <c r="Y222" s="30"/>
      <c r="Z222" s="30"/>
      <c r="AA222" s="29"/>
      <c r="AB222" s="30"/>
      <c r="AC222" s="29"/>
      <c r="AD222" s="29"/>
      <c r="AE222" s="29"/>
      <c r="AF222" s="29"/>
      <c r="AG222" s="29"/>
      <c r="AH222" s="30"/>
      <c r="AI222" s="30"/>
      <c r="AJ222" s="30"/>
      <c r="AK222" s="30"/>
      <c r="AL222" s="30"/>
      <c r="AM222" s="30"/>
      <c r="AN222" s="30"/>
      <c r="AO222" s="30"/>
      <c r="AP222" s="45"/>
      <c r="AQ222" s="30"/>
      <c r="AR222" s="46"/>
    </row>
    <row r="223" spans="25:44" x14ac:dyDescent="0.2">
      <c r="Y223" s="30"/>
      <c r="Z223" s="30"/>
      <c r="AA223" s="29"/>
      <c r="AB223" s="30"/>
      <c r="AC223" s="29"/>
      <c r="AD223" s="29"/>
      <c r="AE223" s="29"/>
      <c r="AF223" s="29"/>
      <c r="AG223" s="29"/>
      <c r="AH223" s="30"/>
      <c r="AI223" s="30"/>
      <c r="AJ223" s="30"/>
      <c r="AK223" s="30"/>
      <c r="AL223" s="30"/>
      <c r="AM223" s="30"/>
      <c r="AN223" s="30"/>
      <c r="AO223" s="30"/>
      <c r="AP223" s="45"/>
      <c r="AQ223" s="30"/>
      <c r="AR223" s="46"/>
    </row>
    <row r="224" spans="25:44" x14ac:dyDescent="0.2">
      <c r="Y224" s="30"/>
      <c r="Z224" s="30"/>
      <c r="AA224" s="29"/>
      <c r="AB224" s="30"/>
      <c r="AC224" s="29"/>
      <c r="AD224" s="29"/>
      <c r="AE224" s="29"/>
      <c r="AF224" s="29"/>
      <c r="AG224" s="29"/>
      <c r="AH224" s="30"/>
      <c r="AI224" s="30"/>
      <c r="AJ224" s="30"/>
      <c r="AK224" s="30"/>
      <c r="AL224" s="30"/>
      <c r="AM224" s="30"/>
      <c r="AN224" s="30"/>
      <c r="AO224" s="30"/>
      <c r="AP224" s="45"/>
      <c r="AQ224" s="30"/>
      <c r="AR224" s="46"/>
    </row>
    <row r="225" spans="25:44" x14ac:dyDescent="0.2">
      <c r="Y225" s="30"/>
      <c r="Z225" s="30"/>
      <c r="AA225" s="29"/>
      <c r="AB225" s="30"/>
      <c r="AC225" s="29"/>
      <c r="AD225" s="29"/>
      <c r="AE225" s="29"/>
      <c r="AF225" s="29"/>
      <c r="AG225" s="29"/>
      <c r="AH225" s="30"/>
      <c r="AI225" s="30"/>
      <c r="AJ225" s="30"/>
      <c r="AK225" s="30"/>
      <c r="AL225" s="30"/>
      <c r="AM225" s="30"/>
      <c r="AN225" s="30"/>
      <c r="AO225" s="30"/>
      <c r="AP225" s="45"/>
      <c r="AQ225" s="30"/>
      <c r="AR225" s="46"/>
    </row>
    <row r="226" spans="25:44" x14ac:dyDescent="0.2">
      <c r="Y226" s="30"/>
      <c r="Z226" s="30"/>
      <c r="AA226" s="29"/>
      <c r="AB226" s="30"/>
      <c r="AC226" s="29"/>
      <c r="AD226" s="29"/>
      <c r="AE226" s="29"/>
      <c r="AF226" s="29"/>
      <c r="AG226" s="29"/>
      <c r="AH226" s="30"/>
      <c r="AI226" s="30"/>
      <c r="AJ226" s="30"/>
      <c r="AK226" s="30"/>
      <c r="AL226" s="30"/>
      <c r="AM226" s="30"/>
      <c r="AN226" s="30"/>
      <c r="AO226" s="30"/>
      <c r="AP226" s="45"/>
      <c r="AQ226" s="30"/>
      <c r="AR226" s="46"/>
    </row>
    <row r="227" spans="25:44" x14ac:dyDescent="0.2">
      <c r="Y227" s="30"/>
      <c r="Z227" s="30"/>
      <c r="AA227" s="29"/>
      <c r="AB227" s="30"/>
      <c r="AC227" s="29"/>
      <c r="AD227" s="29"/>
      <c r="AE227" s="29"/>
      <c r="AF227" s="29"/>
      <c r="AG227" s="29"/>
      <c r="AH227" s="30"/>
      <c r="AI227" s="30"/>
      <c r="AJ227" s="30"/>
      <c r="AK227" s="30"/>
      <c r="AL227" s="30"/>
      <c r="AM227" s="30"/>
      <c r="AN227" s="30"/>
      <c r="AO227" s="30"/>
      <c r="AP227" s="45"/>
      <c r="AQ227" s="30"/>
      <c r="AR227" s="46"/>
    </row>
    <row r="228" spans="25:44" x14ac:dyDescent="0.2">
      <c r="Y228" s="30"/>
      <c r="Z228" s="30"/>
      <c r="AA228" s="29"/>
      <c r="AB228" s="30"/>
      <c r="AC228" s="29"/>
      <c r="AD228" s="29"/>
      <c r="AE228" s="29"/>
      <c r="AF228" s="29"/>
      <c r="AG228" s="29"/>
      <c r="AH228" s="30"/>
      <c r="AI228" s="30"/>
      <c r="AJ228" s="30"/>
      <c r="AK228" s="30"/>
      <c r="AL228" s="30"/>
      <c r="AM228" s="30"/>
      <c r="AN228" s="30"/>
      <c r="AO228" s="30"/>
      <c r="AP228" s="45"/>
      <c r="AQ228" s="30"/>
      <c r="AR228" s="46"/>
    </row>
    <row r="229" spans="25:44" x14ac:dyDescent="0.2">
      <c r="Y229" s="30"/>
      <c r="Z229" s="30"/>
      <c r="AA229" s="29"/>
      <c r="AB229" s="30"/>
      <c r="AC229" s="29"/>
      <c r="AD229" s="29"/>
      <c r="AE229" s="29"/>
      <c r="AF229" s="29"/>
      <c r="AG229" s="29"/>
      <c r="AH229" s="30"/>
      <c r="AI229" s="30"/>
      <c r="AJ229" s="30"/>
      <c r="AK229" s="30"/>
      <c r="AL229" s="30"/>
      <c r="AM229" s="30"/>
      <c r="AN229" s="30"/>
      <c r="AO229" s="30"/>
      <c r="AP229" s="45"/>
      <c r="AQ229" s="30"/>
      <c r="AR229" s="46"/>
    </row>
    <row r="230" spans="25:44" x14ac:dyDescent="0.2">
      <c r="Y230" s="30"/>
      <c r="Z230" s="30"/>
      <c r="AA230" s="29"/>
      <c r="AB230" s="30"/>
      <c r="AC230" s="29"/>
      <c r="AD230" s="29"/>
      <c r="AE230" s="29"/>
      <c r="AF230" s="29"/>
      <c r="AG230" s="29"/>
      <c r="AH230" s="30"/>
      <c r="AI230" s="30"/>
      <c r="AJ230" s="30"/>
      <c r="AK230" s="30"/>
      <c r="AL230" s="30"/>
      <c r="AM230" s="30"/>
      <c r="AN230" s="30"/>
      <c r="AO230" s="30"/>
      <c r="AP230" s="45"/>
      <c r="AQ230" s="30"/>
      <c r="AR230" s="46"/>
    </row>
    <row r="231" spans="25:44" x14ac:dyDescent="0.2">
      <c r="Y231" s="30"/>
      <c r="Z231" s="30"/>
      <c r="AA231" s="29"/>
      <c r="AB231" s="30"/>
      <c r="AC231" s="29"/>
      <c r="AD231" s="29"/>
      <c r="AE231" s="29"/>
      <c r="AF231" s="29"/>
      <c r="AG231" s="29"/>
      <c r="AH231" s="30"/>
      <c r="AI231" s="30"/>
      <c r="AJ231" s="30"/>
      <c r="AK231" s="30"/>
      <c r="AL231" s="30"/>
      <c r="AM231" s="30"/>
      <c r="AN231" s="30"/>
      <c r="AO231" s="30"/>
      <c r="AP231" s="45"/>
      <c r="AQ231" s="30"/>
      <c r="AR231" s="46"/>
    </row>
    <row r="232" spans="25:44" x14ac:dyDescent="0.2">
      <c r="Y232" s="30"/>
      <c r="Z232" s="30"/>
      <c r="AA232" s="29"/>
      <c r="AB232" s="30"/>
      <c r="AC232" s="29"/>
      <c r="AD232" s="29"/>
      <c r="AE232" s="29"/>
      <c r="AF232" s="29"/>
      <c r="AG232" s="29"/>
      <c r="AH232" s="30"/>
      <c r="AI232" s="30"/>
      <c r="AJ232" s="30"/>
      <c r="AK232" s="30"/>
      <c r="AL232" s="30"/>
      <c r="AM232" s="30"/>
      <c r="AN232" s="30"/>
      <c r="AO232" s="30"/>
      <c r="AP232" s="45"/>
      <c r="AQ232" s="30"/>
      <c r="AR232" s="46"/>
    </row>
    <row r="233" spans="25:44" x14ac:dyDescent="0.2">
      <c r="Y233" s="30"/>
      <c r="Z233" s="30"/>
      <c r="AA233" s="29"/>
      <c r="AB233" s="30"/>
      <c r="AC233" s="29"/>
      <c r="AD233" s="29"/>
      <c r="AE233" s="29"/>
      <c r="AF233" s="29"/>
      <c r="AG233" s="29"/>
      <c r="AH233" s="30"/>
      <c r="AI233" s="30"/>
      <c r="AJ233" s="30"/>
      <c r="AK233" s="30"/>
      <c r="AL233" s="30"/>
      <c r="AM233" s="30"/>
      <c r="AN233" s="30"/>
      <c r="AO233" s="30"/>
      <c r="AP233" s="45"/>
      <c r="AQ233" s="30"/>
      <c r="AR233" s="46"/>
    </row>
    <row r="234" spans="25:44" x14ac:dyDescent="0.2">
      <c r="Y234" s="30"/>
      <c r="Z234" s="30"/>
      <c r="AA234" s="29"/>
      <c r="AB234" s="30"/>
      <c r="AC234" s="29"/>
      <c r="AD234" s="29"/>
      <c r="AE234" s="29"/>
      <c r="AF234" s="29"/>
      <c r="AG234" s="29"/>
      <c r="AH234" s="30"/>
      <c r="AI234" s="30"/>
      <c r="AJ234" s="30"/>
      <c r="AK234" s="30"/>
      <c r="AL234" s="30"/>
      <c r="AM234" s="30"/>
      <c r="AN234" s="30"/>
      <c r="AO234" s="30"/>
      <c r="AP234" s="45"/>
      <c r="AQ234" s="30"/>
      <c r="AR234" s="46"/>
    </row>
    <row r="235" spans="25:44" x14ac:dyDescent="0.2">
      <c r="Y235" s="30"/>
      <c r="Z235" s="30"/>
      <c r="AA235" s="29"/>
      <c r="AB235" s="30"/>
      <c r="AC235" s="29"/>
      <c r="AD235" s="29"/>
      <c r="AE235" s="29"/>
      <c r="AF235" s="29"/>
      <c r="AG235" s="29"/>
      <c r="AH235" s="30"/>
      <c r="AI235" s="30"/>
      <c r="AJ235" s="30"/>
      <c r="AK235" s="30"/>
      <c r="AL235" s="30"/>
      <c r="AM235" s="30"/>
      <c r="AN235" s="30"/>
      <c r="AO235" s="30"/>
      <c r="AP235" s="45"/>
      <c r="AQ235" s="30"/>
      <c r="AR235" s="46"/>
    </row>
    <row r="236" spans="25:44" x14ac:dyDescent="0.2">
      <c r="Y236" s="30"/>
      <c r="Z236" s="30"/>
      <c r="AA236" s="29"/>
      <c r="AB236" s="30"/>
      <c r="AC236" s="29"/>
      <c r="AD236" s="29"/>
      <c r="AE236" s="29"/>
      <c r="AF236" s="29"/>
      <c r="AG236" s="29"/>
      <c r="AH236" s="30"/>
      <c r="AI236" s="30"/>
      <c r="AJ236" s="30"/>
      <c r="AK236" s="30"/>
      <c r="AL236" s="30"/>
      <c r="AM236" s="30"/>
      <c r="AN236" s="30"/>
      <c r="AO236" s="30"/>
      <c r="AP236" s="45"/>
      <c r="AQ236" s="30"/>
      <c r="AR236" s="46"/>
    </row>
    <row r="237" spans="25:44" x14ac:dyDescent="0.2">
      <c r="Y237" s="30"/>
      <c r="Z237" s="30"/>
      <c r="AA237" s="29"/>
      <c r="AB237" s="30"/>
      <c r="AC237" s="29"/>
      <c r="AD237" s="29"/>
      <c r="AE237" s="29"/>
      <c r="AF237" s="29"/>
      <c r="AG237" s="29"/>
      <c r="AH237" s="30"/>
      <c r="AI237" s="30"/>
      <c r="AJ237" s="30"/>
      <c r="AK237" s="30"/>
      <c r="AL237" s="30"/>
      <c r="AM237" s="30"/>
      <c r="AN237" s="30"/>
      <c r="AO237" s="30"/>
      <c r="AP237" s="45"/>
      <c r="AQ237" s="30"/>
      <c r="AR237" s="46"/>
    </row>
    <row r="238" spans="25:44" x14ac:dyDescent="0.2">
      <c r="Y238" s="30"/>
      <c r="Z238" s="30"/>
      <c r="AA238" s="29"/>
      <c r="AB238" s="30"/>
      <c r="AC238" s="29"/>
      <c r="AD238" s="29"/>
      <c r="AE238" s="29"/>
      <c r="AF238" s="29"/>
      <c r="AG238" s="29"/>
      <c r="AH238" s="30"/>
      <c r="AI238" s="30"/>
      <c r="AJ238" s="30"/>
      <c r="AK238" s="30"/>
      <c r="AL238" s="30"/>
      <c r="AM238" s="30"/>
      <c r="AN238" s="30"/>
      <c r="AO238" s="30"/>
      <c r="AP238" s="45"/>
      <c r="AQ238" s="30"/>
      <c r="AR238" s="46"/>
    </row>
    <row r="239" spans="25:44" x14ac:dyDescent="0.2">
      <c r="Y239" s="30"/>
      <c r="Z239" s="30"/>
      <c r="AA239" s="29"/>
      <c r="AB239" s="30"/>
      <c r="AC239" s="29"/>
      <c r="AD239" s="29"/>
      <c r="AE239" s="29"/>
      <c r="AF239" s="29"/>
      <c r="AG239" s="29"/>
      <c r="AH239" s="30"/>
      <c r="AI239" s="30"/>
      <c r="AJ239" s="30"/>
      <c r="AK239" s="30"/>
      <c r="AL239" s="30"/>
      <c r="AM239" s="30"/>
      <c r="AN239" s="30"/>
      <c r="AO239" s="30"/>
      <c r="AP239" s="45"/>
      <c r="AQ239" s="30"/>
      <c r="AR239" s="46"/>
    </row>
    <row r="240" spans="25:44" x14ac:dyDescent="0.2">
      <c r="Y240" s="30"/>
      <c r="Z240" s="30"/>
      <c r="AA240" s="29"/>
      <c r="AB240" s="30"/>
      <c r="AC240" s="29"/>
      <c r="AD240" s="29"/>
      <c r="AE240" s="29"/>
      <c r="AF240" s="29"/>
      <c r="AG240" s="29"/>
      <c r="AH240" s="30"/>
      <c r="AI240" s="30"/>
      <c r="AJ240" s="30"/>
      <c r="AK240" s="30"/>
      <c r="AL240" s="30"/>
      <c r="AM240" s="30"/>
      <c r="AN240" s="30"/>
      <c r="AO240" s="30"/>
      <c r="AP240" s="45"/>
      <c r="AQ240" s="30"/>
      <c r="AR240" s="46"/>
    </row>
    <row r="241" spans="25:44" x14ac:dyDescent="0.2">
      <c r="Y241" s="30"/>
      <c r="Z241" s="30"/>
      <c r="AA241" s="29"/>
      <c r="AB241" s="30"/>
      <c r="AC241" s="29"/>
      <c r="AD241" s="29"/>
      <c r="AE241" s="29"/>
      <c r="AF241" s="29"/>
      <c r="AG241" s="29"/>
      <c r="AH241" s="30"/>
      <c r="AI241" s="30"/>
      <c r="AJ241" s="30"/>
      <c r="AK241" s="30"/>
      <c r="AL241" s="30"/>
      <c r="AM241" s="30"/>
      <c r="AN241" s="30"/>
      <c r="AO241" s="30"/>
      <c r="AP241" s="45"/>
      <c r="AQ241" s="30"/>
      <c r="AR241" s="46"/>
    </row>
    <row r="242" spans="25:44" x14ac:dyDescent="0.2">
      <c r="Y242" s="30"/>
      <c r="Z242" s="30"/>
      <c r="AA242" s="29"/>
      <c r="AB242" s="30"/>
      <c r="AC242" s="29"/>
      <c r="AD242" s="29"/>
      <c r="AE242" s="29"/>
      <c r="AF242" s="29"/>
      <c r="AG242" s="29"/>
      <c r="AH242" s="30"/>
      <c r="AI242" s="30"/>
      <c r="AJ242" s="30"/>
      <c r="AK242" s="30"/>
      <c r="AL242" s="30"/>
      <c r="AM242" s="30"/>
      <c r="AN242" s="30"/>
      <c r="AO242" s="30"/>
      <c r="AP242" s="45"/>
      <c r="AQ242" s="30"/>
      <c r="AR242" s="46"/>
    </row>
    <row r="243" spans="25:44" x14ac:dyDescent="0.2">
      <c r="Y243" s="30"/>
      <c r="Z243" s="30"/>
      <c r="AA243" s="29"/>
      <c r="AB243" s="30"/>
      <c r="AC243" s="29"/>
      <c r="AD243" s="29"/>
      <c r="AE243" s="29"/>
      <c r="AF243" s="29"/>
      <c r="AG243" s="29"/>
      <c r="AH243" s="30"/>
      <c r="AI243" s="30"/>
      <c r="AJ243" s="30"/>
      <c r="AK243" s="30"/>
      <c r="AL243" s="30"/>
      <c r="AM243" s="30"/>
      <c r="AN243" s="30"/>
      <c r="AO243" s="30"/>
      <c r="AP243" s="45"/>
      <c r="AQ243" s="30"/>
      <c r="AR243" s="46"/>
    </row>
    <row r="244" spans="25:44" x14ac:dyDescent="0.2">
      <c r="Y244" s="30"/>
      <c r="Z244" s="30"/>
      <c r="AA244" s="29"/>
      <c r="AB244" s="30"/>
      <c r="AC244" s="29"/>
      <c r="AD244" s="29"/>
      <c r="AE244" s="29"/>
      <c r="AF244" s="29"/>
      <c r="AG244" s="29"/>
      <c r="AH244" s="30"/>
      <c r="AI244" s="30"/>
      <c r="AJ244" s="30"/>
      <c r="AK244" s="30"/>
      <c r="AL244" s="30"/>
      <c r="AM244" s="30"/>
      <c r="AN244" s="30"/>
      <c r="AO244" s="30"/>
      <c r="AP244" s="45"/>
      <c r="AQ244" s="30"/>
      <c r="AR244" s="46"/>
    </row>
    <row r="245" spans="25:44" x14ac:dyDescent="0.2">
      <c r="Y245" s="30"/>
      <c r="Z245" s="30"/>
      <c r="AA245" s="29"/>
      <c r="AB245" s="30"/>
      <c r="AC245" s="29"/>
      <c r="AD245" s="29"/>
      <c r="AE245" s="29"/>
      <c r="AF245" s="29"/>
      <c r="AG245" s="29"/>
      <c r="AH245" s="30"/>
      <c r="AI245" s="30"/>
      <c r="AJ245" s="30"/>
      <c r="AK245" s="30"/>
      <c r="AL245" s="30"/>
      <c r="AM245" s="30"/>
      <c r="AN245" s="30"/>
      <c r="AO245" s="30"/>
      <c r="AP245" s="45"/>
      <c r="AQ245" s="30"/>
      <c r="AR245" s="46"/>
    </row>
    <row r="246" spans="25:44" x14ac:dyDescent="0.2">
      <c r="Y246" s="30"/>
      <c r="Z246" s="30"/>
      <c r="AA246" s="29"/>
      <c r="AB246" s="30"/>
      <c r="AC246" s="29"/>
      <c r="AD246" s="29"/>
      <c r="AE246" s="29"/>
      <c r="AF246" s="29"/>
      <c r="AG246" s="29"/>
      <c r="AH246" s="30"/>
      <c r="AI246" s="30"/>
      <c r="AJ246" s="30"/>
      <c r="AK246" s="30"/>
      <c r="AL246" s="30"/>
      <c r="AM246" s="30"/>
      <c r="AN246" s="30"/>
      <c r="AO246" s="30"/>
      <c r="AP246" s="45"/>
      <c r="AQ246" s="30"/>
      <c r="AR246" s="46"/>
    </row>
    <row r="247" spans="25:44" x14ac:dyDescent="0.2">
      <c r="Y247" s="30"/>
      <c r="Z247" s="30"/>
      <c r="AA247" s="29"/>
      <c r="AB247" s="30"/>
      <c r="AC247" s="29"/>
      <c r="AD247" s="29"/>
      <c r="AE247" s="29"/>
      <c r="AF247" s="29"/>
      <c r="AG247" s="29"/>
      <c r="AH247" s="30"/>
      <c r="AI247" s="30"/>
      <c r="AJ247" s="30"/>
      <c r="AK247" s="30"/>
      <c r="AL247" s="30"/>
      <c r="AM247" s="30"/>
      <c r="AN247" s="30"/>
      <c r="AO247" s="30"/>
      <c r="AP247" s="45"/>
      <c r="AQ247" s="30"/>
      <c r="AR247" s="46"/>
    </row>
    <row r="248" spans="25:44" x14ac:dyDescent="0.2">
      <c r="Y248" s="30"/>
      <c r="Z248" s="30"/>
      <c r="AA248" s="29"/>
      <c r="AB248" s="30"/>
      <c r="AC248" s="29"/>
      <c r="AD248" s="29"/>
      <c r="AE248" s="29"/>
      <c r="AF248" s="29"/>
      <c r="AG248" s="29"/>
      <c r="AH248" s="30"/>
      <c r="AI248" s="30"/>
      <c r="AJ248" s="30"/>
      <c r="AK248" s="30"/>
      <c r="AL248" s="30"/>
      <c r="AM248" s="30"/>
      <c r="AN248" s="30"/>
      <c r="AO248" s="30"/>
      <c r="AP248" s="45"/>
      <c r="AQ248" s="30"/>
      <c r="AR248" s="46"/>
    </row>
    <row r="249" spans="25:44" x14ac:dyDescent="0.2">
      <c r="Y249" s="30"/>
      <c r="Z249" s="30"/>
      <c r="AA249" s="29"/>
      <c r="AB249" s="30"/>
      <c r="AC249" s="29"/>
      <c r="AD249" s="29"/>
      <c r="AE249" s="29"/>
      <c r="AF249" s="29"/>
      <c r="AG249" s="29"/>
      <c r="AH249" s="30"/>
      <c r="AI249" s="30"/>
      <c r="AJ249" s="30"/>
      <c r="AK249" s="30"/>
      <c r="AL249" s="30"/>
      <c r="AM249" s="30"/>
      <c r="AN249" s="30"/>
      <c r="AO249" s="30"/>
      <c r="AP249" s="45"/>
      <c r="AQ249" s="30"/>
      <c r="AR249" s="46"/>
    </row>
    <row r="250" spans="25:44" x14ac:dyDescent="0.2">
      <c r="Y250" s="30"/>
      <c r="Z250" s="30"/>
      <c r="AA250" s="29"/>
      <c r="AB250" s="30"/>
      <c r="AC250" s="29"/>
      <c r="AD250" s="29"/>
      <c r="AE250" s="29"/>
      <c r="AF250" s="29"/>
      <c r="AG250" s="29"/>
      <c r="AH250" s="30"/>
      <c r="AI250" s="30"/>
      <c r="AJ250" s="30"/>
      <c r="AK250" s="30"/>
      <c r="AL250" s="30"/>
      <c r="AM250" s="30"/>
      <c r="AN250" s="30"/>
      <c r="AO250" s="30"/>
      <c r="AP250" s="45"/>
      <c r="AQ250" s="30"/>
      <c r="AR250" s="46"/>
    </row>
    <row r="251" spans="25:44" x14ac:dyDescent="0.2">
      <c r="Y251" s="30"/>
      <c r="Z251" s="30"/>
      <c r="AA251" s="29"/>
      <c r="AB251" s="30"/>
      <c r="AC251" s="29"/>
      <c r="AD251" s="29"/>
      <c r="AE251" s="29"/>
      <c r="AF251" s="29"/>
      <c r="AG251" s="29"/>
      <c r="AH251" s="30"/>
      <c r="AI251" s="30"/>
      <c r="AJ251" s="30"/>
      <c r="AK251" s="30"/>
      <c r="AL251" s="30"/>
      <c r="AM251" s="30"/>
      <c r="AN251" s="30"/>
      <c r="AO251" s="30"/>
      <c r="AP251" s="45"/>
      <c r="AQ251" s="30"/>
      <c r="AR251" s="46"/>
    </row>
    <row r="252" spans="25:44" x14ac:dyDescent="0.2">
      <c r="Y252" s="30"/>
      <c r="Z252" s="30"/>
      <c r="AA252" s="29"/>
      <c r="AB252" s="30"/>
      <c r="AC252" s="29"/>
      <c r="AD252" s="29"/>
      <c r="AE252" s="29"/>
      <c r="AF252" s="29"/>
      <c r="AG252" s="29"/>
      <c r="AH252" s="30"/>
      <c r="AI252" s="30"/>
      <c r="AJ252" s="30"/>
      <c r="AK252" s="30"/>
      <c r="AL252" s="30"/>
      <c r="AM252" s="30"/>
      <c r="AN252" s="30"/>
      <c r="AO252" s="30"/>
      <c r="AP252" s="45"/>
      <c r="AQ252" s="30"/>
      <c r="AR252" s="46"/>
    </row>
    <row r="253" spans="25:44" x14ac:dyDescent="0.2">
      <c r="Y253" s="30"/>
      <c r="Z253" s="30"/>
      <c r="AA253" s="29"/>
      <c r="AB253" s="30"/>
      <c r="AC253" s="29"/>
      <c r="AD253" s="29"/>
      <c r="AE253" s="29"/>
      <c r="AF253" s="29"/>
      <c r="AG253" s="29"/>
      <c r="AH253" s="30"/>
      <c r="AI253" s="30"/>
      <c r="AJ253" s="30"/>
      <c r="AK253" s="30"/>
      <c r="AL253" s="30"/>
      <c r="AM253" s="30"/>
      <c r="AN253" s="30"/>
      <c r="AO253" s="30"/>
      <c r="AP253" s="45"/>
      <c r="AQ253" s="30"/>
      <c r="AR253" s="46"/>
    </row>
    <row r="254" spans="25:44" x14ac:dyDescent="0.2">
      <c r="Y254" s="30"/>
      <c r="Z254" s="30"/>
      <c r="AA254" s="29"/>
      <c r="AB254" s="30"/>
      <c r="AC254" s="29"/>
      <c r="AD254" s="29"/>
      <c r="AE254" s="29"/>
      <c r="AF254" s="29"/>
      <c r="AG254" s="29"/>
      <c r="AH254" s="30"/>
      <c r="AI254" s="30"/>
      <c r="AJ254" s="30"/>
      <c r="AK254" s="30"/>
      <c r="AL254" s="30"/>
      <c r="AM254" s="30"/>
      <c r="AN254" s="30"/>
      <c r="AO254" s="30"/>
      <c r="AP254" s="45"/>
      <c r="AQ254" s="30"/>
      <c r="AR254" s="46"/>
    </row>
    <row r="255" spans="25:44" x14ac:dyDescent="0.2">
      <c r="Y255" s="30"/>
      <c r="Z255" s="30"/>
      <c r="AA255" s="29"/>
      <c r="AB255" s="30"/>
      <c r="AC255" s="29"/>
      <c r="AD255" s="29"/>
      <c r="AE255" s="29"/>
      <c r="AF255" s="29"/>
      <c r="AG255" s="29"/>
      <c r="AH255" s="30"/>
      <c r="AI255" s="30"/>
      <c r="AJ255" s="30"/>
      <c r="AK255" s="30"/>
      <c r="AL255" s="30"/>
      <c r="AM255" s="30"/>
      <c r="AN255" s="30"/>
      <c r="AO255" s="30"/>
      <c r="AP255" s="45"/>
      <c r="AQ255" s="30"/>
      <c r="AR255" s="46"/>
    </row>
    <row r="256" spans="25:44" x14ac:dyDescent="0.2">
      <c r="Y256" s="30"/>
      <c r="Z256" s="30"/>
      <c r="AA256" s="29"/>
      <c r="AB256" s="30"/>
      <c r="AC256" s="29"/>
      <c r="AD256" s="29"/>
      <c r="AE256" s="29"/>
      <c r="AF256" s="29"/>
      <c r="AG256" s="29"/>
      <c r="AH256" s="30"/>
      <c r="AI256" s="30"/>
      <c r="AJ256" s="30"/>
      <c r="AK256" s="30"/>
      <c r="AL256" s="30"/>
      <c r="AM256" s="30"/>
      <c r="AN256" s="30"/>
      <c r="AO256" s="30"/>
      <c r="AP256" s="45"/>
      <c r="AQ256" s="30"/>
      <c r="AR256" s="46"/>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row r="427" spans="25:44" x14ac:dyDescent="0.2">
      <c r="Y427" s="30"/>
      <c r="Z427" s="30"/>
      <c r="AA427" s="29"/>
      <c r="AB427" s="30"/>
      <c r="AC427" s="29"/>
      <c r="AD427" s="29"/>
      <c r="AE427" s="29"/>
      <c r="AF427" s="29"/>
      <c r="AG427" s="29"/>
      <c r="AH427" s="30"/>
      <c r="AI427" s="30"/>
      <c r="AJ427" s="30"/>
      <c r="AK427" s="30"/>
      <c r="AL427" s="30"/>
      <c r="AM427" s="30"/>
      <c r="AN427" s="30"/>
      <c r="AO427" s="30"/>
      <c r="AP427" s="45"/>
      <c r="AQ427" s="30"/>
      <c r="AR427" s="46"/>
    </row>
    <row r="428" spans="25:44" x14ac:dyDescent="0.2">
      <c r="Y428" s="30"/>
      <c r="Z428" s="30"/>
      <c r="AA428" s="29"/>
      <c r="AB428" s="30"/>
      <c r="AC428" s="29"/>
      <c r="AD428" s="29"/>
      <c r="AE428" s="29"/>
      <c r="AF428" s="29"/>
      <c r="AG428" s="29"/>
      <c r="AH428" s="30"/>
      <c r="AI428" s="30"/>
      <c r="AJ428" s="30"/>
      <c r="AK428" s="30"/>
      <c r="AL428" s="30"/>
      <c r="AM428" s="30"/>
      <c r="AN428" s="30"/>
      <c r="AO428" s="30"/>
      <c r="AP428" s="45"/>
      <c r="AQ428" s="30"/>
      <c r="AR428" s="46"/>
    </row>
    <row r="429" spans="25:44" x14ac:dyDescent="0.2">
      <c r="Y429" s="30"/>
      <c r="Z429" s="30"/>
      <c r="AA429" s="29"/>
      <c r="AB429" s="30"/>
      <c r="AC429" s="29"/>
      <c r="AD429" s="29"/>
      <c r="AE429" s="29"/>
      <c r="AF429" s="29"/>
      <c r="AG429" s="29"/>
      <c r="AH429" s="30"/>
      <c r="AI429" s="30"/>
      <c r="AJ429" s="30"/>
      <c r="AK429" s="30"/>
      <c r="AL429" s="30"/>
      <c r="AM429" s="30"/>
      <c r="AN429" s="30"/>
      <c r="AO429" s="30"/>
      <c r="AP429" s="45"/>
      <c r="AQ429" s="30"/>
      <c r="AR429" s="46"/>
    </row>
    <row r="430" spans="25:44" x14ac:dyDescent="0.2">
      <c r="Y430" s="30"/>
      <c r="Z430" s="30"/>
      <c r="AA430" s="29"/>
      <c r="AB430" s="30"/>
      <c r="AC430" s="29"/>
      <c r="AD430" s="29"/>
      <c r="AE430" s="29"/>
      <c r="AF430" s="29"/>
      <c r="AG430" s="29"/>
      <c r="AH430" s="30"/>
      <c r="AI430" s="30"/>
      <c r="AJ430" s="30"/>
      <c r="AK430" s="30"/>
      <c r="AL430" s="30"/>
      <c r="AM430" s="30"/>
      <c r="AN430" s="30"/>
      <c r="AO430" s="30"/>
      <c r="AP430" s="45"/>
      <c r="AQ430" s="30"/>
      <c r="AR430" s="46"/>
    </row>
    <row r="431" spans="25:44" x14ac:dyDescent="0.2">
      <c r="Y431" s="30"/>
      <c r="Z431" s="30"/>
      <c r="AA431" s="29"/>
      <c r="AB431" s="30"/>
      <c r="AC431" s="29"/>
      <c r="AD431" s="29"/>
      <c r="AE431" s="29"/>
      <c r="AF431" s="29"/>
      <c r="AG431" s="29"/>
      <c r="AH431" s="30"/>
      <c r="AI431" s="30"/>
      <c r="AJ431" s="30"/>
      <c r="AK431" s="30"/>
      <c r="AL431" s="30"/>
      <c r="AM431" s="30"/>
      <c r="AN431" s="30"/>
      <c r="AO431" s="30"/>
      <c r="AP431" s="45"/>
      <c r="AQ431" s="30"/>
      <c r="AR431" s="46"/>
    </row>
    <row r="432" spans="25:44" x14ac:dyDescent="0.2">
      <c r="Y432" s="30"/>
      <c r="Z432" s="30"/>
      <c r="AA432" s="29"/>
      <c r="AB432" s="30"/>
      <c r="AC432" s="29"/>
      <c r="AD432" s="29"/>
      <c r="AE432" s="29"/>
      <c r="AF432" s="29"/>
      <c r="AG432" s="29"/>
      <c r="AH432" s="30"/>
      <c r="AI432" s="30"/>
      <c r="AJ432" s="30"/>
      <c r="AK432" s="30"/>
      <c r="AL432" s="30"/>
      <c r="AM432" s="30"/>
      <c r="AN432" s="30"/>
      <c r="AO432" s="30"/>
      <c r="AP432" s="45"/>
      <c r="AQ432" s="30"/>
      <c r="AR432" s="46"/>
    </row>
    <row r="433" spans="25:44" x14ac:dyDescent="0.2">
      <c r="Y433" s="30"/>
      <c r="Z433" s="30"/>
      <c r="AA433" s="29"/>
      <c r="AB433" s="30"/>
      <c r="AC433" s="29"/>
      <c r="AD433" s="29"/>
      <c r="AE433" s="29"/>
      <c r="AF433" s="29"/>
      <c r="AG433" s="29"/>
      <c r="AH433" s="30"/>
      <c r="AI433" s="30"/>
      <c r="AJ433" s="30"/>
      <c r="AK433" s="30"/>
      <c r="AL433" s="30"/>
      <c r="AM433" s="30"/>
      <c r="AN433" s="30"/>
      <c r="AO433" s="30"/>
      <c r="AP433" s="45"/>
      <c r="AQ433" s="30"/>
      <c r="AR433" s="46"/>
    </row>
    <row r="434" spans="25:44" x14ac:dyDescent="0.2">
      <c r="Y434" s="30"/>
      <c r="Z434" s="30"/>
      <c r="AA434" s="29"/>
      <c r="AB434" s="30"/>
      <c r="AC434" s="29"/>
      <c r="AD434" s="29"/>
      <c r="AE434" s="29"/>
      <c r="AF434" s="29"/>
      <c r="AG434" s="29"/>
      <c r="AH434" s="30"/>
      <c r="AI434" s="30"/>
      <c r="AJ434" s="30"/>
      <c r="AK434" s="30"/>
      <c r="AL434" s="30"/>
      <c r="AM434" s="30"/>
      <c r="AN434" s="30"/>
      <c r="AO434" s="30"/>
      <c r="AP434" s="45"/>
      <c r="AQ434" s="30"/>
      <c r="AR434" s="46"/>
    </row>
    <row r="435" spans="25:44" x14ac:dyDescent="0.2">
      <c r="Y435" s="30"/>
      <c r="Z435" s="30"/>
      <c r="AA435" s="29"/>
      <c r="AB435" s="30"/>
      <c r="AC435" s="29"/>
      <c r="AD435" s="29"/>
      <c r="AE435" s="29"/>
      <c r="AF435" s="29"/>
      <c r="AG435" s="29"/>
      <c r="AH435" s="30"/>
      <c r="AI435" s="30"/>
      <c r="AJ435" s="30"/>
      <c r="AK435" s="30"/>
      <c r="AL435" s="30"/>
      <c r="AM435" s="30"/>
      <c r="AN435" s="30"/>
      <c r="AO435" s="30"/>
      <c r="AP435" s="45"/>
      <c r="AQ435" s="30"/>
      <c r="AR435" s="46"/>
    </row>
    <row r="436" spans="25:44" x14ac:dyDescent="0.2">
      <c r="Y436" s="30"/>
      <c r="Z436" s="30"/>
      <c r="AA436" s="29"/>
      <c r="AB436" s="30"/>
      <c r="AC436" s="29"/>
      <c r="AD436" s="29"/>
      <c r="AE436" s="29"/>
      <c r="AF436" s="29"/>
      <c r="AG436" s="29"/>
      <c r="AH436" s="30"/>
      <c r="AI436" s="30"/>
      <c r="AJ436" s="30"/>
      <c r="AK436" s="30"/>
      <c r="AL436" s="30"/>
      <c r="AM436" s="30"/>
      <c r="AN436" s="30"/>
      <c r="AO436" s="30"/>
      <c r="AP436" s="45"/>
      <c r="AQ436" s="30"/>
      <c r="AR436" s="46"/>
    </row>
    <row r="437" spans="25:44" x14ac:dyDescent="0.2">
      <c r="Y437" s="30"/>
      <c r="Z437" s="30"/>
      <c r="AA437" s="29"/>
      <c r="AB437" s="30"/>
      <c r="AC437" s="29"/>
      <c r="AD437" s="29"/>
      <c r="AE437" s="29"/>
      <c r="AF437" s="29"/>
      <c r="AG437" s="29"/>
      <c r="AH437" s="30"/>
      <c r="AI437" s="30"/>
      <c r="AJ437" s="30"/>
      <c r="AK437" s="30"/>
      <c r="AL437" s="30"/>
      <c r="AM437" s="30"/>
      <c r="AN437" s="30"/>
      <c r="AO437" s="30"/>
      <c r="AP437" s="45"/>
      <c r="AQ437" s="30"/>
      <c r="AR437" s="46"/>
    </row>
    <row r="438" spans="25:44" x14ac:dyDescent="0.2">
      <c r="Y438" s="30"/>
      <c r="Z438" s="30"/>
      <c r="AA438" s="29"/>
      <c r="AB438" s="30"/>
      <c r="AC438" s="29"/>
      <c r="AD438" s="29"/>
      <c r="AE438" s="29"/>
      <c r="AF438" s="29"/>
      <c r="AG438" s="29"/>
      <c r="AH438" s="30"/>
      <c r="AI438" s="30"/>
      <c r="AJ438" s="30"/>
      <c r="AK438" s="30"/>
      <c r="AL438" s="30"/>
      <c r="AM438" s="30"/>
      <c r="AN438" s="30"/>
      <c r="AO438" s="30"/>
      <c r="AP438" s="45"/>
      <c r="AQ438" s="30"/>
      <c r="AR438" s="46"/>
    </row>
    <row r="439" spans="25:44" x14ac:dyDescent="0.2">
      <c r="Y439" s="30"/>
      <c r="Z439" s="30"/>
      <c r="AA439" s="29"/>
      <c r="AB439" s="30"/>
      <c r="AC439" s="29"/>
      <c r="AD439" s="29"/>
      <c r="AE439" s="29"/>
      <c r="AF439" s="29"/>
      <c r="AG439" s="29"/>
      <c r="AH439" s="30"/>
      <c r="AI439" s="30"/>
      <c r="AJ439" s="30"/>
      <c r="AK439" s="30"/>
      <c r="AL439" s="30"/>
      <c r="AM439" s="30"/>
      <c r="AN439" s="30"/>
      <c r="AO439" s="30"/>
      <c r="AP439" s="45"/>
      <c r="AQ439" s="30"/>
      <c r="AR439" s="46"/>
    </row>
    <row r="440" spans="25:44" x14ac:dyDescent="0.2">
      <c r="Y440" s="30"/>
      <c r="Z440" s="30"/>
      <c r="AA440" s="29"/>
      <c r="AB440" s="30"/>
      <c r="AC440" s="29"/>
      <c r="AD440" s="29"/>
      <c r="AE440" s="29"/>
      <c r="AF440" s="29"/>
      <c r="AG440" s="29"/>
      <c r="AH440" s="30"/>
      <c r="AI440" s="30"/>
      <c r="AJ440" s="30"/>
      <c r="AK440" s="30"/>
      <c r="AL440" s="30"/>
      <c r="AM440" s="30"/>
      <c r="AN440" s="30"/>
      <c r="AO440" s="30"/>
      <c r="AP440" s="45"/>
      <c r="AQ440" s="30"/>
      <c r="AR440" s="46"/>
    </row>
    <row r="441" spans="25:44" x14ac:dyDescent="0.2">
      <c r="Y441" s="30"/>
      <c r="Z441" s="30"/>
      <c r="AA441" s="29"/>
      <c r="AB441" s="30"/>
      <c r="AC441" s="29"/>
      <c r="AD441" s="29"/>
      <c r="AE441" s="29"/>
      <c r="AF441" s="29"/>
      <c r="AG441" s="29"/>
      <c r="AH441" s="30"/>
      <c r="AI441" s="30"/>
      <c r="AJ441" s="30"/>
      <c r="AK441" s="30"/>
      <c r="AL441" s="30"/>
      <c r="AM441" s="30"/>
      <c r="AN441" s="30"/>
      <c r="AO441" s="30"/>
      <c r="AP441" s="45"/>
      <c r="AQ441" s="30"/>
      <c r="AR441" s="46"/>
    </row>
    <row r="442" spans="25:44" x14ac:dyDescent="0.2">
      <c r="Y442" s="30"/>
      <c r="Z442" s="30"/>
      <c r="AA442" s="29"/>
      <c r="AB442" s="30"/>
      <c r="AC442" s="29"/>
      <c r="AD442" s="29"/>
      <c r="AE442" s="29"/>
      <c r="AF442" s="29"/>
      <c r="AG442" s="29"/>
      <c r="AH442" s="30"/>
      <c r="AI442" s="30"/>
      <c r="AJ442" s="30"/>
      <c r="AK442" s="30"/>
      <c r="AL442" s="30"/>
      <c r="AM442" s="30"/>
      <c r="AN442" s="30"/>
      <c r="AO442" s="30"/>
      <c r="AP442" s="45"/>
      <c r="AQ442" s="30"/>
      <c r="AR442" s="46"/>
    </row>
    <row r="443" spans="25:44" x14ac:dyDescent="0.2">
      <c r="Y443" s="30"/>
      <c r="Z443" s="30"/>
      <c r="AA443" s="29"/>
      <c r="AB443" s="30"/>
      <c r="AC443" s="29"/>
      <c r="AD443" s="29"/>
      <c r="AE443" s="29"/>
      <c r="AF443" s="29"/>
      <c r="AG443" s="29"/>
      <c r="AH443" s="30"/>
      <c r="AI443" s="30"/>
      <c r="AJ443" s="30"/>
      <c r="AK443" s="30"/>
      <c r="AL443" s="30"/>
      <c r="AM443" s="30"/>
      <c r="AN443" s="30"/>
      <c r="AO443" s="30"/>
      <c r="AP443" s="45"/>
      <c r="AQ443" s="30"/>
      <c r="AR443" s="46"/>
    </row>
    <row r="444" spans="25:44" x14ac:dyDescent="0.2">
      <c r="Y444" s="30"/>
      <c r="Z444" s="30"/>
      <c r="AA444" s="29"/>
      <c r="AB444" s="30"/>
      <c r="AC444" s="29"/>
      <c r="AD444" s="29"/>
      <c r="AE444" s="29"/>
      <c r="AF444" s="29"/>
      <c r="AG444" s="29"/>
      <c r="AH444" s="30"/>
      <c r="AI444" s="30"/>
      <c r="AJ444" s="30"/>
      <c r="AK444" s="30"/>
      <c r="AL444" s="30"/>
      <c r="AM444" s="30"/>
      <c r="AN444" s="30"/>
      <c r="AO444" s="30"/>
      <c r="AP444" s="45"/>
      <c r="AQ444" s="30"/>
      <c r="AR444" s="46"/>
    </row>
    <row r="445" spans="25:44" x14ac:dyDescent="0.2">
      <c r="Y445" s="30"/>
      <c r="Z445" s="30"/>
      <c r="AA445" s="29"/>
      <c r="AB445" s="30"/>
      <c r="AC445" s="29"/>
      <c r="AD445" s="29"/>
      <c r="AE445" s="29"/>
      <c r="AF445" s="29"/>
      <c r="AG445" s="29"/>
      <c r="AH445" s="30"/>
      <c r="AI445" s="30"/>
      <c r="AJ445" s="30"/>
      <c r="AK445" s="30"/>
      <c r="AL445" s="30"/>
      <c r="AM445" s="30"/>
      <c r="AN445" s="30"/>
      <c r="AO445" s="30"/>
      <c r="AP445" s="45"/>
      <c r="AQ445" s="30"/>
      <c r="AR445" s="46"/>
    </row>
    <row r="446" spans="25:44" x14ac:dyDescent="0.2">
      <c r="Y446" s="30"/>
      <c r="Z446" s="30"/>
      <c r="AA446" s="29"/>
      <c r="AB446" s="30"/>
      <c r="AC446" s="29"/>
      <c r="AD446" s="29"/>
      <c r="AE446" s="29"/>
      <c r="AF446" s="29"/>
      <c r="AG446" s="29"/>
      <c r="AH446" s="30"/>
      <c r="AI446" s="30"/>
      <c r="AJ446" s="30"/>
      <c r="AK446" s="30"/>
      <c r="AL446" s="30"/>
      <c r="AM446" s="30"/>
      <c r="AN446" s="30"/>
      <c r="AO446" s="30"/>
      <c r="AP446" s="45"/>
      <c r="AQ446" s="30"/>
      <c r="AR446" s="46"/>
    </row>
    <row r="447" spans="25:44" x14ac:dyDescent="0.2">
      <c r="Y447" s="30"/>
      <c r="Z447" s="30"/>
      <c r="AA447" s="29"/>
      <c r="AB447" s="30"/>
      <c r="AC447" s="29"/>
      <c r="AD447" s="29"/>
      <c r="AE447" s="29"/>
      <c r="AF447" s="29"/>
      <c r="AG447" s="29"/>
      <c r="AH447" s="30"/>
      <c r="AI447" s="30"/>
      <c r="AJ447" s="30"/>
      <c r="AK447" s="30"/>
      <c r="AL447" s="30"/>
      <c r="AM447" s="30"/>
      <c r="AN447" s="30"/>
      <c r="AO447" s="30"/>
      <c r="AP447" s="45"/>
      <c r="AQ447" s="30"/>
      <c r="AR447" s="46"/>
    </row>
    <row r="448" spans="25:44" x14ac:dyDescent="0.2">
      <c r="Y448" s="30"/>
      <c r="Z448" s="30"/>
      <c r="AA448" s="29"/>
      <c r="AB448" s="30"/>
      <c r="AC448" s="29"/>
      <c r="AD448" s="29"/>
      <c r="AE448" s="29"/>
      <c r="AF448" s="29"/>
      <c r="AG448" s="29"/>
      <c r="AH448" s="30"/>
      <c r="AI448" s="30"/>
      <c r="AJ448" s="30"/>
      <c r="AK448" s="30"/>
      <c r="AL448" s="30"/>
      <c r="AM448" s="30"/>
      <c r="AN448" s="30"/>
      <c r="AO448" s="30"/>
      <c r="AP448" s="45"/>
      <c r="AQ448" s="30"/>
      <c r="AR448" s="46"/>
    </row>
    <row r="449" spans="25:44" x14ac:dyDescent="0.2">
      <c r="Y449" s="30"/>
      <c r="Z449" s="30"/>
      <c r="AA449" s="29"/>
      <c r="AB449" s="30"/>
      <c r="AC449" s="29"/>
      <c r="AD449" s="29"/>
      <c r="AE449" s="29"/>
      <c r="AF449" s="29"/>
      <c r="AG449" s="29"/>
      <c r="AH449" s="30"/>
      <c r="AI449" s="30"/>
      <c r="AJ449" s="30"/>
      <c r="AK449" s="30"/>
      <c r="AL449" s="30"/>
      <c r="AM449" s="30"/>
      <c r="AN449" s="30"/>
      <c r="AO449" s="30"/>
      <c r="AP449" s="45"/>
      <c r="AQ449" s="30"/>
      <c r="AR449" s="46"/>
    </row>
    <row r="450" spans="25:44" x14ac:dyDescent="0.2">
      <c r="Y450" s="30"/>
      <c r="Z450" s="30"/>
      <c r="AA450" s="29"/>
      <c r="AB450" s="30"/>
      <c r="AC450" s="29"/>
      <c r="AD450" s="29"/>
      <c r="AE450" s="29"/>
      <c r="AF450" s="29"/>
      <c r="AG450" s="29"/>
      <c r="AH450" s="30"/>
      <c r="AI450" s="30"/>
      <c r="AJ450" s="30"/>
      <c r="AK450" s="30"/>
      <c r="AL450" s="30"/>
      <c r="AM450" s="30"/>
      <c r="AN450" s="30"/>
      <c r="AO450" s="30"/>
      <c r="AP450" s="45"/>
      <c r="AQ450" s="30"/>
      <c r="AR450" s="46"/>
    </row>
    <row r="451" spans="25:44" x14ac:dyDescent="0.2">
      <c r="Y451" s="30"/>
      <c r="Z451" s="30"/>
      <c r="AA451" s="29"/>
      <c r="AB451" s="30"/>
      <c r="AC451" s="29"/>
      <c r="AD451" s="29"/>
      <c r="AE451" s="29"/>
      <c r="AF451" s="29"/>
      <c r="AG451" s="29"/>
      <c r="AH451" s="30"/>
      <c r="AI451" s="30"/>
      <c r="AJ451" s="30"/>
      <c r="AK451" s="30"/>
      <c r="AL451" s="30"/>
      <c r="AM451" s="30"/>
      <c r="AN451" s="30"/>
      <c r="AO451" s="30"/>
      <c r="AP451" s="45"/>
      <c r="AQ451" s="30"/>
      <c r="AR451" s="46"/>
    </row>
    <row r="452" spans="25:44" x14ac:dyDescent="0.2">
      <c r="Y452" s="30"/>
      <c r="Z452" s="30"/>
      <c r="AA452" s="29"/>
      <c r="AB452" s="30"/>
      <c r="AC452" s="29"/>
      <c r="AD452" s="29"/>
      <c r="AE452" s="29"/>
      <c r="AF452" s="29"/>
      <c r="AG452" s="29"/>
      <c r="AH452" s="30"/>
      <c r="AI452" s="30"/>
      <c r="AJ452" s="30"/>
      <c r="AK452" s="30"/>
      <c r="AL452" s="30"/>
      <c r="AM452" s="30"/>
      <c r="AN452" s="30"/>
      <c r="AO452" s="30"/>
      <c r="AP452" s="45"/>
      <c r="AQ452" s="30"/>
      <c r="AR452" s="46"/>
    </row>
    <row r="453" spans="25:44" x14ac:dyDescent="0.2">
      <c r="Y453" s="30"/>
      <c r="Z453" s="30"/>
      <c r="AA453" s="29"/>
      <c r="AB453" s="30"/>
      <c r="AC453" s="29"/>
      <c r="AD453" s="29"/>
      <c r="AE453" s="29"/>
      <c r="AF453" s="29"/>
      <c r="AG453" s="29"/>
      <c r="AH453" s="30"/>
      <c r="AI453" s="30"/>
      <c r="AJ453" s="30"/>
      <c r="AK453" s="30"/>
      <c r="AL453" s="30"/>
      <c r="AM453" s="30"/>
      <c r="AN453" s="30"/>
      <c r="AO453" s="30"/>
      <c r="AP453" s="45"/>
      <c r="AQ453" s="30"/>
      <c r="AR453" s="46"/>
    </row>
    <row r="454" spans="25:44" x14ac:dyDescent="0.2">
      <c r="Y454" s="30"/>
      <c r="Z454" s="30"/>
      <c r="AA454" s="29"/>
      <c r="AB454" s="30"/>
      <c r="AC454" s="29"/>
      <c r="AD454" s="29"/>
      <c r="AE454" s="29"/>
      <c r="AF454" s="29"/>
      <c r="AG454" s="29"/>
      <c r="AH454" s="30"/>
      <c r="AI454" s="30"/>
      <c r="AJ454" s="30"/>
      <c r="AK454" s="30"/>
      <c r="AL454" s="30"/>
      <c r="AM454" s="30"/>
      <c r="AN454" s="30"/>
      <c r="AO454" s="30"/>
      <c r="AP454" s="45"/>
      <c r="AQ454" s="30"/>
      <c r="AR454" s="46"/>
    </row>
    <row r="455" spans="25:44" x14ac:dyDescent="0.2">
      <c r="Y455" s="30"/>
      <c r="Z455" s="30"/>
      <c r="AA455" s="29"/>
      <c r="AB455" s="30"/>
      <c r="AC455" s="29"/>
      <c r="AD455" s="29"/>
      <c r="AE455" s="29"/>
      <c r="AF455" s="29"/>
      <c r="AG455" s="29"/>
      <c r="AH455" s="30"/>
      <c r="AI455" s="30"/>
      <c r="AJ455" s="30"/>
      <c r="AK455" s="30"/>
      <c r="AL455" s="30"/>
      <c r="AM455" s="30"/>
      <c r="AN455" s="30"/>
      <c r="AO455" s="30"/>
      <c r="AP455" s="45"/>
      <c r="AQ455" s="30"/>
      <c r="AR455" s="46"/>
    </row>
    <row r="456" spans="25:44" x14ac:dyDescent="0.2">
      <c r="Y456" s="30"/>
      <c r="Z456" s="30"/>
      <c r="AA456" s="29"/>
      <c r="AB456" s="30"/>
      <c r="AC456" s="29"/>
      <c r="AD456" s="29"/>
      <c r="AE456" s="29"/>
      <c r="AF456" s="29"/>
      <c r="AG456" s="29"/>
      <c r="AH456" s="30"/>
      <c r="AI456" s="30"/>
      <c r="AJ456" s="30"/>
      <c r="AK456" s="30"/>
      <c r="AL456" s="30"/>
      <c r="AM456" s="30"/>
      <c r="AN456" s="30"/>
      <c r="AO456" s="30"/>
      <c r="AP456" s="45"/>
      <c r="AQ456" s="30"/>
      <c r="AR456" s="46"/>
    </row>
    <row r="457" spans="25:44" x14ac:dyDescent="0.2">
      <c r="Y457" s="30"/>
      <c r="Z457" s="30"/>
      <c r="AA457" s="29"/>
      <c r="AB457" s="30"/>
      <c r="AC457" s="29"/>
      <c r="AD457" s="29"/>
      <c r="AE457" s="29"/>
      <c r="AF457" s="29"/>
      <c r="AG457" s="29"/>
      <c r="AH457" s="30"/>
      <c r="AI457" s="30"/>
      <c r="AJ457" s="30"/>
      <c r="AK457" s="30"/>
      <c r="AL457" s="30"/>
      <c r="AM457" s="30"/>
      <c r="AN457" s="30"/>
      <c r="AO457" s="30"/>
      <c r="AP457" s="45"/>
      <c r="AQ457" s="30"/>
      <c r="AR457" s="46"/>
    </row>
    <row r="458" spans="25:44" x14ac:dyDescent="0.2">
      <c r="Y458" s="30"/>
      <c r="Z458" s="30"/>
      <c r="AA458" s="29"/>
      <c r="AB458" s="30"/>
      <c r="AC458" s="29"/>
      <c r="AD458" s="29"/>
      <c r="AE458" s="29"/>
      <c r="AF458" s="29"/>
      <c r="AG458" s="29"/>
      <c r="AH458" s="30"/>
      <c r="AI458" s="30"/>
      <c r="AJ458" s="30"/>
      <c r="AK458" s="30"/>
      <c r="AL458" s="30"/>
      <c r="AM458" s="30"/>
      <c r="AN458" s="30"/>
      <c r="AO458" s="30"/>
      <c r="AP458" s="45"/>
      <c r="AQ458" s="30"/>
      <c r="AR458" s="46"/>
    </row>
    <row r="459" spans="25:44" x14ac:dyDescent="0.2">
      <c r="Y459" s="30"/>
      <c r="Z459" s="30"/>
      <c r="AA459" s="29"/>
      <c r="AB459" s="30"/>
      <c r="AC459" s="29"/>
      <c r="AD459" s="29"/>
      <c r="AE459" s="29"/>
      <c r="AF459" s="29"/>
      <c r="AG459" s="29"/>
      <c r="AH459" s="30"/>
      <c r="AI459" s="30"/>
      <c r="AJ459" s="30"/>
      <c r="AK459" s="30"/>
      <c r="AL459" s="30"/>
      <c r="AM459" s="30"/>
      <c r="AN459" s="30"/>
      <c r="AO459" s="30"/>
      <c r="AP459" s="45"/>
      <c r="AQ459" s="30"/>
      <c r="AR459" s="46"/>
    </row>
    <row r="460" spans="25:44" x14ac:dyDescent="0.2">
      <c r="Y460" s="30"/>
      <c r="Z460" s="30"/>
      <c r="AA460" s="29"/>
      <c r="AB460" s="30"/>
      <c r="AC460" s="29"/>
      <c r="AD460" s="29"/>
      <c r="AE460" s="29"/>
      <c r="AF460" s="29"/>
      <c r="AG460" s="29"/>
      <c r="AH460" s="30"/>
      <c r="AI460" s="30"/>
      <c r="AJ460" s="30"/>
      <c r="AK460" s="30"/>
      <c r="AL460" s="30"/>
      <c r="AM460" s="30"/>
      <c r="AN460" s="30"/>
      <c r="AO460" s="30"/>
      <c r="AP460" s="45"/>
      <c r="AQ460" s="30"/>
      <c r="AR460" s="46"/>
    </row>
    <row r="461" spans="25:44" x14ac:dyDescent="0.2">
      <c r="Y461" s="30"/>
      <c r="Z461" s="30"/>
      <c r="AA461" s="29"/>
      <c r="AB461" s="30"/>
      <c r="AC461" s="29"/>
      <c r="AD461" s="29"/>
      <c r="AE461" s="29"/>
      <c r="AF461" s="29"/>
      <c r="AG461" s="29"/>
      <c r="AH461" s="30"/>
      <c r="AI461" s="30"/>
      <c r="AJ461" s="30"/>
      <c r="AK461" s="30"/>
      <c r="AL461" s="30"/>
      <c r="AM461" s="30"/>
      <c r="AN461" s="30"/>
      <c r="AO461" s="30"/>
      <c r="AP461" s="45"/>
      <c r="AQ461" s="30"/>
      <c r="AR461" s="46"/>
    </row>
    <row r="462" spans="25:44" x14ac:dyDescent="0.2">
      <c r="Y462" s="30"/>
      <c r="Z462" s="30"/>
      <c r="AA462" s="29"/>
      <c r="AB462" s="30"/>
      <c r="AC462" s="29"/>
      <c r="AD462" s="29"/>
      <c r="AE462" s="29"/>
      <c r="AF462" s="29"/>
      <c r="AG462" s="29"/>
      <c r="AH462" s="30"/>
      <c r="AI462" s="30"/>
      <c r="AJ462" s="30"/>
      <c r="AK462" s="30"/>
      <c r="AL462" s="30"/>
      <c r="AM462" s="30"/>
      <c r="AN462" s="30"/>
      <c r="AO462" s="30"/>
      <c r="AP462" s="45"/>
      <c r="AQ462" s="30"/>
      <c r="AR462" s="46"/>
    </row>
    <row r="463" spans="25:44" x14ac:dyDescent="0.2">
      <c r="Y463" s="30"/>
      <c r="Z463" s="30"/>
      <c r="AA463" s="29"/>
      <c r="AB463" s="30"/>
      <c r="AC463" s="29"/>
      <c r="AD463" s="29"/>
      <c r="AE463" s="29"/>
      <c r="AF463" s="29"/>
      <c r="AG463" s="29"/>
      <c r="AH463" s="30"/>
      <c r="AI463" s="30"/>
      <c r="AJ463" s="30"/>
      <c r="AK463" s="30"/>
      <c r="AL463" s="30"/>
      <c r="AM463" s="30"/>
      <c r="AN463" s="30"/>
      <c r="AO463" s="30"/>
      <c r="AP463" s="45"/>
      <c r="AQ463" s="30"/>
      <c r="AR463" s="46"/>
    </row>
    <row r="464" spans="25:44" x14ac:dyDescent="0.2">
      <c r="Y464" s="30"/>
      <c r="Z464" s="30"/>
      <c r="AA464" s="29"/>
      <c r="AB464" s="30"/>
      <c r="AC464" s="29"/>
      <c r="AD464" s="29"/>
      <c r="AE464" s="29"/>
      <c r="AF464" s="29"/>
      <c r="AG464" s="29"/>
      <c r="AH464" s="30"/>
      <c r="AI464" s="30"/>
      <c r="AJ464" s="30"/>
      <c r="AK464" s="30"/>
      <c r="AL464" s="30"/>
      <c r="AM464" s="30"/>
      <c r="AN464" s="30"/>
      <c r="AO464" s="30"/>
      <c r="AP464" s="45"/>
      <c r="AQ464" s="30"/>
      <c r="AR464" s="46"/>
    </row>
    <row r="465" spans="25:44" x14ac:dyDescent="0.2">
      <c r="Y465" s="30"/>
      <c r="Z465" s="30"/>
      <c r="AA465" s="29"/>
      <c r="AB465" s="30"/>
      <c r="AC465" s="29"/>
      <c r="AD465" s="29"/>
      <c r="AE465" s="29"/>
      <c r="AF465" s="29"/>
      <c r="AG465" s="29"/>
      <c r="AH465" s="30"/>
      <c r="AI465" s="30"/>
      <c r="AJ465" s="30"/>
      <c r="AK465" s="30"/>
      <c r="AL465" s="30"/>
      <c r="AM465" s="30"/>
      <c r="AN465" s="30"/>
      <c r="AO465" s="30"/>
      <c r="AP465" s="45"/>
      <c r="AQ465" s="30"/>
      <c r="AR465" s="46"/>
    </row>
    <row r="466" spans="25:44" x14ac:dyDescent="0.2">
      <c r="Y466" s="30"/>
      <c r="Z466" s="30"/>
      <c r="AA466" s="29"/>
      <c r="AB466" s="30"/>
      <c r="AC466" s="29"/>
      <c r="AD466" s="29"/>
      <c r="AE466" s="29"/>
      <c r="AF466" s="29"/>
      <c r="AG466" s="29"/>
      <c r="AH466" s="30"/>
      <c r="AI466" s="30"/>
      <c r="AJ466" s="30"/>
      <c r="AK466" s="30"/>
      <c r="AL466" s="30"/>
      <c r="AM466" s="30"/>
      <c r="AN466" s="30"/>
      <c r="AO466" s="30"/>
      <c r="AP466" s="45"/>
      <c r="AQ466" s="30"/>
      <c r="AR466" s="46"/>
    </row>
    <row r="467" spans="25:44" x14ac:dyDescent="0.2">
      <c r="Y467" s="30"/>
      <c r="Z467" s="30"/>
      <c r="AA467" s="29"/>
      <c r="AB467" s="30"/>
      <c r="AC467" s="29"/>
      <c r="AD467" s="29"/>
      <c r="AE467" s="29"/>
      <c r="AF467" s="29"/>
      <c r="AG467" s="29"/>
      <c r="AH467" s="30"/>
      <c r="AI467" s="30"/>
      <c r="AJ467" s="30"/>
      <c r="AK467" s="30"/>
      <c r="AL467" s="30"/>
      <c r="AM467" s="30"/>
      <c r="AN467" s="30"/>
      <c r="AO467" s="30"/>
      <c r="AP467" s="45"/>
      <c r="AQ467" s="30"/>
      <c r="AR467" s="46"/>
    </row>
    <row r="468" spans="25:44" x14ac:dyDescent="0.2">
      <c r="Y468" s="30"/>
      <c r="Z468" s="30"/>
      <c r="AA468" s="29"/>
      <c r="AB468" s="30"/>
      <c r="AC468" s="29"/>
      <c r="AD468" s="29"/>
      <c r="AE468" s="29"/>
      <c r="AF468" s="29"/>
      <c r="AG468" s="29"/>
      <c r="AH468" s="30"/>
      <c r="AI468" s="30"/>
      <c r="AJ468" s="30"/>
      <c r="AK468" s="30"/>
      <c r="AL468" s="30"/>
      <c r="AM468" s="30"/>
      <c r="AN468" s="30"/>
      <c r="AO468" s="30"/>
      <c r="AP468" s="45"/>
      <c r="AQ468" s="30"/>
      <c r="AR468" s="46"/>
    </row>
    <row r="469" spans="25:44" x14ac:dyDescent="0.2">
      <c r="Y469" s="30"/>
      <c r="Z469" s="30"/>
      <c r="AA469" s="29"/>
      <c r="AB469" s="30"/>
      <c r="AC469" s="29"/>
      <c r="AD469" s="29"/>
      <c r="AE469" s="29"/>
      <c r="AF469" s="29"/>
      <c r="AG469" s="29"/>
      <c r="AH469" s="30"/>
      <c r="AI469" s="30"/>
      <c r="AJ469" s="30"/>
      <c r="AK469" s="30"/>
      <c r="AL469" s="30"/>
      <c r="AM469" s="30"/>
      <c r="AN469" s="30"/>
      <c r="AO469" s="30"/>
      <c r="AP469" s="45"/>
      <c r="AQ469" s="30"/>
      <c r="AR469" s="46"/>
    </row>
    <row r="470" spans="25:44" x14ac:dyDescent="0.2">
      <c r="Y470" s="30"/>
      <c r="Z470" s="30"/>
      <c r="AA470" s="29"/>
      <c r="AB470" s="30"/>
      <c r="AC470" s="29"/>
      <c r="AD470" s="29"/>
      <c r="AE470" s="29"/>
      <c r="AF470" s="29"/>
      <c r="AG470" s="29"/>
      <c r="AH470" s="30"/>
      <c r="AI470" s="30"/>
      <c r="AJ470" s="30"/>
      <c r="AK470" s="30"/>
      <c r="AL470" s="30"/>
      <c r="AM470" s="30"/>
      <c r="AN470" s="30"/>
      <c r="AO470" s="30"/>
      <c r="AP470" s="45"/>
      <c r="AQ470" s="30"/>
      <c r="AR470" s="46"/>
    </row>
    <row r="471" spans="25:44" x14ac:dyDescent="0.2">
      <c r="Y471" s="30"/>
      <c r="Z471" s="30"/>
      <c r="AA471" s="29"/>
      <c r="AB471" s="30"/>
      <c r="AC471" s="29"/>
      <c r="AD471" s="29"/>
      <c r="AE471" s="29"/>
      <c r="AF471" s="29"/>
      <c r="AG471" s="29"/>
      <c r="AH471" s="30"/>
      <c r="AI471" s="30"/>
      <c r="AJ471" s="30"/>
      <c r="AK471" s="30"/>
      <c r="AL471" s="30"/>
      <c r="AM471" s="30"/>
      <c r="AN471" s="30"/>
      <c r="AO471" s="30"/>
      <c r="AP471" s="45"/>
      <c r="AQ471" s="30"/>
      <c r="AR471" s="46"/>
    </row>
    <row r="472" spans="25:44" x14ac:dyDescent="0.2">
      <c r="Y472" s="30"/>
      <c r="Z472" s="30"/>
      <c r="AA472" s="29"/>
      <c r="AB472" s="30"/>
      <c r="AC472" s="29"/>
      <c r="AD472" s="29"/>
      <c r="AE472" s="29"/>
      <c r="AF472" s="29"/>
      <c r="AG472" s="29"/>
      <c r="AH472" s="30"/>
      <c r="AI472" s="30"/>
      <c r="AJ472" s="30"/>
      <c r="AK472" s="30"/>
      <c r="AL472" s="30"/>
      <c r="AM472" s="30"/>
      <c r="AN472" s="30"/>
      <c r="AO472" s="30"/>
      <c r="AP472" s="45"/>
      <c r="AQ472" s="30"/>
      <c r="AR472" s="46"/>
    </row>
    <row r="473" spans="25:44" x14ac:dyDescent="0.2">
      <c r="Y473" s="30"/>
      <c r="Z473" s="30"/>
      <c r="AA473" s="29"/>
      <c r="AB473" s="30"/>
      <c r="AC473" s="29"/>
      <c r="AD473" s="29"/>
      <c r="AE473" s="29"/>
      <c r="AF473" s="29"/>
      <c r="AG473" s="29"/>
      <c r="AH473" s="30"/>
      <c r="AI473" s="30"/>
      <c r="AJ473" s="30"/>
      <c r="AK473" s="30"/>
      <c r="AL473" s="30"/>
      <c r="AM473" s="30"/>
      <c r="AN473" s="30"/>
      <c r="AO473" s="30"/>
      <c r="AP473" s="45"/>
      <c r="AQ473" s="30"/>
      <c r="AR473" s="46"/>
    </row>
    <row r="474" spans="25:44" x14ac:dyDescent="0.2">
      <c r="Y474" s="30"/>
      <c r="Z474" s="30"/>
      <c r="AA474" s="29"/>
      <c r="AB474" s="30"/>
      <c r="AC474" s="29"/>
      <c r="AD474" s="29"/>
      <c r="AE474" s="29"/>
      <c r="AF474" s="29"/>
      <c r="AG474" s="29"/>
      <c r="AH474" s="30"/>
      <c r="AI474" s="30"/>
      <c r="AJ474" s="30"/>
      <c r="AK474" s="30"/>
      <c r="AL474" s="30"/>
      <c r="AM474" s="30"/>
      <c r="AN474" s="30"/>
      <c r="AO474" s="30"/>
      <c r="AP474" s="45"/>
      <c r="AQ474" s="30"/>
      <c r="AR474" s="46"/>
    </row>
    <row r="475" spans="25:44" x14ac:dyDescent="0.2">
      <c r="Y475" s="30"/>
      <c r="Z475" s="30"/>
      <c r="AA475" s="29"/>
      <c r="AB475" s="30"/>
      <c r="AC475" s="29"/>
      <c r="AD475" s="29"/>
      <c r="AE475" s="29"/>
      <c r="AF475" s="29"/>
      <c r="AG475" s="29"/>
      <c r="AH475" s="30"/>
      <c r="AI475" s="30"/>
      <c r="AJ475" s="30"/>
      <c r="AK475" s="30"/>
      <c r="AL475" s="30"/>
      <c r="AM475" s="30"/>
      <c r="AN475" s="30"/>
      <c r="AO475" s="30"/>
      <c r="AP475" s="45"/>
      <c r="AQ475" s="30"/>
      <c r="AR475" s="46"/>
    </row>
    <row r="476" spans="25:44" x14ac:dyDescent="0.2">
      <c r="Y476" s="30"/>
      <c r="Z476" s="30"/>
      <c r="AA476" s="29"/>
      <c r="AB476" s="30"/>
      <c r="AC476" s="29"/>
      <c r="AD476" s="29"/>
      <c r="AE476" s="29"/>
      <c r="AF476" s="29"/>
      <c r="AG476" s="29"/>
      <c r="AH476" s="30"/>
      <c r="AI476" s="30"/>
      <c r="AJ476" s="30"/>
      <c r="AK476" s="30"/>
      <c r="AL476" s="30"/>
      <c r="AM476" s="30"/>
      <c r="AN476" s="30"/>
      <c r="AO476" s="30"/>
      <c r="AP476" s="45"/>
      <c r="AQ476" s="30"/>
      <c r="AR476" s="46"/>
    </row>
    <row r="477" spans="25:44" x14ac:dyDescent="0.2">
      <c r="Y477" s="30"/>
      <c r="Z477" s="30"/>
      <c r="AA477" s="29"/>
      <c r="AB477" s="30"/>
      <c r="AC477" s="29"/>
      <c r="AD477" s="29"/>
      <c r="AE477" s="29"/>
      <c r="AF477" s="29"/>
      <c r="AG477" s="29"/>
      <c r="AH477" s="30"/>
      <c r="AI477" s="30"/>
      <c r="AJ477" s="30"/>
      <c r="AK477" s="30"/>
      <c r="AL477" s="30"/>
      <c r="AM477" s="30"/>
      <c r="AN477" s="30"/>
      <c r="AO477" s="30"/>
      <c r="AP477" s="45"/>
      <c r="AQ477" s="30"/>
      <c r="AR477" s="46"/>
    </row>
    <row r="478" spans="25:44" x14ac:dyDescent="0.2">
      <c r="Y478" s="30"/>
      <c r="Z478" s="30"/>
      <c r="AA478" s="29"/>
      <c r="AB478" s="30"/>
      <c r="AC478" s="29"/>
      <c r="AD478" s="29"/>
      <c r="AE478" s="29"/>
      <c r="AF478" s="29"/>
      <c r="AG478" s="29"/>
      <c r="AH478" s="30"/>
      <c r="AI478" s="30"/>
      <c r="AJ478" s="30"/>
      <c r="AK478" s="30"/>
      <c r="AL478" s="30"/>
      <c r="AM478" s="30"/>
      <c r="AN478" s="30"/>
      <c r="AO478" s="30"/>
      <c r="AP478" s="45"/>
      <c r="AQ478" s="30"/>
      <c r="AR478" s="46"/>
    </row>
    <row r="479" spans="25:44" x14ac:dyDescent="0.2">
      <c r="Y479" s="30"/>
      <c r="Z479" s="30"/>
      <c r="AA479" s="29"/>
      <c r="AB479" s="30"/>
      <c r="AC479" s="29"/>
      <c r="AD479" s="29"/>
      <c r="AE479" s="29"/>
      <c r="AF479" s="29"/>
      <c r="AG479" s="29"/>
      <c r="AH479" s="30"/>
      <c r="AI479" s="30"/>
      <c r="AJ479" s="30"/>
      <c r="AK479" s="30"/>
      <c r="AL479" s="30"/>
      <c r="AM479" s="30"/>
      <c r="AN479" s="30"/>
      <c r="AO479" s="30"/>
      <c r="AP479" s="45"/>
      <c r="AQ479" s="30"/>
      <c r="AR479" s="46"/>
    </row>
    <row r="480" spans="25:44" x14ac:dyDescent="0.2">
      <c r="Y480" s="30"/>
      <c r="Z480" s="30"/>
      <c r="AA480" s="29"/>
      <c r="AB480" s="30"/>
      <c r="AC480" s="29"/>
      <c r="AD480" s="29"/>
      <c r="AE480" s="29"/>
      <c r="AF480" s="29"/>
      <c r="AG480" s="29"/>
      <c r="AH480" s="30"/>
      <c r="AI480" s="30"/>
      <c r="AJ480" s="30"/>
      <c r="AK480" s="30"/>
      <c r="AL480" s="30"/>
      <c r="AM480" s="30"/>
      <c r="AN480" s="30"/>
      <c r="AO480" s="30"/>
      <c r="AP480" s="45"/>
      <c r="AQ480" s="30"/>
      <c r="AR480" s="46"/>
    </row>
    <row r="481" spans="25:44" x14ac:dyDescent="0.2">
      <c r="Y481" s="30"/>
      <c r="Z481" s="30"/>
      <c r="AA481" s="29"/>
      <c r="AB481" s="30"/>
      <c r="AC481" s="29"/>
      <c r="AD481" s="29"/>
      <c r="AE481" s="29"/>
      <c r="AF481" s="29"/>
      <c r="AG481" s="29"/>
      <c r="AH481" s="30"/>
      <c r="AI481" s="30"/>
      <c r="AJ481" s="30"/>
      <c r="AK481" s="30"/>
      <c r="AL481" s="30"/>
      <c r="AM481" s="30"/>
      <c r="AN481" s="30"/>
      <c r="AO481" s="30"/>
      <c r="AP481" s="45"/>
      <c r="AQ481" s="30"/>
      <c r="AR481" s="46"/>
    </row>
    <row r="482" spans="25:44" x14ac:dyDescent="0.2">
      <c r="Y482" s="30"/>
      <c r="Z482" s="30"/>
      <c r="AA482" s="29"/>
      <c r="AB482" s="30"/>
      <c r="AC482" s="29"/>
      <c r="AD482" s="29"/>
      <c r="AE482" s="29"/>
      <c r="AF482" s="29"/>
      <c r="AG482" s="29"/>
      <c r="AH482" s="30"/>
      <c r="AI482" s="30"/>
      <c r="AJ482" s="30"/>
      <c r="AK482" s="30"/>
      <c r="AL482" s="30"/>
      <c r="AM482" s="30"/>
      <c r="AN482" s="30"/>
      <c r="AO482" s="30"/>
      <c r="AP482" s="45"/>
      <c r="AQ482" s="30"/>
      <c r="AR482" s="46"/>
    </row>
    <row r="483" spans="25:44" x14ac:dyDescent="0.2">
      <c r="Y483" s="30"/>
      <c r="Z483" s="30"/>
      <c r="AA483" s="29"/>
      <c r="AB483" s="30"/>
      <c r="AC483" s="29"/>
      <c r="AD483" s="29"/>
      <c r="AE483" s="29"/>
      <c r="AF483" s="29"/>
      <c r="AG483" s="29"/>
      <c r="AH483" s="30"/>
      <c r="AI483" s="30"/>
      <c r="AJ483" s="30"/>
      <c r="AK483" s="30"/>
      <c r="AL483" s="30"/>
      <c r="AM483" s="30"/>
      <c r="AN483" s="30"/>
      <c r="AO483" s="30"/>
      <c r="AP483" s="45"/>
      <c r="AQ483" s="30"/>
      <c r="AR483" s="46"/>
    </row>
    <row r="484" spans="25:44" x14ac:dyDescent="0.2">
      <c r="Y484" s="30"/>
      <c r="Z484" s="30"/>
      <c r="AA484" s="29"/>
      <c r="AB484" s="30"/>
      <c r="AC484" s="29"/>
      <c r="AD484" s="29"/>
      <c r="AE484" s="29"/>
      <c r="AF484" s="29"/>
      <c r="AG484" s="29"/>
      <c r="AH484" s="30"/>
      <c r="AI484" s="30"/>
      <c r="AJ484" s="30"/>
      <c r="AK484" s="30"/>
      <c r="AL484" s="30"/>
      <c r="AM484" s="30"/>
      <c r="AN484" s="30"/>
      <c r="AO484" s="30"/>
      <c r="AP484" s="45"/>
      <c r="AQ484" s="30"/>
      <c r="AR484" s="46"/>
    </row>
    <row r="485" spans="25:44" x14ac:dyDescent="0.2">
      <c r="Y485" s="30"/>
      <c r="Z485" s="30"/>
      <c r="AA485" s="29"/>
      <c r="AB485" s="30"/>
      <c r="AC485" s="29"/>
      <c r="AD485" s="29"/>
      <c r="AE485" s="29"/>
      <c r="AF485" s="29"/>
      <c r="AG485" s="29"/>
      <c r="AH485" s="30"/>
      <c r="AI485" s="30"/>
      <c r="AJ485" s="30"/>
      <c r="AK485" s="30"/>
      <c r="AL485" s="30"/>
      <c r="AM485" s="30"/>
      <c r="AN485" s="30"/>
      <c r="AO485" s="30"/>
      <c r="AP485" s="45"/>
      <c r="AQ485" s="30"/>
      <c r="AR485" s="46"/>
    </row>
    <row r="486" spans="25:44" x14ac:dyDescent="0.2">
      <c r="Y486" s="30"/>
      <c r="Z486" s="30"/>
      <c r="AA486" s="29"/>
      <c r="AB486" s="30"/>
      <c r="AC486" s="29"/>
      <c r="AD486" s="29"/>
      <c r="AE486" s="29"/>
      <c r="AF486" s="29"/>
      <c r="AG486" s="29"/>
      <c r="AH486" s="30"/>
      <c r="AI486" s="30"/>
      <c r="AJ486" s="30"/>
      <c r="AK486" s="30"/>
      <c r="AL486" s="30"/>
      <c r="AM486" s="30"/>
      <c r="AN486" s="30"/>
      <c r="AO486" s="30"/>
      <c r="AP486" s="45"/>
      <c r="AQ486" s="30"/>
      <c r="AR486" s="46"/>
    </row>
    <row r="487" spans="25:44" x14ac:dyDescent="0.2">
      <c r="Y487" s="30"/>
      <c r="Z487" s="30"/>
      <c r="AA487" s="29"/>
      <c r="AB487" s="30"/>
      <c r="AC487" s="29"/>
      <c r="AD487" s="29"/>
      <c r="AE487" s="29"/>
      <c r="AF487" s="29"/>
      <c r="AG487" s="29"/>
      <c r="AH487" s="30"/>
      <c r="AI487" s="30"/>
      <c r="AJ487" s="30"/>
      <c r="AK487" s="30"/>
      <c r="AL487" s="30"/>
      <c r="AM487" s="30"/>
      <c r="AN487" s="30"/>
      <c r="AO487" s="30"/>
      <c r="AP487" s="45"/>
      <c r="AQ487" s="30"/>
      <c r="AR487" s="46"/>
    </row>
    <row r="488" spans="25:44" x14ac:dyDescent="0.2">
      <c r="Y488" s="30"/>
      <c r="Z488" s="30"/>
      <c r="AA488" s="29"/>
      <c r="AB488" s="30"/>
      <c r="AC488" s="29"/>
      <c r="AD488" s="29"/>
      <c r="AE488" s="29"/>
      <c r="AF488" s="29"/>
      <c r="AG488" s="29"/>
      <c r="AH488" s="30"/>
      <c r="AI488" s="30"/>
      <c r="AJ488" s="30"/>
      <c r="AK488" s="30"/>
      <c r="AL488" s="30"/>
      <c r="AM488" s="30"/>
      <c r="AN488" s="30"/>
      <c r="AO488" s="30"/>
      <c r="AP488" s="45"/>
      <c r="AQ488" s="30"/>
      <c r="AR488" s="46"/>
    </row>
    <row r="489" spans="25:44" x14ac:dyDescent="0.2">
      <c r="Y489" s="30"/>
      <c r="Z489" s="30"/>
      <c r="AA489" s="29"/>
      <c r="AB489" s="30"/>
      <c r="AC489" s="29"/>
      <c r="AD489" s="29"/>
      <c r="AE489" s="29"/>
      <c r="AF489" s="29"/>
      <c r="AG489" s="29"/>
      <c r="AH489" s="30"/>
      <c r="AI489" s="30"/>
      <c r="AJ489" s="30"/>
      <c r="AK489" s="30"/>
      <c r="AL489" s="30"/>
      <c r="AM489" s="30"/>
      <c r="AN489" s="30"/>
      <c r="AO489" s="30"/>
      <c r="AP489" s="45"/>
      <c r="AQ489" s="30"/>
      <c r="AR489" s="46"/>
    </row>
    <row r="490" spans="25:44" x14ac:dyDescent="0.2">
      <c r="Y490" s="30"/>
      <c r="Z490" s="30"/>
      <c r="AA490" s="29"/>
      <c r="AB490" s="30"/>
      <c r="AC490" s="29"/>
      <c r="AD490" s="29"/>
      <c r="AE490" s="29"/>
      <c r="AF490" s="29"/>
      <c r="AG490" s="29"/>
      <c r="AH490" s="30"/>
      <c r="AI490" s="30"/>
      <c r="AJ490" s="30"/>
      <c r="AK490" s="30"/>
      <c r="AL490" s="30"/>
      <c r="AM490" s="30"/>
      <c r="AN490" s="30"/>
      <c r="AO490" s="30"/>
      <c r="AP490" s="45"/>
      <c r="AQ490" s="30"/>
      <c r="AR490" s="46"/>
    </row>
  </sheetData>
  <autoFilter ref="A1:X1" xr:uid="{EB18575B-C4C3-604D-AF58-D13AAAFFABAA}">
    <sortState xmlns:xlrd2="http://schemas.microsoft.com/office/spreadsheetml/2017/richdata2" ref="A2:X37">
      <sortCondition descending="1" ref="G1:G37"/>
    </sortState>
  </autoFilter>
  <conditionalFormatting sqref="V1:V1048576">
    <cfRule type="colorScale" priority="3">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5F0B6-26AF-8A4F-A6CB-6564E004448B}">
  <dimension ref="A1:AR503"/>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36.83203125" style="12" customWidth="1"/>
    <col min="4" max="4" width="2.6640625" style="10" hidden="1" customWidth="1"/>
    <col min="5" max="5" width="10.83203125" style="11" customWidth="1"/>
    <col min="6" max="6" width="47" style="10" hidden="1" customWidth="1"/>
    <col min="7" max="7" width="21" style="11" customWidth="1"/>
    <col min="8" max="9" width="10.83203125" style="11"/>
    <col min="10" max="10" width="10.83203125" style="11" customWidth="1"/>
    <col min="11" max="12" width="10.83203125" style="11"/>
    <col min="13" max="13" width="19.1640625" style="26" customWidth="1"/>
    <col min="14" max="16" width="25.6640625" style="26" customWidth="1"/>
    <col min="17" max="17" width="12.33203125" style="26" customWidth="1"/>
    <col min="18" max="18" width="25.6640625" style="26" customWidth="1"/>
    <col min="19" max="19" width="55.1640625" style="129" customWidth="1"/>
    <col min="20" max="21" width="10.83203125" style="11"/>
    <col min="22"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10" t="s">
        <v>2087</v>
      </c>
      <c r="B2" s="10" t="s">
        <v>2088</v>
      </c>
      <c r="C2" s="12" t="s">
        <v>2089</v>
      </c>
      <c r="D2" s="10" t="e" vm="598">
        <v>#VALUE!</v>
      </c>
      <c r="E2" s="32" t="str">
        <f t="shared" ref="E2:E32" si="0">HYPERLINK(_xlfn.CONCAT("https://duckduckgo.com/?q=%5c",LEFT(B2,FIND(" ",B2)-1)," pipeline"),"Link")</f>
        <v>Link</v>
      </c>
      <c r="F2" s="12" t="s">
        <v>2090</v>
      </c>
      <c r="G2" s="28" cm="1">
        <f t="array" ref="G2">_FV(D2,"Market cap",TRUE)/1000000000</f>
        <v>3.9546299999999999</v>
      </c>
      <c r="H2" s="11" cm="1">
        <f t="array" ref="H2">_FV(D2,"Price")</f>
        <v>41.79</v>
      </c>
      <c r="I2" s="11" t="s">
        <v>47</v>
      </c>
      <c r="J2" s="11" cm="1">
        <f t="array" ref="J2">_FV(D2,"Shares outstanding",TRUE)/1000000</f>
        <v>94.631</v>
      </c>
      <c r="K2" s="11">
        <v>93.94</v>
      </c>
      <c r="L2" s="89">
        <v>0.1361</v>
      </c>
      <c r="M2" s="25" t="s">
        <v>13948</v>
      </c>
      <c r="N2" s="95" t="s">
        <v>16229</v>
      </c>
      <c r="O2" s="95" t="s">
        <v>16230</v>
      </c>
      <c r="P2" s="131">
        <v>27.81</v>
      </c>
      <c r="Q2" s="95" t="s">
        <v>16231</v>
      </c>
      <c r="R2" s="95" t="s">
        <v>16232</v>
      </c>
      <c r="S2" s="127" t="s">
        <v>14848</v>
      </c>
      <c r="T2" s="11" t="s">
        <v>14811</v>
      </c>
      <c r="U2" s="11">
        <v>11.56</v>
      </c>
      <c r="V2" s="94" cm="1">
        <f t="array" ref="V2">(H2-(_FV(D2,"52 week high",TRUE)))/(_FV(D2,"52 week high",TRUE))</f>
        <v>-0.25107526881720427</v>
      </c>
      <c r="W2" s="94" cm="1">
        <f t="array" ref="W2">(H2-(_FV(D2,"52 week low",TRUE)))/(_FV(D2,"52 week low",TRUE))</f>
        <v>0.42822966507177024</v>
      </c>
      <c r="Y2" s="45" t="str">
        <f>HYPERLINK(_xlfn.CONCAT("https://twitter.com/search?q=%24",A2,"&amp;src=typed_query&amp;f=live&amp;pf=on"),"Twitter")</f>
        <v>Twitter</v>
      </c>
      <c r="Z2" s="45" t="str">
        <f t="shared" ref="Z2:Z32" si="1">HYPERLINK(_xlfn.CONCAT("https://twitter.com/search?q=%24",A2,"%20-%22discord.gg%22%20-%22database%22%20-%22chat%22%20-%22ultraalgo%22%20-%22signal%22%20-%22discord%22%20-%22chatroom%22%20-%22influencer%22%20-%22discord.io%22&amp;src=typed_query&amp;f=live"),"Twitter")</f>
        <v>Twitter</v>
      </c>
      <c r="AA2" s="46" t="str">
        <f>HYPERLINK(_xlfn.CONCAT("https://www.sec.gov/edgar/browse/?CIK=",(_xlfn.XLOOKUP(A2,CIK!$A$1:$A$99999,CIK!$B$1:$B$99999,,0))),"SEC")</f>
        <v>SEC</v>
      </c>
      <c r="AB2" s="45" t="str">
        <f>HYPERLINK(_xlfn.CONCAT("https://duckduckgo.com/?q=%5cprofiles+biocentury+",B2),"BC")</f>
        <v>BC</v>
      </c>
      <c r="AC2" s="46" t="str">
        <f>HYPERLINK(_xlfn.CONCAT("https://endpts.com/?s=",LEFT(B2,FIND(" ",B2)-1)),"News")</f>
        <v>News</v>
      </c>
      <c r="AD2" s="45" t="str">
        <f>HYPERLINK(_xlfn.CONCAT("https://www.evaluate.com/vantage-search?search_api_fulltext=",LEFT(B2,FIND(" ",B2)-1)),"News")</f>
        <v>News</v>
      </c>
      <c r="AE2" s="46" t="str">
        <f>HYPERLINK(_xlfn.CONCAT("https://www.biopharmadive.com/search/?q=",LEFT(B2,FIND(" ",B2)-1)),"News")</f>
        <v>News</v>
      </c>
      <c r="AF2" s="46" t="str">
        <f>HYPERLINK(_xlfn.CONCAT("https://www.biospace.com/news/?Keywords=",LEFT(B2,FIND(" ",B2)-1)),"News")</f>
        <v>News</v>
      </c>
      <c r="AG2" s="46" t="str">
        <f>HYPERLINK(_xlfn.CONCAT("https://www.fiercebiotech.com/search-results?fulltext_search=",LEFT(B2,FIND(" ",B2)-1)),"News")</f>
        <v>News</v>
      </c>
      <c r="AH2" s="45" t="str">
        <f t="shared" ref="AH2:AH32" si="2">HYPERLINK(_xlfn.CONCAT("https://news.google.com/search?q=",B2),"News")</f>
        <v>News</v>
      </c>
      <c r="AI2" s="45" t="str">
        <f>HYPERLINK(_xlfn.CONCAT("https://www.nasdaq.com/market-activity/stocks/",A2,"/option-chain"),"OC")</f>
        <v>OC</v>
      </c>
      <c r="AJ2" s="45" t="str">
        <f>HYPERLINK(_xlfn.CONCAT("https://whalewisdom.com/stock/",A2),"WW")</f>
        <v>WW</v>
      </c>
      <c r="AK2" s="45" t="str">
        <f>HYPERLINK(_xlfn.CONCAT("https://fintel.io/n/us/",A2),"FIN")</f>
        <v>FIN</v>
      </c>
      <c r="AL2" s="45" t="str">
        <f t="shared" ref="AL2:AL32" si="3">HYPERLINK(_xlfn.CONCAT("http://openinsider.com/search?q=",A2),"OI")</f>
        <v>OI</v>
      </c>
      <c r="AM2" s="45" t="str">
        <f>HYPERLINK(_xlfn.CONCAT("https://iborrowdesk.com/report/",A2),"IB")</f>
        <v>IB</v>
      </c>
      <c r="AN2" s="45" t="str">
        <f t="shared" ref="AN2:AN32" si="4">HYPERLINK(_xlfn.CONCAT("https://www.nasdaq.com/market-activity/stocks/",A2,"/short-interest"),"SI")</f>
        <v>SI</v>
      </c>
      <c r="AO2" s="45" t="str">
        <f t="shared" ref="AO2:AO32" si="5">HYPERLINK(_xlfn.CONCAT("https://shortsqueeze.com/?symbol=",A2),"SS")</f>
        <v>SS</v>
      </c>
      <c r="AP2" s="45" t="str">
        <f t="shared" ref="AP2:AP32" si="6">HYPERLINK(_xlfn.CONCAT("https://roic.ai/company/",A2),"ROIC")</f>
        <v>ROIC</v>
      </c>
      <c r="AQ2" s="45" t="str">
        <f t="shared" ref="AQ2:AQ32" si="7">HYPERLINK(_xlfn.CONCAT("https://www.dataroma.com/m/stock.php?sym=",A2),"DR")</f>
        <v>DR</v>
      </c>
      <c r="AR2" s="46" t="str">
        <f t="shared" ref="AR2:AR32" si="8">HYPERLINK(_xlfn.CONCAT("https://www.sharesoutstandinghistory.com/?symbol=",A2),"SOH")</f>
        <v>SOH</v>
      </c>
    </row>
    <row r="3" spans="1:44" s="43" customFormat="1" x14ac:dyDescent="0.2">
      <c r="A3" s="10" t="s">
        <v>2091</v>
      </c>
      <c r="B3" s="10" t="s">
        <v>2092</v>
      </c>
      <c r="C3" s="12" t="s">
        <v>2093</v>
      </c>
      <c r="D3" s="10" t="e" vm="599">
        <v>#VALUE!</v>
      </c>
      <c r="E3" s="32" t="str">
        <f t="shared" si="0"/>
        <v>Link</v>
      </c>
      <c r="F3" s="12" t="s">
        <v>2094</v>
      </c>
      <c r="G3" s="28" cm="1">
        <f t="array" ref="G3">_FV(D3,"Market cap",TRUE)/1000000000</f>
        <v>1.547247</v>
      </c>
      <c r="H3" s="11" cm="1">
        <f t="array" ref="H3">_FV(D3,"Price")</f>
        <v>28.16</v>
      </c>
      <c r="I3" s="11" t="s">
        <v>47</v>
      </c>
      <c r="J3" s="11" cm="1">
        <f t="array" ref="J3">_FV(D3,"Shares outstanding",TRUE)/1000000</f>
        <v>54.944859999999998</v>
      </c>
      <c r="K3" s="11">
        <v>51.16</v>
      </c>
      <c r="L3" s="89">
        <v>0.13619999999999999</v>
      </c>
      <c r="M3" s="25" t="s">
        <v>13910</v>
      </c>
      <c r="N3" s="95" t="s">
        <v>16233</v>
      </c>
      <c r="O3" s="95" t="s">
        <v>16234</v>
      </c>
      <c r="P3" s="131">
        <v>32.97</v>
      </c>
      <c r="Q3" s="95" t="s">
        <v>16235</v>
      </c>
      <c r="R3" s="95" t="s">
        <v>16236</v>
      </c>
      <c r="S3" s="127" t="s">
        <v>16237</v>
      </c>
      <c r="T3" s="11" t="s">
        <v>14812</v>
      </c>
      <c r="U3" s="11">
        <v>14.65</v>
      </c>
      <c r="V3" s="94" cm="1">
        <f t="array" ref="V3">(H3-(_FV(D3,"52 week high",TRUE)))/(_FV(D3,"52 week high",TRUE))</f>
        <v>-0.18987341772151894</v>
      </c>
      <c r="W3" s="94" cm="1">
        <f t="array" ref="W3">(H3-(_FV(D3,"52 week low",TRUE)))/(_FV(D3,"52 week low",TRUE))</f>
        <v>0.68119402985074629</v>
      </c>
      <c r="X3" s="10"/>
      <c r="Y3" s="45" t="str">
        <f t="shared" ref="Y3:Y32" si="9">HYPERLINK(_xlfn.CONCAT("https://twitter.com/search?q=%24",A3,"&amp;src=typed_query&amp;f=live&amp;pf=on"),"Twitter")</f>
        <v>Twitter</v>
      </c>
      <c r="Z3" s="45" t="str">
        <f t="shared" si="1"/>
        <v>Twitter</v>
      </c>
      <c r="AA3" s="46" t="str">
        <f>HYPERLINK(_xlfn.CONCAT("https://www.sec.gov/edgar/browse/?CIK=",(_xlfn.XLOOKUP(A3,CIK!$A$1:$A$99999,CIK!$B$1:$B$99999,,0))),"SEC")</f>
        <v>SEC</v>
      </c>
      <c r="AB3" s="45" t="str">
        <f t="shared" ref="AB3:AB32" si="10">HYPERLINK(_xlfn.CONCAT("https://duckduckgo.com/?q=%5cprofiles+biocentury+",B3),"BC")</f>
        <v>BC</v>
      </c>
      <c r="AC3" s="46" t="str">
        <f t="shared" ref="AC3:AC32" si="11">HYPERLINK(_xlfn.CONCAT("https://endpts.com/?s=",LEFT(B3,FIND(" ",B3)-1)),"News")</f>
        <v>News</v>
      </c>
      <c r="AD3" s="45" t="str">
        <f t="shared" ref="AD3:AD32" si="12">HYPERLINK(_xlfn.CONCAT("https://www.evaluate.com/vantage-search?search_api_fulltext=",LEFT(B3,FIND(" ",B3)-1)),"News")</f>
        <v>News</v>
      </c>
      <c r="AE3" s="46" t="str">
        <f t="shared" ref="AE3:AE32" si="13">HYPERLINK(_xlfn.CONCAT("https://www.biopharmadive.com/search/?q=",LEFT(B3,FIND(" ",B3)-1)),"News")</f>
        <v>News</v>
      </c>
      <c r="AF3" s="46" t="str">
        <f t="shared" ref="AF3:AF32" si="14">HYPERLINK(_xlfn.CONCAT("https://www.biospace.com/news/?Keywords=",LEFT(B3,FIND(" ",B3)-1)),"News")</f>
        <v>News</v>
      </c>
      <c r="AG3" s="46" t="str">
        <f t="shared" ref="AG3:AG32" si="15">HYPERLINK(_xlfn.CONCAT("https://www.fiercebiotech.com/search-results?fulltext_search=",LEFT(B3,FIND(" ",B3)-1)),"News")</f>
        <v>News</v>
      </c>
      <c r="AH3" s="45" t="str">
        <f t="shared" si="2"/>
        <v>News</v>
      </c>
      <c r="AI3" s="45" t="str">
        <f t="shared" ref="AI3:AI32" si="16">HYPERLINK(_xlfn.CONCAT("https://www.nasdaq.com/market-activity/stocks/",A3,"/option-chain"),"OC")</f>
        <v>OC</v>
      </c>
      <c r="AJ3" s="45" t="str">
        <f t="shared" ref="AJ3:AJ32" si="17">HYPERLINK(_xlfn.CONCAT("https://whalewisdom.com/stock/",A3),"WW")</f>
        <v>WW</v>
      </c>
      <c r="AK3" s="45" t="str">
        <f t="shared" ref="AK3:AK32" si="18">HYPERLINK(_xlfn.CONCAT("https://fintel.io/n/us/",A3),"FIN")</f>
        <v>FIN</v>
      </c>
      <c r="AL3" s="45" t="str">
        <f t="shared" si="3"/>
        <v>OI</v>
      </c>
      <c r="AM3" s="45" t="str">
        <f t="shared" ref="AM3:AM32" si="19">HYPERLINK(_xlfn.CONCAT("https://iborrowdesk.com/report/",A3),"IB")</f>
        <v>IB</v>
      </c>
      <c r="AN3" s="45" t="str">
        <f t="shared" si="4"/>
        <v>SI</v>
      </c>
      <c r="AO3" s="45" t="str">
        <f t="shared" si="5"/>
        <v>SS</v>
      </c>
      <c r="AP3" s="45" t="str">
        <f t="shared" si="6"/>
        <v>ROIC</v>
      </c>
      <c r="AQ3" s="45" t="str">
        <f t="shared" si="7"/>
        <v>DR</v>
      </c>
      <c r="AR3" s="46" t="str">
        <f t="shared" si="8"/>
        <v>SOH</v>
      </c>
    </row>
    <row r="4" spans="1:44" s="97" customFormat="1" x14ac:dyDescent="0.2">
      <c r="A4" s="10" t="s">
        <v>2108</v>
      </c>
      <c r="B4" s="10" t="s">
        <v>2109</v>
      </c>
      <c r="C4" s="93" t="s">
        <v>14842</v>
      </c>
      <c r="D4" s="10" t="e" vm="600">
        <v>#VALUE!</v>
      </c>
      <c r="E4" s="32" t="str">
        <f t="shared" si="0"/>
        <v>Link</v>
      </c>
      <c r="F4" s="12" t="s">
        <v>2110</v>
      </c>
      <c r="G4" s="28" cm="1">
        <f t="array" ref="G4">_FV(D4,"Market cap",TRUE)/1000000000</f>
        <v>1.3923110000000001</v>
      </c>
      <c r="H4" s="11" cm="1">
        <f t="array" ref="H4">_FV(D4,"Price")</f>
        <v>50.55</v>
      </c>
      <c r="I4" s="11" t="s">
        <v>47</v>
      </c>
      <c r="J4" s="11" cm="1">
        <f t="array" ref="J4">_FV(D4,"Shares outstanding",TRUE)/1000000</f>
        <v>27.54325</v>
      </c>
      <c r="K4" s="11">
        <v>18.79</v>
      </c>
      <c r="L4" s="89">
        <v>3.4500000000000003E-2</v>
      </c>
      <c r="M4" s="25" t="s">
        <v>14187</v>
      </c>
      <c r="N4" s="95" t="s">
        <v>16238</v>
      </c>
      <c r="O4" s="95" t="s">
        <v>16239</v>
      </c>
      <c r="P4" s="131">
        <v>26.03</v>
      </c>
      <c r="Q4" s="95" t="s">
        <v>16240</v>
      </c>
      <c r="R4" s="95" t="s">
        <v>15246</v>
      </c>
      <c r="S4" s="127" t="s">
        <v>14848</v>
      </c>
      <c r="T4" s="11" t="s">
        <v>14814</v>
      </c>
      <c r="U4" s="11">
        <v>21.33</v>
      </c>
      <c r="V4" s="94" cm="1">
        <f t="array" ref="V4">(H4-(_FV(D4,"52 week high",TRUE)))/(_FV(D4,"52 week high",TRUE))</f>
        <v>-0.25977449114072348</v>
      </c>
      <c r="W4" s="94" cm="1">
        <f t="array" ref="W4">(H4-(_FV(D4,"52 week low",TRUE)))/(_FV(D4,"52 week low",TRUE))</f>
        <v>1.0734208367514355</v>
      </c>
      <c r="X4" s="10"/>
      <c r="Y4" s="45" t="str">
        <f t="shared" si="9"/>
        <v>Twitter</v>
      </c>
      <c r="Z4" s="45" t="str">
        <f t="shared" si="1"/>
        <v>Twitter</v>
      </c>
      <c r="AA4" s="46" t="str">
        <f>HYPERLINK(_xlfn.CONCAT("https://www.sec.gov/edgar/browse/?CIK=",(_xlfn.XLOOKUP(A4,CIK!$A$1:$A$99999,CIK!$B$1:$B$99999,,0))),"SEC")</f>
        <v>SEC</v>
      </c>
      <c r="AB4" s="45" t="str">
        <f t="shared" si="10"/>
        <v>BC</v>
      </c>
      <c r="AC4" s="46" t="str">
        <f t="shared" si="11"/>
        <v>News</v>
      </c>
      <c r="AD4" s="45" t="str">
        <f t="shared" si="12"/>
        <v>News</v>
      </c>
      <c r="AE4" s="46" t="str">
        <f t="shared" si="13"/>
        <v>News</v>
      </c>
      <c r="AF4" s="46" t="str">
        <f t="shared" si="14"/>
        <v>News</v>
      </c>
      <c r="AG4" s="46" t="str">
        <f t="shared" si="15"/>
        <v>News</v>
      </c>
      <c r="AH4" s="45" t="str">
        <f t="shared" si="2"/>
        <v>News</v>
      </c>
      <c r="AI4" s="45" t="str">
        <f t="shared" si="16"/>
        <v>OC</v>
      </c>
      <c r="AJ4" s="45" t="str">
        <f t="shared" si="17"/>
        <v>WW</v>
      </c>
      <c r="AK4" s="45" t="str">
        <f t="shared" si="18"/>
        <v>FIN</v>
      </c>
      <c r="AL4" s="45" t="str">
        <f t="shared" si="3"/>
        <v>OI</v>
      </c>
      <c r="AM4" s="45" t="str">
        <f t="shared" si="19"/>
        <v>IB</v>
      </c>
      <c r="AN4" s="45" t="str">
        <f t="shared" si="4"/>
        <v>SI</v>
      </c>
      <c r="AO4" s="45" t="str">
        <f t="shared" si="5"/>
        <v>SS</v>
      </c>
      <c r="AP4" s="45" t="str">
        <f t="shared" si="6"/>
        <v>ROIC</v>
      </c>
      <c r="AQ4" s="45" t="str">
        <f t="shared" si="7"/>
        <v>DR</v>
      </c>
      <c r="AR4" s="46" t="str">
        <f t="shared" si="8"/>
        <v>SOH</v>
      </c>
    </row>
    <row r="5" spans="1:44" s="96" customFormat="1" x14ac:dyDescent="0.2">
      <c r="A5" s="10" t="s">
        <v>2105</v>
      </c>
      <c r="B5" s="10" t="s">
        <v>2106</v>
      </c>
      <c r="C5" s="12" t="s">
        <v>2089</v>
      </c>
      <c r="D5" s="10" t="e" vm="601">
        <v>#VALUE!</v>
      </c>
      <c r="E5" s="32" t="str">
        <f t="shared" si="0"/>
        <v>Link</v>
      </c>
      <c r="F5" s="12" t="s">
        <v>2107</v>
      </c>
      <c r="G5" s="28" cm="1">
        <f t="array" ref="G5">_FV(D5,"Market cap",TRUE)/1000000000</f>
        <v>0.97692129999999999</v>
      </c>
      <c r="H5" s="11" cm="1">
        <f t="array" ref="H5">_FV(D5,"Price")</f>
        <v>14.05</v>
      </c>
      <c r="I5" s="11" t="s">
        <v>47</v>
      </c>
      <c r="J5" s="11" cm="1">
        <f t="array" ref="J5">_FV(D5,"Shares outstanding",TRUE)/1000000</f>
        <v>69.531760000000006</v>
      </c>
      <c r="K5" s="11">
        <v>26.95</v>
      </c>
      <c r="L5" s="89">
        <v>8.4199999999999997E-2</v>
      </c>
      <c r="M5" s="25" t="s">
        <v>14098</v>
      </c>
      <c r="N5" s="95" t="s">
        <v>16241</v>
      </c>
      <c r="O5" s="95" t="s">
        <v>16242</v>
      </c>
      <c r="P5" s="131">
        <v>12.87</v>
      </c>
      <c r="Q5" s="95" t="s">
        <v>16243</v>
      </c>
      <c r="R5" s="95" t="s">
        <v>16244</v>
      </c>
      <c r="S5" s="127" t="s">
        <v>14848</v>
      </c>
      <c r="T5" s="11" t="s">
        <v>14816</v>
      </c>
      <c r="U5" s="11">
        <v>4.28</v>
      </c>
      <c r="V5" s="94" cm="1">
        <f t="array" ref="V5">(H5-(_FV(D5,"52 week high",TRUE)))/(_FV(D5,"52 week high",TRUE))</f>
        <v>-0.18290200639720847</v>
      </c>
      <c r="W5" s="94" cm="1">
        <f t="array" ref="W5">(H5-(_FV(D5,"52 week low",TRUE)))/(_FV(D5,"52 week low",TRUE))</f>
        <v>0.90896739130434789</v>
      </c>
      <c r="X5" s="10"/>
      <c r="Y5" s="45" t="str">
        <f t="shared" si="9"/>
        <v>Twitter</v>
      </c>
      <c r="Z5" s="45" t="str">
        <f t="shared" si="1"/>
        <v>Twitter</v>
      </c>
      <c r="AA5" s="46" t="str">
        <f>HYPERLINK(_xlfn.CONCAT("https://www.sec.gov/edgar/browse/?CIK=",(_xlfn.XLOOKUP(A5,CIK!$A$1:$A$99999,CIK!$B$1:$B$99999,,0))),"SEC")</f>
        <v>SEC</v>
      </c>
      <c r="AB5" s="45" t="str">
        <f t="shared" si="10"/>
        <v>BC</v>
      </c>
      <c r="AC5" s="46" t="str">
        <f t="shared" si="11"/>
        <v>News</v>
      </c>
      <c r="AD5" s="45" t="str">
        <f t="shared" si="12"/>
        <v>News</v>
      </c>
      <c r="AE5" s="46" t="str">
        <f t="shared" si="13"/>
        <v>News</v>
      </c>
      <c r="AF5" s="46" t="str">
        <f t="shared" si="14"/>
        <v>News</v>
      </c>
      <c r="AG5" s="46" t="str">
        <f t="shared" si="15"/>
        <v>News</v>
      </c>
      <c r="AH5" s="45" t="str">
        <f t="shared" si="2"/>
        <v>News</v>
      </c>
      <c r="AI5" s="45" t="str">
        <f t="shared" si="16"/>
        <v>OC</v>
      </c>
      <c r="AJ5" s="45" t="str">
        <f t="shared" si="17"/>
        <v>WW</v>
      </c>
      <c r="AK5" s="45" t="str">
        <f t="shared" si="18"/>
        <v>FIN</v>
      </c>
      <c r="AL5" s="45" t="str">
        <f t="shared" si="3"/>
        <v>OI</v>
      </c>
      <c r="AM5" s="45" t="str">
        <f t="shared" si="19"/>
        <v>IB</v>
      </c>
      <c r="AN5" s="45" t="str">
        <f t="shared" si="4"/>
        <v>SI</v>
      </c>
      <c r="AO5" s="45" t="str">
        <f t="shared" si="5"/>
        <v>SS</v>
      </c>
      <c r="AP5" s="45" t="str">
        <f t="shared" si="6"/>
        <v>ROIC</v>
      </c>
      <c r="AQ5" s="45" t="str">
        <f t="shared" si="7"/>
        <v>DR</v>
      </c>
      <c r="AR5" s="46" t="str">
        <f t="shared" si="8"/>
        <v>SOH</v>
      </c>
    </row>
    <row r="6" spans="1:44" x14ac:dyDescent="0.2">
      <c r="A6" s="10" t="s">
        <v>2118</v>
      </c>
      <c r="B6" s="10" t="s">
        <v>2119</v>
      </c>
      <c r="C6" s="12" t="s">
        <v>2103</v>
      </c>
      <c r="D6" s="10" t="e" vm="602">
        <v>#VALUE!</v>
      </c>
      <c r="E6" s="32" t="str">
        <f t="shared" si="0"/>
        <v>Link</v>
      </c>
      <c r="F6" s="12" t="s">
        <v>2120</v>
      </c>
      <c r="G6" s="28" cm="1">
        <f t="array" ref="G6">_FV(D6,"Market cap",TRUE)/1000000000</f>
        <v>0.86610169999999997</v>
      </c>
      <c r="H6" s="11" cm="1">
        <f t="array" ref="H6">_FV(D6,"Price")</f>
        <v>14.27</v>
      </c>
      <c r="I6" s="11" t="s">
        <v>47</v>
      </c>
      <c r="J6" s="11" cm="1">
        <f t="array" ref="J6">_FV(D6,"Shares outstanding",TRUE)/1000000</f>
        <v>656.34820000000002</v>
      </c>
      <c r="K6" s="11">
        <v>65.010000000000005</v>
      </c>
      <c r="L6" s="11" t="s">
        <v>59</v>
      </c>
      <c r="M6" s="25" t="s">
        <v>14356</v>
      </c>
      <c r="N6" s="95" t="s">
        <v>16245</v>
      </c>
      <c r="O6" s="95" t="s">
        <v>16246</v>
      </c>
      <c r="P6" s="131">
        <v>48.04</v>
      </c>
      <c r="Q6" s="95" t="s">
        <v>16247</v>
      </c>
      <c r="R6" s="95" t="s">
        <v>16248</v>
      </c>
      <c r="S6" s="127" t="s">
        <v>14848</v>
      </c>
      <c r="T6" s="11" t="s">
        <v>14817</v>
      </c>
      <c r="U6" s="11">
        <v>5.4</v>
      </c>
      <c r="V6" s="94" cm="1">
        <f t="array" ref="V6">(H6-(_FV(D6,"52 week high",TRUE)))/(_FV(D6,"52 week high",TRUE))</f>
        <v>-4.8666666666666698E-2</v>
      </c>
      <c r="W6" s="94" cm="1">
        <f t="array" ref="W6">(H6-(_FV(D6,"52 week low",TRUE)))/(_FV(D6,"52 week low",TRUE))</f>
        <v>1.339344262295082</v>
      </c>
      <c r="Y6" s="45" t="str">
        <f t="shared" si="9"/>
        <v>Twitter</v>
      </c>
      <c r="Z6" s="45" t="str">
        <f t="shared" si="1"/>
        <v>Twitter</v>
      </c>
      <c r="AA6" s="46" t="str">
        <f>HYPERLINK(_xlfn.CONCAT("https://www.sec.gov/edgar/browse/?CIK=",(_xlfn.XLOOKUP(A6,CIK!$A$1:$A$99999,CIK!$B$1:$B$99999,,0))),"SEC")</f>
        <v>SEC</v>
      </c>
      <c r="AB6" s="45" t="str">
        <f t="shared" si="10"/>
        <v>BC</v>
      </c>
      <c r="AC6" s="46" t="str">
        <f t="shared" si="11"/>
        <v>News</v>
      </c>
      <c r="AD6" s="45" t="str">
        <f t="shared" si="12"/>
        <v>News</v>
      </c>
      <c r="AE6" s="46" t="str">
        <f t="shared" si="13"/>
        <v>News</v>
      </c>
      <c r="AF6" s="46" t="str">
        <f t="shared" si="14"/>
        <v>News</v>
      </c>
      <c r="AG6" s="46" t="str">
        <f t="shared" si="15"/>
        <v>News</v>
      </c>
      <c r="AH6" s="45" t="str">
        <f t="shared" si="2"/>
        <v>News</v>
      </c>
      <c r="AI6" s="45" t="str">
        <f t="shared" si="16"/>
        <v>OC</v>
      </c>
      <c r="AJ6" s="45" t="str">
        <f t="shared" si="17"/>
        <v>WW</v>
      </c>
      <c r="AK6" s="45" t="str">
        <f t="shared" si="18"/>
        <v>FIN</v>
      </c>
      <c r="AL6" s="45" t="str">
        <f t="shared" si="3"/>
        <v>OI</v>
      </c>
      <c r="AM6" s="45" t="str">
        <f t="shared" si="19"/>
        <v>IB</v>
      </c>
      <c r="AN6" s="45" t="str">
        <f t="shared" si="4"/>
        <v>SI</v>
      </c>
      <c r="AO6" s="45" t="str">
        <f t="shared" si="5"/>
        <v>SS</v>
      </c>
      <c r="AP6" s="45" t="str">
        <f t="shared" si="6"/>
        <v>ROIC</v>
      </c>
      <c r="AQ6" s="45" t="str">
        <f t="shared" si="7"/>
        <v>DR</v>
      </c>
      <c r="AR6" s="46" t="str">
        <f t="shared" si="8"/>
        <v>SOH</v>
      </c>
    </row>
    <row r="7" spans="1:44" x14ac:dyDescent="0.2">
      <c r="A7" s="10" t="s">
        <v>2132</v>
      </c>
      <c r="B7" s="10" t="s">
        <v>2133</v>
      </c>
      <c r="C7" s="12" t="s">
        <v>2089</v>
      </c>
      <c r="D7" s="10" t="e" vm="603">
        <v>#VALUE!</v>
      </c>
      <c r="E7" s="32" t="str">
        <f t="shared" si="0"/>
        <v>Link</v>
      </c>
      <c r="F7" s="12" t="s">
        <v>2134</v>
      </c>
      <c r="G7" s="28" cm="1">
        <f t="array" ref="G7">_FV(D7,"Market cap",TRUE)/1000000000</f>
        <v>0.58756920000000001</v>
      </c>
      <c r="H7" s="11" cm="1">
        <f t="array" ref="H7">_FV(D7,"Price")</f>
        <v>23.88</v>
      </c>
      <c r="I7" s="11" t="s">
        <v>47</v>
      </c>
      <c r="J7" s="11" cm="1">
        <f t="array" ref="J7">_FV(D7,"Shares outstanding",TRUE)/1000000</f>
        <v>24.605070000000001</v>
      </c>
      <c r="K7" s="11">
        <v>4.6100000000000003</v>
      </c>
      <c r="L7" s="89">
        <v>0.16950000000000001</v>
      </c>
      <c r="M7" s="25" t="s">
        <v>14305</v>
      </c>
      <c r="N7" s="95" t="s">
        <v>16249</v>
      </c>
      <c r="O7" s="95" t="s">
        <v>16250</v>
      </c>
      <c r="P7" s="131">
        <v>40.840000000000003</v>
      </c>
      <c r="Q7" s="95" t="s">
        <v>16251</v>
      </c>
      <c r="R7" s="95" t="s">
        <v>16252</v>
      </c>
      <c r="S7" s="127" t="s">
        <v>14848</v>
      </c>
      <c r="T7" s="11" t="s">
        <v>14501</v>
      </c>
      <c r="U7" s="11">
        <v>18.84</v>
      </c>
      <c r="V7" s="94" cm="1">
        <f t="array" ref="V7">(H7-(_FV(D7,"52 week high",TRUE)))/(_FV(D7,"52 week high",TRUE))</f>
        <v>-0.22442351412796363</v>
      </c>
      <c r="W7" s="94" cm="1">
        <f t="array" ref="W7">(H7-(_FV(D7,"52 week low",TRUE)))/(_FV(D7,"52 week low",TRUE))</f>
        <v>2.0615384615384613</v>
      </c>
      <c r="Y7" s="45" t="str">
        <f t="shared" si="9"/>
        <v>Twitter</v>
      </c>
      <c r="Z7" s="45" t="str">
        <f t="shared" si="1"/>
        <v>Twitter</v>
      </c>
      <c r="AA7" s="46" t="str">
        <f>HYPERLINK(_xlfn.CONCAT("https://www.sec.gov/edgar/browse/?CIK=",(_xlfn.XLOOKUP(A7,CIK!$A$1:$A$99999,CIK!$B$1:$B$99999,,0))),"SEC")</f>
        <v>SEC</v>
      </c>
      <c r="AB7" s="45" t="str">
        <f t="shared" si="10"/>
        <v>BC</v>
      </c>
      <c r="AC7" s="46" t="str">
        <f t="shared" si="11"/>
        <v>News</v>
      </c>
      <c r="AD7" s="45" t="str">
        <f t="shared" si="12"/>
        <v>News</v>
      </c>
      <c r="AE7" s="46" t="str">
        <f t="shared" si="13"/>
        <v>News</v>
      </c>
      <c r="AF7" s="46" t="str">
        <f t="shared" si="14"/>
        <v>News</v>
      </c>
      <c r="AG7" s="46" t="str">
        <f t="shared" si="15"/>
        <v>News</v>
      </c>
      <c r="AH7" s="45" t="str">
        <f t="shared" si="2"/>
        <v>News</v>
      </c>
      <c r="AI7" s="45" t="str">
        <f t="shared" si="16"/>
        <v>OC</v>
      </c>
      <c r="AJ7" s="45" t="str">
        <f t="shared" si="17"/>
        <v>WW</v>
      </c>
      <c r="AK7" s="45" t="str">
        <f t="shared" si="18"/>
        <v>FIN</v>
      </c>
      <c r="AL7" s="45" t="str">
        <f t="shared" si="3"/>
        <v>OI</v>
      </c>
      <c r="AM7" s="45" t="str">
        <f t="shared" si="19"/>
        <v>IB</v>
      </c>
      <c r="AN7" s="45" t="str">
        <f t="shared" si="4"/>
        <v>SI</v>
      </c>
      <c r="AO7" s="45" t="str">
        <f t="shared" si="5"/>
        <v>SS</v>
      </c>
      <c r="AP7" s="45" t="str">
        <f t="shared" si="6"/>
        <v>ROIC</v>
      </c>
      <c r="AQ7" s="45" t="str">
        <f t="shared" si="7"/>
        <v>DR</v>
      </c>
      <c r="AR7" s="46" t="str">
        <f t="shared" si="8"/>
        <v>SOH</v>
      </c>
    </row>
    <row r="8" spans="1:44" x14ac:dyDescent="0.2">
      <c r="A8" s="93" t="s">
        <v>2121</v>
      </c>
      <c r="B8" s="93" t="s">
        <v>2122</v>
      </c>
      <c r="C8" s="12" t="s">
        <v>2123</v>
      </c>
      <c r="D8" s="10" t="e" vm="604">
        <v>#VALUE!</v>
      </c>
      <c r="E8" s="32" t="str">
        <f t="shared" si="0"/>
        <v>Link</v>
      </c>
      <c r="F8" s="12" t="s">
        <v>2124</v>
      </c>
      <c r="G8" s="28" cm="1">
        <f t="array" ref="G8">_FV(D8,"Market cap",TRUE)/1000000000</f>
        <v>0.57365339999999998</v>
      </c>
      <c r="H8" s="11" cm="1">
        <f t="array" ref="H8">_FV(D8,"Price")</f>
        <v>11.66</v>
      </c>
      <c r="I8" s="11" t="s">
        <v>47</v>
      </c>
      <c r="J8" s="11" cm="1">
        <f t="array" ref="J8">_FV(D8,"Shares outstanding",TRUE)/1000000</f>
        <v>49.198410000000003</v>
      </c>
      <c r="K8" s="11">
        <v>37.99</v>
      </c>
      <c r="L8" s="89">
        <v>5.21E-2</v>
      </c>
      <c r="M8" s="25" t="s">
        <v>14052</v>
      </c>
      <c r="N8" s="95" t="s">
        <v>15040</v>
      </c>
      <c r="O8" s="95" t="s">
        <v>16253</v>
      </c>
      <c r="P8" s="131">
        <v>28.67</v>
      </c>
      <c r="Q8" s="95" t="s">
        <v>16254</v>
      </c>
      <c r="R8" s="95" t="s">
        <v>16255</v>
      </c>
      <c r="S8" s="127" t="s">
        <v>14848</v>
      </c>
      <c r="T8" s="11" t="s">
        <v>14821</v>
      </c>
      <c r="U8" s="11">
        <v>7.53</v>
      </c>
      <c r="V8" s="94" cm="1">
        <f t="array" ref="V8">(H8-(_FV(D8,"52 week high",TRUE)))/(_FV(D8,"52 week high",TRUE))</f>
        <v>-0.61669953977646286</v>
      </c>
      <c r="W8" s="94" cm="1">
        <f t="array" ref="W8">(H8-(_FV(D8,"52 week low",TRUE)))/(_FV(D8,"52 week low",TRUE))</f>
        <v>0.68740955137481907</v>
      </c>
      <c r="Y8" s="45" t="str">
        <f t="shared" si="9"/>
        <v>Twitter</v>
      </c>
      <c r="Z8" s="45" t="str">
        <f t="shared" si="1"/>
        <v>Twitter</v>
      </c>
      <c r="AA8" s="46" t="str">
        <f>HYPERLINK(_xlfn.CONCAT("https://www.sec.gov/edgar/browse/?CIK=",(_xlfn.XLOOKUP(A8,CIK!$A$1:$A$99999,CIK!$B$1:$B$99999,,0))),"SEC")</f>
        <v>SEC</v>
      </c>
      <c r="AB8" s="45" t="str">
        <f t="shared" si="10"/>
        <v>BC</v>
      </c>
      <c r="AC8" s="46" t="str">
        <f t="shared" si="11"/>
        <v>News</v>
      </c>
      <c r="AD8" s="45" t="str">
        <f t="shared" si="12"/>
        <v>News</v>
      </c>
      <c r="AE8" s="46" t="str">
        <f t="shared" si="13"/>
        <v>News</v>
      </c>
      <c r="AF8" s="46" t="str">
        <f t="shared" si="14"/>
        <v>News</v>
      </c>
      <c r="AG8" s="46" t="str">
        <f t="shared" si="15"/>
        <v>News</v>
      </c>
      <c r="AH8" s="45" t="str">
        <f t="shared" si="2"/>
        <v>News</v>
      </c>
      <c r="AI8" s="45" t="str">
        <f t="shared" si="16"/>
        <v>OC</v>
      </c>
      <c r="AJ8" s="45" t="str">
        <f t="shared" si="17"/>
        <v>WW</v>
      </c>
      <c r="AK8" s="45" t="str">
        <f t="shared" si="18"/>
        <v>FIN</v>
      </c>
      <c r="AL8" s="45" t="str">
        <f t="shared" si="3"/>
        <v>OI</v>
      </c>
      <c r="AM8" s="45" t="str">
        <f t="shared" si="19"/>
        <v>IB</v>
      </c>
      <c r="AN8" s="45" t="str">
        <f t="shared" si="4"/>
        <v>SI</v>
      </c>
      <c r="AO8" s="45" t="str">
        <f t="shared" si="5"/>
        <v>SS</v>
      </c>
      <c r="AP8" s="45" t="str">
        <f t="shared" si="6"/>
        <v>ROIC</v>
      </c>
      <c r="AQ8" s="45" t="str">
        <f t="shared" si="7"/>
        <v>DR</v>
      </c>
      <c r="AR8" s="46" t="str">
        <f t="shared" si="8"/>
        <v>SOH</v>
      </c>
    </row>
    <row r="9" spans="1:44" x14ac:dyDescent="0.2">
      <c r="A9" s="10" t="s">
        <v>2111</v>
      </c>
      <c r="B9" s="10" t="s">
        <v>2112</v>
      </c>
      <c r="C9" s="12" t="s">
        <v>2113</v>
      </c>
      <c r="D9" s="10" t="e" vm="605">
        <v>#VALUE!</v>
      </c>
      <c r="E9" s="32" t="str">
        <f t="shared" si="0"/>
        <v>Link</v>
      </c>
      <c r="F9" s="12" t="s">
        <v>2114</v>
      </c>
      <c r="G9" s="28" cm="1">
        <f t="array" ref="G9">_FV(D9,"Market cap",TRUE)/1000000000</f>
        <v>0.5637472</v>
      </c>
      <c r="H9" s="11" cm="1">
        <f t="array" ref="H9">_FV(D9,"Price")</f>
        <v>3.44</v>
      </c>
      <c r="I9" s="11" t="s">
        <v>47</v>
      </c>
      <c r="J9" s="11" cm="1">
        <f t="array" ref="J9">_FV(D9,"Shares outstanding",TRUE)/1000000</f>
        <v>163.88</v>
      </c>
      <c r="K9" s="11">
        <v>139.66999999999999</v>
      </c>
      <c r="L9" s="89">
        <v>8.0100000000000005E-2</v>
      </c>
      <c r="M9" s="25" t="s">
        <v>13997</v>
      </c>
      <c r="N9" s="95" t="s">
        <v>16256</v>
      </c>
      <c r="O9" s="95" t="s">
        <v>16257</v>
      </c>
      <c r="P9" s="131">
        <v>14.38</v>
      </c>
      <c r="Q9" s="95" t="s">
        <v>16258</v>
      </c>
      <c r="R9" s="95" t="s">
        <v>16259</v>
      </c>
      <c r="S9" s="127" t="s">
        <v>14848</v>
      </c>
      <c r="T9" s="11" t="s">
        <v>14815</v>
      </c>
      <c r="U9" s="11">
        <v>2.75</v>
      </c>
      <c r="V9" s="94" cm="1">
        <f t="array" ref="V9">(H9-(_FV(D9,"52 week high",TRUE)))/(_FV(D9,"52 week high",TRUE))</f>
        <v>-0.46417445482866043</v>
      </c>
      <c r="W9" s="94" cm="1">
        <f t="array" ref="W9">(H9-(_FV(D9,"52 week low",TRUE)))/(_FV(D9,"52 week low",TRUE))</f>
        <v>0.2642410878353546</v>
      </c>
      <c r="Y9" s="45" t="str">
        <f t="shared" si="9"/>
        <v>Twitter</v>
      </c>
      <c r="Z9" s="45" t="str">
        <f t="shared" si="1"/>
        <v>Twitter</v>
      </c>
      <c r="AA9" s="46" t="str">
        <f>HYPERLINK(_xlfn.CONCAT("https://www.sec.gov/edgar/browse/?CIK=",(_xlfn.XLOOKUP(A9,CIK!$A$1:$A$99999,CIK!$B$1:$B$99999,,0))),"SEC")</f>
        <v>SEC</v>
      </c>
      <c r="AB9" s="45" t="str">
        <f t="shared" si="10"/>
        <v>BC</v>
      </c>
      <c r="AC9" s="46" t="str">
        <f t="shared" si="11"/>
        <v>News</v>
      </c>
      <c r="AD9" s="45" t="str">
        <f t="shared" si="12"/>
        <v>News</v>
      </c>
      <c r="AE9" s="46" t="str">
        <f t="shared" si="13"/>
        <v>News</v>
      </c>
      <c r="AF9" s="46" t="str">
        <f t="shared" si="14"/>
        <v>News</v>
      </c>
      <c r="AG9" s="46" t="str">
        <f t="shared" si="15"/>
        <v>News</v>
      </c>
      <c r="AH9" s="45" t="str">
        <f t="shared" si="2"/>
        <v>News</v>
      </c>
      <c r="AI9" s="45" t="str">
        <f t="shared" si="16"/>
        <v>OC</v>
      </c>
      <c r="AJ9" s="45" t="str">
        <f t="shared" si="17"/>
        <v>WW</v>
      </c>
      <c r="AK9" s="45" t="str">
        <f t="shared" si="18"/>
        <v>FIN</v>
      </c>
      <c r="AL9" s="45" t="str">
        <f t="shared" si="3"/>
        <v>OI</v>
      </c>
      <c r="AM9" s="45" t="str">
        <f t="shared" si="19"/>
        <v>IB</v>
      </c>
      <c r="AN9" s="45" t="str">
        <f t="shared" si="4"/>
        <v>SI</v>
      </c>
      <c r="AO9" s="45" t="str">
        <f t="shared" si="5"/>
        <v>SS</v>
      </c>
      <c r="AP9" s="45" t="str">
        <f t="shared" si="6"/>
        <v>ROIC</v>
      </c>
      <c r="AQ9" s="45" t="str">
        <f t="shared" si="7"/>
        <v>DR</v>
      </c>
      <c r="AR9" s="46" t="str">
        <f t="shared" si="8"/>
        <v>SOH</v>
      </c>
    </row>
    <row r="10" spans="1:44" x14ac:dyDescent="0.2">
      <c r="A10" s="10" t="s">
        <v>2095</v>
      </c>
      <c r="B10" s="10" t="s">
        <v>2096</v>
      </c>
      <c r="C10" s="12" t="s">
        <v>2089</v>
      </c>
      <c r="D10" s="10" t="e" vm="606">
        <v>#VALUE!</v>
      </c>
      <c r="E10" s="32" t="str">
        <f t="shared" si="0"/>
        <v>Link</v>
      </c>
      <c r="F10" s="12" t="s">
        <v>2097</v>
      </c>
      <c r="G10" s="28" cm="1">
        <f t="array" ref="G10">_FV(D10,"Market cap",TRUE)/1000000000</f>
        <v>1.273104</v>
      </c>
      <c r="H10" s="11" cm="1">
        <f t="array" ref="H10">_FV(D10,"Price")</f>
        <v>29.09</v>
      </c>
      <c r="I10" s="11" t="s">
        <v>47</v>
      </c>
      <c r="J10" s="11" cm="1">
        <f t="array" ref="J10">_FV(D10,"Shares outstanding",TRUE)/1000000</f>
        <v>43.764319999999998</v>
      </c>
      <c r="K10" s="11">
        <v>13.69</v>
      </c>
      <c r="L10" s="89">
        <v>8.77E-2</v>
      </c>
      <c r="M10" s="25" t="s">
        <v>14340</v>
      </c>
      <c r="N10" s="95" t="s">
        <v>16260</v>
      </c>
      <c r="O10" s="95" t="s">
        <v>16261</v>
      </c>
      <c r="P10" s="131">
        <v>100.54</v>
      </c>
      <c r="Q10" s="95" t="s">
        <v>16262</v>
      </c>
      <c r="R10" s="95" t="s">
        <v>16263</v>
      </c>
      <c r="S10" s="127" t="s">
        <v>14848</v>
      </c>
      <c r="T10" s="11" t="s">
        <v>59</v>
      </c>
      <c r="U10" s="11">
        <v>51.96</v>
      </c>
      <c r="V10" s="94" cm="1">
        <f t="array" ref="V10">(H10-(_FV(D10,"52 week high",TRUE)))/(_FV(D10,"52 week high",TRUE))</f>
        <v>-0.32584009269988412</v>
      </c>
      <c r="W10" s="94" cm="1">
        <f t="array" ref="W10">(H10-(_FV(D10,"52 week low",TRUE)))/(_FV(D10,"52 week low",TRUE))</f>
        <v>1.7625830959164295</v>
      </c>
      <c r="Y10" s="45" t="str">
        <f t="shared" si="9"/>
        <v>Twitter</v>
      </c>
      <c r="Z10" s="45" t="str">
        <f t="shared" si="1"/>
        <v>Twitter</v>
      </c>
      <c r="AA10" s="46" t="str">
        <f>HYPERLINK(_xlfn.CONCAT("https://www.sec.gov/edgar/browse/?CIK=",(_xlfn.XLOOKUP(A10,CIK!$A$1:$A$99999,CIK!$B$1:$B$99999,,0))),"SEC")</f>
        <v>SEC</v>
      </c>
      <c r="AB10" s="45" t="str">
        <f t="shared" si="10"/>
        <v>BC</v>
      </c>
      <c r="AC10" s="46" t="str">
        <f t="shared" si="11"/>
        <v>News</v>
      </c>
      <c r="AD10" s="45" t="str">
        <f t="shared" si="12"/>
        <v>News</v>
      </c>
      <c r="AE10" s="46" t="str">
        <f t="shared" si="13"/>
        <v>News</v>
      </c>
      <c r="AF10" s="46" t="str">
        <f t="shared" si="14"/>
        <v>News</v>
      </c>
      <c r="AG10" s="46" t="str">
        <f t="shared" si="15"/>
        <v>News</v>
      </c>
      <c r="AH10" s="45" t="str">
        <f t="shared" si="2"/>
        <v>News</v>
      </c>
      <c r="AI10" s="45" t="str">
        <f t="shared" si="16"/>
        <v>OC</v>
      </c>
      <c r="AJ10" s="45" t="str">
        <f t="shared" si="17"/>
        <v>WW</v>
      </c>
      <c r="AK10" s="45" t="str">
        <f t="shared" si="18"/>
        <v>FIN</v>
      </c>
      <c r="AL10" s="45" t="str">
        <f t="shared" si="3"/>
        <v>OI</v>
      </c>
      <c r="AM10" s="45" t="str">
        <f t="shared" si="19"/>
        <v>IB</v>
      </c>
      <c r="AN10" s="45" t="str">
        <f t="shared" si="4"/>
        <v>SI</v>
      </c>
      <c r="AO10" s="45" t="str">
        <f t="shared" si="5"/>
        <v>SS</v>
      </c>
      <c r="AP10" s="45" t="str">
        <f t="shared" si="6"/>
        <v>ROIC</v>
      </c>
      <c r="AQ10" s="45" t="str">
        <f t="shared" si="7"/>
        <v>DR</v>
      </c>
      <c r="AR10" s="46" t="str">
        <f t="shared" si="8"/>
        <v>SOH</v>
      </c>
    </row>
    <row r="11" spans="1:44" x14ac:dyDescent="0.2">
      <c r="A11" s="10" t="s">
        <v>2115</v>
      </c>
      <c r="B11" s="10" t="s">
        <v>2116</v>
      </c>
      <c r="C11" s="12" t="s">
        <v>2089</v>
      </c>
      <c r="D11" s="10" t="e" vm="607">
        <v>#VALUE!</v>
      </c>
      <c r="E11" s="32" t="str">
        <f t="shared" si="0"/>
        <v>Link</v>
      </c>
      <c r="F11" s="12" t="s">
        <v>2117</v>
      </c>
      <c r="G11" s="28" cm="1">
        <f t="array" ref="G11">_FV(D11,"Market cap",TRUE)/1000000000</f>
        <v>0.73496870000000003</v>
      </c>
      <c r="H11" s="11" cm="1">
        <f t="array" ref="H11">_FV(D11,"Price")</f>
        <v>1.82</v>
      </c>
      <c r="I11" s="11" t="s">
        <v>47</v>
      </c>
      <c r="J11" s="11" cm="1">
        <f t="array" ref="J11">_FV(D11,"Shares outstanding",TRUE)/1000000</f>
        <v>403.82889999999998</v>
      </c>
      <c r="K11" s="11">
        <v>373.4</v>
      </c>
      <c r="L11" s="11" t="s">
        <v>59</v>
      </c>
      <c r="M11" s="25" t="s">
        <v>13915</v>
      </c>
      <c r="N11" s="95" t="s">
        <v>16264</v>
      </c>
      <c r="O11" s="95" t="s">
        <v>16265</v>
      </c>
      <c r="P11" s="131">
        <v>46.86</v>
      </c>
      <c r="Q11" s="95" t="s">
        <v>16266</v>
      </c>
      <c r="R11" s="95" t="s">
        <v>16267</v>
      </c>
      <c r="S11" s="127" t="s">
        <v>14848</v>
      </c>
      <c r="T11" s="11" t="s">
        <v>14820</v>
      </c>
      <c r="U11" s="11">
        <v>2.39</v>
      </c>
      <c r="V11" s="94" cm="1">
        <f t="array" ref="V11">(H11-(_FV(D11,"52 week high",TRUE)))/(_FV(D11,"52 week high",TRUE))</f>
        <v>-0.52293577981651373</v>
      </c>
      <c r="W11" s="94" cm="1">
        <f t="array" ref="W11">(H11-(_FV(D11,"52 week low",TRUE)))/(_FV(D11,"52 week low",TRUE))</f>
        <v>0.75</v>
      </c>
      <c r="Y11" s="45" t="str">
        <f t="shared" si="9"/>
        <v>Twitter</v>
      </c>
      <c r="Z11" s="45" t="str">
        <f t="shared" si="1"/>
        <v>Twitter</v>
      </c>
      <c r="AA11" s="46" t="str">
        <f>HYPERLINK(_xlfn.CONCAT("https://www.sec.gov/edgar/browse/?CIK=",(_xlfn.XLOOKUP(A11,CIK!$A$1:$A$99999,CIK!$B$1:$B$99999,,0))),"SEC")</f>
        <v>SEC</v>
      </c>
      <c r="AB11" s="45" t="str">
        <f t="shared" si="10"/>
        <v>BC</v>
      </c>
      <c r="AC11" s="46" t="str">
        <f t="shared" si="11"/>
        <v>News</v>
      </c>
      <c r="AD11" s="45" t="str">
        <f t="shared" si="12"/>
        <v>News</v>
      </c>
      <c r="AE11" s="46" t="str">
        <f t="shared" si="13"/>
        <v>News</v>
      </c>
      <c r="AF11" s="46" t="str">
        <f t="shared" si="14"/>
        <v>News</v>
      </c>
      <c r="AG11" s="46" t="str">
        <f t="shared" si="15"/>
        <v>News</v>
      </c>
      <c r="AH11" s="45" t="str">
        <f t="shared" si="2"/>
        <v>News</v>
      </c>
      <c r="AI11" s="45" t="str">
        <f t="shared" si="16"/>
        <v>OC</v>
      </c>
      <c r="AJ11" s="45" t="str">
        <f t="shared" si="17"/>
        <v>WW</v>
      </c>
      <c r="AK11" s="45" t="str">
        <f t="shared" si="18"/>
        <v>FIN</v>
      </c>
      <c r="AL11" s="45" t="str">
        <f t="shared" si="3"/>
        <v>OI</v>
      </c>
      <c r="AM11" s="45" t="str">
        <f t="shared" si="19"/>
        <v>IB</v>
      </c>
      <c r="AN11" s="45" t="str">
        <f t="shared" si="4"/>
        <v>SI</v>
      </c>
      <c r="AO11" s="45" t="str">
        <f t="shared" si="5"/>
        <v>SS</v>
      </c>
      <c r="AP11" s="45" t="str">
        <f t="shared" si="6"/>
        <v>ROIC</v>
      </c>
      <c r="AQ11" s="45" t="str">
        <f t="shared" si="7"/>
        <v>DR</v>
      </c>
      <c r="AR11" s="46" t="str">
        <f t="shared" si="8"/>
        <v>SOH</v>
      </c>
    </row>
    <row r="12" spans="1:44" x14ac:dyDescent="0.2">
      <c r="A12" s="10" t="s">
        <v>2129</v>
      </c>
      <c r="B12" s="10" t="s">
        <v>2130</v>
      </c>
      <c r="C12" s="12" t="s">
        <v>2089</v>
      </c>
      <c r="D12" s="10" t="e" vm="608">
        <v>#VALUE!</v>
      </c>
      <c r="E12" s="32" t="str">
        <f t="shared" si="0"/>
        <v>Link</v>
      </c>
      <c r="F12" s="10" t="s">
        <v>2131</v>
      </c>
      <c r="G12" s="28" cm="1">
        <f t="array" ref="G12">_FV(D12,"Market cap",TRUE)/1000000000</f>
        <v>0.50325880000000001</v>
      </c>
      <c r="H12" s="11" cm="1">
        <f t="array" ref="H12">_FV(D12,"Price")</f>
        <v>6.83</v>
      </c>
      <c r="I12" s="11" t="s">
        <v>47</v>
      </c>
      <c r="J12" s="11" cm="1">
        <f t="array" ref="J12">_FV(D12,"Shares outstanding",TRUE)/1000000</f>
        <v>73.683570000000003</v>
      </c>
      <c r="K12" s="11">
        <v>67.39</v>
      </c>
      <c r="L12" s="89">
        <v>0.23119999999999999</v>
      </c>
      <c r="M12" s="25" t="s">
        <v>13955</v>
      </c>
      <c r="N12" s="95" t="s">
        <v>16268</v>
      </c>
      <c r="O12" s="95" t="s">
        <v>16269</v>
      </c>
      <c r="P12" s="131">
        <v>10.09</v>
      </c>
      <c r="Q12" s="95" t="s">
        <v>16270</v>
      </c>
      <c r="R12" s="95" t="s">
        <v>16271</v>
      </c>
      <c r="S12" s="127" t="s">
        <v>14848</v>
      </c>
      <c r="T12" s="11" t="s">
        <v>14819</v>
      </c>
      <c r="U12" s="11">
        <v>3.18</v>
      </c>
      <c r="V12" s="94" cm="1">
        <f t="array" ref="V12">(H12-(_FV(D12,"52 week high",TRUE)))/(_FV(D12,"52 week high",TRUE))</f>
        <v>-0.22998872604284096</v>
      </c>
      <c r="W12" s="94" cm="1">
        <f t="array" ref="W12">(H12-(_FV(D12,"52 week low",TRUE)))/(_FV(D12,"52 week low",TRUE))</f>
        <v>1.0823170731707319</v>
      </c>
      <c r="Y12" s="45" t="str">
        <f t="shared" si="9"/>
        <v>Twitter</v>
      </c>
      <c r="Z12" s="45" t="str">
        <f t="shared" si="1"/>
        <v>Twitter</v>
      </c>
      <c r="AA12" s="46" t="str">
        <f>HYPERLINK(_xlfn.CONCAT("https://www.sec.gov/edgar/browse/?CIK=",(_xlfn.XLOOKUP(A12,CIK!$A$1:$A$99999,CIK!$B$1:$B$99999,,0))),"SEC")</f>
        <v>SEC</v>
      </c>
      <c r="AB12" s="45" t="str">
        <f t="shared" si="10"/>
        <v>BC</v>
      </c>
      <c r="AC12" s="46" t="str">
        <f t="shared" si="11"/>
        <v>News</v>
      </c>
      <c r="AD12" s="45" t="str">
        <f t="shared" si="12"/>
        <v>News</v>
      </c>
      <c r="AE12" s="46" t="str">
        <f t="shared" si="13"/>
        <v>News</v>
      </c>
      <c r="AF12" s="46" t="str">
        <f t="shared" si="14"/>
        <v>News</v>
      </c>
      <c r="AG12" s="46" t="str">
        <f t="shared" si="15"/>
        <v>News</v>
      </c>
      <c r="AH12" s="45" t="str">
        <f t="shared" si="2"/>
        <v>News</v>
      </c>
      <c r="AI12" s="45" t="str">
        <f t="shared" si="16"/>
        <v>OC</v>
      </c>
      <c r="AJ12" s="45" t="str">
        <f t="shared" si="17"/>
        <v>WW</v>
      </c>
      <c r="AK12" s="45" t="str">
        <f t="shared" si="18"/>
        <v>FIN</v>
      </c>
      <c r="AL12" s="45" t="str">
        <f t="shared" si="3"/>
        <v>OI</v>
      </c>
      <c r="AM12" s="45" t="str">
        <f t="shared" si="19"/>
        <v>IB</v>
      </c>
      <c r="AN12" s="45" t="str">
        <f t="shared" si="4"/>
        <v>SI</v>
      </c>
      <c r="AO12" s="45" t="str">
        <f t="shared" si="5"/>
        <v>SS</v>
      </c>
      <c r="AP12" s="45" t="str">
        <f t="shared" si="6"/>
        <v>ROIC</v>
      </c>
      <c r="AQ12" s="45" t="str">
        <f t="shared" si="7"/>
        <v>DR</v>
      </c>
      <c r="AR12" s="46" t="str">
        <f t="shared" si="8"/>
        <v>SOH</v>
      </c>
    </row>
    <row r="13" spans="1:44" s="20" customFormat="1" x14ac:dyDescent="0.2">
      <c r="A13" s="10" t="s">
        <v>2138</v>
      </c>
      <c r="B13" s="10" t="s">
        <v>2139</v>
      </c>
      <c r="C13" s="12" t="s">
        <v>2089</v>
      </c>
      <c r="D13" s="10" t="e" vm="609">
        <v>#VALUE!</v>
      </c>
      <c r="E13" s="32" t="str">
        <f t="shared" si="0"/>
        <v>Link</v>
      </c>
      <c r="F13" s="12" t="s">
        <v>2140</v>
      </c>
      <c r="G13" s="28" cm="1">
        <f t="array" ref="G13">_FV(D13,"Market cap",TRUE)/1000000000</f>
        <v>0.41405760000000003</v>
      </c>
      <c r="H13" s="11" cm="1">
        <f t="array" ref="H13">_FV(D13,"Price")</f>
        <v>6.42</v>
      </c>
      <c r="I13" s="11" t="s">
        <v>47</v>
      </c>
      <c r="J13" s="11" cm="1">
        <f t="array" ref="J13">_FV(D13,"Shares outstanding",TRUE)/1000000</f>
        <v>64.494950000000003</v>
      </c>
      <c r="K13" s="11">
        <v>45.94</v>
      </c>
      <c r="L13" s="89">
        <v>5.1299999999999998E-2</v>
      </c>
      <c r="M13" s="25" t="s">
        <v>14111</v>
      </c>
      <c r="N13" s="95" t="s">
        <v>16272</v>
      </c>
      <c r="O13" s="95" t="s">
        <v>16273</v>
      </c>
      <c r="P13" s="131">
        <v>47.92</v>
      </c>
      <c r="Q13" s="95" t="s">
        <v>16274</v>
      </c>
      <c r="R13" s="95" t="s">
        <v>16275</v>
      </c>
      <c r="S13" s="127" t="s">
        <v>14848</v>
      </c>
      <c r="T13" s="11" t="s">
        <v>14822</v>
      </c>
      <c r="U13" s="11">
        <v>13.81</v>
      </c>
      <c r="V13" s="94" cm="1">
        <f t="array" ref="V13">(H13-(_FV(D13,"52 week high",TRUE)))/(_FV(D13,"52 week high",TRUE))</f>
        <v>-0.269616264121321</v>
      </c>
      <c r="W13" s="94" cm="1">
        <f t="array" ref="W13">(H13-(_FV(D13,"52 week low",TRUE)))/(_FV(D13,"52 week low",TRUE))</f>
        <v>0.96932515337423319</v>
      </c>
      <c r="X13" s="10"/>
      <c r="Y13" s="45" t="str">
        <f t="shared" si="9"/>
        <v>Twitter</v>
      </c>
      <c r="Z13" s="45" t="str">
        <f t="shared" si="1"/>
        <v>Twitter</v>
      </c>
      <c r="AA13" s="46" t="str">
        <f>HYPERLINK(_xlfn.CONCAT("https://www.sec.gov/edgar/browse/?CIK=",(_xlfn.XLOOKUP(A13,CIK!$A$1:$A$99999,CIK!$B$1:$B$99999,,0))),"SEC")</f>
        <v>SEC</v>
      </c>
      <c r="AB13" s="45" t="str">
        <f t="shared" si="10"/>
        <v>BC</v>
      </c>
      <c r="AC13" s="46" t="str">
        <f t="shared" si="11"/>
        <v>News</v>
      </c>
      <c r="AD13" s="45" t="str">
        <f t="shared" si="12"/>
        <v>News</v>
      </c>
      <c r="AE13" s="46" t="str">
        <f t="shared" si="13"/>
        <v>News</v>
      </c>
      <c r="AF13" s="46" t="str">
        <f t="shared" si="14"/>
        <v>News</v>
      </c>
      <c r="AG13" s="46" t="str">
        <f t="shared" si="15"/>
        <v>News</v>
      </c>
      <c r="AH13" s="45" t="str">
        <f t="shared" si="2"/>
        <v>News</v>
      </c>
      <c r="AI13" s="45" t="str">
        <f t="shared" si="16"/>
        <v>OC</v>
      </c>
      <c r="AJ13" s="45" t="str">
        <f t="shared" si="17"/>
        <v>WW</v>
      </c>
      <c r="AK13" s="45" t="str">
        <f t="shared" si="18"/>
        <v>FIN</v>
      </c>
      <c r="AL13" s="45" t="str">
        <f t="shared" si="3"/>
        <v>OI</v>
      </c>
      <c r="AM13" s="45" t="str">
        <f t="shared" si="19"/>
        <v>IB</v>
      </c>
      <c r="AN13" s="45" t="str">
        <f t="shared" si="4"/>
        <v>SI</v>
      </c>
      <c r="AO13" s="45" t="str">
        <f t="shared" si="5"/>
        <v>SS</v>
      </c>
      <c r="AP13" s="45" t="str">
        <f t="shared" si="6"/>
        <v>ROIC</v>
      </c>
      <c r="AQ13" s="45" t="str">
        <f t="shared" si="7"/>
        <v>DR</v>
      </c>
      <c r="AR13" s="46" t="str">
        <f t="shared" si="8"/>
        <v>SOH</v>
      </c>
    </row>
    <row r="14" spans="1:44" s="98" customFormat="1" x14ac:dyDescent="0.2">
      <c r="A14" s="10" t="s">
        <v>2101</v>
      </c>
      <c r="B14" s="10" t="s">
        <v>2102</v>
      </c>
      <c r="C14" s="12" t="s">
        <v>2103</v>
      </c>
      <c r="D14" s="10" t="e" vm="610">
        <v>#VALUE!</v>
      </c>
      <c r="E14" s="32" t="str">
        <f t="shared" si="0"/>
        <v>Link</v>
      </c>
      <c r="F14" s="12" t="s">
        <v>2104</v>
      </c>
      <c r="G14" s="28" cm="1">
        <f t="array" ref="G14">_FV(D14,"Market cap",TRUE)/1000000000</f>
        <v>0.3461012</v>
      </c>
      <c r="H14" s="11" cm="1">
        <f t="array" ref="H14">_FV(D14,"Price")</f>
        <v>10.25</v>
      </c>
      <c r="I14" s="11" t="s">
        <v>47</v>
      </c>
      <c r="J14" s="11" cm="1">
        <f t="array" ref="J14">_FV(D14,"Shares outstanding",TRUE)/1000000</f>
        <v>33.765970000000003</v>
      </c>
      <c r="K14" s="11">
        <v>8.31</v>
      </c>
      <c r="L14" s="89">
        <v>1.6199999999999999E-2</v>
      </c>
      <c r="M14" s="25" t="s">
        <v>14392</v>
      </c>
      <c r="N14" s="95" t="s">
        <v>16276</v>
      </c>
      <c r="O14" s="95" t="s">
        <v>16277</v>
      </c>
      <c r="P14" s="131">
        <v>35.909999999999997</v>
      </c>
      <c r="Q14" s="95" t="s">
        <v>16278</v>
      </c>
      <c r="R14" s="95" t="s">
        <v>16279</v>
      </c>
      <c r="S14" s="127" t="s">
        <v>14848</v>
      </c>
      <c r="T14" s="11" t="s">
        <v>14824</v>
      </c>
      <c r="U14" s="11">
        <v>11.43</v>
      </c>
      <c r="V14" s="94" cm="1">
        <f t="array" ref="V14">(H14-(_FV(D14,"52 week high",TRUE)))/(_FV(D14,"52 week high",TRUE))</f>
        <v>-0.62727272727272732</v>
      </c>
      <c r="W14" s="94" cm="1">
        <f t="array" ref="W14">(H14-(_FV(D14,"52 week low",TRUE)))/(_FV(D14,"52 week low",TRUE))</f>
        <v>4.7909604519774014</v>
      </c>
      <c r="X14" s="10"/>
      <c r="Y14" s="45" t="str">
        <f t="shared" si="9"/>
        <v>Twitter</v>
      </c>
      <c r="Z14" s="45" t="str">
        <f t="shared" si="1"/>
        <v>Twitter</v>
      </c>
      <c r="AA14" s="46" t="str">
        <f>HYPERLINK(_xlfn.CONCAT("https://www.sec.gov/edgar/browse/?CIK=",(_xlfn.XLOOKUP(A14,CIK!$A$1:$A$99999,CIK!$B$1:$B$99999,,0))),"SEC")</f>
        <v>SEC</v>
      </c>
      <c r="AB14" s="45" t="str">
        <f t="shared" si="10"/>
        <v>BC</v>
      </c>
      <c r="AC14" s="46" t="str">
        <f t="shared" si="11"/>
        <v>News</v>
      </c>
      <c r="AD14" s="45" t="str">
        <f t="shared" si="12"/>
        <v>News</v>
      </c>
      <c r="AE14" s="46" t="str">
        <f t="shared" si="13"/>
        <v>News</v>
      </c>
      <c r="AF14" s="46" t="str">
        <f t="shared" si="14"/>
        <v>News</v>
      </c>
      <c r="AG14" s="46" t="str">
        <f t="shared" si="15"/>
        <v>News</v>
      </c>
      <c r="AH14" s="45" t="str">
        <f t="shared" si="2"/>
        <v>News</v>
      </c>
      <c r="AI14" s="45" t="str">
        <f t="shared" si="16"/>
        <v>OC</v>
      </c>
      <c r="AJ14" s="45" t="str">
        <f t="shared" si="17"/>
        <v>WW</v>
      </c>
      <c r="AK14" s="45" t="str">
        <f t="shared" si="18"/>
        <v>FIN</v>
      </c>
      <c r="AL14" s="45" t="str">
        <f t="shared" si="3"/>
        <v>OI</v>
      </c>
      <c r="AM14" s="45" t="str">
        <f t="shared" si="19"/>
        <v>IB</v>
      </c>
      <c r="AN14" s="45" t="str">
        <f t="shared" si="4"/>
        <v>SI</v>
      </c>
      <c r="AO14" s="45" t="str">
        <f t="shared" si="5"/>
        <v>SS</v>
      </c>
      <c r="AP14" s="45" t="str">
        <f t="shared" si="6"/>
        <v>ROIC</v>
      </c>
      <c r="AQ14" s="45" t="str">
        <f t="shared" si="7"/>
        <v>DR</v>
      </c>
      <c r="AR14" s="46" t="str">
        <f t="shared" si="8"/>
        <v>SOH</v>
      </c>
    </row>
    <row r="15" spans="1:44" x14ac:dyDescent="0.2">
      <c r="A15" s="10" t="s">
        <v>2125</v>
      </c>
      <c r="B15" s="10" t="s">
        <v>2126</v>
      </c>
      <c r="C15" s="12" t="s">
        <v>2127</v>
      </c>
      <c r="D15" s="10" t="e" vm="611">
        <v>#VALUE!</v>
      </c>
      <c r="E15" s="32" t="str">
        <f t="shared" si="0"/>
        <v>Link</v>
      </c>
      <c r="F15" s="12" t="s">
        <v>2128</v>
      </c>
      <c r="G15" s="28" cm="1">
        <f t="array" ref="G15">_FV(D15,"Market cap",TRUE)/1000000000</f>
        <v>0.43784362300000002</v>
      </c>
      <c r="H15" s="11" cm="1">
        <f t="array" ref="H15">_FV(D15,"Price")</f>
        <v>2.3199999999999998</v>
      </c>
      <c r="I15" s="11" t="s">
        <v>47</v>
      </c>
      <c r="J15" s="11" cm="1">
        <f t="array" ref="J15">_FV(D15,"Shares outstanding",TRUE)/1000000</f>
        <v>188.72569999999999</v>
      </c>
      <c r="K15" s="11">
        <v>80.91</v>
      </c>
      <c r="L15" s="89">
        <v>3.39E-2</v>
      </c>
      <c r="M15" s="25" t="s">
        <v>13791</v>
      </c>
      <c r="N15" s="95" t="s">
        <v>16280</v>
      </c>
      <c r="O15" s="95" t="s">
        <v>16281</v>
      </c>
      <c r="P15" s="131">
        <v>17.850000000000001</v>
      </c>
      <c r="Q15" s="95" t="s">
        <v>16282</v>
      </c>
      <c r="R15" s="95" t="s">
        <v>16283</v>
      </c>
      <c r="S15" s="127" t="s">
        <v>14848</v>
      </c>
      <c r="T15" s="11" t="s">
        <v>14818</v>
      </c>
      <c r="U15" s="11">
        <v>7.54</v>
      </c>
      <c r="V15" s="94" cm="1">
        <f t="array" ref="V15">(H15-(_FV(D15,"52 week high",TRUE)))/(_FV(D15,"52 week high",TRUE))</f>
        <v>-0.33333333333333337</v>
      </c>
      <c r="W15" s="94" cm="1">
        <f t="array" ref="W15">(H15-(_FV(D15,"52 week low",TRUE)))/(_FV(D15,"52 week low",TRUE))</f>
        <v>0.77099236641221358</v>
      </c>
      <c r="Y15" s="45" t="str">
        <f t="shared" si="9"/>
        <v>Twitter</v>
      </c>
      <c r="Z15" s="45" t="str">
        <f t="shared" si="1"/>
        <v>Twitter</v>
      </c>
      <c r="AA15" s="46" t="str">
        <f>HYPERLINK(_xlfn.CONCAT("https://www.sec.gov/edgar/browse/?CIK=",(_xlfn.XLOOKUP(A15,CIK!$A$1:$A$99999,CIK!$B$1:$B$99999,,0))),"SEC")</f>
        <v>SEC</v>
      </c>
      <c r="AB15" s="45" t="str">
        <f t="shared" si="10"/>
        <v>BC</v>
      </c>
      <c r="AC15" s="46" t="str">
        <f t="shared" si="11"/>
        <v>News</v>
      </c>
      <c r="AD15" s="45" t="str">
        <f t="shared" si="12"/>
        <v>News</v>
      </c>
      <c r="AE15" s="46" t="str">
        <f t="shared" si="13"/>
        <v>News</v>
      </c>
      <c r="AF15" s="46" t="str">
        <f t="shared" si="14"/>
        <v>News</v>
      </c>
      <c r="AG15" s="46" t="str">
        <f t="shared" si="15"/>
        <v>News</v>
      </c>
      <c r="AH15" s="45" t="str">
        <f t="shared" si="2"/>
        <v>News</v>
      </c>
      <c r="AI15" s="45" t="str">
        <f t="shared" si="16"/>
        <v>OC</v>
      </c>
      <c r="AJ15" s="45" t="str">
        <f t="shared" si="17"/>
        <v>WW</v>
      </c>
      <c r="AK15" s="45" t="str">
        <f t="shared" si="18"/>
        <v>FIN</v>
      </c>
      <c r="AL15" s="45" t="str">
        <f t="shared" si="3"/>
        <v>OI</v>
      </c>
      <c r="AM15" s="45" t="str">
        <f t="shared" si="19"/>
        <v>IB</v>
      </c>
      <c r="AN15" s="45" t="str">
        <f t="shared" si="4"/>
        <v>SI</v>
      </c>
      <c r="AO15" s="45" t="str">
        <f t="shared" si="5"/>
        <v>SS</v>
      </c>
      <c r="AP15" s="45" t="str">
        <f t="shared" si="6"/>
        <v>ROIC</v>
      </c>
      <c r="AQ15" s="45" t="str">
        <f t="shared" si="7"/>
        <v>DR</v>
      </c>
      <c r="AR15" s="46" t="str">
        <f t="shared" si="8"/>
        <v>SOH</v>
      </c>
    </row>
    <row r="16" spans="1:44" x14ac:dyDescent="0.2">
      <c r="A16" s="10" t="s">
        <v>2165</v>
      </c>
      <c r="B16" s="10" t="s">
        <v>2166</v>
      </c>
      <c r="C16" s="12" t="s">
        <v>2103</v>
      </c>
      <c r="D16" s="10" t="e" vm="612">
        <v>#VALUE!</v>
      </c>
      <c r="E16" s="32" t="str">
        <f t="shared" si="0"/>
        <v>Link</v>
      </c>
      <c r="F16" s="12" t="s">
        <v>2167</v>
      </c>
      <c r="G16" s="28" cm="1">
        <f t="array" ref="G16">_FV(D16,"Market cap",TRUE)/1000000000</f>
        <v>0.4125201</v>
      </c>
      <c r="H16" s="11" cm="1">
        <f t="array" ref="H16">_FV(D16,"Price")</f>
        <v>15</v>
      </c>
      <c r="I16" s="11" t="s">
        <v>47</v>
      </c>
      <c r="J16" s="11" cm="1">
        <f t="array" ref="J16">_FV(D16,"Shares outstanding",TRUE)/1000000</f>
        <v>27.501339999999999</v>
      </c>
      <c r="K16" s="11">
        <v>13.2</v>
      </c>
      <c r="L16" s="89">
        <v>5.7999999999999996E-3</v>
      </c>
      <c r="M16" s="25" t="s">
        <v>14323</v>
      </c>
      <c r="N16" s="95" t="s">
        <v>16284</v>
      </c>
      <c r="O16" s="95" t="s">
        <v>16285</v>
      </c>
      <c r="P16" s="131">
        <v>60.23</v>
      </c>
      <c r="Q16" s="95" t="s">
        <v>16286</v>
      </c>
      <c r="R16" s="95" t="s">
        <v>16287</v>
      </c>
      <c r="S16" s="127" t="s">
        <v>16288</v>
      </c>
      <c r="T16" s="11" t="s">
        <v>14827</v>
      </c>
      <c r="U16" s="11">
        <v>18.399999999999999</v>
      </c>
      <c r="V16" s="94" cm="1">
        <f t="array" ref="V16">(H16-(_FV(D16,"52 week high",TRUE)))/(_FV(D16,"52 week high",TRUE))</f>
        <v>-7.8624078624078692E-2</v>
      </c>
      <c r="W16" s="94" cm="1">
        <f t="array" ref="W16">(H16-(_FV(D16,"52 week low",TRUE)))/(_FV(D16,"52 week low",TRUE))</f>
        <v>5.3559322033898313</v>
      </c>
      <c r="Y16" s="45" t="str">
        <f t="shared" si="9"/>
        <v>Twitter</v>
      </c>
      <c r="Z16" s="45" t="str">
        <f t="shared" si="1"/>
        <v>Twitter</v>
      </c>
      <c r="AA16" s="46" t="str">
        <f>HYPERLINK(_xlfn.CONCAT("https://www.sec.gov/edgar/browse/?CIK=",(_xlfn.XLOOKUP(A16,CIK!$A$1:$A$99999,CIK!$B$1:$B$99999,,0))),"SEC")</f>
        <v>SEC</v>
      </c>
      <c r="AB16" s="45" t="str">
        <f t="shared" si="10"/>
        <v>BC</v>
      </c>
      <c r="AC16" s="46" t="str">
        <f t="shared" si="11"/>
        <v>News</v>
      </c>
      <c r="AD16" s="45" t="str">
        <f t="shared" si="12"/>
        <v>News</v>
      </c>
      <c r="AE16" s="46" t="str">
        <f t="shared" si="13"/>
        <v>News</v>
      </c>
      <c r="AF16" s="46" t="str">
        <f t="shared" si="14"/>
        <v>News</v>
      </c>
      <c r="AG16" s="46" t="str">
        <f t="shared" si="15"/>
        <v>News</v>
      </c>
      <c r="AH16" s="45" t="str">
        <f t="shared" si="2"/>
        <v>News</v>
      </c>
      <c r="AI16" s="45" t="str">
        <f t="shared" si="16"/>
        <v>OC</v>
      </c>
      <c r="AJ16" s="45" t="str">
        <f t="shared" si="17"/>
        <v>WW</v>
      </c>
      <c r="AK16" s="45" t="str">
        <f t="shared" si="18"/>
        <v>FIN</v>
      </c>
      <c r="AL16" s="45" t="str">
        <f t="shared" si="3"/>
        <v>OI</v>
      </c>
      <c r="AM16" s="45" t="str">
        <f t="shared" si="19"/>
        <v>IB</v>
      </c>
      <c r="AN16" s="45" t="str">
        <f t="shared" si="4"/>
        <v>SI</v>
      </c>
      <c r="AO16" s="45" t="str">
        <f t="shared" si="5"/>
        <v>SS</v>
      </c>
      <c r="AP16" s="45" t="str">
        <f t="shared" si="6"/>
        <v>ROIC</v>
      </c>
      <c r="AQ16" s="45" t="str">
        <f t="shared" si="7"/>
        <v>DR</v>
      </c>
      <c r="AR16" s="46" t="str">
        <f t="shared" si="8"/>
        <v>SOH</v>
      </c>
    </row>
    <row r="17" spans="1:44" x14ac:dyDescent="0.2">
      <c r="A17" s="10" t="s">
        <v>2135</v>
      </c>
      <c r="B17" s="10" t="s">
        <v>2136</v>
      </c>
      <c r="C17" s="12" t="s">
        <v>2103</v>
      </c>
      <c r="D17" s="10" t="e" vm="613">
        <v>#VALUE!</v>
      </c>
      <c r="E17" s="32" t="str">
        <f t="shared" si="0"/>
        <v>Link</v>
      </c>
      <c r="F17" s="12" t="s">
        <v>2137</v>
      </c>
      <c r="G17" s="28" cm="1">
        <f t="array" ref="G17">_FV(D17,"Market cap",TRUE)/1000000000</f>
        <v>0.25372149999999999</v>
      </c>
      <c r="H17" s="11" cm="1">
        <f t="array" ref="H17">_FV(D17,"Price")</f>
        <v>7.44</v>
      </c>
      <c r="I17" s="11" t="s">
        <v>47</v>
      </c>
      <c r="J17" s="11" cm="1">
        <f t="array" ref="J17">_FV(D17,"Shares outstanding",TRUE)/1000000</f>
        <v>34.102350000000001</v>
      </c>
      <c r="K17" s="11">
        <v>18.22</v>
      </c>
      <c r="L17" s="89">
        <v>9.11E-2</v>
      </c>
      <c r="M17" s="25" t="s">
        <v>14383</v>
      </c>
      <c r="N17" s="95" t="s">
        <v>16289</v>
      </c>
      <c r="O17" s="95" t="s">
        <v>16290</v>
      </c>
      <c r="P17" s="131">
        <v>24.13</v>
      </c>
      <c r="Q17" s="95" t="s">
        <v>16291</v>
      </c>
      <c r="R17" s="95" t="s">
        <v>16292</v>
      </c>
      <c r="S17" s="127" t="s">
        <v>16293</v>
      </c>
      <c r="T17" s="11" t="s">
        <v>14823</v>
      </c>
      <c r="U17" s="11">
        <v>13.36</v>
      </c>
      <c r="V17" s="94" cm="1">
        <f t="array" ref="V17">(H17-(_FV(D17,"52 week high",TRUE)))/(_FV(D17,"52 week high",TRUE))</f>
        <v>-0.57105794176996238</v>
      </c>
      <c r="W17" s="94" cm="1">
        <f t="array" ref="W17">(H17-(_FV(D17,"52 week low",TRUE)))/(_FV(D17,"52 week low",TRUE))</f>
        <v>0.80582524271844669</v>
      </c>
      <c r="Y17" s="45" t="str">
        <f t="shared" si="9"/>
        <v>Twitter</v>
      </c>
      <c r="Z17" s="45" t="str">
        <f t="shared" si="1"/>
        <v>Twitter</v>
      </c>
      <c r="AA17" s="46" t="str">
        <f>HYPERLINK(_xlfn.CONCAT("https://www.sec.gov/edgar/browse/?CIK=",(_xlfn.XLOOKUP(A17,CIK!$A$1:$A$99999,CIK!$B$1:$B$99999,,0))),"SEC")</f>
        <v>SEC</v>
      </c>
      <c r="AB17" s="45" t="str">
        <f t="shared" si="10"/>
        <v>BC</v>
      </c>
      <c r="AC17" s="46" t="str">
        <f t="shared" si="11"/>
        <v>News</v>
      </c>
      <c r="AD17" s="45" t="str">
        <f t="shared" si="12"/>
        <v>News</v>
      </c>
      <c r="AE17" s="46" t="str">
        <f t="shared" si="13"/>
        <v>News</v>
      </c>
      <c r="AF17" s="46" t="str">
        <f t="shared" si="14"/>
        <v>News</v>
      </c>
      <c r="AG17" s="46" t="str">
        <f t="shared" si="15"/>
        <v>News</v>
      </c>
      <c r="AH17" s="45" t="str">
        <f t="shared" si="2"/>
        <v>News</v>
      </c>
      <c r="AI17" s="45" t="str">
        <f t="shared" si="16"/>
        <v>OC</v>
      </c>
      <c r="AJ17" s="45" t="str">
        <f t="shared" si="17"/>
        <v>WW</v>
      </c>
      <c r="AK17" s="45" t="str">
        <f t="shared" si="18"/>
        <v>FIN</v>
      </c>
      <c r="AL17" s="45" t="str">
        <f t="shared" si="3"/>
        <v>OI</v>
      </c>
      <c r="AM17" s="45" t="str">
        <f t="shared" si="19"/>
        <v>IB</v>
      </c>
      <c r="AN17" s="45" t="str">
        <f t="shared" si="4"/>
        <v>SI</v>
      </c>
      <c r="AO17" s="45" t="str">
        <f t="shared" si="5"/>
        <v>SS</v>
      </c>
      <c r="AP17" s="45" t="str">
        <f t="shared" si="6"/>
        <v>ROIC</v>
      </c>
      <c r="AQ17" s="45" t="str">
        <f t="shared" si="7"/>
        <v>DR</v>
      </c>
      <c r="AR17" s="46" t="str">
        <f t="shared" si="8"/>
        <v>SOH</v>
      </c>
    </row>
    <row r="18" spans="1:44" s="93" customFormat="1" x14ac:dyDescent="0.2">
      <c r="A18" s="93" t="s">
        <v>2098</v>
      </c>
      <c r="B18" s="93" t="s">
        <v>2099</v>
      </c>
      <c r="C18" s="92" t="s">
        <v>2089</v>
      </c>
      <c r="D18" s="93" t="e" vm="614">
        <v>#VALUE!</v>
      </c>
      <c r="E18" s="32" t="str">
        <f t="shared" si="0"/>
        <v>Link</v>
      </c>
      <c r="F18" s="92" t="s">
        <v>2100</v>
      </c>
      <c r="G18" s="125" cm="1">
        <f t="array" ref="G18">_FV(D18,"Market cap",TRUE)/1000000000</f>
        <v>0.1880088</v>
      </c>
      <c r="H18" s="99" cm="1">
        <f t="array" ref="H18">_FV(D18,"Price")</f>
        <v>1.99</v>
      </c>
      <c r="I18" s="99" t="s">
        <v>47</v>
      </c>
      <c r="J18" s="99" cm="1">
        <f t="array" ref="J18">_FV(D18,"Shares outstanding",TRUE)/1000000</f>
        <v>94.476799999999997</v>
      </c>
      <c r="K18" s="99">
        <v>76.569999999999993</v>
      </c>
      <c r="L18" s="100">
        <v>0.1759</v>
      </c>
      <c r="M18" s="102" t="s">
        <v>14133</v>
      </c>
      <c r="N18" s="103" t="s">
        <v>16294</v>
      </c>
      <c r="O18" s="103" t="s">
        <v>16295</v>
      </c>
      <c r="P18" s="132">
        <v>21.52</v>
      </c>
      <c r="Q18" s="103" t="s">
        <v>16296</v>
      </c>
      <c r="R18" s="103" t="s">
        <v>16297</v>
      </c>
      <c r="S18" s="128" t="s">
        <v>14848</v>
      </c>
      <c r="T18" s="99" t="s">
        <v>14813</v>
      </c>
      <c r="U18" s="99">
        <v>5.93</v>
      </c>
      <c r="V18" s="101" cm="1">
        <f t="array" ref="V18">(H18-(_FV(D18,"52 week high",TRUE)))/(_FV(D18,"52 week high",TRUE))</f>
        <v>-0.86903586706153335</v>
      </c>
      <c r="W18" s="101" cm="1">
        <f t="array" ref="W18">(H18-(_FV(D18,"52 week low",TRUE)))/(_FV(D18,"52 week low",TRUE))</f>
        <v>0.26751592356687892</v>
      </c>
      <c r="Y18" s="45" t="str">
        <f t="shared" si="9"/>
        <v>Twitter</v>
      </c>
      <c r="Z18" s="45" t="str">
        <f t="shared" si="1"/>
        <v>Twitter</v>
      </c>
      <c r="AA18" s="46" t="str">
        <f>HYPERLINK(_xlfn.CONCAT("https://www.sec.gov/edgar/browse/?CIK=",(_xlfn.XLOOKUP(A18,CIK!$A$1:$A$99999,CIK!$B$1:$B$99999,,0))),"SEC")</f>
        <v>SEC</v>
      </c>
      <c r="AB18" s="45" t="str">
        <f t="shared" si="10"/>
        <v>BC</v>
      </c>
      <c r="AC18" s="46" t="str">
        <f t="shared" si="11"/>
        <v>News</v>
      </c>
      <c r="AD18" s="45" t="str">
        <f t="shared" si="12"/>
        <v>News</v>
      </c>
      <c r="AE18" s="46" t="str">
        <f t="shared" si="13"/>
        <v>News</v>
      </c>
      <c r="AF18" s="46" t="str">
        <f t="shared" si="14"/>
        <v>News</v>
      </c>
      <c r="AG18" s="46" t="str">
        <f t="shared" si="15"/>
        <v>News</v>
      </c>
      <c r="AH18" s="45" t="str">
        <f t="shared" si="2"/>
        <v>News</v>
      </c>
      <c r="AI18" s="45" t="str">
        <f t="shared" si="16"/>
        <v>OC</v>
      </c>
      <c r="AJ18" s="45" t="str">
        <f t="shared" si="17"/>
        <v>WW</v>
      </c>
      <c r="AK18" s="45" t="str">
        <f t="shared" si="18"/>
        <v>FIN</v>
      </c>
      <c r="AL18" s="45" t="str">
        <f t="shared" si="3"/>
        <v>OI</v>
      </c>
      <c r="AM18" s="45" t="str">
        <f t="shared" si="19"/>
        <v>IB</v>
      </c>
      <c r="AN18" s="45" t="str">
        <f t="shared" si="4"/>
        <v>SI</v>
      </c>
      <c r="AO18" s="45" t="str">
        <f t="shared" si="5"/>
        <v>SS</v>
      </c>
      <c r="AP18" s="45" t="str">
        <f t="shared" si="6"/>
        <v>ROIC</v>
      </c>
      <c r="AQ18" s="45" t="str">
        <f t="shared" si="7"/>
        <v>DR</v>
      </c>
      <c r="AR18" s="46" t="str">
        <f t="shared" si="8"/>
        <v>SOH</v>
      </c>
    </row>
    <row r="19" spans="1:44" x14ac:dyDescent="0.2">
      <c r="A19" s="10" t="s">
        <v>2145</v>
      </c>
      <c r="B19" s="10" t="s">
        <v>2146</v>
      </c>
      <c r="C19" s="12" t="s">
        <v>2089</v>
      </c>
      <c r="D19" s="10" t="e" vm="615">
        <v>#VALUE!</v>
      </c>
      <c r="E19" s="32" t="str">
        <f t="shared" si="0"/>
        <v>Link</v>
      </c>
      <c r="F19" s="10" t="s">
        <v>2147</v>
      </c>
      <c r="G19" s="28" cm="1">
        <f t="array" ref="G19">_FV(D19,"Market cap",TRUE)/1000000000</f>
        <v>0.129944</v>
      </c>
      <c r="H19" s="11" cm="1">
        <f t="array" ref="H19">_FV(D19,"Price")</f>
        <v>3.79</v>
      </c>
      <c r="I19" s="11" t="s">
        <v>47</v>
      </c>
      <c r="J19" s="11" cm="1">
        <f t="array" ref="J19">_FV(D19,"Shares outstanding",TRUE)/1000000</f>
        <v>34.286000000000001</v>
      </c>
      <c r="K19" s="11">
        <v>20.47</v>
      </c>
      <c r="L19" s="89">
        <v>3.3000000000000002E-2</v>
      </c>
      <c r="M19" s="25" t="s">
        <v>14140</v>
      </c>
      <c r="N19" s="95" t="s">
        <v>16298</v>
      </c>
      <c r="O19" s="95" t="s">
        <v>16299</v>
      </c>
      <c r="P19" s="131">
        <v>16.850000000000001</v>
      </c>
      <c r="Q19" s="95" t="s">
        <v>16300</v>
      </c>
      <c r="R19" s="95" t="s">
        <v>16301</v>
      </c>
      <c r="S19" s="127" t="s">
        <v>14848</v>
      </c>
      <c r="T19" s="11" t="s">
        <v>14825</v>
      </c>
      <c r="U19" s="11">
        <v>12.71</v>
      </c>
      <c r="V19" s="94" cm="1">
        <f t="array" ref="V19">(H19-(_FV(D19,"52 week high",TRUE)))/(_FV(D19,"52 week high",TRUE))</f>
        <v>-0.61509165693393597</v>
      </c>
      <c r="W19" s="94" cm="1">
        <f t="array" ref="W19">(H19-(_FV(D19,"52 week low",TRUE)))/(_FV(D19,"52 week low",TRUE))</f>
        <v>0.11799410029498522</v>
      </c>
      <c r="Y19" s="45" t="str">
        <f t="shared" si="9"/>
        <v>Twitter</v>
      </c>
      <c r="Z19" s="45" t="str">
        <f t="shared" si="1"/>
        <v>Twitter</v>
      </c>
      <c r="AA19" s="46" t="str">
        <f>HYPERLINK(_xlfn.CONCAT("https://www.sec.gov/edgar/browse/?CIK=",(_xlfn.XLOOKUP(A19,CIK!$A$1:$A$99999,CIK!$B$1:$B$99999,,0))),"SEC")</f>
        <v>SEC</v>
      </c>
      <c r="AB19" s="45" t="str">
        <f t="shared" si="10"/>
        <v>BC</v>
      </c>
      <c r="AC19" s="46" t="str">
        <f t="shared" si="11"/>
        <v>News</v>
      </c>
      <c r="AD19" s="45" t="str">
        <f t="shared" si="12"/>
        <v>News</v>
      </c>
      <c r="AE19" s="46" t="str">
        <f t="shared" si="13"/>
        <v>News</v>
      </c>
      <c r="AF19" s="46" t="str">
        <f t="shared" si="14"/>
        <v>News</v>
      </c>
      <c r="AG19" s="46" t="str">
        <f t="shared" si="15"/>
        <v>News</v>
      </c>
      <c r="AH19" s="45" t="str">
        <f t="shared" si="2"/>
        <v>News</v>
      </c>
      <c r="AI19" s="45" t="str">
        <f t="shared" si="16"/>
        <v>OC</v>
      </c>
      <c r="AJ19" s="45" t="str">
        <f t="shared" si="17"/>
        <v>WW</v>
      </c>
      <c r="AK19" s="45" t="str">
        <f t="shared" si="18"/>
        <v>FIN</v>
      </c>
      <c r="AL19" s="45" t="str">
        <f t="shared" si="3"/>
        <v>OI</v>
      </c>
      <c r="AM19" s="45" t="str">
        <f t="shared" si="19"/>
        <v>IB</v>
      </c>
      <c r="AN19" s="45" t="str">
        <f t="shared" si="4"/>
        <v>SI</v>
      </c>
      <c r="AO19" s="45" t="str">
        <f t="shared" si="5"/>
        <v>SS</v>
      </c>
      <c r="AP19" s="45" t="str">
        <f t="shared" si="6"/>
        <v>ROIC</v>
      </c>
      <c r="AQ19" s="45" t="str">
        <f t="shared" si="7"/>
        <v>DR</v>
      </c>
      <c r="AR19" s="46" t="str">
        <f t="shared" si="8"/>
        <v>SOH</v>
      </c>
    </row>
    <row r="20" spans="1:44" x14ac:dyDescent="0.2">
      <c r="A20" s="10" t="s">
        <v>2141</v>
      </c>
      <c r="B20" s="10" t="s">
        <v>2142</v>
      </c>
      <c r="C20" s="12" t="s">
        <v>2143</v>
      </c>
      <c r="D20" s="10" t="e" vm="616">
        <v>#VALUE!</v>
      </c>
      <c r="E20" s="32" t="str">
        <f t="shared" si="0"/>
        <v>Link</v>
      </c>
      <c r="F20" s="12" t="s">
        <v>2144</v>
      </c>
      <c r="G20" s="28" cm="1">
        <f t="array" ref="G20">_FV(D20,"Market cap",TRUE)/1000000000</f>
        <v>0.18300569999999999</v>
      </c>
      <c r="H20" s="11" cm="1">
        <f t="array" ref="H20">_FV(D20,"Price")</f>
        <v>2.86</v>
      </c>
      <c r="I20" s="11" t="s">
        <v>47</v>
      </c>
      <c r="J20" s="11" cm="1">
        <f t="array" ref="J20">_FV(D20,"Shares outstanding",TRUE)/1000000</f>
        <v>63.988</v>
      </c>
      <c r="K20" s="11">
        <v>22.73</v>
      </c>
      <c r="L20" s="89">
        <v>2.2200000000000001E-2</v>
      </c>
      <c r="M20" s="25" t="s">
        <v>14316</v>
      </c>
      <c r="N20" s="95" t="s">
        <v>16302</v>
      </c>
      <c r="O20" s="95" t="s">
        <v>16303</v>
      </c>
      <c r="P20" s="131">
        <v>21.27</v>
      </c>
      <c r="Q20" s="95" t="s">
        <v>16304</v>
      </c>
      <c r="R20" s="95" t="s">
        <v>16305</v>
      </c>
      <c r="S20" s="127" t="s">
        <v>16306</v>
      </c>
      <c r="T20" s="11" t="s">
        <v>14826</v>
      </c>
      <c r="U20" s="11">
        <v>8.8699999999999992</v>
      </c>
      <c r="V20" s="94" cm="1">
        <f t="array" ref="V20">(H20-(_FV(D20,"52 week high",TRUE)))/(_FV(D20,"52 week high",TRUE))</f>
        <v>-0.82312815787357996</v>
      </c>
      <c r="W20" s="94" cm="1">
        <f t="array" ref="W20">(H20-(_FV(D20,"52 week low",TRUE)))/(_FV(D20,"52 week low",TRUE))</f>
        <v>0.74390243902439024</v>
      </c>
      <c r="Y20" s="45" t="str">
        <f t="shared" si="9"/>
        <v>Twitter</v>
      </c>
      <c r="Z20" s="45" t="str">
        <f t="shared" si="1"/>
        <v>Twitter</v>
      </c>
      <c r="AA20" s="46" t="str">
        <f>HYPERLINK(_xlfn.CONCAT("https://www.sec.gov/edgar/browse/?CIK=",(_xlfn.XLOOKUP(A20,CIK!$A$1:$A$99999,CIK!$B$1:$B$99999,,0))),"SEC")</f>
        <v>SEC</v>
      </c>
      <c r="AB20" s="45" t="str">
        <f t="shared" si="10"/>
        <v>BC</v>
      </c>
      <c r="AC20" s="46" t="str">
        <f t="shared" si="11"/>
        <v>News</v>
      </c>
      <c r="AD20" s="45" t="str">
        <f t="shared" si="12"/>
        <v>News</v>
      </c>
      <c r="AE20" s="46" t="str">
        <f t="shared" si="13"/>
        <v>News</v>
      </c>
      <c r="AF20" s="46" t="str">
        <f t="shared" si="14"/>
        <v>News</v>
      </c>
      <c r="AG20" s="46" t="str">
        <f t="shared" si="15"/>
        <v>News</v>
      </c>
      <c r="AH20" s="45" t="str">
        <f t="shared" si="2"/>
        <v>News</v>
      </c>
      <c r="AI20" s="45" t="str">
        <f t="shared" si="16"/>
        <v>OC</v>
      </c>
      <c r="AJ20" s="45" t="str">
        <f t="shared" si="17"/>
        <v>WW</v>
      </c>
      <c r="AK20" s="45" t="str">
        <f t="shared" si="18"/>
        <v>FIN</v>
      </c>
      <c r="AL20" s="45" t="str">
        <f t="shared" si="3"/>
        <v>OI</v>
      </c>
      <c r="AM20" s="45" t="str">
        <f t="shared" si="19"/>
        <v>IB</v>
      </c>
      <c r="AN20" s="45" t="str">
        <f t="shared" si="4"/>
        <v>SI</v>
      </c>
      <c r="AO20" s="45" t="str">
        <f t="shared" si="5"/>
        <v>SS</v>
      </c>
      <c r="AP20" s="45" t="str">
        <f t="shared" si="6"/>
        <v>ROIC</v>
      </c>
      <c r="AQ20" s="45" t="str">
        <f t="shared" si="7"/>
        <v>DR</v>
      </c>
      <c r="AR20" s="46" t="str">
        <f t="shared" si="8"/>
        <v>SOH</v>
      </c>
    </row>
    <row r="21" spans="1:44" x14ac:dyDescent="0.2">
      <c r="A21" s="10" t="s">
        <v>2151</v>
      </c>
      <c r="B21" s="10" t="s">
        <v>2152</v>
      </c>
      <c r="C21" s="12" t="s">
        <v>2089</v>
      </c>
      <c r="D21" s="10" t="e" vm="617">
        <v>#VALUE!</v>
      </c>
      <c r="E21" s="32" t="str">
        <f t="shared" si="0"/>
        <v>Link</v>
      </c>
      <c r="F21" s="12" t="s">
        <v>2153</v>
      </c>
      <c r="G21" s="28" cm="1">
        <f t="array" ref="G21">_FV(D21,"Market cap",TRUE)/1000000000</f>
        <v>6.019998E-2</v>
      </c>
      <c r="H21" s="11" cm="1">
        <f t="array" ref="H21">_FV(D21,"Price")</f>
        <v>0.7198</v>
      </c>
      <c r="I21" s="11" t="s">
        <v>47</v>
      </c>
      <c r="J21" s="11" cm="1">
        <f t="array" ref="J21">_FV(D21,"Shares outstanding",TRUE)/1000000</f>
        <v>64.042540000000002</v>
      </c>
      <c r="K21" s="11">
        <v>57.49</v>
      </c>
      <c r="L21" s="11" t="s">
        <v>59</v>
      </c>
      <c r="M21" s="25" t="s">
        <v>14321</v>
      </c>
      <c r="N21" s="95" t="e" vm="115">
        <v>#VALUE!</v>
      </c>
      <c r="O21" s="95" t="s">
        <v>16307</v>
      </c>
      <c r="P21" s="131">
        <v>36.97</v>
      </c>
      <c r="Q21" s="95" t="s">
        <v>16308</v>
      </c>
      <c r="R21" s="95" t="e" vm="115">
        <v>#VALUE!</v>
      </c>
      <c r="S21" s="127" t="s">
        <v>14848</v>
      </c>
      <c r="T21" s="11" t="s">
        <v>14828</v>
      </c>
      <c r="U21" s="11">
        <v>7.02</v>
      </c>
      <c r="V21" s="94" cm="1">
        <f t="array" ref="V21">(H21-(_FV(D21,"52 week high",TRUE)))/(_FV(D21,"52 week high",TRUE))</f>
        <v>-0.65394230769230766</v>
      </c>
      <c r="W21" s="94" cm="1">
        <f t="array" ref="W21">(H21-(_FV(D21,"52 week low",TRUE)))/(_FV(D21,"52 week low",TRUE))</f>
        <v>0.52049007182087037</v>
      </c>
      <c r="Y21" s="45" t="str">
        <f t="shared" si="9"/>
        <v>Twitter</v>
      </c>
      <c r="Z21" s="45" t="str">
        <f t="shared" si="1"/>
        <v>Twitter</v>
      </c>
      <c r="AA21" s="46" t="str">
        <f>HYPERLINK(_xlfn.CONCAT("https://www.sec.gov/edgar/browse/?CIK=",(_xlfn.XLOOKUP(A21,CIK!$A$1:$A$99999,CIK!$B$1:$B$99999,,0))),"SEC")</f>
        <v>SEC</v>
      </c>
      <c r="AB21" s="45" t="str">
        <f t="shared" si="10"/>
        <v>BC</v>
      </c>
      <c r="AC21" s="46" t="str">
        <f t="shared" si="11"/>
        <v>News</v>
      </c>
      <c r="AD21" s="45" t="str">
        <f t="shared" si="12"/>
        <v>News</v>
      </c>
      <c r="AE21" s="46" t="str">
        <f t="shared" si="13"/>
        <v>News</v>
      </c>
      <c r="AF21" s="46" t="str">
        <f t="shared" si="14"/>
        <v>News</v>
      </c>
      <c r="AG21" s="46" t="str">
        <f t="shared" si="15"/>
        <v>News</v>
      </c>
      <c r="AH21" s="45" t="str">
        <f t="shared" si="2"/>
        <v>News</v>
      </c>
      <c r="AI21" s="45" t="str">
        <f t="shared" si="16"/>
        <v>OC</v>
      </c>
      <c r="AJ21" s="45" t="str">
        <f t="shared" si="17"/>
        <v>WW</v>
      </c>
      <c r="AK21" s="45" t="str">
        <f t="shared" si="18"/>
        <v>FIN</v>
      </c>
      <c r="AL21" s="45" t="str">
        <f t="shared" si="3"/>
        <v>OI</v>
      </c>
      <c r="AM21" s="45" t="str">
        <f t="shared" si="19"/>
        <v>IB</v>
      </c>
      <c r="AN21" s="45" t="str">
        <f t="shared" si="4"/>
        <v>SI</v>
      </c>
      <c r="AO21" s="45" t="str">
        <f t="shared" si="5"/>
        <v>SS</v>
      </c>
      <c r="AP21" s="45" t="str">
        <f t="shared" si="6"/>
        <v>ROIC</v>
      </c>
      <c r="AQ21" s="45" t="str">
        <f t="shared" si="7"/>
        <v>DR</v>
      </c>
      <c r="AR21" s="46" t="str">
        <f t="shared" si="8"/>
        <v>SOH</v>
      </c>
    </row>
    <row r="22" spans="1:44" x14ac:dyDescent="0.2">
      <c r="A22" s="10" t="s">
        <v>2176</v>
      </c>
      <c r="B22" s="10" t="s">
        <v>2177</v>
      </c>
      <c r="C22" s="93" t="s">
        <v>14843</v>
      </c>
      <c r="D22" s="10" t="e" vm="618">
        <v>#VALUE!</v>
      </c>
      <c r="E22" s="32" t="str">
        <f t="shared" si="0"/>
        <v>Link</v>
      </c>
      <c r="F22" s="12" t="s">
        <v>2178</v>
      </c>
      <c r="G22" s="28" cm="1">
        <f t="array" ref="G22">_FV(D22,"Market cap",TRUE)/1000000000</f>
        <v>4.1251189000000001E-2</v>
      </c>
      <c r="H22" s="11" cm="1">
        <f t="array" ref="H22">_FV(D22,"Price")</f>
        <v>1.56</v>
      </c>
      <c r="I22" s="11" t="s">
        <v>47</v>
      </c>
      <c r="J22" s="11" cm="1">
        <f t="array" ref="J22">_FV(D22,"Shares outstanding",TRUE)/1000000</f>
        <v>26.443069999999999</v>
      </c>
      <c r="K22" s="11">
        <v>17.260000000000002</v>
      </c>
      <c r="L22" s="89">
        <v>1.5E-3</v>
      </c>
      <c r="M22" s="25" t="s">
        <v>14129</v>
      </c>
      <c r="N22" s="95" t="s">
        <v>16309</v>
      </c>
      <c r="O22" s="95" t="s">
        <v>16310</v>
      </c>
      <c r="P22" s="131">
        <v>42.68</v>
      </c>
      <c r="Q22" s="95" t="s">
        <v>16311</v>
      </c>
      <c r="R22" s="95" t="s">
        <v>16312</v>
      </c>
      <c r="S22" s="127" t="s">
        <v>14848</v>
      </c>
      <c r="T22" s="11" t="s">
        <v>14831</v>
      </c>
      <c r="U22" s="11">
        <v>23.66</v>
      </c>
      <c r="V22" s="94" cm="1">
        <f t="array" ref="V22">(H22-(_FV(D22,"52 week high",TRUE)))/(_FV(D22,"52 week high",TRUE))</f>
        <v>-0.51627906976744187</v>
      </c>
      <c r="W22" s="94" cm="1">
        <f t="array" ref="W22">(H22-(_FV(D22,"52 week low",TRUE)))/(_FV(D22,"52 week low",TRUE))</f>
        <v>0.39285714285714279</v>
      </c>
      <c r="Y22" s="45" t="str">
        <f t="shared" si="9"/>
        <v>Twitter</v>
      </c>
      <c r="Z22" s="45" t="str">
        <f t="shared" si="1"/>
        <v>Twitter</v>
      </c>
      <c r="AA22" s="46" t="str">
        <f>HYPERLINK(_xlfn.CONCAT("https://www.sec.gov/edgar/browse/?CIK=",(_xlfn.XLOOKUP(A22,CIK!$A$1:$A$99999,CIK!$B$1:$B$99999,,0))),"SEC")</f>
        <v>SEC</v>
      </c>
      <c r="AB22" s="45" t="str">
        <f t="shared" si="10"/>
        <v>BC</v>
      </c>
      <c r="AC22" s="46" t="str">
        <f t="shared" si="11"/>
        <v>News</v>
      </c>
      <c r="AD22" s="45" t="str">
        <f t="shared" si="12"/>
        <v>News</v>
      </c>
      <c r="AE22" s="46" t="str">
        <f t="shared" si="13"/>
        <v>News</v>
      </c>
      <c r="AF22" s="46" t="str">
        <f t="shared" si="14"/>
        <v>News</v>
      </c>
      <c r="AG22" s="46" t="str">
        <f t="shared" si="15"/>
        <v>News</v>
      </c>
      <c r="AH22" s="45" t="str">
        <f t="shared" si="2"/>
        <v>News</v>
      </c>
      <c r="AI22" s="45" t="str">
        <f t="shared" si="16"/>
        <v>OC</v>
      </c>
      <c r="AJ22" s="45" t="str">
        <f t="shared" si="17"/>
        <v>WW</v>
      </c>
      <c r="AK22" s="45" t="str">
        <f t="shared" si="18"/>
        <v>FIN</v>
      </c>
      <c r="AL22" s="45" t="str">
        <f t="shared" si="3"/>
        <v>OI</v>
      </c>
      <c r="AM22" s="45" t="str">
        <f t="shared" si="19"/>
        <v>IB</v>
      </c>
      <c r="AN22" s="45" t="str">
        <f t="shared" si="4"/>
        <v>SI</v>
      </c>
      <c r="AO22" s="45" t="str">
        <f t="shared" si="5"/>
        <v>SS</v>
      </c>
      <c r="AP22" s="45" t="str">
        <f t="shared" si="6"/>
        <v>ROIC</v>
      </c>
      <c r="AQ22" s="45" t="str">
        <f t="shared" si="7"/>
        <v>DR</v>
      </c>
      <c r="AR22" s="46" t="str">
        <f t="shared" si="8"/>
        <v>SOH</v>
      </c>
    </row>
    <row r="23" spans="1:44" x14ac:dyDescent="0.2">
      <c r="A23" s="10" t="s">
        <v>2183</v>
      </c>
      <c r="B23" s="10" t="s">
        <v>2184</v>
      </c>
      <c r="C23" s="12" t="s">
        <v>2089</v>
      </c>
      <c r="D23" s="10" t="e" vm="619">
        <v>#VALUE!</v>
      </c>
      <c r="E23" s="32" t="str">
        <f t="shared" si="0"/>
        <v>Link</v>
      </c>
      <c r="F23" s="12" t="s">
        <v>2185</v>
      </c>
      <c r="G23" s="28" cm="1">
        <f t="array" ref="G23">_FV(D23,"Market cap",TRUE)/1000000000</f>
        <v>4.1928535000000003E-2</v>
      </c>
      <c r="H23" s="11" cm="1">
        <f t="array" ref="H23">_FV(D23,"Price")</f>
        <v>2.35</v>
      </c>
      <c r="I23" s="11" t="s">
        <v>47</v>
      </c>
      <c r="J23" s="11" cm="1">
        <f t="array" ref="J23">_FV(D23,"Shares outstanding",TRUE)/1000000</f>
        <v>17.841930000000001</v>
      </c>
      <c r="K23" s="11">
        <v>12.21</v>
      </c>
      <c r="L23" s="89">
        <v>5.7999999999999996E-3</v>
      </c>
      <c r="M23" s="25" t="s">
        <v>14184</v>
      </c>
      <c r="N23" s="95" t="s">
        <v>16313</v>
      </c>
      <c r="O23" s="95" t="s">
        <v>16314</v>
      </c>
      <c r="P23" s="131">
        <v>12.19</v>
      </c>
      <c r="Q23" s="95" t="s">
        <v>16315</v>
      </c>
      <c r="R23" s="95" t="s">
        <v>16316</v>
      </c>
      <c r="S23" s="127" t="s">
        <v>16317</v>
      </c>
      <c r="T23" s="11" t="s">
        <v>13886</v>
      </c>
      <c r="U23" s="11">
        <v>1.94</v>
      </c>
      <c r="V23" s="94" cm="1">
        <f t="array" ref="V23">(H23-(_FV(D23,"52 week high",TRUE)))/(_FV(D23,"52 week high",TRUE))</f>
        <v>-0.17543859649122806</v>
      </c>
      <c r="W23" s="94" cm="1">
        <f t="array" ref="W23">(H23-(_FV(D23,"52 week low",TRUE)))/(_FV(D23,"52 week low",TRUE))</f>
        <v>1.1361694391418962</v>
      </c>
      <c r="Y23" s="45" t="str">
        <f t="shared" si="9"/>
        <v>Twitter</v>
      </c>
      <c r="Z23" s="45" t="str">
        <f t="shared" si="1"/>
        <v>Twitter</v>
      </c>
      <c r="AA23" s="46" t="str">
        <f>HYPERLINK(_xlfn.CONCAT("https://www.sec.gov/edgar/browse/?CIK=",(_xlfn.XLOOKUP(A23,CIK!$A$1:$A$99999,CIK!$B$1:$B$99999,,0))),"SEC")</f>
        <v>SEC</v>
      </c>
      <c r="AB23" s="45" t="str">
        <f t="shared" si="10"/>
        <v>BC</v>
      </c>
      <c r="AC23" s="46" t="str">
        <f t="shared" si="11"/>
        <v>News</v>
      </c>
      <c r="AD23" s="45" t="str">
        <f t="shared" si="12"/>
        <v>News</v>
      </c>
      <c r="AE23" s="46" t="str">
        <f t="shared" si="13"/>
        <v>News</v>
      </c>
      <c r="AF23" s="46" t="str">
        <f t="shared" si="14"/>
        <v>News</v>
      </c>
      <c r="AG23" s="46" t="str">
        <f t="shared" si="15"/>
        <v>News</v>
      </c>
      <c r="AH23" s="45" t="str">
        <f t="shared" si="2"/>
        <v>News</v>
      </c>
      <c r="AI23" s="45" t="str">
        <f t="shared" si="16"/>
        <v>OC</v>
      </c>
      <c r="AJ23" s="45" t="str">
        <f t="shared" si="17"/>
        <v>WW</v>
      </c>
      <c r="AK23" s="45" t="str">
        <f t="shared" si="18"/>
        <v>FIN</v>
      </c>
      <c r="AL23" s="45" t="str">
        <f t="shared" si="3"/>
        <v>OI</v>
      </c>
      <c r="AM23" s="45" t="str">
        <f t="shared" si="19"/>
        <v>IB</v>
      </c>
      <c r="AN23" s="45" t="str">
        <f t="shared" si="4"/>
        <v>SI</v>
      </c>
      <c r="AO23" s="45" t="str">
        <f t="shared" si="5"/>
        <v>SS</v>
      </c>
      <c r="AP23" s="45" t="str">
        <f t="shared" si="6"/>
        <v>ROIC</v>
      </c>
      <c r="AQ23" s="45" t="str">
        <f t="shared" si="7"/>
        <v>DR</v>
      </c>
      <c r="AR23" s="46" t="str">
        <f t="shared" si="8"/>
        <v>SOH</v>
      </c>
    </row>
    <row r="24" spans="1:44" x14ac:dyDescent="0.2">
      <c r="A24" s="10" t="s">
        <v>2172</v>
      </c>
      <c r="B24" s="10" t="s">
        <v>2173</v>
      </c>
      <c r="C24" s="12" t="s">
        <v>2089</v>
      </c>
      <c r="D24" s="10" t="e" vm="620">
        <v>#VALUE!</v>
      </c>
      <c r="E24" s="32" t="str">
        <f t="shared" si="0"/>
        <v>Link</v>
      </c>
      <c r="F24" s="12" t="s">
        <v>2174</v>
      </c>
      <c r="G24" s="28" cm="1">
        <f t="array" ref="G24">_FV(D24,"Market cap",TRUE)/1000000000</f>
        <v>3.314189E-2</v>
      </c>
      <c r="H24" s="11" cm="1">
        <f t="array" ref="H24">_FV(D24,"Price")</f>
        <v>2.2999000000000001</v>
      </c>
      <c r="I24" s="11" t="s">
        <v>47</v>
      </c>
      <c r="J24" s="11" cm="1">
        <f t="array" ref="J24">_FV(D24,"Shares outstanding",TRUE)/1000000</f>
        <v>14.41014</v>
      </c>
      <c r="K24" s="11">
        <v>9.5399999999999991</v>
      </c>
      <c r="L24" s="89">
        <v>4.4000000000000003E-3</v>
      </c>
      <c r="M24" s="25" t="s">
        <v>13900</v>
      </c>
      <c r="N24" s="95" t="s">
        <v>16318</v>
      </c>
      <c r="O24" s="95" t="s">
        <v>16319</v>
      </c>
      <c r="P24" s="131">
        <v>49.6</v>
      </c>
      <c r="Q24" s="95" t="s">
        <v>16320</v>
      </c>
      <c r="R24" s="95" t="s">
        <v>16321</v>
      </c>
      <c r="S24" s="127" t="s">
        <v>14848</v>
      </c>
      <c r="T24" s="11" t="s">
        <v>14832</v>
      </c>
      <c r="U24" s="11">
        <v>23</v>
      </c>
      <c r="V24" s="94" cm="1">
        <f t="array" ref="V24">(H24-(_FV(D24,"52 week high",TRUE)))/(_FV(D24,"52 week high",TRUE))</f>
        <v>-0.14815363531982662</v>
      </c>
      <c r="W24" s="94" cm="1">
        <f t="array" ref="W24">(H24-(_FV(D24,"52 week low",TRUE)))/(_FV(D24,"52 week low",TRUE))</f>
        <v>0.34497076023391821</v>
      </c>
      <c r="Y24" s="45" t="str">
        <f t="shared" si="9"/>
        <v>Twitter</v>
      </c>
      <c r="Z24" s="45" t="str">
        <f t="shared" si="1"/>
        <v>Twitter</v>
      </c>
      <c r="AA24" s="46" t="str">
        <f>HYPERLINK(_xlfn.CONCAT("https://www.sec.gov/edgar/browse/?CIK=",(_xlfn.XLOOKUP(A24,CIK!$A$1:$A$99999,CIK!$B$1:$B$99999,,0))),"SEC")</f>
        <v>SEC</v>
      </c>
      <c r="AB24" s="45" t="str">
        <f t="shared" si="10"/>
        <v>BC</v>
      </c>
      <c r="AC24" s="46" t="str">
        <f t="shared" si="11"/>
        <v>News</v>
      </c>
      <c r="AD24" s="45" t="str">
        <f t="shared" si="12"/>
        <v>News</v>
      </c>
      <c r="AE24" s="46" t="str">
        <f t="shared" si="13"/>
        <v>News</v>
      </c>
      <c r="AF24" s="46" t="str">
        <f t="shared" si="14"/>
        <v>News</v>
      </c>
      <c r="AG24" s="46" t="str">
        <f t="shared" si="15"/>
        <v>News</v>
      </c>
      <c r="AH24" s="45" t="str">
        <f t="shared" si="2"/>
        <v>News</v>
      </c>
      <c r="AI24" s="45" t="str">
        <f t="shared" si="16"/>
        <v>OC</v>
      </c>
      <c r="AJ24" s="45" t="str">
        <f t="shared" si="17"/>
        <v>WW</v>
      </c>
      <c r="AK24" s="45" t="str">
        <f t="shared" si="18"/>
        <v>FIN</v>
      </c>
      <c r="AL24" s="45" t="str">
        <f t="shared" si="3"/>
        <v>OI</v>
      </c>
      <c r="AM24" s="45" t="str">
        <f t="shared" si="19"/>
        <v>IB</v>
      </c>
      <c r="AN24" s="45" t="str">
        <f t="shared" si="4"/>
        <v>SI</v>
      </c>
      <c r="AO24" s="45" t="str">
        <f t="shared" si="5"/>
        <v>SS</v>
      </c>
      <c r="AP24" s="45" t="str">
        <f t="shared" si="6"/>
        <v>ROIC</v>
      </c>
      <c r="AQ24" s="45" t="str">
        <f t="shared" si="7"/>
        <v>DR</v>
      </c>
      <c r="AR24" s="46" t="str">
        <f t="shared" si="8"/>
        <v>SOH</v>
      </c>
    </row>
    <row r="25" spans="1:44" x14ac:dyDescent="0.2">
      <c r="A25" s="10" t="s">
        <v>2154</v>
      </c>
      <c r="B25" s="10" t="s">
        <v>2155</v>
      </c>
      <c r="C25" s="12" t="s">
        <v>2156</v>
      </c>
      <c r="D25" s="10" t="e" vm="621">
        <v>#VALUE!</v>
      </c>
      <c r="E25" s="32" t="str">
        <f t="shared" si="0"/>
        <v>Link</v>
      </c>
      <c r="F25" s="12" t="s">
        <v>2157</v>
      </c>
      <c r="G25" s="28" cm="1">
        <f t="array" ref="G25">_FV(D25,"Market cap",TRUE)/1000000000</f>
        <v>3.5736169999999998E-2</v>
      </c>
      <c r="H25" s="11" cm="1">
        <f t="array" ref="H25">_FV(D25,"Price")</f>
        <v>0.55000000000000004</v>
      </c>
      <c r="I25" s="11" t="s">
        <v>47</v>
      </c>
      <c r="J25" s="11" cm="1">
        <f t="array" ref="J25">_FV(D25,"Shares outstanding",TRUE)/1000000</f>
        <v>64.974850000000004</v>
      </c>
      <c r="K25" s="11">
        <v>17.61</v>
      </c>
      <c r="L25" s="11" t="s">
        <v>59</v>
      </c>
      <c r="M25" s="25" t="s">
        <v>13855</v>
      </c>
      <c r="N25" s="95" t="s">
        <v>16322</v>
      </c>
      <c r="O25" s="95" t="s">
        <v>14869</v>
      </c>
      <c r="P25" s="131" t="s">
        <v>14848</v>
      </c>
      <c r="Q25" s="95" t="s">
        <v>14869</v>
      </c>
      <c r="R25" s="95" t="s">
        <v>16323</v>
      </c>
      <c r="S25" s="127" t="s">
        <v>16324</v>
      </c>
      <c r="T25" s="11" t="s">
        <v>14829</v>
      </c>
      <c r="U25" s="11">
        <v>3.31</v>
      </c>
      <c r="V25" s="94" cm="1">
        <f t="array" ref="V25">(H25-(_FV(D25,"52 week high",TRUE)))/(_FV(D25,"52 week high",TRUE))</f>
        <v>-0.5736434108527132</v>
      </c>
      <c r="W25" s="94" cm="1">
        <f t="array" ref="W25">(H25-(_FV(D25,"52 week low",TRUE)))/(_FV(D25,"52 week low",TRUE))</f>
        <v>0.19565217391304351</v>
      </c>
      <c r="Y25" s="45" t="str">
        <f t="shared" si="9"/>
        <v>Twitter</v>
      </c>
      <c r="Z25" s="45" t="str">
        <f t="shared" si="1"/>
        <v>Twitter</v>
      </c>
      <c r="AA25" s="46" t="str">
        <f>HYPERLINK(_xlfn.CONCAT("https://www.sec.gov/edgar/browse/?CIK=",(_xlfn.XLOOKUP(A25,CIK!$A$1:$A$99999,CIK!$B$1:$B$99999,,0))),"SEC")</f>
        <v>SEC</v>
      </c>
      <c r="AB25" s="45" t="str">
        <f t="shared" si="10"/>
        <v>BC</v>
      </c>
      <c r="AC25" s="46" t="str">
        <f t="shared" si="11"/>
        <v>News</v>
      </c>
      <c r="AD25" s="45" t="str">
        <f t="shared" si="12"/>
        <v>News</v>
      </c>
      <c r="AE25" s="46" t="str">
        <f t="shared" si="13"/>
        <v>News</v>
      </c>
      <c r="AF25" s="46" t="str">
        <f t="shared" si="14"/>
        <v>News</v>
      </c>
      <c r="AG25" s="46" t="str">
        <f t="shared" si="15"/>
        <v>News</v>
      </c>
      <c r="AH25" s="45" t="str">
        <f t="shared" si="2"/>
        <v>News</v>
      </c>
      <c r="AI25" s="45" t="str">
        <f t="shared" si="16"/>
        <v>OC</v>
      </c>
      <c r="AJ25" s="45" t="str">
        <f t="shared" si="17"/>
        <v>WW</v>
      </c>
      <c r="AK25" s="45" t="str">
        <f t="shared" si="18"/>
        <v>FIN</v>
      </c>
      <c r="AL25" s="45" t="str">
        <f t="shared" si="3"/>
        <v>OI</v>
      </c>
      <c r="AM25" s="45" t="str">
        <f t="shared" si="19"/>
        <v>IB</v>
      </c>
      <c r="AN25" s="45" t="str">
        <f t="shared" si="4"/>
        <v>SI</v>
      </c>
      <c r="AO25" s="45" t="str">
        <f t="shared" si="5"/>
        <v>SS</v>
      </c>
      <c r="AP25" s="45" t="str">
        <f t="shared" si="6"/>
        <v>ROIC</v>
      </c>
      <c r="AQ25" s="45" t="str">
        <f t="shared" si="7"/>
        <v>DR</v>
      </c>
      <c r="AR25" s="46" t="str">
        <f t="shared" si="8"/>
        <v>SOH</v>
      </c>
    </row>
    <row r="26" spans="1:44" x14ac:dyDescent="0.2">
      <c r="A26" s="10" t="s">
        <v>2158</v>
      </c>
      <c r="B26" s="10" t="s">
        <v>2159</v>
      </c>
      <c r="C26" s="92" t="s">
        <v>14841</v>
      </c>
      <c r="D26" s="10" t="e" vm="622">
        <v>#VALUE!</v>
      </c>
      <c r="E26" s="32" t="str">
        <f t="shared" si="0"/>
        <v>Link</v>
      </c>
      <c r="F26" s="12" t="s">
        <v>2160</v>
      </c>
      <c r="G26" s="28" cm="1">
        <f t="array" ref="G26">_FV(D26,"Market cap",TRUE)/1000000000</f>
        <v>1.0065899999999999E-2</v>
      </c>
      <c r="H26" s="11" cm="1">
        <f t="array" ref="H26">_FV(D26,"Price")</f>
        <v>0.2666</v>
      </c>
      <c r="I26" s="11" t="s">
        <v>47</v>
      </c>
      <c r="J26" s="11" cm="1">
        <f t="array" ref="J26">_FV(D26,"Shares outstanding",TRUE)/1000000</f>
        <v>37.756570000000004</v>
      </c>
      <c r="K26" s="11">
        <v>25.37</v>
      </c>
      <c r="L26" s="89">
        <v>1.7100000000000001E-2</v>
      </c>
      <c r="M26" s="25" t="s">
        <v>14034</v>
      </c>
      <c r="N26" s="95" t="s">
        <v>16325</v>
      </c>
      <c r="O26" s="95" t="s">
        <v>16326</v>
      </c>
      <c r="P26" s="131">
        <v>3.26</v>
      </c>
      <c r="Q26" s="95" t="s">
        <v>16327</v>
      </c>
      <c r="R26" s="95" t="s">
        <v>16328</v>
      </c>
      <c r="S26" s="127" t="s">
        <v>16329</v>
      </c>
      <c r="T26" s="11" t="s">
        <v>14785</v>
      </c>
      <c r="U26" s="11">
        <v>18.399999999999999</v>
      </c>
      <c r="V26" s="94" cm="1">
        <f t="array" ref="V26">(H26-(_FV(D26,"52 week high",TRUE)))/(_FV(D26,"52 week high",TRUE))</f>
        <v>-0.33747514910536774</v>
      </c>
      <c r="W26" s="94" cm="1">
        <f t="array" ref="W26">(H26-(_FV(D26,"52 week low",TRUE)))/(_FV(D26,"52 week low",TRUE))</f>
        <v>3.6788346788346789</v>
      </c>
      <c r="Y26" s="45" t="str">
        <f t="shared" si="9"/>
        <v>Twitter</v>
      </c>
      <c r="Z26" s="45" t="str">
        <f t="shared" si="1"/>
        <v>Twitter</v>
      </c>
      <c r="AA26" s="46" t="str">
        <f>HYPERLINK(_xlfn.CONCAT("https://www.sec.gov/edgar/browse/?CIK=",(_xlfn.XLOOKUP(A26,CIK!$A$1:$A$99999,CIK!$B$1:$B$99999,,0))),"SEC")</f>
        <v>SEC</v>
      </c>
      <c r="AB26" s="45" t="str">
        <f t="shared" si="10"/>
        <v>BC</v>
      </c>
      <c r="AC26" s="46" t="str">
        <f t="shared" si="11"/>
        <v>News</v>
      </c>
      <c r="AD26" s="45" t="str">
        <f t="shared" si="12"/>
        <v>News</v>
      </c>
      <c r="AE26" s="46" t="str">
        <f t="shared" si="13"/>
        <v>News</v>
      </c>
      <c r="AF26" s="46" t="str">
        <f t="shared" si="14"/>
        <v>News</v>
      </c>
      <c r="AG26" s="46" t="str">
        <f t="shared" si="15"/>
        <v>News</v>
      </c>
      <c r="AH26" s="45" t="str">
        <f t="shared" si="2"/>
        <v>News</v>
      </c>
      <c r="AI26" s="45" t="str">
        <f t="shared" si="16"/>
        <v>OC</v>
      </c>
      <c r="AJ26" s="45" t="str">
        <f t="shared" si="17"/>
        <v>WW</v>
      </c>
      <c r="AK26" s="45" t="str">
        <f t="shared" si="18"/>
        <v>FIN</v>
      </c>
      <c r="AL26" s="45" t="str">
        <f t="shared" si="3"/>
        <v>OI</v>
      </c>
      <c r="AM26" s="45" t="str">
        <f t="shared" si="19"/>
        <v>IB</v>
      </c>
      <c r="AN26" s="45" t="str">
        <f t="shared" si="4"/>
        <v>SI</v>
      </c>
      <c r="AO26" s="45" t="str">
        <f t="shared" si="5"/>
        <v>SS</v>
      </c>
      <c r="AP26" s="45" t="str">
        <f t="shared" si="6"/>
        <v>ROIC</v>
      </c>
      <c r="AQ26" s="45" t="str">
        <f t="shared" si="7"/>
        <v>DR</v>
      </c>
      <c r="AR26" s="46" t="str">
        <f t="shared" si="8"/>
        <v>SOH</v>
      </c>
    </row>
    <row r="27" spans="1:44" x14ac:dyDescent="0.2">
      <c r="A27" s="10" t="s">
        <v>2179</v>
      </c>
      <c r="B27" s="10" t="s">
        <v>2180</v>
      </c>
      <c r="C27" s="12" t="s">
        <v>2181</v>
      </c>
      <c r="D27" s="10" t="e" vm="623">
        <v>#VALUE!</v>
      </c>
      <c r="E27" s="32" t="str">
        <f t="shared" si="0"/>
        <v>Link</v>
      </c>
      <c r="F27" s="12" t="s">
        <v>2182</v>
      </c>
      <c r="G27" s="28" cm="1">
        <f t="array" ref="G27">_FV(D27,"Market cap",TRUE)/1000000000</f>
        <v>2.7390999999999999E-2</v>
      </c>
      <c r="H27" s="11" cm="1">
        <f t="array" ref="H27">_FV(D27,"Price")</f>
        <v>3.4849999999999999</v>
      </c>
      <c r="I27" s="11" t="s">
        <v>47</v>
      </c>
      <c r="J27" s="11" cm="1">
        <f t="array" ref="J27">_FV(D27,"Shares outstanding",TRUE)/1000000</f>
        <v>7.85968</v>
      </c>
      <c r="L27" s="89"/>
      <c r="M27" s="25" t="s">
        <v>13759</v>
      </c>
      <c r="N27" s="95" t="s">
        <v>16010</v>
      </c>
      <c r="O27" s="95" t="s">
        <v>16330</v>
      </c>
      <c r="P27" s="131">
        <v>40.69</v>
      </c>
      <c r="Q27" s="95" t="s">
        <v>16331</v>
      </c>
      <c r="R27" s="95" t="s">
        <v>16332</v>
      </c>
      <c r="S27" s="127" t="s">
        <v>14848</v>
      </c>
      <c r="V27" s="94" cm="1">
        <f t="array" ref="V27">(H27-(_FV(D27,"52 week high",TRUE)))/(_FV(D27,"52 week high",TRUE))</f>
        <v>-0.71666666666666667</v>
      </c>
      <c r="W27" s="94" cm="1">
        <f t="array" ref="W27">(H27-(_FV(D27,"52 week low",TRUE)))/(_FV(D27,"52 week low",TRUE))</f>
        <v>0.47669491525423729</v>
      </c>
      <c r="Y27" s="45" t="str">
        <f t="shared" si="9"/>
        <v>Twitter</v>
      </c>
      <c r="Z27" s="45" t="str">
        <f t="shared" si="1"/>
        <v>Twitter</v>
      </c>
      <c r="AA27" s="46" t="str">
        <f>HYPERLINK(_xlfn.CONCAT("https://www.sec.gov/edgar/browse/?CIK=",(_xlfn.XLOOKUP(A27,CIK!$A$1:$A$99999,CIK!$B$1:$B$99999,,0))),"SEC")</f>
        <v>SEC</v>
      </c>
      <c r="AB27" s="45" t="str">
        <f t="shared" si="10"/>
        <v>BC</v>
      </c>
      <c r="AC27" s="46" t="str">
        <f t="shared" si="11"/>
        <v>News</v>
      </c>
      <c r="AD27" s="45" t="str">
        <f t="shared" si="12"/>
        <v>News</v>
      </c>
      <c r="AE27" s="46" t="str">
        <f t="shared" si="13"/>
        <v>News</v>
      </c>
      <c r="AF27" s="46" t="str">
        <f t="shared" si="14"/>
        <v>News</v>
      </c>
      <c r="AG27" s="46" t="str">
        <f t="shared" si="15"/>
        <v>News</v>
      </c>
      <c r="AH27" s="45" t="str">
        <f t="shared" si="2"/>
        <v>News</v>
      </c>
      <c r="AI27" s="45" t="str">
        <f t="shared" si="16"/>
        <v>OC</v>
      </c>
      <c r="AJ27" s="45" t="str">
        <f t="shared" si="17"/>
        <v>WW</v>
      </c>
      <c r="AK27" s="45" t="str">
        <f t="shared" si="18"/>
        <v>FIN</v>
      </c>
      <c r="AL27" s="45" t="str">
        <f t="shared" si="3"/>
        <v>OI</v>
      </c>
      <c r="AM27" s="45" t="str">
        <f t="shared" si="19"/>
        <v>IB</v>
      </c>
      <c r="AN27" s="45" t="str">
        <f t="shared" si="4"/>
        <v>SI</v>
      </c>
      <c r="AO27" s="45" t="str">
        <f t="shared" si="5"/>
        <v>SS</v>
      </c>
      <c r="AP27" s="45" t="str">
        <f t="shared" si="6"/>
        <v>ROIC</v>
      </c>
      <c r="AQ27" s="45" t="str">
        <f t="shared" si="7"/>
        <v>DR</v>
      </c>
      <c r="AR27" s="46" t="str">
        <f t="shared" si="8"/>
        <v>SOH</v>
      </c>
    </row>
    <row r="28" spans="1:44" x14ac:dyDescent="0.2">
      <c r="A28" s="10" t="s">
        <v>2161</v>
      </c>
      <c r="B28" s="10" t="s">
        <v>2162</v>
      </c>
      <c r="C28" s="12" t="s">
        <v>2163</v>
      </c>
      <c r="D28" s="10" t="e" vm="624">
        <v>#VALUE!</v>
      </c>
      <c r="E28" s="32" t="str">
        <f t="shared" si="0"/>
        <v>Link</v>
      </c>
      <c r="F28" s="12" t="s">
        <v>2164</v>
      </c>
      <c r="G28" s="28" cm="1">
        <f t="array" ref="G28">_FV(D28,"Market cap",TRUE)/1000000000</f>
        <v>1.694319E-2</v>
      </c>
      <c r="H28" s="11" cm="1">
        <f t="array" ref="H28">_FV(D28,"Price")</f>
        <v>1.31</v>
      </c>
      <c r="I28" s="11" t="s">
        <v>47</v>
      </c>
      <c r="J28" s="11" cm="1">
        <f t="array" ref="J28">_FV(D28,"Shares outstanding",TRUE)/1000000</f>
        <v>12.93374</v>
      </c>
      <c r="K28" s="11">
        <v>12.3</v>
      </c>
      <c r="L28" s="89">
        <v>3.2300000000000002E-2</v>
      </c>
      <c r="M28" s="25" t="s">
        <v>13921</v>
      </c>
      <c r="N28" s="95" t="s">
        <v>16333</v>
      </c>
      <c r="O28" s="95" t="s">
        <v>16334</v>
      </c>
      <c r="P28" s="131">
        <v>2.4</v>
      </c>
      <c r="Q28" s="95" t="s">
        <v>16335</v>
      </c>
      <c r="R28" s="95" t="s">
        <v>16336</v>
      </c>
      <c r="S28" s="127" t="s">
        <v>16337</v>
      </c>
      <c r="T28" s="11" t="s">
        <v>14830</v>
      </c>
      <c r="U28" s="11">
        <v>0.54</v>
      </c>
      <c r="V28" s="94" cm="1">
        <f t="array" ref="V28">(H28-(_FV(D28,"52 week high",TRUE)))/(_FV(D28,"52 week high",TRUE))</f>
        <v>-0.96060150375939857</v>
      </c>
      <c r="W28" s="94" cm="1">
        <f t="array" ref="W28">(H28-(_FV(D28,"52 week low",TRUE)))/(_FV(D28,"52 week low",TRUE))</f>
        <v>1.6038560922281855</v>
      </c>
      <c r="Y28" s="45" t="str">
        <f t="shared" si="9"/>
        <v>Twitter</v>
      </c>
      <c r="Z28" s="45" t="str">
        <f t="shared" si="1"/>
        <v>Twitter</v>
      </c>
      <c r="AA28" s="46" t="str">
        <f>HYPERLINK(_xlfn.CONCAT("https://www.sec.gov/edgar/browse/?CIK=",(_xlfn.XLOOKUP(A28,CIK!$A$1:$A$99999,CIK!$B$1:$B$99999,,0))),"SEC")</f>
        <v>SEC</v>
      </c>
      <c r="AB28" s="45" t="str">
        <f t="shared" si="10"/>
        <v>BC</v>
      </c>
      <c r="AC28" s="46" t="str">
        <f t="shared" si="11"/>
        <v>News</v>
      </c>
      <c r="AD28" s="45" t="str">
        <f t="shared" si="12"/>
        <v>News</v>
      </c>
      <c r="AE28" s="46" t="str">
        <f t="shared" si="13"/>
        <v>News</v>
      </c>
      <c r="AF28" s="46" t="str">
        <f t="shared" si="14"/>
        <v>News</v>
      </c>
      <c r="AG28" s="46" t="str">
        <f t="shared" si="15"/>
        <v>News</v>
      </c>
      <c r="AH28" s="45" t="str">
        <f t="shared" si="2"/>
        <v>News</v>
      </c>
      <c r="AI28" s="45" t="str">
        <f t="shared" si="16"/>
        <v>OC</v>
      </c>
      <c r="AJ28" s="45" t="str">
        <f t="shared" si="17"/>
        <v>WW</v>
      </c>
      <c r="AK28" s="45" t="str">
        <f t="shared" si="18"/>
        <v>FIN</v>
      </c>
      <c r="AL28" s="45" t="str">
        <f t="shared" si="3"/>
        <v>OI</v>
      </c>
      <c r="AM28" s="45" t="str">
        <f t="shared" si="19"/>
        <v>IB</v>
      </c>
      <c r="AN28" s="45" t="str">
        <f t="shared" si="4"/>
        <v>SI</v>
      </c>
      <c r="AO28" s="45" t="str">
        <f t="shared" si="5"/>
        <v>SS</v>
      </c>
      <c r="AP28" s="45" t="str">
        <f t="shared" si="6"/>
        <v>ROIC</v>
      </c>
      <c r="AQ28" s="45" t="str">
        <f t="shared" si="7"/>
        <v>DR</v>
      </c>
      <c r="AR28" s="46" t="str">
        <f t="shared" si="8"/>
        <v>SOH</v>
      </c>
    </row>
    <row r="29" spans="1:44" x14ac:dyDescent="0.2">
      <c r="A29" s="10" t="s">
        <v>2148</v>
      </c>
      <c r="B29" s="10" t="s">
        <v>2149</v>
      </c>
      <c r="C29" s="12" t="s">
        <v>2089</v>
      </c>
      <c r="D29" s="10" t="e" vm="625">
        <v>#VALUE!</v>
      </c>
      <c r="E29" s="32" t="str">
        <f t="shared" si="0"/>
        <v>Link</v>
      </c>
      <c r="F29" s="10" t="s">
        <v>2150</v>
      </c>
      <c r="G29" s="28" cm="1">
        <f t="array" ref="G29">_FV(D29,"Market cap",TRUE)/1000000000</f>
        <v>1.1019549999999999E-2</v>
      </c>
      <c r="H29" s="11" cm="1">
        <f t="array" ref="H29">_FV(D29,"Price")</f>
        <v>0.15890000000000001</v>
      </c>
      <c r="I29" s="11" t="s">
        <v>47</v>
      </c>
      <c r="J29" s="11" cm="1">
        <f t="array" ref="J29">_FV(D29,"Shares outstanding",TRUE)/1000000</f>
        <v>69.348939999999999</v>
      </c>
      <c r="K29" s="11">
        <v>46.83</v>
      </c>
      <c r="L29" s="89">
        <v>0.02</v>
      </c>
      <c r="M29" s="25" t="s">
        <v>14007</v>
      </c>
      <c r="N29" s="95" t="s">
        <v>15884</v>
      </c>
      <c r="O29" s="95" t="s">
        <v>16338</v>
      </c>
      <c r="P29" s="131">
        <v>8.8699999999999992</v>
      </c>
      <c r="Q29" s="95" t="s">
        <v>16339</v>
      </c>
      <c r="R29" s="95" t="s">
        <v>15922</v>
      </c>
      <c r="S29" s="127" t="s">
        <v>14848</v>
      </c>
      <c r="T29" s="11" t="s">
        <v>14833</v>
      </c>
      <c r="U29" s="11">
        <v>2.82</v>
      </c>
      <c r="V29" s="94" cm="1">
        <f t="array" ref="V29">(H29-(_FV(D29,"52 week high",TRUE)))/(_FV(D29,"52 week high",TRUE))</f>
        <v>-0.9277727272727273</v>
      </c>
      <c r="W29" s="94" cm="1">
        <f t="array" ref="W29">(H29-(_FV(D29,"52 week low",TRUE)))/(_FV(D29,"52 week low",TRUE))</f>
        <v>0.57482656095143714</v>
      </c>
      <c r="Y29" s="45" t="str">
        <f t="shared" si="9"/>
        <v>Twitter</v>
      </c>
      <c r="Z29" s="45" t="str">
        <f t="shared" si="1"/>
        <v>Twitter</v>
      </c>
      <c r="AA29" s="46" t="str">
        <f>HYPERLINK(_xlfn.CONCAT("https://www.sec.gov/edgar/browse/?CIK=",(_xlfn.XLOOKUP(A29,CIK!$A$1:$A$99999,CIK!$B$1:$B$99999,,0))),"SEC")</f>
        <v>SEC</v>
      </c>
      <c r="AB29" s="45" t="str">
        <f t="shared" si="10"/>
        <v>BC</v>
      </c>
      <c r="AC29" s="46" t="str">
        <f t="shared" si="11"/>
        <v>News</v>
      </c>
      <c r="AD29" s="45" t="str">
        <f t="shared" si="12"/>
        <v>News</v>
      </c>
      <c r="AE29" s="46" t="str">
        <f t="shared" si="13"/>
        <v>News</v>
      </c>
      <c r="AF29" s="46" t="str">
        <f t="shared" si="14"/>
        <v>News</v>
      </c>
      <c r="AG29" s="46" t="str">
        <f t="shared" si="15"/>
        <v>News</v>
      </c>
      <c r="AH29" s="45" t="str">
        <f t="shared" si="2"/>
        <v>News</v>
      </c>
      <c r="AI29" s="45" t="str">
        <f t="shared" si="16"/>
        <v>OC</v>
      </c>
      <c r="AJ29" s="45" t="str">
        <f t="shared" si="17"/>
        <v>WW</v>
      </c>
      <c r="AK29" s="45" t="str">
        <f t="shared" si="18"/>
        <v>FIN</v>
      </c>
      <c r="AL29" s="45" t="str">
        <f t="shared" si="3"/>
        <v>OI</v>
      </c>
      <c r="AM29" s="45" t="str">
        <f t="shared" si="19"/>
        <v>IB</v>
      </c>
      <c r="AN29" s="45" t="str">
        <f t="shared" si="4"/>
        <v>SI</v>
      </c>
      <c r="AO29" s="45" t="str">
        <f t="shared" si="5"/>
        <v>SS</v>
      </c>
      <c r="AP29" s="45" t="str">
        <f t="shared" si="6"/>
        <v>ROIC</v>
      </c>
      <c r="AQ29" s="45" t="str">
        <f t="shared" si="7"/>
        <v>DR</v>
      </c>
      <c r="AR29" s="46" t="str">
        <f t="shared" si="8"/>
        <v>SOH</v>
      </c>
    </row>
    <row r="30" spans="1:44" x14ac:dyDescent="0.2">
      <c r="A30" s="10" t="s">
        <v>2186</v>
      </c>
      <c r="B30" s="10" t="s">
        <v>2187</v>
      </c>
      <c r="C30" s="12" t="s">
        <v>2089</v>
      </c>
      <c r="D30" s="10" t="e" vm="626">
        <v>#VALUE!</v>
      </c>
      <c r="E30" s="32" t="str">
        <f t="shared" si="0"/>
        <v>Link</v>
      </c>
      <c r="F30" s="12" t="s">
        <v>2188</v>
      </c>
      <c r="G30" s="28" cm="1">
        <f t="array" ref="G30">_FV(D30,"Market cap",TRUE)/1000000000</f>
        <v>6.2548400000000002E-3</v>
      </c>
      <c r="H30" s="11" cm="1">
        <f t="array" ref="H30">_FV(D30,"Price")</f>
        <v>0.16200000000000001</v>
      </c>
      <c r="I30" s="11" t="s">
        <v>47</v>
      </c>
      <c r="J30" s="11" cm="1">
        <f t="array" ref="J30">_FV(D30,"Shares outstanding",TRUE)/1000000</f>
        <v>38.610120000000002</v>
      </c>
      <c r="K30" s="11">
        <v>27.31</v>
      </c>
      <c r="L30" s="89">
        <v>4.1000000000000002E-2</v>
      </c>
      <c r="M30" s="25" t="s">
        <v>14289</v>
      </c>
      <c r="N30" s="95" t="s">
        <v>16340</v>
      </c>
      <c r="O30" s="95" t="s">
        <v>16341</v>
      </c>
      <c r="P30" s="131">
        <v>3.01</v>
      </c>
      <c r="Q30" s="95" t="s">
        <v>16342</v>
      </c>
      <c r="R30" s="95" t="s">
        <v>16343</v>
      </c>
      <c r="S30" s="127" t="s">
        <v>14848</v>
      </c>
      <c r="T30" s="11" t="s">
        <v>14834</v>
      </c>
      <c r="U30" s="11">
        <v>2.54</v>
      </c>
      <c r="V30" s="94" cm="1">
        <f t="array" ref="V30">(H30-(_FV(D30,"52 week high",TRUE)))/(_FV(D30,"52 week high",TRUE))</f>
        <v>-0.88750000000000007</v>
      </c>
      <c r="W30" s="94" cm="1">
        <f t="array" ref="W30">(H30-(_FV(D30,"52 week low",TRUE)))/(_FV(D30,"52 week low",TRUE))</f>
        <v>0.15714285714285706</v>
      </c>
      <c r="Y30" s="45" t="str">
        <f t="shared" si="9"/>
        <v>Twitter</v>
      </c>
      <c r="Z30" s="45" t="str">
        <f t="shared" si="1"/>
        <v>Twitter</v>
      </c>
      <c r="AA30" s="46" t="str">
        <f>HYPERLINK(_xlfn.CONCAT("https://www.sec.gov/edgar/browse/?CIK=",(_xlfn.XLOOKUP(A30,CIK!$A$1:$A$99999,CIK!$B$1:$B$99999,,0))),"SEC")</f>
        <v>SEC</v>
      </c>
      <c r="AB30" s="45" t="str">
        <f t="shared" si="10"/>
        <v>BC</v>
      </c>
      <c r="AC30" s="46" t="str">
        <f t="shared" si="11"/>
        <v>News</v>
      </c>
      <c r="AD30" s="45" t="str">
        <f t="shared" si="12"/>
        <v>News</v>
      </c>
      <c r="AE30" s="46" t="str">
        <f t="shared" si="13"/>
        <v>News</v>
      </c>
      <c r="AF30" s="46" t="str">
        <f t="shared" si="14"/>
        <v>News</v>
      </c>
      <c r="AG30" s="46" t="str">
        <f t="shared" si="15"/>
        <v>News</v>
      </c>
      <c r="AH30" s="45" t="str">
        <f t="shared" si="2"/>
        <v>News</v>
      </c>
      <c r="AI30" s="45" t="str">
        <f t="shared" si="16"/>
        <v>OC</v>
      </c>
      <c r="AJ30" s="45" t="str">
        <f t="shared" si="17"/>
        <v>WW</v>
      </c>
      <c r="AK30" s="45" t="str">
        <f t="shared" si="18"/>
        <v>FIN</v>
      </c>
      <c r="AL30" s="45" t="str">
        <f t="shared" si="3"/>
        <v>OI</v>
      </c>
      <c r="AM30" s="45" t="str">
        <f t="shared" si="19"/>
        <v>IB</v>
      </c>
      <c r="AN30" s="45" t="str">
        <f t="shared" si="4"/>
        <v>SI</v>
      </c>
      <c r="AO30" s="45" t="str">
        <f t="shared" si="5"/>
        <v>SS</v>
      </c>
      <c r="AP30" s="45" t="str">
        <f t="shared" si="6"/>
        <v>ROIC</v>
      </c>
      <c r="AQ30" s="45" t="str">
        <f t="shared" si="7"/>
        <v>DR</v>
      </c>
      <c r="AR30" s="46" t="str">
        <f t="shared" si="8"/>
        <v>SOH</v>
      </c>
    </row>
    <row r="31" spans="1:44" x14ac:dyDescent="0.2">
      <c r="A31" s="10" t="s">
        <v>2189</v>
      </c>
      <c r="B31" s="10" t="s">
        <v>2190</v>
      </c>
      <c r="C31" s="12" t="s">
        <v>2089</v>
      </c>
      <c r="D31" s="10" t="e" vm="627">
        <v>#VALUE!</v>
      </c>
      <c r="E31" s="32" t="str">
        <f t="shared" si="0"/>
        <v>Link</v>
      </c>
      <c r="F31" s="12" t="s">
        <v>2191</v>
      </c>
      <c r="G31" s="28" cm="1">
        <f t="array" ref="G31">_FV(D31,"Market cap",TRUE)/1000000000</f>
        <v>5.9357899999999998E-3</v>
      </c>
      <c r="H31" s="11" cm="1">
        <f t="array" ref="H31">_FV(D31,"Price")</f>
        <v>2.59</v>
      </c>
      <c r="I31" s="11" t="s">
        <v>47</v>
      </c>
      <c r="J31" s="11" cm="1">
        <f t="array" ref="J31">_FV(D31,"Shares outstanding",TRUE)/1000000</f>
        <v>2.2918099999999999</v>
      </c>
      <c r="K31" s="11">
        <v>36.17</v>
      </c>
      <c r="L31" s="89">
        <v>1.38E-2</v>
      </c>
      <c r="M31" s="25" t="s">
        <v>14004</v>
      </c>
      <c r="N31" s="95" t="s">
        <v>16344</v>
      </c>
      <c r="O31" s="95" t="s">
        <v>16345</v>
      </c>
      <c r="P31" s="131">
        <v>0.26</v>
      </c>
      <c r="Q31" s="95" t="s">
        <v>16346</v>
      </c>
      <c r="R31" s="95" t="s">
        <v>16347</v>
      </c>
      <c r="S31" s="127" t="s">
        <v>14848</v>
      </c>
      <c r="T31" s="11" t="s">
        <v>14835</v>
      </c>
      <c r="U31" s="11">
        <v>6.54</v>
      </c>
      <c r="V31" s="94" cm="1">
        <f t="array" ref="V31">(H31-(_FV(D31,"52 week high",TRUE)))/(_FV(D31,"52 week high",TRUE))</f>
        <v>-0.84764705882352942</v>
      </c>
      <c r="W31" s="94" cm="1">
        <f t="array" ref="W31">(H31-(_FV(D31,"52 week low",TRUE)))/(_FV(D31,"52 week low",TRUE))</f>
        <v>0.6187499999999998</v>
      </c>
      <c r="Y31" s="45" t="str">
        <f t="shared" si="9"/>
        <v>Twitter</v>
      </c>
      <c r="Z31" s="45" t="str">
        <f t="shared" si="1"/>
        <v>Twitter</v>
      </c>
      <c r="AA31" s="46" t="str">
        <f>HYPERLINK(_xlfn.CONCAT("https://www.sec.gov/edgar/browse/?CIK=",(_xlfn.XLOOKUP(A31,CIK!$A$1:$A$99999,CIK!$B$1:$B$99999,,0))),"SEC")</f>
        <v>SEC</v>
      </c>
      <c r="AB31" s="45" t="str">
        <f t="shared" si="10"/>
        <v>BC</v>
      </c>
      <c r="AC31" s="46" t="str">
        <f t="shared" si="11"/>
        <v>News</v>
      </c>
      <c r="AD31" s="45" t="str">
        <f t="shared" si="12"/>
        <v>News</v>
      </c>
      <c r="AE31" s="46" t="str">
        <f t="shared" si="13"/>
        <v>News</v>
      </c>
      <c r="AF31" s="46" t="str">
        <f t="shared" si="14"/>
        <v>News</v>
      </c>
      <c r="AG31" s="46" t="str">
        <f t="shared" si="15"/>
        <v>News</v>
      </c>
      <c r="AH31" s="45" t="str">
        <f t="shared" si="2"/>
        <v>News</v>
      </c>
      <c r="AI31" s="45" t="str">
        <f t="shared" si="16"/>
        <v>OC</v>
      </c>
      <c r="AJ31" s="45" t="str">
        <f t="shared" si="17"/>
        <v>WW</v>
      </c>
      <c r="AK31" s="45" t="str">
        <f t="shared" si="18"/>
        <v>FIN</v>
      </c>
      <c r="AL31" s="45" t="str">
        <f t="shared" si="3"/>
        <v>OI</v>
      </c>
      <c r="AM31" s="45" t="str">
        <f t="shared" si="19"/>
        <v>IB</v>
      </c>
      <c r="AN31" s="45" t="str">
        <f t="shared" si="4"/>
        <v>SI</v>
      </c>
      <c r="AO31" s="45" t="str">
        <f t="shared" si="5"/>
        <v>SS</v>
      </c>
      <c r="AP31" s="45" t="str">
        <f t="shared" si="6"/>
        <v>ROIC</v>
      </c>
      <c r="AQ31" s="45" t="str">
        <f t="shared" si="7"/>
        <v>DR</v>
      </c>
      <c r="AR31" s="46" t="str">
        <f t="shared" si="8"/>
        <v>SOH</v>
      </c>
    </row>
    <row r="32" spans="1:44" x14ac:dyDescent="0.2">
      <c r="A32" s="10" t="s">
        <v>2168</v>
      </c>
      <c r="B32" s="10" t="s">
        <v>2169</v>
      </c>
      <c r="C32" s="12" t="s">
        <v>2089</v>
      </c>
      <c r="D32" s="10" t="e" vm="628">
        <v>#VALUE!</v>
      </c>
      <c r="E32" s="32" t="str">
        <f t="shared" si="0"/>
        <v>Link</v>
      </c>
      <c r="F32" s="12" t="s">
        <v>2170</v>
      </c>
      <c r="G32" s="28" cm="1">
        <f t="array" ref="G32">_FV(D32,"Market cap",TRUE)/1000000000</f>
        <v>1.3013E-3</v>
      </c>
      <c r="H32" s="11" cm="1">
        <f t="array" ref="H32">_FV(D32,"Price")</f>
        <v>2.6100000000000002E-2</v>
      </c>
      <c r="I32" s="11" t="s">
        <v>47</v>
      </c>
      <c r="J32" s="11" cm="1">
        <f t="array" ref="J32">_FV(D32,"Shares outstanding",TRUE)/1000000</f>
        <v>49.85812</v>
      </c>
      <c r="L32" s="89"/>
      <c r="M32" s="25" t="s">
        <v>13794</v>
      </c>
      <c r="N32" s="95" t="s">
        <v>16348</v>
      </c>
      <c r="O32" s="95" t="s">
        <v>16349</v>
      </c>
      <c r="P32" s="131">
        <v>1.95</v>
      </c>
      <c r="Q32" s="95" t="s">
        <v>16350</v>
      </c>
      <c r="R32" s="95" t="s">
        <v>16351</v>
      </c>
      <c r="S32" s="127" t="s">
        <v>14848</v>
      </c>
      <c r="V32" s="94" cm="1">
        <f t="array" ref="V32">(H32-(_FV(D32,"52 week high",TRUE)))/(_FV(D32,"52 week high",TRUE))</f>
        <v>-0.98829596412556053</v>
      </c>
      <c r="W32" s="94" cm="1">
        <f t="array" ref="W32">(H32-(_FV(D32,"52 week low",TRUE)))/(_FV(D32,"52 week low",TRUE))</f>
        <v>17.642857142857146</v>
      </c>
      <c r="Y32" s="45" t="str">
        <f t="shared" si="9"/>
        <v>Twitter</v>
      </c>
      <c r="Z32" s="45" t="str">
        <f t="shared" si="1"/>
        <v>Twitter</v>
      </c>
      <c r="AA32" s="46" t="str">
        <f>HYPERLINK(_xlfn.CONCAT("https://www.sec.gov/edgar/browse/?CIK=",(_xlfn.XLOOKUP(A32,CIK!$A$1:$A$99999,CIK!$B$1:$B$99999,,0))),"SEC")</f>
        <v>SEC</v>
      </c>
      <c r="AB32" s="45" t="str">
        <f t="shared" si="10"/>
        <v>BC</v>
      </c>
      <c r="AC32" s="46" t="str">
        <f t="shared" si="11"/>
        <v>News</v>
      </c>
      <c r="AD32" s="45" t="str">
        <f t="shared" si="12"/>
        <v>News</v>
      </c>
      <c r="AE32" s="46" t="str">
        <f t="shared" si="13"/>
        <v>News</v>
      </c>
      <c r="AF32" s="46" t="str">
        <f t="shared" si="14"/>
        <v>News</v>
      </c>
      <c r="AG32" s="46" t="str">
        <f t="shared" si="15"/>
        <v>News</v>
      </c>
      <c r="AH32" s="45" t="str">
        <f t="shared" si="2"/>
        <v>News</v>
      </c>
      <c r="AI32" s="45" t="str">
        <f t="shared" si="16"/>
        <v>OC</v>
      </c>
      <c r="AJ32" s="45" t="str">
        <f t="shared" si="17"/>
        <v>WW</v>
      </c>
      <c r="AK32" s="45" t="str">
        <f t="shared" si="18"/>
        <v>FIN</v>
      </c>
      <c r="AL32" s="45" t="str">
        <f t="shared" si="3"/>
        <v>OI</v>
      </c>
      <c r="AM32" s="45" t="str">
        <f t="shared" si="19"/>
        <v>IB</v>
      </c>
      <c r="AN32" s="45" t="str">
        <f t="shared" si="4"/>
        <v>SI</v>
      </c>
      <c r="AO32" s="45" t="str">
        <f t="shared" si="5"/>
        <v>SS</v>
      </c>
      <c r="AP32" s="45" t="str">
        <f t="shared" si="6"/>
        <v>ROIC</v>
      </c>
      <c r="AQ32" s="45" t="str">
        <f t="shared" si="7"/>
        <v>DR</v>
      </c>
      <c r="AR32" s="46" t="str">
        <f t="shared" si="8"/>
        <v>SOH</v>
      </c>
    </row>
    <row r="33" spans="25:44" x14ac:dyDescent="0.2">
      <c r="Y33" s="45"/>
      <c r="Z33" s="45"/>
      <c r="AA33" s="46"/>
      <c r="AB33" s="45"/>
      <c r="AC33" s="46"/>
      <c r="AD33" s="46"/>
      <c r="AE33" s="46"/>
      <c r="AF33" s="46"/>
      <c r="AG33" s="46"/>
      <c r="AH33" s="45"/>
      <c r="AI33" s="45"/>
      <c r="AJ33" s="45"/>
      <c r="AK33" s="45"/>
      <c r="AL33" s="45"/>
      <c r="AM33" s="45"/>
      <c r="AN33" s="45"/>
      <c r="AO33" s="45"/>
      <c r="AP33" s="45"/>
      <c r="AQ33" s="45"/>
      <c r="AR33" s="46"/>
    </row>
    <row r="34" spans="25:44" x14ac:dyDescent="0.2">
      <c r="Y34" s="45"/>
      <c r="Z34" s="45"/>
      <c r="AA34" s="46"/>
      <c r="AB34" s="45"/>
      <c r="AC34" s="46"/>
      <c r="AD34" s="46"/>
      <c r="AE34" s="46"/>
      <c r="AF34" s="46"/>
      <c r="AG34" s="46"/>
      <c r="AH34" s="45"/>
      <c r="AI34" s="45"/>
      <c r="AJ34" s="45"/>
      <c r="AK34" s="45"/>
      <c r="AL34" s="45"/>
      <c r="AM34" s="45"/>
      <c r="AN34" s="45"/>
      <c r="AO34" s="45"/>
      <c r="AP34" s="45"/>
      <c r="AQ34" s="45"/>
      <c r="AR34" s="46"/>
    </row>
    <row r="35" spans="25:44" x14ac:dyDescent="0.2">
      <c r="Y35" s="45"/>
      <c r="Z35" s="45"/>
      <c r="AA35" s="46"/>
      <c r="AB35" s="45"/>
      <c r="AC35" s="46"/>
      <c r="AD35" s="46"/>
      <c r="AE35" s="46"/>
      <c r="AF35" s="46"/>
      <c r="AG35" s="46"/>
      <c r="AH35" s="45"/>
      <c r="AI35" s="45"/>
      <c r="AJ35" s="45"/>
      <c r="AK35" s="45"/>
      <c r="AL35" s="45"/>
      <c r="AM35" s="45"/>
      <c r="AN35" s="45"/>
      <c r="AO35" s="45"/>
      <c r="AP35" s="45"/>
      <c r="AQ35" s="45"/>
      <c r="AR35" s="46"/>
    </row>
    <row r="36" spans="25:44" x14ac:dyDescent="0.2">
      <c r="Y36" s="45"/>
      <c r="Z36" s="45"/>
      <c r="AA36" s="46"/>
      <c r="AB36" s="45"/>
      <c r="AC36" s="46"/>
      <c r="AD36" s="46"/>
      <c r="AE36" s="46"/>
      <c r="AF36" s="46"/>
      <c r="AG36" s="46"/>
      <c r="AH36" s="45"/>
      <c r="AI36" s="45"/>
      <c r="AJ36" s="45"/>
      <c r="AK36" s="45"/>
      <c r="AL36" s="45"/>
      <c r="AM36" s="45"/>
      <c r="AN36" s="45"/>
      <c r="AO36" s="45"/>
      <c r="AP36" s="45"/>
      <c r="AQ36" s="45"/>
      <c r="AR36" s="46"/>
    </row>
    <row r="37" spans="25:44" x14ac:dyDescent="0.2">
      <c r="Y37" s="45"/>
      <c r="Z37" s="45"/>
      <c r="AA37" s="46"/>
      <c r="AB37" s="45"/>
      <c r="AC37" s="46"/>
      <c r="AD37" s="46"/>
      <c r="AE37" s="46"/>
      <c r="AF37" s="46"/>
      <c r="AG37" s="46"/>
      <c r="AH37" s="45"/>
      <c r="AI37" s="45"/>
      <c r="AJ37" s="45"/>
      <c r="AK37" s="45"/>
      <c r="AL37" s="45"/>
      <c r="AM37" s="45"/>
      <c r="AN37" s="45"/>
      <c r="AO37" s="45"/>
      <c r="AP37" s="45"/>
      <c r="AQ37" s="45"/>
      <c r="AR37" s="46"/>
    </row>
    <row r="38" spans="25:44" x14ac:dyDescent="0.2">
      <c r="Y38" s="45"/>
      <c r="Z38" s="45"/>
      <c r="AA38" s="46"/>
      <c r="AB38" s="45"/>
      <c r="AC38" s="46"/>
      <c r="AD38" s="46"/>
      <c r="AE38" s="46"/>
      <c r="AF38" s="46"/>
      <c r="AG38" s="46"/>
      <c r="AH38" s="45"/>
      <c r="AI38" s="45"/>
      <c r="AJ38" s="45"/>
      <c r="AK38" s="45"/>
      <c r="AL38" s="45"/>
      <c r="AM38" s="45"/>
      <c r="AN38" s="45"/>
      <c r="AO38" s="45"/>
      <c r="AP38" s="45"/>
      <c r="AQ38" s="45"/>
      <c r="AR38" s="46"/>
    </row>
    <row r="39" spans="25:44" x14ac:dyDescent="0.2">
      <c r="Y39" s="45"/>
      <c r="Z39" s="45"/>
      <c r="AA39" s="46"/>
      <c r="AB39" s="45"/>
      <c r="AC39" s="46"/>
      <c r="AD39" s="46"/>
      <c r="AE39" s="46"/>
      <c r="AF39" s="46"/>
      <c r="AG39" s="46"/>
      <c r="AH39" s="45"/>
      <c r="AI39" s="45"/>
      <c r="AJ39" s="45"/>
      <c r="AK39" s="45"/>
      <c r="AL39" s="45"/>
      <c r="AM39" s="45"/>
      <c r="AN39" s="45"/>
      <c r="AO39" s="45"/>
      <c r="AP39" s="45"/>
      <c r="AQ39" s="45"/>
      <c r="AR39" s="46"/>
    </row>
    <row r="40" spans="25:44" x14ac:dyDescent="0.2">
      <c r="Y40" s="45"/>
      <c r="Z40" s="45"/>
      <c r="AA40" s="46"/>
      <c r="AB40" s="45"/>
      <c r="AC40" s="46"/>
      <c r="AD40" s="46"/>
      <c r="AE40" s="46"/>
      <c r="AF40" s="46"/>
      <c r="AG40" s="46"/>
      <c r="AH40" s="45"/>
      <c r="AI40" s="45"/>
      <c r="AJ40" s="45"/>
      <c r="AK40" s="45"/>
      <c r="AL40" s="45"/>
      <c r="AM40" s="45"/>
      <c r="AN40" s="45"/>
      <c r="AO40" s="45"/>
      <c r="AP40" s="45"/>
      <c r="AQ40" s="45"/>
      <c r="AR40" s="46"/>
    </row>
    <row r="41" spans="25:44" x14ac:dyDescent="0.2">
      <c r="Y41" s="45"/>
      <c r="Z41" s="45"/>
      <c r="AA41" s="46"/>
      <c r="AB41" s="45"/>
      <c r="AC41" s="46"/>
      <c r="AD41" s="46"/>
      <c r="AE41" s="46"/>
      <c r="AF41" s="46"/>
      <c r="AG41" s="46"/>
      <c r="AH41" s="45"/>
      <c r="AI41" s="45"/>
      <c r="AJ41" s="45"/>
      <c r="AK41" s="45"/>
      <c r="AL41" s="45"/>
      <c r="AM41" s="45"/>
      <c r="AN41" s="45"/>
      <c r="AO41" s="45"/>
      <c r="AP41" s="45"/>
      <c r="AQ41" s="45"/>
      <c r="AR41" s="46"/>
    </row>
    <row r="42" spans="25:44" x14ac:dyDescent="0.2">
      <c r="Y42" s="45"/>
      <c r="Z42" s="45"/>
      <c r="AA42" s="46"/>
      <c r="AB42" s="45"/>
      <c r="AC42" s="46"/>
      <c r="AD42" s="46"/>
      <c r="AE42" s="46"/>
      <c r="AF42" s="46"/>
      <c r="AG42" s="46"/>
      <c r="AH42" s="45"/>
      <c r="AI42" s="45"/>
      <c r="AJ42" s="45"/>
      <c r="AK42" s="45"/>
      <c r="AL42" s="45"/>
      <c r="AM42" s="45"/>
      <c r="AN42" s="45"/>
      <c r="AO42" s="45"/>
      <c r="AP42" s="45"/>
      <c r="AQ42" s="45"/>
      <c r="AR42" s="46"/>
    </row>
    <row r="43" spans="25:44" x14ac:dyDescent="0.2">
      <c r="Y43" s="45"/>
      <c r="Z43" s="45"/>
      <c r="AA43" s="46"/>
      <c r="AB43" s="45"/>
      <c r="AC43" s="46"/>
      <c r="AD43" s="46"/>
      <c r="AE43" s="46"/>
      <c r="AF43" s="46"/>
      <c r="AG43" s="46"/>
      <c r="AH43" s="45"/>
      <c r="AI43" s="45"/>
      <c r="AJ43" s="45"/>
      <c r="AK43" s="45"/>
      <c r="AL43" s="45"/>
      <c r="AM43" s="45"/>
      <c r="AN43" s="45"/>
      <c r="AO43" s="45"/>
      <c r="AP43" s="45"/>
      <c r="AQ43" s="45"/>
      <c r="AR43" s="46"/>
    </row>
    <row r="44" spans="25:44" x14ac:dyDescent="0.2">
      <c r="Y44" s="45"/>
      <c r="Z44" s="45"/>
      <c r="AA44" s="46"/>
      <c r="AB44" s="45"/>
      <c r="AC44" s="46"/>
      <c r="AD44" s="46"/>
      <c r="AE44" s="46"/>
      <c r="AF44" s="46"/>
      <c r="AG44" s="46"/>
      <c r="AH44" s="45"/>
      <c r="AI44" s="45"/>
      <c r="AJ44" s="45"/>
      <c r="AK44" s="45"/>
      <c r="AL44" s="45"/>
      <c r="AM44" s="45"/>
      <c r="AN44" s="45"/>
      <c r="AO44" s="45"/>
      <c r="AP44" s="45"/>
      <c r="AQ44" s="45"/>
      <c r="AR44" s="46"/>
    </row>
    <row r="45" spans="25:44" x14ac:dyDescent="0.2">
      <c r="Y45" s="45"/>
      <c r="Z45" s="45"/>
      <c r="AA45" s="46"/>
      <c r="AB45" s="45"/>
      <c r="AC45" s="46"/>
      <c r="AD45" s="46"/>
      <c r="AE45" s="46"/>
      <c r="AF45" s="46"/>
      <c r="AG45" s="46"/>
      <c r="AH45" s="45"/>
      <c r="AI45" s="45"/>
      <c r="AJ45" s="45"/>
      <c r="AK45" s="45"/>
      <c r="AL45" s="45"/>
      <c r="AM45" s="45"/>
      <c r="AN45" s="45"/>
      <c r="AO45" s="45"/>
      <c r="AP45" s="45"/>
      <c r="AQ45" s="45"/>
      <c r="AR45" s="46"/>
    </row>
    <row r="46" spans="25:44" x14ac:dyDescent="0.2">
      <c r="Y46" s="45"/>
      <c r="Z46" s="45"/>
      <c r="AA46" s="46"/>
      <c r="AB46" s="45"/>
      <c r="AC46" s="46"/>
      <c r="AD46" s="46"/>
      <c r="AE46" s="46"/>
      <c r="AF46" s="46"/>
      <c r="AG46" s="46"/>
      <c r="AH46" s="45"/>
      <c r="AI46" s="45"/>
      <c r="AJ46" s="45"/>
      <c r="AK46" s="45"/>
      <c r="AL46" s="45"/>
      <c r="AM46" s="45"/>
      <c r="AN46" s="45"/>
      <c r="AO46" s="45"/>
      <c r="AP46" s="45"/>
      <c r="AQ46" s="45"/>
      <c r="AR46" s="46"/>
    </row>
    <row r="47" spans="25:44" x14ac:dyDescent="0.2">
      <c r="Y47" s="45"/>
      <c r="Z47" s="45"/>
      <c r="AA47" s="46"/>
      <c r="AB47" s="45"/>
      <c r="AC47" s="46"/>
      <c r="AD47" s="46"/>
      <c r="AE47" s="46"/>
      <c r="AF47" s="46"/>
      <c r="AG47" s="46"/>
      <c r="AH47" s="45"/>
      <c r="AI47" s="45"/>
      <c r="AJ47" s="45"/>
      <c r="AK47" s="45"/>
      <c r="AL47" s="45"/>
      <c r="AM47" s="45"/>
      <c r="AN47" s="45"/>
      <c r="AO47" s="45"/>
      <c r="AP47" s="45"/>
      <c r="AQ47" s="45"/>
      <c r="AR47" s="46"/>
    </row>
    <row r="48" spans="25:44" x14ac:dyDescent="0.2">
      <c r="Y48" s="45"/>
      <c r="Z48" s="45"/>
      <c r="AA48" s="46"/>
      <c r="AB48" s="45"/>
      <c r="AC48" s="46"/>
      <c r="AD48" s="46"/>
      <c r="AE48" s="46"/>
      <c r="AF48" s="46"/>
      <c r="AG48" s="46"/>
      <c r="AH48" s="45"/>
      <c r="AI48" s="45"/>
      <c r="AJ48" s="45"/>
      <c r="AK48" s="45"/>
      <c r="AL48" s="45"/>
      <c r="AM48" s="45"/>
      <c r="AN48" s="45"/>
      <c r="AO48" s="45"/>
      <c r="AP48" s="45"/>
      <c r="AQ48" s="45"/>
      <c r="AR48" s="46"/>
    </row>
    <row r="49" spans="25:44" x14ac:dyDescent="0.2">
      <c r="Y49" s="45"/>
      <c r="Z49" s="45"/>
      <c r="AA49" s="46"/>
      <c r="AB49" s="45"/>
      <c r="AC49" s="46"/>
      <c r="AD49" s="46"/>
      <c r="AE49" s="46"/>
      <c r="AF49" s="46"/>
      <c r="AG49" s="46"/>
      <c r="AH49" s="45"/>
      <c r="AI49" s="45"/>
      <c r="AJ49" s="45"/>
      <c r="AK49" s="45"/>
      <c r="AL49" s="45"/>
      <c r="AM49" s="45"/>
      <c r="AN49" s="45"/>
      <c r="AO49" s="45"/>
      <c r="AP49" s="45"/>
      <c r="AQ49" s="45"/>
      <c r="AR49" s="46"/>
    </row>
    <row r="50" spans="25:44" x14ac:dyDescent="0.2">
      <c r="Y50" s="45"/>
      <c r="Z50" s="45"/>
      <c r="AA50" s="46"/>
      <c r="AB50" s="45"/>
      <c r="AC50" s="46"/>
      <c r="AD50" s="46"/>
      <c r="AE50" s="46"/>
      <c r="AF50" s="46"/>
      <c r="AG50" s="46"/>
      <c r="AH50" s="45"/>
      <c r="AI50" s="45"/>
      <c r="AJ50" s="45"/>
      <c r="AK50" s="45"/>
      <c r="AL50" s="45"/>
      <c r="AM50" s="45"/>
      <c r="AN50" s="45"/>
      <c r="AO50" s="45"/>
      <c r="AP50" s="45"/>
      <c r="AQ50" s="45"/>
      <c r="AR50" s="46"/>
    </row>
    <row r="51" spans="25:44" x14ac:dyDescent="0.2">
      <c r="Y51" s="45"/>
      <c r="Z51" s="45"/>
      <c r="AA51" s="46"/>
      <c r="AB51" s="45"/>
      <c r="AC51" s="46"/>
      <c r="AD51" s="46"/>
      <c r="AE51" s="46"/>
      <c r="AF51" s="46"/>
      <c r="AG51" s="46"/>
      <c r="AH51" s="45"/>
      <c r="AI51" s="45"/>
      <c r="AJ51" s="45"/>
      <c r="AK51" s="45"/>
      <c r="AL51" s="45"/>
      <c r="AM51" s="45"/>
      <c r="AN51" s="45"/>
      <c r="AO51" s="45"/>
      <c r="AP51" s="45"/>
      <c r="AQ51" s="45"/>
      <c r="AR51" s="46"/>
    </row>
    <row r="52" spans="25:44" x14ac:dyDescent="0.2">
      <c r="Y52" s="45"/>
      <c r="Z52" s="45"/>
      <c r="AA52" s="46"/>
      <c r="AB52" s="45"/>
      <c r="AC52" s="46"/>
      <c r="AD52" s="46"/>
      <c r="AE52" s="46"/>
      <c r="AF52" s="46"/>
      <c r="AG52" s="46"/>
      <c r="AH52" s="45"/>
      <c r="AI52" s="45"/>
      <c r="AJ52" s="45"/>
      <c r="AK52" s="45"/>
      <c r="AL52" s="45"/>
      <c r="AM52" s="45"/>
      <c r="AN52" s="45"/>
      <c r="AO52" s="45"/>
      <c r="AP52" s="45"/>
      <c r="AQ52" s="45"/>
      <c r="AR52" s="46"/>
    </row>
    <row r="53" spans="25:44" x14ac:dyDescent="0.2">
      <c r="Y53" s="45"/>
      <c r="Z53" s="45"/>
      <c r="AA53" s="46"/>
      <c r="AB53" s="45"/>
      <c r="AC53" s="46"/>
      <c r="AD53" s="46"/>
      <c r="AE53" s="46"/>
      <c r="AF53" s="46"/>
      <c r="AG53" s="46"/>
      <c r="AH53" s="45"/>
      <c r="AI53" s="45"/>
      <c r="AJ53" s="45"/>
      <c r="AK53" s="45"/>
      <c r="AL53" s="45"/>
      <c r="AM53" s="45"/>
      <c r="AN53" s="45"/>
      <c r="AO53" s="45"/>
      <c r="AP53" s="45"/>
      <c r="AQ53" s="45"/>
      <c r="AR53" s="46"/>
    </row>
    <row r="54" spans="25:44" x14ac:dyDescent="0.2">
      <c r="Y54" s="45"/>
      <c r="Z54" s="45"/>
      <c r="AA54" s="46"/>
      <c r="AB54" s="45"/>
      <c r="AC54" s="46"/>
      <c r="AD54" s="46"/>
      <c r="AE54" s="46"/>
      <c r="AF54" s="46"/>
      <c r="AG54" s="46"/>
      <c r="AH54" s="45"/>
      <c r="AI54" s="45"/>
      <c r="AJ54" s="45"/>
      <c r="AK54" s="45"/>
      <c r="AL54" s="45"/>
      <c r="AM54" s="45"/>
      <c r="AN54" s="45"/>
      <c r="AO54" s="45"/>
      <c r="AP54" s="45"/>
      <c r="AQ54" s="45"/>
      <c r="AR54" s="46"/>
    </row>
    <row r="55" spans="25:44" x14ac:dyDescent="0.2">
      <c r="Y55" s="45"/>
      <c r="Z55" s="45"/>
      <c r="AA55" s="46"/>
      <c r="AB55" s="45"/>
      <c r="AC55" s="46"/>
      <c r="AD55" s="46"/>
      <c r="AE55" s="46"/>
      <c r="AF55" s="46"/>
      <c r="AG55" s="46"/>
      <c r="AH55" s="45"/>
      <c r="AI55" s="45"/>
      <c r="AJ55" s="45"/>
      <c r="AK55" s="45"/>
      <c r="AL55" s="45"/>
      <c r="AM55" s="45"/>
      <c r="AN55" s="45"/>
      <c r="AO55" s="45"/>
      <c r="AP55" s="45"/>
      <c r="AQ55" s="45"/>
      <c r="AR55" s="46"/>
    </row>
    <row r="56" spans="25:44" x14ac:dyDescent="0.2">
      <c r="Y56" s="45"/>
      <c r="Z56" s="45"/>
      <c r="AA56" s="46"/>
      <c r="AB56" s="45"/>
      <c r="AC56" s="46"/>
      <c r="AD56" s="46"/>
      <c r="AE56" s="46"/>
      <c r="AF56" s="46"/>
      <c r="AG56" s="46"/>
      <c r="AH56" s="45"/>
      <c r="AI56" s="45"/>
      <c r="AJ56" s="45"/>
      <c r="AK56" s="45"/>
      <c r="AL56" s="45"/>
      <c r="AM56" s="45"/>
      <c r="AN56" s="45"/>
      <c r="AO56" s="45"/>
      <c r="AP56" s="45"/>
      <c r="AQ56" s="45"/>
      <c r="AR56" s="46"/>
    </row>
    <row r="57" spans="25:44" x14ac:dyDescent="0.2">
      <c r="Y57" s="45"/>
      <c r="Z57" s="45"/>
      <c r="AA57" s="46"/>
      <c r="AB57" s="45"/>
      <c r="AC57" s="46"/>
      <c r="AD57" s="46"/>
      <c r="AE57" s="46"/>
      <c r="AF57" s="46"/>
      <c r="AG57" s="46"/>
      <c r="AH57" s="45"/>
      <c r="AI57" s="45"/>
      <c r="AJ57" s="45"/>
      <c r="AK57" s="45"/>
      <c r="AL57" s="45"/>
      <c r="AM57" s="45"/>
      <c r="AN57" s="45"/>
      <c r="AO57" s="45"/>
      <c r="AP57" s="45"/>
      <c r="AQ57" s="45"/>
      <c r="AR57" s="46"/>
    </row>
    <row r="58" spans="25:44" x14ac:dyDescent="0.2">
      <c r="Y58" s="45"/>
      <c r="Z58" s="45"/>
      <c r="AA58" s="46"/>
      <c r="AB58" s="45"/>
      <c r="AC58" s="46"/>
      <c r="AD58" s="46"/>
      <c r="AE58" s="46"/>
      <c r="AF58" s="46"/>
      <c r="AG58" s="46"/>
      <c r="AH58" s="45"/>
      <c r="AI58" s="45"/>
      <c r="AJ58" s="45"/>
      <c r="AK58" s="45"/>
      <c r="AL58" s="45"/>
      <c r="AM58" s="45"/>
      <c r="AN58" s="45"/>
      <c r="AO58" s="45"/>
      <c r="AP58" s="45"/>
      <c r="AQ58" s="45"/>
      <c r="AR58" s="46"/>
    </row>
    <row r="59" spans="25:44" x14ac:dyDescent="0.2">
      <c r="Y59" s="45"/>
      <c r="Z59" s="45"/>
      <c r="AA59" s="46"/>
      <c r="AB59" s="45"/>
      <c r="AC59" s="46"/>
      <c r="AD59" s="46"/>
      <c r="AE59" s="46"/>
      <c r="AF59" s="46"/>
      <c r="AG59" s="46"/>
      <c r="AH59" s="45"/>
      <c r="AI59" s="45"/>
      <c r="AJ59" s="45"/>
      <c r="AK59" s="45"/>
      <c r="AL59" s="45"/>
      <c r="AM59" s="45"/>
      <c r="AN59" s="45"/>
      <c r="AO59" s="45"/>
      <c r="AP59" s="45"/>
      <c r="AQ59" s="45"/>
      <c r="AR59" s="46"/>
    </row>
    <row r="60" spans="25:44" x14ac:dyDescent="0.2">
      <c r="Y60" s="45"/>
      <c r="Z60" s="45"/>
      <c r="AA60" s="46"/>
      <c r="AB60" s="45"/>
      <c r="AC60" s="46"/>
      <c r="AD60" s="46"/>
      <c r="AE60" s="46"/>
      <c r="AF60" s="46"/>
      <c r="AG60" s="46"/>
      <c r="AH60" s="45"/>
      <c r="AI60" s="45"/>
      <c r="AJ60" s="45"/>
      <c r="AK60" s="45"/>
      <c r="AL60" s="45"/>
      <c r="AM60" s="45"/>
      <c r="AN60" s="45"/>
      <c r="AO60" s="45"/>
      <c r="AP60" s="45"/>
      <c r="AQ60" s="45"/>
      <c r="AR60" s="46"/>
    </row>
    <row r="61" spans="25:44" x14ac:dyDescent="0.2">
      <c r="Y61" s="45"/>
      <c r="Z61" s="45"/>
      <c r="AA61" s="46"/>
      <c r="AB61" s="45"/>
      <c r="AC61" s="46"/>
      <c r="AD61" s="46"/>
      <c r="AE61" s="46"/>
      <c r="AF61" s="46"/>
      <c r="AG61" s="46"/>
      <c r="AH61" s="45"/>
      <c r="AI61" s="45"/>
      <c r="AJ61" s="45"/>
      <c r="AK61" s="45"/>
      <c r="AL61" s="45"/>
      <c r="AM61" s="45"/>
      <c r="AN61" s="45"/>
      <c r="AO61" s="45"/>
      <c r="AP61" s="45"/>
      <c r="AQ61" s="45"/>
      <c r="AR61" s="46"/>
    </row>
    <row r="62" spans="25:44" x14ac:dyDescent="0.2">
      <c r="Y62" s="45"/>
      <c r="Z62" s="45"/>
      <c r="AA62" s="46"/>
      <c r="AB62" s="45"/>
      <c r="AC62" s="46"/>
      <c r="AD62" s="46"/>
      <c r="AE62" s="46"/>
      <c r="AF62" s="46"/>
      <c r="AG62" s="46"/>
      <c r="AH62" s="45"/>
      <c r="AI62" s="45"/>
      <c r="AJ62" s="45"/>
      <c r="AK62" s="45"/>
      <c r="AL62" s="45"/>
      <c r="AM62" s="45"/>
      <c r="AN62" s="45"/>
      <c r="AO62" s="45"/>
      <c r="AP62" s="45"/>
      <c r="AQ62" s="45"/>
      <c r="AR62" s="46"/>
    </row>
    <row r="63" spans="25:44" x14ac:dyDescent="0.2">
      <c r="Y63" s="45"/>
      <c r="Z63" s="45"/>
      <c r="AA63" s="46"/>
      <c r="AB63" s="45"/>
      <c r="AC63" s="46"/>
      <c r="AD63" s="46"/>
      <c r="AE63" s="46"/>
      <c r="AF63" s="46"/>
      <c r="AG63" s="46"/>
      <c r="AH63" s="45"/>
      <c r="AI63" s="45"/>
      <c r="AJ63" s="45"/>
      <c r="AK63" s="45"/>
      <c r="AL63" s="45"/>
      <c r="AM63" s="45"/>
      <c r="AN63" s="45"/>
      <c r="AO63" s="45"/>
      <c r="AP63" s="45"/>
      <c r="AQ63" s="45"/>
      <c r="AR63" s="46"/>
    </row>
    <row r="64" spans="25:44" x14ac:dyDescent="0.2">
      <c r="Y64" s="45"/>
      <c r="Z64" s="45"/>
      <c r="AA64" s="46"/>
      <c r="AB64" s="45"/>
      <c r="AC64" s="46"/>
      <c r="AD64" s="46"/>
      <c r="AE64" s="46"/>
      <c r="AF64" s="46"/>
      <c r="AG64" s="46"/>
      <c r="AH64" s="45"/>
      <c r="AI64" s="45"/>
      <c r="AJ64" s="45"/>
      <c r="AK64" s="45"/>
      <c r="AL64" s="45"/>
      <c r="AM64" s="45"/>
      <c r="AN64" s="45"/>
      <c r="AO64" s="45"/>
      <c r="AP64" s="45"/>
      <c r="AQ64" s="45"/>
      <c r="AR64" s="46"/>
    </row>
    <row r="65" spans="25:44" x14ac:dyDescent="0.2">
      <c r="Y65" s="45"/>
      <c r="Z65" s="45"/>
      <c r="AA65" s="46"/>
      <c r="AB65" s="45"/>
      <c r="AC65" s="46"/>
      <c r="AD65" s="46"/>
      <c r="AE65" s="46"/>
      <c r="AF65" s="46"/>
      <c r="AG65" s="46"/>
      <c r="AH65" s="45"/>
      <c r="AI65" s="45"/>
      <c r="AJ65" s="45"/>
      <c r="AK65" s="45"/>
      <c r="AL65" s="45"/>
      <c r="AM65" s="45"/>
      <c r="AN65" s="45"/>
      <c r="AO65" s="45"/>
      <c r="AP65" s="45"/>
      <c r="AQ65" s="45"/>
      <c r="AR65" s="46"/>
    </row>
    <row r="66" spans="25:44" x14ac:dyDescent="0.2">
      <c r="Y66" s="45"/>
      <c r="Z66" s="45"/>
      <c r="AA66" s="46"/>
      <c r="AB66" s="45"/>
      <c r="AC66" s="46"/>
      <c r="AD66" s="46"/>
      <c r="AE66" s="46"/>
      <c r="AF66" s="46"/>
      <c r="AG66" s="46"/>
      <c r="AH66" s="45"/>
      <c r="AI66" s="45"/>
      <c r="AJ66" s="45"/>
      <c r="AK66" s="45"/>
      <c r="AL66" s="45"/>
      <c r="AM66" s="45"/>
      <c r="AN66" s="45"/>
      <c r="AO66" s="45"/>
      <c r="AP66" s="45"/>
      <c r="AQ66" s="45"/>
      <c r="AR66" s="46"/>
    </row>
    <row r="67" spans="25:44" x14ac:dyDescent="0.2">
      <c r="Y67" s="45"/>
      <c r="Z67" s="45"/>
      <c r="AA67" s="46"/>
      <c r="AB67" s="45"/>
      <c r="AC67" s="46"/>
      <c r="AD67" s="46"/>
      <c r="AE67" s="46"/>
      <c r="AF67" s="46"/>
      <c r="AG67" s="46"/>
      <c r="AH67" s="45"/>
      <c r="AI67" s="45"/>
      <c r="AJ67" s="45"/>
      <c r="AK67" s="45"/>
      <c r="AL67" s="45"/>
      <c r="AM67" s="45"/>
      <c r="AN67" s="45"/>
      <c r="AO67" s="45"/>
      <c r="AP67" s="45"/>
      <c r="AQ67" s="45"/>
      <c r="AR67" s="46"/>
    </row>
    <row r="68" spans="25:44" x14ac:dyDescent="0.2">
      <c r="Y68" s="45"/>
      <c r="Z68" s="45"/>
      <c r="AA68" s="46"/>
      <c r="AB68" s="45"/>
      <c r="AC68" s="46"/>
      <c r="AD68" s="46"/>
      <c r="AE68" s="46"/>
      <c r="AF68" s="46"/>
      <c r="AG68" s="46"/>
      <c r="AH68" s="45"/>
      <c r="AI68" s="45"/>
      <c r="AJ68" s="45"/>
      <c r="AK68" s="45"/>
      <c r="AL68" s="45"/>
      <c r="AM68" s="45"/>
      <c r="AN68" s="45"/>
      <c r="AO68" s="45"/>
      <c r="AP68" s="45"/>
      <c r="AQ68" s="45"/>
      <c r="AR68" s="46"/>
    </row>
    <row r="69" spans="25:44" x14ac:dyDescent="0.2">
      <c r="Y69" s="45"/>
      <c r="Z69" s="45"/>
      <c r="AA69" s="46"/>
      <c r="AB69" s="45"/>
      <c r="AC69" s="46"/>
      <c r="AD69" s="46"/>
      <c r="AE69" s="46"/>
      <c r="AF69" s="46"/>
      <c r="AG69" s="46"/>
      <c r="AH69" s="45"/>
      <c r="AI69" s="45"/>
      <c r="AJ69" s="45"/>
      <c r="AK69" s="45"/>
      <c r="AL69" s="45"/>
      <c r="AM69" s="45"/>
      <c r="AN69" s="45"/>
      <c r="AO69" s="45"/>
      <c r="AP69" s="45"/>
      <c r="AQ69" s="45"/>
      <c r="AR69" s="46"/>
    </row>
    <row r="70" spans="25:44" x14ac:dyDescent="0.2">
      <c r="Y70" s="45"/>
      <c r="Z70" s="45"/>
      <c r="AA70" s="46"/>
      <c r="AB70" s="45"/>
      <c r="AC70" s="46"/>
      <c r="AD70" s="46"/>
      <c r="AE70" s="46"/>
      <c r="AF70" s="46"/>
      <c r="AG70" s="46"/>
      <c r="AH70" s="45"/>
      <c r="AI70" s="45"/>
      <c r="AJ70" s="45"/>
      <c r="AK70" s="45"/>
      <c r="AL70" s="45"/>
      <c r="AM70" s="45"/>
      <c r="AN70" s="45"/>
      <c r="AO70" s="45"/>
      <c r="AP70" s="45"/>
      <c r="AQ70" s="45"/>
      <c r="AR70" s="46"/>
    </row>
    <row r="71" spans="25:44" x14ac:dyDescent="0.2">
      <c r="Y71" s="45"/>
      <c r="Z71" s="45"/>
      <c r="AA71" s="46"/>
      <c r="AB71" s="45"/>
      <c r="AC71" s="46"/>
      <c r="AD71" s="46"/>
      <c r="AE71" s="46"/>
      <c r="AF71" s="46"/>
      <c r="AG71" s="46"/>
      <c r="AH71" s="45"/>
      <c r="AI71" s="45"/>
      <c r="AJ71" s="45"/>
      <c r="AK71" s="45"/>
      <c r="AL71" s="45"/>
      <c r="AM71" s="45"/>
      <c r="AN71" s="45"/>
      <c r="AO71" s="45"/>
      <c r="AP71" s="45"/>
      <c r="AQ71" s="45"/>
      <c r="AR71" s="46"/>
    </row>
    <row r="72" spans="25:44" x14ac:dyDescent="0.2">
      <c r="Y72" s="45"/>
      <c r="Z72" s="45"/>
      <c r="AA72" s="46"/>
      <c r="AB72" s="45"/>
      <c r="AC72" s="46"/>
      <c r="AD72" s="46"/>
      <c r="AE72" s="46"/>
      <c r="AF72" s="46"/>
      <c r="AG72" s="46"/>
      <c r="AH72" s="45"/>
      <c r="AI72" s="45"/>
      <c r="AJ72" s="45"/>
      <c r="AK72" s="45"/>
      <c r="AL72" s="45"/>
      <c r="AM72" s="45"/>
      <c r="AN72" s="45"/>
      <c r="AO72" s="45"/>
      <c r="AP72" s="45"/>
      <c r="AQ72" s="45"/>
      <c r="AR72" s="46"/>
    </row>
    <row r="73" spans="25:44" x14ac:dyDescent="0.2">
      <c r="Y73" s="45"/>
      <c r="Z73" s="45"/>
      <c r="AA73" s="46"/>
      <c r="AB73" s="45"/>
      <c r="AC73" s="46"/>
      <c r="AD73" s="46"/>
      <c r="AE73" s="46"/>
      <c r="AF73" s="46"/>
      <c r="AG73" s="46"/>
      <c r="AH73" s="45"/>
      <c r="AI73" s="45"/>
      <c r="AJ73" s="45"/>
      <c r="AK73" s="45"/>
      <c r="AL73" s="45"/>
      <c r="AM73" s="45"/>
      <c r="AN73" s="45"/>
      <c r="AO73" s="45"/>
      <c r="AP73" s="45"/>
      <c r="AQ73" s="45"/>
      <c r="AR73" s="46"/>
    </row>
    <row r="74" spans="25:44" x14ac:dyDescent="0.2">
      <c r="Y74" s="45"/>
      <c r="Z74" s="45"/>
      <c r="AA74" s="46"/>
      <c r="AB74" s="45"/>
      <c r="AC74" s="46"/>
      <c r="AD74" s="46"/>
      <c r="AE74" s="46"/>
      <c r="AF74" s="46"/>
      <c r="AG74" s="46"/>
      <c r="AH74" s="45"/>
      <c r="AI74" s="45"/>
      <c r="AJ74" s="45"/>
      <c r="AK74" s="45"/>
      <c r="AL74" s="45"/>
      <c r="AM74" s="45"/>
      <c r="AN74" s="45"/>
      <c r="AO74" s="45"/>
      <c r="AP74" s="45"/>
      <c r="AQ74" s="45"/>
      <c r="AR74" s="46"/>
    </row>
    <row r="75" spans="25:44" x14ac:dyDescent="0.2">
      <c r="Y75" s="45"/>
      <c r="Z75" s="45"/>
      <c r="AA75" s="46"/>
      <c r="AB75" s="45"/>
      <c r="AC75" s="46"/>
      <c r="AD75" s="46"/>
      <c r="AE75" s="46"/>
      <c r="AF75" s="46"/>
      <c r="AG75" s="46"/>
      <c r="AH75" s="45"/>
      <c r="AI75" s="45"/>
      <c r="AJ75" s="45"/>
      <c r="AK75" s="45"/>
      <c r="AL75" s="45"/>
      <c r="AM75" s="45"/>
      <c r="AN75" s="45"/>
      <c r="AO75" s="45"/>
      <c r="AP75" s="45"/>
      <c r="AQ75" s="45"/>
      <c r="AR75" s="46"/>
    </row>
    <row r="76" spans="25:44" x14ac:dyDescent="0.2">
      <c r="Y76" s="45"/>
      <c r="Z76" s="45"/>
      <c r="AA76" s="46"/>
      <c r="AB76" s="45"/>
      <c r="AC76" s="46"/>
      <c r="AD76" s="46"/>
      <c r="AE76" s="46"/>
      <c r="AF76" s="46"/>
      <c r="AG76" s="46"/>
      <c r="AH76" s="45"/>
      <c r="AI76" s="45"/>
      <c r="AJ76" s="45"/>
      <c r="AK76" s="45"/>
      <c r="AL76" s="45"/>
      <c r="AM76" s="45"/>
      <c r="AN76" s="45"/>
      <c r="AO76" s="45"/>
      <c r="AP76" s="45"/>
      <c r="AQ76" s="45"/>
      <c r="AR76" s="46"/>
    </row>
    <row r="77" spans="25:44" x14ac:dyDescent="0.2">
      <c r="Y77" s="45"/>
      <c r="Z77" s="45"/>
      <c r="AA77" s="46"/>
      <c r="AB77" s="45"/>
      <c r="AC77" s="46"/>
      <c r="AD77" s="46"/>
      <c r="AE77" s="46"/>
      <c r="AF77" s="46"/>
      <c r="AG77" s="46"/>
      <c r="AH77" s="45"/>
      <c r="AI77" s="45"/>
      <c r="AJ77" s="45"/>
      <c r="AK77" s="45"/>
      <c r="AL77" s="45"/>
      <c r="AM77" s="45"/>
      <c r="AN77" s="45"/>
      <c r="AO77" s="45"/>
      <c r="AP77" s="45"/>
      <c r="AQ77" s="45"/>
      <c r="AR77" s="46"/>
    </row>
    <row r="78" spans="25:44" x14ac:dyDescent="0.2">
      <c r="Y78" s="45"/>
      <c r="Z78" s="45"/>
      <c r="AA78" s="46"/>
      <c r="AB78" s="45"/>
      <c r="AC78" s="46"/>
      <c r="AD78" s="46"/>
      <c r="AE78" s="46"/>
      <c r="AF78" s="46"/>
      <c r="AG78" s="46"/>
      <c r="AH78" s="45"/>
      <c r="AI78" s="45"/>
      <c r="AJ78" s="45"/>
      <c r="AK78" s="45"/>
      <c r="AL78" s="45"/>
      <c r="AM78" s="45"/>
      <c r="AN78" s="45"/>
      <c r="AO78" s="45"/>
      <c r="AP78" s="45"/>
      <c r="AQ78" s="45"/>
      <c r="AR78" s="46"/>
    </row>
    <row r="79" spans="25:44" x14ac:dyDescent="0.2">
      <c r="Y79" s="45"/>
      <c r="Z79" s="45"/>
      <c r="AA79" s="46"/>
      <c r="AB79" s="45"/>
      <c r="AC79" s="46"/>
      <c r="AD79" s="46"/>
      <c r="AE79" s="46"/>
      <c r="AF79" s="46"/>
      <c r="AG79" s="46"/>
      <c r="AH79" s="45"/>
      <c r="AI79" s="45"/>
      <c r="AJ79" s="45"/>
      <c r="AK79" s="45"/>
      <c r="AL79" s="45"/>
      <c r="AM79" s="45"/>
      <c r="AN79" s="45"/>
      <c r="AO79" s="45"/>
      <c r="AP79" s="45"/>
      <c r="AQ79" s="45"/>
      <c r="AR79" s="46"/>
    </row>
    <row r="80" spans="25:44" x14ac:dyDescent="0.2">
      <c r="Y80" s="45"/>
      <c r="Z80" s="45"/>
      <c r="AA80" s="46"/>
      <c r="AB80" s="45"/>
      <c r="AC80" s="46"/>
      <c r="AD80" s="46"/>
      <c r="AE80" s="46"/>
      <c r="AF80" s="46"/>
      <c r="AG80" s="46"/>
      <c r="AH80" s="45"/>
      <c r="AI80" s="45"/>
      <c r="AJ80" s="45"/>
      <c r="AK80" s="45"/>
      <c r="AL80" s="45"/>
      <c r="AM80" s="45"/>
      <c r="AN80" s="45"/>
      <c r="AO80" s="45"/>
      <c r="AP80" s="45"/>
      <c r="AQ80" s="45"/>
      <c r="AR80" s="46"/>
    </row>
    <row r="81" spans="25:44" x14ac:dyDescent="0.2">
      <c r="Y81" s="45"/>
      <c r="Z81" s="45"/>
      <c r="AA81" s="46"/>
      <c r="AB81" s="45"/>
      <c r="AC81" s="46"/>
      <c r="AD81" s="46"/>
      <c r="AE81" s="46"/>
      <c r="AF81" s="46"/>
      <c r="AG81" s="46"/>
      <c r="AH81" s="45"/>
      <c r="AI81" s="45"/>
      <c r="AJ81" s="45"/>
      <c r="AK81" s="45"/>
      <c r="AL81" s="45"/>
      <c r="AM81" s="45"/>
      <c r="AN81" s="45"/>
      <c r="AO81" s="45"/>
      <c r="AP81" s="45"/>
      <c r="AQ81" s="45"/>
      <c r="AR81" s="46"/>
    </row>
    <row r="82" spans="25:44" x14ac:dyDescent="0.2">
      <c r="Y82" s="45"/>
      <c r="Z82" s="45"/>
      <c r="AA82" s="46"/>
      <c r="AB82" s="45"/>
      <c r="AC82" s="46"/>
      <c r="AD82" s="46"/>
      <c r="AE82" s="46"/>
      <c r="AF82" s="46"/>
      <c r="AG82" s="46"/>
      <c r="AH82" s="45"/>
      <c r="AI82" s="45"/>
      <c r="AJ82" s="45"/>
      <c r="AK82" s="45"/>
      <c r="AL82" s="45"/>
      <c r="AM82" s="45"/>
      <c r="AN82" s="45"/>
      <c r="AO82" s="45"/>
      <c r="AP82" s="45"/>
      <c r="AQ82" s="45"/>
      <c r="AR82" s="46"/>
    </row>
    <row r="83" spans="25:44" x14ac:dyDescent="0.2">
      <c r="Y83" s="45"/>
      <c r="Z83" s="45"/>
      <c r="AA83" s="46"/>
      <c r="AB83" s="45"/>
      <c r="AC83" s="46"/>
      <c r="AD83" s="46"/>
      <c r="AE83" s="46"/>
      <c r="AF83" s="46"/>
      <c r="AG83" s="46"/>
      <c r="AH83" s="45"/>
      <c r="AI83" s="45"/>
      <c r="AJ83" s="45"/>
      <c r="AK83" s="45"/>
      <c r="AL83" s="45"/>
      <c r="AM83" s="45"/>
      <c r="AN83" s="45"/>
      <c r="AO83" s="45"/>
      <c r="AP83" s="45"/>
      <c r="AQ83" s="45"/>
      <c r="AR83" s="46"/>
    </row>
    <row r="84" spans="25:44" x14ac:dyDescent="0.2">
      <c r="Y84" s="45"/>
      <c r="Z84" s="45"/>
      <c r="AA84" s="46"/>
      <c r="AB84" s="45"/>
      <c r="AC84" s="46"/>
      <c r="AD84" s="46"/>
      <c r="AE84" s="46"/>
      <c r="AF84" s="46"/>
      <c r="AG84" s="46"/>
      <c r="AH84" s="45"/>
      <c r="AI84" s="45"/>
      <c r="AJ84" s="45"/>
      <c r="AK84" s="45"/>
      <c r="AL84" s="45"/>
      <c r="AM84" s="45"/>
      <c r="AN84" s="45"/>
      <c r="AO84" s="45"/>
      <c r="AP84" s="45"/>
      <c r="AQ84" s="45"/>
      <c r="AR84" s="46"/>
    </row>
    <row r="85" spans="25:44" x14ac:dyDescent="0.2">
      <c r="Y85" s="45"/>
      <c r="Z85" s="45"/>
      <c r="AA85" s="46"/>
      <c r="AB85" s="45"/>
      <c r="AC85" s="46"/>
      <c r="AD85" s="46"/>
      <c r="AE85" s="46"/>
      <c r="AF85" s="46"/>
      <c r="AG85" s="46"/>
      <c r="AH85" s="45"/>
      <c r="AI85" s="45"/>
      <c r="AJ85" s="45"/>
      <c r="AK85" s="45"/>
      <c r="AL85" s="45"/>
      <c r="AM85" s="45"/>
      <c r="AN85" s="45"/>
      <c r="AO85" s="45"/>
      <c r="AP85" s="45"/>
      <c r="AQ85" s="45"/>
      <c r="AR85" s="46"/>
    </row>
    <row r="86" spans="25:44" x14ac:dyDescent="0.2">
      <c r="Y86" s="45"/>
      <c r="Z86" s="45"/>
      <c r="AA86" s="46"/>
      <c r="AB86" s="45"/>
      <c r="AC86" s="46"/>
      <c r="AD86" s="46"/>
      <c r="AE86" s="46"/>
      <c r="AF86" s="46"/>
      <c r="AG86" s="46"/>
      <c r="AH86" s="45"/>
      <c r="AI86" s="45"/>
      <c r="AJ86" s="45"/>
      <c r="AK86" s="45"/>
      <c r="AL86" s="45"/>
      <c r="AM86" s="45"/>
      <c r="AN86" s="45"/>
      <c r="AO86" s="45"/>
      <c r="AP86" s="45"/>
      <c r="AQ86" s="45"/>
      <c r="AR86" s="46"/>
    </row>
    <row r="87" spans="25:44" x14ac:dyDescent="0.2">
      <c r="Y87" s="45"/>
      <c r="Z87" s="45"/>
      <c r="AA87" s="46"/>
      <c r="AB87" s="45"/>
      <c r="AC87" s="46"/>
      <c r="AD87" s="46"/>
      <c r="AE87" s="46"/>
      <c r="AF87" s="46"/>
      <c r="AG87" s="46"/>
      <c r="AH87" s="45"/>
      <c r="AI87" s="45"/>
      <c r="AJ87" s="45"/>
      <c r="AK87" s="45"/>
      <c r="AL87" s="45"/>
      <c r="AM87" s="45"/>
      <c r="AN87" s="45"/>
      <c r="AO87" s="45"/>
      <c r="AP87" s="45"/>
      <c r="AQ87" s="45"/>
      <c r="AR87" s="46"/>
    </row>
    <row r="88" spans="25:44" x14ac:dyDescent="0.2">
      <c r="Y88" s="45"/>
      <c r="Z88" s="45"/>
      <c r="AA88" s="46"/>
      <c r="AB88" s="45"/>
      <c r="AC88" s="46"/>
      <c r="AD88" s="46"/>
      <c r="AE88" s="46"/>
      <c r="AF88" s="46"/>
      <c r="AG88" s="46"/>
      <c r="AH88" s="45"/>
      <c r="AI88" s="45"/>
      <c r="AJ88" s="45"/>
      <c r="AK88" s="45"/>
      <c r="AL88" s="45"/>
      <c r="AM88" s="45"/>
      <c r="AN88" s="45"/>
      <c r="AO88" s="45"/>
      <c r="AP88" s="45"/>
      <c r="AQ88" s="45"/>
      <c r="AR88" s="46"/>
    </row>
    <row r="89" spans="25:44" x14ac:dyDescent="0.2">
      <c r="Y89" s="45"/>
      <c r="Z89" s="45"/>
      <c r="AA89" s="46"/>
      <c r="AB89" s="45"/>
      <c r="AC89" s="46"/>
      <c r="AD89" s="46"/>
      <c r="AE89" s="46"/>
      <c r="AF89" s="46"/>
      <c r="AG89" s="46"/>
      <c r="AH89" s="45"/>
      <c r="AI89" s="45"/>
      <c r="AJ89" s="45"/>
      <c r="AK89" s="45"/>
      <c r="AL89" s="45"/>
      <c r="AM89" s="45"/>
      <c r="AN89" s="45"/>
      <c r="AO89" s="45"/>
      <c r="AP89" s="45"/>
      <c r="AQ89" s="45"/>
      <c r="AR89" s="46"/>
    </row>
    <row r="90" spans="25:44" x14ac:dyDescent="0.2">
      <c r="Y90" s="45"/>
      <c r="Z90" s="45"/>
      <c r="AA90" s="46"/>
      <c r="AB90" s="45"/>
      <c r="AC90" s="46"/>
      <c r="AD90" s="46"/>
      <c r="AE90" s="46"/>
      <c r="AF90" s="46"/>
      <c r="AG90" s="46"/>
      <c r="AH90" s="45"/>
      <c r="AI90" s="45"/>
      <c r="AJ90" s="45"/>
      <c r="AK90" s="45"/>
      <c r="AL90" s="45"/>
      <c r="AM90" s="45"/>
      <c r="AN90" s="45"/>
      <c r="AO90" s="45"/>
      <c r="AP90" s="45"/>
      <c r="AQ90" s="45"/>
      <c r="AR90" s="46"/>
    </row>
    <row r="91" spans="25:44" x14ac:dyDescent="0.2">
      <c r="Y91" s="45"/>
      <c r="Z91" s="45"/>
      <c r="AA91" s="46"/>
      <c r="AB91" s="45"/>
      <c r="AC91" s="46"/>
      <c r="AD91" s="46"/>
      <c r="AE91" s="46"/>
      <c r="AF91" s="46"/>
      <c r="AG91" s="46"/>
      <c r="AH91" s="45"/>
      <c r="AI91" s="45"/>
      <c r="AJ91" s="45"/>
      <c r="AK91" s="45"/>
      <c r="AL91" s="45"/>
      <c r="AM91" s="45"/>
      <c r="AN91" s="45"/>
      <c r="AO91" s="45"/>
      <c r="AP91" s="45"/>
      <c r="AQ91" s="45"/>
      <c r="AR91" s="46"/>
    </row>
    <row r="92" spans="25:44" x14ac:dyDescent="0.2">
      <c r="Y92" s="45"/>
      <c r="Z92" s="45"/>
      <c r="AA92" s="46"/>
      <c r="AB92" s="45"/>
      <c r="AC92" s="46"/>
      <c r="AD92" s="46"/>
      <c r="AE92" s="46"/>
      <c r="AF92" s="46"/>
      <c r="AG92" s="46"/>
      <c r="AH92" s="45"/>
      <c r="AI92" s="45"/>
      <c r="AJ92" s="45"/>
      <c r="AK92" s="45"/>
      <c r="AL92" s="45"/>
      <c r="AM92" s="45"/>
      <c r="AN92" s="45"/>
      <c r="AO92" s="45"/>
      <c r="AP92" s="45"/>
      <c r="AQ92" s="45"/>
      <c r="AR92" s="46"/>
    </row>
    <row r="93" spans="25:44" x14ac:dyDescent="0.2">
      <c r="Y93" s="45"/>
      <c r="Z93" s="45"/>
      <c r="AA93" s="46"/>
      <c r="AB93" s="45"/>
      <c r="AC93" s="46"/>
      <c r="AD93" s="46"/>
      <c r="AE93" s="46"/>
      <c r="AF93" s="46"/>
      <c r="AG93" s="46"/>
      <c r="AH93" s="45"/>
      <c r="AI93" s="45"/>
      <c r="AJ93" s="45"/>
      <c r="AK93" s="45"/>
      <c r="AL93" s="45"/>
      <c r="AM93" s="45"/>
      <c r="AN93" s="45"/>
      <c r="AO93" s="45"/>
      <c r="AP93" s="45"/>
      <c r="AQ93" s="45"/>
      <c r="AR93" s="46"/>
    </row>
    <row r="94" spans="25:44" x14ac:dyDescent="0.2">
      <c r="Y94" s="45"/>
      <c r="Z94" s="45"/>
      <c r="AA94" s="46"/>
      <c r="AB94" s="45"/>
      <c r="AC94" s="46"/>
      <c r="AD94" s="46"/>
      <c r="AE94" s="46"/>
      <c r="AF94" s="46"/>
      <c r="AG94" s="46"/>
      <c r="AH94" s="45"/>
      <c r="AI94" s="45"/>
      <c r="AJ94" s="45"/>
      <c r="AK94" s="45"/>
      <c r="AL94" s="45"/>
      <c r="AM94" s="45"/>
      <c r="AN94" s="45"/>
      <c r="AO94" s="45"/>
      <c r="AP94" s="45"/>
      <c r="AQ94" s="45"/>
      <c r="AR94" s="46"/>
    </row>
    <row r="95" spans="25:44" x14ac:dyDescent="0.2">
      <c r="Y95" s="45"/>
      <c r="Z95" s="45"/>
      <c r="AA95" s="46"/>
      <c r="AB95" s="45"/>
      <c r="AC95" s="46"/>
      <c r="AD95" s="46"/>
      <c r="AE95" s="46"/>
      <c r="AF95" s="46"/>
      <c r="AG95" s="46"/>
      <c r="AH95" s="45"/>
      <c r="AI95" s="45"/>
      <c r="AJ95" s="45"/>
      <c r="AK95" s="45"/>
      <c r="AL95" s="45"/>
      <c r="AM95" s="45"/>
      <c r="AN95" s="45"/>
      <c r="AO95" s="45"/>
      <c r="AP95" s="45"/>
      <c r="AQ95" s="45"/>
      <c r="AR95" s="46"/>
    </row>
    <row r="96" spans="25:44" x14ac:dyDescent="0.2">
      <c r="Y96" s="45"/>
      <c r="Z96" s="45"/>
      <c r="AA96" s="46"/>
      <c r="AB96" s="45"/>
      <c r="AC96" s="46"/>
      <c r="AD96" s="46"/>
      <c r="AE96" s="46"/>
      <c r="AF96" s="46"/>
      <c r="AG96" s="46"/>
      <c r="AH96" s="45"/>
      <c r="AI96" s="45"/>
      <c r="AJ96" s="45"/>
      <c r="AK96" s="45"/>
      <c r="AL96" s="45"/>
      <c r="AM96" s="45"/>
      <c r="AN96" s="45"/>
      <c r="AO96" s="45"/>
      <c r="AP96" s="45"/>
      <c r="AQ96" s="45"/>
      <c r="AR96" s="46"/>
    </row>
    <row r="97" spans="25:44" x14ac:dyDescent="0.2">
      <c r="Y97" s="45"/>
      <c r="Z97" s="45"/>
      <c r="AA97" s="46"/>
      <c r="AB97" s="45"/>
      <c r="AC97" s="46"/>
      <c r="AD97" s="46"/>
      <c r="AE97" s="46"/>
      <c r="AF97" s="46"/>
      <c r="AG97" s="46"/>
      <c r="AH97" s="45"/>
      <c r="AI97" s="45"/>
      <c r="AJ97" s="45"/>
      <c r="AK97" s="45"/>
      <c r="AL97" s="45"/>
      <c r="AM97" s="45"/>
      <c r="AN97" s="45"/>
      <c r="AO97" s="45"/>
      <c r="AP97" s="45"/>
      <c r="AQ97" s="45"/>
      <c r="AR97" s="46"/>
    </row>
    <row r="98" spans="25:44" x14ac:dyDescent="0.2">
      <c r="Y98" s="45"/>
      <c r="Z98" s="45"/>
      <c r="AA98" s="46"/>
      <c r="AB98" s="45"/>
      <c r="AC98" s="46"/>
      <c r="AD98" s="46"/>
      <c r="AE98" s="46"/>
      <c r="AF98" s="46"/>
      <c r="AG98" s="46"/>
      <c r="AH98" s="45"/>
      <c r="AI98" s="45"/>
      <c r="AJ98" s="45"/>
      <c r="AK98" s="45"/>
      <c r="AL98" s="45"/>
      <c r="AM98" s="45"/>
      <c r="AN98" s="45"/>
      <c r="AO98" s="45"/>
      <c r="AP98" s="45"/>
      <c r="AQ98" s="45"/>
      <c r="AR98" s="46"/>
    </row>
    <row r="99" spans="25:44" x14ac:dyDescent="0.2">
      <c r="Y99" s="45"/>
      <c r="Z99" s="45"/>
      <c r="AA99" s="46"/>
      <c r="AB99" s="45"/>
      <c r="AC99" s="46"/>
      <c r="AD99" s="46"/>
      <c r="AE99" s="46"/>
      <c r="AF99" s="46"/>
      <c r="AG99" s="46"/>
      <c r="AH99" s="45"/>
      <c r="AI99" s="45"/>
      <c r="AJ99" s="45"/>
      <c r="AK99" s="45"/>
      <c r="AL99" s="45"/>
      <c r="AM99" s="45"/>
      <c r="AN99" s="45"/>
      <c r="AO99" s="45"/>
      <c r="AP99" s="45"/>
      <c r="AQ99" s="45"/>
      <c r="AR99" s="46"/>
    </row>
    <row r="100" spans="25:44" x14ac:dyDescent="0.2">
      <c r="Y100" s="45"/>
      <c r="Z100" s="45"/>
      <c r="AA100" s="46"/>
      <c r="AB100" s="45"/>
      <c r="AC100" s="46"/>
      <c r="AD100" s="46"/>
      <c r="AE100" s="46"/>
      <c r="AF100" s="46"/>
      <c r="AG100" s="46"/>
      <c r="AH100" s="45"/>
      <c r="AI100" s="45"/>
      <c r="AJ100" s="45"/>
      <c r="AK100" s="45"/>
      <c r="AL100" s="45"/>
      <c r="AM100" s="45"/>
      <c r="AN100" s="45"/>
      <c r="AO100" s="45"/>
      <c r="AP100" s="45"/>
      <c r="AQ100" s="45"/>
      <c r="AR100" s="46"/>
    </row>
    <row r="101" spans="25:44" x14ac:dyDescent="0.2">
      <c r="Y101" s="45"/>
      <c r="Z101" s="45"/>
      <c r="AA101" s="46"/>
      <c r="AB101" s="45"/>
      <c r="AC101" s="46"/>
      <c r="AD101" s="46"/>
      <c r="AE101" s="46"/>
      <c r="AF101" s="46"/>
      <c r="AG101" s="46"/>
      <c r="AH101" s="45"/>
      <c r="AI101" s="45"/>
      <c r="AJ101" s="45"/>
      <c r="AK101" s="45"/>
      <c r="AL101" s="45"/>
      <c r="AM101" s="45"/>
      <c r="AN101" s="45"/>
      <c r="AO101" s="45"/>
      <c r="AP101" s="45"/>
      <c r="AQ101" s="45"/>
      <c r="AR101" s="46"/>
    </row>
    <row r="102" spans="25:44" x14ac:dyDescent="0.2">
      <c r="Y102" s="45"/>
      <c r="Z102" s="45"/>
      <c r="AA102" s="46"/>
      <c r="AB102" s="45"/>
      <c r="AC102" s="46"/>
      <c r="AD102" s="46"/>
      <c r="AE102" s="46"/>
      <c r="AF102" s="46"/>
      <c r="AG102" s="46"/>
      <c r="AH102" s="45"/>
      <c r="AI102" s="45"/>
      <c r="AJ102" s="45"/>
      <c r="AK102" s="45"/>
      <c r="AL102" s="45"/>
      <c r="AM102" s="45"/>
      <c r="AN102" s="45"/>
      <c r="AO102" s="45"/>
      <c r="AP102" s="45"/>
      <c r="AQ102" s="45"/>
      <c r="AR102" s="46"/>
    </row>
    <row r="103" spans="25:44" x14ac:dyDescent="0.2">
      <c r="Y103" s="45"/>
      <c r="Z103" s="45"/>
      <c r="AA103" s="46"/>
      <c r="AB103" s="45"/>
      <c r="AC103" s="46"/>
      <c r="AD103" s="46"/>
      <c r="AE103" s="46"/>
      <c r="AF103" s="46"/>
      <c r="AG103" s="46"/>
      <c r="AH103" s="45"/>
      <c r="AI103" s="45"/>
      <c r="AJ103" s="45"/>
      <c r="AK103" s="45"/>
      <c r="AL103" s="45"/>
      <c r="AM103" s="45"/>
      <c r="AN103" s="45"/>
      <c r="AO103" s="45"/>
      <c r="AP103" s="45"/>
      <c r="AQ103" s="45"/>
      <c r="AR103" s="46"/>
    </row>
    <row r="104" spans="25:44" x14ac:dyDescent="0.2">
      <c r="Y104" s="45"/>
      <c r="Z104" s="45"/>
      <c r="AA104" s="46"/>
      <c r="AB104" s="45"/>
      <c r="AC104" s="46"/>
      <c r="AD104" s="46"/>
      <c r="AE104" s="46"/>
      <c r="AF104" s="46"/>
      <c r="AG104" s="46"/>
      <c r="AH104" s="45"/>
      <c r="AI104" s="45"/>
      <c r="AJ104" s="45"/>
      <c r="AK104" s="45"/>
      <c r="AL104" s="45"/>
      <c r="AM104" s="45"/>
      <c r="AN104" s="45"/>
      <c r="AO104" s="45"/>
      <c r="AP104" s="45"/>
      <c r="AQ104" s="45"/>
      <c r="AR104" s="46"/>
    </row>
    <row r="105" spans="25:44" x14ac:dyDescent="0.2">
      <c r="Y105" s="45"/>
      <c r="Z105" s="45"/>
      <c r="AA105" s="46"/>
      <c r="AB105" s="45"/>
      <c r="AC105" s="46"/>
      <c r="AD105" s="46"/>
      <c r="AE105" s="46"/>
      <c r="AF105" s="46"/>
      <c r="AG105" s="46"/>
      <c r="AH105" s="45"/>
      <c r="AI105" s="45"/>
      <c r="AJ105" s="45"/>
      <c r="AK105" s="45"/>
      <c r="AL105" s="45"/>
      <c r="AM105" s="45"/>
      <c r="AN105" s="45"/>
      <c r="AO105" s="45"/>
      <c r="AP105" s="45"/>
      <c r="AQ105" s="45"/>
      <c r="AR105" s="46"/>
    </row>
    <row r="106" spans="25:44" x14ac:dyDescent="0.2">
      <c r="Y106" s="45"/>
      <c r="Z106" s="45"/>
      <c r="AA106" s="46"/>
      <c r="AB106" s="45"/>
      <c r="AC106" s="46"/>
      <c r="AD106" s="46"/>
      <c r="AE106" s="46"/>
      <c r="AF106" s="46"/>
      <c r="AG106" s="46"/>
      <c r="AH106" s="45"/>
      <c r="AI106" s="45"/>
      <c r="AJ106" s="45"/>
      <c r="AK106" s="45"/>
      <c r="AL106" s="45"/>
      <c r="AM106" s="45"/>
      <c r="AN106" s="45"/>
      <c r="AO106" s="45"/>
      <c r="AP106" s="45"/>
      <c r="AQ106" s="45"/>
      <c r="AR106" s="46"/>
    </row>
    <row r="107" spans="25:44" x14ac:dyDescent="0.2">
      <c r="Y107" s="45"/>
      <c r="Z107" s="45"/>
      <c r="AA107" s="46"/>
      <c r="AB107" s="45"/>
      <c r="AC107" s="46"/>
      <c r="AD107" s="46"/>
      <c r="AE107" s="46"/>
      <c r="AF107" s="46"/>
      <c r="AG107" s="46"/>
      <c r="AH107" s="45"/>
      <c r="AI107" s="45"/>
      <c r="AJ107" s="45"/>
      <c r="AK107" s="45"/>
      <c r="AL107" s="45"/>
      <c r="AM107" s="45"/>
      <c r="AN107" s="45"/>
      <c r="AO107" s="45"/>
      <c r="AP107" s="45"/>
      <c r="AQ107" s="45"/>
      <c r="AR107" s="46"/>
    </row>
    <row r="108" spans="25:44" x14ac:dyDescent="0.2">
      <c r="Y108" s="45"/>
      <c r="Z108" s="45"/>
      <c r="AA108" s="46"/>
      <c r="AB108" s="45"/>
      <c r="AC108" s="46"/>
      <c r="AD108" s="46"/>
      <c r="AE108" s="46"/>
      <c r="AF108" s="46"/>
      <c r="AG108" s="46"/>
      <c r="AH108" s="45"/>
      <c r="AI108" s="45"/>
      <c r="AJ108" s="45"/>
      <c r="AK108" s="45"/>
      <c r="AL108" s="45"/>
      <c r="AM108" s="45"/>
      <c r="AN108" s="45"/>
      <c r="AO108" s="45"/>
      <c r="AP108" s="45"/>
      <c r="AQ108" s="45"/>
      <c r="AR108" s="46"/>
    </row>
    <row r="109" spans="25:44" x14ac:dyDescent="0.2">
      <c r="Y109" s="45"/>
      <c r="Z109" s="45"/>
      <c r="AA109" s="46"/>
      <c r="AB109" s="45"/>
      <c r="AC109" s="46"/>
      <c r="AD109" s="46"/>
      <c r="AE109" s="46"/>
      <c r="AF109" s="46"/>
      <c r="AG109" s="46"/>
      <c r="AH109" s="45"/>
      <c r="AI109" s="45"/>
      <c r="AJ109" s="45"/>
      <c r="AK109" s="45"/>
      <c r="AL109" s="45"/>
      <c r="AM109" s="45"/>
      <c r="AN109" s="45"/>
      <c r="AO109" s="45"/>
      <c r="AP109" s="45"/>
      <c r="AQ109" s="45"/>
      <c r="AR109" s="46"/>
    </row>
    <row r="110" spans="25:44" x14ac:dyDescent="0.2">
      <c r="Y110" s="45"/>
      <c r="Z110" s="45"/>
      <c r="AA110" s="46"/>
      <c r="AB110" s="45"/>
      <c r="AC110" s="46"/>
      <c r="AD110" s="46"/>
      <c r="AE110" s="46"/>
      <c r="AF110" s="46"/>
      <c r="AG110" s="46"/>
      <c r="AH110" s="45"/>
      <c r="AI110" s="45"/>
      <c r="AJ110" s="45"/>
      <c r="AK110" s="45"/>
      <c r="AL110" s="45"/>
      <c r="AM110" s="45"/>
      <c r="AN110" s="45"/>
      <c r="AO110" s="45"/>
      <c r="AP110" s="45"/>
      <c r="AQ110" s="45"/>
      <c r="AR110" s="46"/>
    </row>
    <row r="111" spans="25:44" x14ac:dyDescent="0.2">
      <c r="Y111" s="45"/>
      <c r="Z111" s="45"/>
      <c r="AA111" s="46"/>
      <c r="AB111" s="45"/>
      <c r="AC111" s="46"/>
      <c r="AD111" s="46"/>
      <c r="AE111" s="46"/>
      <c r="AF111" s="46"/>
      <c r="AG111" s="46"/>
      <c r="AH111" s="45"/>
      <c r="AI111" s="45"/>
      <c r="AJ111" s="45"/>
      <c r="AK111" s="45"/>
      <c r="AL111" s="45"/>
      <c r="AM111" s="45"/>
      <c r="AN111" s="45"/>
      <c r="AO111" s="45"/>
      <c r="AP111" s="45"/>
      <c r="AQ111" s="45"/>
      <c r="AR111" s="46"/>
    </row>
    <row r="112" spans="25:44" x14ac:dyDescent="0.2">
      <c r="Y112" s="45"/>
      <c r="Z112" s="45"/>
      <c r="AA112" s="46"/>
      <c r="AB112" s="45"/>
      <c r="AC112" s="46"/>
      <c r="AD112" s="46"/>
      <c r="AE112" s="46"/>
      <c r="AF112" s="46"/>
      <c r="AG112" s="46"/>
      <c r="AH112" s="45"/>
      <c r="AI112" s="45"/>
      <c r="AJ112" s="45"/>
      <c r="AK112" s="45"/>
      <c r="AL112" s="45"/>
      <c r="AM112" s="45"/>
      <c r="AN112" s="45"/>
      <c r="AO112" s="45"/>
      <c r="AP112" s="45"/>
      <c r="AQ112" s="45"/>
      <c r="AR112" s="46"/>
    </row>
    <row r="113" spans="25:44" x14ac:dyDescent="0.2">
      <c r="Y113" s="45"/>
      <c r="Z113" s="45"/>
      <c r="AA113" s="46"/>
      <c r="AB113" s="45"/>
      <c r="AC113" s="46"/>
      <c r="AD113" s="46"/>
      <c r="AE113" s="46"/>
      <c r="AF113" s="46"/>
      <c r="AG113" s="46"/>
      <c r="AH113" s="45"/>
      <c r="AI113" s="45"/>
      <c r="AJ113" s="45"/>
      <c r="AK113" s="45"/>
      <c r="AL113" s="45"/>
      <c r="AM113" s="45"/>
      <c r="AN113" s="45"/>
      <c r="AO113" s="45"/>
      <c r="AP113" s="45"/>
      <c r="AQ113" s="45"/>
      <c r="AR113" s="46"/>
    </row>
    <row r="114" spans="25:44" x14ac:dyDescent="0.2">
      <c r="Y114" s="45"/>
      <c r="Z114" s="45"/>
      <c r="AA114" s="46"/>
      <c r="AB114" s="45"/>
      <c r="AC114" s="46"/>
      <c r="AD114" s="46"/>
      <c r="AE114" s="46"/>
      <c r="AF114" s="46"/>
      <c r="AG114" s="46"/>
      <c r="AH114" s="45"/>
      <c r="AI114" s="45"/>
      <c r="AJ114" s="45"/>
      <c r="AK114" s="45"/>
      <c r="AL114" s="45"/>
      <c r="AM114" s="45"/>
      <c r="AN114" s="45"/>
      <c r="AO114" s="45"/>
      <c r="AP114" s="45"/>
      <c r="AQ114" s="45"/>
      <c r="AR114" s="46"/>
    </row>
    <row r="115" spans="25:44" x14ac:dyDescent="0.2">
      <c r="Y115" s="45"/>
      <c r="Z115" s="45"/>
      <c r="AA115" s="46"/>
      <c r="AB115" s="45"/>
      <c r="AC115" s="46"/>
      <c r="AD115" s="46"/>
      <c r="AE115" s="46"/>
      <c r="AF115" s="46"/>
      <c r="AG115" s="46"/>
      <c r="AH115" s="45"/>
      <c r="AI115" s="45"/>
      <c r="AJ115" s="45"/>
      <c r="AK115" s="45"/>
      <c r="AL115" s="45"/>
      <c r="AM115" s="45"/>
      <c r="AN115" s="45"/>
      <c r="AO115" s="45"/>
      <c r="AP115" s="45"/>
      <c r="AQ115" s="45"/>
      <c r="AR115" s="46"/>
    </row>
    <row r="116" spans="25:44" x14ac:dyDescent="0.2">
      <c r="Y116" s="45"/>
      <c r="Z116" s="45"/>
      <c r="AA116" s="46"/>
      <c r="AB116" s="45"/>
      <c r="AC116" s="46"/>
      <c r="AD116" s="46"/>
      <c r="AE116" s="46"/>
      <c r="AF116" s="46"/>
      <c r="AG116" s="46"/>
      <c r="AH116" s="45"/>
      <c r="AI116" s="45"/>
      <c r="AJ116" s="45"/>
      <c r="AK116" s="45"/>
      <c r="AL116" s="45"/>
      <c r="AM116" s="45"/>
      <c r="AN116" s="45"/>
      <c r="AO116" s="45"/>
      <c r="AP116" s="45"/>
      <c r="AQ116" s="45"/>
      <c r="AR116" s="46"/>
    </row>
    <row r="117" spans="25:44" x14ac:dyDescent="0.2">
      <c r="Y117" s="45"/>
      <c r="Z117" s="45"/>
      <c r="AA117" s="46"/>
      <c r="AB117" s="45"/>
      <c r="AC117" s="46"/>
      <c r="AD117" s="46"/>
      <c r="AE117" s="46"/>
      <c r="AF117" s="46"/>
      <c r="AG117" s="46"/>
      <c r="AH117" s="45"/>
      <c r="AI117" s="45"/>
      <c r="AJ117" s="45"/>
      <c r="AK117" s="45"/>
      <c r="AL117" s="45"/>
      <c r="AM117" s="45"/>
      <c r="AN117" s="45"/>
      <c r="AO117" s="45"/>
      <c r="AP117" s="45"/>
      <c r="AQ117" s="45"/>
      <c r="AR117" s="46"/>
    </row>
    <row r="118" spans="25:44" x14ac:dyDescent="0.2">
      <c r="Y118" s="45"/>
      <c r="Z118" s="45"/>
      <c r="AA118" s="46"/>
      <c r="AB118" s="45"/>
      <c r="AC118" s="46"/>
      <c r="AD118" s="46"/>
      <c r="AE118" s="46"/>
      <c r="AF118" s="46"/>
      <c r="AG118" s="46"/>
      <c r="AH118" s="45"/>
      <c r="AI118" s="45"/>
      <c r="AJ118" s="45"/>
      <c r="AK118" s="45"/>
      <c r="AL118" s="45"/>
      <c r="AM118" s="45"/>
      <c r="AN118" s="45"/>
      <c r="AO118" s="45"/>
      <c r="AP118" s="45"/>
      <c r="AQ118" s="45"/>
      <c r="AR118" s="46"/>
    </row>
    <row r="119" spans="25:44" x14ac:dyDescent="0.2">
      <c r="Y119" s="45"/>
      <c r="Z119" s="45"/>
      <c r="AA119" s="46"/>
      <c r="AB119" s="45"/>
      <c r="AC119" s="46"/>
      <c r="AD119" s="46"/>
      <c r="AE119" s="46"/>
      <c r="AF119" s="46"/>
      <c r="AG119" s="46"/>
      <c r="AH119" s="45"/>
      <c r="AI119" s="45"/>
      <c r="AJ119" s="45"/>
      <c r="AK119" s="45"/>
      <c r="AL119" s="45"/>
      <c r="AM119" s="45"/>
      <c r="AN119" s="45"/>
      <c r="AO119" s="45"/>
      <c r="AP119" s="45"/>
      <c r="AQ119" s="45"/>
      <c r="AR119" s="46"/>
    </row>
    <row r="120" spans="25:44" x14ac:dyDescent="0.2">
      <c r="Y120" s="45"/>
      <c r="Z120" s="45"/>
      <c r="AA120" s="46"/>
      <c r="AB120" s="45"/>
      <c r="AC120" s="46"/>
      <c r="AD120" s="46"/>
      <c r="AE120" s="46"/>
      <c r="AF120" s="46"/>
      <c r="AG120" s="46"/>
      <c r="AH120" s="45"/>
      <c r="AI120" s="45"/>
      <c r="AJ120" s="45"/>
      <c r="AK120" s="45"/>
      <c r="AL120" s="45"/>
      <c r="AM120" s="45"/>
      <c r="AN120" s="45"/>
      <c r="AO120" s="45"/>
      <c r="AP120" s="45"/>
      <c r="AQ120" s="45"/>
      <c r="AR120" s="46"/>
    </row>
    <row r="121" spans="25:44" x14ac:dyDescent="0.2">
      <c r="Y121" s="45"/>
      <c r="Z121" s="45"/>
      <c r="AA121" s="46"/>
      <c r="AB121" s="45"/>
      <c r="AC121" s="46"/>
      <c r="AD121" s="46"/>
      <c r="AE121" s="46"/>
      <c r="AF121" s="46"/>
      <c r="AG121" s="46"/>
      <c r="AH121" s="45"/>
      <c r="AI121" s="45"/>
      <c r="AJ121" s="45"/>
      <c r="AK121" s="45"/>
      <c r="AL121" s="45"/>
      <c r="AM121" s="45"/>
      <c r="AN121" s="45"/>
      <c r="AO121" s="45"/>
      <c r="AP121" s="45"/>
      <c r="AQ121" s="45"/>
      <c r="AR121" s="46"/>
    </row>
    <row r="122" spans="25:44" x14ac:dyDescent="0.2">
      <c r="Y122" s="45"/>
      <c r="Z122" s="45"/>
      <c r="AA122" s="46"/>
      <c r="AB122" s="45"/>
      <c r="AC122" s="46"/>
      <c r="AD122" s="46"/>
      <c r="AE122" s="46"/>
      <c r="AF122" s="46"/>
      <c r="AG122" s="46"/>
      <c r="AH122" s="45"/>
      <c r="AI122" s="45"/>
      <c r="AJ122" s="45"/>
      <c r="AK122" s="45"/>
      <c r="AL122" s="45"/>
      <c r="AM122" s="45"/>
      <c r="AN122" s="45"/>
      <c r="AO122" s="45"/>
      <c r="AP122" s="45"/>
      <c r="AQ122" s="45"/>
      <c r="AR122" s="46"/>
    </row>
    <row r="123" spans="25:44" x14ac:dyDescent="0.2">
      <c r="Y123" s="45"/>
      <c r="Z123" s="45"/>
      <c r="AA123" s="46"/>
      <c r="AB123" s="45"/>
      <c r="AC123" s="46"/>
      <c r="AD123" s="46"/>
      <c r="AE123" s="46"/>
      <c r="AF123" s="46"/>
      <c r="AG123" s="46"/>
      <c r="AH123" s="45"/>
      <c r="AI123" s="45"/>
      <c r="AJ123" s="45"/>
      <c r="AK123" s="45"/>
      <c r="AL123" s="45"/>
      <c r="AM123" s="45"/>
      <c r="AN123" s="45"/>
      <c r="AO123" s="45"/>
      <c r="AP123" s="45"/>
      <c r="AQ123" s="45"/>
      <c r="AR123" s="46"/>
    </row>
    <row r="124" spans="25:44" x14ac:dyDescent="0.2">
      <c r="Y124" s="45"/>
      <c r="Z124" s="45"/>
      <c r="AA124" s="46"/>
      <c r="AB124" s="45"/>
      <c r="AC124" s="46"/>
      <c r="AD124" s="46"/>
      <c r="AE124" s="46"/>
      <c r="AF124" s="46"/>
      <c r="AG124" s="46"/>
      <c r="AH124" s="45"/>
      <c r="AI124" s="45"/>
      <c r="AJ124" s="45"/>
      <c r="AK124" s="45"/>
      <c r="AL124" s="45"/>
      <c r="AM124" s="45"/>
      <c r="AN124" s="45"/>
      <c r="AO124" s="45"/>
      <c r="AP124" s="45"/>
      <c r="AQ124" s="45"/>
      <c r="AR124" s="46"/>
    </row>
    <row r="125" spans="25:44" x14ac:dyDescent="0.2">
      <c r="Y125" s="45"/>
      <c r="Z125" s="45"/>
      <c r="AA125" s="46"/>
      <c r="AB125" s="45"/>
      <c r="AC125" s="46"/>
      <c r="AD125" s="46"/>
      <c r="AE125" s="46"/>
      <c r="AF125" s="46"/>
      <c r="AG125" s="46"/>
      <c r="AH125" s="45"/>
      <c r="AI125" s="45"/>
      <c r="AJ125" s="45"/>
      <c r="AK125" s="45"/>
      <c r="AL125" s="45"/>
      <c r="AM125" s="45"/>
      <c r="AN125" s="45"/>
      <c r="AO125" s="45"/>
      <c r="AP125" s="45"/>
      <c r="AQ125" s="45"/>
      <c r="AR125" s="46"/>
    </row>
    <row r="126" spans="25:44" x14ac:dyDescent="0.2">
      <c r="Y126" s="45"/>
      <c r="Z126" s="45"/>
      <c r="AA126" s="46"/>
      <c r="AB126" s="45"/>
      <c r="AC126" s="46"/>
      <c r="AD126" s="46"/>
      <c r="AE126" s="46"/>
      <c r="AF126" s="46"/>
      <c r="AG126" s="46"/>
      <c r="AH126" s="45"/>
      <c r="AI126" s="45"/>
      <c r="AJ126" s="45"/>
      <c r="AK126" s="45"/>
      <c r="AL126" s="45"/>
      <c r="AM126" s="45"/>
      <c r="AN126" s="45"/>
      <c r="AO126" s="45"/>
      <c r="AP126" s="45"/>
      <c r="AQ126" s="45"/>
      <c r="AR126" s="46"/>
    </row>
    <row r="127" spans="25:44" x14ac:dyDescent="0.2">
      <c r="Y127" s="45"/>
      <c r="Z127" s="45"/>
      <c r="AA127" s="46"/>
      <c r="AB127" s="45"/>
      <c r="AC127" s="46"/>
      <c r="AD127" s="46"/>
      <c r="AE127" s="46"/>
      <c r="AF127" s="46"/>
      <c r="AG127" s="46"/>
      <c r="AH127" s="45"/>
      <c r="AI127" s="45"/>
      <c r="AJ127" s="45"/>
      <c r="AK127" s="45"/>
      <c r="AL127" s="45"/>
      <c r="AM127" s="45"/>
      <c r="AN127" s="45"/>
      <c r="AO127" s="45"/>
      <c r="AP127" s="45"/>
      <c r="AQ127" s="45"/>
      <c r="AR127" s="46"/>
    </row>
    <row r="128" spans="25:44" x14ac:dyDescent="0.2">
      <c r="Y128" s="45"/>
      <c r="Z128" s="45"/>
      <c r="AA128" s="46"/>
      <c r="AB128" s="45"/>
      <c r="AC128" s="46"/>
      <c r="AD128" s="46"/>
      <c r="AE128" s="46"/>
      <c r="AF128" s="46"/>
      <c r="AG128" s="46"/>
      <c r="AH128" s="45"/>
      <c r="AI128" s="45"/>
      <c r="AJ128" s="45"/>
      <c r="AK128" s="45"/>
      <c r="AL128" s="45"/>
      <c r="AM128" s="45"/>
      <c r="AN128" s="45"/>
      <c r="AO128" s="45"/>
      <c r="AP128" s="45"/>
      <c r="AQ128" s="45"/>
      <c r="AR128" s="46"/>
    </row>
    <row r="129" spans="25:44" x14ac:dyDescent="0.2">
      <c r="Y129" s="45"/>
      <c r="Z129" s="45"/>
      <c r="AA129" s="46"/>
      <c r="AB129" s="45"/>
      <c r="AC129" s="46"/>
      <c r="AD129" s="46"/>
      <c r="AE129" s="46"/>
      <c r="AF129" s="46"/>
      <c r="AG129" s="46"/>
      <c r="AH129" s="45"/>
      <c r="AI129" s="45"/>
      <c r="AJ129" s="45"/>
      <c r="AK129" s="45"/>
      <c r="AL129" s="45"/>
      <c r="AM129" s="45"/>
      <c r="AN129" s="45"/>
      <c r="AO129" s="45"/>
      <c r="AP129" s="45"/>
      <c r="AQ129" s="45"/>
      <c r="AR129" s="46"/>
    </row>
    <row r="130" spans="25:44" x14ac:dyDescent="0.2">
      <c r="Y130" s="45"/>
      <c r="Z130" s="45"/>
      <c r="AA130" s="46"/>
      <c r="AB130" s="45"/>
      <c r="AC130" s="46"/>
      <c r="AD130" s="46"/>
      <c r="AE130" s="46"/>
      <c r="AF130" s="46"/>
      <c r="AG130" s="46"/>
      <c r="AH130" s="45"/>
      <c r="AI130" s="45"/>
      <c r="AJ130" s="45"/>
      <c r="AK130" s="45"/>
      <c r="AL130" s="45"/>
      <c r="AM130" s="45"/>
      <c r="AN130" s="45"/>
      <c r="AO130" s="45"/>
      <c r="AP130" s="45"/>
      <c r="AQ130" s="45"/>
      <c r="AR130" s="46"/>
    </row>
    <row r="131" spans="25:44" x14ac:dyDescent="0.2">
      <c r="Y131" s="45"/>
      <c r="Z131" s="45"/>
      <c r="AA131" s="46"/>
      <c r="AB131" s="45"/>
      <c r="AC131" s="46"/>
      <c r="AD131" s="46"/>
      <c r="AE131" s="46"/>
      <c r="AF131" s="46"/>
      <c r="AG131" s="46"/>
      <c r="AH131" s="45"/>
      <c r="AI131" s="45"/>
      <c r="AJ131" s="45"/>
      <c r="AK131" s="45"/>
      <c r="AL131" s="45"/>
      <c r="AM131" s="45"/>
      <c r="AN131" s="45"/>
      <c r="AO131" s="45"/>
      <c r="AP131" s="45"/>
      <c r="AQ131" s="45"/>
      <c r="AR131" s="46"/>
    </row>
    <row r="132" spans="25:44" x14ac:dyDescent="0.2">
      <c r="Y132" s="45"/>
      <c r="Z132" s="45"/>
      <c r="AA132" s="46"/>
      <c r="AB132" s="45"/>
      <c r="AC132" s="46"/>
      <c r="AD132" s="46"/>
      <c r="AE132" s="46"/>
      <c r="AF132" s="46"/>
      <c r="AG132" s="46"/>
      <c r="AH132" s="45"/>
      <c r="AI132" s="45"/>
      <c r="AJ132" s="45"/>
      <c r="AK132" s="45"/>
      <c r="AL132" s="45"/>
      <c r="AM132" s="45"/>
      <c r="AN132" s="45"/>
      <c r="AO132" s="45"/>
      <c r="AP132" s="45"/>
      <c r="AQ132" s="45"/>
      <c r="AR132" s="46"/>
    </row>
    <row r="133" spans="25:44" x14ac:dyDescent="0.2">
      <c r="Y133" s="45"/>
      <c r="Z133" s="45"/>
      <c r="AA133" s="46"/>
      <c r="AB133" s="45"/>
      <c r="AC133" s="46"/>
      <c r="AD133" s="46"/>
      <c r="AE133" s="46"/>
      <c r="AF133" s="46"/>
      <c r="AG133" s="46"/>
      <c r="AH133" s="45"/>
      <c r="AI133" s="45"/>
      <c r="AJ133" s="45"/>
      <c r="AK133" s="45"/>
      <c r="AL133" s="45"/>
      <c r="AM133" s="45"/>
      <c r="AN133" s="45"/>
      <c r="AO133" s="45"/>
      <c r="AP133" s="45"/>
      <c r="AQ133" s="45"/>
      <c r="AR133" s="46"/>
    </row>
    <row r="134" spans="25:44" x14ac:dyDescent="0.2">
      <c r="Y134" s="45"/>
      <c r="Z134" s="45"/>
      <c r="AA134" s="46"/>
      <c r="AB134" s="45"/>
      <c r="AC134" s="46"/>
      <c r="AD134" s="46"/>
      <c r="AE134" s="46"/>
      <c r="AF134" s="46"/>
      <c r="AG134" s="46"/>
      <c r="AH134" s="45"/>
      <c r="AI134" s="45"/>
      <c r="AJ134" s="45"/>
      <c r="AK134" s="45"/>
      <c r="AL134" s="45"/>
      <c r="AM134" s="45"/>
      <c r="AN134" s="45"/>
      <c r="AO134" s="45"/>
      <c r="AP134" s="45"/>
      <c r="AQ134" s="45"/>
      <c r="AR134" s="46"/>
    </row>
    <row r="135" spans="25:44" x14ac:dyDescent="0.2">
      <c r="Y135" s="45"/>
      <c r="Z135" s="45"/>
      <c r="AA135" s="46"/>
      <c r="AB135" s="45"/>
      <c r="AC135" s="46"/>
      <c r="AD135" s="46"/>
      <c r="AE135" s="46"/>
      <c r="AF135" s="46"/>
      <c r="AG135" s="46"/>
      <c r="AH135" s="45"/>
      <c r="AI135" s="45"/>
      <c r="AJ135" s="45"/>
      <c r="AK135" s="45"/>
      <c r="AL135" s="45"/>
      <c r="AM135" s="45"/>
      <c r="AN135" s="45"/>
      <c r="AO135" s="45"/>
      <c r="AP135" s="45"/>
      <c r="AQ135" s="45"/>
      <c r="AR135" s="46"/>
    </row>
    <row r="136" spans="25:44" x14ac:dyDescent="0.2">
      <c r="Y136" s="45"/>
      <c r="Z136" s="45"/>
      <c r="AA136" s="46"/>
      <c r="AB136" s="45"/>
      <c r="AC136" s="46"/>
      <c r="AD136" s="46"/>
      <c r="AE136" s="46"/>
      <c r="AF136" s="46"/>
      <c r="AG136" s="46"/>
      <c r="AH136" s="45"/>
      <c r="AI136" s="45"/>
      <c r="AJ136" s="45"/>
      <c r="AK136" s="45"/>
      <c r="AL136" s="45"/>
      <c r="AM136" s="45"/>
      <c r="AN136" s="45"/>
      <c r="AO136" s="45"/>
      <c r="AP136" s="45"/>
      <c r="AQ136" s="45"/>
      <c r="AR136" s="46"/>
    </row>
    <row r="137" spans="25:44" x14ac:dyDescent="0.2">
      <c r="Y137" s="45"/>
      <c r="Z137" s="45"/>
      <c r="AA137" s="46"/>
      <c r="AB137" s="45"/>
      <c r="AC137" s="46"/>
      <c r="AD137" s="46"/>
      <c r="AE137" s="46"/>
      <c r="AF137" s="46"/>
      <c r="AG137" s="46"/>
      <c r="AH137" s="45"/>
      <c r="AI137" s="45"/>
      <c r="AJ137" s="45"/>
      <c r="AK137" s="45"/>
      <c r="AL137" s="45"/>
      <c r="AM137" s="45"/>
      <c r="AN137" s="45"/>
      <c r="AO137" s="45"/>
      <c r="AP137" s="45"/>
      <c r="AQ137" s="45"/>
      <c r="AR137" s="46"/>
    </row>
    <row r="138" spans="25:44" x14ac:dyDescent="0.2">
      <c r="Y138" s="45"/>
      <c r="Z138" s="45"/>
      <c r="AA138" s="46"/>
      <c r="AB138" s="45"/>
      <c r="AC138" s="46"/>
      <c r="AD138" s="46"/>
      <c r="AE138" s="46"/>
      <c r="AF138" s="46"/>
      <c r="AG138" s="46"/>
      <c r="AH138" s="45"/>
      <c r="AI138" s="45"/>
      <c r="AJ138" s="45"/>
      <c r="AK138" s="45"/>
      <c r="AL138" s="45"/>
      <c r="AM138" s="45"/>
      <c r="AN138" s="45"/>
      <c r="AO138" s="45"/>
      <c r="AP138" s="45"/>
      <c r="AQ138" s="45"/>
      <c r="AR138" s="46"/>
    </row>
    <row r="139" spans="25:44" x14ac:dyDescent="0.2">
      <c r="Y139" s="45"/>
      <c r="Z139" s="45"/>
      <c r="AA139" s="46"/>
      <c r="AB139" s="45"/>
      <c r="AC139" s="46"/>
      <c r="AD139" s="46"/>
      <c r="AE139" s="46"/>
      <c r="AF139" s="46"/>
      <c r="AG139" s="46"/>
      <c r="AH139" s="45"/>
      <c r="AI139" s="45"/>
      <c r="AJ139" s="45"/>
      <c r="AK139" s="45"/>
      <c r="AL139" s="45"/>
      <c r="AM139" s="45"/>
      <c r="AN139" s="45"/>
      <c r="AO139" s="45"/>
      <c r="AP139" s="45"/>
      <c r="AQ139" s="45"/>
      <c r="AR139" s="46"/>
    </row>
    <row r="140" spans="25:44" x14ac:dyDescent="0.2">
      <c r="Y140" s="45"/>
      <c r="Z140" s="45"/>
      <c r="AA140" s="46"/>
      <c r="AB140" s="45"/>
      <c r="AC140" s="46"/>
      <c r="AD140" s="46"/>
      <c r="AE140" s="46"/>
      <c r="AF140" s="46"/>
      <c r="AG140" s="46"/>
      <c r="AH140" s="45"/>
      <c r="AI140" s="45"/>
      <c r="AJ140" s="45"/>
      <c r="AK140" s="45"/>
      <c r="AL140" s="45"/>
      <c r="AM140" s="45"/>
      <c r="AN140" s="45"/>
      <c r="AO140" s="45"/>
      <c r="AP140" s="45"/>
      <c r="AQ140" s="45"/>
      <c r="AR140" s="46"/>
    </row>
    <row r="141" spans="25:44" x14ac:dyDescent="0.2">
      <c r="Y141" s="45"/>
      <c r="Z141" s="45"/>
      <c r="AA141" s="46"/>
      <c r="AB141" s="45"/>
      <c r="AC141" s="46"/>
      <c r="AD141" s="46"/>
      <c r="AE141" s="46"/>
      <c r="AF141" s="46"/>
      <c r="AG141" s="46"/>
      <c r="AH141" s="45"/>
      <c r="AI141" s="45"/>
      <c r="AJ141" s="45"/>
      <c r="AK141" s="45"/>
      <c r="AL141" s="45"/>
      <c r="AM141" s="45"/>
      <c r="AN141" s="45"/>
      <c r="AO141" s="45"/>
      <c r="AP141" s="45"/>
      <c r="AQ141" s="45"/>
      <c r="AR141" s="46"/>
    </row>
    <row r="142" spans="25:44" x14ac:dyDescent="0.2">
      <c r="Y142" s="45"/>
      <c r="Z142" s="45"/>
      <c r="AA142" s="46"/>
      <c r="AB142" s="45"/>
      <c r="AC142" s="46"/>
      <c r="AD142" s="46"/>
      <c r="AE142" s="46"/>
      <c r="AF142" s="46"/>
      <c r="AG142" s="46"/>
      <c r="AH142" s="45"/>
      <c r="AI142" s="45"/>
      <c r="AJ142" s="45"/>
      <c r="AK142" s="45"/>
      <c r="AL142" s="45"/>
      <c r="AM142" s="45"/>
      <c r="AN142" s="45"/>
      <c r="AO142" s="45"/>
      <c r="AP142" s="45"/>
      <c r="AQ142" s="45"/>
      <c r="AR142" s="46"/>
    </row>
    <row r="143" spans="25:44" x14ac:dyDescent="0.2">
      <c r="Y143" s="45"/>
      <c r="Z143" s="45"/>
      <c r="AA143" s="46"/>
      <c r="AB143" s="45"/>
      <c r="AC143" s="46"/>
      <c r="AD143" s="46"/>
      <c r="AE143" s="46"/>
      <c r="AF143" s="46"/>
      <c r="AG143" s="46"/>
      <c r="AH143" s="45"/>
      <c r="AI143" s="45"/>
      <c r="AJ143" s="45"/>
      <c r="AK143" s="45"/>
      <c r="AL143" s="45"/>
      <c r="AM143" s="45"/>
      <c r="AN143" s="45"/>
      <c r="AO143" s="45"/>
      <c r="AP143" s="45"/>
      <c r="AQ143" s="45"/>
      <c r="AR143" s="46"/>
    </row>
    <row r="144" spans="25:44" x14ac:dyDescent="0.2">
      <c r="Y144" s="45"/>
      <c r="Z144" s="45"/>
      <c r="AA144" s="46"/>
      <c r="AB144" s="45"/>
      <c r="AC144" s="46"/>
      <c r="AD144" s="46"/>
      <c r="AE144" s="46"/>
      <c r="AF144" s="46"/>
      <c r="AG144" s="46"/>
      <c r="AH144" s="45"/>
      <c r="AI144" s="45"/>
      <c r="AJ144" s="45"/>
      <c r="AK144" s="45"/>
      <c r="AL144" s="45"/>
      <c r="AM144" s="45"/>
      <c r="AN144" s="45"/>
      <c r="AO144" s="45"/>
      <c r="AP144" s="45"/>
      <c r="AQ144" s="45"/>
      <c r="AR144" s="46"/>
    </row>
    <row r="145" spans="25:44" x14ac:dyDescent="0.2">
      <c r="Y145" s="45"/>
      <c r="Z145" s="45"/>
      <c r="AA145" s="46"/>
      <c r="AB145" s="45"/>
      <c r="AC145" s="46"/>
      <c r="AD145" s="46"/>
      <c r="AE145" s="46"/>
      <c r="AF145" s="46"/>
      <c r="AG145" s="46"/>
      <c r="AH145" s="45"/>
      <c r="AI145" s="45"/>
      <c r="AJ145" s="45"/>
      <c r="AK145" s="45"/>
      <c r="AL145" s="45"/>
      <c r="AM145" s="45"/>
      <c r="AN145" s="45"/>
      <c r="AO145" s="45"/>
      <c r="AP145" s="45"/>
      <c r="AQ145" s="45"/>
      <c r="AR145" s="46"/>
    </row>
    <row r="146" spans="25:44" x14ac:dyDescent="0.2">
      <c r="Y146" s="45"/>
      <c r="Z146" s="45"/>
      <c r="AA146" s="46"/>
      <c r="AB146" s="45"/>
      <c r="AC146" s="46"/>
      <c r="AD146" s="46"/>
      <c r="AE146" s="46"/>
      <c r="AF146" s="46"/>
      <c r="AG146" s="46"/>
      <c r="AH146" s="45"/>
      <c r="AI146" s="45"/>
      <c r="AJ146" s="45"/>
      <c r="AK146" s="45"/>
      <c r="AL146" s="45"/>
      <c r="AM146" s="45"/>
      <c r="AN146" s="45"/>
      <c r="AO146" s="45"/>
      <c r="AP146" s="45"/>
      <c r="AQ146" s="45"/>
      <c r="AR146" s="46"/>
    </row>
    <row r="147" spans="25:44" x14ac:dyDescent="0.2">
      <c r="Y147" s="45"/>
      <c r="Z147" s="45"/>
      <c r="AA147" s="46"/>
      <c r="AB147" s="45"/>
      <c r="AC147" s="46"/>
      <c r="AD147" s="46"/>
      <c r="AE147" s="46"/>
      <c r="AF147" s="46"/>
      <c r="AG147" s="46"/>
      <c r="AH147" s="45"/>
      <c r="AI147" s="45"/>
      <c r="AJ147" s="45"/>
      <c r="AK147" s="45"/>
      <c r="AL147" s="45"/>
      <c r="AM147" s="45"/>
      <c r="AN147" s="45"/>
      <c r="AO147" s="45"/>
      <c r="AP147" s="45"/>
      <c r="AQ147" s="45"/>
      <c r="AR147" s="46"/>
    </row>
    <row r="148" spans="25:44" x14ac:dyDescent="0.2">
      <c r="Y148" s="45"/>
      <c r="Z148" s="45"/>
      <c r="AA148" s="46"/>
      <c r="AB148" s="45"/>
      <c r="AC148" s="46"/>
      <c r="AD148" s="46"/>
      <c r="AE148" s="46"/>
      <c r="AF148" s="46"/>
      <c r="AG148" s="46"/>
      <c r="AH148" s="45"/>
      <c r="AI148" s="45"/>
      <c r="AJ148" s="45"/>
      <c r="AK148" s="45"/>
      <c r="AL148" s="45"/>
      <c r="AM148" s="45"/>
      <c r="AN148" s="45"/>
      <c r="AO148" s="45"/>
      <c r="AP148" s="45"/>
      <c r="AQ148" s="45"/>
      <c r="AR148" s="46"/>
    </row>
    <row r="149" spans="25:44" x14ac:dyDescent="0.2">
      <c r="Y149" s="45"/>
      <c r="Z149" s="45"/>
      <c r="AA149" s="46"/>
      <c r="AB149" s="45"/>
      <c r="AC149" s="46"/>
      <c r="AD149" s="46"/>
      <c r="AE149" s="46"/>
      <c r="AF149" s="46"/>
      <c r="AG149" s="46"/>
      <c r="AH149" s="45"/>
      <c r="AI149" s="45"/>
      <c r="AJ149" s="45"/>
      <c r="AK149" s="45"/>
      <c r="AL149" s="45"/>
      <c r="AM149" s="45"/>
      <c r="AN149" s="45"/>
      <c r="AO149" s="45"/>
      <c r="AP149" s="45"/>
      <c r="AQ149" s="45"/>
      <c r="AR149" s="46"/>
    </row>
    <row r="150" spans="25:44" x14ac:dyDescent="0.2">
      <c r="Y150" s="45"/>
      <c r="Z150" s="45"/>
      <c r="AA150" s="46"/>
      <c r="AB150" s="45"/>
      <c r="AC150" s="46"/>
      <c r="AD150" s="46"/>
      <c r="AE150" s="46"/>
      <c r="AF150" s="46"/>
      <c r="AG150" s="46"/>
      <c r="AH150" s="45"/>
      <c r="AI150" s="45"/>
      <c r="AJ150" s="45"/>
      <c r="AK150" s="45"/>
      <c r="AL150" s="45"/>
      <c r="AM150" s="45"/>
      <c r="AN150" s="45"/>
      <c r="AO150" s="45"/>
      <c r="AP150" s="45"/>
      <c r="AQ150" s="45"/>
      <c r="AR150" s="46"/>
    </row>
    <row r="151" spans="25:44" x14ac:dyDescent="0.2">
      <c r="Y151" s="45"/>
      <c r="Z151" s="45"/>
      <c r="AA151" s="46"/>
      <c r="AB151" s="45"/>
      <c r="AC151" s="46"/>
      <c r="AD151" s="46"/>
      <c r="AE151" s="46"/>
      <c r="AF151" s="46"/>
      <c r="AG151" s="46"/>
      <c r="AH151" s="45"/>
      <c r="AI151" s="45"/>
      <c r="AJ151" s="45"/>
      <c r="AK151" s="45"/>
      <c r="AL151" s="45"/>
      <c r="AM151" s="45"/>
      <c r="AN151" s="45"/>
      <c r="AO151" s="45"/>
      <c r="AP151" s="45"/>
      <c r="AQ151" s="45"/>
      <c r="AR151" s="46"/>
    </row>
    <row r="152" spans="25:44" x14ac:dyDescent="0.2">
      <c r="Y152" s="45"/>
      <c r="Z152" s="45"/>
      <c r="AA152" s="46"/>
      <c r="AB152" s="45"/>
      <c r="AC152" s="46"/>
      <c r="AD152" s="46"/>
      <c r="AE152" s="46"/>
      <c r="AF152" s="46"/>
      <c r="AG152" s="46"/>
      <c r="AH152" s="45"/>
      <c r="AI152" s="45"/>
      <c r="AJ152" s="45"/>
      <c r="AK152" s="45"/>
      <c r="AL152" s="45"/>
      <c r="AM152" s="45"/>
      <c r="AN152" s="45"/>
      <c r="AO152" s="45"/>
      <c r="AP152" s="45"/>
      <c r="AQ152" s="45"/>
      <c r="AR152" s="46"/>
    </row>
    <row r="153" spans="25:44" x14ac:dyDescent="0.2">
      <c r="Y153" s="45"/>
      <c r="Z153" s="45"/>
      <c r="AA153" s="46"/>
      <c r="AB153" s="45"/>
      <c r="AC153" s="46"/>
      <c r="AD153" s="46"/>
      <c r="AE153" s="46"/>
      <c r="AF153" s="46"/>
      <c r="AG153" s="46"/>
      <c r="AH153" s="45"/>
      <c r="AI153" s="45"/>
      <c r="AJ153" s="45"/>
      <c r="AK153" s="45"/>
      <c r="AL153" s="45"/>
      <c r="AM153" s="45"/>
      <c r="AN153" s="45"/>
      <c r="AO153" s="45"/>
      <c r="AP153" s="45"/>
      <c r="AQ153" s="45"/>
      <c r="AR153" s="46"/>
    </row>
    <row r="154" spans="25:44" x14ac:dyDescent="0.2">
      <c r="Y154" s="45"/>
      <c r="Z154" s="45"/>
      <c r="AA154" s="46"/>
      <c r="AB154" s="45"/>
      <c r="AC154" s="46"/>
      <c r="AD154" s="46"/>
      <c r="AE154" s="46"/>
      <c r="AF154" s="46"/>
      <c r="AG154" s="46"/>
      <c r="AH154" s="45"/>
      <c r="AI154" s="45"/>
      <c r="AJ154" s="45"/>
      <c r="AK154" s="45"/>
      <c r="AL154" s="45"/>
      <c r="AM154" s="45"/>
      <c r="AN154" s="45"/>
      <c r="AO154" s="45"/>
      <c r="AP154" s="45"/>
      <c r="AQ154" s="45"/>
      <c r="AR154" s="46"/>
    </row>
    <row r="155" spans="25:44" x14ac:dyDescent="0.2">
      <c r="Y155" s="45"/>
      <c r="Z155" s="45"/>
      <c r="AA155" s="46"/>
      <c r="AB155" s="45"/>
      <c r="AC155" s="46"/>
      <c r="AD155" s="46"/>
      <c r="AE155" s="46"/>
      <c r="AF155" s="46"/>
      <c r="AG155" s="46"/>
      <c r="AH155" s="45"/>
      <c r="AI155" s="45"/>
      <c r="AJ155" s="45"/>
      <c r="AK155" s="45"/>
      <c r="AL155" s="45"/>
      <c r="AM155" s="45"/>
      <c r="AN155" s="45"/>
      <c r="AO155" s="45"/>
      <c r="AP155" s="45"/>
      <c r="AQ155" s="45"/>
      <c r="AR155" s="46"/>
    </row>
    <row r="156" spans="25:44" x14ac:dyDescent="0.2">
      <c r="Y156" s="45"/>
      <c r="Z156" s="45"/>
      <c r="AA156" s="46"/>
      <c r="AB156" s="45"/>
      <c r="AC156" s="46"/>
      <c r="AD156" s="46"/>
      <c r="AE156" s="46"/>
      <c r="AF156" s="46"/>
      <c r="AG156" s="46"/>
      <c r="AH156" s="45"/>
      <c r="AI156" s="45"/>
      <c r="AJ156" s="45"/>
      <c r="AK156" s="45"/>
      <c r="AL156" s="45"/>
      <c r="AM156" s="45"/>
      <c r="AN156" s="45"/>
      <c r="AO156" s="45"/>
      <c r="AP156" s="45"/>
      <c r="AQ156" s="45"/>
      <c r="AR156" s="46"/>
    </row>
    <row r="157" spans="25:44" x14ac:dyDescent="0.2">
      <c r="Y157" s="45"/>
      <c r="Z157" s="45"/>
      <c r="AA157" s="46"/>
      <c r="AB157" s="45"/>
      <c r="AC157" s="46"/>
      <c r="AD157" s="46"/>
      <c r="AE157" s="46"/>
      <c r="AF157" s="46"/>
      <c r="AG157" s="46"/>
      <c r="AH157" s="45"/>
      <c r="AI157" s="45"/>
      <c r="AJ157" s="45"/>
      <c r="AK157" s="45"/>
      <c r="AL157" s="45"/>
      <c r="AM157" s="45"/>
      <c r="AN157" s="45"/>
      <c r="AO157" s="45"/>
      <c r="AP157" s="45"/>
      <c r="AQ157" s="45"/>
      <c r="AR157" s="46"/>
    </row>
    <row r="158" spans="25:44" x14ac:dyDescent="0.2">
      <c r="Y158" s="45"/>
      <c r="Z158" s="45"/>
      <c r="AA158" s="46"/>
      <c r="AB158" s="45"/>
      <c r="AC158" s="46"/>
      <c r="AD158" s="46"/>
      <c r="AE158" s="46"/>
      <c r="AF158" s="46"/>
      <c r="AG158" s="46"/>
      <c r="AH158" s="45"/>
      <c r="AI158" s="45"/>
      <c r="AJ158" s="45"/>
      <c r="AK158" s="45"/>
      <c r="AL158" s="45"/>
      <c r="AM158" s="45"/>
      <c r="AN158" s="45"/>
      <c r="AO158" s="45"/>
      <c r="AP158" s="45"/>
      <c r="AQ158" s="45"/>
      <c r="AR158" s="46"/>
    </row>
    <row r="159" spans="25:44" x14ac:dyDescent="0.2">
      <c r="Y159" s="45"/>
      <c r="Z159" s="45"/>
      <c r="AA159" s="46"/>
      <c r="AB159" s="45"/>
      <c r="AC159" s="46"/>
      <c r="AD159" s="46"/>
      <c r="AE159" s="46"/>
      <c r="AF159" s="46"/>
      <c r="AG159" s="46"/>
      <c r="AH159" s="45"/>
      <c r="AI159" s="45"/>
      <c r="AJ159" s="45"/>
      <c r="AK159" s="45"/>
      <c r="AL159" s="45"/>
      <c r="AM159" s="45"/>
      <c r="AN159" s="45"/>
      <c r="AO159" s="45"/>
      <c r="AP159" s="45"/>
      <c r="AQ159" s="45"/>
      <c r="AR159" s="46"/>
    </row>
    <row r="160" spans="25:44" x14ac:dyDescent="0.2">
      <c r="Y160" s="45"/>
      <c r="Z160" s="45"/>
      <c r="AA160" s="46"/>
      <c r="AB160" s="45"/>
      <c r="AC160" s="46"/>
      <c r="AD160" s="46"/>
      <c r="AE160" s="46"/>
      <c r="AF160" s="46"/>
      <c r="AG160" s="46"/>
      <c r="AH160" s="45"/>
      <c r="AI160" s="45"/>
      <c r="AJ160" s="45"/>
      <c r="AK160" s="45"/>
      <c r="AL160" s="45"/>
      <c r="AM160" s="45"/>
      <c r="AN160" s="45"/>
      <c r="AO160" s="45"/>
      <c r="AP160" s="45"/>
      <c r="AQ160" s="45"/>
      <c r="AR160" s="46"/>
    </row>
    <row r="161" spans="25:44" x14ac:dyDescent="0.2">
      <c r="Y161" s="45"/>
      <c r="Z161" s="45"/>
      <c r="AA161" s="46"/>
      <c r="AB161" s="45"/>
      <c r="AC161" s="46"/>
      <c r="AD161" s="46"/>
      <c r="AE161" s="46"/>
      <c r="AF161" s="46"/>
      <c r="AG161" s="46"/>
      <c r="AH161" s="45"/>
      <c r="AI161" s="45"/>
      <c r="AJ161" s="45"/>
      <c r="AK161" s="45"/>
      <c r="AL161" s="45"/>
      <c r="AM161" s="45"/>
      <c r="AN161" s="45"/>
      <c r="AO161" s="45"/>
      <c r="AP161" s="45"/>
      <c r="AQ161" s="45"/>
      <c r="AR161" s="46"/>
    </row>
    <row r="162" spans="25:44" x14ac:dyDescent="0.2">
      <c r="Y162" s="45"/>
      <c r="Z162" s="45"/>
      <c r="AA162" s="46"/>
      <c r="AB162" s="45"/>
      <c r="AC162" s="46"/>
      <c r="AD162" s="46"/>
      <c r="AE162" s="46"/>
      <c r="AF162" s="46"/>
      <c r="AG162" s="46"/>
      <c r="AH162" s="45"/>
      <c r="AI162" s="45"/>
      <c r="AJ162" s="45"/>
      <c r="AK162" s="45"/>
      <c r="AL162" s="45"/>
      <c r="AM162" s="45"/>
      <c r="AN162" s="45"/>
      <c r="AO162" s="45"/>
      <c r="AP162" s="45"/>
      <c r="AQ162" s="45"/>
      <c r="AR162" s="46"/>
    </row>
    <row r="163" spans="25:44" x14ac:dyDescent="0.2">
      <c r="Y163" s="45"/>
      <c r="Z163" s="45"/>
      <c r="AA163" s="46"/>
      <c r="AB163" s="45"/>
      <c r="AC163" s="46"/>
      <c r="AD163" s="46"/>
      <c r="AE163" s="46"/>
      <c r="AF163" s="46"/>
      <c r="AG163" s="46"/>
      <c r="AH163" s="45"/>
      <c r="AI163" s="45"/>
      <c r="AJ163" s="45"/>
      <c r="AK163" s="45"/>
      <c r="AL163" s="45"/>
      <c r="AM163" s="45"/>
      <c r="AN163" s="45"/>
      <c r="AO163" s="45"/>
      <c r="AP163" s="45"/>
      <c r="AQ163" s="45"/>
      <c r="AR163" s="46"/>
    </row>
    <row r="164" spans="25:44" x14ac:dyDescent="0.2">
      <c r="Y164" s="45"/>
      <c r="Z164" s="45"/>
      <c r="AA164" s="46"/>
      <c r="AB164" s="45"/>
      <c r="AC164" s="46"/>
      <c r="AD164" s="46"/>
      <c r="AE164" s="46"/>
      <c r="AF164" s="46"/>
      <c r="AG164" s="46"/>
      <c r="AH164" s="45"/>
      <c r="AI164" s="45"/>
      <c r="AJ164" s="45"/>
      <c r="AK164" s="45"/>
      <c r="AL164" s="45"/>
      <c r="AM164" s="45"/>
      <c r="AN164" s="45"/>
      <c r="AO164" s="45"/>
      <c r="AP164" s="45"/>
      <c r="AQ164" s="45"/>
      <c r="AR164" s="46"/>
    </row>
    <row r="165" spans="25:44" x14ac:dyDescent="0.2">
      <c r="Y165" s="45"/>
      <c r="Z165" s="45"/>
      <c r="AA165" s="46"/>
      <c r="AB165" s="45"/>
      <c r="AC165" s="46"/>
      <c r="AD165" s="46"/>
      <c r="AE165" s="46"/>
      <c r="AF165" s="46"/>
      <c r="AG165" s="46"/>
      <c r="AH165" s="45"/>
      <c r="AI165" s="45"/>
      <c r="AJ165" s="45"/>
      <c r="AK165" s="45"/>
      <c r="AL165" s="45"/>
      <c r="AM165" s="45"/>
      <c r="AN165" s="45"/>
      <c r="AO165" s="45"/>
      <c r="AP165" s="45"/>
      <c r="AQ165" s="45"/>
      <c r="AR165" s="46"/>
    </row>
    <row r="166" spans="25:44" x14ac:dyDescent="0.2">
      <c r="Y166" s="45"/>
      <c r="Z166" s="45"/>
      <c r="AA166" s="46"/>
      <c r="AB166" s="45"/>
      <c r="AC166" s="46"/>
      <c r="AD166" s="46"/>
      <c r="AE166" s="46"/>
      <c r="AF166" s="46"/>
      <c r="AG166" s="46"/>
      <c r="AH166" s="45"/>
      <c r="AI166" s="45"/>
      <c r="AJ166" s="45"/>
      <c r="AK166" s="45"/>
      <c r="AL166" s="45"/>
      <c r="AM166" s="45"/>
      <c r="AN166" s="45"/>
      <c r="AO166" s="45"/>
      <c r="AP166" s="45"/>
      <c r="AQ166" s="45"/>
      <c r="AR166" s="46"/>
    </row>
    <row r="167" spans="25:44" x14ac:dyDescent="0.2">
      <c r="Y167" s="45"/>
      <c r="Z167" s="45"/>
      <c r="AA167" s="46"/>
      <c r="AB167" s="45"/>
      <c r="AC167" s="46"/>
      <c r="AD167" s="46"/>
      <c r="AE167" s="46"/>
      <c r="AF167" s="46"/>
      <c r="AG167" s="46"/>
      <c r="AH167" s="45"/>
      <c r="AI167" s="45"/>
      <c r="AJ167" s="45"/>
      <c r="AK167" s="45"/>
      <c r="AL167" s="45"/>
      <c r="AM167" s="45"/>
      <c r="AN167" s="45"/>
      <c r="AO167" s="45"/>
      <c r="AP167" s="45"/>
      <c r="AQ167" s="45"/>
      <c r="AR167" s="46"/>
    </row>
    <row r="168" spans="25:44" x14ac:dyDescent="0.2">
      <c r="Y168" s="45"/>
      <c r="Z168" s="45"/>
      <c r="AA168" s="46"/>
      <c r="AB168" s="45"/>
      <c r="AC168" s="46"/>
      <c r="AD168" s="46"/>
      <c r="AE168" s="46"/>
      <c r="AF168" s="46"/>
      <c r="AG168" s="46"/>
      <c r="AH168" s="45"/>
      <c r="AI168" s="45"/>
      <c r="AJ168" s="45"/>
      <c r="AK168" s="45"/>
      <c r="AL168" s="45"/>
      <c r="AM168" s="45"/>
      <c r="AN168" s="45"/>
      <c r="AO168" s="45"/>
      <c r="AP168" s="45"/>
      <c r="AQ168" s="45"/>
      <c r="AR168" s="46"/>
    </row>
    <row r="169" spans="25:44" x14ac:dyDescent="0.2">
      <c r="Y169" s="45"/>
      <c r="Z169" s="45"/>
      <c r="AA169" s="46"/>
      <c r="AB169" s="45"/>
      <c r="AC169" s="46"/>
      <c r="AD169" s="46"/>
      <c r="AE169" s="46"/>
      <c r="AF169" s="46"/>
      <c r="AG169" s="46"/>
      <c r="AH169" s="45"/>
      <c r="AI169" s="45"/>
      <c r="AJ169" s="45"/>
      <c r="AK169" s="45"/>
      <c r="AL169" s="45"/>
      <c r="AM169" s="45"/>
      <c r="AN169" s="45"/>
      <c r="AO169" s="45"/>
      <c r="AP169" s="45"/>
      <c r="AQ169" s="45"/>
      <c r="AR169" s="46"/>
    </row>
    <row r="170" spans="25:44" x14ac:dyDescent="0.2">
      <c r="Y170" s="45"/>
      <c r="Z170" s="45"/>
      <c r="AA170" s="46"/>
      <c r="AB170" s="45"/>
      <c r="AC170" s="46"/>
      <c r="AD170" s="46"/>
      <c r="AE170" s="46"/>
      <c r="AF170" s="46"/>
      <c r="AG170" s="46"/>
      <c r="AH170" s="45"/>
      <c r="AI170" s="45"/>
      <c r="AJ170" s="45"/>
      <c r="AK170" s="45"/>
      <c r="AL170" s="45"/>
      <c r="AM170" s="45"/>
      <c r="AN170" s="45"/>
      <c r="AO170" s="45"/>
      <c r="AP170" s="45"/>
      <c r="AQ170" s="45"/>
      <c r="AR170" s="46"/>
    </row>
    <row r="171" spans="25:44" x14ac:dyDescent="0.2">
      <c r="Y171" s="45"/>
      <c r="Z171" s="45"/>
      <c r="AA171" s="46"/>
      <c r="AB171" s="45"/>
      <c r="AC171" s="46"/>
      <c r="AD171" s="46"/>
      <c r="AE171" s="46"/>
      <c r="AF171" s="46"/>
      <c r="AG171" s="46"/>
      <c r="AH171" s="45"/>
      <c r="AI171" s="45"/>
      <c r="AJ171" s="45"/>
      <c r="AK171" s="45"/>
      <c r="AL171" s="45"/>
      <c r="AM171" s="45"/>
      <c r="AN171" s="45"/>
      <c r="AO171" s="45"/>
      <c r="AP171" s="45"/>
      <c r="AQ171" s="45"/>
      <c r="AR171" s="46"/>
    </row>
    <row r="172" spans="25:44" x14ac:dyDescent="0.2">
      <c r="Y172" s="45"/>
      <c r="Z172" s="45"/>
      <c r="AA172" s="46"/>
      <c r="AB172" s="45"/>
      <c r="AC172" s="46"/>
      <c r="AD172" s="46"/>
      <c r="AE172" s="46"/>
      <c r="AF172" s="46"/>
      <c r="AG172" s="46"/>
      <c r="AH172" s="45"/>
      <c r="AI172" s="45"/>
      <c r="AJ172" s="45"/>
      <c r="AK172" s="45"/>
      <c r="AL172" s="45"/>
      <c r="AM172" s="45"/>
      <c r="AN172" s="45"/>
      <c r="AO172" s="45"/>
      <c r="AP172" s="45"/>
      <c r="AQ172" s="45"/>
      <c r="AR172" s="46"/>
    </row>
    <row r="173" spans="25:44" x14ac:dyDescent="0.2">
      <c r="Y173" s="45"/>
      <c r="Z173" s="45"/>
      <c r="AA173" s="46"/>
      <c r="AB173" s="45"/>
      <c r="AC173" s="46"/>
      <c r="AD173" s="46"/>
      <c r="AE173" s="46"/>
      <c r="AF173" s="46"/>
      <c r="AG173" s="46"/>
      <c r="AH173" s="45"/>
      <c r="AI173" s="45"/>
      <c r="AJ173" s="45"/>
      <c r="AK173" s="45"/>
      <c r="AL173" s="45"/>
      <c r="AM173" s="45"/>
      <c r="AN173" s="45"/>
      <c r="AO173" s="45"/>
      <c r="AP173" s="45"/>
      <c r="AQ173" s="45"/>
      <c r="AR173" s="46"/>
    </row>
    <row r="174" spans="25:44" x14ac:dyDescent="0.2">
      <c r="Y174" s="45"/>
      <c r="Z174" s="45"/>
      <c r="AA174" s="46"/>
      <c r="AB174" s="45"/>
      <c r="AC174" s="46"/>
      <c r="AD174" s="46"/>
      <c r="AE174" s="46"/>
      <c r="AF174" s="46"/>
      <c r="AG174" s="46"/>
      <c r="AH174" s="45"/>
      <c r="AI174" s="45"/>
      <c r="AJ174" s="45"/>
      <c r="AK174" s="45"/>
      <c r="AL174" s="45"/>
      <c r="AM174" s="45"/>
      <c r="AN174" s="45"/>
      <c r="AO174" s="45"/>
      <c r="AP174" s="45"/>
      <c r="AQ174" s="45"/>
      <c r="AR174" s="46"/>
    </row>
    <row r="175" spans="25:44" x14ac:dyDescent="0.2">
      <c r="Y175" s="45"/>
      <c r="Z175" s="45"/>
      <c r="AA175" s="46"/>
      <c r="AB175" s="45"/>
      <c r="AC175" s="46"/>
      <c r="AD175" s="46"/>
      <c r="AE175" s="46"/>
      <c r="AF175" s="46"/>
      <c r="AG175" s="46"/>
      <c r="AH175" s="45"/>
      <c r="AI175" s="45"/>
      <c r="AJ175" s="45"/>
      <c r="AK175" s="45"/>
      <c r="AL175" s="45"/>
      <c r="AM175" s="45"/>
      <c r="AN175" s="45"/>
      <c r="AO175" s="45"/>
      <c r="AP175" s="45"/>
      <c r="AQ175" s="45"/>
      <c r="AR175" s="46"/>
    </row>
    <row r="176" spans="25:44" x14ac:dyDescent="0.2">
      <c r="Y176" s="45"/>
      <c r="Z176" s="45"/>
      <c r="AA176" s="46"/>
      <c r="AB176" s="45"/>
      <c r="AC176" s="46"/>
      <c r="AD176" s="46"/>
      <c r="AE176" s="46"/>
      <c r="AF176" s="46"/>
      <c r="AG176" s="46"/>
      <c r="AH176" s="45"/>
      <c r="AI176" s="45"/>
      <c r="AJ176" s="45"/>
      <c r="AK176" s="45"/>
      <c r="AL176" s="45"/>
      <c r="AM176" s="45"/>
      <c r="AN176" s="45"/>
      <c r="AO176" s="45"/>
      <c r="AP176" s="45"/>
      <c r="AQ176" s="45"/>
      <c r="AR176" s="46"/>
    </row>
    <row r="177" spans="25:44" x14ac:dyDescent="0.2">
      <c r="Y177" s="45"/>
      <c r="Z177" s="45"/>
      <c r="AA177" s="46"/>
      <c r="AB177" s="45"/>
      <c r="AC177" s="46"/>
      <c r="AD177" s="46"/>
      <c r="AE177" s="46"/>
      <c r="AF177" s="46"/>
      <c r="AG177" s="46"/>
      <c r="AH177" s="45"/>
      <c r="AI177" s="45"/>
      <c r="AJ177" s="45"/>
      <c r="AK177" s="45"/>
      <c r="AL177" s="45"/>
      <c r="AM177" s="45"/>
      <c r="AN177" s="45"/>
      <c r="AO177" s="45"/>
      <c r="AP177" s="45"/>
      <c r="AQ177" s="45"/>
      <c r="AR177" s="46"/>
    </row>
    <row r="178" spans="25:44" x14ac:dyDescent="0.2">
      <c r="Y178" s="45"/>
      <c r="Z178" s="45"/>
      <c r="AA178" s="46"/>
      <c r="AB178" s="45"/>
      <c r="AC178" s="46"/>
      <c r="AD178" s="46"/>
      <c r="AE178" s="46"/>
      <c r="AF178" s="46"/>
      <c r="AG178" s="46"/>
      <c r="AH178" s="45"/>
      <c r="AI178" s="45"/>
      <c r="AJ178" s="45"/>
      <c r="AK178" s="45"/>
      <c r="AL178" s="45"/>
      <c r="AM178" s="45"/>
      <c r="AN178" s="45"/>
      <c r="AO178" s="45"/>
      <c r="AP178" s="45"/>
      <c r="AQ178" s="45"/>
      <c r="AR178" s="46"/>
    </row>
    <row r="179" spans="25:44" x14ac:dyDescent="0.2">
      <c r="Y179" s="45"/>
      <c r="Z179" s="45"/>
      <c r="AA179" s="46"/>
      <c r="AB179" s="45"/>
      <c r="AC179" s="46"/>
      <c r="AD179" s="46"/>
      <c r="AE179" s="46"/>
      <c r="AF179" s="46"/>
      <c r="AG179" s="46"/>
      <c r="AH179" s="45"/>
      <c r="AI179" s="45"/>
      <c r="AJ179" s="45"/>
      <c r="AK179" s="45"/>
      <c r="AL179" s="45"/>
      <c r="AM179" s="45"/>
      <c r="AN179" s="45"/>
      <c r="AO179" s="45"/>
      <c r="AP179" s="45"/>
      <c r="AQ179" s="45"/>
      <c r="AR179" s="46"/>
    </row>
    <row r="180" spans="25:44" x14ac:dyDescent="0.2">
      <c r="Y180" s="45"/>
      <c r="Z180" s="45"/>
      <c r="AA180" s="46"/>
      <c r="AB180" s="45"/>
      <c r="AC180" s="46"/>
      <c r="AD180" s="46"/>
      <c r="AE180" s="46"/>
      <c r="AF180" s="46"/>
      <c r="AG180" s="46"/>
      <c r="AH180" s="45"/>
      <c r="AI180" s="45"/>
      <c r="AJ180" s="45"/>
      <c r="AK180" s="45"/>
      <c r="AL180" s="45"/>
      <c r="AM180" s="45"/>
      <c r="AN180" s="45"/>
      <c r="AO180" s="45"/>
      <c r="AP180" s="45"/>
      <c r="AQ180" s="45"/>
      <c r="AR180" s="46"/>
    </row>
    <row r="181" spans="25:44" x14ac:dyDescent="0.2">
      <c r="Y181" s="45"/>
      <c r="Z181" s="45"/>
      <c r="AA181" s="46"/>
      <c r="AB181" s="45"/>
      <c r="AC181" s="46"/>
      <c r="AD181" s="46"/>
      <c r="AE181" s="46"/>
      <c r="AF181" s="46"/>
      <c r="AG181" s="46"/>
      <c r="AH181" s="45"/>
      <c r="AI181" s="45"/>
      <c r="AJ181" s="45"/>
      <c r="AK181" s="45"/>
      <c r="AL181" s="45"/>
      <c r="AM181" s="45"/>
      <c r="AN181" s="45"/>
      <c r="AO181" s="45"/>
      <c r="AP181" s="45"/>
      <c r="AQ181" s="45"/>
      <c r="AR181" s="46"/>
    </row>
    <row r="182" spans="25:44" x14ac:dyDescent="0.2">
      <c r="Y182" s="45"/>
      <c r="Z182" s="45"/>
      <c r="AA182" s="46"/>
      <c r="AB182" s="45"/>
      <c r="AC182" s="46"/>
      <c r="AD182" s="46"/>
      <c r="AE182" s="46"/>
      <c r="AF182" s="46"/>
      <c r="AG182" s="46"/>
      <c r="AH182" s="45"/>
      <c r="AI182" s="45"/>
      <c r="AJ182" s="45"/>
      <c r="AK182" s="45"/>
      <c r="AL182" s="45"/>
      <c r="AM182" s="45"/>
      <c r="AN182" s="45"/>
      <c r="AO182" s="45"/>
      <c r="AP182" s="45"/>
      <c r="AQ182" s="45"/>
      <c r="AR182" s="46"/>
    </row>
    <row r="183" spans="25:44" x14ac:dyDescent="0.2">
      <c r="Y183" s="45"/>
      <c r="Z183" s="45"/>
      <c r="AA183" s="46"/>
      <c r="AB183" s="45"/>
      <c r="AC183" s="46"/>
      <c r="AD183" s="46"/>
      <c r="AE183" s="46"/>
      <c r="AF183" s="46"/>
      <c r="AG183" s="46"/>
      <c r="AH183" s="45"/>
      <c r="AI183" s="45"/>
      <c r="AJ183" s="45"/>
      <c r="AK183" s="45"/>
      <c r="AL183" s="45"/>
      <c r="AM183" s="45"/>
      <c r="AN183" s="45"/>
      <c r="AO183" s="45"/>
      <c r="AP183" s="45"/>
      <c r="AQ183" s="45"/>
      <c r="AR183" s="46"/>
    </row>
    <row r="184" spans="25:44" x14ac:dyDescent="0.2">
      <c r="Y184" s="45"/>
      <c r="Z184" s="45"/>
      <c r="AA184" s="46"/>
      <c r="AB184" s="45"/>
      <c r="AC184" s="46"/>
      <c r="AD184" s="46"/>
      <c r="AE184" s="46"/>
      <c r="AF184" s="46"/>
      <c r="AG184" s="46"/>
      <c r="AH184" s="45"/>
      <c r="AI184" s="45"/>
      <c r="AJ184" s="45"/>
      <c r="AK184" s="45"/>
      <c r="AL184" s="45"/>
      <c r="AM184" s="45"/>
      <c r="AN184" s="45"/>
      <c r="AO184" s="45"/>
      <c r="AP184" s="45"/>
      <c r="AQ184" s="45"/>
      <c r="AR184" s="46"/>
    </row>
    <row r="185" spans="25:44" x14ac:dyDescent="0.2">
      <c r="Y185" s="45"/>
      <c r="Z185" s="45"/>
      <c r="AA185" s="46"/>
      <c r="AB185" s="45"/>
      <c r="AC185" s="46"/>
      <c r="AD185" s="46"/>
      <c r="AE185" s="46"/>
      <c r="AF185" s="46"/>
      <c r="AG185" s="46"/>
      <c r="AH185" s="45"/>
      <c r="AI185" s="45"/>
      <c r="AJ185" s="45"/>
      <c r="AK185" s="45"/>
      <c r="AL185" s="45"/>
      <c r="AM185" s="45"/>
      <c r="AN185" s="45"/>
      <c r="AO185" s="45"/>
      <c r="AP185" s="45"/>
      <c r="AQ185" s="45"/>
      <c r="AR185" s="46"/>
    </row>
    <row r="186" spans="25:44" x14ac:dyDescent="0.2">
      <c r="Y186" s="45"/>
      <c r="Z186" s="45"/>
      <c r="AA186" s="46"/>
      <c r="AB186" s="45"/>
      <c r="AC186" s="46"/>
      <c r="AD186" s="46"/>
      <c r="AE186" s="46"/>
      <c r="AF186" s="46"/>
      <c r="AG186" s="46"/>
      <c r="AH186" s="45"/>
      <c r="AI186" s="45"/>
      <c r="AJ186" s="45"/>
      <c r="AK186" s="45"/>
      <c r="AL186" s="45"/>
      <c r="AM186" s="45"/>
      <c r="AN186" s="45"/>
      <c r="AO186" s="45"/>
      <c r="AP186" s="45"/>
      <c r="AQ186" s="45"/>
      <c r="AR186" s="46"/>
    </row>
    <row r="187" spans="25:44" x14ac:dyDescent="0.2">
      <c r="Y187" s="45"/>
      <c r="Z187" s="45"/>
      <c r="AA187" s="46"/>
      <c r="AB187" s="45"/>
      <c r="AC187" s="46"/>
      <c r="AD187" s="46"/>
      <c r="AE187" s="46"/>
      <c r="AF187" s="46"/>
      <c r="AG187" s="46"/>
      <c r="AH187" s="45"/>
      <c r="AI187" s="45"/>
      <c r="AJ187" s="45"/>
      <c r="AK187" s="45"/>
      <c r="AL187" s="45"/>
      <c r="AM187" s="45"/>
      <c r="AN187" s="45"/>
      <c r="AO187" s="45"/>
      <c r="AP187" s="45"/>
      <c r="AQ187" s="45"/>
      <c r="AR187" s="46"/>
    </row>
    <row r="188" spans="25:44" x14ac:dyDescent="0.2">
      <c r="Y188" s="45"/>
      <c r="Z188" s="45"/>
      <c r="AA188" s="46"/>
      <c r="AB188" s="45"/>
      <c r="AC188" s="46"/>
      <c r="AD188" s="46"/>
      <c r="AE188" s="46"/>
      <c r="AF188" s="46"/>
      <c r="AG188" s="46"/>
      <c r="AH188" s="45"/>
      <c r="AI188" s="45"/>
      <c r="AJ188" s="45"/>
      <c r="AK188" s="45"/>
      <c r="AL188" s="45"/>
      <c r="AM188" s="45"/>
      <c r="AN188" s="45"/>
      <c r="AO188" s="45"/>
      <c r="AP188" s="45"/>
      <c r="AQ188" s="45"/>
      <c r="AR188" s="46"/>
    </row>
    <row r="189" spans="25:44" x14ac:dyDescent="0.2">
      <c r="Y189" s="45"/>
      <c r="Z189" s="45"/>
      <c r="AA189" s="46"/>
      <c r="AB189" s="45"/>
      <c r="AC189" s="46"/>
      <c r="AD189" s="46"/>
      <c r="AE189" s="46"/>
      <c r="AF189" s="46"/>
      <c r="AG189" s="46"/>
      <c r="AH189" s="45"/>
      <c r="AI189" s="45"/>
      <c r="AJ189" s="45"/>
      <c r="AK189" s="45"/>
      <c r="AL189" s="45"/>
      <c r="AM189" s="45"/>
      <c r="AN189" s="45"/>
      <c r="AO189" s="45"/>
      <c r="AP189" s="45"/>
      <c r="AQ189" s="45"/>
      <c r="AR189" s="46"/>
    </row>
    <row r="190" spans="25:44" x14ac:dyDescent="0.2">
      <c r="Y190" s="45"/>
      <c r="Z190" s="45"/>
      <c r="AA190" s="46"/>
      <c r="AB190" s="45"/>
      <c r="AC190" s="46"/>
      <c r="AD190" s="46"/>
      <c r="AE190" s="46"/>
      <c r="AF190" s="46"/>
      <c r="AG190" s="46"/>
      <c r="AH190" s="45"/>
      <c r="AI190" s="45"/>
      <c r="AJ190" s="45"/>
      <c r="AK190" s="45"/>
      <c r="AL190" s="45"/>
      <c r="AM190" s="45"/>
      <c r="AN190" s="45"/>
      <c r="AO190" s="45"/>
      <c r="AP190" s="45"/>
      <c r="AQ190" s="45"/>
      <c r="AR190" s="46"/>
    </row>
    <row r="191" spans="25:44" x14ac:dyDescent="0.2">
      <c r="Y191" s="45"/>
      <c r="Z191" s="45"/>
      <c r="AA191" s="46"/>
      <c r="AB191" s="45"/>
      <c r="AC191" s="46"/>
      <c r="AD191" s="46"/>
      <c r="AE191" s="46"/>
      <c r="AF191" s="46"/>
      <c r="AG191" s="46"/>
      <c r="AH191" s="45"/>
      <c r="AI191" s="45"/>
      <c r="AJ191" s="45"/>
      <c r="AK191" s="45"/>
      <c r="AL191" s="45"/>
      <c r="AM191" s="45"/>
      <c r="AN191" s="45"/>
      <c r="AO191" s="45"/>
      <c r="AP191" s="45"/>
      <c r="AQ191" s="45"/>
      <c r="AR191" s="46"/>
    </row>
    <row r="192" spans="25:44" x14ac:dyDescent="0.2">
      <c r="Y192" s="45"/>
      <c r="Z192" s="45"/>
      <c r="AA192" s="46"/>
      <c r="AB192" s="45"/>
      <c r="AC192" s="46"/>
      <c r="AD192" s="46"/>
      <c r="AE192" s="46"/>
      <c r="AF192" s="46"/>
      <c r="AG192" s="46"/>
      <c r="AH192" s="45"/>
      <c r="AI192" s="45"/>
      <c r="AJ192" s="45"/>
      <c r="AK192" s="45"/>
      <c r="AL192" s="45"/>
      <c r="AM192" s="45"/>
      <c r="AN192" s="45"/>
      <c r="AO192" s="45"/>
      <c r="AP192" s="45"/>
      <c r="AQ192" s="45"/>
      <c r="AR192" s="46"/>
    </row>
    <row r="193" spans="25:44" x14ac:dyDescent="0.2">
      <c r="Y193" s="45"/>
      <c r="Z193" s="45"/>
      <c r="AA193" s="46"/>
      <c r="AB193" s="45"/>
      <c r="AC193" s="46"/>
      <c r="AD193" s="46"/>
      <c r="AE193" s="46"/>
      <c r="AF193" s="46"/>
      <c r="AG193" s="46"/>
      <c r="AH193" s="45"/>
      <c r="AI193" s="45"/>
      <c r="AJ193" s="45"/>
      <c r="AK193" s="45"/>
      <c r="AL193" s="45"/>
      <c r="AM193" s="45"/>
      <c r="AN193" s="45"/>
      <c r="AO193" s="45"/>
      <c r="AP193" s="45"/>
      <c r="AQ193" s="45"/>
      <c r="AR193" s="46"/>
    </row>
    <row r="194" spans="25:44" x14ac:dyDescent="0.2">
      <c r="Y194" s="45"/>
      <c r="Z194" s="45"/>
      <c r="AA194" s="46"/>
      <c r="AB194" s="45"/>
      <c r="AC194" s="46"/>
      <c r="AD194" s="46"/>
      <c r="AE194" s="46"/>
      <c r="AF194" s="46"/>
      <c r="AG194" s="46"/>
      <c r="AH194" s="45"/>
      <c r="AI194" s="45"/>
      <c r="AJ194" s="45"/>
      <c r="AK194" s="45"/>
      <c r="AL194" s="45"/>
      <c r="AM194" s="45"/>
      <c r="AN194" s="45"/>
      <c r="AO194" s="45"/>
      <c r="AP194" s="45"/>
      <c r="AQ194" s="45"/>
      <c r="AR194" s="46"/>
    </row>
    <row r="195" spans="25:44" x14ac:dyDescent="0.2">
      <c r="Y195" s="45"/>
      <c r="Z195" s="45"/>
      <c r="AA195" s="46"/>
      <c r="AB195" s="45"/>
      <c r="AC195" s="46"/>
      <c r="AD195" s="46"/>
      <c r="AE195" s="46"/>
      <c r="AF195" s="46"/>
      <c r="AG195" s="46"/>
      <c r="AH195" s="45"/>
      <c r="AI195" s="45"/>
      <c r="AJ195" s="45"/>
      <c r="AK195" s="45"/>
      <c r="AL195" s="45"/>
      <c r="AM195" s="45"/>
      <c r="AN195" s="45"/>
      <c r="AO195" s="45"/>
      <c r="AP195" s="45"/>
      <c r="AQ195" s="45"/>
      <c r="AR195" s="46"/>
    </row>
    <row r="196" spans="25:44" x14ac:dyDescent="0.2">
      <c r="Y196" s="45"/>
      <c r="Z196" s="45"/>
      <c r="AA196" s="46"/>
      <c r="AB196" s="45"/>
      <c r="AC196" s="46"/>
      <c r="AD196" s="46"/>
      <c r="AE196" s="46"/>
      <c r="AF196" s="46"/>
      <c r="AG196" s="46"/>
      <c r="AH196" s="45"/>
      <c r="AI196" s="45"/>
      <c r="AJ196" s="45"/>
      <c r="AK196" s="45"/>
      <c r="AL196" s="45"/>
      <c r="AM196" s="45"/>
      <c r="AN196" s="45"/>
      <c r="AO196" s="45"/>
      <c r="AP196" s="45"/>
      <c r="AQ196" s="45"/>
      <c r="AR196" s="46"/>
    </row>
    <row r="197" spans="25:44" x14ac:dyDescent="0.2">
      <c r="Y197" s="45"/>
      <c r="Z197" s="45"/>
      <c r="AA197" s="46"/>
      <c r="AB197" s="45"/>
      <c r="AC197" s="46"/>
      <c r="AD197" s="46"/>
      <c r="AE197" s="46"/>
      <c r="AF197" s="46"/>
      <c r="AG197" s="46"/>
      <c r="AH197" s="45"/>
      <c r="AI197" s="45"/>
      <c r="AJ197" s="45"/>
      <c r="AK197" s="45"/>
      <c r="AL197" s="45"/>
      <c r="AM197" s="45"/>
      <c r="AN197" s="45"/>
      <c r="AO197" s="45"/>
      <c r="AP197" s="45"/>
      <c r="AQ197" s="45"/>
      <c r="AR197" s="46"/>
    </row>
    <row r="198" spans="25:44" x14ac:dyDescent="0.2">
      <c r="Y198" s="45"/>
      <c r="Z198" s="45"/>
      <c r="AA198" s="46"/>
      <c r="AB198" s="45"/>
      <c r="AC198" s="46"/>
      <c r="AD198" s="46"/>
      <c r="AE198" s="46"/>
      <c r="AF198" s="46"/>
      <c r="AG198" s="46"/>
      <c r="AH198" s="45"/>
      <c r="AI198" s="45"/>
      <c r="AJ198" s="45"/>
      <c r="AK198" s="45"/>
      <c r="AL198" s="45"/>
      <c r="AM198" s="45"/>
      <c r="AN198" s="45"/>
      <c r="AO198" s="45"/>
      <c r="AP198" s="45"/>
      <c r="AQ198" s="45"/>
      <c r="AR198" s="46"/>
    </row>
    <row r="199" spans="25:44" x14ac:dyDescent="0.2">
      <c r="Y199" s="45"/>
      <c r="Z199" s="45"/>
      <c r="AA199" s="46"/>
      <c r="AB199" s="45"/>
      <c r="AC199" s="46"/>
      <c r="AD199" s="46"/>
      <c r="AE199" s="46"/>
      <c r="AF199" s="46"/>
      <c r="AG199" s="46"/>
      <c r="AH199" s="45"/>
      <c r="AI199" s="45"/>
      <c r="AJ199" s="45"/>
      <c r="AK199" s="45"/>
      <c r="AL199" s="45"/>
      <c r="AM199" s="45"/>
      <c r="AN199" s="45"/>
      <c r="AO199" s="45"/>
      <c r="AP199" s="45"/>
      <c r="AQ199" s="45"/>
      <c r="AR199" s="46"/>
    </row>
    <row r="200" spans="25:44" x14ac:dyDescent="0.2">
      <c r="Y200" s="45"/>
      <c r="Z200" s="45"/>
      <c r="AA200" s="46"/>
      <c r="AB200" s="45"/>
      <c r="AC200" s="46"/>
      <c r="AD200" s="46"/>
      <c r="AE200" s="46"/>
      <c r="AF200" s="46"/>
      <c r="AG200" s="46"/>
      <c r="AH200" s="45"/>
      <c r="AI200" s="45"/>
      <c r="AJ200" s="45"/>
      <c r="AK200" s="45"/>
      <c r="AL200" s="45"/>
      <c r="AM200" s="45"/>
      <c r="AN200" s="45"/>
      <c r="AO200" s="45"/>
      <c r="AP200" s="45"/>
      <c r="AQ200" s="45"/>
      <c r="AR200" s="46"/>
    </row>
    <row r="201" spans="25:44" x14ac:dyDescent="0.2">
      <c r="Y201" s="45"/>
      <c r="Z201" s="45"/>
      <c r="AA201" s="46"/>
      <c r="AB201" s="45"/>
      <c r="AC201" s="46"/>
      <c r="AD201" s="46"/>
      <c r="AE201" s="46"/>
      <c r="AF201" s="46"/>
      <c r="AG201" s="46"/>
      <c r="AH201" s="45"/>
      <c r="AI201" s="45"/>
      <c r="AJ201" s="45"/>
      <c r="AK201" s="45"/>
      <c r="AL201" s="45"/>
      <c r="AM201" s="45"/>
      <c r="AN201" s="45"/>
      <c r="AO201" s="45"/>
      <c r="AP201" s="45"/>
      <c r="AQ201" s="45"/>
      <c r="AR201" s="46"/>
    </row>
    <row r="202" spans="25:44" x14ac:dyDescent="0.2">
      <c r="Y202" s="45"/>
      <c r="Z202" s="45"/>
      <c r="AA202" s="46"/>
      <c r="AB202" s="45"/>
      <c r="AC202" s="46"/>
      <c r="AD202" s="46"/>
      <c r="AE202" s="46"/>
      <c r="AF202" s="46"/>
      <c r="AG202" s="46"/>
      <c r="AH202" s="45"/>
      <c r="AI202" s="45"/>
      <c r="AJ202" s="45"/>
      <c r="AK202" s="45"/>
      <c r="AL202" s="45"/>
      <c r="AM202" s="45"/>
      <c r="AN202" s="45"/>
      <c r="AO202" s="45"/>
      <c r="AP202" s="45"/>
      <c r="AQ202" s="45"/>
      <c r="AR202" s="46"/>
    </row>
    <row r="203" spans="25:44" x14ac:dyDescent="0.2">
      <c r="Y203" s="45"/>
      <c r="Z203" s="45"/>
      <c r="AA203" s="46"/>
      <c r="AB203" s="45"/>
      <c r="AC203" s="46"/>
      <c r="AD203" s="46"/>
      <c r="AE203" s="46"/>
      <c r="AF203" s="46"/>
      <c r="AG203" s="46"/>
      <c r="AH203" s="45"/>
      <c r="AI203" s="45"/>
      <c r="AJ203" s="45"/>
      <c r="AK203" s="45"/>
      <c r="AL203" s="45"/>
      <c r="AM203" s="45"/>
      <c r="AN203" s="45"/>
      <c r="AO203" s="45"/>
      <c r="AP203" s="45"/>
      <c r="AQ203" s="45"/>
      <c r="AR203" s="46"/>
    </row>
    <row r="204" spans="25:44" x14ac:dyDescent="0.2">
      <c r="Y204" s="45"/>
      <c r="Z204" s="45"/>
      <c r="AA204" s="46"/>
      <c r="AB204" s="45"/>
      <c r="AC204" s="46"/>
      <c r="AD204" s="46"/>
      <c r="AE204" s="46"/>
      <c r="AF204" s="46"/>
      <c r="AG204" s="46"/>
      <c r="AH204" s="45"/>
      <c r="AI204" s="45"/>
      <c r="AJ204" s="45"/>
      <c r="AK204" s="45"/>
      <c r="AL204" s="45"/>
      <c r="AM204" s="45"/>
      <c r="AN204" s="45"/>
      <c r="AO204" s="45"/>
      <c r="AP204" s="45"/>
      <c r="AQ204" s="45"/>
      <c r="AR204" s="46"/>
    </row>
    <row r="205" spans="25:44" x14ac:dyDescent="0.2">
      <c r="Y205" s="45"/>
      <c r="Z205" s="45"/>
      <c r="AA205" s="46"/>
      <c r="AB205" s="45"/>
      <c r="AC205" s="46"/>
      <c r="AD205" s="46"/>
      <c r="AE205" s="46"/>
      <c r="AF205" s="46"/>
      <c r="AG205" s="46"/>
      <c r="AH205" s="45"/>
      <c r="AI205" s="45"/>
      <c r="AJ205" s="45"/>
      <c r="AK205" s="45"/>
      <c r="AL205" s="45"/>
      <c r="AM205" s="45"/>
      <c r="AN205" s="45"/>
      <c r="AO205" s="45"/>
      <c r="AP205" s="45"/>
      <c r="AQ205" s="45"/>
      <c r="AR205" s="46"/>
    </row>
    <row r="206" spans="25:44" x14ac:dyDescent="0.2">
      <c r="Y206" s="45"/>
      <c r="Z206" s="45"/>
      <c r="AA206" s="46"/>
      <c r="AB206" s="45"/>
      <c r="AC206" s="46"/>
      <c r="AD206" s="46"/>
      <c r="AE206" s="46"/>
      <c r="AF206" s="46"/>
      <c r="AG206" s="46"/>
      <c r="AH206" s="45"/>
      <c r="AI206" s="45"/>
      <c r="AJ206" s="45"/>
      <c r="AK206" s="45"/>
      <c r="AL206" s="45"/>
      <c r="AM206" s="45"/>
      <c r="AN206" s="45"/>
      <c r="AO206" s="45"/>
      <c r="AP206" s="45"/>
      <c r="AQ206" s="45"/>
      <c r="AR206" s="46"/>
    </row>
    <row r="207" spans="25:44" x14ac:dyDescent="0.2">
      <c r="Y207" s="45"/>
      <c r="Z207" s="45"/>
      <c r="AA207" s="46"/>
      <c r="AB207" s="45"/>
      <c r="AC207" s="46"/>
      <c r="AD207" s="46"/>
      <c r="AE207" s="46"/>
      <c r="AF207" s="46"/>
      <c r="AG207" s="46"/>
      <c r="AH207" s="45"/>
      <c r="AI207" s="45"/>
      <c r="AJ207" s="45"/>
      <c r="AK207" s="45"/>
      <c r="AL207" s="45"/>
      <c r="AM207" s="45"/>
      <c r="AN207" s="45"/>
      <c r="AO207" s="45"/>
      <c r="AP207" s="45"/>
      <c r="AQ207" s="45"/>
      <c r="AR207" s="46"/>
    </row>
    <row r="208" spans="25:44" x14ac:dyDescent="0.2">
      <c r="Y208" s="45"/>
      <c r="Z208" s="45"/>
      <c r="AA208" s="46"/>
      <c r="AB208" s="45"/>
      <c r="AC208" s="46"/>
      <c r="AD208" s="46"/>
      <c r="AE208" s="46"/>
      <c r="AF208" s="46"/>
      <c r="AG208" s="46"/>
      <c r="AH208" s="45"/>
      <c r="AI208" s="45"/>
      <c r="AJ208" s="45"/>
      <c r="AK208" s="45"/>
      <c r="AL208" s="45"/>
      <c r="AM208" s="45"/>
      <c r="AN208" s="45"/>
      <c r="AO208" s="45"/>
      <c r="AP208" s="45"/>
      <c r="AQ208" s="45"/>
      <c r="AR208" s="46"/>
    </row>
    <row r="209" spans="25:44" x14ac:dyDescent="0.2">
      <c r="Y209" s="45"/>
      <c r="Z209" s="45"/>
      <c r="AA209" s="46"/>
      <c r="AB209" s="45"/>
      <c r="AC209" s="46"/>
      <c r="AD209" s="46"/>
      <c r="AE209" s="46"/>
      <c r="AF209" s="46"/>
      <c r="AG209" s="46"/>
      <c r="AH209" s="45"/>
      <c r="AI209" s="45"/>
      <c r="AJ209" s="45"/>
      <c r="AK209" s="45"/>
      <c r="AL209" s="45"/>
      <c r="AM209" s="45"/>
      <c r="AN209" s="45"/>
      <c r="AO209" s="45"/>
      <c r="AP209" s="45"/>
      <c r="AQ209" s="45"/>
      <c r="AR209" s="46"/>
    </row>
    <row r="210" spans="25:44" x14ac:dyDescent="0.2">
      <c r="Y210" s="45"/>
      <c r="Z210" s="45"/>
      <c r="AA210" s="46"/>
      <c r="AB210" s="45"/>
      <c r="AC210" s="46"/>
      <c r="AD210" s="46"/>
      <c r="AE210" s="46"/>
      <c r="AF210" s="46"/>
      <c r="AG210" s="46"/>
      <c r="AH210" s="45"/>
      <c r="AI210" s="45"/>
      <c r="AJ210" s="45"/>
      <c r="AK210" s="45"/>
      <c r="AL210" s="45"/>
      <c r="AM210" s="45"/>
      <c r="AN210" s="45"/>
      <c r="AO210" s="45"/>
      <c r="AP210" s="45"/>
      <c r="AQ210" s="45"/>
      <c r="AR210" s="46"/>
    </row>
    <row r="211" spans="25:44" x14ac:dyDescent="0.2">
      <c r="Y211" s="45"/>
      <c r="Z211" s="45"/>
      <c r="AA211" s="46"/>
      <c r="AB211" s="45"/>
      <c r="AC211" s="46"/>
      <c r="AD211" s="46"/>
      <c r="AE211" s="46"/>
      <c r="AF211" s="46"/>
      <c r="AG211" s="46"/>
      <c r="AH211" s="45"/>
      <c r="AI211" s="45"/>
      <c r="AJ211" s="45"/>
      <c r="AK211" s="45"/>
      <c r="AL211" s="45"/>
      <c r="AM211" s="45"/>
      <c r="AN211" s="45"/>
      <c r="AO211" s="45"/>
      <c r="AP211" s="45"/>
      <c r="AQ211" s="45"/>
      <c r="AR211" s="46"/>
    </row>
    <row r="212" spans="25:44" x14ac:dyDescent="0.2">
      <c r="Y212" s="45"/>
      <c r="Z212" s="45"/>
      <c r="AA212" s="46"/>
      <c r="AB212" s="45"/>
      <c r="AC212" s="46"/>
      <c r="AD212" s="46"/>
      <c r="AE212" s="46"/>
      <c r="AF212" s="46"/>
      <c r="AG212" s="46"/>
      <c r="AH212" s="45"/>
      <c r="AI212" s="45"/>
      <c r="AJ212" s="45"/>
      <c r="AK212" s="45"/>
      <c r="AL212" s="45"/>
      <c r="AM212" s="45"/>
      <c r="AN212" s="45"/>
      <c r="AO212" s="45"/>
      <c r="AP212" s="45"/>
      <c r="AQ212" s="45"/>
      <c r="AR212" s="46"/>
    </row>
    <row r="213" spans="25:44" x14ac:dyDescent="0.2">
      <c r="Y213" s="45"/>
      <c r="Z213" s="45"/>
      <c r="AA213" s="46"/>
      <c r="AB213" s="45"/>
      <c r="AC213" s="46"/>
      <c r="AD213" s="46"/>
      <c r="AE213" s="46"/>
      <c r="AF213" s="46"/>
      <c r="AG213" s="46"/>
      <c r="AH213" s="45"/>
      <c r="AI213" s="45"/>
      <c r="AJ213" s="45"/>
      <c r="AK213" s="45"/>
      <c r="AL213" s="45"/>
      <c r="AM213" s="45"/>
      <c r="AN213" s="45"/>
      <c r="AO213" s="45"/>
      <c r="AP213" s="45"/>
      <c r="AQ213" s="45"/>
      <c r="AR213" s="46"/>
    </row>
    <row r="214" spans="25:44" x14ac:dyDescent="0.2">
      <c r="Y214" s="45"/>
      <c r="Z214" s="45"/>
      <c r="AA214" s="46"/>
      <c r="AB214" s="45"/>
      <c r="AC214" s="46"/>
      <c r="AD214" s="46"/>
      <c r="AE214" s="46"/>
      <c r="AF214" s="46"/>
      <c r="AG214" s="46"/>
      <c r="AH214" s="45"/>
      <c r="AI214" s="45"/>
      <c r="AJ214" s="45"/>
      <c r="AK214" s="45"/>
      <c r="AL214" s="45"/>
      <c r="AM214" s="45"/>
      <c r="AN214" s="45"/>
      <c r="AO214" s="45"/>
      <c r="AP214" s="45"/>
      <c r="AQ214" s="45"/>
      <c r="AR214" s="46"/>
    </row>
    <row r="215" spans="25:44" x14ac:dyDescent="0.2">
      <c r="Y215" s="45"/>
      <c r="Z215" s="45"/>
      <c r="AA215" s="46"/>
      <c r="AB215" s="45"/>
      <c r="AC215" s="46"/>
      <c r="AD215" s="46"/>
      <c r="AE215" s="46"/>
      <c r="AF215" s="46"/>
      <c r="AG215" s="46"/>
      <c r="AH215" s="45"/>
      <c r="AI215" s="45"/>
      <c r="AJ215" s="45"/>
      <c r="AK215" s="45"/>
      <c r="AL215" s="45"/>
      <c r="AM215" s="45"/>
      <c r="AN215" s="45"/>
      <c r="AO215" s="45"/>
      <c r="AP215" s="45"/>
      <c r="AQ215" s="45"/>
      <c r="AR215" s="46"/>
    </row>
    <row r="216" spans="25:44" x14ac:dyDescent="0.2">
      <c r="Y216" s="45"/>
      <c r="Z216" s="45"/>
      <c r="AA216" s="46"/>
      <c r="AB216" s="45"/>
      <c r="AC216" s="46"/>
      <c r="AD216" s="46"/>
      <c r="AE216" s="46"/>
      <c r="AF216" s="46"/>
      <c r="AG216" s="46"/>
      <c r="AH216" s="45"/>
      <c r="AI216" s="45"/>
      <c r="AJ216" s="45"/>
      <c r="AK216" s="45"/>
      <c r="AL216" s="45"/>
      <c r="AM216" s="45"/>
      <c r="AN216" s="45"/>
      <c r="AO216" s="45"/>
      <c r="AP216" s="45"/>
      <c r="AQ216" s="45"/>
      <c r="AR216" s="46"/>
    </row>
    <row r="217" spans="25:44" x14ac:dyDescent="0.2">
      <c r="Y217" s="45"/>
      <c r="Z217" s="45"/>
      <c r="AA217" s="46"/>
      <c r="AB217" s="45"/>
      <c r="AC217" s="46"/>
      <c r="AD217" s="46"/>
      <c r="AE217" s="46"/>
      <c r="AF217" s="46"/>
      <c r="AG217" s="46"/>
      <c r="AH217" s="45"/>
      <c r="AI217" s="45"/>
      <c r="AJ217" s="45"/>
      <c r="AK217" s="45"/>
      <c r="AL217" s="45"/>
      <c r="AM217" s="45"/>
      <c r="AN217" s="45"/>
      <c r="AO217" s="45"/>
      <c r="AP217" s="45"/>
      <c r="AQ217" s="45"/>
      <c r="AR217" s="46"/>
    </row>
    <row r="218" spans="25:44" x14ac:dyDescent="0.2">
      <c r="Y218" s="45"/>
      <c r="Z218" s="45"/>
      <c r="AA218" s="46"/>
      <c r="AB218" s="45"/>
      <c r="AC218" s="46"/>
      <c r="AD218" s="46"/>
      <c r="AE218" s="46"/>
      <c r="AF218" s="46"/>
      <c r="AG218" s="46"/>
      <c r="AH218" s="45"/>
      <c r="AI218" s="45"/>
      <c r="AJ218" s="45"/>
      <c r="AK218" s="45"/>
      <c r="AL218" s="45"/>
      <c r="AM218" s="45"/>
      <c r="AN218" s="45"/>
      <c r="AO218" s="45"/>
      <c r="AP218" s="45"/>
      <c r="AQ218" s="45"/>
      <c r="AR218" s="46"/>
    </row>
    <row r="219" spans="25:44" x14ac:dyDescent="0.2">
      <c r="Y219" s="45"/>
      <c r="Z219" s="45"/>
      <c r="AA219" s="46"/>
      <c r="AB219" s="45"/>
      <c r="AC219" s="46"/>
      <c r="AD219" s="46"/>
      <c r="AE219" s="46"/>
      <c r="AF219" s="46"/>
      <c r="AG219" s="46"/>
      <c r="AH219" s="45"/>
      <c r="AI219" s="45"/>
      <c r="AJ219" s="45"/>
      <c r="AK219" s="45"/>
      <c r="AL219" s="45"/>
      <c r="AM219" s="45"/>
      <c r="AN219" s="45"/>
      <c r="AO219" s="45"/>
      <c r="AP219" s="45"/>
      <c r="AQ219" s="45"/>
      <c r="AR219" s="46"/>
    </row>
    <row r="220" spans="25:44" x14ac:dyDescent="0.2">
      <c r="Y220" s="45"/>
      <c r="Z220" s="45"/>
      <c r="AA220" s="46"/>
      <c r="AB220" s="45"/>
      <c r="AC220" s="46"/>
      <c r="AD220" s="46"/>
      <c r="AE220" s="46"/>
      <c r="AF220" s="46"/>
      <c r="AG220" s="46"/>
      <c r="AH220" s="45"/>
      <c r="AI220" s="45"/>
      <c r="AJ220" s="45"/>
      <c r="AK220" s="45"/>
      <c r="AL220" s="45"/>
      <c r="AM220" s="45"/>
      <c r="AN220" s="45"/>
      <c r="AO220" s="45"/>
      <c r="AP220" s="45"/>
      <c r="AQ220" s="45"/>
      <c r="AR220" s="46"/>
    </row>
    <row r="221" spans="25:44" x14ac:dyDescent="0.2">
      <c r="Y221" s="45"/>
      <c r="Z221" s="45"/>
      <c r="AA221" s="46"/>
      <c r="AB221" s="45"/>
      <c r="AC221" s="46"/>
      <c r="AD221" s="46"/>
      <c r="AE221" s="46"/>
      <c r="AF221" s="46"/>
      <c r="AG221" s="46"/>
      <c r="AH221" s="45"/>
      <c r="AI221" s="45"/>
      <c r="AJ221" s="45"/>
      <c r="AK221" s="45"/>
      <c r="AL221" s="45"/>
      <c r="AM221" s="45"/>
      <c r="AN221" s="45"/>
      <c r="AO221" s="45"/>
      <c r="AP221" s="45"/>
      <c r="AQ221" s="45"/>
      <c r="AR221" s="46"/>
    </row>
    <row r="222" spans="25:44" x14ac:dyDescent="0.2">
      <c r="Y222" s="45"/>
      <c r="Z222" s="45"/>
      <c r="AA222" s="46"/>
      <c r="AB222" s="45"/>
      <c r="AC222" s="46"/>
      <c r="AD222" s="46"/>
      <c r="AE222" s="46"/>
      <c r="AF222" s="46"/>
      <c r="AG222" s="46"/>
      <c r="AH222" s="45"/>
      <c r="AI222" s="45"/>
      <c r="AJ222" s="45"/>
      <c r="AK222" s="45"/>
      <c r="AL222" s="45"/>
      <c r="AM222" s="45"/>
      <c r="AN222" s="45"/>
      <c r="AO222" s="45"/>
      <c r="AP222" s="45"/>
      <c r="AQ222" s="45"/>
      <c r="AR222" s="46"/>
    </row>
    <row r="223" spans="25:44" x14ac:dyDescent="0.2">
      <c r="Y223" s="45"/>
      <c r="Z223" s="45"/>
      <c r="AA223" s="46"/>
      <c r="AB223" s="45"/>
      <c r="AC223" s="46"/>
      <c r="AD223" s="46"/>
      <c r="AE223" s="46"/>
      <c r="AF223" s="46"/>
      <c r="AG223" s="46"/>
      <c r="AH223" s="45"/>
      <c r="AI223" s="45"/>
      <c r="AJ223" s="45"/>
      <c r="AK223" s="45"/>
      <c r="AL223" s="45"/>
      <c r="AM223" s="45"/>
      <c r="AN223" s="45"/>
      <c r="AO223" s="45"/>
      <c r="AP223" s="45"/>
      <c r="AQ223" s="45"/>
      <c r="AR223" s="46"/>
    </row>
    <row r="224" spans="25:44" x14ac:dyDescent="0.2">
      <c r="Y224" s="45"/>
      <c r="Z224" s="45"/>
      <c r="AA224" s="46"/>
      <c r="AB224" s="45"/>
      <c r="AC224" s="46"/>
      <c r="AD224" s="46"/>
      <c r="AE224" s="46"/>
      <c r="AF224" s="46"/>
      <c r="AG224" s="46"/>
      <c r="AH224" s="45"/>
      <c r="AI224" s="45"/>
      <c r="AJ224" s="45"/>
      <c r="AK224" s="45"/>
      <c r="AL224" s="45"/>
      <c r="AM224" s="45"/>
      <c r="AN224" s="45"/>
      <c r="AO224" s="45"/>
      <c r="AP224" s="45"/>
      <c r="AQ224" s="45"/>
      <c r="AR224" s="46"/>
    </row>
    <row r="225" spans="25:44" x14ac:dyDescent="0.2">
      <c r="Y225" s="45"/>
      <c r="Z225" s="45"/>
      <c r="AA225" s="46"/>
      <c r="AB225" s="45"/>
      <c r="AC225" s="46"/>
      <c r="AD225" s="46"/>
      <c r="AE225" s="46"/>
      <c r="AF225" s="46"/>
      <c r="AG225" s="46"/>
      <c r="AH225" s="45"/>
      <c r="AI225" s="45"/>
      <c r="AJ225" s="45"/>
      <c r="AK225" s="45"/>
      <c r="AL225" s="45"/>
      <c r="AM225" s="45"/>
      <c r="AN225" s="45"/>
      <c r="AO225" s="45"/>
      <c r="AP225" s="45"/>
      <c r="AQ225" s="45"/>
      <c r="AR225" s="46"/>
    </row>
    <row r="226" spans="25:44" x14ac:dyDescent="0.2">
      <c r="Y226" s="45"/>
      <c r="Z226" s="45"/>
      <c r="AA226" s="46"/>
      <c r="AB226" s="45"/>
      <c r="AC226" s="46"/>
      <c r="AD226" s="46"/>
      <c r="AE226" s="46"/>
      <c r="AF226" s="46"/>
      <c r="AG226" s="46"/>
      <c r="AH226" s="45"/>
      <c r="AI226" s="45"/>
      <c r="AJ226" s="45"/>
      <c r="AK226" s="45"/>
      <c r="AL226" s="45"/>
      <c r="AM226" s="45"/>
      <c r="AN226" s="45"/>
      <c r="AO226" s="45"/>
      <c r="AP226" s="45"/>
      <c r="AQ226" s="45"/>
      <c r="AR226" s="46"/>
    </row>
    <row r="227" spans="25:44" x14ac:dyDescent="0.2">
      <c r="Y227" s="45"/>
      <c r="Z227" s="45"/>
      <c r="AA227" s="46"/>
      <c r="AB227" s="45"/>
      <c r="AC227" s="46"/>
      <c r="AD227" s="46"/>
      <c r="AE227" s="46"/>
      <c r="AF227" s="46"/>
      <c r="AG227" s="46"/>
      <c r="AH227" s="45"/>
      <c r="AI227" s="45"/>
      <c r="AJ227" s="45"/>
      <c r="AK227" s="45"/>
      <c r="AL227" s="45"/>
      <c r="AM227" s="45"/>
      <c r="AN227" s="45"/>
      <c r="AO227" s="45"/>
      <c r="AP227" s="45"/>
      <c r="AQ227" s="45"/>
      <c r="AR227" s="46"/>
    </row>
    <row r="228" spans="25:44" x14ac:dyDescent="0.2">
      <c r="Y228" s="45"/>
      <c r="Z228" s="45"/>
      <c r="AA228" s="46"/>
      <c r="AB228" s="45"/>
      <c r="AC228" s="46"/>
      <c r="AD228" s="46"/>
      <c r="AE228" s="46"/>
      <c r="AF228" s="46"/>
      <c r="AG228" s="46"/>
      <c r="AH228" s="45"/>
      <c r="AI228" s="45"/>
      <c r="AJ228" s="45"/>
      <c r="AK228" s="45"/>
      <c r="AL228" s="45"/>
      <c r="AM228" s="45"/>
      <c r="AN228" s="45"/>
      <c r="AO228" s="45"/>
      <c r="AP228" s="45"/>
      <c r="AQ228" s="45"/>
      <c r="AR228" s="46"/>
    </row>
    <row r="229" spans="25:44" x14ac:dyDescent="0.2">
      <c r="Y229" s="45"/>
      <c r="Z229" s="45"/>
      <c r="AA229" s="46"/>
      <c r="AB229" s="45"/>
      <c r="AC229" s="46"/>
      <c r="AD229" s="46"/>
      <c r="AE229" s="46"/>
      <c r="AF229" s="46"/>
      <c r="AG229" s="46"/>
      <c r="AH229" s="45"/>
      <c r="AI229" s="45"/>
      <c r="AJ229" s="45"/>
      <c r="AK229" s="45"/>
      <c r="AL229" s="45"/>
      <c r="AM229" s="45"/>
      <c r="AN229" s="45"/>
      <c r="AO229" s="45"/>
      <c r="AP229" s="45"/>
      <c r="AQ229" s="45"/>
      <c r="AR229" s="46"/>
    </row>
    <row r="230" spans="25:44" x14ac:dyDescent="0.2">
      <c r="Y230" s="45"/>
      <c r="Z230" s="45"/>
      <c r="AA230" s="46"/>
      <c r="AB230" s="45"/>
      <c r="AC230" s="46"/>
      <c r="AD230" s="46"/>
      <c r="AE230" s="46"/>
      <c r="AF230" s="46"/>
      <c r="AG230" s="46"/>
      <c r="AH230" s="45"/>
      <c r="AI230" s="45"/>
      <c r="AJ230" s="45"/>
      <c r="AK230" s="45"/>
      <c r="AL230" s="45"/>
      <c r="AM230" s="45"/>
      <c r="AN230" s="45"/>
      <c r="AO230" s="45"/>
      <c r="AP230" s="45"/>
      <c r="AQ230" s="45"/>
      <c r="AR230" s="46"/>
    </row>
    <row r="231" spans="25:44" x14ac:dyDescent="0.2">
      <c r="Y231" s="45"/>
      <c r="Z231" s="45"/>
      <c r="AA231" s="46"/>
      <c r="AB231" s="45"/>
      <c r="AC231" s="46"/>
      <c r="AD231" s="46"/>
      <c r="AE231" s="46"/>
      <c r="AF231" s="46"/>
      <c r="AG231" s="46"/>
      <c r="AH231" s="45"/>
      <c r="AI231" s="45"/>
      <c r="AJ231" s="45"/>
      <c r="AK231" s="45"/>
      <c r="AL231" s="45"/>
      <c r="AM231" s="45"/>
      <c r="AN231" s="45"/>
      <c r="AO231" s="45"/>
      <c r="AP231" s="45"/>
      <c r="AQ231" s="45"/>
      <c r="AR231" s="46"/>
    </row>
    <row r="232" spans="25:44" x14ac:dyDescent="0.2">
      <c r="Y232" s="45"/>
      <c r="Z232" s="45"/>
      <c r="AA232" s="46"/>
      <c r="AB232" s="45"/>
      <c r="AC232" s="46"/>
      <c r="AD232" s="46"/>
      <c r="AE232" s="46"/>
      <c r="AF232" s="46"/>
      <c r="AG232" s="46"/>
      <c r="AH232" s="45"/>
      <c r="AI232" s="45"/>
      <c r="AJ232" s="45"/>
      <c r="AK232" s="45"/>
      <c r="AL232" s="45"/>
      <c r="AM232" s="45"/>
      <c r="AN232" s="45"/>
      <c r="AO232" s="45"/>
      <c r="AP232" s="45"/>
      <c r="AQ232" s="45"/>
      <c r="AR232" s="46"/>
    </row>
    <row r="233" spans="25:44" x14ac:dyDescent="0.2">
      <c r="Y233" s="45"/>
      <c r="Z233" s="45"/>
      <c r="AA233" s="46"/>
      <c r="AB233" s="45"/>
      <c r="AC233" s="46"/>
      <c r="AD233" s="46"/>
      <c r="AE233" s="46"/>
      <c r="AF233" s="46"/>
      <c r="AG233" s="46"/>
      <c r="AH233" s="45"/>
      <c r="AI233" s="45"/>
      <c r="AJ233" s="45"/>
      <c r="AK233" s="45"/>
      <c r="AL233" s="45"/>
      <c r="AM233" s="45"/>
      <c r="AN233" s="45"/>
      <c r="AO233" s="45"/>
      <c r="AP233" s="45"/>
      <c r="AQ233" s="45"/>
      <c r="AR233" s="46"/>
    </row>
    <row r="234" spans="25:44" x14ac:dyDescent="0.2">
      <c r="Y234" s="45"/>
      <c r="Z234" s="45"/>
      <c r="AA234" s="46"/>
      <c r="AB234" s="45"/>
      <c r="AC234" s="46"/>
      <c r="AD234" s="46"/>
      <c r="AE234" s="46"/>
      <c r="AF234" s="46"/>
      <c r="AG234" s="46"/>
      <c r="AH234" s="45"/>
      <c r="AI234" s="45"/>
      <c r="AJ234" s="45"/>
      <c r="AK234" s="45"/>
      <c r="AL234" s="45"/>
      <c r="AM234" s="45"/>
      <c r="AN234" s="45"/>
      <c r="AO234" s="45"/>
      <c r="AP234" s="45"/>
      <c r="AQ234" s="45"/>
      <c r="AR234" s="46"/>
    </row>
    <row r="235" spans="25:44" x14ac:dyDescent="0.2">
      <c r="Y235" s="45"/>
      <c r="Z235" s="45"/>
      <c r="AA235" s="46"/>
      <c r="AB235" s="45"/>
      <c r="AC235" s="46"/>
      <c r="AD235" s="46"/>
      <c r="AE235" s="46"/>
      <c r="AF235" s="46"/>
      <c r="AG235" s="46"/>
      <c r="AH235" s="45"/>
      <c r="AI235" s="45"/>
      <c r="AJ235" s="45"/>
      <c r="AK235" s="45"/>
      <c r="AL235" s="45"/>
      <c r="AM235" s="45"/>
      <c r="AN235" s="45"/>
      <c r="AO235" s="45"/>
      <c r="AP235" s="45"/>
      <c r="AQ235" s="45"/>
      <c r="AR235" s="46"/>
    </row>
    <row r="236" spans="25:44" x14ac:dyDescent="0.2">
      <c r="Y236" s="45"/>
      <c r="Z236" s="45"/>
      <c r="AA236" s="46"/>
      <c r="AB236" s="45"/>
      <c r="AC236" s="46"/>
      <c r="AD236" s="46"/>
      <c r="AE236" s="46"/>
      <c r="AF236" s="46"/>
      <c r="AG236" s="46"/>
      <c r="AH236" s="45"/>
      <c r="AI236" s="45"/>
      <c r="AJ236" s="45"/>
      <c r="AK236" s="45"/>
      <c r="AL236" s="45"/>
      <c r="AM236" s="45"/>
      <c r="AN236" s="45"/>
      <c r="AO236" s="45"/>
      <c r="AP236" s="45"/>
      <c r="AQ236" s="45"/>
      <c r="AR236" s="46"/>
    </row>
    <row r="237" spans="25:44" x14ac:dyDescent="0.2">
      <c r="Y237" s="45"/>
      <c r="Z237" s="45"/>
      <c r="AA237" s="46"/>
      <c r="AB237" s="45"/>
      <c r="AC237" s="46"/>
      <c r="AD237" s="46"/>
      <c r="AE237" s="46"/>
      <c r="AF237" s="46"/>
      <c r="AG237" s="46"/>
      <c r="AH237" s="45"/>
      <c r="AI237" s="45"/>
      <c r="AJ237" s="45"/>
      <c r="AK237" s="45"/>
      <c r="AL237" s="45"/>
      <c r="AM237" s="45"/>
      <c r="AN237" s="45"/>
      <c r="AO237" s="45"/>
      <c r="AP237" s="45"/>
      <c r="AQ237" s="45"/>
      <c r="AR237" s="46"/>
    </row>
    <row r="238" spans="25:44" x14ac:dyDescent="0.2">
      <c r="Y238" s="45"/>
      <c r="Z238" s="45"/>
      <c r="AA238" s="46"/>
      <c r="AB238" s="45"/>
      <c r="AC238" s="46"/>
      <c r="AD238" s="46"/>
      <c r="AE238" s="46"/>
      <c r="AF238" s="46"/>
      <c r="AG238" s="46"/>
      <c r="AH238" s="45"/>
      <c r="AI238" s="45"/>
      <c r="AJ238" s="45"/>
      <c r="AK238" s="45"/>
      <c r="AL238" s="45"/>
      <c r="AM238" s="45"/>
      <c r="AN238" s="45"/>
      <c r="AO238" s="45"/>
      <c r="AP238" s="45"/>
      <c r="AQ238" s="45"/>
      <c r="AR238" s="46"/>
    </row>
    <row r="239" spans="25:44" x14ac:dyDescent="0.2">
      <c r="Y239" s="45"/>
      <c r="Z239" s="45"/>
      <c r="AA239" s="46"/>
      <c r="AB239" s="45"/>
      <c r="AC239" s="46"/>
      <c r="AD239" s="46"/>
      <c r="AE239" s="46"/>
      <c r="AF239" s="46"/>
      <c r="AG239" s="46"/>
      <c r="AH239" s="45"/>
      <c r="AI239" s="45"/>
      <c r="AJ239" s="45"/>
      <c r="AK239" s="45"/>
      <c r="AL239" s="45"/>
      <c r="AM239" s="45"/>
      <c r="AN239" s="45"/>
      <c r="AO239" s="45"/>
      <c r="AP239" s="45"/>
      <c r="AQ239" s="45"/>
      <c r="AR239" s="46"/>
    </row>
    <row r="240" spans="25:44" x14ac:dyDescent="0.2">
      <c r="Y240" s="45"/>
      <c r="Z240" s="45"/>
      <c r="AA240" s="46"/>
      <c r="AB240" s="45"/>
      <c r="AC240" s="46"/>
      <c r="AD240" s="46"/>
      <c r="AE240" s="46"/>
      <c r="AF240" s="46"/>
      <c r="AG240" s="46"/>
      <c r="AH240" s="45"/>
      <c r="AI240" s="45"/>
      <c r="AJ240" s="45"/>
      <c r="AK240" s="45"/>
      <c r="AL240" s="45"/>
      <c r="AM240" s="45"/>
      <c r="AN240" s="45"/>
      <c r="AO240" s="45"/>
      <c r="AP240" s="45"/>
      <c r="AQ240" s="45"/>
      <c r="AR240" s="46"/>
    </row>
    <row r="241" spans="25:44" x14ac:dyDescent="0.2">
      <c r="Y241" s="45"/>
      <c r="Z241" s="45"/>
      <c r="AA241" s="46"/>
      <c r="AB241" s="45"/>
      <c r="AC241" s="46"/>
      <c r="AD241" s="46"/>
      <c r="AE241" s="46"/>
      <c r="AF241" s="46"/>
      <c r="AG241" s="46"/>
      <c r="AH241" s="45"/>
      <c r="AI241" s="45"/>
      <c r="AJ241" s="45"/>
      <c r="AK241" s="45"/>
      <c r="AL241" s="45"/>
      <c r="AM241" s="45"/>
      <c r="AN241" s="45"/>
      <c r="AO241" s="45"/>
      <c r="AP241" s="45"/>
      <c r="AQ241" s="45"/>
      <c r="AR241" s="46"/>
    </row>
    <row r="242" spans="25:44" x14ac:dyDescent="0.2">
      <c r="Y242" s="45"/>
      <c r="Z242" s="45"/>
      <c r="AA242" s="46"/>
      <c r="AB242" s="45"/>
      <c r="AC242" s="46"/>
      <c r="AD242" s="46"/>
      <c r="AE242" s="46"/>
      <c r="AF242" s="46"/>
      <c r="AG242" s="46"/>
      <c r="AH242" s="45"/>
      <c r="AI242" s="45"/>
      <c r="AJ242" s="45"/>
      <c r="AK242" s="45"/>
      <c r="AL242" s="45"/>
      <c r="AM242" s="45"/>
      <c r="AN242" s="45"/>
      <c r="AO242" s="45"/>
      <c r="AP242" s="45"/>
      <c r="AQ242" s="45"/>
      <c r="AR242" s="46"/>
    </row>
    <row r="243" spans="25:44" x14ac:dyDescent="0.2">
      <c r="Y243" s="45"/>
      <c r="Z243" s="45"/>
      <c r="AA243" s="46"/>
      <c r="AB243" s="45"/>
      <c r="AC243" s="46"/>
      <c r="AD243" s="46"/>
      <c r="AE243" s="46"/>
      <c r="AF243" s="46"/>
      <c r="AG243" s="46"/>
      <c r="AH243" s="45"/>
      <c r="AI243" s="45"/>
      <c r="AJ243" s="45"/>
      <c r="AK243" s="45"/>
      <c r="AL243" s="45"/>
      <c r="AM243" s="45"/>
      <c r="AN243" s="45"/>
      <c r="AO243" s="45"/>
      <c r="AP243" s="45"/>
      <c r="AQ243" s="45"/>
      <c r="AR243" s="46"/>
    </row>
    <row r="244" spans="25:44" x14ac:dyDescent="0.2">
      <c r="Y244" s="45"/>
      <c r="Z244" s="45"/>
      <c r="AA244" s="46"/>
      <c r="AB244" s="45"/>
      <c r="AC244" s="46"/>
      <c r="AD244" s="46"/>
      <c r="AE244" s="46"/>
      <c r="AF244" s="46"/>
      <c r="AG244" s="46"/>
      <c r="AH244" s="45"/>
      <c r="AI244" s="45"/>
      <c r="AJ244" s="45"/>
      <c r="AK244" s="45"/>
      <c r="AL244" s="45"/>
      <c r="AM244" s="45"/>
      <c r="AN244" s="45"/>
      <c r="AO244" s="45"/>
      <c r="AP244" s="45"/>
      <c r="AQ244" s="45"/>
      <c r="AR244" s="46"/>
    </row>
    <row r="245" spans="25:44" x14ac:dyDescent="0.2">
      <c r="Y245" s="45"/>
      <c r="Z245" s="45"/>
      <c r="AA245" s="46"/>
      <c r="AB245" s="45"/>
      <c r="AC245" s="46"/>
      <c r="AD245" s="46"/>
      <c r="AE245" s="46"/>
      <c r="AF245" s="46"/>
      <c r="AG245" s="46"/>
      <c r="AH245" s="45"/>
      <c r="AI245" s="45"/>
      <c r="AJ245" s="45"/>
      <c r="AK245" s="45"/>
      <c r="AL245" s="45"/>
      <c r="AM245" s="45"/>
      <c r="AN245" s="45"/>
      <c r="AO245" s="45"/>
      <c r="AP245" s="45"/>
      <c r="AQ245" s="45"/>
      <c r="AR245" s="46"/>
    </row>
    <row r="246" spans="25:44" x14ac:dyDescent="0.2">
      <c r="Y246" s="45"/>
      <c r="Z246" s="45"/>
      <c r="AA246" s="46"/>
      <c r="AB246" s="45"/>
      <c r="AC246" s="46"/>
      <c r="AD246" s="46"/>
      <c r="AE246" s="46"/>
      <c r="AF246" s="46"/>
      <c r="AG246" s="46"/>
      <c r="AH246" s="45"/>
      <c r="AI246" s="45"/>
      <c r="AJ246" s="45"/>
      <c r="AK246" s="45"/>
      <c r="AL246" s="45"/>
      <c r="AM246" s="45"/>
      <c r="AN246" s="45"/>
      <c r="AO246" s="45"/>
      <c r="AP246" s="45"/>
      <c r="AQ246" s="45"/>
      <c r="AR246" s="46"/>
    </row>
    <row r="247" spans="25:44" x14ac:dyDescent="0.2">
      <c r="Y247" s="45"/>
      <c r="Z247" s="45"/>
      <c r="AA247" s="46"/>
      <c r="AB247" s="45"/>
      <c r="AC247" s="46"/>
      <c r="AD247" s="46"/>
      <c r="AE247" s="46"/>
      <c r="AF247" s="46"/>
      <c r="AG247" s="46"/>
      <c r="AH247" s="45"/>
      <c r="AI247" s="45"/>
      <c r="AJ247" s="45"/>
      <c r="AK247" s="45"/>
      <c r="AL247" s="45"/>
      <c r="AM247" s="45"/>
      <c r="AN247" s="45"/>
      <c r="AO247" s="45"/>
      <c r="AP247" s="45"/>
      <c r="AQ247" s="45"/>
      <c r="AR247" s="46"/>
    </row>
    <row r="248" spans="25:44" x14ac:dyDescent="0.2">
      <c r="Y248" s="45"/>
      <c r="Z248" s="45"/>
      <c r="AA248" s="46"/>
      <c r="AB248" s="45"/>
      <c r="AC248" s="46"/>
      <c r="AD248" s="46"/>
      <c r="AE248" s="46"/>
      <c r="AF248" s="46"/>
      <c r="AG248" s="46"/>
      <c r="AH248" s="45"/>
      <c r="AI248" s="45"/>
      <c r="AJ248" s="45"/>
      <c r="AK248" s="45"/>
      <c r="AL248" s="45"/>
      <c r="AM248" s="45"/>
      <c r="AN248" s="45"/>
      <c r="AO248" s="45"/>
      <c r="AP248" s="45"/>
      <c r="AQ248" s="45"/>
      <c r="AR248" s="46"/>
    </row>
    <row r="249" spans="25:44" x14ac:dyDescent="0.2">
      <c r="Y249" s="45"/>
      <c r="Z249" s="45"/>
      <c r="AA249" s="46"/>
      <c r="AB249" s="45"/>
      <c r="AC249" s="46"/>
      <c r="AD249" s="46"/>
      <c r="AE249" s="46"/>
      <c r="AF249" s="46"/>
      <c r="AG249" s="46"/>
      <c r="AH249" s="45"/>
      <c r="AI249" s="45"/>
      <c r="AJ249" s="45"/>
      <c r="AK249" s="45"/>
      <c r="AL249" s="45"/>
      <c r="AM249" s="45"/>
      <c r="AN249" s="45"/>
      <c r="AO249" s="45"/>
      <c r="AP249" s="45"/>
      <c r="AQ249" s="45"/>
      <c r="AR249" s="46"/>
    </row>
    <row r="250" spans="25:44" x14ac:dyDescent="0.2">
      <c r="Y250" s="45"/>
      <c r="Z250" s="45"/>
      <c r="AA250" s="46"/>
      <c r="AB250" s="45"/>
      <c r="AC250" s="46"/>
      <c r="AD250" s="46"/>
      <c r="AE250" s="46"/>
      <c r="AF250" s="46"/>
      <c r="AG250" s="46"/>
      <c r="AH250" s="45"/>
      <c r="AI250" s="45"/>
      <c r="AJ250" s="45"/>
      <c r="AK250" s="45"/>
      <c r="AL250" s="45"/>
      <c r="AM250" s="45"/>
      <c r="AN250" s="45"/>
      <c r="AO250" s="45"/>
      <c r="AP250" s="45"/>
      <c r="AQ250" s="45"/>
      <c r="AR250" s="46"/>
    </row>
    <row r="251" spans="25:44" x14ac:dyDescent="0.2">
      <c r="Y251" s="45"/>
      <c r="Z251" s="45"/>
      <c r="AA251" s="46"/>
      <c r="AB251" s="45"/>
      <c r="AC251" s="46"/>
      <c r="AD251" s="46"/>
      <c r="AE251" s="46"/>
      <c r="AF251" s="46"/>
      <c r="AG251" s="46"/>
      <c r="AH251" s="45"/>
      <c r="AI251" s="45"/>
      <c r="AJ251" s="45"/>
      <c r="AK251" s="45"/>
      <c r="AL251" s="45"/>
      <c r="AM251" s="45"/>
      <c r="AN251" s="45"/>
      <c r="AO251" s="45"/>
      <c r="AP251" s="45"/>
      <c r="AQ251" s="45"/>
      <c r="AR251" s="46"/>
    </row>
    <row r="252" spans="25:44" x14ac:dyDescent="0.2">
      <c r="Y252" s="45"/>
      <c r="Z252" s="45"/>
      <c r="AA252" s="46"/>
      <c r="AB252" s="45"/>
      <c r="AC252" s="46"/>
      <c r="AD252" s="46"/>
      <c r="AE252" s="46"/>
      <c r="AF252" s="46"/>
      <c r="AG252" s="46"/>
      <c r="AH252" s="45"/>
      <c r="AI252" s="45"/>
      <c r="AJ252" s="45"/>
      <c r="AK252" s="45"/>
      <c r="AL252" s="45"/>
      <c r="AM252" s="45"/>
      <c r="AN252" s="45"/>
      <c r="AO252" s="45"/>
      <c r="AP252" s="45"/>
      <c r="AQ252" s="45"/>
      <c r="AR252" s="46"/>
    </row>
    <row r="253" spans="25:44" x14ac:dyDescent="0.2">
      <c r="Y253" s="45"/>
      <c r="Z253" s="45"/>
      <c r="AA253" s="46"/>
      <c r="AB253" s="45"/>
      <c r="AC253" s="46"/>
      <c r="AD253" s="46"/>
      <c r="AE253" s="46"/>
      <c r="AF253" s="46"/>
      <c r="AG253" s="46"/>
      <c r="AH253" s="45"/>
      <c r="AI253" s="45"/>
      <c r="AJ253" s="45"/>
      <c r="AK253" s="45"/>
      <c r="AL253" s="45"/>
      <c r="AM253" s="45"/>
      <c r="AN253" s="45"/>
      <c r="AO253" s="45"/>
      <c r="AP253" s="45"/>
      <c r="AQ253" s="45"/>
      <c r="AR253" s="46"/>
    </row>
    <row r="254" spans="25:44" x14ac:dyDescent="0.2">
      <c r="Y254" s="45"/>
      <c r="Z254" s="45"/>
      <c r="AA254" s="46"/>
      <c r="AB254" s="45"/>
      <c r="AC254" s="46"/>
      <c r="AD254" s="46"/>
      <c r="AE254" s="46"/>
      <c r="AF254" s="46"/>
      <c r="AG254" s="46"/>
      <c r="AH254" s="45"/>
      <c r="AI254" s="45"/>
      <c r="AJ254" s="45"/>
      <c r="AK254" s="45"/>
      <c r="AL254" s="45"/>
      <c r="AM254" s="45"/>
      <c r="AN254" s="45"/>
      <c r="AO254" s="45"/>
      <c r="AP254" s="45"/>
      <c r="AQ254" s="45"/>
      <c r="AR254" s="46"/>
    </row>
    <row r="255" spans="25:44" x14ac:dyDescent="0.2">
      <c r="Y255" s="45"/>
      <c r="Z255" s="45"/>
      <c r="AA255" s="46"/>
      <c r="AB255" s="45"/>
      <c r="AC255" s="46"/>
      <c r="AD255" s="46"/>
      <c r="AE255" s="46"/>
      <c r="AF255" s="46"/>
      <c r="AG255" s="46"/>
      <c r="AH255" s="45"/>
      <c r="AI255" s="45"/>
      <c r="AJ255" s="45"/>
      <c r="AK255" s="45"/>
      <c r="AL255" s="45"/>
      <c r="AM255" s="45"/>
      <c r="AN255" s="45"/>
      <c r="AO255" s="45"/>
      <c r="AP255" s="45"/>
      <c r="AQ255" s="45"/>
      <c r="AR255" s="46"/>
    </row>
    <row r="256" spans="25:44" x14ac:dyDescent="0.2">
      <c r="Y256" s="45"/>
      <c r="Z256" s="45"/>
      <c r="AA256" s="46"/>
      <c r="AB256" s="45"/>
      <c r="AC256" s="46"/>
      <c r="AD256" s="46"/>
      <c r="AE256" s="46"/>
      <c r="AF256" s="46"/>
      <c r="AG256" s="46"/>
      <c r="AH256" s="45"/>
      <c r="AI256" s="45"/>
      <c r="AJ256" s="45"/>
      <c r="AK256" s="45"/>
      <c r="AL256" s="45"/>
      <c r="AM256" s="45"/>
      <c r="AN256" s="45"/>
      <c r="AO256" s="45"/>
      <c r="AP256" s="45"/>
      <c r="AQ256" s="45"/>
      <c r="AR256" s="46"/>
    </row>
    <row r="257" spans="25:44" x14ac:dyDescent="0.2">
      <c r="Y257" s="45"/>
      <c r="Z257" s="45"/>
      <c r="AA257" s="46"/>
      <c r="AB257" s="45"/>
      <c r="AC257" s="46"/>
      <c r="AD257" s="46"/>
      <c r="AE257" s="46"/>
      <c r="AF257" s="46"/>
      <c r="AG257" s="46"/>
      <c r="AH257" s="45"/>
      <c r="AI257" s="45"/>
      <c r="AJ257" s="45"/>
      <c r="AK257" s="45"/>
      <c r="AL257" s="45"/>
      <c r="AM257" s="45"/>
      <c r="AN257" s="45"/>
      <c r="AO257" s="45"/>
      <c r="AP257" s="45"/>
      <c r="AQ257" s="45"/>
      <c r="AR257" s="46"/>
    </row>
    <row r="258" spans="25:44" x14ac:dyDescent="0.2">
      <c r="Y258" s="45"/>
      <c r="Z258" s="45"/>
      <c r="AA258" s="46"/>
      <c r="AB258" s="45"/>
      <c r="AC258" s="46"/>
      <c r="AD258" s="46"/>
      <c r="AE258" s="46"/>
      <c r="AF258" s="46"/>
      <c r="AG258" s="46"/>
      <c r="AH258" s="45"/>
      <c r="AI258" s="45"/>
      <c r="AJ258" s="45"/>
      <c r="AK258" s="45"/>
      <c r="AL258" s="45"/>
      <c r="AM258" s="45"/>
      <c r="AN258" s="45"/>
      <c r="AO258" s="45"/>
      <c r="AP258" s="45"/>
      <c r="AQ258" s="45"/>
      <c r="AR258" s="46"/>
    </row>
    <row r="259" spans="25:44" x14ac:dyDescent="0.2">
      <c r="Y259" s="45"/>
      <c r="Z259" s="45"/>
      <c r="AA259" s="46"/>
      <c r="AB259" s="45"/>
      <c r="AC259" s="46"/>
      <c r="AD259" s="46"/>
      <c r="AE259" s="46"/>
      <c r="AF259" s="46"/>
      <c r="AG259" s="46"/>
      <c r="AH259" s="45"/>
      <c r="AI259" s="45"/>
      <c r="AJ259" s="45"/>
      <c r="AK259" s="45"/>
      <c r="AL259" s="45"/>
      <c r="AM259" s="45"/>
      <c r="AN259" s="45"/>
      <c r="AO259" s="45"/>
      <c r="AP259" s="45"/>
      <c r="AQ259" s="45"/>
      <c r="AR259" s="46"/>
    </row>
    <row r="260" spans="25:44" x14ac:dyDescent="0.2">
      <c r="Y260" s="45"/>
      <c r="Z260" s="45"/>
      <c r="AA260" s="46"/>
      <c r="AB260" s="45"/>
      <c r="AC260" s="46"/>
      <c r="AD260" s="46"/>
      <c r="AE260" s="46"/>
      <c r="AF260" s="46"/>
      <c r="AG260" s="46"/>
      <c r="AH260" s="45"/>
      <c r="AI260" s="45"/>
      <c r="AJ260" s="45"/>
      <c r="AK260" s="45"/>
      <c r="AL260" s="45"/>
      <c r="AM260" s="45"/>
      <c r="AN260" s="45"/>
      <c r="AO260" s="45"/>
      <c r="AP260" s="45"/>
      <c r="AQ260" s="45"/>
      <c r="AR260" s="46"/>
    </row>
    <row r="261" spans="25:44" x14ac:dyDescent="0.2">
      <c r="Y261" s="45"/>
      <c r="Z261" s="45"/>
      <c r="AA261" s="46"/>
      <c r="AB261" s="45"/>
      <c r="AC261" s="46"/>
      <c r="AD261" s="46"/>
      <c r="AE261" s="46"/>
      <c r="AF261" s="46"/>
      <c r="AG261" s="46"/>
      <c r="AH261" s="45"/>
      <c r="AI261" s="45"/>
      <c r="AJ261" s="45"/>
      <c r="AK261" s="45"/>
      <c r="AL261" s="45"/>
      <c r="AM261" s="45"/>
      <c r="AN261" s="45"/>
      <c r="AO261" s="45"/>
      <c r="AP261" s="45"/>
      <c r="AQ261" s="45"/>
      <c r="AR261" s="46"/>
    </row>
    <row r="262" spans="25:44" x14ac:dyDescent="0.2">
      <c r="Y262" s="45"/>
      <c r="Z262" s="45"/>
      <c r="AA262" s="46"/>
      <c r="AB262" s="45"/>
      <c r="AC262" s="46"/>
      <c r="AD262" s="46"/>
      <c r="AE262" s="46"/>
      <c r="AF262" s="46"/>
      <c r="AG262" s="46"/>
      <c r="AH262" s="45"/>
      <c r="AI262" s="45"/>
      <c r="AJ262" s="45"/>
      <c r="AK262" s="45"/>
      <c r="AL262" s="45"/>
      <c r="AM262" s="45"/>
      <c r="AN262" s="45"/>
      <c r="AO262" s="45"/>
      <c r="AP262" s="45"/>
      <c r="AQ262" s="45"/>
      <c r="AR262" s="46"/>
    </row>
    <row r="263" spans="25:44" x14ac:dyDescent="0.2">
      <c r="Y263" s="45"/>
      <c r="Z263" s="45"/>
      <c r="AA263" s="46"/>
      <c r="AB263" s="45"/>
      <c r="AC263" s="46"/>
      <c r="AD263" s="46"/>
      <c r="AE263" s="46"/>
      <c r="AF263" s="46"/>
      <c r="AG263" s="46"/>
      <c r="AH263" s="45"/>
      <c r="AI263" s="45"/>
      <c r="AJ263" s="45"/>
      <c r="AK263" s="45"/>
      <c r="AL263" s="45"/>
      <c r="AM263" s="45"/>
      <c r="AN263" s="45"/>
      <c r="AO263" s="45"/>
      <c r="AP263" s="45"/>
      <c r="AQ263" s="45"/>
      <c r="AR263" s="46"/>
    </row>
    <row r="264" spans="25:44" x14ac:dyDescent="0.2">
      <c r="Y264" s="45"/>
      <c r="Z264" s="45"/>
      <c r="AA264" s="46"/>
      <c r="AB264" s="45"/>
      <c r="AC264" s="46"/>
      <c r="AD264" s="46"/>
      <c r="AE264" s="46"/>
      <c r="AF264" s="46"/>
      <c r="AG264" s="46"/>
      <c r="AH264" s="45"/>
      <c r="AI264" s="45"/>
      <c r="AJ264" s="45"/>
      <c r="AK264" s="45"/>
      <c r="AL264" s="45"/>
      <c r="AM264" s="45"/>
      <c r="AN264" s="45"/>
      <c r="AO264" s="45"/>
      <c r="AP264" s="45"/>
      <c r="AQ264" s="45"/>
      <c r="AR264" s="46"/>
    </row>
    <row r="265" spans="25:44" x14ac:dyDescent="0.2">
      <c r="Y265" s="45"/>
      <c r="Z265" s="45"/>
      <c r="AA265" s="46"/>
      <c r="AB265" s="45"/>
      <c r="AC265" s="46"/>
      <c r="AD265" s="46"/>
      <c r="AE265" s="46"/>
      <c r="AF265" s="46"/>
      <c r="AG265" s="46"/>
      <c r="AH265" s="45"/>
      <c r="AI265" s="45"/>
      <c r="AJ265" s="45"/>
      <c r="AK265" s="45"/>
      <c r="AL265" s="45"/>
      <c r="AM265" s="45"/>
      <c r="AN265" s="45"/>
      <c r="AO265" s="45"/>
      <c r="AP265" s="45"/>
      <c r="AQ265" s="45"/>
      <c r="AR265" s="46"/>
    </row>
    <row r="266" spans="25:44" x14ac:dyDescent="0.2">
      <c r="Y266" s="45"/>
      <c r="Z266" s="45"/>
      <c r="AA266" s="46"/>
      <c r="AB266" s="45"/>
      <c r="AC266" s="46"/>
      <c r="AD266" s="46"/>
      <c r="AE266" s="46"/>
      <c r="AF266" s="46"/>
      <c r="AG266" s="46"/>
      <c r="AH266" s="45"/>
      <c r="AI266" s="45"/>
      <c r="AJ266" s="45"/>
      <c r="AK266" s="45"/>
      <c r="AL266" s="45"/>
      <c r="AM266" s="45"/>
      <c r="AN266" s="45"/>
      <c r="AO266" s="45"/>
      <c r="AP266" s="45"/>
      <c r="AQ266" s="45"/>
      <c r="AR266" s="46"/>
    </row>
    <row r="267" spans="25:44" x14ac:dyDescent="0.2">
      <c r="Y267" s="45"/>
      <c r="Z267" s="45"/>
      <c r="AA267" s="46"/>
      <c r="AB267" s="45"/>
      <c r="AC267" s="46"/>
      <c r="AD267" s="46"/>
      <c r="AE267" s="46"/>
      <c r="AF267" s="46"/>
      <c r="AG267" s="46"/>
      <c r="AH267" s="45"/>
      <c r="AI267" s="45"/>
      <c r="AJ267" s="45"/>
      <c r="AK267" s="45"/>
      <c r="AL267" s="45"/>
      <c r="AM267" s="45"/>
      <c r="AN267" s="45"/>
      <c r="AO267" s="45"/>
      <c r="AP267" s="45"/>
      <c r="AQ267" s="45"/>
      <c r="AR267" s="46"/>
    </row>
    <row r="268" spans="25:44" x14ac:dyDescent="0.2">
      <c r="Y268" s="45"/>
      <c r="Z268" s="45"/>
      <c r="AA268" s="46"/>
      <c r="AB268" s="45"/>
      <c r="AC268" s="46"/>
      <c r="AD268" s="46"/>
      <c r="AE268" s="46"/>
      <c r="AF268" s="46"/>
      <c r="AG268" s="46"/>
      <c r="AH268" s="45"/>
      <c r="AI268" s="45"/>
      <c r="AJ268" s="45"/>
      <c r="AK268" s="45"/>
      <c r="AL268" s="45"/>
      <c r="AM268" s="45"/>
      <c r="AN268" s="45"/>
      <c r="AO268" s="45"/>
      <c r="AP268" s="45"/>
      <c r="AQ268" s="45"/>
      <c r="AR268" s="46"/>
    </row>
    <row r="269" spans="25:44" x14ac:dyDescent="0.2">
      <c r="Y269" s="45"/>
      <c r="Z269" s="45"/>
      <c r="AA269" s="46"/>
      <c r="AB269" s="45"/>
      <c r="AC269" s="46"/>
      <c r="AD269" s="46"/>
      <c r="AE269" s="46"/>
      <c r="AF269" s="46"/>
      <c r="AG269" s="46"/>
      <c r="AH269" s="45"/>
      <c r="AI269" s="45"/>
      <c r="AJ269" s="45"/>
      <c r="AK269" s="45"/>
      <c r="AL269" s="45"/>
      <c r="AM269" s="45"/>
      <c r="AN269" s="45"/>
      <c r="AO269" s="45"/>
      <c r="AP269" s="45"/>
      <c r="AQ269" s="45"/>
      <c r="AR269" s="46"/>
    </row>
    <row r="270" spans="25:44" x14ac:dyDescent="0.2">
      <c r="Y270" s="45"/>
      <c r="Z270" s="45"/>
      <c r="AA270" s="46"/>
      <c r="AB270" s="45"/>
      <c r="AC270" s="46"/>
      <c r="AD270" s="46"/>
      <c r="AE270" s="46"/>
      <c r="AF270" s="46"/>
      <c r="AG270" s="46"/>
      <c r="AH270" s="45"/>
      <c r="AI270" s="45"/>
      <c r="AJ270" s="45"/>
      <c r="AK270" s="45"/>
      <c r="AL270" s="45"/>
      <c r="AM270" s="45"/>
      <c r="AN270" s="45"/>
      <c r="AO270" s="45"/>
      <c r="AP270" s="45"/>
      <c r="AQ270" s="45"/>
      <c r="AR270" s="46"/>
    </row>
    <row r="271" spans="25:44" x14ac:dyDescent="0.2">
      <c r="Y271" s="45"/>
      <c r="Z271" s="45"/>
      <c r="AA271" s="46"/>
      <c r="AB271" s="45"/>
      <c r="AC271" s="46"/>
      <c r="AD271" s="46"/>
      <c r="AE271" s="46"/>
      <c r="AF271" s="46"/>
      <c r="AG271" s="46"/>
      <c r="AH271" s="45"/>
      <c r="AI271" s="45"/>
      <c r="AJ271" s="45"/>
      <c r="AK271" s="45"/>
      <c r="AL271" s="45"/>
      <c r="AM271" s="45"/>
      <c r="AN271" s="45"/>
      <c r="AO271" s="45"/>
      <c r="AP271" s="45"/>
      <c r="AQ271" s="45"/>
      <c r="AR271" s="46"/>
    </row>
    <row r="272" spans="25:44" x14ac:dyDescent="0.2">
      <c r="Y272" s="45"/>
      <c r="Z272" s="45"/>
      <c r="AA272" s="46"/>
      <c r="AB272" s="45"/>
      <c r="AC272" s="46"/>
      <c r="AD272" s="46"/>
      <c r="AE272" s="46"/>
      <c r="AF272" s="46"/>
      <c r="AG272" s="46"/>
      <c r="AH272" s="45"/>
      <c r="AI272" s="45"/>
      <c r="AJ272" s="45"/>
      <c r="AK272" s="45"/>
      <c r="AL272" s="45"/>
      <c r="AM272" s="45"/>
      <c r="AN272" s="45"/>
      <c r="AO272" s="45"/>
      <c r="AP272" s="45"/>
      <c r="AQ272" s="45"/>
      <c r="AR272" s="46"/>
    </row>
    <row r="273" spans="25:44" x14ac:dyDescent="0.2">
      <c r="Y273" s="45"/>
      <c r="Z273" s="45"/>
      <c r="AA273" s="46"/>
      <c r="AB273" s="45"/>
      <c r="AC273" s="46"/>
      <c r="AD273" s="46"/>
      <c r="AE273" s="46"/>
      <c r="AF273" s="46"/>
      <c r="AG273" s="46"/>
      <c r="AH273" s="45"/>
      <c r="AI273" s="45"/>
      <c r="AJ273" s="45"/>
      <c r="AK273" s="45"/>
      <c r="AL273" s="45"/>
      <c r="AM273" s="45"/>
      <c r="AN273" s="45"/>
      <c r="AO273" s="45"/>
      <c r="AP273" s="45"/>
      <c r="AQ273" s="45"/>
      <c r="AR273" s="46"/>
    </row>
    <row r="274" spans="25:44" x14ac:dyDescent="0.2">
      <c r="Y274" s="45"/>
      <c r="Z274" s="45"/>
      <c r="AA274" s="46"/>
      <c r="AB274" s="45"/>
      <c r="AC274" s="46"/>
      <c r="AD274" s="46"/>
      <c r="AE274" s="46"/>
      <c r="AF274" s="46"/>
      <c r="AG274" s="46"/>
      <c r="AH274" s="45"/>
      <c r="AI274" s="45"/>
      <c r="AJ274" s="45"/>
      <c r="AK274" s="45"/>
      <c r="AL274" s="45"/>
      <c r="AM274" s="45"/>
      <c r="AN274" s="45"/>
      <c r="AO274" s="45"/>
      <c r="AP274" s="45"/>
      <c r="AQ274" s="45"/>
      <c r="AR274" s="46"/>
    </row>
    <row r="275" spans="25:44" x14ac:dyDescent="0.2">
      <c r="Y275" s="45"/>
      <c r="Z275" s="45"/>
      <c r="AA275" s="46"/>
      <c r="AB275" s="45"/>
      <c r="AC275" s="46"/>
      <c r="AD275" s="46"/>
      <c r="AE275" s="46"/>
      <c r="AF275" s="46"/>
      <c r="AG275" s="46"/>
      <c r="AH275" s="45"/>
      <c r="AI275" s="45"/>
      <c r="AJ275" s="45"/>
      <c r="AK275" s="45"/>
      <c r="AL275" s="45"/>
      <c r="AM275" s="45"/>
      <c r="AN275" s="45"/>
      <c r="AO275" s="45"/>
      <c r="AP275" s="45"/>
      <c r="AQ275" s="45"/>
      <c r="AR275" s="46"/>
    </row>
    <row r="276" spans="25:44" x14ac:dyDescent="0.2">
      <c r="Y276" s="45"/>
      <c r="Z276" s="45"/>
      <c r="AA276" s="46"/>
      <c r="AB276" s="45"/>
      <c r="AC276" s="46"/>
      <c r="AD276" s="46"/>
      <c r="AE276" s="46"/>
      <c r="AF276" s="46"/>
      <c r="AG276" s="46"/>
      <c r="AH276" s="45"/>
      <c r="AI276" s="45"/>
      <c r="AJ276" s="45"/>
      <c r="AK276" s="45"/>
      <c r="AL276" s="45"/>
      <c r="AM276" s="45"/>
      <c r="AN276" s="45"/>
      <c r="AO276" s="45"/>
      <c r="AP276" s="45"/>
      <c r="AQ276" s="45"/>
      <c r="AR276" s="46"/>
    </row>
    <row r="277" spans="25:44" x14ac:dyDescent="0.2">
      <c r="Y277" s="45"/>
      <c r="Z277" s="45"/>
      <c r="AA277" s="46"/>
      <c r="AB277" s="45"/>
      <c r="AC277" s="46"/>
      <c r="AD277" s="46"/>
      <c r="AE277" s="46"/>
      <c r="AF277" s="46"/>
      <c r="AG277" s="46"/>
      <c r="AH277" s="45"/>
      <c r="AI277" s="45"/>
      <c r="AJ277" s="45"/>
      <c r="AK277" s="45"/>
      <c r="AL277" s="45"/>
      <c r="AM277" s="45"/>
      <c r="AN277" s="45"/>
      <c r="AO277" s="45"/>
      <c r="AP277" s="45"/>
      <c r="AQ277" s="45"/>
      <c r="AR277" s="46"/>
    </row>
    <row r="278" spans="25:44" x14ac:dyDescent="0.2">
      <c r="Y278" s="45"/>
      <c r="Z278" s="45"/>
      <c r="AA278" s="46"/>
      <c r="AB278" s="45"/>
      <c r="AC278" s="46"/>
      <c r="AD278" s="46"/>
      <c r="AE278" s="46"/>
      <c r="AF278" s="46"/>
      <c r="AG278" s="46"/>
      <c r="AH278" s="45"/>
      <c r="AI278" s="45"/>
      <c r="AJ278" s="45"/>
      <c r="AK278" s="45"/>
      <c r="AL278" s="45"/>
      <c r="AM278" s="45"/>
      <c r="AN278" s="45"/>
      <c r="AO278" s="45"/>
      <c r="AP278" s="45"/>
      <c r="AQ278" s="45"/>
      <c r="AR278" s="46"/>
    </row>
    <row r="279" spans="25:44" x14ac:dyDescent="0.2">
      <c r="Y279" s="45"/>
      <c r="Z279" s="45"/>
      <c r="AA279" s="46"/>
      <c r="AB279" s="45"/>
      <c r="AC279" s="46"/>
      <c r="AD279" s="46"/>
      <c r="AE279" s="46"/>
      <c r="AF279" s="46"/>
      <c r="AG279" s="46"/>
      <c r="AH279" s="45"/>
      <c r="AI279" s="45"/>
      <c r="AJ279" s="45"/>
      <c r="AK279" s="45"/>
      <c r="AL279" s="45"/>
      <c r="AM279" s="45"/>
      <c r="AN279" s="45"/>
      <c r="AO279" s="45"/>
      <c r="AP279" s="45"/>
      <c r="AQ279" s="45"/>
      <c r="AR279" s="46"/>
    </row>
    <row r="280" spans="25:44" x14ac:dyDescent="0.2">
      <c r="Y280" s="45"/>
      <c r="Z280" s="45"/>
      <c r="AA280" s="46"/>
      <c r="AB280" s="45"/>
      <c r="AC280" s="46"/>
      <c r="AD280" s="46"/>
      <c r="AE280" s="46"/>
      <c r="AF280" s="46"/>
      <c r="AG280" s="46"/>
      <c r="AH280" s="45"/>
      <c r="AI280" s="45"/>
      <c r="AJ280" s="45"/>
      <c r="AK280" s="45"/>
      <c r="AL280" s="45"/>
      <c r="AM280" s="45"/>
      <c r="AN280" s="45"/>
      <c r="AO280" s="45"/>
      <c r="AP280" s="45"/>
      <c r="AQ280" s="45"/>
      <c r="AR280" s="46"/>
    </row>
    <row r="281" spans="25:44" x14ac:dyDescent="0.2">
      <c r="Y281" s="45"/>
      <c r="Z281" s="45"/>
      <c r="AA281" s="46"/>
      <c r="AB281" s="45"/>
      <c r="AC281" s="46"/>
      <c r="AD281" s="46"/>
      <c r="AE281" s="46"/>
      <c r="AF281" s="46"/>
      <c r="AG281" s="46"/>
      <c r="AH281" s="45"/>
      <c r="AI281" s="45"/>
      <c r="AJ281" s="45"/>
      <c r="AK281" s="45"/>
      <c r="AL281" s="45"/>
      <c r="AM281" s="45"/>
      <c r="AN281" s="45"/>
      <c r="AO281" s="45"/>
      <c r="AP281" s="45"/>
      <c r="AQ281" s="45"/>
      <c r="AR281" s="46"/>
    </row>
    <row r="282" spans="25:44" x14ac:dyDescent="0.2">
      <c r="Y282" s="45"/>
      <c r="Z282" s="45"/>
      <c r="AA282" s="46"/>
      <c r="AB282" s="45"/>
      <c r="AC282" s="46"/>
      <c r="AD282" s="46"/>
      <c r="AE282" s="46"/>
      <c r="AF282" s="46"/>
      <c r="AG282" s="46"/>
      <c r="AH282" s="45"/>
      <c r="AI282" s="45"/>
      <c r="AJ282" s="45"/>
      <c r="AK282" s="45"/>
      <c r="AL282" s="45"/>
      <c r="AM282" s="45"/>
      <c r="AN282" s="45"/>
      <c r="AO282" s="45"/>
      <c r="AP282" s="45"/>
      <c r="AQ282" s="45"/>
      <c r="AR282" s="46"/>
    </row>
    <row r="283" spans="25:44" x14ac:dyDescent="0.2">
      <c r="Y283" s="45"/>
      <c r="Z283" s="45"/>
      <c r="AA283" s="46"/>
      <c r="AB283" s="45"/>
      <c r="AC283" s="46"/>
      <c r="AD283" s="46"/>
      <c r="AE283" s="46"/>
      <c r="AF283" s="46"/>
      <c r="AG283" s="46"/>
      <c r="AH283" s="45"/>
      <c r="AI283" s="45"/>
      <c r="AJ283" s="45"/>
      <c r="AK283" s="45"/>
      <c r="AL283" s="45"/>
      <c r="AM283" s="45"/>
      <c r="AN283" s="45"/>
      <c r="AO283" s="45"/>
      <c r="AP283" s="45"/>
      <c r="AQ283" s="45"/>
      <c r="AR283" s="46"/>
    </row>
    <row r="284" spans="25:44" x14ac:dyDescent="0.2">
      <c r="Y284" s="45"/>
      <c r="Z284" s="45"/>
      <c r="AA284" s="46"/>
      <c r="AB284" s="45"/>
      <c r="AC284" s="46"/>
      <c r="AD284" s="46"/>
      <c r="AE284" s="46"/>
      <c r="AF284" s="46"/>
      <c r="AG284" s="46"/>
      <c r="AH284" s="45"/>
      <c r="AI284" s="45"/>
      <c r="AJ284" s="45"/>
      <c r="AK284" s="45"/>
      <c r="AL284" s="45"/>
      <c r="AM284" s="45"/>
      <c r="AN284" s="45"/>
      <c r="AO284" s="45"/>
      <c r="AP284" s="45"/>
      <c r="AQ284" s="45"/>
      <c r="AR284" s="46"/>
    </row>
    <row r="285" spans="25:44" x14ac:dyDescent="0.2">
      <c r="Y285" s="45"/>
      <c r="Z285" s="45"/>
      <c r="AA285" s="46"/>
      <c r="AB285" s="45"/>
      <c r="AC285" s="46"/>
      <c r="AD285" s="46"/>
      <c r="AE285" s="46"/>
      <c r="AF285" s="46"/>
      <c r="AG285" s="46"/>
      <c r="AH285" s="45"/>
      <c r="AI285" s="45"/>
      <c r="AJ285" s="45"/>
      <c r="AK285" s="45"/>
      <c r="AL285" s="45"/>
      <c r="AM285" s="45"/>
      <c r="AN285" s="45"/>
      <c r="AO285" s="45"/>
      <c r="AP285" s="45"/>
      <c r="AQ285" s="45"/>
      <c r="AR285" s="46"/>
    </row>
    <row r="286" spans="25:44" x14ac:dyDescent="0.2">
      <c r="Y286" s="45"/>
      <c r="Z286" s="45"/>
      <c r="AA286" s="46"/>
      <c r="AB286" s="45"/>
      <c r="AC286" s="46"/>
      <c r="AD286" s="46"/>
      <c r="AE286" s="46"/>
      <c r="AF286" s="46"/>
      <c r="AG286" s="46"/>
      <c r="AH286" s="45"/>
      <c r="AI286" s="45"/>
      <c r="AJ286" s="45"/>
      <c r="AK286" s="45"/>
      <c r="AL286" s="45"/>
      <c r="AM286" s="45"/>
      <c r="AN286" s="45"/>
      <c r="AO286" s="45"/>
      <c r="AP286" s="45"/>
      <c r="AQ286" s="45"/>
      <c r="AR286" s="46"/>
    </row>
    <row r="287" spans="25:44" x14ac:dyDescent="0.2">
      <c r="Y287" s="45"/>
      <c r="Z287" s="45"/>
      <c r="AA287" s="46"/>
      <c r="AB287" s="45"/>
      <c r="AC287" s="46"/>
      <c r="AD287" s="46"/>
      <c r="AE287" s="46"/>
      <c r="AF287" s="46"/>
      <c r="AG287" s="46"/>
      <c r="AH287" s="45"/>
      <c r="AI287" s="45"/>
      <c r="AJ287" s="45"/>
      <c r="AK287" s="45"/>
      <c r="AL287" s="45"/>
      <c r="AM287" s="45"/>
      <c r="AN287" s="45"/>
      <c r="AO287" s="45"/>
      <c r="AP287" s="45"/>
      <c r="AQ287" s="45"/>
      <c r="AR287" s="46"/>
    </row>
    <row r="288" spans="25:44" x14ac:dyDescent="0.2">
      <c r="Y288" s="45"/>
      <c r="Z288" s="45"/>
      <c r="AA288" s="46"/>
      <c r="AB288" s="45"/>
      <c r="AC288" s="46"/>
      <c r="AD288" s="46"/>
      <c r="AE288" s="46"/>
      <c r="AF288" s="46"/>
      <c r="AG288" s="46"/>
      <c r="AH288" s="45"/>
      <c r="AI288" s="45"/>
      <c r="AJ288" s="45"/>
      <c r="AK288" s="45"/>
      <c r="AL288" s="45"/>
      <c r="AM288" s="45"/>
      <c r="AN288" s="45"/>
      <c r="AO288" s="45"/>
      <c r="AP288" s="45"/>
      <c r="AQ288" s="45"/>
      <c r="AR288" s="46"/>
    </row>
    <row r="289" spans="25:44" x14ac:dyDescent="0.2">
      <c r="Y289" s="45"/>
      <c r="Z289" s="45"/>
      <c r="AA289" s="46"/>
      <c r="AB289" s="45"/>
      <c r="AC289" s="46"/>
      <c r="AD289" s="46"/>
      <c r="AE289" s="46"/>
      <c r="AF289" s="46"/>
      <c r="AG289" s="46"/>
      <c r="AH289" s="45"/>
      <c r="AI289" s="45"/>
      <c r="AJ289" s="45"/>
      <c r="AK289" s="45"/>
      <c r="AL289" s="45"/>
      <c r="AM289" s="45"/>
      <c r="AN289" s="45"/>
      <c r="AO289" s="45"/>
      <c r="AP289" s="45"/>
      <c r="AQ289" s="45"/>
      <c r="AR289" s="46"/>
    </row>
    <row r="290" spans="25:44" x14ac:dyDescent="0.2">
      <c r="Y290" s="45"/>
      <c r="Z290" s="45"/>
      <c r="AA290" s="46"/>
      <c r="AB290" s="45"/>
      <c r="AC290" s="46"/>
      <c r="AD290" s="46"/>
      <c r="AE290" s="46"/>
      <c r="AF290" s="46"/>
      <c r="AG290" s="46"/>
      <c r="AH290" s="45"/>
      <c r="AI290" s="45"/>
      <c r="AJ290" s="45"/>
      <c r="AK290" s="45"/>
      <c r="AL290" s="45"/>
      <c r="AM290" s="45"/>
      <c r="AN290" s="45"/>
      <c r="AO290" s="45"/>
      <c r="AP290" s="45"/>
      <c r="AQ290" s="45"/>
      <c r="AR290" s="46"/>
    </row>
    <row r="291" spans="25:44" x14ac:dyDescent="0.2">
      <c r="Y291" s="45"/>
      <c r="Z291" s="45"/>
      <c r="AA291" s="46"/>
      <c r="AB291" s="45"/>
      <c r="AC291" s="46"/>
      <c r="AD291" s="46"/>
      <c r="AE291" s="46"/>
      <c r="AF291" s="46"/>
      <c r="AG291" s="46"/>
      <c r="AH291" s="45"/>
      <c r="AI291" s="45"/>
      <c r="AJ291" s="45"/>
      <c r="AK291" s="45"/>
      <c r="AL291" s="45"/>
      <c r="AM291" s="45"/>
      <c r="AN291" s="45"/>
      <c r="AO291" s="45"/>
      <c r="AP291" s="45"/>
      <c r="AQ291" s="45"/>
      <c r="AR291" s="46"/>
    </row>
    <row r="292" spans="25:44" x14ac:dyDescent="0.2">
      <c r="Y292" s="45"/>
      <c r="Z292" s="45"/>
      <c r="AA292" s="46"/>
      <c r="AB292" s="45"/>
      <c r="AC292" s="46"/>
      <c r="AD292" s="46"/>
      <c r="AE292" s="46"/>
      <c r="AF292" s="46"/>
      <c r="AG292" s="46"/>
      <c r="AH292" s="45"/>
      <c r="AI292" s="45"/>
      <c r="AJ292" s="45"/>
      <c r="AK292" s="45"/>
      <c r="AL292" s="45"/>
      <c r="AM292" s="45"/>
      <c r="AN292" s="45"/>
      <c r="AO292" s="45"/>
      <c r="AP292" s="45"/>
      <c r="AQ292" s="45"/>
      <c r="AR292" s="46"/>
    </row>
    <row r="293" spans="25:44" x14ac:dyDescent="0.2">
      <c r="Y293" s="45"/>
      <c r="Z293" s="45"/>
      <c r="AA293" s="46"/>
      <c r="AB293" s="45"/>
      <c r="AC293" s="46"/>
      <c r="AD293" s="46"/>
      <c r="AE293" s="46"/>
      <c r="AF293" s="46"/>
      <c r="AG293" s="46"/>
      <c r="AH293" s="45"/>
      <c r="AI293" s="45"/>
      <c r="AJ293" s="45"/>
      <c r="AK293" s="45"/>
      <c r="AL293" s="45"/>
      <c r="AM293" s="45"/>
      <c r="AN293" s="45"/>
      <c r="AO293" s="45"/>
      <c r="AP293" s="45"/>
      <c r="AQ293" s="45"/>
      <c r="AR293" s="46"/>
    </row>
    <row r="294" spans="25:44" x14ac:dyDescent="0.2">
      <c r="Y294" s="45"/>
      <c r="Z294" s="45"/>
      <c r="AA294" s="46"/>
      <c r="AB294" s="45"/>
      <c r="AC294" s="46"/>
      <c r="AD294" s="46"/>
      <c r="AE294" s="46"/>
      <c r="AF294" s="46"/>
      <c r="AG294" s="46"/>
      <c r="AH294" s="45"/>
      <c r="AI294" s="45"/>
      <c r="AJ294" s="45"/>
      <c r="AK294" s="45"/>
      <c r="AL294" s="45"/>
      <c r="AM294" s="45"/>
      <c r="AN294" s="45"/>
      <c r="AO294" s="45"/>
      <c r="AP294" s="45"/>
      <c r="AQ294" s="45"/>
      <c r="AR294" s="46"/>
    </row>
    <row r="295" spans="25:44" x14ac:dyDescent="0.2">
      <c r="Y295" s="45"/>
      <c r="Z295" s="45"/>
      <c r="AA295" s="46"/>
      <c r="AB295" s="45"/>
      <c r="AC295" s="46"/>
      <c r="AD295" s="46"/>
      <c r="AE295" s="46"/>
      <c r="AF295" s="46"/>
      <c r="AG295" s="46"/>
      <c r="AH295" s="45"/>
      <c r="AI295" s="45"/>
      <c r="AJ295" s="45"/>
      <c r="AK295" s="45"/>
      <c r="AL295" s="45"/>
      <c r="AM295" s="45"/>
      <c r="AN295" s="45"/>
      <c r="AO295" s="45"/>
      <c r="AP295" s="45"/>
      <c r="AQ295" s="45"/>
      <c r="AR295" s="46"/>
    </row>
    <row r="296" spans="25:44" x14ac:dyDescent="0.2">
      <c r="Y296" s="45"/>
      <c r="Z296" s="45"/>
      <c r="AA296" s="46"/>
      <c r="AB296" s="45"/>
      <c r="AC296" s="46"/>
      <c r="AD296" s="46"/>
      <c r="AE296" s="46"/>
      <c r="AF296" s="46"/>
      <c r="AG296" s="46"/>
      <c r="AH296" s="45"/>
      <c r="AI296" s="45"/>
      <c r="AJ296" s="45"/>
      <c r="AK296" s="45"/>
      <c r="AL296" s="45"/>
      <c r="AM296" s="45"/>
      <c r="AN296" s="45"/>
      <c r="AO296" s="45"/>
      <c r="AP296" s="45"/>
      <c r="AQ296" s="45"/>
      <c r="AR296" s="46"/>
    </row>
    <row r="297" spans="25:44" x14ac:dyDescent="0.2">
      <c r="Y297" s="45"/>
      <c r="Z297" s="45"/>
      <c r="AA297" s="46"/>
      <c r="AB297" s="45"/>
      <c r="AC297" s="46"/>
      <c r="AD297" s="46"/>
      <c r="AE297" s="46"/>
      <c r="AF297" s="46"/>
      <c r="AG297" s="46"/>
      <c r="AH297" s="45"/>
      <c r="AI297" s="45"/>
      <c r="AJ297" s="45"/>
      <c r="AK297" s="45"/>
      <c r="AL297" s="45"/>
      <c r="AM297" s="45"/>
      <c r="AN297" s="45"/>
      <c r="AO297" s="45"/>
      <c r="AP297" s="45"/>
      <c r="AQ297" s="45"/>
      <c r="AR297" s="46"/>
    </row>
    <row r="298" spans="25:44" x14ac:dyDescent="0.2">
      <c r="Y298" s="45"/>
      <c r="Z298" s="45"/>
      <c r="AA298" s="46"/>
      <c r="AB298" s="45"/>
      <c r="AC298" s="46"/>
      <c r="AD298" s="46"/>
      <c r="AE298" s="46"/>
      <c r="AF298" s="46"/>
      <c r="AG298" s="46"/>
      <c r="AH298" s="45"/>
      <c r="AI298" s="45"/>
      <c r="AJ298" s="45"/>
      <c r="AK298" s="45"/>
      <c r="AL298" s="45"/>
      <c r="AM298" s="45"/>
      <c r="AN298" s="45"/>
      <c r="AO298" s="45"/>
      <c r="AP298" s="45"/>
      <c r="AQ298" s="45"/>
      <c r="AR298" s="46"/>
    </row>
    <row r="299" spans="25:44" x14ac:dyDescent="0.2">
      <c r="Y299" s="45"/>
      <c r="Z299" s="45"/>
      <c r="AA299" s="46"/>
      <c r="AB299" s="45"/>
      <c r="AC299" s="46"/>
      <c r="AD299" s="46"/>
      <c r="AE299" s="46"/>
      <c r="AF299" s="46"/>
      <c r="AG299" s="46"/>
      <c r="AH299" s="45"/>
      <c r="AI299" s="45"/>
      <c r="AJ299" s="45"/>
      <c r="AK299" s="45"/>
      <c r="AL299" s="45"/>
      <c r="AM299" s="45"/>
      <c r="AN299" s="45"/>
      <c r="AO299" s="45"/>
      <c r="AP299" s="45"/>
      <c r="AQ299" s="45"/>
      <c r="AR299" s="46"/>
    </row>
    <row r="300" spans="25:44" x14ac:dyDescent="0.2">
      <c r="Y300" s="45"/>
      <c r="Z300" s="45"/>
      <c r="AA300" s="46"/>
      <c r="AB300" s="45"/>
      <c r="AC300" s="46"/>
      <c r="AD300" s="46"/>
      <c r="AE300" s="46"/>
      <c r="AF300" s="46"/>
      <c r="AG300" s="46"/>
      <c r="AH300" s="45"/>
      <c r="AI300" s="45"/>
      <c r="AJ300" s="45"/>
      <c r="AK300" s="45"/>
      <c r="AL300" s="45"/>
      <c r="AM300" s="45"/>
      <c r="AN300" s="45"/>
      <c r="AO300" s="45"/>
      <c r="AP300" s="45"/>
      <c r="AQ300" s="45"/>
      <c r="AR300" s="46"/>
    </row>
    <row r="301" spans="25:44" x14ac:dyDescent="0.2">
      <c r="Y301" s="45"/>
      <c r="Z301" s="45"/>
      <c r="AA301" s="46"/>
      <c r="AB301" s="45"/>
      <c r="AC301" s="46"/>
      <c r="AD301" s="46"/>
      <c r="AE301" s="46"/>
      <c r="AF301" s="46"/>
      <c r="AG301" s="46"/>
      <c r="AH301" s="45"/>
      <c r="AI301" s="45"/>
      <c r="AJ301" s="45"/>
      <c r="AK301" s="45"/>
      <c r="AL301" s="45"/>
      <c r="AM301" s="45"/>
      <c r="AN301" s="45"/>
      <c r="AO301" s="45"/>
      <c r="AP301" s="45"/>
      <c r="AQ301" s="45"/>
      <c r="AR301" s="46"/>
    </row>
    <row r="302" spans="25:44" x14ac:dyDescent="0.2">
      <c r="Y302" s="45"/>
      <c r="Z302" s="45"/>
      <c r="AA302" s="46"/>
      <c r="AB302" s="45"/>
      <c r="AC302" s="46"/>
      <c r="AD302" s="46"/>
      <c r="AE302" s="46"/>
      <c r="AF302" s="46"/>
      <c r="AG302" s="46"/>
      <c r="AH302" s="45"/>
      <c r="AI302" s="45"/>
      <c r="AJ302" s="45"/>
      <c r="AK302" s="45"/>
      <c r="AL302" s="45"/>
      <c r="AM302" s="45"/>
      <c r="AN302" s="45"/>
      <c r="AO302" s="45"/>
      <c r="AP302" s="45"/>
      <c r="AQ302" s="45"/>
      <c r="AR302" s="46"/>
    </row>
    <row r="303" spans="25:44" x14ac:dyDescent="0.2">
      <c r="Y303" s="45"/>
      <c r="Z303" s="45"/>
      <c r="AA303" s="46"/>
      <c r="AB303" s="45"/>
      <c r="AC303" s="46"/>
      <c r="AD303" s="46"/>
      <c r="AE303" s="46"/>
      <c r="AF303" s="46"/>
      <c r="AG303" s="46"/>
      <c r="AH303" s="45"/>
      <c r="AI303" s="45"/>
      <c r="AJ303" s="45"/>
      <c r="AK303" s="45"/>
      <c r="AL303" s="45"/>
      <c r="AM303" s="45"/>
      <c r="AN303" s="45"/>
      <c r="AO303" s="45"/>
      <c r="AP303" s="45"/>
      <c r="AQ303" s="45"/>
      <c r="AR303" s="46"/>
    </row>
    <row r="304" spans="25:44" x14ac:dyDescent="0.2">
      <c r="Y304" s="45"/>
      <c r="Z304" s="45"/>
      <c r="AA304" s="46"/>
      <c r="AB304" s="45"/>
      <c r="AC304" s="46"/>
      <c r="AD304" s="46"/>
      <c r="AE304" s="46"/>
      <c r="AF304" s="46"/>
      <c r="AG304" s="46"/>
      <c r="AH304" s="45"/>
      <c r="AI304" s="45"/>
      <c r="AJ304" s="45"/>
      <c r="AK304" s="45"/>
      <c r="AL304" s="45"/>
      <c r="AM304" s="45"/>
      <c r="AN304" s="45"/>
      <c r="AO304" s="45"/>
      <c r="AP304" s="45"/>
      <c r="AQ304" s="45"/>
      <c r="AR304" s="46"/>
    </row>
    <row r="305" spans="25:44" x14ac:dyDescent="0.2">
      <c r="Y305" s="45"/>
      <c r="Z305" s="45"/>
      <c r="AA305" s="46"/>
      <c r="AB305" s="45"/>
      <c r="AC305" s="46"/>
      <c r="AD305" s="46"/>
      <c r="AE305" s="46"/>
      <c r="AF305" s="46"/>
      <c r="AG305" s="46"/>
      <c r="AH305" s="45"/>
      <c r="AI305" s="45"/>
      <c r="AJ305" s="45"/>
      <c r="AK305" s="45"/>
      <c r="AL305" s="45"/>
      <c r="AM305" s="45"/>
      <c r="AN305" s="45"/>
      <c r="AO305" s="45"/>
      <c r="AP305" s="45"/>
      <c r="AQ305" s="45"/>
      <c r="AR305" s="46"/>
    </row>
    <row r="306" spans="25:44" x14ac:dyDescent="0.2">
      <c r="Y306" s="45"/>
      <c r="Z306" s="45"/>
      <c r="AA306" s="46"/>
      <c r="AB306" s="45"/>
      <c r="AC306" s="46"/>
      <c r="AD306" s="46"/>
      <c r="AE306" s="46"/>
      <c r="AF306" s="46"/>
      <c r="AG306" s="46"/>
      <c r="AH306" s="45"/>
      <c r="AI306" s="45"/>
      <c r="AJ306" s="45"/>
      <c r="AK306" s="45"/>
      <c r="AL306" s="45"/>
      <c r="AM306" s="45"/>
      <c r="AN306" s="45"/>
      <c r="AO306" s="45"/>
      <c r="AP306" s="45"/>
      <c r="AQ306" s="45"/>
      <c r="AR306" s="46"/>
    </row>
    <row r="307" spans="25:44" x14ac:dyDescent="0.2">
      <c r="Y307" s="45"/>
      <c r="Z307" s="45"/>
      <c r="AA307" s="46"/>
      <c r="AB307" s="45"/>
      <c r="AC307" s="46"/>
      <c r="AD307" s="46"/>
      <c r="AE307" s="46"/>
      <c r="AF307" s="46"/>
      <c r="AG307" s="46"/>
      <c r="AH307" s="45"/>
      <c r="AI307" s="45"/>
      <c r="AJ307" s="45"/>
      <c r="AK307" s="45"/>
      <c r="AL307" s="45"/>
      <c r="AM307" s="45"/>
      <c r="AN307" s="45"/>
      <c r="AO307" s="45"/>
      <c r="AP307" s="45"/>
      <c r="AQ307" s="45"/>
      <c r="AR307" s="46"/>
    </row>
    <row r="308" spans="25:44" x14ac:dyDescent="0.2">
      <c r="Y308" s="45"/>
      <c r="Z308" s="45"/>
      <c r="AA308" s="46"/>
      <c r="AB308" s="45"/>
      <c r="AC308" s="46"/>
      <c r="AD308" s="46"/>
      <c r="AE308" s="46"/>
      <c r="AF308" s="46"/>
      <c r="AG308" s="46"/>
      <c r="AH308" s="45"/>
      <c r="AI308" s="45"/>
      <c r="AJ308" s="45"/>
      <c r="AK308" s="45"/>
      <c r="AL308" s="45"/>
      <c r="AM308" s="45"/>
      <c r="AN308" s="45"/>
      <c r="AO308" s="45"/>
      <c r="AP308" s="45"/>
      <c r="AQ308" s="45"/>
      <c r="AR308" s="46"/>
    </row>
    <row r="309" spans="25:44" x14ac:dyDescent="0.2">
      <c r="Y309" s="45"/>
      <c r="Z309" s="45"/>
      <c r="AA309" s="46"/>
      <c r="AB309" s="45"/>
      <c r="AC309" s="46"/>
      <c r="AD309" s="46"/>
      <c r="AE309" s="46"/>
      <c r="AF309" s="46"/>
      <c r="AG309" s="46"/>
      <c r="AH309" s="45"/>
      <c r="AI309" s="45"/>
      <c r="AJ309" s="45"/>
      <c r="AK309" s="45"/>
      <c r="AL309" s="45"/>
      <c r="AM309" s="45"/>
      <c r="AN309" s="45"/>
      <c r="AO309" s="45"/>
      <c r="AP309" s="45"/>
      <c r="AQ309" s="45"/>
      <c r="AR309" s="46"/>
    </row>
    <row r="310" spans="25:44" x14ac:dyDescent="0.2">
      <c r="Y310" s="45"/>
      <c r="Z310" s="45"/>
      <c r="AA310" s="46"/>
      <c r="AB310" s="45"/>
      <c r="AC310" s="46"/>
      <c r="AD310" s="46"/>
      <c r="AE310" s="46"/>
      <c r="AF310" s="46"/>
      <c r="AG310" s="46"/>
      <c r="AH310" s="45"/>
      <c r="AI310" s="45"/>
      <c r="AJ310" s="45"/>
      <c r="AK310" s="45"/>
      <c r="AL310" s="45"/>
      <c r="AM310" s="45"/>
      <c r="AN310" s="45"/>
      <c r="AO310" s="45"/>
      <c r="AP310" s="45"/>
      <c r="AQ310" s="45"/>
      <c r="AR310" s="46"/>
    </row>
    <row r="311" spans="25:44" x14ac:dyDescent="0.2">
      <c r="Y311" s="45"/>
      <c r="Z311" s="45"/>
      <c r="AA311" s="46"/>
      <c r="AB311" s="45"/>
      <c r="AC311" s="46"/>
      <c r="AD311" s="46"/>
      <c r="AE311" s="46"/>
      <c r="AF311" s="46"/>
      <c r="AG311" s="46"/>
      <c r="AH311" s="45"/>
      <c r="AI311" s="45"/>
      <c r="AJ311" s="45"/>
      <c r="AK311" s="45"/>
      <c r="AL311" s="45"/>
      <c r="AM311" s="45"/>
      <c r="AN311" s="45"/>
      <c r="AO311" s="45"/>
      <c r="AP311" s="45"/>
      <c r="AQ311" s="45"/>
      <c r="AR311" s="46"/>
    </row>
    <row r="312" spans="25:44" x14ac:dyDescent="0.2">
      <c r="Y312" s="45"/>
      <c r="Z312" s="45"/>
      <c r="AA312" s="46"/>
      <c r="AB312" s="45"/>
      <c r="AC312" s="46"/>
      <c r="AD312" s="46"/>
      <c r="AE312" s="46"/>
      <c r="AF312" s="46"/>
      <c r="AG312" s="46"/>
      <c r="AH312" s="45"/>
      <c r="AI312" s="45"/>
      <c r="AJ312" s="45"/>
      <c r="AK312" s="45"/>
      <c r="AL312" s="45"/>
      <c r="AM312" s="45"/>
      <c r="AN312" s="45"/>
      <c r="AO312" s="45"/>
      <c r="AP312" s="45"/>
      <c r="AQ312" s="45"/>
      <c r="AR312" s="46"/>
    </row>
    <row r="313" spans="25:44" x14ac:dyDescent="0.2">
      <c r="Y313" s="45"/>
      <c r="Z313" s="45"/>
      <c r="AA313" s="46"/>
      <c r="AB313" s="45"/>
      <c r="AC313" s="46"/>
      <c r="AD313" s="46"/>
      <c r="AE313" s="46"/>
      <c r="AF313" s="46"/>
      <c r="AG313" s="46"/>
      <c r="AH313" s="45"/>
      <c r="AI313" s="45"/>
      <c r="AJ313" s="45"/>
      <c r="AK313" s="45"/>
      <c r="AL313" s="45"/>
      <c r="AM313" s="45"/>
      <c r="AN313" s="45"/>
      <c r="AO313" s="45"/>
      <c r="AP313" s="45"/>
      <c r="AQ313" s="45"/>
      <c r="AR313" s="46"/>
    </row>
    <row r="314" spans="25:44" x14ac:dyDescent="0.2">
      <c r="Y314" s="45"/>
      <c r="Z314" s="45"/>
      <c r="AA314" s="46"/>
      <c r="AB314" s="45"/>
      <c r="AC314" s="46"/>
      <c r="AD314" s="46"/>
      <c r="AE314" s="46"/>
      <c r="AF314" s="46"/>
      <c r="AG314" s="46"/>
      <c r="AH314" s="45"/>
      <c r="AI314" s="45"/>
      <c r="AJ314" s="45"/>
      <c r="AK314" s="45"/>
      <c r="AL314" s="45"/>
      <c r="AM314" s="45"/>
      <c r="AN314" s="45"/>
      <c r="AO314" s="45"/>
      <c r="AP314" s="45"/>
      <c r="AQ314" s="45"/>
      <c r="AR314" s="46"/>
    </row>
    <row r="315" spans="25:44" x14ac:dyDescent="0.2">
      <c r="Y315" s="45"/>
      <c r="Z315" s="45"/>
      <c r="AA315" s="46"/>
      <c r="AB315" s="45"/>
      <c r="AC315" s="46"/>
      <c r="AD315" s="46"/>
      <c r="AE315" s="46"/>
      <c r="AF315" s="46"/>
      <c r="AG315" s="46"/>
      <c r="AH315" s="45"/>
      <c r="AI315" s="45"/>
      <c r="AJ315" s="45"/>
      <c r="AK315" s="45"/>
      <c r="AL315" s="45"/>
      <c r="AM315" s="45"/>
      <c r="AN315" s="45"/>
      <c r="AO315" s="45"/>
      <c r="AP315" s="45"/>
      <c r="AQ315" s="45"/>
      <c r="AR315" s="46"/>
    </row>
    <row r="316" spans="25:44" x14ac:dyDescent="0.2">
      <c r="Y316" s="45"/>
      <c r="Z316" s="45"/>
      <c r="AA316" s="46"/>
      <c r="AB316" s="45"/>
      <c r="AC316" s="46"/>
      <c r="AD316" s="46"/>
      <c r="AE316" s="46"/>
      <c r="AF316" s="46"/>
      <c r="AG316" s="46"/>
      <c r="AH316" s="45"/>
      <c r="AI316" s="45"/>
      <c r="AJ316" s="45"/>
      <c r="AK316" s="45"/>
      <c r="AL316" s="45"/>
      <c r="AM316" s="45"/>
      <c r="AN316" s="45"/>
      <c r="AO316" s="45"/>
      <c r="AP316" s="45"/>
      <c r="AQ316" s="45"/>
      <c r="AR316" s="46"/>
    </row>
    <row r="317" spans="25:44" x14ac:dyDescent="0.2">
      <c r="Y317" s="45"/>
      <c r="Z317" s="45"/>
      <c r="AA317" s="46"/>
      <c r="AB317" s="45"/>
      <c r="AC317" s="46"/>
      <c r="AD317" s="46"/>
      <c r="AE317" s="46"/>
      <c r="AF317" s="46"/>
      <c r="AG317" s="46"/>
      <c r="AH317" s="45"/>
      <c r="AI317" s="45"/>
      <c r="AJ317" s="45"/>
      <c r="AK317" s="45"/>
      <c r="AL317" s="45"/>
      <c r="AM317" s="45"/>
      <c r="AN317" s="45"/>
      <c r="AO317" s="45"/>
      <c r="AP317" s="45"/>
      <c r="AQ317" s="45"/>
      <c r="AR317" s="46"/>
    </row>
    <row r="318" spans="25:44" x14ac:dyDescent="0.2">
      <c r="Y318" s="45"/>
      <c r="Z318" s="45"/>
      <c r="AA318" s="46"/>
      <c r="AB318" s="45"/>
      <c r="AC318" s="46"/>
      <c r="AD318" s="46"/>
      <c r="AE318" s="46"/>
      <c r="AF318" s="46"/>
      <c r="AG318" s="46"/>
      <c r="AH318" s="45"/>
      <c r="AI318" s="45"/>
      <c r="AJ318" s="45"/>
      <c r="AK318" s="45"/>
      <c r="AL318" s="45"/>
      <c r="AM318" s="45"/>
      <c r="AN318" s="45"/>
      <c r="AO318" s="45"/>
      <c r="AP318" s="45"/>
      <c r="AQ318" s="45"/>
      <c r="AR318" s="46"/>
    </row>
    <row r="319" spans="25:44" x14ac:dyDescent="0.2">
      <c r="Y319" s="45"/>
      <c r="Z319" s="45"/>
      <c r="AA319" s="46"/>
      <c r="AB319" s="45"/>
      <c r="AC319" s="46"/>
      <c r="AD319" s="46"/>
      <c r="AE319" s="46"/>
      <c r="AF319" s="46"/>
      <c r="AG319" s="46"/>
      <c r="AH319" s="45"/>
      <c r="AI319" s="45"/>
      <c r="AJ319" s="45"/>
      <c r="AK319" s="45"/>
      <c r="AL319" s="45"/>
      <c r="AM319" s="45"/>
      <c r="AN319" s="45"/>
      <c r="AO319" s="45"/>
      <c r="AP319" s="45"/>
      <c r="AQ319" s="45"/>
      <c r="AR319" s="46"/>
    </row>
    <row r="320" spans="25:44" x14ac:dyDescent="0.2">
      <c r="Y320" s="45"/>
      <c r="Z320" s="45"/>
      <c r="AA320" s="46"/>
      <c r="AB320" s="45"/>
      <c r="AC320" s="46"/>
      <c r="AD320" s="46"/>
      <c r="AE320" s="46"/>
      <c r="AF320" s="46"/>
      <c r="AG320" s="46"/>
      <c r="AH320" s="45"/>
      <c r="AI320" s="45"/>
      <c r="AJ320" s="45"/>
      <c r="AK320" s="45"/>
      <c r="AL320" s="45"/>
      <c r="AM320" s="45"/>
      <c r="AN320" s="45"/>
      <c r="AO320" s="45"/>
      <c r="AP320" s="45"/>
      <c r="AQ320" s="45"/>
      <c r="AR320" s="46"/>
    </row>
    <row r="321" spans="25:44" x14ac:dyDescent="0.2">
      <c r="Y321" s="45"/>
      <c r="Z321" s="45"/>
      <c r="AA321" s="46"/>
      <c r="AB321" s="45"/>
      <c r="AC321" s="46"/>
      <c r="AD321" s="46"/>
      <c r="AE321" s="46"/>
      <c r="AF321" s="46"/>
      <c r="AG321" s="46"/>
      <c r="AH321" s="45"/>
      <c r="AI321" s="45"/>
      <c r="AJ321" s="45"/>
      <c r="AK321" s="45"/>
      <c r="AL321" s="45"/>
      <c r="AM321" s="45"/>
      <c r="AN321" s="45"/>
      <c r="AO321" s="45"/>
      <c r="AP321" s="45"/>
      <c r="AQ321" s="45"/>
      <c r="AR321" s="46"/>
    </row>
    <row r="322" spans="25:44" x14ac:dyDescent="0.2">
      <c r="Y322" s="45"/>
      <c r="Z322" s="45"/>
      <c r="AA322" s="46"/>
      <c r="AB322" s="45"/>
      <c r="AC322" s="46"/>
      <c r="AD322" s="46"/>
      <c r="AE322" s="46"/>
      <c r="AF322" s="46"/>
      <c r="AG322" s="46"/>
      <c r="AH322" s="45"/>
      <c r="AI322" s="45"/>
      <c r="AJ322" s="45"/>
      <c r="AK322" s="45"/>
      <c r="AL322" s="45"/>
      <c r="AM322" s="45"/>
      <c r="AN322" s="45"/>
      <c r="AO322" s="45"/>
      <c r="AP322" s="45"/>
      <c r="AQ322" s="45"/>
      <c r="AR322" s="46"/>
    </row>
    <row r="323" spans="25:44" x14ac:dyDescent="0.2">
      <c r="Y323" s="45"/>
      <c r="Z323" s="45"/>
      <c r="AA323" s="46"/>
      <c r="AB323" s="45"/>
      <c r="AC323" s="46"/>
      <c r="AD323" s="46"/>
      <c r="AE323" s="46"/>
      <c r="AF323" s="46"/>
      <c r="AG323" s="46"/>
      <c r="AH323" s="45"/>
      <c r="AI323" s="45"/>
      <c r="AJ323" s="45"/>
      <c r="AK323" s="45"/>
      <c r="AL323" s="45"/>
      <c r="AM323" s="45"/>
      <c r="AN323" s="45"/>
      <c r="AO323" s="45"/>
      <c r="AP323" s="45"/>
      <c r="AQ323" s="45"/>
      <c r="AR323" s="46"/>
    </row>
    <row r="324" spans="25:44" x14ac:dyDescent="0.2">
      <c r="Y324" s="45"/>
      <c r="Z324" s="45"/>
      <c r="AA324" s="46"/>
      <c r="AB324" s="45"/>
      <c r="AC324" s="46"/>
      <c r="AD324" s="46"/>
      <c r="AE324" s="46"/>
      <c r="AF324" s="46"/>
      <c r="AG324" s="46"/>
      <c r="AH324" s="45"/>
      <c r="AI324" s="45"/>
      <c r="AJ324" s="45"/>
      <c r="AK324" s="45"/>
      <c r="AL324" s="45"/>
      <c r="AM324" s="45"/>
      <c r="AN324" s="45"/>
      <c r="AO324" s="45"/>
      <c r="AP324" s="45"/>
      <c r="AQ324" s="45"/>
      <c r="AR324" s="46"/>
    </row>
    <row r="325" spans="25:44" x14ac:dyDescent="0.2">
      <c r="Y325" s="45"/>
      <c r="Z325" s="45"/>
      <c r="AA325" s="46"/>
      <c r="AB325" s="45"/>
      <c r="AC325" s="46"/>
      <c r="AD325" s="46"/>
      <c r="AE325" s="46"/>
      <c r="AF325" s="46"/>
      <c r="AG325" s="46"/>
      <c r="AH325" s="45"/>
      <c r="AI325" s="45"/>
      <c r="AJ325" s="45"/>
      <c r="AK325" s="45"/>
      <c r="AL325" s="45"/>
      <c r="AM325" s="45"/>
      <c r="AN325" s="45"/>
      <c r="AO325" s="45"/>
      <c r="AP325" s="45"/>
      <c r="AQ325" s="45"/>
      <c r="AR325" s="46"/>
    </row>
    <row r="326" spans="25:44" x14ac:dyDescent="0.2">
      <c r="Y326" s="45"/>
      <c r="Z326" s="45"/>
      <c r="AA326" s="46"/>
      <c r="AB326" s="45"/>
      <c r="AC326" s="46"/>
      <c r="AD326" s="46"/>
      <c r="AE326" s="46"/>
      <c r="AF326" s="46"/>
      <c r="AG326" s="46"/>
      <c r="AH326" s="45"/>
      <c r="AI326" s="45"/>
      <c r="AJ326" s="45"/>
      <c r="AK326" s="45"/>
      <c r="AL326" s="45"/>
      <c r="AM326" s="45"/>
      <c r="AN326" s="45"/>
      <c r="AO326" s="45"/>
      <c r="AP326" s="45"/>
      <c r="AQ326" s="45"/>
      <c r="AR326" s="46"/>
    </row>
    <row r="327" spans="25:44" x14ac:dyDescent="0.2">
      <c r="Y327" s="45"/>
      <c r="Z327" s="45"/>
      <c r="AA327" s="46"/>
      <c r="AB327" s="45"/>
      <c r="AC327" s="46"/>
      <c r="AD327" s="46"/>
      <c r="AE327" s="46"/>
      <c r="AF327" s="46"/>
      <c r="AG327" s="46"/>
      <c r="AH327" s="45"/>
      <c r="AI327" s="45"/>
      <c r="AJ327" s="45"/>
      <c r="AK327" s="45"/>
      <c r="AL327" s="45"/>
      <c r="AM327" s="45"/>
      <c r="AN327" s="45"/>
      <c r="AO327" s="45"/>
      <c r="AP327" s="45"/>
      <c r="AQ327" s="45"/>
      <c r="AR327" s="46"/>
    </row>
    <row r="328" spans="25:44" x14ac:dyDescent="0.2">
      <c r="Y328" s="45"/>
      <c r="Z328" s="45"/>
      <c r="AA328" s="46"/>
      <c r="AB328" s="45"/>
      <c r="AC328" s="46"/>
      <c r="AD328" s="46"/>
      <c r="AE328" s="46"/>
      <c r="AF328" s="46"/>
      <c r="AG328" s="46"/>
      <c r="AH328" s="45"/>
      <c r="AI328" s="45"/>
      <c r="AJ328" s="45"/>
      <c r="AK328" s="45"/>
      <c r="AL328" s="45"/>
      <c r="AM328" s="45"/>
      <c r="AN328" s="45"/>
      <c r="AO328" s="45"/>
      <c r="AP328" s="45"/>
      <c r="AQ328" s="45"/>
      <c r="AR328" s="46"/>
    </row>
    <row r="329" spans="25:44" x14ac:dyDescent="0.2">
      <c r="Y329" s="45"/>
      <c r="Z329" s="45"/>
      <c r="AA329" s="46"/>
      <c r="AB329" s="45"/>
      <c r="AC329" s="46"/>
      <c r="AD329" s="46"/>
      <c r="AE329" s="46"/>
      <c r="AF329" s="46"/>
      <c r="AG329" s="46"/>
      <c r="AH329" s="45"/>
      <c r="AI329" s="45"/>
      <c r="AJ329" s="45"/>
      <c r="AK329" s="45"/>
      <c r="AL329" s="45"/>
      <c r="AM329" s="45"/>
      <c r="AN329" s="45"/>
      <c r="AO329" s="45"/>
      <c r="AP329" s="45"/>
      <c r="AQ329" s="45"/>
      <c r="AR329" s="46"/>
    </row>
    <row r="330" spans="25:44" x14ac:dyDescent="0.2">
      <c r="Y330" s="45"/>
      <c r="Z330" s="45"/>
      <c r="AA330" s="46"/>
      <c r="AB330" s="45"/>
      <c r="AC330" s="46"/>
      <c r="AD330" s="46"/>
      <c r="AE330" s="46"/>
      <c r="AF330" s="46"/>
      <c r="AG330" s="46"/>
      <c r="AH330" s="45"/>
      <c r="AI330" s="45"/>
      <c r="AJ330" s="45"/>
      <c r="AK330" s="45"/>
      <c r="AL330" s="45"/>
      <c r="AM330" s="45"/>
      <c r="AN330" s="45"/>
      <c r="AO330" s="45"/>
      <c r="AP330" s="45"/>
      <c r="AQ330" s="45"/>
      <c r="AR330" s="46"/>
    </row>
    <row r="331" spans="25:44" x14ac:dyDescent="0.2">
      <c r="Y331" s="45"/>
      <c r="Z331" s="45"/>
      <c r="AA331" s="46"/>
      <c r="AB331" s="45"/>
      <c r="AC331" s="46"/>
      <c r="AD331" s="46"/>
      <c r="AE331" s="46"/>
      <c r="AF331" s="46"/>
      <c r="AG331" s="46"/>
      <c r="AH331" s="45"/>
      <c r="AI331" s="45"/>
      <c r="AJ331" s="45"/>
      <c r="AK331" s="45"/>
      <c r="AL331" s="45"/>
      <c r="AM331" s="45"/>
      <c r="AN331" s="45"/>
      <c r="AO331" s="45"/>
      <c r="AP331" s="45"/>
      <c r="AQ331" s="45"/>
      <c r="AR331" s="46"/>
    </row>
    <row r="332" spans="25:44" x14ac:dyDescent="0.2">
      <c r="Y332" s="45"/>
      <c r="Z332" s="45"/>
      <c r="AA332" s="46"/>
      <c r="AB332" s="45"/>
      <c r="AC332" s="46"/>
      <c r="AD332" s="46"/>
      <c r="AE332" s="46"/>
      <c r="AF332" s="46"/>
      <c r="AG332" s="46"/>
      <c r="AH332" s="45"/>
      <c r="AI332" s="45"/>
      <c r="AJ332" s="45"/>
      <c r="AK332" s="45"/>
      <c r="AL332" s="45"/>
      <c r="AM332" s="45"/>
      <c r="AN332" s="45"/>
      <c r="AO332" s="45"/>
      <c r="AP332" s="45"/>
      <c r="AQ332" s="45"/>
      <c r="AR332" s="46"/>
    </row>
    <row r="333" spans="25:44" x14ac:dyDescent="0.2">
      <c r="Y333" s="45"/>
      <c r="Z333" s="45"/>
      <c r="AA333" s="46"/>
      <c r="AB333" s="45"/>
      <c r="AC333" s="46"/>
      <c r="AD333" s="46"/>
      <c r="AE333" s="46"/>
      <c r="AF333" s="46"/>
      <c r="AG333" s="46"/>
      <c r="AH333" s="45"/>
      <c r="AI333" s="45"/>
      <c r="AJ333" s="45"/>
      <c r="AK333" s="45"/>
      <c r="AL333" s="45"/>
      <c r="AM333" s="45"/>
      <c r="AN333" s="45"/>
      <c r="AO333" s="45"/>
      <c r="AP333" s="45"/>
      <c r="AQ333" s="45"/>
      <c r="AR333" s="46"/>
    </row>
    <row r="334" spans="25:44" x14ac:dyDescent="0.2">
      <c r="Y334" s="45"/>
      <c r="Z334" s="45"/>
      <c r="AA334" s="46"/>
      <c r="AB334" s="45"/>
      <c r="AC334" s="46"/>
      <c r="AD334" s="46"/>
      <c r="AE334" s="46"/>
      <c r="AF334" s="46"/>
      <c r="AG334" s="46"/>
      <c r="AH334" s="45"/>
      <c r="AI334" s="45"/>
      <c r="AJ334" s="45"/>
      <c r="AK334" s="45"/>
      <c r="AL334" s="45"/>
      <c r="AM334" s="45"/>
      <c r="AN334" s="45"/>
      <c r="AO334" s="45"/>
      <c r="AP334" s="45"/>
      <c r="AQ334" s="45"/>
      <c r="AR334" s="46"/>
    </row>
    <row r="335" spans="25:44" x14ac:dyDescent="0.2">
      <c r="Y335" s="45"/>
      <c r="Z335" s="45"/>
      <c r="AA335" s="46"/>
      <c r="AB335" s="45"/>
      <c r="AC335" s="46"/>
      <c r="AD335" s="46"/>
      <c r="AE335" s="46"/>
      <c r="AF335" s="46"/>
      <c r="AG335" s="46"/>
      <c r="AH335" s="45"/>
      <c r="AI335" s="45"/>
      <c r="AJ335" s="45"/>
      <c r="AK335" s="45"/>
      <c r="AL335" s="45"/>
      <c r="AM335" s="45"/>
      <c r="AN335" s="45"/>
      <c r="AO335" s="45"/>
      <c r="AP335" s="45"/>
      <c r="AQ335" s="45"/>
      <c r="AR335" s="46"/>
    </row>
    <row r="336" spans="25:44" x14ac:dyDescent="0.2">
      <c r="Y336" s="45"/>
      <c r="Z336" s="45"/>
      <c r="AA336" s="46"/>
      <c r="AB336" s="45"/>
      <c r="AC336" s="46"/>
      <c r="AD336" s="46"/>
      <c r="AE336" s="46"/>
      <c r="AF336" s="46"/>
      <c r="AG336" s="46"/>
      <c r="AH336" s="45"/>
      <c r="AI336" s="45"/>
      <c r="AJ336" s="45"/>
      <c r="AK336" s="45"/>
      <c r="AL336" s="45"/>
      <c r="AM336" s="45"/>
      <c r="AN336" s="45"/>
      <c r="AO336" s="45"/>
      <c r="AP336" s="45"/>
      <c r="AQ336" s="45"/>
      <c r="AR336" s="46"/>
    </row>
    <row r="337" spans="25:44" x14ac:dyDescent="0.2">
      <c r="Y337" s="45"/>
      <c r="Z337" s="45"/>
      <c r="AA337" s="46"/>
      <c r="AB337" s="45"/>
      <c r="AC337" s="46"/>
      <c r="AD337" s="46"/>
      <c r="AE337" s="46"/>
      <c r="AF337" s="46"/>
      <c r="AG337" s="46"/>
      <c r="AH337" s="45"/>
      <c r="AI337" s="45"/>
      <c r="AJ337" s="45"/>
      <c r="AK337" s="45"/>
      <c r="AL337" s="45"/>
      <c r="AM337" s="45"/>
      <c r="AN337" s="45"/>
      <c r="AO337" s="45"/>
      <c r="AP337" s="45"/>
      <c r="AQ337" s="45"/>
      <c r="AR337" s="46"/>
    </row>
    <row r="338" spans="25:44" x14ac:dyDescent="0.2">
      <c r="Y338" s="45"/>
      <c r="Z338" s="45"/>
      <c r="AA338" s="46"/>
      <c r="AB338" s="45"/>
      <c r="AC338" s="46"/>
      <c r="AD338" s="46"/>
      <c r="AE338" s="46"/>
      <c r="AF338" s="46"/>
      <c r="AG338" s="46"/>
      <c r="AH338" s="45"/>
      <c r="AI338" s="45"/>
      <c r="AJ338" s="45"/>
      <c r="AK338" s="45"/>
      <c r="AL338" s="45"/>
      <c r="AM338" s="45"/>
      <c r="AN338" s="45"/>
      <c r="AO338" s="45"/>
      <c r="AP338" s="45"/>
      <c r="AQ338" s="45"/>
      <c r="AR338" s="46"/>
    </row>
    <row r="339" spans="25:44" x14ac:dyDescent="0.2">
      <c r="Y339" s="45"/>
      <c r="Z339" s="45"/>
      <c r="AA339" s="46"/>
      <c r="AB339" s="45"/>
      <c r="AC339" s="46"/>
      <c r="AD339" s="46"/>
      <c r="AE339" s="46"/>
      <c r="AF339" s="46"/>
      <c r="AG339" s="46"/>
      <c r="AH339" s="45"/>
      <c r="AI339" s="45"/>
      <c r="AJ339" s="45"/>
      <c r="AK339" s="45"/>
      <c r="AL339" s="45"/>
      <c r="AM339" s="45"/>
      <c r="AN339" s="45"/>
      <c r="AO339" s="45"/>
      <c r="AP339" s="45"/>
      <c r="AQ339" s="45"/>
      <c r="AR339" s="46"/>
    </row>
    <row r="340" spans="25:44" x14ac:dyDescent="0.2">
      <c r="Y340" s="45"/>
      <c r="Z340" s="45"/>
      <c r="AA340" s="46"/>
      <c r="AB340" s="45"/>
      <c r="AC340" s="46"/>
      <c r="AD340" s="46"/>
      <c r="AE340" s="46"/>
      <c r="AF340" s="46"/>
      <c r="AG340" s="46"/>
      <c r="AH340" s="45"/>
      <c r="AI340" s="45"/>
      <c r="AJ340" s="45"/>
      <c r="AK340" s="45"/>
      <c r="AL340" s="45"/>
      <c r="AM340" s="45"/>
      <c r="AN340" s="45"/>
      <c r="AO340" s="45"/>
      <c r="AP340" s="45"/>
      <c r="AQ340" s="45"/>
      <c r="AR340" s="46"/>
    </row>
    <row r="341" spans="25:44" x14ac:dyDescent="0.2">
      <c r="Y341" s="45"/>
      <c r="Z341" s="45"/>
      <c r="AA341" s="46"/>
      <c r="AB341" s="45"/>
      <c r="AC341" s="46"/>
      <c r="AD341" s="46"/>
      <c r="AE341" s="46"/>
      <c r="AF341" s="46"/>
      <c r="AG341" s="46"/>
      <c r="AH341" s="45"/>
      <c r="AI341" s="45"/>
      <c r="AJ341" s="45"/>
      <c r="AK341" s="45"/>
      <c r="AL341" s="45"/>
      <c r="AM341" s="45"/>
      <c r="AN341" s="45"/>
      <c r="AO341" s="45"/>
      <c r="AP341" s="45"/>
      <c r="AQ341" s="45"/>
      <c r="AR341" s="46"/>
    </row>
    <row r="342" spans="25:44" x14ac:dyDescent="0.2">
      <c r="Y342" s="45"/>
      <c r="Z342" s="45"/>
      <c r="AA342" s="46"/>
      <c r="AB342" s="45"/>
      <c r="AC342" s="46"/>
      <c r="AD342" s="46"/>
      <c r="AE342" s="46"/>
      <c r="AF342" s="46"/>
      <c r="AG342" s="46"/>
      <c r="AH342" s="45"/>
      <c r="AI342" s="45"/>
      <c r="AJ342" s="45"/>
      <c r="AK342" s="45"/>
      <c r="AL342" s="45"/>
      <c r="AM342" s="45"/>
      <c r="AN342" s="45"/>
      <c r="AO342" s="45"/>
      <c r="AP342" s="45"/>
      <c r="AQ342" s="45"/>
      <c r="AR342" s="46"/>
    </row>
    <row r="343" spans="25:44" x14ac:dyDescent="0.2">
      <c r="Y343" s="45"/>
      <c r="Z343" s="45"/>
      <c r="AA343" s="46"/>
      <c r="AB343" s="45"/>
      <c r="AC343" s="46"/>
      <c r="AD343" s="46"/>
      <c r="AE343" s="46"/>
      <c r="AF343" s="46"/>
      <c r="AG343" s="46"/>
      <c r="AH343" s="45"/>
      <c r="AI343" s="45"/>
      <c r="AJ343" s="45"/>
      <c r="AK343" s="45"/>
      <c r="AL343" s="45"/>
      <c r="AM343" s="45"/>
      <c r="AN343" s="45"/>
      <c r="AO343" s="45"/>
      <c r="AP343" s="45"/>
      <c r="AQ343" s="45"/>
      <c r="AR343" s="46"/>
    </row>
    <row r="344" spans="25:44" x14ac:dyDescent="0.2">
      <c r="Y344" s="45"/>
      <c r="Z344" s="45"/>
      <c r="AA344" s="46"/>
      <c r="AB344" s="45"/>
      <c r="AC344" s="46"/>
      <c r="AD344" s="46"/>
      <c r="AE344" s="46"/>
      <c r="AF344" s="46"/>
      <c r="AG344" s="46"/>
      <c r="AH344" s="45"/>
      <c r="AI344" s="45"/>
      <c r="AJ344" s="45"/>
      <c r="AK344" s="45"/>
      <c r="AL344" s="45"/>
      <c r="AM344" s="45"/>
      <c r="AN344" s="45"/>
      <c r="AO344" s="45"/>
      <c r="AP344" s="45"/>
      <c r="AQ344" s="45"/>
      <c r="AR344" s="46"/>
    </row>
    <row r="345" spans="25:44" x14ac:dyDescent="0.2">
      <c r="Y345" s="45"/>
      <c r="Z345" s="45"/>
      <c r="AA345" s="46"/>
      <c r="AB345" s="45"/>
      <c r="AC345" s="46"/>
      <c r="AD345" s="46"/>
      <c r="AE345" s="46"/>
      <c r="AF345" s="46"/>
      <c r="AG345" s="46"/>
      <c r="AH345" s="45"/>
      <c r="AI345" s="45"/>
      <c r="AJ345" s="45"/>
      <c r="AK345" s="45"/>
      <c r="AL345" s="45"/>
      <c r="AM345" s="45"/>
      <c r="AN345" s="45"/>
      <c r="AO345" s="45"/>
      <c r="AP345" s="45"/>
      <c r="AQ345" s="45"/>
      <c r="AR345" s="46"/>
    </row>
    <row r="346" spans="25:44" x14ac:dyDescent="0.2">
      <c r="Y346" s="45"/>
      <c r="Z346" s="45"/>
      <c r="AA346" s="46"/>
      <c r="AB346" s="45"/>
      <c r="AC346" s="46"/>
      <c r="AD346" s="46"/>
      <c r="AE346" s="46"/>
      <c r="AF346" s="46"/>
      <c r="AG346" s="46"/>
      <c r="AH346" s="45"/>
      <c r="AI346" s="45"/>
      <c r="AJ346" s="45"/>
      <c r="AK346" s="45"/>
      <c r="AL346" s="45"/>
      <c r="AM346" s="45"/>
      <c r="AN346" s="45"/>
      <c r="AO346" s="45"/>
      <c r="AP346" s="45"/>
      <c r="AQ346" s="45"/>
      <c r="AR346" s="46"/>
    </row>
    <row r="347" spans="25:44" x14ac:dyDescent="0.2">
      <c r="Y347" s="45"/>
      <c r="Z347" s="45"/>
      <c r="AA347" s="46"/>
      <c r="AB347" s="45"/>
      <c r="AC347" s="46"/>
      <c r="AD347" s="46"/>
      <c r="AE347" s="46"/>
      <c r="AF347" s="46"/>
      <c r="AG347" s="46"/>
      <c r="AH347" s="45"/>
      <c r="AI347" s="45"/>
      <c r="AJ347" s="45"/>
      <c r="AK347" s="45"/>
      <c r="AL347" s="45"/>
      <c r="AM347" s="45"/>
      <c r="AN347" s="45"/>
      <c r="AO347" s="45"/>
      <c r="AP347" s="45"/>
      <c r="AQ347" s="45"/>
      <c r="AR347" s="46"/>
    </row>
    <row r="348" spans="25:44" x14ac:dyDescent="0.2">
      <c r="Y348" s="45"/>
      <c r="Z348" s="45"/>
      <c r="AA348" s="46"/>
      <c r="AB348" s="45"/>
      <c r="AC348" s="46"/>
      <c r="AD348" s="46"/>
      <c r="AE348" s="46"/>
      <c r="AF348" s="46"/>
      <c r="AG348" s="46"/>
      <c r="AH348" s="45"/>
      <c r="AI348" s="45"/>
      <c r="AJ348" s="45"/>
      <c r="AK348" s="45"/>
      <c r="AL348" s="45"/>
      <c r="AM348" s="45"/>
      <c r="AN348" s="45"/>
      <c r="AO348" s="45"/>
      <c r="AP348" s="45"/>
      <c r="AQ348" s="45"/>
      <c r="AR348" s="46"/>
    </row>
    <row r="349" spans="25:44" x14ac:dyDescent="0.2">
      <c r="Y349" s="45"/>
      <c r="Z349" s="45"/>
      <c r="AA349" s="46"/>
      <c r="AB349" s="45"/>
      <c r="AC349" s="46"/>
      <c r="AD349" s="46"/>
      <c r="AE349" s="46"/>
      <c r="AF349" s="46"/>
      <c r="AG349" s="46"/>
      <c r="AH349" s="45"/>
      <c r="AI349" s="45"/>
      <c r="AJ349" s="45"/>
      <c r="AK349" s="45"/>
      <c r="AL349" s="45"/>
      <c r="AM349" s="45"/>
      <c r="AN349" s="45"/>
      <c r="AO349" s="45"/>
      <c r="AP349" s="45"/>
      <c r="AQ349" s="45"/>
      <c r="AR349" s="46"/>
    </row>
    <row r="350" spans="25:44" x14ac:dyDescent="0.2">
      <c r="Y350" s="45"/>
      <c r="Z350" s="45"/>
      <c r="AA350" s="46"/>
      <c r="AB350" s="45"/>
      <c r="AC350" s="46"/>
      <c r="AD350" s="46"/>
      <c r="AE350" s="46"/>
      <c r="AF350" s="46"/>
      <c r="AG350" s="46"/>
      <c r="AH350" s="45"/>
      <c r="AI350" s="45"/>
      <c r="AJ350" s="45"/>
      <c r="AK350" s="45"/>
      <c r="AL350" s="45"/>
      <c r="AM350" s="45"/>
      <c r="AN350" s="45"/>
      <c r="AO350" s="45"/>
      <c r="AP350" s="45"/>
      <c r="AQ350" s="45"/>
      <c r="AR350" s="46"/>
    </row>
    <row r="351" spans="25:44" x14ac:dyDescent="0.2">
      <c r="Y351" s="45"/>
      <c r="Z351" s="45"/>
      <c r="AA351" s="46"/>
      <c r="AB351" s="45"/>
      <c r="AC351" s="46"/>
      <c r="AD351" s="46"/>
      <c r="AE351" s="46"/>
      <c r="AF351" s="46"/>
      <c r="AG351" s="46"/>
      <c r="AH351" s="45"/>
      <c r="AI351" s="45"/>
      <c r="AJ351" s="45"/>
      <c r="AK351" s="45"/>
      <c r="AL351" s="45"/>
      <c r="AM351" s="45"/>
      <c r="AN351" s="45"/>
      <c r="AO351" s="45"/>
      <c r="AP351" s="45"/>
      <c r="AQ351" s="45"/>
      <c r="AR351" s="46"/>
    </row>
    <row r="352" spans="25:44" x14ac:dyDescent="0.2">
      <c r="Y352" s="45"/>
      <c r="Z352" s="45"/>
      <c r="AA352" s="46"/>
      <c r="AB352" s="45"/>
      <c r="AC352" s="46"/>
      <c r="AD352" s="46"/>
      <c r="AE352" s="46"/>
      <c r="AF352" s="46"/>
      <c r="AG352" s="46"/>
      <c r="AH352" s="45"/>
      <c r="AI352" s="45"/>
      <c r="AJ352" s="45"/>
      <c r="AK352" s="45"/>
      <c r="AL352" s="45"/>
      <c r="AM352" s="45"/>
      <c r="AN352" s="45"/>
      <c r="AO352" s="45"/>
      <c r="AP352" s="45"/>
      <c r="AQ352" s="45"/>
      <c r="AR352" s="46"/>
    </row>
    <row r="353" spans="25:44" x14ac:dyDescent="0.2">
      <c r="Y353" s="45"/>
      <c r="Z353" s="45"/>
      <c r="AA353" s="46"/>
      <c r="AB353" s="45"/>
      <c r="AC353" s="46"/>
      <c r="AD353" s="46"/>
      <c r="AE353" s="46"/>
      <c r="AF353" s="46"/>
      <c r="AG353" s="46"/>
      <c r="AH353" s="45"/>
      <c r="AI353" s="45"/>
      <c r="AJ353" s="45"/>
      <c r="AK353" s="45"/>
      <c r="AL353" s="45"/>
      <c r="AM353" s="45"/>
      <c r="AN353" s="45"/>
      <c r="AO353" s="45"/>
      <c r="AP353" s="45"/>
      <c r="AQ353" s="45"/>
      <c r="AR353" s="46"/>
    </row>
    <row r="354" spans="25:44" x14ac:dyDescent="0.2">
      <c r="Y354" s="45"/>
      <c r="Z354" s="45"/>
      <c r="AA354" s="46"/>
      <c r="AB354" s="45"/>
      <c r="AC354" s="46"/>
      <c r="AD354" s="46"/>
      <c r="AE354" s="46"/>
      <c r="AF354" s="46"/>
      <c r="AG354" s="46"/>
      <c r="AH354" s="45"/>
      <c r="AI354" s="45"/>
      <c r="AJ354" s="45"/>
      <c r="AK354" s="45"/>
      <c r="AL354" s="45"/>
      <c r="AM354" s="45"/>
      <c r="AN354" s="45"/>
      <c r="AO354" s="45"/>
      <c r="AP354" s="45"/>
      <c r="AQ354" s="45"/>
      <c r="AR354" s="46"/>
    </row>
    <row r="355" spans="25:44" x14ac:dyDescent="0.2">
      <c r="Y355" s="45"/>
      <c r="Z355" s="45"/>
      <c r="AA355" s="46"/>
      <c r="AB355" s="45"/>
      <c r="AC355" s="46"/>
      <c r="AD355" s="46"/>
      <c r="AE355" s="46"/>
      <c r="AF355" s="46"/>
      <c r="AG355" s="46"/>
      <c r="AH355" s="45"/>
      <c r="AI355" s="45"/>
      <c r="AJ355" s="45"/>
      <c r="AK355" s="45"/>
      <c r="AL355" s="45"/>
      <c r="AM355" s="45"/>
      <c r="AN355" s="45"/>
      <c r="AO355" s="45"/>
      <c r="AP355" s="45"/>
      <c r="AQ355" s="45"/>
      <c r="AR355" s="46"/>
    </row>
    <row r="356" spans="25:44" x14ac:dyDescent="0.2">
      <c r="Y356" s="45"/>
      <c r="Z356" s="45"/>
      <c r="AA356" s="46"/>
      <c r="AB356" s="45"/>
      <c r="AC356" s="46"/>
      <c r="AD356" s="46"/>
      <c r="AE356" s="46"/>
      <c r="AF356" s="46"/>
      <c r="AG356" s="46"/>
      <c r="AH356" s="45"/>
      <c r="AI356" s="45"/>
      <c r="AJ356" s="45"/>
      <c r="AK356" s="45"/>
      <c r="AL356" s="45"/>
      <c r="AM356" s="45"/>
      <c r="AN356" s="45"/>
      <c r="AO356" s="45"/>
      <c r="AP356" s="45"/>
      <c r="AQ356" s="45"/>
      <c r="AR356" s="46"/>
    </row>
    <row r="357" spans="25:44" x14ac:dyDescent="0.2">
      <c r="Y357" s="45"/>
      <c r="Z357" s="45"/>
      <c r="AA357" s="46"/>
      <c r="AB357" s="45"/>
      <c r="AC357" s="46"/>
      <c r="AD357" s="46"/>
      <c r="AE357" s="46"/>
      <c r="AF357" s="46"/>
      <c r="AG357" s="46"/>
      <c r="AH357" s="45"/>
      <c r="AI357" s="45"/>
      <c r="AJ357" s="45"/>
      <c r="AK357" s="45"/>
      <c r="AL357" s="45"/>
      <c r="AM357" s="45"/>
      <c r="AN357" s="45"/>
      <c r="AO357" s="45"/>
      <c r="AP357" s="45"/>
      <c r="AQ357" s="45"/>
      <c r="AR357" s="46"/>
    </row>
    <row r="358" spans="25:44" x14ac:dyDescent="0.2">
      <c r="Y358" s="45"/>
      <c r="Z358" s="45"/>
      <c r="AA358" s="46"/>
      <c r="AB358" s="45"/>
      <c r="AC358" s="46"/>
      <c r="AD358" s="46"/>
      <c r="AE358" s="46"/>
      <c r="AF358" s="46"/>
      <c r="AG358" s="46"/>
      <c r="AH358" s="45"/>
      <c r="AI358" s="45"/>
      <c r="AJ358" s="45"/>
      <c r="AK358" s="45"/>
      <c r="AL358" s="45"/>
      <c r="AM358" s="45"/>
      <c r="AN358" s="45"/>
      <c r="AO358" s="45"/>
      <c r="AP358" s="45"/>
      <c r="AQ358" s="45"/>
      <c r="AR358" s="46"/>
    </row>
    <row r="359" spans="25:44" x14ac:dyDescent="0.2">
      <c r="Y359" s="45"/>
      <c r="Z359" s="45"/>
      <c r="AA359" s="46"/>
      <c r="AB359" s="45"/>
      <c r="AC359" s="46"/>
      <c r="AD359" s="46"/>
      <c r="AE359" s="46"/>
      <c r="AF359" s="46"/>
      <c r="AG359" s="46"/>
      <c r="AH359" s="45"/>
      <c r="AI359" s="45"/>
      <c r="AJ359" s="45"/>
      <c r="AK359" s="45"/>
      <c r="AL359" s="45"/>
      <c r="AM359" s="45"/>
      <c r="AN359" s="45"/>
      <c r="AO359" s="45"/>
      <c r="AP359" s="45"/>
      <c r="AQ359" s="45"/>
      <c r="AR359" s="46"/>
    </row>
    <row r="360" spans="25:44" x14ac:dyDescent="0.2">
      <c r="Y360" s="45"/>
      <c r="Z360" s="45"/>
      <c r="AA360" s="46"/>
      <c r="AB360" s="45"/>
      <c r="AC360" s="46"/>
      <c r="AD360" s="46"/>
      <c r="AE360" s="46"/>
      <c r="AF360" s="46"/>
      <c r="AG360" s="46"/>
      <c r="AH360" s="45"/>
      <c r="AI360" s="45"/>
      <c r="AJ360" s="45"/>
      <c r="AK360" s="45"/>
      <c r="AL360" s="45"/>
      <c r="AM360" s="45"/>
      <c r="AN360" s="45"/>
      <c r="AO360" s="45"/>
      <c r="AP360" s="45"/>
      <c r="AQ360" s="45"/>
      <c r="AR360" s="46"/>
    </row>
    <row r="361" spans="25:44" x14ac:dyDescent="0.2">
      <c r="Y361" s="45"/>
      <c r="Z361" s="45"/>
      <c r="AA361" s="46"/>
      <c r="AB361" s="45"/>
      <c r="AC361" s="46"/>
      <c r="AD361" s="46"/>
      <c r="AE361" s="46"/>
      <c r="AF361" s="46"/>
      <c r="AG361" s="46"/>
      <c r="AH361" s="45"/>
      <c r="AI361" s="45"/>
      <c r="AJ361" s="45"/>
      <c r="AK361" s="45"/>
      <c r="AL361" s="45"/>
      <c r="AM361" s="45"/>
      <c r="AN361" s="45"/>
      <c r="AO361" s="45"/>
      <c r="AP361" s="45"/>
      <c r="AQ361" s="45"/>
      <c r="AR361" s="46"/>
    </row>
    <row r="362" spans="25:44" x14ac:dyDescent="0.2">
      <c r="Y362" s="45"/>
      <c r="Z362" s="45"/>
      <c r="AA362" s="46"/>
      <c r="AB362" s="45"/>
      <c r="AC362" s="46"/>
      <c r="AD362" s="46"/>
      <c r="AE362" s="46"/>
      <c r="AF362" s="46"/>
      <c r="AG362" s="46"/>
      <c r="AH362" s="45"/>
      <c r="AI362" s="45"/>
      <c r="AJ362" s="45"/>
      <c r="AK362" s="45"/>
      <c r="AL362" s="45"/>
      <c r="AM362" s="45"/>
      <c r="AN362" s="45"/>
      <c r="AO362" s="45"/>
      <c r="AP362" s="45"/>
      <c r="AQ362" s="45"/>
      <c r="AR362" s="46"/>
    </row>
    <row r="363" spans="25:44" x14ac:dyDescent="0.2">
      <c r="Y363" s="45"/>
      <c r="Z363" s="45"/>
      <c r="AA363" s="46"/>
      <c r="AB363" s="45"/>
      <c r="AC363" s="46"/>
      <c r="AD363" s="46"/>
      <c r="AE363" s="46"/>
      <c r="AF363" s="46"/>
      <c r="AG363" s="46"/>
      <c r="AH363" s="45"/>
      <c r="AI363" s="45"/>
      <c r="AJ363" s="45"/>
      <c r="AK363" s="45"/>
      <c r="AL363" s="45"/>
      <c r="AM363" s="45"/>
      <c r="AN363" s="45"/>
      <c r="AO363" s="45"/>
      <c r="AP363" s="45"/>
      <c r="AQ363" s="45"/>
      <c r="AR363" s="46"/>
    </row>
    <row r="364" spans="25:44" x14ac:dyDescent="0.2">
      <c r="Y364" s="45"/>
      <c r="Z364" s="45"/>
      <c r="AA364" s="46"/>
      <c r="AB364" s="45"/>
      <c r="AC364" s="46"/>
      <c r="AD364" s="46"/>
      <c r="AE364" s="46"/>
      <c r="AF364" s="46"/>
      <c r="AG364" s="46"/>
      <c r="AH364" s="45"/>
      <c r="AI364" s="45"/>
      <c r="AJ364" s="45"/>
      <c r="AK364" s="45"/>
      <c r="AL364" s="45"/>
      <c r="AM364" s="45"/>
      <c r="AN364" s="45"/>
      <c r="AO364" s="45"/>
      <c r="AP364" s="45"/>
      <c r="AQ364" s="45"/>
      <c r="AR364" s="46"/>
    </row>
    <row r="365" spans="25:44" x14ac:dyDescent="0.2">
      <c r="Y365" s="45"/>
      <c r="Z365" s="45"/>
      <c r="AA365" s="46"/>
      <c r="AB365" s="45"/>
      <c r="AC365" s="46"/>
      <c r="AD365" s="46"/>
      <c r="AE365" s="46"/>
      <c r="AF365" s="46"/>
      <c r="AG365" s="46"/>
      <c r="AH365" s="45"/>
      <c r="AI365" s="45"/>
      <c r="AJ365" s="45"/>
      <c r="AK365" s="45"/>
      <c r="AL365" s="45"/>
      <c r="AM365" s="45"/>
      <c r="AN365" s="45"/>
      <c r="AO365" s="45"/>
      <c r="AP365" s="45"/>
      <c r="AQ365" s="45"/>
      <c r="AR365" s="46"/>
    </row>
    <row r="366" spans="25:44" x14ac:dyDescent="0.2">
      <c r="Y366" s="45"/>
      <c r="Z366" s="45"/>
      <c r="AA366" s="46"/>
      <c r="AB366" s="45"/>
      <c r="AC366" s="46"/>
      <c r="AD366" s="46"/>
      <c r="AE366" s="46"/>
      <c r="AF366" s="46"/>
      <c r="AG366" s="46"/>
      <c r="AH366" s="45"/>
      <c r="AI366" s="45"/>
      <c r="AJ366" s="45"/>
      <c r="AK366" s="45"/>
      <c r="AL366" s="45"/>
      <c r="AM366" s="45"/>
      <c r="AN366" s="45"/>
      <c r="AO366" s="45"/>
      <c r="AP366" s="45"/>
      <c r="AQ366" s="45"/>
      <c r="AR366" s="46"/>
    </row>
    <row r="367" spans="25:44" x14ac:dyDescent="0.2">
      <c r="Y367" s="45"/>
      <c r="Z367" s="45"/>
      <c r="AA367" s="46"/>
      <c r="AB367" s="45"/>
      <c r="AC367" s="46"/>
      <c r="AD367" s="46"/>
      <c r="AE367" s="46"/>
      <c r="AF367" s="46"/>
      <c r="AG367" s="46"/>
      <c r="AH367" s="45"/>
      <c r="AI367" s="45"/>
      <c r="AJ367" s="45"/>
      <c r="AK367" s="45"/>
      <c r="AL367" s="45"/>
      <c r="AM367" s="45"/>
      <c r="AN367" s="45"/>
      <c r="AO367" s="45"/>
      <c r="AP367" s="45"/>
      <c r="AQ367" s="45"/>
      <c r="AR367" s="46"/>
    </row>
    <row r="368" spans="25:44" x14ac:dyDescent="0.2">
      <c r="Y368" s="45"/>
      <c r="Z368" s="45"/>
      <c r="AA368" s="46"/>
      <c r="AB368" s="45"/>
      <c r="AC368" s="46"/>
      <c r="AD368" s="46"/>
      <c r="AE368" s="46"/>
      <c r="AF368" s="46"/>
      <c r="AG368" s="46"/>
      <c r="AH368" s="45"/>
      <c r="AI368" s="45"/>
      <c r="AJ368" s="45"/>
      <c r="AK368" s="45"/>
      <c r="AL368" s="45"/>
      <c r="AM368" s="45"/>
      <c r="AN368" s="45"/>
      <c r="AO368" s="45"/>
      <c r="AP368" s="45"/>
      <c r="AQ368" s="45"/>
      <c r="AR368" s="46"/>
    </row>
    <row r="369" spans="25:44" x14ac:dyDescent="0.2">
      <c r="Y369" s="45"/>
      <c r="Z369" s="45"/>
      <c r="AA369" s="46"/>
      <c r="AB369" s="45"/>
      <c r="AC369" s="46"/>
      <c r="AD369" s="46"/>
      <c r="AE369" s="46"/>
      <c r="AF369" s="46"/>
      <c r="AG369" s="46"/>
      <c r="AH369" s="45"/>
      <c r="AI369" s="45"/>
      <c r="AJ369" s="45"/>
      <c r="AK369" s="45"/>
      <c r="AL369" s="45"/>
      <c r="AM369" s="45"/>
      <c r="AN369" s="45"/>
      <c r="AO369" s="45"/>
      <c r="AP369" s="45"/>
      <c r="AQ369" s="45"/>
      <c r="AR369" s="46"/>
    </row>
    <row r="370" spans="25:44" x14ac:dyDescent="0.2">
      <c r="Y370" s="45"/>
      <c r="Z370" s="45"/>
      <c r="AA370" s="46"/>
      <c r="AB370" s="45"/>
      <c r="AC370" s="46"/>
      <c r="AD370" s="46"/>
      <c r="AE370" s="46"/>
      <c r="AF370" s="46"/>
      <c r="AG370" s="46"/>
      <c r="AH370" s="45"/>
      <c r="AI370" s="45"/>
      <c r="AJ370" s="45"/>
      <c r="AK370" s="45"/>
      <c r="AL370" s="45"/>
      <c r="AM370" s="45"/>
      <c r="AN370" s="45"/>
      <c r="AO370" s="45"/>
      <c r="AP370" s="45"/>
      <c r="AQ370" s="45"/>
      <c r="AR370" s="46"/>
    </row>
    <row r="371" spans="25:44" x14ac:dyDescent="0.2">
      <c r="Y371" s="45"/>
      <c r="Z371" s="45"/>
      <c r="AA371" s="46"/>
      <c r="AB371" s="45"/>
      <c r="AC371" s="46"/>
      <c r="AD371" s="46"/>
      <c r="AE371" s="46"/>
      <c r="AF371" s="46"/>
      <c r="AG371" s="46"/>
      <c r="AH371" s="45"/>
      <c r="AI371" s="45"/>
      <c r="AJ371" s="45"/>
      <c r="AK371" s="45"/>
      <c r="AL371" s="45"/>
      <c r="AM371" s="45"/>
      <c r="AN371" s="45"/>
      <c r="AO371" s="45"/>
      <c r="AP371" s="45"/>
      <c r="AQ371" s="45"/>
      <c r="AR371" s="46"/>
    </row>
    <row r="372" spans="25:44" x14ac:dyDescent="0.2">
      <c r="Y372" s="45"/>
      <c r="Z372" s="45"/>
      <c r="AA372" s="46"/>
      <c r="AB372" s="45"/>
      <c r="AC372" s="46"/>
      <c r="AD372" s="46"/>
      <c r="AE372" s="46"/>
      <c r="AF372" s="46"/>
      <c r="AG372" s="46"/>
      <c r="AH372" s="45"/>
      <c r="AI372" s="45"/>
      <c r="AJ372" s="45"/>
      <c r="AK372" s="45"/>
      <c r="AL372" s="45"/>
      <c r="AM372" s="45"/>
      <c r="AN372" s="45"/>
      <c r="AO372" s="45"/>
      <c r="AP372" s="45"/>
      <c r="AQ372" s="45"/>
      <c r="AR372" s="46"/>
    </row>
    <row r="373" spans="25:44" x14ac:dyDescent="0.2">
      <c r="Y373" s="45"/>
      <c r="Z373" s="45"/>
      <c r="AA373" s="46"/>
      <c r="AB373" s="45"/>
      <c r="AC373" s="46"/>
      <c r="AD373" s="46"/>
      <c r="AE373" s="46"/>
      <c r="AF373" s="46"/>
      <c r="AG373" s="46"/>
      <c r="AH373" s="45"/>
      <c r="AI373" s="45"/>
      <c r="AJ373" s="45"/>
      <c r="AK373" s="45"/>
      <c r="AL373" s="45"/>
      <c r="AM373" s="45"/>
      <c r="AN373" s="45"/>
      <c r="AO373" s="45"/>
      <c r="AP373" s="45"/>
      <c r="AQ373" s="45"/>
      <c r="AR373" s="46"/>
    </row>
    <row r="374" spans="25:44" x14ac:dyDescent="0.2">
      <c r="Y374" s="45"/>
      <c r="Z374" s="45"/>
      <c r="AA374" s="46"/>
      <c r="AB374" s="45"/>
      <c r="AC374" s="46"/>
      <c r="AD374" s="46"/>
      <c r="AE374" s="46"/>
      <c r="AF374" s="46"/>
      <c r="AG374" s="46"/>
      <c r="AH374" s="45"/>
      <c r="AI374" s="45"/>
      <c r="AJ374" s="45"/>
      <c r="AK374" s="45"/>
      <c r="AL374" s="45"/>
      <c r="AM374" s="45"/>
      <c r="AN374" s="45"/>
      <c r="AO374" s="45"/>
      <c r="AP374" s="45"/>
      <c r="AQ374" s="45"/>
      <c r="AR374" s="46"/>
    </row>
    <row r="375" spans="25:44" x14ac:dyDescent="0.2">
      <c r="Y375" s="45"/>
      <c r="Z375" s="45"/>
      <c r="AA375" s="46"/>
      <c r="AB375" s="45"/>
      <c r="AC375" s="46"/>
      <c r="AD375" s="46"/>
      <c r="AE375" s="46"/>
      <c r="AF375" s="46"/>
      <c r="AG375" s="46"/>
      <c r="AH375" s="45"/>
      <c r="AI375" s="45"/>
      <c r="AJ375" s="45"/>
      <c r="AK375" s="45"/>
      <c r="AL375" s="45"/>
      <c r="AM375" s="45"/>
      <c r="AN375" s="45"/>
      <c r="AO375" s="45"/>
      <c r="AP375" s="45"/>
      <c r="AQ375" s="45"/>
      <c r="AR375" s="46"/>
    </row>
    <row r="376" spans="25:44" x14ac:dyDescent="0.2">
      <c r="Y376" s="45"/>
      <c r="Z376" s="45"/>
      <c r="AA376" s="46"/>
      <c r="AB376" s="45"/>
      <c r="AC376" s="46"/>
      <c r="AD376" s="46"/>
      <c r="AE376" s="46"/>
      <c r="AF376" s="46"/>
      <c r="AG376" s="46"/>
      <c r="AH376" s="45"/>
      <c r="AI376" s="45"/>
      <c r="AJ376" s="45"/>
      <c r="AK376" s="45"/>
      <c r="AL376" s="45"/>
      <c r="AM376" s="45"/>
      <c r="AN376" s="45"/>
      <c r="AO376" s="45"/>
      <c r="AP376" s="45"/>
      <c r="AQ376" s="45"/>
      <c r="AR376" s="46"/>
    </row>
    <row r="377" spans="25:44" x14ac:dyDescent="0.2">
      <c r="Y377" s="45"/>
      <c r="Z377" s="45"/>
      <c r="AA377" s="46"/>
      <c r="AB377" s="45"/>
      <c r="AC377" s="46"/>
      <c r="AD377" s="46"/>
      <c r="AE377" s="46"/>
      <c r="AF377" s="46"/>
      <c r="AG377" s="46"/>
      <c r="AH377" s="45"/>
      <c r="AI377" s="45"/>
      <c r="AJ377" s="45"/>
      <c r="AK377" s="45"/>
      <c r="AL377" s="45"/>
      <c r="AM377" s="45"/>
      <c r="AN377" s="45"/>
      <c r="AO377" s="45"/>
      <c r="AP377" s="45"/>
      <c r="AQ377" s="45"/>
      <c r="AR377" s="46"/>
    </row>
    <row r="378" spans="25:44" x14ac:dyDescent="0.2">
      <c r="Y378" s="45"/>
      <c r="Z378" s="45"/>
      <c r="AA378" s="46"/>
      <c r="AB378" s="45"/>
      <c r="AC378" s="46"/>
      <c r="AD378" s="46"/>
      <c r="AE378" s="46"/>
      <c r="AF378" s="46"/>
      <c r="AG378" s="46"/>
      <c r="AH378" s="45"/>
      <c r="AI378" s="45"/>
      <c r="AJ378" s="45"/>
      <c r="AK378" s="45"/>
      <c r="AL378" s="45"/>
      <c r="AM378" s="45"/>
      <c r="AN378" s="45"/>
      <c r="AO378" s="45"/>
      <c r="AP378" s="45"/>
      <c r="AQ378" s="45"/>
      <c r="AR378" s="46"/>
    </row>
    <row r="379" spans="25:44" x14ac:dyDescent="0.2">
      <c r="Y379" s="45"/>
      <c r="Z379" s="45"/>
      <c r="AA379" s="46"/>
      <c r="AB379" s="45"/>
      <c r="AC379" s="46"/>
      <c r="AD379" s="46"/>
      <c r="AE379" s="46"/>
      <c r="AF379" s="46"/>
      <c r="AG379" s="46"/>
      <c r="AH379" s="45"/>
      <c r="AI379" s="45"/>
      <c r="AJ379" s="45"/>
      <c r="AK379" s="45"/>
      <c r="AL379" s="45"/>
      <c r="AM379" s="45"/>
      <c r="AN379" s="45"/>
      <c r="AO379" s="45"/>
      <c r="AP379" s="45"/>
      <c r="AQ379" s="45"/>
      <c r="AR379" s="46"/>
    </row>
    <row r="380" spans="25:44" x14ac:dyDescent="0.2">
      <c r="Y380" s="45"/>
      <c r="Z380" s="45"/>
      <c r="AA380" s="46"/>
      <c r="AB380" s="45"/>
      <c r="AC380" s="46"/>
      <c r="AD380" s="46"/>
      <c r="AE380" s="46"/>
      <c r="AF380" s="46"/>
      <c r="AG380" s="46"/>
      <c r="AH380" s="45"/>
      <c r="AI380" s="45"/>
      <c r="AJ380" s="45"/>
      <c r="AK380" s="45"/>
      <c r="AL380" s="45"/>
      <c r="AM380" s="45"/>
      <c r="AN380" s="45"/>
      <c r="AO380" s="45"/>
      <c r="AP380" s="45"/>
      <c r="AQ380" s="45"/>
      <c r="AR380" s="46"/>
    </row>
    <row r="381" spans="25:44" x14ac:dyDescent="0.2">
      <c r="Y381" s="45"/>
      <c r="Z381" s="45"/>
      <c r="AA381" s="46"/>
      <c r="AB381" s="45"/>
      <c r="AC381" s="46"/>
      <c r="AD381" s="46"/>
      <c r="AE381" s="46"/>
      <c r="AF381" s="46"/>
      <c r="AG381" s="46"/>
      <c r="AH381" s="45"/>
      <c r="AI381" s="45"/>
      <c r="AJ381" s="45"/>
      <c r="AK381" s="45"/>
      <c r="AL381" s="45"/>
      <c r="AM381" s="45"/>
      <c r="AN381" s="45"/>
      <c r="AO381" s="45"/>
      <c r="AP381" s="45"/>
      <c r="AQ381" s="45"/>
      <c r="AR381" s="46"/>
    </row>
    <row r="382" spans="25:44" x14ac:dyDescent="0.2">
      <c r="Y382" s="45"/>
      <c r="Z382" s="45"/>
      <c r="AA382" s="46"/>
      <c r="AB382" s="45"/>
      <c r="AC382" s="46"/>
      <c r="AD382" s="46"/>
      <c r="AE382" s="46"/>
      <c r="AF382" s="46"/>
      <c r="AG382" s="46"/>
      <c r="AH382" s="45"/>
      <c r="AI382" s="45"/>
      <c r="AJ382" s="45"/>
      <c r="AK382" s="45"/>
      <c r="AL382" s="45"/>
      <c r="AM382" s="45"/>
      <c r="AN382" s="45"/>
      <c r="AO382" s="45"/>
      <c r="AP382" s="45"/>
      <c r="AQ382" s="45"/>
      <c r="AR382" s="46"/>
    </row>
    <row r="383" spans="25:44" x14ac:dyDescent="0.2">
      <c r="Y383" s="45"/>
      <c r="Z383" s="45"/>
      <c r="AA383" s="46"/>
      <c r="AB383" s="45"/>
      <c r="AC383" s="46"/>
      <c r="AD383" s="46"/>
      <c r="AE383" s="46"/>
      <c r="AF383" s="46"/>
      <c r="AG383" s="46"/>
      <c r="AH383" s="45"/>
      <c r="AI383" s="45"/>
      <c r="AJ383" s="45"/>
      <c r="AK383" s="45"/>
      <c r="AL383" s="45"/>
      <c r="AM383" s="45"/>
      <c r="AN383" s="45"/>
      <c r="AO383" s="45"/>
      <c r="AP383" s="45"/>
      <c r="AQ383" s="45"/>
      <c r="AR383" s="46"/>
    </row>
    <row r="384" spans="25:44" x14ac:dyDescent="0.2">
      <c r="Y384" s="45"/>
      <c r="Z384" s="45"/>
      <c r="AA384" s="46"/>
      <c r="AB384" s="45"/>
      <c r="AC384" s="46"/>
      <c r="AD384" s="46"/>
      <c r="AE384" s="46"/>
      <c r="AF384" s="46"/>
      <c r="AG384" s="46"/>
      <c r="AH384" s="45"/>
      <c r="AI384" s="45"/>
      <c r="AJ384" s="45"/>
      <c r="AK384" s="45"/>
      <c r="AL384" s="45"/>
      <c r="AM384" s="45"/>
      <c r="AN384" s="45"/>
      <c r="AO384" s="45"/>
      <c r="AP384" s="45"/>
      <c r="AQ384" s="45"/>
      <c r="AR384" s="46"/>
    </row>
    <row r="385" spans="25:44" x14ac:dyDescent="0.2">
      <c r="Y385" s="45"/>
      <c r="Z385" s="45"/>
      <c r="AA385" s="46"/>
      <c r="AB385" s="45"/>
      <c r="AC385" s="46"/>
      <c r="AD385" s="46"/>
      <c r="AE385" s="46"/>
      <c r="AF385" s="46"/>
      <c r="AG385" s="46"/>
      <c r="AH385" s="45"/>
      <c r="AI385" s="45"/>
      <c r="AJ385" s="45"/>
      <c r="AK385" s="45"/>
      <c r="AL385" s="45"/>
      <c r="AM385" s="45"/>
      <c r="AN385" s="45"/>
      <c r="AO385" s="45"/>
      <c r="AP385" s="45"/>
      <c r="AQ385" s="45"/>
      <c r="AR385" s="46"/>
    </row>
    <row r="386" spans="25:44" x14ac:dyDescent="0.2">
      <c r="Y386" s="45"/>
      <c r="Z386" s="45"/>
      <c r="AA386" s="46"/>
      <c r="AB386" s="45"/>
      <c r="AC386" s="46"/>
      <c r="AD386" s="46"/>
      <c r="AE386" s="46"/>
      <c r="AF386" s="46"/>
      <c r="AG386" s="46"/>
      <c r="AH386" s="45"/>
      <c r="AI386" s="45"/>
      <c r="AJ386" s="45"/>
      <c r="AK386" s="45"/>
      <c r="AL386" s="45"/>
      <c r="AM386" s="45"/>
      <c r="AN386" s="45"/>
      <c r="AO386" s="45"/>
      <c r="AP386" s="45"/>
      <c r="AQ386" s="45"/>
      <c r="AR386" s="46"/>
    </row>
    <row r="387" spans="25:44" x14ac:dyDescent="0.2">
      <c r="Y387" s="45"/>
      <c r="Z387" s="45"/>
      <c r="AA387" s="46"/>
      <c r="AB387" s="45"/>
      <c r="AC387" s="46"/>
      <c r="AD387" s="46"/>
      <c r="AE387" s="46"/>
      <c r="AF387" s="46"/>
      <c r="AG387" s="46"/>
      <c r="AH387" s="45"/>
      <c r="AI387" s="45"/>
      <c r="AJ387" s="45"/>
      <c r="AK387" s="45"/>
      <c r="AL387" s="45"/>
      <c r="AM387" s="45"/>
      <c r="AN387" s="45"/>
      <c r="AO387" s="45"/>
      <c r="AP387" s="45"/>
      <c r="AQ387" s="45"/>
      <c r="AR387" s="46"/>
    </row>
    <row r="388" spans="25:44" x14ac:dyDescent="0.2">
      <c r="Y388" s="45"/>
      <c r="Z388" s="45"/>
      <c r="AA388" s="46"/>
      <c r="AB388" s="45"/>
      <c r="AC388" s="46"/>
      <c r="AD388" s="46"/>
      <c r="AE388" s="46"/>
      <c r="AF388" s="46"/>
      <c r="AG388" s="46"/>
      <c r="AH388" s="45"/>
      <c r="AI388" s="45"/>
      <c r="AJ388" s="45"/>
      <c r="AK388" s="45"/>
      <c r="AL388" s="45"/>
      <c r="AM388" s="45"/>
      <c r="AN388" s="45"/>
      <c r="AO388" s="45"/>
      <c r="AP388" s="45"/>
      <c r="AQ388" s="45"/>
      <c r="AR388" s="46"/>
    </row>
    <row r="389" spans="25:44" x14ac:dyDescent="0.2">
      <c r="Y389" s="45"/>
      <c r="Z389" s="45"/>
      <c r="AA389" s="46"/>
      <c r="AB389" s="45"/>
      <c r="AC389" s="46"/>
      <c r="AD389" s="46"/>
      <c r="AE389" s="46"/>
      <c r="AF389" s="46"/>
      <c r="AG389" s="46"/>
      <c r="AH389" s="45"/>
      <c r="AI389" s="45"/>
      <c r="AJ389" s="45"/>
      <c r="AK389" s="45"/>
      <c r="AL389" s="45"/>
      <c r="AM389" s="45"/>
      <c r="AN389" s="45"/>
      <c r="AO389" s="45"/>
      <c r="AP389" s="45"/>
      <c r="AQ389" s="45"/>
      <c r="AR389" s="46"/>
    </row>
    <row r="390" spans="25:44" x14ac:dyDescent="0.2">
      <c r="Y390" s="45"/>
      <c r="Z390" s="45"/>
      <c r="AA390" s="46"/>
      <c r="AB390" s="45"/>
      <c r="AC390" s="46"/>
      <c r="AD390" s="46"/>
      <c r="AE390" s="46"/>
      <c r="AF390" s="46"/>
      <c r="AG390" s="46"/>
      <c r="AH390" s="45"/>
      <c r="AI390" s="45"/>
      <c r="AJ390" s="45"/>
      <c r="AK390" s="45"/>
      <c r="AL390" s="45"/>
      <c r="AM390" s="45"/>
      <c r="AN390" s="45"/>
      <c r="AO390" s="45"/>
      <c r="AP390" s="45"/>
      <c r="AQ390" s="45"/>
      <c r="AR390" s="46"/>
    </row>
    <row r="391" spans="25:44" x14ac:dyDescent="0.2">
      <c r="Y391" s="45"/>
      <c r="Z391" s="45"/>
      <c r="AA391" s="46"/>
      <c r="AB391" s="45"/>
      <c r="AC391" s="46"/>
      <c r="AD391" s="46"/>
      <c r="AE391" s="46"/>
      <c r="AF391" s="46"/>
      <c r="AG391" s="46"/>
      <c r="AH391" s="45"/>
      <c r="AI391" s="45"/>
      <c r="AJ391" s="45"/>
      <c r="AK391" s="45"/>
      <c r="AL391" s="45"/>
      <c r="AM391" s="45"/>
      <c r="AN391" s="45"/>
      <c r="AO391" s="45"/>
      <c r="AP391" s="45"/>
      <c r="AQ391" s="45"/>
      <c r="AR391" s="46"/>
    </row>
    <row r="392" spans="25:44" x14ac:dyDescent="0.2">
      <c r="Y392" s="45"/>
      <c r="Z392" s="45"/>
      <c r="AA392" s="46"/>
      <c r="AB392" s="45"/>
      <c r="AC392" s="46"/>
      <c r="AD392" s="46"/>
      <c r="AE392" s="46"/>
      <c r="AF392" s="46"/>
      <c r="AG392" s="46"/>
      <c r="AH392" s="45"/>
      <c r="AI392" s="45"/>
      <c r="AJ392" s="45"/>
      <c r="AK392" s="45"/>
      <c r="AL392" s="45"/>
      <c r="AM392" s="45"/>
      <c r="AN392" s="45"/>
      <c r="AO392" s="45"/>
      <c r="AP392" s="45"/>
      <c r="AQ392" s="45"/>
      <c r="AR392" s="46"/>
    </row>
    <row r="393" spans="25:44" x14ac:dyDescent="0.2">
      <c r="Y393" s="45"/>
      <c r="Z393" s="45"/>
      <c r="AA393" s="46"/>
      <c r="AB393" s="45"/>
      <c r="AC393" s="46"/>
      <c r="AD393" s="46"/>
      <c r="AE393" s="46"/>
      <c r="AF393" s="46"/>
      <c r="AG393" s="46"/>
      <c r="AH393" s="45"/>
      <c r="AI393" s="45"/>
      <c r="AJ393" s="45"/>
      <c r="AK393" s="45"/>
      <c r="AL393" s="45"/>
      <c r="AM393" s="45"/>
      <c r="AN393" s="45"/>
      <c r="AO393" s="45"/>
      <c r="AP393" s="45"/>
      <c r="AQ393" s="45"/>
      <c r="AR393" s="46"/>
    </row>
    <row r="394" spans="25:44" x14ac:dyDescent="0.2">
      <c r="Y394" s="45"/>
      <c r="Z394" s="45"/>
      <c r="AA394" s="46"/>
      <c r="AB394" s="45"/>
      <c r="AC394" s="46"/>
      <c r="AD394" s="46"/>
      <c r="AE394" s="46"/>
      <c r="AF394" s="46"/>
      <c r="AG394" s="46"/>
      <c r="AH394" s="45"/>
      <c r="AI394" s="45"/>
      <c r="AJ394" s="45"/>
      <c r="AK394" s="45"/>
      <c r="AL394" s="45"/>
      <c r="AM394" s="45"/>
      <c r="AN394" s="45"/>
      <c r="AO394" s="45"/>
      <c r="AP394" s="45"/>
      <c r="AQ394" s="45"/>
      <c r="AR394" s="46"/>
    </row>
    <row r="395" spans="25:44" x14ac:dyDescent="0.2">
      <c r="Y395" s="45"/>
      <c r="Z395" s="45"/>
      <c r="AA395" s="46"/>
      <c r="AB395" s="45"/>
      <c r="AC395" s="46"/>
      <c r="AD395" s="46"/>
      <c r="AE395" s="46"/>
      <c r="AF395" s="46"/>
      <c r="AG395" s="46"/>
      <c r="AH395" s="45"/>
      <c r="AI395" s="45"/>
      <c r="AJ395" s="45"/>
      <c r="AK395" s="45"/>
      <c r="AL395" s="45"/>
      <c r="AM395" s="45"/>
      <c r="AN395" s="45"/>
      <c r="AO395" s="45"/>
      <c r="AP395" s="45"/>
      <c r="AQ395" s="45"/>
      <c r="AR395" s="46"/>
    </row>
    <row r="396" spans="25:44" x14ac:dyDescent="0.2">
      <c r="Y396" s="45"/>
      <c r="Z396" s="45"/>
      <c r="AA396" s="46"/>
      <c r="AB396" s="45"/>
      <c r="AC396" s="46"/>
      <c r="AD396" s="46"/>
      <c r="AE396" s="46"/>
      <c r="AF396" s="46"/>
      <c r="AG396" s="46"/>
      <c r="AH396" s="45"/>
      <c r="AI396" s="45"/>
      <c r="AJ396" s="45"/>
      <c r="AK396" s="45"/>
      <c r="AL396" s="45"/>
      <c r="AM396" s="45"/>
      <c r="AN396" s="45"/>
      <c r="AO396" s="45"/>
      <c r="AP396" s="45"/>
      <c r="AQ396" s="45"/>
      <c r="AR396" s="46"/>
    </row>
    <row r="397" spans="25:44" x14ac:dyDescent="0.2">
      <c r="Y397" s="45"/>
      <c r="Z397" s="45"/>
      <c r="AA397" s="46"/>
      <c r="AB397" s="45"/>
      <c r="AC397" s="46"/>
      <c r="AD397" s="46"/>
      <c r="AE397" s="46"/>
      <c r="AF397" s="46"/>
      <c r="AG397" s="46"/>
      <c r="AH397" s="45"/>
      <c r="AI397" s="45"/>
      <c r="AJ397" s="45"/>
      <c r="AK397" s="45"/>
      <c r="AL397" s="45"/>
      <c r="AM397" s="45"/>
      <c r="AN397" s="45"/>
      <c r="AO397" s="45"/>
      <c r="AP397" s="45"/>
      <c r="AQ397" s="45"/>
      <c r="AR397" s="46"/>
    </row>
    <row r="398" spans="25:44" x14ac:dyDescent="0.2">
      <c r="Y398" s="45"/>
      <c r="Z398" s="45"/>
      <c r="AA398" s="46"/>
      <c r="AB398" s="45"/>
      <c r="AC398" s="46"/>
      <c r="AD398" s="46"/>
      <c r="AE398" s="46"/>
      <c r="AF398" s="46"/>
      <c r="AG398" s="46"/>
      <c r="AH398" s="45"/>
      <c r="AI398" s="45"/>
      <c r="AJ398" s="45"/>
      <c r="AK398" s="45"/>
      <c r="AL398" s="45"/>
      <c r="AM398" s="45"/>
      <c r="AN398" s="45"/>
      <c r="AO398" s="45"/>
      <c r="AP398" s="45"/>
      <c r="AQ398" s="45"/>
      <c r="AR398" s="46"/>
    </row>
    <row r="399" spans="25:44" x14ac:dyDescent="0.2">
      <c r="Y399" s="45"/>
      <c r="Z399" s="45"/>
      <c r="AA399" s="46"/>
      <c r="AB399" s="45"/>
      <c r="AC399" s="46"/>
      <c r="AD399" s="46"/>
      <c r="AE399" s="46"/>
      <c r="AF399" s="46"/>
      <c r="AG399" s="46"/>
      <c r="AH399" s="45"/>
      <c r="AI399" s="45"/>
      <c r="AJ399" s="45"/>
      <c r="AK399" s="45"/>
      <c r="AL399" s="45"/>
      <c r="AM399" s="45"/>
      <c r="AN399" s="45"/>
      <c r="AO399" s="45"/>
      <c r="AP399" s="45"/>
      <c r="AQ399" s="45"/>
      <c r="AR399" s="46"/>
    </row>
    <row r="400" spans="25:44" x14ac:dyDescent="0.2">
      <c r="Y400" s="45"/>
      <c r="Z400" s="45"/>
      <c r="AA400" s="46"/>
      <c r="AB400" s="45"/>
      <c r="AC400" s="46"/>
      <c r="AD400" s="46"/>
      <c r="AE400" s="46"/>
      <c r="AF400" s="46"/>
      <c r="AG400" s="46"/>
      <c r="AH400" s="45"/>
      <c r="AI400" s="45"/>
      <c r="AJ400" s="45"/>
      <c r="AK400" s="45"/>
      <c r="AL400" s="45"/>
      <c r="AM400" s="45"/>
      <c r="AN400" s="45"/>
      <c r="AO400" s="45"/>
      <c r="AP400" s="45"/>
      <c r="AQ400" s="45"/>
      <c r="AR400" s="46"/>
    </row>
    <row r="401" spans="25:44" x14ac:dyDescent="0.2">
      <c r="Y401" s="45"/>
      <c r="Z401" s="45"/>
      <c r="AA401" s="46"/>
      <c r="AB401" s="45"/>
      <c r="AC401" s="46"/>
      <c r="AD401" s="46"/>
      <c r="AE401" s="46"/>
      <c r="AF401" s="46"/>
      <c r="AG401" s="46"/>
      <c r="AH401" s="45"/>
      <c r="AI401" s="45"/>
      <c r="AJ401" s="45"/>
      <c r="AK401" s="45"/>
      <c r="AL401" s="45"/>
      <c r="AM401" s="45"/>
      <c r="AN401" s="45"/>
      <c r="AO401" s="45"/>
      <c r="AP401" s="45"/>
      <c r="AQ401" s="45"/>
      <c r="AR401" s="46"/>
    </row>
    <row r="402" spans="25:44" x14ac:dyDescent="0.2">
      <c r="Y402" s="45"/>
      <c r="Z402" s="45"/>
      <c r="AA402" s="46"/>
      <c r="AB402" s="45"/>
      <c r="AC402" s="46"/>
      <c r="AD402" s="46"/>
      <c r="AE402" s="46"/>
      <c r="AF402" s="46"/>
      <c r="AG402" s="46"/>
      <c r="AH402" s="45"/>
      <c r="AI402" s="45"/>
      <c r="AJ402" s="45"/>
      <c r="AK402" s="45"/>
      <c r="AL402" s="45"/>
      <c r="AM402" s="45"/>
      <c r="AN402" s="45"/>
      <c r="AO402" s="45"/>
      <c r="AP402" s="45"/>
      <c r="AQ402" s="45"/>
      <c r="AR402" s="46"/>
    </row>
    <row r="403" spans="25:44" x14ac:dyDescent="0.2">
      <c r="Y403" s="45"/>
      <c r="Z403" s="45"/>
      <c r="AA403" s="46"/>
      <c r="AB403" s="45"/>
      <c r="AC403" s="46"/>
      <c r="AD403" s="46"/>
      <c r="AE403" s="46"/>
      <c r="AF403" s="46"/>
      <c r="AG403" s="46"/>
      <c r="AH403" s="45"/>
      <c r="AI403" s="45"/>
      <c r="AJ403" s="45"/>
      <c r="AK403" s="45"/>
      <c r="AL403" s="45"/>
      <c r="AM403" s="45"/>
      <c r="AN403" s="45"/>
      <c r="AO403" s="45"/>
      <c r="AP403" s="45"/>
      <c r="AQ403" s="45"/>
      <c r="AR403" s="46"/>
    </row>
    <row r="404" spans="25:44" x14ac:dyDescent="0.2">
      <c r="Y404" s="45"/>
      <c r="Z404" s="45"/>
      <c r="AA404" s="46"/>
      <c r="AB404" s="45"/>
      <c r="AC404" s="46"/>
      <c r="AD404" s="46"/>
      <c r="AE404" s="46"/>
      <c r="AF404" s="46"/>
      <c r="AG404" s="46"/>
      <c r="AH404" s="45"/>
      <c r="AI404" s="45"/>
      <c r="AJ404" s="45"/>
      <c r="AK404" s="45"/>
      <c r="AL404" s="45"/>
      <c r="AM404" s="45"/>
      <c r="AN404" s="45"/>
      <c r="AO404" s="45"/>
      <c r="AP404" s="45"/>
      <c r="AQ404" s="45"/>
      <c r="AR404" s="46"/>
    </row>
    <row r="405" spans="25:44" x14ac:dyDescent="0.2">
      <c r="Y405" s="45"/>
      <c r="Z405" s="45"/>
      <c r="AA405" s="46"/>
      <c r="AB405" s="45"/>
      <c r="AC405" s="46"/>
      <c r="AD405" s="46"/>
      <c r="AE405" s="46"/>
      <c r="AF405" s="46"/>
      <c r="AG405" s="46"/>
      <c r="AH405" s="45"/>
      <c r="AI405" s="45"/>
      <c r="AJ405" s="45"/>
      <c r="AK405" s="45"/>
      <c r="AL405" s="45"/>
      <c r="AM405" s="45"/>
      <c r="AN405" s="45"/>
      <c r="AO405" s="45"/>
      <c r="AP405" s="45"/>
      <c r="AQ405" s="45"/>
      <c r="AR405" s="46"/>
    </row>
    <row r="406" spans="25:44" x14ac:dyDescent="0.2">
      <c r="Y406" s="45"/>
      <c r="Z406" s="45"/>
      <c r="AA406" s="46"/>
      <c r="AB406" s="45"/>
      <c r="AC406" s="46"/>
      <c r="AD406" s="46"/>
      <c r="AE406" s="46"/>
      <c r="AF406" s="46"/>
      <c r="AG406" s="46"/>
      <c r="AH406" s="45"/>
      <c r="AI406" s="45"/>
      <c r="AJ406" s="45"/>
      <c r="AK406" s="45"/>
      <c r="AL406" s="45"/>
      <c r="AM406" s="45"/>
      <c r="AN406" s="45"/>
      <c r="AO406" s="45"/>
      <c r="AP406" s="45"/>
      <c r="AQ406" s="45"/>
      <c r="AR406" s="46"/>
    </row>
    <row r="407" spans="25:44" x14ac:dyDescent="0.2">
      <c r="Y407" s="45"/>
      <c r="Z407" s="45"/>
      <c r="AA407" s="46"/>
      <c r="AB407" s="45"/>
      <c r="AC407" s="46"/>
      <c r="AD407" s="46"/>
      <c r="AE407" s="46"/>
      <c r="AF407" s="46"/>
      <c r="AG407" s="46"/>
      <c r="AH407" s="45"/>
      <c r="AI407" s="45"/>
      <c r="AJ407" s="45"/>
      <c r="AK407" s="45"/>
      <c r="AL407" s="45"/>
      <c r="AM407" s="45"/>
      <c r="AN407" s="45"/>
      <c r="AO407" s="45"/>
      <c r="AP407" s="45"/>
      <c r="AQ407" s="45"/>
      <c r="AR407" s="46"/>
    </row>
    <row r="408" spans="25:44" x14ac:dyDescent="0.2">
      <c r="Y408" s="45"/>
      <c r="Z408" s="45"/>
      <c r="AA408" s="46"/>
      <c r="AB408" s="45"/>
      <c r="AC408" s="46"/>
      <c r="AD408" s="46"/>
      <c r="AE408" s="46"/>
      <c r="AF408" s="46"/>
      <c r="AG408" s="46"/>
      <c r="AH408" s="45"/>
      <c r="AI408" s="45"/>
      <c r="AJ408" s="45"/>
      <c r="AK408" s="45"/>
      <c r="AL408" s="45"/>
      <c r="AM408" s="45"/>
      <c r="AN408" s="45"/>
      <c r="AO408" s="45"/>
      <c r="AP408" s="45"/>
      <c r="AQ408" s="45"/>
      <c r="AR408" s="46"/>
    </row>
    <row r="409" spans="25:44" x14ac:dyDescent="0.2">
      <c r="Y409" s="45"/>
      <c r="Z409" s="45"/>
      <c r="AA409" s="46"/>
      <c r="AB409" s="45"/>
      <c r="AC409" s="46"/>
      <c r="AD409" s="46"/>
      <c r="AE409" s="46"/>
      <c r="AF409" s="46"/>
      <c r="AG409" s="46"/>
      <c r="AH409" s="45"/>
      <c r="AI409" s="45"/>
      <c r="AJ409" s="45"/>
      <c r="AK409" s="45"/>
      <c r="AL409" s="45"/>
      <c r="AM409" s="45"/>
      <c r="AN409" s="45"/>
      <c r="AO409" s="45"/>
      <c r="AP409" s="45"/>
      <c r="AQ409" s="45"/>
      <c r="AR409" s="46"/>
    </row>
    <row r="410" spans="25:44" x14ac:dyDescent="0.2">
      <c r="Y410" s="45"/>
      <c r="Z410" s="45"/>
      <c r="AA410" s="46"/>
      <c r="AB410" s="45"/>
      <c r="AC410" s="46"/>
      <c r="AD410" s="46"/>
      <c r="AE410" s="46"/>
      <c r="AF410" s="46"/>
      <c r="AG410" s="46"/>
      <c r="AH410" s="45"/>
      <c r="AI410" s="45"/>
      <c r="AJ410" s="45"/>
      <c r="AK410" s="45"/>
      <c r="AL410" s="45"/>
      <c r="AM410" s="45"/>
      <c r="AN410" s="45"/>
      <c r="AO410" s="45"/>
      <c r="AP410" s="45"/>
      <c r="AQ410" s="45"/>
      <c r="AR410" s="46"/>
    </row>
    <row r="411" spans="25:44" x14ac:dyDescent="0.2">
      <c r="Y411" s="45"/>
      <c r="Z411" s="45"/>
      <c r="AA411" s="46"/>
      <c r="AB411" s="45"/>
      <c r="AC411" s="46"/>
      <c r="AD411" s="46"/>
      <c r="AE411" s="46"/>
      <c r="AF411" s="46"/>
      <c r="AG411" s="46"/>
      <c r="AH411" s="45"/>
      <c r="AI411" s="45"/>
      <c r="AJ411" s="45"/>
      <c r="AK411" s="45"/>
      <c r="AL411" s="45"/>
      <c r="AM411" s="45"/>
      <c r="AN411" s="45"/>
      <c r="AO411" s="45"/>
      <c r="AP411" s="45"/>
      <c r="AQ411" s="45"/>
      <c r="AR411" s="46"/>
    </row>
    <row r="412" spans="25:44" x14ac:dyDescent="0.2">
      <c r="Y412" s="45"/>
      <c r="Z412" s="45"/>
      <c r="AA412" s="46"/>
      <c r="AB412" s="45"/>
      <c r="AC412" s="46"/>
      <c r="AD412" s="46"/>
      <c r="AE412" s="46"/>
      <c r="AF412" s="46"/>
      <c r="AG412" s="46"/>
      <c r="AH412" s="45"/>
      <c r="AI412" s="45"/>
      <c r="AJ412" s="45"/>
      <c r="AK412" s="45"/>
      <c r="AL412" s="45"/>
      <c r="AM412" s="45"/>
      <c r="AN412" s="45"/>
      <c r="AO412" s="45"/>
      <c r="AP412" s="45"/>
      <c r="AQ412" s="45"/>
      <c r="AR412" s="46"/>
    </row>
    <row r="413" spans="25:44" x14ac:dyDescent="0.2">
      <c r="Y413" s="45"/>
      <c r="Z413" s="45"/>
      <c r="AA413" s="46"/>
      <c r="AB413" s="45"/>
      <c r="AC413" s="46"/>
      <c r="AD413" s="46"/>
      <c r="AE413" s="46"/>
      <c r="AF413" s="46"/>
      <c r="AG413" s="46"/>
      <c r="AH413" s="45"/>
      <c r="AI413" s="45"/>
      <c r="AJ413" s="45"/>
      <c r="AK413" s="45"/>
      <c r="AL413" s="45"/>
      <c r="AM413" s="45"/>
      <c r="AN413" s="45"/>
      <c r="AO413" s="45"/>
      <c r="AP413" s="45"/>
      <c r="AQ413" s="45"/>
      <c r="AR413" s="46"/>
    </row>
    <row r="414" spans="25:44" x14ac:dyDescent="0.2">
      <c r="Y414" s="45"/>
      <c r="Z414" s="45"/>
      <c r="AA414" s="46"/>
      <c r="AB414" s="45"/>
      <c r="AC414" s="46"/>
      <c r="AD414" s="46"/>
      <c r="AE414" s="46"/>
      <c r="AF414" s="46"/>
      <c r="AG414" s="46"/>
      <c r="AH414" s="45"/>
      <c r="AI414" s="45"/>
      <c r="AJ414" s="45"/>
      <c r="AK414" s="45"/>
      <c r="AL414" s="45"/>
      <c r="AM414" s="45"/>
      <c r="AN414" s="45"/>
      <c r="AO414" s="45"/>
      <c r="AP414" s="45"/>
      <c r="AQ414" s="45"/>
      <c r="AR414" s="46"/>
    </row>
    <row r="415" spans="25:44" x14ac:dyDescent="0.2">
      <c r="Y415" s="45"/>
      <c r="Z415" s="45"/>
      <c r="AA415" s="46"/>
      <c r="AB415" s="45"/>
      <c r="AC415" s="46"/>
      <c r="AD415" s="46"/>
      <c r="AE415" s="46"/>
      <c r="AF415" s="46"/>
      <c r="AG415" s="46"/>
      <c r="AH415" s="45"/>
      <c r="AI415" s="45"/>
      <c r="AJ415" s="45"/>
      <c r="AK415" s="45"/>
      <c r="AL415" s="45"/>
      <c r="AM415" s="45"/>
      <c r="AN415" s="45"/>
      <c r="AO415" s="45"/>
      <c r="AP415" s="45"/>
      <c r="AQ415" s="45"/>
      <c r="AR415" s="46"/>
    </row>
    <row r="416" spans="25:44" x14ac:dyDescent="0.2">
      <c r="Y416" s="45"/>
      <c r="Z416" s="45"/>
      <c r="AA416" s="46"/>
      <c r="AB416" s="45"/>
      <c r="AC416" s="46"/>
      <c r="AD416" s="46"/>
      <c r="AE416" s="46"/>
      <c r="AF416" s="46"/>
      <c r="AG416" s="46"/>
      <c r="AH416" s="45"/>
      <c r="AI416" s="45"/>
      <c r="AJ416" s="45"/>
      <c r="AK416" s="45"/>
      <c r="AL416" s="45"/>
      <c r="AM416" s="45"/>
      <c r="AN416" s="45"/>
      <c r="AO416" s="45"/>
      <c r="AP416" s="45"/>
      <c r="AQ416" s="45"/>
      <c r="AR416" s="46"/>
    </row>
    <row r="417" spans="25:44" x14ac:dyDescent="0.2">
      <c r="Y417" s="45"/>
      <c r="Z417" s="45"/>
      <c r="AA417" s="46"/>
      <c r="AB417" s="45"/>
      <c r="AC417" s="46"/>
      <c r="AD417" s="46"/>
      <c r="AE417" s="46"/>
      <c r="AF417" s="46"/>
      <c r="AG417" s="46"/>
      <c r="AH417" s="45"/>
      <c r="AI417" s="45"/>
      <c r="AJ417" s="45"/>
      <c r="AK417" s="45"/>
      <c r="AL417" s="45"/>
      <c r="AM417" s="45"/>
      <c r="AN417" s="45"/>
      <c r="AO417" s="45"/>
      <c r="AP417" s="45"/>
      <c r="AQ417" s="45"/>
      <c r="AR417" s="46"/>
    </row>
    <row r="418" spans="25:44" x14ac:dyDescent="0.2">
      <c r="Y418" s="45"/>
      <c r="Z418" s="45"/>
      <c r="AA418" s="46"/>
      <c r="AB418" s="45"/>
      <c r="AC418" s="46"/>
      <c r="AD418" s="46"/>
      <c r="AE418" s="46"/>
      <c r="AF418" s="46"/>
      <c r="AG418" s="46"/>
      <c r="AH418" s="45"/>
      <c r="AI418" s="45"/>
      <c r="AJ418" s="45"/>
      <c r="AK418" s="45"/>
      <c r="AL418" s="45"/>
      <c r="AM418" s="45"/>
      <c r="AN418" s="45"/>
      <c r="AO418" s="45"/>
      <c r="AP418" s="45"/>
      <c r="AQ418" s="45"/>
      <c r="AR418" s="46"/>
    </row>
    <row r="419" spans="25:44" x14ac:dyDescent="0.2">
      <c r="Y419" s="45"/>
      <c r="Z419" s="45"/>
      <c r="AA419" s="46"/>
      <c r="AB419" s="45"/>
      <c r="AC419" s="46"/>
      <c r="AD419" s="46"/>
      <c r="AE419" s="46"/>
      <c r="AF419" s="46"/>
      <c r="AG419" s="46"/>
      <c r="AH419" s="45"/>
      <c r="AI419" s="45"/>
      <c r="AJ419" s="45"/>
      <c r="AK419" s="45"/>
      <c r="AL419" s="45"/>
      <c r="AM419" s="45"/>
      <c r="AN419" s="45"/>
      <c r="AO419" s="45"/>
      <c r="AP419" s="45"/>
      <c r="AQ419" s="45"/>
      <c r="AR419" s="46"/>
    </row>
    <row r="420" spans="25:44" x14ac:dyDescent="0.2">
      <c r="Y420" s="45"/>
      <c r="Z420" s="45"/>
      <c r="AA420" s="46"/>
      <c r="AB420" s="45"/>
      <c r="AC420" s="46"/>
      <c r="AD420" s="46"/>
      <c r="AE420" s="46"/>
      <c r="AF420" s="46"/>
      <c r="AG420" s="46"/>
      <c r="AH420" s="45"/>
      <c r="AI420" s="45"/>
      <c r="AJ420" s="45"/>
      <c r="AK420" s="45"/>
      <c r="AL420" s="45"/>
      <c r="AM420" s="45"/>
      <c r="AN420" s="45"/>
      <c r="AO420" s="45"/>
      <c r="AP420" s="45"/>
      <c r="AQ420" s="45"/>
      <c r="AR420" s="46"/>
    </row>
    <row r="421" spans="25:44" x14ac:dyDescent="0.2">
      <c r="Y421" s="45"/>
      <c r="Z421" s="45"/>
      <c r="AA421" s="46"/>
      <c r="AB421" s="45"/>
      <c r="AC421" s="46"/>
      <c r="AD421" s="46"/>
      <c r="AE421" s="46"/>
      <c r="AF421" s="46"/>
      <c r="AG421" s="46"/>
      <c r="AH421" s="45"/>
      <c r="AI421" s="45"/>
      <c r="AJ421" s="45"/>
      <c r="AK421" s="45"/>
      <c r="AL421" s="45"/>
      <c r="AM421" s="45"/>
      <c r="AN421" s="45"/>
      <c r="AO421" s="45"/>
      <c r="AP421" s="45"/>
      <c r="AQ421" s="45"/>
      <c r="AR421" s="46"/>
    </row>
    <row r="422" spans="25:44" x14ac:dyDescent="0.2">
      <c r="Y422" s="45"/>
      <c r="Z422" s="45"/>
      <c r="AA422" s="46"/>
      <c r="AB422" s="45"/>
      <c r="AC422" s="46"/>
      <c r="AD422" s="46"/>
      <c r="AE422" s="46"/>
      <c r="AF422" s="46"/>
      <c r="AG422" s="46"/>
      <c r="AH422" s="45"/>
      <c r="AI422" s="45"/>
      <c r="AJ422" s="45"/>
      <c r="AK422" s="45"/>
      <c r="AL422" s="45"/>
      <c r="AM422" s="45"/>
      <c r="AN422" s="45"/>
      <c r="AO422" s="45"/>
      <c r="AP422" s="45"/>
      <c r="AQ422" s="45"/>
      <c r="AR422" s="46"/>
    </row>
    <row r="423" spans="25:44" x14ac:dyDescent="0.2">
      <c r="Y423" s="45"/>
      <c r="Z423" s="45"/>
      <c r="AA423" s="46"/>
      <c r="AB423" s="45"/>
      <c r="AC423" s="46"/>
      <c r="AD423" s="46"/>
      <c r="AE423" s="46"/>
      <c r="AF423" s="46"/>
      <c r="AG423" s="46"/>
      <c r="AH423" s="45"/>
      <c r="AI423" s="45"/>
      <c r="AJ423" s="45"/>
      <c r="AK423" s="45"/>
      <c r="AL423" s="45"/>
      <c r="AM423" s="45"/>
      <c r="AN423" s="45"/>
      <c r="AO423" s="45"/>
      <c r="AP423" s="45"/>
      <c r="AQ423" s="45"/>
      <c r="AR423" s="46"/>
    </row>
    <row r="424" spans="25:44" x14ac:dyDescent="0.2">
      <c r="Y424" s="45"/>
      <c r="Z424" s="45"/>
      <c r="AA424" s="46"/>
      <c r="AB424" s="45"/>
      <c r="AC424" s="46"/>
      <c r="AD424" s="46"/>
      <c r="AE424" s="46"/>
      <c r="AF424" s="46"/>
      <c r="AG424" s="46"/>
      <c r="AH424" s="45"/>
      <c r="AI424" s="45"/>
      <c r="AJ424" s="45"/>
      <c r="AK424" s="45"/>
      <c r="AL424" s="45"/>
      <c r="AM424" s="45"/>
      <c r="AN424" s="45"/>
      <c r="AO424" s="45"/>
      <c r="AP424" s="45"/>
      <c r="AQ424" s="45"/>
      <c r="AR424" s="46"/>
    </row>
    <row r="425" spans="25:44" x14ac:dyDescent="0.2">
      <c r="Y425" s="45"/>
      <c r="Z425" s="45"/>
      <c r="AA425" s="46"/>
      <c r="AB425" s="45"/>
      <c r="AC425" s="46"/>
      <c r="AD425" s="46"/>
      <c r="AE425" s="46"/>
      <c r="AF425" s="46"/>
      <c r="AG425" s="46"/>
      <c r="AH425" s="45"/>
      <c r="AI425" s="45"/>
      <c r="AJ425" s="45"/>
      <c r="AK425" s="45"/>
      <c r="AL425" s="45"/>
      <c r="AM425" s="45"/>
      <c r="AN425" s="45"/>
      <c r="AO425" s="45"/>
      <c r="AP425" s="45"/>
      <c r="AQ425" s="45"/>
      <c r="AR425" s="46"/>
    </row>
    <row r="426" spans="25:44" x14ac:dyDescent="0.2">
      <c r="Y426" s="45"/>
      <c r="Z426" s="45"/>
      <c r="AA426" s="46"/>
      <c r="AB426" s="45"/>
      <c r="AC426" s="46"/>
      <c r="AD426" s="46"/>
      <c r="AE426" s="46"/>
      <c r="AF426" s="46"/>
      <c r="AG426" s="46"/>
      <c r="AH426" s="45"/>
      <c r="AI426" s="45"/>
      <c r="AJ426" s="45"/>
      <c r="AK426" s="45"/>
      <c r="AL426" s="45"/>
      <c r="AM426" s="45"/>
      <c r="AN426" s="45"/>
      <c r="AO426" s="45"/>
      <c r="AP426" s="45"/>
      <c r="AQ426" s="45"/>
      <c r="AR426" s="46"/>
    </row>
    <row r="427" spans="25:44" x14ac:dyDescent="0.2">
      <c r="Y427" s="45"/>
      <c r="Z427" s="45"/>
      <c r="AA427" s="46"/>
      <c r="AB427" s="45"/>
      <c r="AC427" s="46"/>
      <c r="AD427" s="46"/>
      <c r="AE427" s="46"/>
      <c r="AF427" s="46"/>
      <c r="AG427" s="46"/>
      <c r="AH427" s="45"/>
      <c r="AI427" s="45"/>
      <c r="AJ427" s="45"/>
      <c r="AK427" s="45"/>
      <c r="AL427" s="45"/>
      <c r="AM427" s="45"/>
      <c r="AN427" s="45"/>
      <c r="AO427" s="45"/>
      <c r="AP427" s="45"/>
      <c r="AQ427" s="45"/>
      <c r="AR427" s="46"/>
    </row>
    <row r="428" spans="25:44" x14ac:dyDescent="0.2">
      <c r="Y428" s="45"/>
      <c r="Z428" s="45"/>
      <c r="AA428" s="46"/>
      <c r="AB428" s="45"/>
      <c r="AC428" s="46"/>
      <c r="AD428" s="46"/>
      <c r="AE428" s="46"/>
      <c r="AF428" s="46"/>
      <c r="AG428" s="46"/>
      <c r="AH428" s="45"/>
      <c r="AI428" s="45"/>
      <c r="AJ428" s="45"/>
      <c r="AK428" s="45"/>
      <c r="AL428" s="45"/>
      <c r="AM428" s="45"/>
      <c r="AN428" s="45"/>
      <c r="AO428" s="45"/>
      <c r="AP428" s="45"/>
      <c r="AQ428" s="45"/>
      <c r="AR428" s="46"/>
    </row>
    <row r="429" spans="25:44" x14ac:dyDescent="0.2">
      <c r="Y429" s="45"/>
      <c r="Z429" s="45"/>
      <c r="AA429" s="46"/>
      <c r="AB429" s="45"/>
      <c r="AC429" s="46"/>
      <c r="AD429" s="46"/>
      <c r="AE429" s="46"/>
      <c r="AF429" s="46"/>
      <c r="AG429" s="46"/>
      <c r="AH429" s="45"/>
      <c r="AI429" s="45"/>
      <c r="AJ429" s="45"/>
      <c r="AK429" s="45"/>
      <c r="AL429" s="45"/>
      <c r="AM429" s="45"/>
      <c r="AN429" s="45"/>
      <c r="AO429" s="45"/>
      <c r="AP429" s="45"/>
      <c r="AQ429" s="45"/>
      <c r="AR429" s="46"/>
    </row>
    <row r="430" spans="25:44" x14ac:dyDescent="0.2">
      <c r="Y430" s="45"/>
      <c r="Z430" s="45"/>
      <c r="AA430" s="46"/>
      <c r="AB430" s="45"/>
      <c r="AC430" s="46"/>
      <c r="AD430" s="46"/>
      <c r="AE430" s="46"/>
      <c r="AF430" s="46"/>
      <c r="AG430" s="46"/>
      <c r="AH430" s="45"/>
      <c r="AI430" s="45"/>
      <c r="AJ430" s="45"/>
      <c r="AK430" s="45"/>
      <c r="AL430" s="45"/>
      <c r="AM430" s="45"/>
      <c r="AN430" s="45"/>
      <c r="AO430" s="45"/>
      <c r="AP430" s="45"/>
      <c r="AQ430" s="45"/>
      <c r="AR430" s="46"/>
    </row>
    <row r="431" spans="25:44" x14ac:dyDescent="0.2">
      <c r="Y431" s="45"/>
      <c r="Z431" s="45"/>
      <c r="AA431" s="46"/>
      <c r="AB431" s="45"/>
      <c r="AC431" s="46"/>
      <c r="AD431" s="46"/>
      <c r="AE431" s="46"/>
      <c r="AF431" s="46"/>
      <c r="AG431" s="46"/>
      <c r="AH431" s="45"/>
      <c r="AI431" s="45"/>
      <c r="AJ431" s="45"/>
      <c r="AK431" s="45"/>
      <c r="AL431" s="45"/>
      <c r="AM431" s="45"/>
      <c r="AN431" s="45"/>
      <c r="AO431" s="45"/>
      <c r="AP431" s="45"/>
      <c r="AQ431" s="45"/>
      <c r="AR431" s="46"/>
    </row>
    <row r="432" spans="25:44" x14ac:dyDescent="0.2">
      <c r="Y432" s="45"/>
      <c r="Z432" s="45"/>
      <c r="AA432" s="46"/>
      <c r="AB432" s="45"/>
      <c r="AC432" s="46"/>
      <c r="AD432" s="46"/>
      <c r="AE432" s="46"/>
      <c r="AF432" s="46"/>
      <c r="AG432" s="46"/>
      <c r="AH432" s="45"/>
      <c r="AI432" s="45"/>
      <c r="AJ432" s="45"/>
      <c r="AK432" s="45"/>
      <c r="AL432" s="45"/>
      <c r="AM432" s="45"/>
      <c r="AN432" s="45"/>
      <c r="AO432" s="45"/>
      <c r="AP432" s="45"/>
      <c r="AQ432" s="45"/>
      <c r="AR432" s="46"/>
    </row>
    <row r="433" spans="25:44" x14ac:dyDescent="0.2">
      <c r="Y433" s="45"/>
      <c r="Z433" s="45"/>
      <c r="AA433" s="46"/>
      <c r="AB433" s="45"/>
      <c r="AC433" s="46"/>
      <c r="AD433" s="46"/>
      <c r="AE433" s="46"/>
      <c r="AF433" s="46"/>
      <c r="AG433" s="46"/>
      <c r="AH433" s="45"/>
      <c r="AI433" s="45"/>
      <c r="AJ433" s="45"/>
      <c r="AK433" s="45"/>
      <c r="AL433" s="45"/>
      <c r="AM433" s="45"/>
      <c r="AN433" s="45"/>
      <c r="AO433" s="45"/>
      <c r="AP433" s="45"/>
      <c r="AQ433" s="45"/>
      <c r="AR433" s="46"/>
    </row>
    <row r="434" spans="25:44" x14ac:dyDescent="0.2">
      <c r="Y434" s="45"/>
      <c r="Z434" s="45"/>
      <c r="AA434" s="46"/>
      <c r="AB434" s="45"/>
      <c r="AC434" s="46"/>
      <c r="AD434" s="46"/>
      <c r="AE434" s="46"/>
      <c r="AF434" s="46"/>
      <c r="AG434" s="46"/>
      <c r="AH434" s="45"/>
      <c r="AI434" s="45"/>
      <c r="AJ434" s="45"/>
      <c r="AK434" s="45"/>
      <c r="AL434" s="45"/>
      <c r="AM434" s="45"/>
      <c r="AN434" s="45"/>
      <c r="AO434" s="45"/>
      <c r="AP434" s="45"/>
      <c r="AQ434" s="45"/>
      <c r="AR434" s="46"/>
    </row>
    <row r="435" spans="25:44" x14ac:dyDescent="0.2">
      <c r="Y435" s="45"/>
      <c r="Z435" s="45"/>
      <c r="AA435" s="46"/>
      <c r="AB435" s="45"/>
      <c r="AC435" s="46"/>
      <c r="AD435" s="46"/>
      <c r="AE435" s="46"/>
      <c r="AF435" s="46"/>
      <c r="AG435" s="46"/>
      <c r="AH435" s="45"/>
      <c r="AI435" s="45"/>
      <c r="AJ435" s="45"/>
      <c r="AK435" s="45"/>
      <c r="AL435" s="45"/>
      <c r="AM435" s="45"/>
      <c r="AN435" s="45"/>
      <c r="AO435" s="45"/>
      <c r="AP435" s="45"/>
      <c r="AQ435" s="45"/>
      <c r="AR435" s="46"/>
    </row>
    <row r="436" spans="25:44" x14ac:dyDescent="0.2">
      <c r="Y436" s="45"/>
      <c r="Z436" s="45"/>
      <c r="AA436" s="46"/>
      <c r="AB436" s="45"/>
      <c r="AC436" s="46"/>
      <c r="AD436" s="46"/>
      <c r="AE436" s="46"/>
      <c r="AF436" s="46"/>
      <c r="AG436" s="46"/>
      <c r="AH436" s="45"/>
      <c r="AI436" s="45"/>
      <c r="AJ436" s="45"/>
      <c r="AK436" s="45"/>
      <c r="AL436" s="45"/>
      <c r="AM436" s="45"/>
      <c r="AN436" s="45"/>
      <c r="AO436" s="45"/>
      <c r="AP436" s="45"/>
      <c r="AQ436" s="45"/>
      <c r="AR436" s="46"/>
    </row>
    <row r="437" spans="25:44" x14ac:dyDescent="0.2">
      <c r="Y437" s="45"/>
      <c r="Z437" s="45"/>
      <c r="AA437" s="46"/>
      <c r="AB437" s="45"/>
      <c r="AC437" s="46"/>
      <c r="AD437" s="46"/>
      <c r="AE437" s="46"/>
      <c r="AF437" s="46"/>
      <c r="AG437" s="46"/>
      <c r="AH437" s="45"/>
      <c r="AI437" s="45"/>
      <c r="AJ437" s="45"/>
      <c r="AK437" s="45"/>
      <c r="AL437" s="45"/>
      <c r="AM437" s="45"/>
      <c r="AN437" s="45"/>
      <c r="AO437" s="45"/>
      <c r="AP437" s="45"/>
      <c r="AQ437" s="45"/>
      <c r="AR437" s="46"/>
    </row>
    <row r="438" spans="25:44" x14ac:dyDescent="0.2">
      <c r="Y438" s="45"/>
      <c r="Z438" s="45"/>
      <c r="AA438" s="46"/>
      <c r="AB438" s="45"/>
      <c r="AC438" s="46"/>
      <c r="AD438" s="46"/>
      <c r="AE438" s="46"/>
      <c r="AF438" s="46"/>
      <c r="AG438" s="46"/>
      <c r="AH438" s="45"/>
      <c r="AI438" s="45"/>
      <c r="AJ438" s="45"/>
      <c r="AK438" s="45"/>
      <c r="AL438" s="45"/>
      <c r="AM438" s="45"/>
      <c r="AN438" s="45"/>
      <c r="AO438" s="45"/>
      <c r="AP438" s="45"/>
      <c r="AQ438" s="45"/>
      <c r="AR438" s="46"/>
    </row>
    <row r="439" spans="25:44" x14ac:dyDescent="0.2">
      <c r="Y439" s="45"/>
      <c r="Z439" s="45"/>
      <c r="AA439" s="46"/>
      <c r="AB439" s="45"/>
      <c r="AC439" s="46"/>
      <c r="AD439" s="46"/>
      <c r="AE439" s="46"/>
      <c r="AF439" s="46"/>
      <c r="AG439" s="46"/>
      <c r="AH439" s="45"/>
      <c r="AI439" s="45"/>
      <c r="AJ439" s="45"/>
      <c r="AK439" s="45"/>
      <c r="AL439" s="45"/>
      <c r="AM439" s="45"/>
      <c r="AN439" s="45"/>
      <c r="AO439" s="45"/>
      <c r="AP439" s="45"/>
      <c r="AQ439" s="45"/>
      <c r="AR439" s="46"/>
    </row>
    <row r="440" spans="25:44" x14ac:dyDescent="0.2">
      <c r="Y440" s="45"/>
      <c r="Z440" s="45"/>
      <c r="AA440" s="46"/>
      <c r="AB440" s="45"/>
      <c r="AC440" s="46"/>
      <c r="AD440" s="46"/>
      <c r="AE440" s="46"/>
      <c r="AF440" s="46"/>
      <c r="AG440" s="46"/>
      <c r="AH440" s="45"/>
      <c r="AI440" s="45"/>
      <c r="AJ440" s="45"/>
      <c r="AK440" s="45"/>
      <c r="AL440" s="45"/>
      <c r="AM440" s="45"/>
      <c r="AN440" s="45"/>
      <c r="AO440" s="45"/>
      <c r="AP440" s="45"/>
      <c r="AQ440" s="45"/>
      <c r="AR440" s="46"/>
    </row>
    <row r="441" spans="25:44" x14ac:dyDescent="0.2">
      <c r="Y441" s="45"/>
      <c r="Z441" s="45"/>
      <c r="AA441" s="46"/>
      <c r="AB441" s="45"/>
      <c r="AC441" s="46"/>
      <c r="AD441" s="46"/>
      <c r="AE441" s="46"/>
      <c r="AF441" s="46"/>
      <c r="AG441" s="46"/>
      <c r="AH441" s="45"/>
      <c r="AI441" s="45"/>
      <c r="AJ441" s="45"/>
      <c r="AK441" s="45"/>
      <c r="AL441" s="45"/>
      <c r="AM441" s="45"/>
      <c r="AN441" s="45"/>
      <c r="AO441" s="45"/>
      <c r="AP441" s="45"/>
      <c r="AQ441" s="45"/>
      <c r="AR441" s="46"/>
    </row>
    <row r="442" spans="25:44" x14ac:dyDescent="0.2">
      <c r="Y442" s="45"/>
      <c r="Z442" s="45"/>
      <c r="AA442" s="46"/>
      <c r="AB442" s="45"/>
      <c r="AC442" s="46"/>
      <c r="AD442" s="46"/>
      <c r="AE442" s="46"/>
      <c r="AF442" s="46"/>
      <c r="AG442" s="46"/>
      <c r="AH442" s="45"/>
      <c r="AI442" s="45"/>
      <c r="AJ442" s="45"/>
      <c r="AK442" s="45"/>
      <c r="AL442" s="45"/>
      <c r="AM442" s="45"/>
      <c r="AN442" s="45"/>
      <c r="AO442" s="45"/>
      <c r="AP442" s="45"/>
      <c r="AQ442" s="45"/>
      <c r="AR442" s="46"/>
    </row>
    <row r="443" spans="25:44" x14ac:dyDescent="0.2">
      <c r="Y443" s="45"/>
      <c r="Z443" s="45"/>
      <c r="AA443" s="46"/>
      <c r="AB443" s="45"/>
      <c r="AC443" s="46"/>
      <c r="AD443" s="46"/>
      <c r="AE443" s="46"/>
      <c r="AF443" s="46"/>
      <c r="AG443" s="46"/>
      <c r="AH443" s="45"/>
      <c r="AI443" s="45"/>
      <c r="AJ443" s="45"/>
      <c r="AK443" s="45"/>
      <c r="AL443" s="45"/>
      <c r="AM443" s="45"/>
      <c r="AN443" s="45"/>
      <c r="AO443" s="45"/>
      <c r="AP443" s="45"/>
      <c r="AQ443" s="45"/>
      <c r="AR443" s="46"/>
    </row>
    <row r="444" spans="25:44" x14ac:dyDescent="0.2">
      <c r="Y444" s="45"/>
      <c r="Z444" s="45"/>
      <c r="AA444" s="46"/>
      <c r="AB444" s="45"/>
      <c r="AC444" s="46"/>
      <c r="AD444" s="46"/>
      <c r="AE444" s="46"/>
      <c r="AF444" s="46"/>
      <c r="AG444" s="46"/>
      <c r="AH444" s="45"/>
      <c r="AI444" s="45"/>
      <c r="AJ444" s="45"/>
      <c r="AK444" s="45"/>
      <c r="AL444" s="45"/>
      <c r="AM444" s="45"/>
      <c r="AN444" s="45"/>
      <c r="AO444" s="45"/>
      <c r="AP444" s="45"/>
      <c r="AQ444" s="45"/>
      <c r="AR444" s="46"/>
    </row>
    <row r="445" spans="25:44" x14ac:dyDescent="0.2">
      <c r="Y445" s="45"/>
      <c r="Z445" s="45"/>
      <c r="AA445" s="46"/>
      <c r="AB445" s="45"/>
      <c r="AC445" s="46"/>
      <c r="AD445" s="46"/>
      <c r="AE445" s="46"/>
      <c r="AF445" s="46"/>
      <c r="AG445" s="46"/>
      <c r="AH445" s="45"/>
      <c r="AI445" s="45"/>
      <c r="AJ445" s="45"/>
      <c r="AK445" s="45"/>
      <c r="AL445" s="45"/>
      <c r="AM445" s="45"/>
      <c r="AN445" s="45"/>
      <c r="AO445" s="45"/>
      <c r="AP445" s="45"/>
      <c r="AQ445" s="45"/>
      <c r="AR445" s="46"/>
    </row>
    <row r="446" spans="25:44" x14ac:dyDescent="0.2">
      <c r="Y446" s="45"/>
      <c r="Z446" s="45"/>
      <c r="AA446" s="46"/>
      <c r="AB446" s="45"/>
      <c r="AC446" s="46"/>
      <c r="AD446" s="46"/>
      <c r="AE446" s="46"/>
      <c r="AF446" s="46"/>
      <c r="AG446" s="46"/>
      <c r="AH446" s="45"/>
      <c r="AI446" s="45"/>
      <c r="AJ446" s="45"/>
      <c r="AK446" s="45"/>
      <c r="AL446" s="45"/>
      <c r="AM446" s="45"/>
      <c r="AN446" s="45"/>
      <c r="AO446" s="45"/>
      <c r="AP446" s="45"/>
      <c r="AQ446" s="45"/>
      <c r="AR446" s="46"/>
    </row>
    <row r="447" spans="25:44" x14ac:dyDescent="0.2">
      <c r="Y447" s="45"/>
      <c r="Z447" s="45"/>
      <c r="AA447" s="46"/>
      <c r="AB447" s="45"/>
      <c r="AC447" s="46"/>
      <c r="AD447" s="46"/>
      <c r="AE447" s="46"/>
      <c r="AF447" s="46"/>
      <c r="AG447" s="46"/>
      <c r="AH447" s="45"/>
      <c r="AI447" s="45"/>
      <c r="AJ447" s="45"/>
      <c r="AK447" s="45"/>
      <c r="AL447" s="45"/>
      <c r="AM447" s="45"/>
      <c r="AN447" s="45"/>
      <c r="AO447" s="45"/>
      <c r="AP447" s="45"/>
      <c r="AQ447" s="45"/>
      <c r="AR447" s="46"/>
    </row>
    <row r="448" spans="25:44" x14ac:dyDescent="0.2">
      <c r="Y448" s="45"/>
      <c r="Z448" s="45"/>
      <c r="AA448" s="46"/>
      <c r="AB448" s="45"/>
      <c r="AC448" s="46"/>
      <c r="AD448" s="46"/>
      <c r="AE448" s="46"/>
      <c r="AF448" s="46"/>
      <c r="AG448" s="46"/>
      <c r="AH448" s="45"/>
      <c r="AI448" s="45"/>
      <c r="AJ448" s="45"/>
      <c r="AK448" s="45"/>
      <c r="AL448" s="45"/>
      <c r="AM448" s="45"/>
      <c r="AN448" s="45"/>
      <c r="AO448" s="45"/>
      <c r="AP448" s="45"/>
      <c r="AQ448" s="45"/>
      <c r="AR448" s="46"/>
    </row>
    <row r="449" spans="25:44" x14ac:dyDescent="0.2">
      <c r="Y449" s="45"/>
      <c r="Z449" s="45"/>
      <c r="AA449" s="46"/>
      <c r="AB449" s="45"/>
      <c r="AC449" s="46"/>
      <c r="AD449" s="46"/>
      <c r="AE449" s="46"/>
      <c r="AF449" s="46"/>
      <c r="AG449" s="46"/>
      <c r="AH449" s="45"/>
      <c r="AI449" s="45"/>
      <c r="AJ449" s="45"/>
      <c r="AK449" s="45"/>
      <c r="AL449" s="45"/>
      <c r="AM449" s="45"/>
      <c r="AN449" s="45"/>
      <c r="AO449" s="45"/>
      <c r="AP449" s="45"/>
      <c r="AQ449" s="45"/>
      <c r="AR449" s="46"/>
    </row>
    <row r="450" spans="25:44" x14ac:dyDescent="0.2">
      <c r="Y450" s="45"/>
      <c r="Z450" s="45"/>
      <c r="AA450" s="46"/>
      <c r="AB450" s="45"/>
      <c r="AC450" s="46"/>
      <c r="AD450" s="46"/>
      <c r="AE450" s="46"/>
      <c r="AF450" s="46"/>
      <c r="AG450" s="46"/>
      <c r="AH450" s="45"/>
      <c r="AI450" s="45"/>
      <c r="AJ450" s="45"/>
      <c r="AK450" s="45"/>
      <c r="AL450" s="45"/>
      <c r="AM450" s="45"/>
      <c r="AN450" s="45"/>
      <c r="AO450" s="45"/>
      <c r="AP450" s="45"/>
      <c r="AQ450" s="45"/>
      <c r="AR450" s="46"/>
    </row>
    <row r="451" spans="25:44" x14ac:dyDescent="0.2">
      <c r="Y451" s="45"/>
      <c r="Z451" s="45"/>
      <c r="AA451" s="46"/>
      <c r="AB451" s="45"/>
      <c r="AC451" s="46"/>
      <c r="AD451" s="46"/>
      <c r="AE451" s="46"/>
      <c r="AF451" s="46"/>
      <c r="AG451" s="46"/>
      <c r="AH451" s="45"/>
      <c r="AI451" s="45"/>
      <c r="AJ451" s="45"/>
      <c r="AK451" s="45"/>
      <c r="AL451" s="45"/>
      <c r="AM451" s="45"/>
      <c r="AN451" s="45"/>
      <c r="AO451" s="45"/>
      <c r="AP451" s="45"/>
      <c r="AQ451" s="45"/>
      <c r="AR451" s="46"/>
    </row>
    <row r="452" spans="25:44" x14ac:dyDescent="0.2">
      <c r="Y452" s="45"/>
      <c r="Z452" s="45"/>
      <c r="AA452" s="46"/>
      <c r="AB452" s="45"/>
      <c r="AC452" s="46"/>
      <c r="AD452" s="46"/>
      <c r="AE452" s="46"/>
      <c r="AF452" s="46"/>
      <c r="AG452" s="46"/>
      <c r="AH452" s="45"/>
      <c r="AI452" s="45"/>
      <c r="AJ452" s="45"/>
      <c r="AK452" s="45"/>
      <c r="AL452" s="45"/>
      <c r="AM452" s="45"/>
      <c r="AN452" s="45"/>
      <c r="AO452" s="45"/>
      <c r="AP452" s="45"/>
      <c r="AQ452" s="45"/>
      <c r="AR452" s="46"/>
    </row>
    <row r="453" spans="25:44" x14ac:dyDescent="0.2">
      <c r="Y453" s="45"/>
      <c r="Z453" s="45"/>
      <c r="AA453" s="46"/>
      <c r="AB453" s="45"/>
      <c r="AC453" s="46"/>
      <c r="AD453" s="46"/>
      <c r="AE453" s="46"/>
      <c r="AF453" s="46"/>
      <c r="AG453" s="46"/>
      <c r="AH453" s="45"/>
      <c r="AI453" s="45"/>
      <c r="AJ453" s="45"/>
      <c r="AK453" s="45"/>
      <c r="AL453" s="45"/>
      <c r="AM453" s="45"/>
      <c r="AN453" s="45"/>
      <c r="AO453" s="45"/>
      <c r="AP453" s="45"/>
      <c r="AQ453" s="45"/>
      <c r="AR453" s="46"/>
    </row>
    <row r="454" spans="25:44" x14ac:dyDescent="0.2">
      <c r="Y454" s="45"/>
      <c r="Z454" s="45"/>
      <c r="AA454" s="46"/>
      <c r="AB454" s="45"/>
      <c r="AC454" s="46"/>
      <c r="AD454" s="46"/>
      <c r="AE454" s="46"/>
      <c r="AF454" s="46"/>
      <c r="AG454" s="46"/>
      <c r="AH454" s="45"/>
      <c r="AI454" s="45"/>
      <c r="AJ454" s="45"/>
      <c r="AK454" s="45"/>
      <c r="AL454" s="45"/>
      <c r="AM454" s="45"/>
      <c r="AN454" s="45"/>
      <c r="AO454" s="45"/>
      <c r="AP454" s="45"/>
      <c r="AQ454" s="45"/>
      <c r="AR454" s="46"/>
    </row>
    <row r="455" spans="25:44" x14ac:dyDescent="0.2">
      <c r="Y455" s="45"/>
      <c r="Z455" s="45"/>
      <c r="AA455" s="46"/>
      <c r="AB455" s="45"/>
      <c r="AC455" s="46"/>
      <c r="AD455" s="46"/>
      <c r="AE455" s="46"/>
      <c r="AF455" s="46"/>
      <c r="AG455" s="46"/>
      <c r="AH455" s="45"/>
      <c r="AI455" s="45"/>
      <c r="AJ455" s="45"/>
      <c r="AK455" s="45"/>
      <c r="AL455" s="45"/>
      <c r="AM455" s="45"/>
      <c r="AN455" s="45"/>
      <c r="AO455" s="45"/>
      <c r="AP455" s="45"/>
      <c r="AQ455" s="45"/>
      <c r="AR455" s="46"/>
    </row>
    <row r="456" spans="25:44" x14ac:dyDescent="0.2">
      <c r="Y456" s="45"/>
      <c r="Z456" s="45"/>
      <c r="AA456" s="46"/>
      <c r="AB456" s="45"/>
      <c r="AC456" s="46"/>
      <c r="AD456" s="46"/>
      <c r="AE456" s="46"/>
      <c r="AF456" s="46"/>
      <c r="AG456" s="46"/>
      <c r="AH456" s="45"/>
      <c r="AI456" s="45"/>
      <c r="AJ456" s="45"/>
      <c r="AK456" s="45"/>
      <c r="AL456" s="45"/>
      <c r="AM456" s="45"/>
      <c r="AN456" s="45"/>
      <c r="AO456" s="45"/>
      <c r="AP456" s="45"/>
      <c r="AQ456" s="45"/>
      <c r="AR456" s="46"/>
    </row>
    <row r="457" spans="25:44" x14ac:dyDescent="0.2">
      <c r="Y457" s="45"/>
      <c r="Z457" s="45"/>
      <c r="AA457" s="46"/>
      <c r="AB457" s="45"/>
      <c r="AC457" s="46"/>
      <c r="AD457" s="46"/>
      <c r="AE457" s="46"/>
      <c r="AF457" s="46"/>
      <c r="AG457" s="46"/>
      <c r="AH457" s="45"/>
      <c r="AI457" s="45"/>
      <c r="AJ457" s="45"/>
      <c r="AK457" s="45"/>
      <c r="AL457" s="45"/>
      <c r="AM457" s="45"/>
      <c r="AN457" s="45"/>
      <c r="AO457" s="45"/>
      <c r="AP457" s="45"/>
      <c r="AQ457" s="45"/>
      <c r="AR457" s="46"/>
    </row>
    <row r="458" spans="25:44" x14ac:dyDescent="0.2">
      <c r="Y458" s="45"/>
      <c r="Z458" s="45"/>
      <c r="AA458" s="46"/>
      <c r="AB458" s="45"/>
      <c r="AC458" s="46"/>
      <c r="AD458" s="46"/>
      <c r="AE458" s="46"/>
      <c r="AF458" s="46"/>
      <c r="AG458" s="46"/>
      <c r="AH458" s="45"/>
      <c r="AI458" s="45"/>
      <c r="AJ458" s="45"/>
      <c r="AK458" s="45"/>
      <c r="AL458" s="45"/>
      <c r="AM458" s="45"/>
      <c r="AN458" s="45"/>
      <c r="AO458" s="45"/>
      <c r="AP458" s="45"/>
      <c r="AQ458" s="45"/>
      <c r="AR458" s="46"/>
    </row>
    <row r="459" spans="25:44" x14ac:dyDescent="0.2">
      <c r="Y459" s="45"/>
      <c r="Z459" s="45"/>
      <c r="AA459" s="46"/>
      <c r="AB459" s="45"/>
      <c r="AC459" s="46"/>
      <c r="AD459" s="46"/>
      <c r="AE459" s="46"/>
      <c r="AF459" s="46"/>
      <c r="AG459" s="46"/>
      <c r="AH459" s="45"/>
      <c r="AI459" s="45"/>
      <c r="AJ459" s="45"/>
      <c r="AK459" s="45"/>
      <c r="AL459" s="45"/>
      <c r="AM459" s="45"/>
      <c r="AN459" s="45"/>
      <c r="AO459" s="45"/>
      <c r="AP459" s="45"/>
      <c r="AQ459" s="45"/>
      <c r="AR459" s="46"/>
    </row>
    <row r="460" spans="25:44" x14ac:dyDescent="0.2">
      <c r="Y460" s="45"/>
      <c r="Z460" s="45"/>
      <c r="AA460" s="46"/>
      <c r="AB460" s="45"/>
      <c r="AC460" s="46"/>
      <c r="AD460" s="46"/>
      <c r="AE460" s="46"/>
      <c r="AF460" s="46"/>
      <c r="AG460" s="46"/>
      <c r="AH460" s="45"/>
      <c r="AI460" s="45"/>
      <c r="AJ460" s="45"/>
      <c r="AK460" s="45"/>
      <c r="AL460" s="45"/>
      <c r="AM460" s="45"/>
      <c r="AN460" s="45"/>
      <c r="AO460" s="45"/>
      <c r="AP460" s="45"/>
      <c r="AQ460" s="45"/>
      <c r="AR460" s="46"/>
    </row>
    <row r="461" spans="25:44" x14ac:dyDescent="0.2">
      <c r="Y461" s="45"/>
      <c r="Z461" s="45"/>
      <c r="AA461" s="46"/>
      <c r="AB461" s="45"/>
      <c r="AC461" s="46"/>
      <c r="AD461" s="46"/>
      <c r="AE461" s="46"/>
      <c r="AF461" s="46"/>
      <c r="AG461" s="46"/>
      <c r="AH461" s="45"/>
      <c r="AI461" s="45"/>
      <c r="AJ461" s="45"/>
      <c r="AK461" s="45"/>
      <c r="AL461" s="45"/>
      <c r="AM461" s="45"/>
      <c r="AN461" s="45"/>
      <c r="AO461" s="45"/>
      <c r="AP461" s="45"/>
      <c r="AQ461" s="45"/>
      <c r="AR461" s="46"/>
    </row>
    <row r="462" spans="25:44" x14ac:dyDescent="0.2">
      <c r="Y462" s="45"/>
      <c r="Z462" s="45"/>
      <c r="AA462" s="46"/>
      <c r="AB462" s="45"/>
      <c r="AC462" s="46"/>
      <c r="AD462" s="46"/>
      <c r="AE462" s="46"/>
      <c r="AF462" s="46"/>
      <c r="AG462" s="46"/>
      <c r="AH462" s="45"/>
      <c r="AI462" s="45"/>
      <c r="AJ462" s="45"/>
      <c r="AK462" s="45"/>
      <c r="AL462" s="45"/>
      <c r="AM462" s="45"/>
      <c r="AN462" s="45"/>
      <c r="AO462" s="45"/>
      <c r="AP462" s="45"/>
      <c r="AQ462" s="45"/>
      <c r="AR462" s="46"/>
    </row>
    <row r="463" spans="25:44" x14ac:dyDescent="0.2">
      <c r="Y463" s="45"/>
      <c r="Z463" s="45"/>
      <c r="AA463" s="46"/>
      <c r="AB463" s="45"/>
      <c r="AC463" s="46"/>
      <c r="AD463" s="46"/>
      <c r="AE463" s="46"/>
      <c r="AF463" s="46"/>
      <c r="AG463" s="46"/>
      <c r="AH463" s="45"/>
      <c r="AI463" s="45"/>
      <c r="AJ463" s="45"/>
      <c r="AK463" s="45"/>
      <c r="AL463" s="45"/>
      <c r="AM463" s="45"/>
      <c r="AN463" s="45"/>
      <c r="AO463" s="45"/>
      <c r="AP463" s="45"/>
      <c r="AQ463" s="45"/>
      <c r="AR463" s="46"/>
    </row>
    <row r="464" spans="25:44" x14ac:dyDescent="0.2">
      <c r="Y464" s="45"/>
      <c r="Z464" s="45"/>
      <c r="AA464" s="46"/>
      <c r="AB464" s="45"/>
      <c r="AC464" s="46"/>
      <c r="AD464" s="46"/>
      <c r="AE464" s="46"/>
      <c r="AF464" s="46"/>
      <c r="AG464" s="46"/>
      <c r="AH464" s="45"/>
      <c r="AI464" s="45"/>
      <c r="AJ464" s="45"/>
      <c r="AK464" s="45"/>
      <c r="AL464" s="45"/>
      <c r="AM464" s="45"/>
      <c r="AN464" s="45"/>
      <c r="AO464" s="45"/>
      <c r="AP464" s="45"/>
      <c r="AQ464" s="45"/>
      <c r="AR464" s="46"/>
    </row>
    <row r="465" spans="25:44" x14ac:dyDescent="0.2">
      <c r="Y465" s="45"/>
      <c r="Z465" s="45"/>
      <c r="AA465" s="46"/>
      <c r="AB465" s="45"/>
      <c r="AC465" s="46"/>
      <c r="AD465" s="46"/>
      <c r="AE465" s="46"/>
      <c r="AF465" s="46"/>
      <c r="AG465" s="46"/>
      <c r="AH465" s="45"/>
      <c r="AI465" s="45"/>
      <c r="AJ465" s="45"/>
      <c r="AK465" s="45"/>
      <c r="AL465" s="45"/>
      <c r="AM465" s="45"/>
      <c r="AN465" s="45"/>
      <c r="AO465" s="45"/>
      <c r="AP465" s="45"/>
      <c r="AQ465" s="45"/>
      <c r="AR465" s="46"/>
    </row>
    <row r="466" spans="25:44" x14ac:dyDescent="0.2">
      <c r="Y466" s="45"/>
      <c r="Z466" s="45"/>
      <c r="AA466" s="46"/>
      <c r="AB466" s="45"/>
      <c r="AC466" s="46"/>
      <c r="AD466" s="46"/>
      <c r="AE466" s="46"/>
      <c r="AF466" s="46"/>
      <c r="AG466" s="46"/>
      <c r="AH466" s="45"/>
      <c r="AI466" s="45"/>
      <c r="AJ466" s="45"/>
      <c r="AK466" s="45"/>
      <c r="AL466" s="45"/>
      <c r="AM466" s="45"/>
      <c r="AN466" s="45"/>
      <c r="AO466" s="45"/>
      <c r="AP466" s="45"/>
      <c r="AQ466" s="45"/>
      <c r="AR466" s="46"/>
    </row>
    <row r="467" spans="25:44" x14ac:dyDescent="0.2">
      <c r="Y467" s="45"/>
      <c r="Z467" s="45"/>
      <c r="AA467" s="46"/>
      <c r="AB467" s="45"/>
      <c r="AC467" s="46"/>
      <c r="AD467" s="46"/>
      <c r="AE467" s="46"/>
      <c r="AF467" s="46"/>
      <c r="AG467" s="46"/>
      <c r="AH467" s="45"/>
      <c r="AI467" s="45"/>
      <c r="AJ467" s="45"/>
      <c r="AK467" s="45"/>
      <c r="AL467" s="45"/>
      <c r="AM467" s="45"/>
      <c r="AN467" s="45"/>
      <c r="AO467" s="45"/>
      <c r="AP467" s="45"/>
      <c r="AQ467" s="45"/>
      <c r="AR467" s="46"/>
    </row>
    <row r="468" spans="25:44" x14ac:dyDescent="0.2">
      <c r="Y468" s="45"/>
      <c r="Z468" s="45"/>
      <c r="AA468" s="46"/>
      <c r="AB468" s="45"/>
      <c r="AC468" s="46"/>
      <c r="AD468" s="46"/>
      <c r="AE468" s="46"/>
      <c r="AF468" s="46"/>
      <c r="AG468" s="46"/>
      <c r="AH468" s="45"/>
      <c r="AI468" s="45"/>
      <c r="AJ468" s="45"/>
      <c r="AK468" s="45"/>
      <c r="AL468" s="45"/>
      <c r="AM468" s="45"/>
      <c r="AN468" s="45"/>
      <c r="AO468" s="45"/>
      <c r="AP468" s="45"/>
      <c r="AQ468" s="45"/>
      <c r="AR468" s="46"/>
    </row>
    <row r="469" spans="25:44" x14ac:dyDescent="0.2">
      <c r="Y469" s="45"/>
      <c r="Z469" s="45"/>
      <c r="AA469" s="46"/>
      <c r="AB469" s="45"/>
      <c r="AC469" s="46"/>
      <c r="AD469" s="46"/>
      <c r="AE469" s="46"/>
      <c r="AF469" s="46"/>
      <c r="AG469" s="46"/>
      <c r="AH469" s="45"/>
      <c r="AI469" s="45"/>
      <c r="AJ469" s="45"/>
      <c r="AK469" s="45"/>
      <c r="AL469" s="45"/>
      <c r="AM469" s="45"/>
      <c r="AN469" s="45"/>
      <c r="AO469" s="45"/>
      <c r="AP469" s="45"/>
      <c r="AQ469" s="45"/>
      <c r="AR469" s="46"/>
    </row>
    <row r="470" spans="25:44" x14ac:dyDescent="0.2">
      <c r="Y470" s="45"/>
      <c r="Z470" s="45"/>
      <c r="AA470" s="46"/>
      <c r="AB470" s="45"/>
      <c r="AC470" s="46"/>
      <c r="AD470" s="46"/>
      <c r="AE470" s="46"/>
      <c r="AF470" s="46"/>
      <c r="AG470" s="46"/>
      <c r="AH470" s="45"/>
      <c r="AI470" s="45"/>
      <c r="AJ470" s="45"/>
      <c r="AK470" s="45"/>
      <c r="AL470" s="45"/>
      <c r="AM470" s="45"/>
      <c r="AN470" s="45"/>
      <c r="AO470" s="45"/>
      <c r="AP470" s="45"/>
      <c r="AQ470" s="45"/>
      <c r="AR470" s="46"/>
    </row>
    <row r="471" spans="25:44" x14ac:dyDescent="0.2">
      <c r="Y471" s="45"/>
      <c r="Z471" s="45"/>
      <c r="AA471" s="46"/>
      <c r="AB471" s="45"/>
      <c r="AC471" s="46"/>
      <c r="AD471" s="46"/>
      <c r="AE471" s="46"/>
      <c r="AF471" s="46"/>
      <c r="AG471" s="46"/>
      <c r="AH471" s="45"/>
      <c r="AI471" s="45"/>
      <c r="AJ471" s="45"/>
      <c r="AK471" s="45"/>
      <c r="AL471" s="45"/>
      <c r="AM471" s="45"/>
      <c r="AN471" s="45"/>
      <c r="AO471" s="45"/>
      <c r="AP471" s="45"/>
      <c r="AQ471" s="45"/>
      <c r="AR471" s="46"/>
    </row>
    <row r="472" spans="25:44" x14ac:dyDescent="0.2">
      <c r="Y472" s="45"/>
      <c r="Z472" s="45"/>
      <c r="AA472" s="46"/>
      <c r="AB472" s="45"/>
      <c r="AC472" s="46"/>
      <c r="AD472" s="46"/>
      <c r="AE472" s="46"/>
      <c r="AF472" s="46"/>
      <c r="AG472" s="46"/>
      <c r="AH472" s="45"/>
      <c r="AI472" s="45"/>
      <c r="AJ472" s="45"/>
      <c r="AK472" s="45"/>
      <c r="AL472" s="45"/>
      <c r="AM472" s="45"/>
      <c r="AN472" s="45"/>
      <c r="AO472" s="45"/>
      <c r="AP472" s="45"/>
      <c r="AQ472" s="45"/>
      <c r="AR472" s="46"/>
    </row>
    <row r="473" spans="25:44" x14ac:dyDescent="0.2">
      <c r="Y473" s="45"/>
      <c r="Z473" s="45"/>
      <c r="AA473" s="46"/>
      <c r="AB473" s="45"/>
      <c r="AC473" s="46"/>
      <c r="AD473" s="46"/>
      <c r="AE473" s="46"/>
      <c r="AF473" s="46"/>
      <c r="AG473" s="46"/>
      <c r="AH473" s="45"/>
      <c r="AI473" s="45"/>
      <c r="AJ473" s="45"/>
      <c r="AK473" s="45"/>
      <c r="AL473" s="45"/>
      <c r="AM473" s="45"/>
      <c r="AN473" s="45"/>
      <c r="AO473" s="45"/>
      <c r="AP473" s="45"/>
      <c r="AQ473" s="45"/>
      <c r="AR473" s="46"/>
    </row>
    <row r="474" spans="25:44" x14ac:dyDescent="0.2">
      <c r="Y474" s="45"/>
      <c r="Z474" s="45"/>
      <c r="AA474" s="46"/>
      <c r="AB474" s="45"/>
      <c r="AC474" s="46"/>
      <c r="AD474" s="46"/>
      <c r="AE474" s="46"/>
      <c r="AF474" s="46"/>
      <c r="AG474" s="46"/>
      <c r="AH474" s="45"/>
      <c r="AI474" s="45"/>
      <c r="AJ474" s="45"/>
      <c r="AK474" s="45"/>
      <c r="AL474" s="45"/>
      <c r="AM474" s="45"/>
      <c r="AN474" s="45"/>
      <c r="AO474" s="45"/>
      <c r="AP474" s="45"/>
      <c r="AQ474" s="45"/>
      <c r="AR474" s="46"/>
    </row>
    <row r="475" spans="25:44" x14ac:dyDescent="0.2">
      <c r="Y475" s="45"/>
      <c r="Z475" s="45"/>
      <c r="AA475" s="46"/>
      <c r="AB475" s="45"/>
      <c r="AC475" s="46"/>
      <c r="AD475" s="46"/>
      <c r="AE475" s="46"/>
      <c r="AF475" s="46"/>
      <c r="AG475" s="46"/>
      <c r="AH475" s="45"/>
      <c r="AI475" s="45"/>
      <c r="AJ475" s="45"/>
      <c r="AK475" s="45"/>
      <c r="AL475" s="45"/>
      <c r="AM475" s="45"/>
      <c r="AN475" s="45"/>
      <c r="AO475" s="45"/>
      <c r="AP475" s="45"/>
      <c r="AQ475" s="45"/>
      <c r="AR475" s="46"/>
    </row>
    <row r="476" spans="25:44" x14ac:dyDescent="0.2">
      <c r="Y476" s="45"/>
      <c r="Z476" s="45"/>
      <c r="AA476" s="46"/>
      <c r="AB476" s="45"/>
      <c r="AC476" s="46"/>
      <c r="AD476" s="46"/>
      <c r="AE476" s="46"/>
      <c r="AF476" s="46"/>
      <c r="AG476" s="46"/>
      <c r="AH476" s="45"/>
      <c r="AI476" s="45"/>
      <c r="AJ476" s="45"/>
      <c r="AK476" s="45"/>
      <c r="AL476" s="45"/>
      <c r="AM476" s="45"/>
      <c r="AN476" s="45"/>
      <c r="AO476" s="45"/>
      <c r="AP476" s="45"/>
      <c r="AQ476" s="45"/>
      <c r="AR476" s="46"/>
    </row>
    <row r="477" spans="25:44" x14ac:dyDescent="0.2">
      <c r="Y477" s="45"/>
      <c r="Z477" s="45"/>
      <c r="AA477" s="46"/>
      <c r="AB477" s="45"/>
      <c r="AC477" s="46"/>
      <c r="AD477" s="46"/>
      <c r="AE477" s="46"/>
      <c r="AF477" s="46"/>
      <c r="AG477" s="46"/>
      <c r="AH477" s="45"/>
      <c r="AI477" s="45"/>
      <c r="AJ477" s="45"/>
      <c r="AK477" s="45"/>
      <c r="AL477" s="45"/>
      <c r="AM477" s="45"/>
      <c r="AN477" s="45"/>
      <c r="AO477" s="45"/>
      <c r="AP477" s="45"/>
      <c r="AQ477" s="45"/>
      <c r="AR477" s="46"/>
    </row>
    <row r="478" spans="25:44" x14ac:dyDescent="0.2">
      <c r="Y478" s="45"/>
      <c r="Z478" s="45"/>
      <c r="AA478" s="46"/>
      <c r="AB478" s="45"/>
      <c r="AC478" s="46"/>
      <c r="AD478" s="46"/>
      <c r="AE478" s="46"/>
      <c r="AF478" s="46"/>
      <c r="AG478" s="46"/>
      <c r="AH478" s="45"/>
      <c r="AI478" s="45"/>
      <c r="AJ478" s="45"/>
      <c r="AK478" s="45"/>
      <c r="AL478" s="45"/>
      <c r="AM478" s="45"/>
      <c r="AN478" s="45"/>
      <c r="AO478" s="45"/>
      <c r="AP478" s="45"/>
      <c r="AQ478" s="45"/>
      <c r="AR478" s="46"/>
    </row>
    <row r="479" spans="25:44" x14ac:dyDescent="0.2">
      <c r="Y479" s="45"/>
      <c r="Z479" s="45"/>
      <c r="AA479" s="46"/>
      <c r="AB479" s="45"/>
      <c r="AC479" s="46"/>
      <c r="AD479" s="46"/>
      <c r="AE479" s="46"/>
      <c r="AF479" s="46"/>
      <c r="AG479" s="46"/>
      <c r="AH479" s="45"/>
      <c r="AI479" s="45"/>
      <c r="AJ479" s="45"/>
      <c r="AK479" s="45"/>
      <c r="AL479" s="45"/>
      <c r="AM479" s="45"/>
      <c r="AN479" s="45"/>
      <c r="AO479" s="45"/>
      <c r="AP479" s="45"/>
      <c r="AQ479" s="45"/>
      <c r="AR479" s="46"/>
    </row>
    <row r="480" spans="25:44" x14ac:dyDescent="0.2">
      <c r="Y480" s="45"/>
      <c r="Z480" s="45"/>
      <c r="AA480" s="46"/>
      <c r="AB480" s="45"/>
      <c r="AC480" s="46"/>
      <c r="AD480" s="46"/>
      <c r="AE480" s="46"/>
      <c r="AF480" s="46"/>
      <c r="AG480" s="46"/>
      <c r="AH480" s="45"/>
      <c r="AI480" s="45"/>
      <c r="AJ480" s="45"/>
      <c r="AK480" s="45"/>
      <c r="AL480" s="45"/>
      <c r="AM480" s="45"/>
      <c r="AN480" s="45"/>
      <c r="AO480" s="45"/>
      <c r="AP480" s="45"/>
      <c r="AQ480" s="45"/>
      <c r="AR480" s="46"/>
    </row>
    <row r="481" spans="25:44" x14ac:dyDescent="0.2">
      <c r="Y481" s="45"/>
      <c r="Z481" s="45"/>
      <c r="AA481" s="46"/>
      <c r="AB481" s="45"/>
      <c r="AC481" s="46"/>
      <c r="AD481" s="46"/>
      <c r="AE481" s="46"/>
      <c r="AF481" s="46"/>
      <c r="AG481" s="46"/>
      <c r="AH481" s="45"/>
      <c r="AI481" s="45"/>
      <c r="AJ481" s="45"/>
      <c r="AK481" s="45"/>
      <c r="AL481" s="45"/>
      <c r="AM481" s="45"/>
      <c r="AN481" s="45"/>
      <c r="AO481" s="45"/>
      <c r="AP481" s="45"/>
      <c r="AQ481" s="45"/>
      <c r="AR481" s="46"/>
    </row>
    <row r="482" spans="25:44" x14ac:dyDescent="0.2">
      <c r="Y482" s="45"/>
      <c r="Z482" s="45"/>
      <c r="AA482" s="46"/>
      <c r="AB482" s="45"/>
      <c r="AC482" s="46"/>
      <c r="AD482" s="46"/>
      <c r="AE482" s="46"/>
      <c r="AF482" s="46"/>
      <c r="AG482" s="46"/>
      <c r="AH482" s="45"/>
      <c r="AI482" s="45"/>
      <c r="AJ482" s="45"/>
      <c r="AK482" s="45"/>
      <c r="AL482" s="45"/>
      <c r="AM482" s="45"/>
      <c r="AN482" s="45"/>
      <c r="AO482" s="45"/>
      <c r="AP482" s="45"/>
      <c r="AQ482" s="45"/>
      <c r="AR482" s="46"/>
    </row>
    <row r="483" spans="25:44" x14ac:dyDescent="0.2">
      <c r="Y483" s="45"/>
      <c r="Z483" s="45"/>
      <c r="AA483" s="46"/>
      <c r="AB483" s="45"/>
      <c r="AC483" s="46"/>
      <c r="AD483" s="46"/>
      <c r="AE483" s="46"/>
      <c r="AF483" s="46"/>
      <c r="AG483" s="46"/>
      <c r="AH483" s="45"/>
      <c r="AI483" s="45"/>
      <c r="AJ483" s="45"/>
      <c r="AK483" s="45"/>
      <c r="AL483" s="45"/>
      <c r="AM483" s="45"/>
      <c r="AN483" s="45"/>
      <c r="AO483" s="45"/>
      <c r="AP483" s="45"/>
      <c r="AQ483" s="45"/>
      <c r="AR483" s="46"/>
    </row>
    <row r="484" spans="25:44" x14ac:dyDescent="0.2">
      <c r="Y484" s="45"/>
      <c r="Z484" s="45"/>
      <c r="AA484" s="46"/>
      <c r="AB484" s="45"/>
      <c r="AC484" s="46"/>
      <c r="AD484" s="46"/>
      <c r="AE484" s="46"/>
      <c r="AF484" s="46"/>
      <c r="AG484" s="46"/>
      <c r="AH484" s="45"/>
      <c r="AI484" s="45"/>
      <c r="AJ484" s="45"/>
      <c r="AK484" s="45"/>
      <c r="AL484" s="45"/>
      <c r="AM484" s="45"/>
      <c r="AN484" s="45"/>
      <c r="AO484" s="45"/>
      <c r="AP484" s="45"/>
      <c r="AQ484" s="45"/>
      <c r="AR484" s="46"/>
    </row>
    <row r="485" spans="25:44" x14ac:dyDescent="0.2">
      <c r="Y485" s="45"/>
      <c r="Z485" s="45"/>
      <c r="AA485" s="46"/>
      <c r="AB485" s="45"/>
      <c r="AC485" s="46"/>
      <c r="AD485" s="46"/>
      <c r="AE485" s="46"/>
      <c r="AF485" s="46"/>
      <c r="AG485" s="46"/>
      <c r="AH485" s="45"/>
      <c r="AI485" s="45"/>
      <c r="AJ485" s="45"/>
      <c r="AK485" s="45"/>
      <c r="AL485" s="45"/>
      <c r="AM485" s="45"/>
      <c r="AN485" s="45"/>
      <c r="AO485" s="45"/>
      <c r="AP485" s="45"/>
      <c r="AQ485" s="45"/>
      <c r="AR485" s="46"/>
    </row>
    <row r="486" spans="25:44" x14ac:dyDescent="0.2">
      <c r="Y486" s="45"/>
      <c r="Z486" s="45"/>
      <c r="AA486" s="46"/>
      <c r="AB486" s="45"/>
      <c r="AC486" s="46"/>
      <c r="AD486" s="46"/>
      <c r="AE486" s="46"/>
      <c r="AF486" s="46"/>
      <c r="AG486" s="46"/>
      <c r="AH486" s="45"/>
      <c r="AI486" s="45"/>
      <c r="AJ486" s="45"/>
      <c r="AK486" s="45"/>
      <c r="AL486" s="45"/>
      <c r="AM486" s="45"/>
      <c r="AN486" s="45"/>
      <c r="AO486" s="45"/>
      <c r="AP486" s="45"/>
      <c r="AQ486" s="45"/>
      <c r="AR486" s="46"/>
    </row>
    <row r="487" spans="25:44" x14ac:dyDescent="0.2">
      <c r="Y487" s="45"/>
      <c r="Z487" s="45"/>
      <c r="AA487" s="46"/>
      <c r="AB487" s="45"/>
      <c r="AC487" s="46"/>
      <c r="AD487" s="46"/>
      <c r="AE487" s="46"/>
      <c r="AF487" s="46"/>
      <c r="AG487" s="46"/>
      <c r="AH487" s="45"/>
      <c r="AI487" s="45"/>
      <c r="AJ487" s="45"/>
      <c r="AK487" s="45"/>
      <c r="AL487" s="45"/>
      <c r="AM487" s="45"/>
      <c r="AN487" s="45"/>
      <c r="AO487" s="45"/>
      <c r="AP487" s="45"/>
      <c r="AQ487" s="45"/>
      <c r="AR487" s="46"/>
    </row>
    <row r="488" spans="25:44" x14ac:dyDescent="0.2">
      <c r="Y488" s="45"/>
      <c r="Z488" s="45"/>
      <c r="AA488" s="46"/>
      <c r="AB488" s="45"/>
      <c r="AC488" s="46"/>
      <c r="AD488" s="46"/>
      <c r="AE488" s="46"/>
      <c r="AF488" s="46"/>
      <c r="AG488" s="46"/>
      <c r="AH488" s="45"/>
      <c r="AI488" s="45"/>
      <c r="AJ488" s="45"/>
      <c r="AK488" s="45"/>
      <c r="AL488" s="45"/>
      <c r="AM488" s="45"/>
      <c r="AN488" s="45"/>
      <c r="AO488" s="45"/>
      <c r="AP488" s="45"/>
      <c r="AQ488" s="45"/>
      <c r="AR488" s="46"/>
    </row>
    <row r="489" spans="25:44" x14ac:dyDescent="0.2">
      <c r="Y489" s="45"/>
      <c r="Z489" s="45"/>
      <c r="AA489" s="46"/>
      <c r="AB489" s="45"/>
      <c r="AC489" s="46"/>
      <c r="AD489" s="46"/>
      <c r="AE489" s="46"/>
      <c r="AF489" s="46"/>
      <c r="AG489" s="46"/>
      <c r="AH489" s="45"/>
      <c r="AI489" s="45"/>
      <c r="AJ489" s="45"/>
      <c r="AK489" s="45"/>
      <c r="AL489" s="45"/>
      <c r="AM489" s="45"/>
      <c r="AN489" s="45"/>
      <c r="AO489" s="45"/>
      <c r="AP489" s="45"/>
      <c r="AQ489" s="45"/>
      <c r="AR489" s="46"/>
    </row>
    <row r="490" spans="25:44" x14ac:dyDescent="0.2">
      <c r="Y490" s="45"/>
      <c r="Z490" s="45"/>
      <c r="AA490" s="46"/>
      <c r="AB490" s="45"/>
      <c r="AC490" s="46"/>
      <c r="AD490" s="46"/>
      <c r="AE490" s="46"/>
      <c r="AF490" s="46"/>
      <c r="AG490" s="46"/>
      <c r="AH490" s="45"/>
      <c r="AI490" s="45"/>
      <c r="AJ490" s="45"/>
      <c r="AK490" s="45"/>
      <c r="AL490" s="45"/>
      <c r="AM490" s="45"/>
      <c r="AN490" s="45"/>
      <c r="AO490" s="45"/>
      <c r="AP490" s="45"/>
      <c r="AQ490" s="45"/>
      <c r="AR490" s="46"/>
    </row>
    <row r="491" spans="25:44" x14ac:dyDescent="0.2">
      <c r="Y491" s="45"/>
      <c r="Z491" s="45"/>
      <c r="AA491" s="46"/>
      <c r="AB491" s="45"/>
      <c r="AC491" s="46"/>
      <c r="AD491" s="46"/>
      <c r="AE491" s="46"/>
      <c r="AF491" s="46"/>
      <c r="AG491" s="46"/>
      <c r="AH491" s="45"/>
      <c r="AI491" s="45"/>
      <c r="AJ491" s="45"/>
      <c r="AK491" s="45"/>
      <c r="AL491" s="45"/>
      <c r="AM491" s="45"/>
      <c r="AN491" s="45"/>
      <c r="AO491" s="45"/>
      <c r="AP491" s="45"/>
      <c r="AQ491" s="45"/>
      <c r="AR491" s="46"/>
    </row>
    <row r="492" spans="25:44" x14ac:dyDescent="0.2">
      <c r="Y492" s="45"/>
      <c r="Z492" s="45"/>
      <c r="AA492" s="46"/>
      <c r="AB492" s="45"/>
      <c r="AC492" s="46"/>
      <c r="AD492" s="46"/>
      <c r="AE492" s="46"/>
      <c r="AF492" s="46"/>
      <c r="AG492" s="46"/>
      <c r="AH492" s="45"/>
      <c r="AI492" s="45"/>
      <c r="AJ492" s="45"/>
      <c r="AK492" s="45"/>
      <c r="AL492" s="45"/>
      <c r="AM492" s="45"/>
      <c r="AN492" s="45"/>
      <c r="AO492" s="45"/>
      <c r="AP492" s="45"/>
      <c r="AQ492" s="45"/>
      <c r="AR492" s="46"/>
    </row>
    <row r="493" spans="25:44" x14ac:dyDescent="0.2">
      <c r="Y493" s="45"/>
      <c r="Z493" s="45"/>
      <c r="AA493" s="46"/>
      <c r="AB493" s="45"/>
      <c r="AC493" s="46"/>
      <c r="AD493" s="46"/>
      <c r="AE493" s="46"/>
      <c r="AF493" s="46"/>
      <c r="AG493" s="46"/>
      <c r="AH493" s="45"/>
      <c r="AI493" s="45"/>
      <c r="AJ493" s="45"/>
      <c r="AK493" s="45"/>
      <c r="AL493" s="45"/>
      <c r="AM493" s="45"/>
      <c r="AN493" s="45"/>
      <c r="AO493" s="45"/>
      <c r="AP493" s="45"/>
      <c r="AQ493" s="45"/>
      <c r="AR493" s="46"/>
    </row>
    <row r="494" spans="25:44" x14ac:dyDescent="0.2">
      <c r="Y494" s="45"/>
      <c r="Z494" s="45"/>
      <c r="AA494" s="46"/>
      <c r="AB494" s="45"/>
      <c r="AC494" s="46"/>
      <c r="AD494" s="46"/>
      <c r="AE494" s="46"/>
      <c r="AF494" s="46"/>
      <c r="AG494" s="46"/>
      <c r="AH494" s="45"/>
      <c r="AI494" s="45"/>
      <c r="AJ494" s="45"/>
      <c r="AK494" s="45"/>
      <c r="AL494" s="45"/>
      <c r="AM494" s="45"/>
      <c r="AN494" s="45"/>
      <c r="AO494" s="45"/>
      <c r="AP494" s="45"/>
      <c r="AQ494" s="45"/>
      <c r="AR494" s="46"/>
    </row>
    <row r="495" spans="25:44" x14ac:dyDescent="0.2">
      <c r="Y495" s="45"/>
      <c r="Z495" s="45"/>
      <c r="AA495" s="46"/>
      <c r="AB495" s="45"/>
      <c r="AC495" s="46"/>
      <c r="AD495" s="46"/>
      <c r="AE495" s="46"/>
      <c r="AF495" s="46"/>
      <c r="AG495" s="46"/>
      <c r="AH495" s="45"/>
      <c r="AI495" s="45"/>
      <c r="AJ495" s="45"/>
      <c r="AK495" s="45"/>
      <c r="AL495" s="45"/>
      <c r="AM495" s="45"/>
      <c r="AN495" s="45"/>
      <c r="AO495" s="45"/>
      <c r="AP495" s="45"/>
      <c r="AQ495" s="45"/>
      <c r="AR495" s="46"/>
    </row>
    <row r="496" spans="25:44" x14ac:dyDescent="0.2">
      <c r="Y496" s="45"/>
      <c r="Z496" s="45"/>
      <c r="AA496" s="46"/>
      <c r="AB496" s="45"/>
      <c r="AC496" s="46"/>
      <c r="AD496" s="46"/>
      <c r="AE496" s="46"/>
      <c r="AF496" s="46"/>
      <c r="AG496" s="46"/>
      <c r="AH496" s="45"/>
      <c r="AI496" s="45"/>
      <c r="AJ496" s="45"/>
      <c r="AK496" s="45"/>
      <c r="AL496" s="45"/>
      <c r="AM496" s="45"/>
      <c r="AN496" s="45"/>
      <c r="AO496" s="45"/>
      <c r="AP496" s="45"/>
      <c r="AQ496" s="45"/>
      <c r="AR496" s="46"/>
    </row>
    <row r="497" spans="25:44" x14ac:dyDescent="0.2">
      <c r="Y497" s="45"/>
      <c r="Z497" s="45"/>
      <c r="AA497" s="46"/>
      <c r="AB497" s="45"/>
      <c r="AC497" s="46"/>
      <c r="AD497" s="46"/>
      <c r="AE497" s="46"/>
      <c r="AF497" s="46"/>
      <c r="AG497" s="46"/>
      <c r="AH497" s="45"/>
      <c r="AI497" s="45"/>
      <c r="AJ497" s="45"/>
      <c r="AK497" s="45"/>
      <c r="AL497" s="45"/>
      <c r="AM497" s="45"/>
      <c r="AN497" s="45"/>
      <c r="AO497" s="45"/>
      <c r="AP497" s="45"/>
      <c r="AQ497" s="45"/>
      <c r="AR497" s="46"/>
    </row>
    <row r="498" spans="25:44" x14ac:dyDescent="0.2">
      <c r="Y498" s="45"/>
      <c r="Z498" s="45"/>
      <c r="AA498" s="46"/>
      <c r="AB498" s="45"/>
      <c r="AC498" s="46"/>
      <c r="AD498" s="46"/>
      <c r="AE498" s="46"/>
      <c r="AF498" s="46"/>
      <c r="AG498" s="46"/>
      <c r="AH498" s="45"/>
      <c r="AI498" s="45"/>
      <c r="AJ498" s="45"/>
      <c r="AK498" s="45"/>
      <c r="AL498" s="45"/>
      <c r="AM498" s="45"/>
      <c r="AN498" s="45"/>
      <c r="AO498" s="45"/>
      <c r="AP498" s="45"/>
      <c r="AQ498" s="45"/>
      <c r="AR498" s="46"/>
    </row>
    <row r="499" spans="25:44" x14ac:dyDescent="0.2">
      <c r="Y499" s="45"/>
      <c r="Z499" s="45"/>
      <c r="AA499" s="46"/>
      <c r="AB499" s="45"/>
      <c r="AC499" s="46"/>
      <c r="AD499" s="46"/>
      <c r="AE499" s="46"/>
      <c r="AF499" s="46"/>
      <c r="AG499" s="46"/>
      <c r="AH499" s="45"/>
      <c r="AI499" s="45"/>
      <c r="AJ499" s="45"/>
      <c r="AK499" s="45"/>
      <c r="AL499" s="45"/>
      <c r="AM499" s="45"/>
      <c r="AN499" s="45"/>
      <c r="AO499" s="45"/>
      <c r="AP499" s="45"/>
      <c r="AQ499" s="45"/>
      <c r="AR499" s="46"/>
    </row>
    <row r="500" spans="25:44" x14ac:dyDescent="0.2">
      <c r="Y500" s="45"/>
      <c r="Z500" s="45"/>
      <c r="AA500" s="46"/>
      <c r="AB500" s="45"/>
      <c r="AC500" s="46"/>
      <c r="AD500" s="46"/>
      <c r="AE500" s="46"/>
      <c r="AF500" s="46"/>
      <c r="AG500" s="46"/>
      <c r="AH500" s="45"/>
      <c r="AI500" s="45"/>
      <c r="AJ500" s="45"/>
      <c r="AK500" s="45"/>
      <c r="AL500" s="45"/>
      <c r="AM500" s="45"/>
      <c r="AN500" s="45"/>
      <c r="AO500" s="45"/>
      <c r="AP500" s="45"/>
      <c r="AQ500" s="45"/>
      <c r="AR500" s="46"/>
    </row>
    <row r="501" spans="25:44" x14ac:dyDescent="0.2">
      <c r="Y501" s="45"/>
      <c r="Z501" s="45"/>
      <c r="AA501" s="46"/>
      <c r="AB501" s="45"/>
      <c r="AC501" s="46"/>
      <c r="AD501" s="46"/>
      <c r="AE501" s="46"/>
      <c r="AF501" s="46"/>
      <c r="AG501" s="46"/>
      <c r="AH501" s="45"/>
      <c r="AI501" s="45"/>
      <c r="AJ501" s="45"/>
      <c r="AK501" s="45"/>
      <c r="AL501" s="45"/>
      <c r="AM501" s="45"/>
      <c r="AN501" s="45"/>
      <c r="AO501" s="45"/>
      <c r="AP501" s="45"/>
      <c r="AQ501" s="45"/>
      <c r="AR501" s="46"/>
    </row>
    <row r="502" spans="25:44" x14ac:dyDescent="0.2">
      <c r="Y502" s="45"/>
      <c r="Z502" s="45"/>
      <c r="AA502" s="46"/>
      <c r="AB502" s="45"/>
      <c r="AC502" s="46"/>
      <c r="AD502" s="46"/>
      <c r="AE502" s="46"/>
      <c r="AF502" s="46"/>
      <c r="AG502" s="46"/>
      <c r="AH502" s="45"/>
      <c r="AI502" s="45"/>
      <c r="AJ502" s="45"/>
      <c r="AK502" s="45"/>
      <c r="AL502" s="45"/>
      <c r="AM502" s="45"/>
      <c r="AN502" s="45"/>
      <c r="AO502" s="45"/>
      <c r="AP502" s="45"/>
      <c r="AQ502" s="45"/>
      <c r="AR502" s="46"/>
    </row>
    <row r="503" spans="25:44" x14ac:dyDescent="0.2">
      <c r="Y503" s="45"/>
      <c r="Z503" s="45"/>
      <c r="AA503" s="46"/>
      <c r="AB503" s="45"/>
      <c r="AC503" s="46"/>
      <c r="AD503" s="46"/>
      <c r="AE503" s="46"/>
      <c r="AF503" s="46"/>
      <c r="AG503" s="46"/>
      <c r="AH503" s="45"/>
      <c r="AI503" s="45"/>
      <c r="AJ503" s="45"/>
      <c r="AK503" s="45"/>
      <c r="AL503" s="45"/>
      <c r="AM503" s="45"/>
      <c r="AN503" s="45"/>
      <c r="AO503" s="45"/>
      <c r="AP503" s="45"/>
      <c r="AQ503" s="45"/>
      <c r="AR503" s="46"/>
    </row>
  </sheetData>
  <autoFilter ref="A1:X1" xr:uid="{7C05F0B6-26AF-8A4F-A6CB-6564E004448B}">
    <sortState xmlns:xlrd2="http://schemas.microsoft.com/office/spreadsheetml/2017/richdata2" ref="A2:X33">
      <sortCondition descending="1" ref="G1:G33"/>
    </sortState>
  </autoFilter>
  <conditionalFormatting sqref="V1:V1048576">
    <cfRule type="colorScale" priority="3">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2A6AB-765B-454C-A5EC-BDA4AFE3A21E}">
  <dimension ref="A1:I12175"/>
  <sheetViews>
    <sheetView topLeftCell="A3841" zoomScale="111" zoomScaleNormal="111" workbookViewId="0">
      <selection activeCell="P4789" sqref="P4789"/>
    </sheetView>
  </sheetViews>
  <sheetFormatPr baseColWidth="10" defaultColWidth="11.5" defaultRowHeight="13" x14ac:dyDescent="0.15"/>
  <cols>
    <col min="2" max="2" width="10.83203125" style="6"/>
  </cols>
  <sheetData>
    <row r="1" spans="1:9" x14ac:dyDescent="0.15">
      <c r="A1" t="s">
        <v>3057</v>
      </c>
      <c r="B1" s="6">
        <v>320193</v>
      </c>
      <c r="I1" s="7" t="s">
        <v>3058</v>
      </c>
    </row>
    <row r="2" spans="1:9" x14ac:dyDescent="0.15">
      <c r="A2" t="s">
        <v>3059</v>
      </c>
      <c r="B2" s="6">
        <v>789019</v>
      </c>
    </row>
    <row r="3" spans="1:9" x14ac:dyDescent="0.15">
      <c r="A3" t="s">
        <v>3060</v>
      </c>
      <c r="B3" s="6">
        <v>1652044</v>
      </c>
    </row>
    <row r="4" spans="1:9" x14ac:dyDescent="0.15">
      <c r="A4" t="s">
        <v>3061</v>
      </c>
      <c r="B4" s="6">
        <v>1018724</v>
      </c>
    </row>
    <row r="5" spans="1:9" x14ac:dyDescent="0.15">
      <c r="A5" t="s">
        <v>3062</v>
      </c>
      <c r="B5" s="6">
        <v>1318605</v>
      </c>
    </row>
    <row r="6" spans="1:9" x14ac:dyDescent="0.15">
      <c r="A6" t="s">
        <v>3063</v>
      </c>
      <c r="B6" s="6">
        <v>1067983</v>
      </c>
    </row>
    <row r="7" spans="1:9" x14ac:dyDescent="0.15">
      <c r="A7" t="s">
        <v>3064</v>
      </c>
      <c r="B7" s="6">
        <v>1326801</v>
      </c>
    </row>
    <row r="8" spans="1:9" x14ac:dyDescent="0.15">
      <c r="A8" t="s">
        <v>3065</v>
      </c>
      <c r="B8" s="6">
        <v>1045810</v>
      </c>
    </row>
    <row r="9" spans="1:9" x14ac:dyDescent="0.15">
      <c r="A9" t="s">
        <v>3066</v>
      </c>
      <c r="B9" s="6">
        <v>1046179</v>
      </c>
    </row>
    <row r="10" spans="1:9" x14ac:dyDescent="0.15">
      <c r="A10" t="s">
        <v>2579</v>
      </c>
      <c r="B10" s="6">
        <v>731766</v>
      </c>
    </row>
    <row r="11" spans="1:9" ht="88" x14ac:dyDescent="0.8">
      <c r="A11" t="s">
        <v>819</v>
      </c>
      <c r="B11" s="6">
        <v>200406</v>
      </c>
      <c r="H11" s="47" t="s">
        <v>3044</v>
      </c>
    </row>
    <row r="12" spans="1:9" x14ac:dyDescent="0.15">
      <c r="A12" t="s">
        <v>3067</v>
      </c>
      <c r="B12" s="6">
        <v>1652499</v>
      </c>
    </row>
    <row r="13" spans="1:9" x14ac:dyDescent="0.15">
      <c r="A13" t="s">
        <v>3068</v>
      </c>
      <c r="B13" s="6">
        <v>104169</v>
      </c>
    </row>
    <row r="14" spans="1:9" x14ac:dyDescent="0.15">
      <c r="A14" t="s">
        <v>3069</v>
      </c>
      <c r="B14" s="6">
        <v>80424</v>
      </c>
    </row>
    <row r="15" spans="1:9" x14ac:dyDescent="0.15">
      <c r="A15" t="s">
        <v>3070</v>
      </c>
      <c r="B15" s="6">
        <v>884394</v>
      </c>
    </row>
    <row r="16" spans="1:9" x14ac:dyDescent="0.15">
      <c r="A16" t="s">
        <v>3071</v>
      </c>
      <c r="B16" s="6">
        <v>34088</v>
      </c>
    </row>
    <row r="17" spans="1:2" x14ac:dyDescent="0.15">
      <c r="A17" t="s">
        <v>3072</v>
      </c>
      <c r="B17" s="6">
        <v>19617</v>
      </c>
    </row>
    <row r="18" spans="1:2" x14ac:dyDescent="0.15">
      <c r="A18" t="s">
        <v>3073</v>
      </c>
      <c r="B18" s="6">
        <v>1141391</v>
      </c>
    </row>
    <row r="19" spans="1:2" x14ac:dyDescent="0.15">
      <c r="A19" t="s">
        <v>3074</v>
      </c>
      <c r="B19" s="6">
        <v>824046</v>
      </c>
    </row>
    <row r="20" spans="1:2" x14ac:dyDescent="0.15">
      <c r="A20" t="s">
        <v>3015</v>
      </c>
      <c r="B20" s="6">
        <v>354950</v>
      </c>
    </row>
    <row r="21" spans="1:2" x14ac:dyDescent="0.15">
      <c r="A21" t="s">
        <v>3075</v>
      </c>
      <c r="B21" s="6">
        <v>93410</v>
      </c>
    </row>
    <row r="22" spans="1:2" x14ac:dyDescent="0.15">
      <c r="A22" t="s">
        <v>3076</v>
      </c>
      <c r="B22" s="6">
        <v>70858</v>
      </c>
    </row>
    <row r="23" spans="1:2" x14ac:dyDescent="0.15">
      <c r="A23" t="s">
        <v>823</v>
      </c>
      <c r="B23" s="6">
        <v>59478</v>
      </c>
    </row>
    <row r="24" spans="1:2" x14ac:dyDescent="0.15">
      <c r="A24" t="s">
        <v>3077</v>
      </c>
      <c r="B24" s="6">
        <v>21344</v>
      </c>
    </row>
    <row r="25" spans="1:2" x14ac:dyDescent="0.15">
      <c r="A25" t="s">
        <v>3078</v>
      </c>
      <c r="B25" s="6">
        <v>1577552</v>
      </c>
    </row>
    <row r="26" spans="1:2" x14ac:dyDescent="0.15">
      <c r="A26" t="s">
        <v>826</v>
      </c>
      <c r="B26" s="6">
        <v>78003</v>
      </c>
    </row>
    <row r="27" spans="1:2" x14ac:dyDescent="0.15">
      <c r="A27" t="s">
        <v>833</v>
      </c>
      <c r="B27" s="6">
        <v>1551152</v>
      </c>
    </row>
    <row r="28" spans="1:2" x14ac:dyDescent="0.15">
      <c r="A28" t="s">
        <v>845</v>
      </c>
      <c r="B28" s="6">
        <v>353278</v>
      </c>
    </row>
    <row r="29" spans="1:2" x14ac:dyDescent="0.15">
      <c r="A29" t="s">
        <v>3079</v>
      </c>
      <c r="B29" s="6">
        <v>1094517</v>
      </c>
    </row>
    <row r="30" spans="1:2" x14ac:dyDescent="0.15">
      <c r="A30" t="s">
        <v>3080</v>
      </c>
      <c r="B30" s="6">
        <v>1730168</v>
      </c>
    </row>
    <row r="31" spans="1:2" x14ac:dyDescent="0.15">
      <c r="A31" t="s">
        <v>3081</v>
      </c>
      <c r="B31" s="6">
        <v>909832</v>
      </c>
    </row>
    <row r="32" spans="1:2" x14ac:dyDescent="0.15">
      <c r="A32" t="s">
        <v>3082</v>
      </c>
      <c r="B32" s="6">
        <v>77476</v>
      </c>
    </row>
    <row r="33" spans="1:2" x14ac:dyDescent="0.15">
      <c r="A33" t="s">
        <v>3083</v>
      </c>
      <c r="B33" s="6">
        <v>937966</v>
      </c>
    </row>
    <row r="34" spans="1:2" x14ac:dyDescent="0.15">
      <c r="A34" t="s">
        <v>836</v>
      </c>
      <c r="B34" s="6">
        <v>310158</v>
      </c>
    </row>
    <row r="35" spans="1:2" x14ac:dyDescent="0.15">
      <c r="A35" t="s">
        <v>2667</v>
      </c>
      <c r="B35" s="6">
        <v>97745</v>
      </c>
    </row>
    <row r="36" spans="1:2" x14ac:dyDescent="0.15">
      <c r="A36" t="s">
        <v>3084</v>
      </c>
      <c r="B36" s="6">
        <v>858877</v>
      </c>
    </row>
    <row r="37" spans="1:2" x14ac:dyDescent="0.15">
      <c r="A37" t="s">
        <v>3085</v>
      </c>
      <c r="B37" s="6">
        <v>1744489</v>
      </c>
    </row>
    <row r="38" spans="1:2" x14ac:dyDescent="0.15">
      <c r="A38" t="s">
        <v>839</v>
      </c>
      <c r="B38" s="6">
        <v>901832</v>
      </c>
    </row>
    <row r="39" spans="1:2" x14ac:dyDescent="0.15">
      <c r="A39" t="s">
        <v>3086</v>
      </c>
      <c r="B39" s="6">
        <v>320187</v>
      </c>
    </row>
    <row r="40" spans="1:2" x14ac:dyDescent="0.15">
      <c r="A40" t="s">
        <v>2668</v>
      </c>
      <c r="B40" s="6">
        <v>1800</v>
      </c>
    </row>
    <row r="41" spans="1:2" x14ac:dyDescent="0.15">
      <c r="A41" t="s">
        <v>3087</v>
      </c>
      <c r="B41" s="6">
        <v>1341439</v>
      </c>
    </row>
    <row r="42" spans="1:2" x14ac:dyDescent="0.15">
      <c r="A42" t="s">
        <v>842</v>
      </c>
      <c r="B42" s="6">
        <v>1114448</v>
      </c>
    </row>
    <row r="43" spans="1:2" x14ac:dyDescent="0.15">
      <c r="A43" t="s">
        <v>3088</v>
      </c>
      <c r="B43" s="6">
        <v>732712</v>
      </c>
    </row>
    <row r="44" spans="1:2" x14ac:dyDescent="0.15">
      <c r="A44" t="s">
        <v>3089</v>
      </c>
      <c r="B44" s="6">
        <v>796343</v>
      </c>
    </row>
    <row r="45" spans="1:2" x14ac:dyDescent="0.15">
      <c r="A45" t="s">
        <v>3090</v>
      </c>
      <c r="B45" s="6">
        <v>1467373</v>
      </c>
    </row>
    <row r="46" spans="1:2" x14ac:dyDescent="0.15">
      <c r="A46" t="s">
        <v>3091</v>
      </c>
      <c r="B46" s="6">
        <v>1166691</v>
      </c>
    </row>
    <row r="47" spans="1:2" x14ac:dyDescent="0.15">
      <c r="A47" t="s">
        <v>3092</v>
      </c>
      <c r="B47" s="6">
        <v>63908</v>
      </c>
    </row>
    <row r="48" spans="1:2" x14ac:dyDescent="0.15">
      <c r="A48" t="s">
        <v>3093</v>
      </c>
      <c r="B48" s="6">
        <v>50863</v>
      </c>
    </row>
    <row r="49" spans="1:2" x14ac:dyDescent="0.15">
      <c r="A49" t="s">
        <v>2669</v>
      </c>
      <c r="B49" s="6">
        <v>313616</v>
      </c>
    </row>
    <row r="50" spans="1:2" x14ac:dyDescent="0.15">
      <c r="A50" t="s">
        <v>3094</v>
      </c>
      <c r="B50" s="6">
        <v>1108524</v>
      </c>
    </row>
    <row r="51" spans="1:2" x14ac:dyDescent="0.15">
      <c r="A51" t="s">
        <v>3095</v>
      </c>
      <c r="B51" s="6">
        <v>72971</v>
      </c>
    </row>
    <row r="52" spans="1:2" x14ac:dyDescent="0.15">
      <c r="A52" t="s">
        <v>3096</v>
      </c>
      <c r="B52" s="6">
        <v>811809</v>
      </c>
    </row>
    <row r="53" spans="1:2" x14ac:dyDescent="0.15">
      <c r="A53" t="s">
        <v>848</v>
      </c>
      <c r="B53" s="6">
        <v>14272</v>
      </c>
    </row>
    <row r="54" spans="1:2" x14ac:dyDescent="0.15">
      <c r="A54" t="s">
        <v>3097</v>
      </c>
      <c r="B54" s="6">
        <v>1350102</v>
      </c>
    </row>
    <row r="55" spans="1:2" x14ac:dyDescent="0.15">
      <c r="A55" t="s">
        <v>3098</v>
      </c>
      <c r="B55" s="6">
        <v>804328</v>
      </c>
    </row>
    <row r="56" spans="1:2" x14ac:dyDescent="0.15">
      <c r="A56" t="s">
        <v>3099</v>
      </c>
      <c r="B56" s="6">
        <v>97476</v>
      </c>
    </row>
    <row r="57" spans="1:2" x14ac:dyDescent="0.15">
      <c r="A57" t="s">
        <v>3100</v>
      </c>
      <c r="B57" s="6">
        <v>1707925</v>
      </c>
    </row>
    <row r="58" spans="1:2" x14ac:dyDescent="0.15">
      <c r="A58" t="s">
        <v>3101</v>
      </c>
      <c r="B58" s="6">
        <v>1283699</v>
      </c>
    </row>
    <row r="59" spans="1:2" x14ac:dyDescent="0.15">
      <c r="A59" t="s">
        <v>3102</v>
      </c>
      <c r="B59" s="6">
        <v>1090727</v>
      </c>
    </row>
    <row r="60" spans="1:2" x14ac:dyDescent="0.15">
      <c r="A60" t="s">
        <v>3103</v>
      </c>
      <c r="B60" s="6">
        <v>1413329</v>
      </c>
    </row>
    <row r="61" spans="1:2" x14ac:dyDescent="0.15">
      <c r="A61" t="s">
        <v>3104</v>
      </c>
      <c r="B61" s="6">
        <v>100885</v>
      </c>
    </row>
    <row r="62" spans="1:2" x14ac:dyDescent="0.15">
      <c r="A62" t="s">
        <v>3025</v>
      </c>
      <c r="B62" s="6">
        <v>895421</v>
      </c>
    </row>
    <row r="63" spans="1:2" x14ac:dyDescent="0.15">
      <c r="A63" t="s">
        <v>3105</v>
      </c>
      <c r="B63" s="6">
        <v>1108329</v>
      </c>
    </row>
    <row r="64" spans="1:2" x14ac:dyDescent="0.15">
      <c r="A64" t="s">
        <v>3106</v>
      </c>
      <c r="B64" s="6">
        <v>1000275</v>
      </c>
    </row>
    <row r="65" spans="1:2" x14ac:dyDescent="0.15">
      <c r="A65" t="s">
        <v>3107</v>
      </c>
      <c r="B65" s="6">
        <v>101829</v>
      </c>
    </row>
    <row r="66" spans="1:2" x14ac:dyDescent="0.15">
      <c r="A66" t="s">
        <v>2670</v>
      </c>
      <c r="B66" s="6">
        <v>1613103</v>
      </c>
    </row>
    <row r="67" spans="1:2" x14ac:dyDescent="0.15">
      <c r="A67" t="s">
        <v>3108</v>
      </c>
      <c r="B67" s="6">
        <v>753308</v>
      </c>
    </row>
    <row r="68" spans="1:2" x14ac:dyDescent="0.15">
      <c r="A68" t="s">
        <v>3109</v>
      </c>
      <c r="B68" s="6">
        <v>60667</v>
      </c>
    </row>
    <row r="69" spans="1:2" x14ac:dyDescent="0.15">
      <c r="A69" t="s">
        <v>3110</v>
      </c>
      <c r="B69" s="6">
        <v>732717</v>
      </c>
    </row>
    <row r="70" spans="1:2" x14ac:dyDescent="0.15">
      <c r="A70" t="s">
        <v>3111</v>
      </c>
      <c r="B70" s="6">
        <v>773840</v>
      </c>
    </row>
    <row r="71" spans="1:2" x14ac:dyDescent="0.15">
      <c r="A71" t="s">
        <v>854</v>
      </c>
      <c r="B71" s="6">
        <v>1121404</v>
      </c>
    </row>
    <row r="72" spans="1:2" x14ac:dyDescent="0.15">
      <c r="A72" t="s">
        <v>3112</v>
      </c>
      <c r="B72" s="6">
        <v>4962</v>
      </c>
    </row>
    <row r="73" spans="1:2" x14ac:dyDescent="0.15">
      <c r="A73" t="s">
        <v>3113</v>
      </c>
      <c r="B73" s="6">
        <v>947263</v>
      </c>
    </row>
    <row r="74" spans="1:2" x14ac:dyDescent="0.15">
      <c r="A74" t="s">
        <v>3114</v>
      </c>
      <c r="B74" s="6">
        <v>879764</v>
      </c>
    </row>
    <row r="75" spans="1:2" x14ac:dyDescent="0.15">
      <c r="A75" t="s">
        <v>851</v>
      </c>
      <c r="B75" s="6">
        <v>318154</v>
      </c>
    </row>
    <row r="76" spans="1:2" x14ac:dyDescent="0.15">
      <c r="A76" t="s">
        <v>3115</v>
      </c>
      <c r="B76" s="6">
        <v>316709</v>
      </c>
    </row>
    <row r="77" spans="1:2" x14ac:dyDescent="0.15">
      <c r="A77" t="s">
        <v>3116</v>
      </c>
      <c r="B77" s="6">
        <v>64803</v>
      </c>
    </row>
    <row r="78" spans="1:2" x14ac:dyDescent="0.15">
      <c r="A78" t="s">
        <v>3117</v>
      </c>
      <c r="B78" s="6">
        <v>1163165</v>
      </c>
    </row>
    <row r="79" spans="1:2" x14ac:dyDescent="0.15">
      <c r="A79" t="s">
        <v>3118</v>
      </c>
      <c r="B79" s="6">
        <v>887028</v>
      </c>
    </row>
    <row r="80" spans="1:2" x14ac:dyDescent="0.15">
      <c r="A80" t="s">
        <v>3119</v>
      </c>
      <c r="B80" s="6">
        <v>1089113</v>
      </c>
    </row>
    <row r="81" spans="1:2" x14ac:dyDescent="0.15">
      <c r="A81" t="s">
        <v>3120</v>
      </c>
      <c r="B81" s="6">
        <v>1067839</v>
      </c>
    </row>
    <row r="82" spans="1:2" x14ac:dyDescent="0.15">
      <c r="A82" t="s">
        <v>3035</v>
      </c>
      <c r="B82" s="6">
        <v>1000184</v>
      </c>
    </row>
    <row r="83" spans="1:2" x14ac:dyDescent="0.15">
      <c r="A83" t="s">
        <v>3121</v>
      </c>
      <c r="B83" s="6">
        <v>896878</v>
      </c>
    </row>
    <row r="84" spans="1:2" x14ac:dyDescent="0.15">
      <c r="A84" t="s">
        <v>2580</v>
      </c>
      <c r="B84" s="6">
        <v>1156039</v>
      </c>
    </row>
    <row r="85" spans="1:2" x14ac:dyDescent="0.15">
      <c r="A85" t="s">
        <v>3122</v>
      </c>
      <c r="B85" s="6">
        <v>51143</v>
      </c>
    </row>
    <row r="86" spans="1:2" x14ac:dyDescent="0.15">
      <c r="A86" t="s">
        <v>3123</v>
      </c>
      <c r="B86" s="6">
        <v>936468</v>
      </c>
    </row>
    <row r="87" spans="1:2" x14ac:dyDescent="0.15">
      <c r="A87" t="s">
        <v>3124</v>
      </c>
      <c r="B87" s="6">
        <v>315189</v>
      </c>
    </row>
    <row r="88" spans="1:2" x14ac:dyDescent="0.15">
      <c r="A88" t="s">
        <v>3125</v>
      </c>
      <c r="B88" s="6">
        <v>217410</v>
      </c>
    </row>
    <row r="89" spans="1:2" x14ac:dyDescent="0.15">
      <c r="A89" t="s">
        <v>3126</v>
      </c>
      <c r="B89" s="6">
        <v>863064</v>
      </c>
    </row>
    <row r="90" spans="1:2" x14ac:dyDescent="0.15">
      <c r="A90" t="s">
        <v>3127</v>
      </c>
      <c r="B90" s="6">
        <v>835403</v>
      </c>
    </row>
    <row r="91" spans="1:2" x14ac:dyDescent="0.15">
      <c r="A91" t="s">
        <v>3128</v>
      </c>
      <c r="B91" s="6">
        <v>18230</v>
      </c>
    </row>
    <row r="92" spans="1:2" x14ac:dyDescent="0.15">
      <c r="A92" t="s">
        <v>3129</v>
      </c>
      <c r="B92" s="6">
        <v>1045609</v>
      </c>
    </row>
    <row r="93" spans="1:2" x14ac:dyDescent="0.15">
      <c r="A93" t="s">
        <v>857</v>
      </c>
      <c r="B93" s="6">
        <v>1131399</v>
      </c>
    </row>
    <row r="94" spans="1:2" x14ac:dyDescent="0.15">
      <c r="A94" t="s">
        <v>3130</v>
      </c>
      <c r="B94" s="6">
        <v>1140625</v>
      </c>
    </row>
    <row r="95" spans="1:2" x14ac:dyDescent="0.15">
      <c r="A95" t="s">
        <v>3131</v>
      </c>
      <c r="B95" s="6">
        <v>27419</v>
      </c>
    </row>
    <row r="96" spans="1:2" x14ac:dyDescent="0.15">
      <c r="A96" t="s">
        <v>3132</v>
      </c>
      <c r="B96" s="6">
        <v>1053507</v>
      </c>
    </row>
    <row r="97" spans="1:2" x14ac:dyDescent="0.15">
      <c r="A97" t="s">
        <v>3133</v>
      </c>
      <c r="B97" s="6">
        <v>313838</v>
      </c>
    </row>
    <row r="98" spans="1:2" x14ac:dyDescent="0.15">
      <c r="A98" t="s">
        <v>3134</v>
      </c>
      <c r="B98" s="6">
        <v>1633917</v>
      </c>
    </row>
    <row r="99" spans="1:2" x14ac:dyDescent="0.15">
      <c r="A99" t="s">
        <v>3135</v>
      </c>
      <c r="B99" s="6">
        <v>2488</v>
      </c>
    </row>
    <row r="100" spans="1:2" x14ac:dyDescent="0.15">
      <c r="A100" t="s">
        <v>3136</v>
      </c>
      <c r="B100" s="6">
        <v>1549802</v>
      </c>
    </row>
    <row r="101" spans="1:2" x14ac:dyDescent="0.15">
      <c r="A101" t="s">
        <v>3137</v>
      </c>
      <c r="B101" s="6">
        <v>886982</v>
      </c>
    </row>
    <row r="102" spans="1:2" x14ac:dyDescent="0.15">
      <c r="A102" t="s">
        <v>3138</v>
      </c>
      <c r="B102" s="6">
        <v>1144967</v>
      </c>
    </row>
    <row r="103" spans="1:2" x14ac:dyDescent="0.15">
      <c r="A103" t="s">
        <v>3139</v>
      </c>
      <c r="B103" s="6">
        <v>764180</v>
      </c>
    </row>
    <row r="104" spans="1:2" x14ac:dyDescent="0.15">
      <c r="A104" t="s">
        <v>3140</v>
      </c>
      <c r="B104" s="6">
        <v>6951</v>
      </c>
    </row>
    <row r="105" spans="1:2" x14ac:dyDescent="0.15">
      <c r="A105" t="s">
        <v>3141</v>
      </c>
      <c r="B105" s="6">
        <v>1668717</v>
      </c>
    </row>
    <row r="106" spans="1:2" x14ac:dyDescent="0.15">
      <c r="A106" t="s">
        <v>3142</v>
      </c>
      <c r="B106" s="6">
        <v>1559720</v>
      </c>
    </row>
    <row r="107" spans="1:2" x14ac:dyDescent="0.15">
      <c r="A107" t="s">
        <v>3143</v>
      </c>
      <c r="B107" s="6">
        <v>831001</v>
      </c>
    </row>
    <row r="108" spans="1:2" x14ac:dyDescent="0.15">
      <c r="A108" t="s">
        <v>3144</v>
      </c>
      <c r="B108" s="6">
        <v>1373715</v>
      </c>
    </row>
    <row r="109" spans="1:2" x14ac:dyDescent="0.15">
      <c r="A109" t="s">
        <v>3145</v>
      </c>
      <c r="B109" s="6">
        <v>1364742</v>
      </c>
    </row>
    <row r="110" spans="1:2" x14ac:dyDescent="0.15">
      <c r="A110" t="s">
        <v>3146</v>
      </c>
      <c r="B110" s="6">
        <v>1303523</v>
      </c>
    </row>
    <row r="111" spans="1:2" x14ac:dyDescent="0.15">
      <c r="A111" t="s">
        <v>3147</v>
      </c>
      <c r="B111" s="6">
        <v>313807</v>
      </c>
    </row>
    <row r="112" spans="1:2" x14ac:dyDescent="0.15">
      <c r="A112" t="s">
        <v>3148</v>
      </c>
      <c r="B112" s="6">
        <v>1001250</v>
      </c>
    </row>
    <row r="113" spans="1:2" x14ac:dyDescent="0.15">
      <c r="A113" t="s">
        <v>3149</v>
      </c>
      <c r="B113" s="6">
        <v>8670</v>
      </c>
    </row>
    <row r="114" spans="1:2" x14ac:dyDescent="0.15">
      <c r="A114" t="s">
        <v>3150</v>
      </c>
      <c r="B114" s="6">
        <v>1268896</v>
      </c>
    </row>
    <row r="115" spans="1:2" x14ac:dyDescent="0.15">
      <c r="A115" t="s">
        <v>2672</v>
      </c>
      <c r="B115" s="6">
        <v>310764</v>
      </c>
    </row>
    <row r="116" spans="1:2" x14ac:dyDescent="0.15">
      <c r="A116" t="s">
        <v>3151</v>
      </c>
      <c r="B116" s="6">
        <v>1075531</v>
      </c>
    </row>
    <row r="117" spans="1:2" x14ac:dyDescent="0.15">
      <c r="A117" t="s">
        <v>3152</v>
      </c>
      <c r="B117" s="6">
        <v>1103982</v>
      </c>
    </row>
    <row r="118" spans="1:2" x14ac:dyDescent="0.15">
      <c r="A118" t="s">
        <v>3153</v>
      </c>
      <c r="B118" s="6">
        <v>64040</v>
      </c>
    </row>
    <row r="119" spans="1:2" x14ac:dyDescent="0.15">
      <c r="A119" t="s">
        <v>3154</v>
      </c>
      <c r="B119" s="6">
        <v>1065280</v>
      </c>
    </row>
    <row r="120" spans="1:2" x14ac:dyDescent="0.15">
      <c r="A120" t="s">
        <v>3155</v>
      </c>
      <c r="B120" s="6">
        <v>896159</v>
      </c>
    </row>
    <row r="121" spans="1:2" x14ac:dyDescent="0.15">
      <c r="A121" t="s">
        <v>3156</v>
      </c>
      <c r="B121" s="6">
        <v>895728</v>
      </c>
    </row>
    <row r="122" spans="1:2" x14ac:dyDescent="0.15">
      <c r="A122" t="s">
        <v>3157</v>
      </c>
      <c r="B122" s="6">
        <v>12927</v>
      </c>
    </row>
    <row r="123" spans="1:2" x14ac:dyDescent="0.15">
      <c r="A123" t="s">
        <v>3158</v>
      </c>
      <c r="B123" s="6">
        <v>1378580</v>
      </c>
    </row>
    <row r="124" spans="1:2" x14ac:dyDescent="0.15">
      <c r="A124" t="s">
        <v>2673</v>
      </c>
      <c r="B124" s="6">
        <v>1035267</v>
      </c>
    </row>
    <row r="125" spans="1:2" x14ac:dyDescent="0.15">
      <c r="A125" t="s">
        <v>3159</v>
      </c>
      <c r="B125" s="6">
        <v>1067491</v>
      </c>
    </row>
    <row r="126" spans="1:2" x14ac:dyDescent="0.15">
      <c r="A126" t="s">
        <v>3160</v>
      </c>
      <c r="B126" s="6">
        <v>1119639</v>
      </c>
    </row>
    <row r="127" spans="1:2" x14ac:dyDescent="0.15">
      <c r="A127" t="s">
        <v>3048</v>
      </c>
      <c r="B127" s="6">
        <v>66740</v>
      </c>
    </row>
    <row r="128" spans="1:2" x14ac:dyDescent="0.15">
      <c r="A128" t="s">
        <v>3161</v>
      </c>
      <c r="B128" s="6">
        <v>1326160</v>
      </c>
    </row>
    <row r="129" spans="1:2" x14ac:dyDescent="0.15">
      <c r="A129" t="s">
        <v>3162</v>
      </c>
      <c r="B129" s="6">
        <v>16868</v>
      </c>
    </row>
    <row r="130" spans="1:2" x14ac:dyDescent="0.15">
      <c r="A130" t="s">
        <v>3163</v>
      </c>
      <c r="B130" s="6">
        <v>40545</v>
      </c>
    </row>
    <row r="131" spans="1:2" x14ac:dyDescent="0.15">
      <c r="A131" t="s">
        <v>2671</v>
      </c>
      <c r="B131" s="6">
        <v>1555280</v>
      </c>
    </row>
    <row r="132" spans="1:2" x14ac:dyDescent="0.15">
      <c r="A132" t="s">
        <v>3164</v>
      </c>
      <c r="B132" s="6">
        <v>6281</v>
      </c>
    </row>
    <row r="133" spans="1:2" x14ac:dyDescent="0.15">
      <c r="A133" t="s">
        <v>2581</v>
      </c>
      <c r="B133" s="6">
        <v>1739940</v>
      </c>
    </row>
    <row r="134" spans="1:2" x14ac:dyDescent="0.15">
      <c r="A134" t="s">
        <v>3165</v>
      </c>
      <c r="B134" s="6">
        <v>1524684</v>
      </c>
    </row>
    <row r="135" spans="1:2" x14ac:dyDescent="0.15">
      <c r="A135" t="s">
        <v>3166</v>
      </c>
      <c r="B135" s="6">
        <v>62709</v>
      </c>
    </row>
    <row r="136" spans="1:2" x14ac:dyDescent="0.15">
      <c r="A136" t="s">
        <v>3167</v>
      </c>
      <c r="B136" s="6">
        <v>917851</v>
      </c>
    </row>
    <row r="137" spans="1:2" x14ac:dyDescent="0.15">
      <c r="A137" t="s">
        <v>3168</v>
      </c>
      <c r="B137" s="6">
        <v>723125</v>
      </c>
    </row>
    <row r="138" spans="1:2" x14ac:dyDescent="0.15">
      <c r="A138" t="s">
        <v>3169</v>
      </c>
      <c r="B138" s="6">
        <v>1001085</v>
      </c>
    </row>
    <row r="139" spans="1:2" x14ac:dyDescent="0.15">
      <c r="A139" t="s">
        <v>3170</v>
      </c>
      <c r="B139" s="6">
        <v>1051470</v>
      </c>
    </row>
    <row r="140" spans="1:2" x14ac:dyDescent="0.15">
      <c r="A140" t="s">
        <v>3171</v>
      </c>
      <c r="B140" s="6">
        <v>1156375</v>
      </c>
    </row>
    <row r="141" spans="1:2" x14ac:dyDescent="0.15">
      <c r="A141" t="s">
        <v>3172</v>
      </c>
      <c r="B141" s="6">
        <v>92122</v>
      </c>
    </row>
    <row r="142" spans="1:2" x14ac:dyDescent="0.15">
      <c r="A142" t="s">
        <v>3173</v>
      </c>
      <c r="B142" s="6">
        <v>1091667</v>
      </c>
    </row>
    <row r="143" spans="1:2" x14ac:dyDescent="0.15">
      <c r="A143" t="s">
        <v>3174</v>
      </c>
      <c r="B143" s="6">
        <v>1123658</v>
      </c>
    </row>
    <row r="144" spans="1:2" x14ac:dyDescent="0.15">
      <c r="A144" t="s">
        <v>3175</v>
      </c>
      <c r="B144" s="6">
        <v>67088</v>
      </c>
    </row>
    <row r="145" spans="1:2" x14ac:dyDescent="0.15">
      <c r="A145" t="s">
        <v>3176</v>
      </c>
      <c r="B145" s="6">
        <v>9631</v>
      </c>
    </row>
    <row r="146" spans="1:2" x14ac:dyDescent="0.15">
      <c r="A146" t="s">
        <v>3177</v>
      </c>
      <c r="B146" s="6">
        <v>277948</v>
      </c>
    </row>
    <row r="147" spans="1:2" x14ac:dyDescent="0.15">
      <c r="A147" t="s">
        <v>860</v>
      </c>
      <c r="B147" s="6">
        <v>882095</v>
      </c>
    </row>
    <row r="148" spans="1:2" x14ac:dyDescent="0.15">
      <c r="A148" t="s">
        <v>3178</v>
      </c>
      <c r="B148" s="6">
        <v>1393818</v>
      </c>
    </row>
    <row r="149" spans="1:2" x14ac:dyDescent="0.15">
      <c r="A149" t="s">
        <v>3179</v>
      </c>
      <c r="B149" s="6">
        <v>109198</v>
      </c>
    </row>
    <row r="150" spans="1:2" x14ac:dyDescent="0.15">
      <c r="A150" t="s">
        <v>3180</v>
      </c>
      <c r="B150" s="6">
        <v>36104</v>
      </c>
    </row>
    <row r="151" spans="1:2" x14ac:dyDescent="0.15">
      <c r="A151" t="s">
        <v>3181</v>
      </c>
      <c r="B151" s="6">
        <v>1017413</v>
      </c>
    </row>
    <row r="152" spans="1:2" x14ac:dyDescent="0.15">
      <c r="A152" t="s">
        <v>3182</v>
      </c>
      <c r="B152" s="6">
        <v>713676</v>
      </c>
    </row>
    <row r="153" spans="1:2" x14ac:dyDescent="0.15">
      <c r="A153" t="s">
        <v>3183</v>
      </c>
      <c r="B153" s="6">
        <v>89800</v>
      </c>
    </row>
    <row r="154" spans="1:2" x14ac:dyDescent="0.15">
      <c r="A154" t="s">
        <v>3184</v>
      </c>
      <c r="B154" s="6">
        <v>1065521</v>
      </c>
    </row>
    <row r="155" spans="1:2" x14ac:dyDescent="0.15">
      <c r="A155" t="s">
        <v>866</v>
      </c>
      <c r="B155" s="6">
        <v>872589</v>
      </c>
    </row>
    <row r="156" spans="1:2" x14ac:dyDescent="0.15">
      <c r="A156" t="s">
        <v>3185</v>
      </c>
      <c r="B156" s="6">
        <v>1067318</v>
      </c>
    </row>
    <row r="157" spans="1:2" x14ac:dyDescent="0.15">
      <c r="A157" t="s">
        <v>2674</v>
      </c>
      <c r="B157" s="6">
        <v>10795</v>
      </c>
    </row>
    <row r="158" spans="1:2" x14ac:dyDescent="0.15">
      <c r="A158" t="s">
        <v>3186</v>
      </c>
      <c r="B158" s="6">
        <v>1463157</v>
      </c>
    </row>
    <row r="159" spans="1:2" x14ac:dyDescent="0.15">
      <c r="A159" t="s">
        <v>3187</v>
      </c>
      <c r="B159" s="6">
        <v>1133421</v>
      </c>
    </row>
    <row r="160" spans="1:2" x14ac:dyDescent="0.15">
      <c r="A160" t="s">
        <v>3188</v>
      </c>
      <c r="B160" s="6">
        <v>927971</v>
      </c>
    </row>
    <row r="161" spans="1:2" x14ac:dyDescent="0.15">
      <c r="A161" t="s">
        <v>3189</v>
      </c>
      <c r="B161" s="6">
        <v>821189</v>
      </c>
    </row>
    <row r="162" spans="1:2" x14ac:dyDescent="0.15">
      <c r="A162" t="s">
        <v>3190</v>
      </c>
      <c r="B162" s="6">
        <v>707549</v>
      </c>
    </row>
    <row r="163" spans="1:2" x14ac:dyDescent="0.15">
      <c r="A163" t="s">
        <v>3191</v>
      </c>
      <c r="B163" s="6">
        <v>1103838</v>
      </c>
    </row>
    <row r="164" spans="1:2" x14ac:dyDescent="0.15">
      <c r="A164" t="s">
        <v>3192</v>
      </c>
      <c r="B164" s="6">
        <v>16875</v>
      </c>
    </row>
    <row r="165" spans="1:2" x14ac:dyDescent="0.15">
      <c r="A165" t="s">
        <v>3193</v>
      </c>
      <c r="B165" s="6">
        <v>1438656</v>
      </c>
    </row>
    <row r="166" spans="1:2" x14ac:dyDescent="0.15">
      <c r="A166" t="s">
        <v>863</v>
      </c>
      <c r="B166" s="6">
        <v>875320</v>
      </c>
    </row>
    <row r="167" spans="1:2" x14ac:dyDescent="0.15">
      <c r="A167" t="s">
        <v>3194</v>
      </c>
      <c r="B167" s="6">
        <v>823768</v>
      </c>
    </row>
    <row r="168" spans="1:2" x14ac:dyDescent="0.15">
      <c r="A168" t="s">
        <v>3195</v>
      </c>
      <c r="B168" s="6">
        <v>1096200</v>
      </c>
    </row>
    <row r="169" spans="1:2" x14ac:dyDescent="0.15">
      <c r="A169" t="s">
        <v>3196</v>
      </c>
      <c r="B169" s="6">
        <v>715957</v>
      </c>
    </row>
    <row r="170" spans="1:2" x14ac:dyDescent="0.15">
      <c r="A170" t="s">
        <v>2583</v>
      </c>
      <c r="B170" s="6">
        <v>860730</v>
      </c>
    </row>
    <row r="171" spans="1:2" x14ac:dyDescent="0.15">
      <c r="A171" t="s">
        <v>2675</v>
      </c>
      <c r="B171" s="6">
        <v>1099800</v>
      </c>
    </row>
    <row r="172" spans="1:2" x14ac:dyDescent="0.15">
      <c r="A172" t="s">
        <v>3197</v>
      </c>
      <c r="B172" s="6">
        <v>92230</v>
      </c>
    </row>
    <row r="173" spans="1:2" x14ac:dyDescent="0.15">
      <c r="A173" t="s">
        <v>3198</v>
      </c>
      <c r="B173" s="6">
        <v>40533</v>
      </c>
    </row>
    <row r="174" spans="1:2" x14ac:dyDescent="0.15">
      <c r="A174" t="s">
        <v>3199</v>
      </c>
      <c r="B174" s="6">
        <v>1110646</v>
      </c>
    </row>
    <row r="175" spans="1:2" x14ac:dyDescent="0.15">
      <c r="A175" t="s">
        <v>3200</v>
      </c>
      <c r="B175" s="6">
        <v>80661</v>
      </c>
    </row>
    <row r="176" spans="1:2" x14ac:dyDescent="0.15">
      <c r="A176" t="s">
        <v>3201</v>
      </c>
      <c r="B176" s="6">
        <v>798354</v>
      </c>
    </row>
    <row r="177" spans="1:2" x14ac:dyDescent="0.15">
      <c r="A177" t="s">
        <v>3202</v>
      </c>
      <c r="B177" s="6">
        <v>1571949</v>
      </c>
    </row>
    <row r="178" spans="1:2" x14ac:dyDescent="0.15">
      <c r="A178" t="s">
        <v>3203</v>
      </c>
      <c r="B178" s="6">
        <v>21665</v>
      </c>
    </row>
    <row r="179" spans="1:2" x14ac:dyDescent="0.15">
      <c r="A179" t="s">
        <v>3204</v>
      </c>
      <c r="B179" s="6">
        <v>1101239</v>
      </c>
    </row>
    <row r="180" spans="1:2" x14ac:dyDescent="0.15">
      <c r="A180" t="s">
        <v>3205</v>
      </c>
      <c r="B180" s="6">
        <v>1393311</v>
      </c>
    </row>
    <row r="181" spans="1:2" x14ac:dyDescent="0.15">
      <c r="A181" t="s">
        <v>3206</v>
      </c>
      <c r="B181" s="6">
        <v>1129137</v>
      </c>
    </row>
    <row r="182" spans="1:2" x14ac:dyDescent="0.15">
      <c r="A182" t="s">
        <v>3207</v>
      </c>
      <c r="B182" s="6">
        <v>49826</v>
      </c>
    </row>
    <row r="183" spans="1:2" x14ac:dyDescent="0.15">
      <c r="A183" t="s">
        <v>3208</v>
      </c>
      <c r="B183" s="6">
        <v>702165</v>
      </c>
    </row>
    <row r="184" spans="1:2" x14ac:dyDescent="0.15">
      <c r="A184" t="s">
        <v>3001</v>
      </c>
      <c r="B184" s="6">
        <v>315293</v>
      </c>
    </row>
    <row r="185" spans="1:2" x14ac:dyDescent="0.15">
      <c r="A185" t="s">
        <v>3209</v>
      </c>
      <c r="B185" s="6">
        <v>30554</v>
      </c>
    </row>
    <row r="186" spans="1:2" x14ac:dyDescent="0.15">
      <c r="A186" t="s">
        <v>3210</v>
      </c>
      <c r="B186" s="6">
        <v>718877</v>
      </c>
    </row>
    <row r="187" spans="1:2" x14ac:dyDescent="0.15">
      <c r="A187" t="s">
        <v>3211</v>
      </c>
      <c r="B187" s="6">
        <v>1091587</v>
      </c>
    </row>
    <row r="188" spans="1:2" x14ac:dyDescent="0.15">
      <c r="A188" t="s">
        <v>3212</v>
      </c>
      <c r="B188" s="6">
        <v>1650372</v>
      </c>
    </row>
    <row r="189" spans="1:2" x14ac:dyDescent="0.15">
      <c r="A189" t="s">
        <v>3213</v>
      </c>
      <c r="B189" s="6">
        <v>1136893</v>
      </c>
    </row>
    <row r="190" spans="1:2" x14ac:dyDescent="0.15">
      <c r="A190" t="s">
        <v>2676</v>
      </c>
      <c r="B190" s="6">
        <v>885725</v>
      </c>
    </row>
    <row r="191" spans="1:2" x14ac:dyDescent="0.15">
      <c r="A191" t="s">
        <v>3214</v>
      </c>
      <c r="B191" s="6">
        <v>831259</v>
      </c>
    </row>
    <row r="192" spans="1:2" x14ac:dyDescent="0.15">
      <c r="A192" t="s">
        <v>3215</v>
      </c>
      <c r="B192" s="6">
        <v>1543151</v>
      </c>
    </row>
    <row r="193" spans="1:2" x14ac:dyDescent="0.15">
      <c r="A193" t="s">
        <v>3216</v>
      </c>
      <c r="B193" s="6">
        <v>1551182</v>
      </c>
    </row>
    <row r="194" spans="1:2" x14ac:dyDescent="0.15">
      <c r="A194" t="s">
        <v>3217</v>
      </c>
      <c r="B194" s="6">
        <v>1610520</v>
      </c>
    </row>
    <row r="195" spans="1:2" x14ac:dyDescent="0.15">
      <c r="A195" t="s">
        <v>3218</v>
      </c>
      <c r="B195" s="6">
        <v>1048286</v>
      </c>
    </row>
    <row r="196" spans="1:2" x14ac:dyDescent="0.15">
      <c r="A196" t="s">
        <v>3219</v>
      </c>
      <c r="B196" s="6">
        <v>1164727</v>
      </c>
    </row>
    <row r="197" spans="1:2" x14ac:dyDescent="0.15">
      <c r="A197" t="s">
        <v>870</v>
      </c>
      <c r="B197" s="6">
        <v>1682852</v>
      </c>
    </row>
    <row r="198" spans="1:2" x14ac:dyDescent="0.15">
      <c r="A198" t="s">
        <v>3220</v>
      </c>
      <c r="B198" s="6">
        <v>1038357</v>
      </c>
    </row>
    <row r="199" spans="1:2" x14ac:dyDescent="0.15">
      <c r="A199" t="s">
        <v>3221</v>
      </c>
      <c r="B199" s="6">
        <v>37996</v>
      </c>
    </row>
    <row r="200" spans="1:2" x14ac:dyDescent="0.15">
      <c r="A200" t="s">
        <v>3222</v>
      </c>
      <c r="B200" s="6">
        <v>1594805</v>
      </c>
    </row>
    <row r="201" spans="1:2" x14ac:dyDescent="0.15">
      <c r="A201" t="s">
        <v>3223</v>
      </c>
      <c r="B201" s="6">
        <v>929869</v>
      </c>
    </row>
    <row r="202" spans="1:2" x14ac:dyDescent="0.15">
      <c r="A202" t="s">
        <v>3224</v>
      </c>
      <c r="B202" s="6">
        <v>1725964</v>
      </c>
    </row>
    <row r="203" spans="1:2" x14ac:dyDescent="0.15">
      <c r="A203" t="s">
        <v>3225</v>
      </c>
      <c r="B203" s="6">
        <v>1327567</v>
      </c>
    </row>
    <row r="204" spans="1:2" x14ac:dyDescent="0.15">
      <c r="A204" t="s">
        <v>3226</v>
      </c>
      <c r="B204" s="6">
        <v>1059556</v>
      </c>
    </row>
    <row r="205" spans="1:2" x14ac:dyDescent="0.15">
      <c r="A205" t="s">
        <v>3227</v>
      </c>
      <c r="B205" s="6">
        <v>1420798</v>
      </c>
    </row>
    <row r="206" spans="1:2" x14ac:dyDescent="0.15">
      <c r="A206" t="s">
        <v>3228</v>
      </c>
      <c r="B206" s="6">
        <v>1737806</v>
      </c>
    </row>
    <row r="207" spans="1:2" x14ac:dyDescent="0.15">
      <c r="A207" t="s">
        <v>3229</v>
      </c>
      <c r="B207" s="6">
        <v>1061219</v>
      </c>
    </row>
    <row r="208" spans="1:2" x14ac:dyDescent="0.15">
      <c r="A208" t="s">
        <v>3230</v>
      </c>
      <c r="B208" s="6">
        <v>1467858</v>
      </c>
    </row>
    <row r="209" spans="1:2" x14ac:dyDescent="0.15">
      <c r="A209" t="s">
        <v>2582</v>
      </c>
      <c r="B209" s="6">
        <v>49071</v>
      </c>
    </row>
    <row r="210" spans="1:2" x14ac:dyDescent="0.15">
      <c r="A210" t="s">
        <v>3231</v>
      </c>
      <c r="B210" s="6">
        <v>1099219</v>
      </c>
    </row>
    <row r="211" spans="1:2" x14ac:dyDescent="0.15">
      <c r="A211" t="s">
        <v>3232</v>
      </c>
      <c r="B211" s="6">
        <v>1510295</v>
      </c>
    </row>
    <row r="212" spans="1:2" x14ac:dyDescent="0.15">
      <c r="A212" t="s">
        <v>3233</v>
      </c>
      <c r="B212" s="6">
        <v>87347</v>
      </c>
    </row>
    <row r="213" spans="1:2" x14ac:dyDescent="0.15">
      <c r="A213" t="s">
        <v>3234</v>
      </c>
      <c r="B213" s="6">
        <v>29534</v>
      </c>
    </row>
    <row r="214" spans="1:2" x14ac:dyDescent="0.15">
      <c r="A214" t="s">
        <v>3235</v>
      </c>
      <c r="B214" s="6">
        <v>797468</v>
      </c>
    </row>
    <row r="215" spans="1:2" x14ac:dyDescent="0.15">
      <c r="A215" t="s">
        <v>3236</v>
      </c>
      <c r="B215" s="6">
        <v>1640147</v>
      </c>
    </row>
    <row r="216" spans="1:2" x14ac:dyDescent="0.15">
      <c r="A216" t="s">
        <v>3237</v>
      </c>
      <c r="B216" s="6">
        <v>899108</v>
      </c>
    </row>
    <row r="217" spans="1:2" x14ac:dyDescent="0.15">
      <c r="A217" t="s">
        <v>3238</v>
      </c>
      <c r="B217" s="6">
        <v>927628</v>
      </c>
    </row>
    <row r="218" spans="1:2" x14ac:dyDescent="0.15">
      <c r="A218" t="s">
        <v>3239</v>
      </c>
      <c r="B218" s="6">
        <v>32604</v>
      </c>
    </row>
    <row r="219" spans="1:2" x14ac:dyDescent="0.15">
      <c r="A219" t="s">
        <v>3240</v>
      </c>
      <c r="B219" s="6">
        <v>1004315</v>
      </c>
    </row>
    <row r="220" spans="1:2" x14ac:dyDescent="0.15">
      <c r="A220" t="s">
        <v>3241</v>
      </c>
      <c r="B220" s="6">
        <v>1648416</v>
      </c>
    </row>
    <row r="221" spans="1:2" x14ac:dyDescent="0.15">
      <c r="A221" t="s">
        <v>3242</v>
      </c>
      <c r="B221" s="6">
        <v>748954</v>
      </c>
    </row>
    <row r="222" spans="1:2" x14ac:dyDescent="0.15">
      <c r="A222" t="s">
        <v>3243</v>
      </c>
      <c r="B222" s="6">
        <v>311337</v>
      </c>
    </row>
    <row r="223" spans="1:2" x14ac:dyDescent="0.15">
      <c r="A223" t="s">
        <v>3244</v>
      </c>
      <c r="B223" s="6">
        <v>1048911</v>
      </c>
    </row>
    <row r="224" spans="1:2" x14ac:dyDescent="0.15">
      <c r="A224" t="s">
        <v>3245</v>
      </c>
      <c r="B224" s="6">
        <v>1327811</v>
      </c>
    </row>
    <row r="225" spans="1:2" x14ac:dyDescent="0.15">
      <c r="A225" t="s">
        <v>3246</v>
      </c>
      <c r="B225" s="6">
        <v>2969</v>
      </c>
    </row>
    <row r="226" spans="1:2" x14ac:dyDescent="0.15">
      <c r="A226" t="s">
        <v>3247</v>
      </c>
      <c r="B226" s="6">
        <v>1232384</v>
      </c>
    </row>
    <row r="227" spans="1:2" x14ac:dyDescent="0.15">
      <c r="A227" t="s">
        <v>3248</v>
      </c>
      <c r="B227" s="6">
        <v>1418135</v>
      </c>
    </row>
    <row r="228" spans="1:2" x14ac:dyDescent="0.15">
      <c r="A228" t="s">
        <v>3249</v>
      </c>
      <c r="B228" s="6">
        <v>1637459</v>
      </c>
    </row>
    <row r="229" spans="1:2" x14ac:dyDescent="0.15">
      <c r="A229" t="s">
        <v>3250</v>
      </c>
      <c r="B229" s="6">
        <v>1032208</v>
      </c>
    </row>
    <row r="230" spans="1:2" x14ac:dyDescent="0.15">
      <c r="A230" t="s">
        <v>3251</v>
      </c>
      <c r="B230" s="6">
        <v>1835632</v>
      </c>
    </row>
    <row r="231" spans="1:2" x14ac:dyDescent="0.15">
      <c r="A231" t="s">
        <v>3252</v>
      </c>
      <c r="B231" s="6">
        <v>1099590</v>
      </c>
    </row>
    <row r="232" spans="1:2" x14ac:dyDescent="0.15">
      <c r="A232" t="s">
        <v>3253</v>
      </c>
      <c r="B232" s="6">
        <v>1002242</v>
      </c>
    </row>
    <row r="233" spans="1:2" x14ac:dyDescent="0.15">
      <c r="A233" t="s">
        <v>3254</v>
      </c>
      <c r="B233" s="6">
        <v>7084</v>
      </c>
    </row>
    <row r="234" spans="1:2" x14ac:dyDescent="0.15">
      <c r="A234" t="s">
        <v>3255</v>
      </c>
      <c r="B234" s="6">
        <v>1045520</v>
      </c>
    </row>
    <row r="235" spans="1:2" x14ac:dyDescent="0.15">
      <c r="A235" t="s">
        <v>3256</v>
      </c>
      <c r="B235" s="6">
        <v>1751788</v>
      </c>
    </row>
    <row r="236" spans="1:2" x14ac:dyDescent="0.15">
      <c r="A236" t="s">
        <v>3257</v>
      </c>
      <c r="B236" s="6">
        <v>319201</v>
      </c>
    </row>
    <row r="237" spans="1:2" x14ac:dyDescent="0.15">
      <c r="A237" t="s">
        <v>3258</v>
      </c>
      <c r="B237" s="6">
        <v>1703399</v>
      </c>
    </row>
    <row r="238" spans="1:2" x14ac:dyDescent="0.15">
      <c r="A238" t="s">
        <v>3259</v>
      </c>
      <c r="B238" s="6">
        <v>891478</v>
      </c>
    </row>
    <row r="239" spans="1:2" x14ac:dyDescent="0.15">
      <c r="A239" t="s">
        <v>3260</v>
      </c>
      <c r="B239" s="6">
        <v>5272</v>
      </c>
    </row>
    <row r="240" spans="1:2" x14ac:dyDescent="0.15">
      <c r="A240" t="s">
        <v>3261</v>
      </c>
      <c r="B240" s="6">
        <v>1512673</v>
      </c>
    </row>
    <row r="241" spans="1:2" x14ac:dyDescent="0.15">
      <c r="A241" t="s">
        <v>3262</v>
      </c>
      <c r="B241" s="6">
        <v>1453934</v>
      </c>
    </row>
    <row r="242" spans="1:2" x14ac:dyDescent="0.15">
      <c r="A242" t="s">
        <v>3263</v>
      </c>
      <c r="B242" s="6">
        <v>4904</v>
      </c>
    </row>
    <row r="243" spans="1:2" x14ac:dyDescent="0.15">
      <c r="A243" t="s">
        <v>3264</v>
      </c>
      <c r="B243" s="6">
        <v>1075124</v>
      </c>
    </row>
    <row r="244" spans="1:2" x14ac:dyDescent="0.15">
      <c r="A244" t="s">
        <v>3265</v>
      </c>
      <c r="B244" s="6">
        <v>882835</v>
      </c>
    </row>
    <row r="245" spans="1:2" x14ac:dyDescent="0.15">
      <c r="A245" t="s">
        <v>3266</v>
      </c>
      <c r="B245" s="6">
        <v>718940</v>
      </c>
    </row>
    <row r="246" spans="1:2" x14ac:dyDescent="0.15">
      <c r="A246" t="s">
        <v>3267</v>
      </c>
      <c r="B246" s="6">
        <v>1001838</v>
      </c>
    </row>
    <row r="247" spans="1:2" x14ac:dyDescent="0.15">
      <c r="A247" t="s">
        <v>3268</v>
      </c>
      <c r="B247" s="6">
        <v>1262039</v>
      </c>
    </row>
    <row r="248" spans="1:2" x14ac:dyDescent="0.15">
      <c r="A248" t="s">
        <v>3269</v>
      </c>
      <c r="B248" s="6">
        <v>1035002</v>
      </c>
    </row>
    <row r="249" spans="1:2" x14ac:dyDescent="0.15">
      <c r="A249" t="s">
        <v>3270</v>
      </c>
      <c r="B249" s="6">
        <v>1564408</v>
      </c>
    </row>
    <row r="250" spans="1:2" x14ac:dyDescent="0.15">
      <c r="A250" t="s">
        <v>3271</v>
      </c>
      <c r="B250" s="6">
        <v>31462</v>
      </c>
    </row>
    <row r="251" spans="1:2" x14ac:dyDescent="0.15">
      <c r="A251" t="s">
        <v>3272</v>
      </c>
      <c r="B251" s="6">
        <v>1413447</v>
      </c>
    </row>
    <row r="252" spans="1:2" x14ac:dyDescent="0.15">
      <c r="A252" t="s">
        <v>2682</v>
      </c>
      <c r="B252" s="6">
        <v>1110803</v>
      </c>
    </row>
    <row r="253" spans="1:2" x14ac:dyDescent="0.15">
      <c r="A253" t="s">
        <v>3273</v>
      </c>
      <c r="B253" s="6">
        <v>927653</v>
      </c>
    </row>
    <row r="254" spans="1:2" x14ac:dyDescent="0.15">
      <c r="A254" t="s">
        <v>3274</v>
      </c>
      <c r="B254" s="6">
        <v>1535527</v>
      </c>
    </row>
    <row r="255" spans="1:2" x14ac:dyDescent="0.15">
      <c r="A255" t="s">
        <v>3275</v>
      </c>
      <c r="B255" s="6">
        <v>1397187</v>
      </c>
    </row>
    <row r="256" spans="1:2" x14ac:dyDescent="0.15">
      <c r="A256" t="s">
        <v>3276</v>
      </c>
      <c r="B256" s="6">
        <v>1471055</v>
      </c>
    </row>
    <row r="257" spans="1:2" x14ac:dyDescent="0.15">
      <c r="A257" t="s">
        <v>3277</v>
      </c>
      <c r="B257" s="6">
        <v>202058</v>
      </c>
    </row>
    <row r="258" spans="1:2" x14ac:dyDescent="0.15">
      <c r="A258" t="s">
        <v>2584</v>
      </c>
      <c r="B258" s="6">
        <v>1071739</v>
      </c>
    </row>
    <row r="259" spans="1:2" x14ac:dyDescent="0.15">
      <c r="A259" t="s">
        <v>3278</v>
      </c>
      <c r="B259" s="6">
        <v>1124610</v>
      </c>
    </row>
    <row r="260" spans="1:2" x14ac:dyDescent="0.15">
      <c r="A260" t="s">
        <v>3279</v>
      </c>
      <c r="B260" s="6">
        <v>723531</v>
      </c>
    </row>
    <row r="261" spans="1:2" x14ac:dyDescent="0.15">
      <c r="A261" t="s">
        <v>3280</v>
      </c>
      <c r="B261" s="6">
        <v>55785</v>
      </c>
    </row>
    <row r="262" spans="1:2" x14ac:dyDescent="0.15">
      <c r="A262" t="s">
        <v>3281</v>
      </c>
      <c r="B262" s="6">
        <v>16918</v>
      </c>
    </row>
    <row r="263" spans="1:2" x14ac:dyDescent="0.15">
      <c r="A263" t="s">
        <v>3282</v>
      </c>
      <c r="B263" s="6">
        <v>1109357</v>
      </c>
    </row>
    <row r="264" spans="1:2" x14ac:dyDescent="0.15">
      <c r="A264" t="s">
        <v>3283</v>
      </c>
      <c r="B264" s="6">
        <v>1132597</v>
      </c>
    </row>
    <row r="265" spans="1:2" x14ac:dyDescent="0.15">
      <c r="A265" t="s">
        <v>3284</v>
      </c>
      <c r="B265" s="6">
        <v>1222333</v>
      </c>
    </row>
    <row r="266" spans="1:2" x14ac:dyDescent="0.15">
      <c r="A266" t="s">
        <v>873</v>
      </c>
      <c r="B266" s="6">
        <v>1395064</v>
      </c>
    </row>
    <row r="267" spans="1:2" x14ac:dyDescent="0.15">
      <c r="A267" t="s">
        <v>3285</v>
      </c>
      <c r="B267" s="6">
        <v>715153</v>
      </c>
    </row>
    <row r="268" spans="1:2" x14ac:dyDescent="0.15">
      <c r="A268" t="s">
        <v>3286</v>
      </c>
      <c r="B268" s="6">
        <v>1565025</v>
      </c>
    </row>
    <row r="269" spans="1:2" x14ac:dyDescent="0.15">
      <c r="A269" t="s">
        <v>3287</v>
      </c>
      <c r="B269" s="6">
        <v>1329099</v>
      </c>
    </row>
    <row r="270" spans="1:2" x14ac:dyDescent="0.15">
      <c r="A270" t="s">
        <v>3288</v>
      </c>
      <c r="B270" s="6">
        <v>865752</v>
      </c>
    </row>
    <row r="271" spans="1:2" x14ac:dyDescent="0.15">
      <c r="A271" t="s">
        <v>3289</v>
      </c>
      <c r="B271" s="6">
        <v>47111</v>
      </c>
    </row>
    <row r="272" spans="1:2" x14ac:dyDescent="0.15">
      <c r="A272" t="s">
        <v>3290</v>
      </c>
      <c r="B272" s="6">
        <v>883241</v>
      </c>
    </row>
    <row r="273" spans="1:2" x14ac:dyDescent="0.15">
      <c r="A273" t="s">
        <v>3291</v>
      </c>
      <c r="B273" s="6">
        <v>96021</v>
      </c>
    </row>
    <row r="274" spans="1:2" x14ac:dyDescent="0.15">
      <c r="A274" t="s">
        <v>3292</v>
      </c>
      <c r="B274" s="6">
        <v>1585689</v>
      </c>
    </row>
    <row r="275" spans="1:2" x14ac:dyDescent="0.15">
      <c r="A275" t="s">
        <v>3293</v>
      </c>
      <c r="B275" s="6">
        <v>833444</v>
      </c>
    </row>
    <row r="276" spans="1:2" x14ac:dyDescent="0.15">
      <c r="A276" t="s">
        <v>3294</v>
      </c>
      <c r="B276" s="6">
        <v>73309</v>
      </c>
    </row>
    <row r="277" spans="1:2" x14ac:dyDescent="0.15">
      <c r="A277" t="s">
        <v>3295</v>
      </c>
      <c r="B277" s="6">
        <v>1058290</v>
      </c>
    </row>
    <row r="278" spans="1:2" x14ac:dyDescent="0.15">
      <c r="A278" t="s">
        <v>3296</v>
      </c>
      <c r="B278" s="6">
        <v>820313</v>
      </c>
    </row>
    <row r="279" spans="1:2" x14ac:dyDescent="0.15">
      <c r="A279" t="s">
        <v>3297</v>
      </c>
      <c r="B279" s="6">
        <v>769397</v>
      </c>
    </row>
    <row r="280" spans="1:2" x14ac:dyDescent="0.15">
      <c r="A280" t="s">
        <v>3298</v>
      </c>
      <c r="B280" s="6">
        <v>1605484</v>
      </c>
    </row>
    <row r="281" spans="1:2" x14ac:dyDescent="0.15">
      <c r="A281" t="s">
        <v>3299</v>
      </c>
      <c r="B281" s="6">
        <v>40704</v>
      </c>
    </row>
    <row r="282" spans="1:2" x14ac:dyDescent="0.15">
      <c r="A282" t="s">
        <v>3300</v>
      </c>
      <c r="B282" s="6">
        <v>86312</v>
      </c>
    </row>
    <row r="283" spans="1:2" x14ac:dyDescent="0.15">
      <c r="A283" t="s">
        <v>3301</v>
      </c>
      <c r="B283" s="6">
        <v>107263</v>
      </c>
    </row>
    <row r="284" spans="1:2" x14ac:dyDescent="0.15">
      <c r="A284" t="s">
        <v>3302</v>
      </c>
      <c r="B284" s="6">
        <v>1755672</v>
      </c>
    </row>
    <row r="285" spans="1:2" x14ac:dyDescent="0.15">
      <c r="A285" t="s">
        <v>3303</v>
      </c>
      <c r="B285" s="6">
        <v>813672</v>
      </c>
    </row>
    <row r="286" spans="1:2" x14ac:dyDescent="0.15">
      <c r="A286" t="s">
        <v>3304</v>
      </c>
      <c r="B286" s="6">
        <v>1060391</v>
      </c>
    </row>
    <row r="287" spans="1:2" x14ac:dyDescent="0.15">
      <c r="A287" t="s">
        <v>2585</v>
      </c>
      <c r="B287" s="6">
        <v>1478242</v>
      </c>
    </row>
    <row r="288" spans="1:2" x14ac:dyDescent="0.15">
      <c r="A288" t="s">
        <v>3305</v>
      </c>
      <c r="B288" s="6">
        <v>866787</v>
      </c>
    </row>
    <row r="289" spans="1:2" x14ac:dyDescent="0.15">
      <c r="A289" t="s">
        <v>3306</v>
      </c>
      <c r="B289" s="6">
        <v>1506307</v>
      </c>
    </row>
    <row r="290" spans="1:2" x14ac:dyDescent="0.15">
      <c r="A290" t="s">
        <v>3307</v>
      </c>
      <c r="B290" s="6">
        <v>898173</v>
      </c>
    </row>
    <row r="291" spans="1:2" x14ac:dyDescent="0.15">
      <c r="A291" t="s">
        <v>3308</v>
      </c>
      <c r="B291" s="6">
        <v>1058090</v>
      </c>
    </row>
    <row r="292" spans="1:2" x14ac:dyDescent="0.15">
      <c r="A292" t="s">
        <v>3309</v>
      </c>
      <c r="B292" s="6">
        <v>1385157</v>
      </c>
    </row>
    <row r="293" spans="1:2" x14ac:dyDescent="0.15">
      <c r="A293" t="s">
        <v>3310</v>
      </c>
      <c r="B293" s="6">
        <v>1137774</v>
      </c>
    </row>
    <row r="294" spans="1:2" x14ac:dyDescent="0.15">
      <c r="A294" t="s">
        <v>3311</v>
      </c>
      <c r="B294" s="6">
        <v>839923</v>
      </c>
    </row>
    <row r="295" spans="1:2" x14ac:dyDescent="0.15">
      <c r="A295" t="s">
        <v>3312</v>
      </c>
      <c r="B295" s="6">
        <v>1022837</v>
      </c>
    </row>
    <row r="296" spans="1:2" x14ac:dyDescent="0.15">
      <c r="A296" t="s">
        <v>3313</v>
      </c>
      <c r="B296" s="6">
        <v>723254</v>
      </c>
    </row>
    <row r="297" spans="1:2" x14ac:dyDescent="0.15">
      <c r="A297" t="s">
        <v>3314</v>
      </c>
      <c r="B297" s="6">
        <v>1160106</v>
      </c>
    </row>
    <row r="298" spans="1:2" x14ac:dyDescent="0.15">
      <c r="A298" t="s">
        <v>3315</v>
      </c>
      <c r="B298" s="6">
        <v>47217</v>
      </c>
    </row>
    <row r="299" spans="1:2" x14ac:dyDescent="0.15">
      <c r="A299" t="s">
        <v>3316</v>
      </c>
      <c r="B299" s="6">
        <v>1297996</v>
      </c>
    </row>
    <row r="300" spans="1:2" x14ac:dyDescent="0.15">
      <c r="A300" t="s">
        <v>3317</v>
      </c>
      <c r="B300" s="6">
        <v>1090012</v>
      </c>
    </row>
    <row r="301" spans="1:2" x14ac:dyDescent="0.15">
      <c r="A301" t="s">
        <v>3318</v>
      </c>
      <c r="B301" s="6">
        <v>56873</v>
      </c>
    </row>
    <row r="302" spans="1:2" x14ac:dyDescent="0.15">
      <c r="A302" t="s">
        <v>3319</v>
      </c>
      <c r="B302" s="6">
        <v>756894</v>
      </c>
    </row>
    <row r="303" spans="1:2" x14ac:dyDescent="0.15">
      <c r="A303" t="s">
        <v>2684</v>
      </c>
      <c r="B303" s="6">
        <v>1093557</v>
      </c>
    </row>
    <row r="304" spans="1:2" x14ac:dyDescent="0.15">
      <c r="A304" t="s">
        <v>3320</v>
      </c>
      <c r="B304" s="6">
        <v>1418091</v>
      </c>
    </row>
    <row r="305" spans="1:2" x14ac:dyDescent="0.15">
      <c r="A305" t="s">
        <v>3321</v>
      </c>
      <c r="B305" s="6">
        <v>766704</v>
      </c>
    </row>
    <row r="306" spans="1:2" x14ac:dyDescent="0.15">
      <c r="A306" t="s">
        <v>3322</v>
      </c>
      <c r="B306" s="6">
        <v>72903</v>
      </c>
    </row>
    <row r="307" spans="1:2" x14ac:dyDescent="0.15">
      <c r="A307" t="s">
        <v>3323</v>
      </c>
      <c r="B307" s="6">
        <v>1534701</v>
      </c>
    </row>
    <row r="308" spans="1:2" x14ac:dyDescent="0.15">
      <c r="A308" t="s">
        <v>3324</v>
      </c>
      <c r="B308" s="6">
        <v>1048515</v>
      </c>
    </row>
    <row r="309" spans="1:2" x14ac:dyDescent="0.15">
      <c r="A309" t="s">
        <v>3325</v>
      </c>
      <c r="B309" s="6">
        <v>1063761</v>
      </c>
    </row>
    <row r="310" spans="1:2" x14ac:dyDescent="0.15">
      <c r="A310" t="s">
        <v>3326</v>
      </c>
      <c r="B310" s="6">
        <v>726728</v>
      </c>
    </row>
    <row r="311" spans="1:2" x14ac:dyDescent="0.15">
      <c r="A311" t="s">
        <v>3327</v>
      </c>
      <c r="B311" s="6">
        <v>1086888</v>
      </c>
    </row>
    <row r="312" spans="1:2" x14ac:dyDescent="0.15">
      <c r="A312" t="s">
        <v>3328</v>
      </c>
      <c r="B312" s="6">
        <v>827054</v>
      </c>
    </row>
    <row r="313" spans="1:2" x14ac:dyDescent="0.15">
      <c r="A313" t="s">
        <v>3329</v>
      </c>
      <c r="B313" s="6">
        <v>1107457</v>
      </c>
    </row>
    <row r="314" spans="1:2" x14ac:dyDescent="0.15">
      <c r="A314" t="s">
        <v>3330</v>
      </c>
      <c r="B314" s="6">
        <v>1561550</v>
      </c>
    </row>
    <row r="315" spans="1:2" x14ac:dyDescent="0.15">
      <c r="A315" t="s">
        <v>3331</v>
      </c>
      <c r="B315" s="6">
        <v>4977</v>
      </c>
    </row>
    <row r="316" spans="1:2" x14ac:dyDescent="0.15">
      <c r="A316" t="s">
        <v>3332</v>
      </c>
      <c r="B316" s="6">
        <v>1475260</v>
      </c>
    </row>
    <row r="317" spans="1:2" x14ac:dyDescent="0.15">
      <c r="A317" t="s">
        <v>3333</v>
      </c>
      <c r="B317" s="6">
        <v>1034054</v>
      </c>
    </row>
    <row r="318" spans="1:2" x14ac:dyDescent="0.15">
      <c r="A318" t="s">
        <v>3334</v>
      </c>
      <c r="B318" s="6">
        <v>1618921</v>
      </c>
    </row>
    <row r="319" spans="1:2" x14ac:dyDescent="0.15">
      <c r="A319" t="s">
        <v>3335</v>
      </c>
      <c r="B319" s="6">
        <v>935703</v>
      </c>
    </row>
    <row r="320" spans="1:2" x14ac:dyDescent="0.15">
      <c r="A320" t="s">
        <v>2683</v>
      </c>
      <c r="B320" s="6">
        <v>874716</v>
      </c>
    </row>
    <row r="321" spans="1:2" x14ac:dyDescent="0.15">
      <c r="A321" t="s">
        <v>3000</v>
      </c>
      <c r="B321" s="6">
        <v>899051</v>
      </c>
    </row>
    <row r="322" spans="1:2" x14ac:dyDescent="0.15">
      <c r="A322" t="s">
        <v>3336</v>
      </c>
      <c r="B322" s="6">
        <v>68505</v>
      </c>
    </row>
    <row r="323" spans="1:2" x14ac:dyDescent="0.15">
      <c r="A323" t="s">
        <v>3337</v>
      </c>
      <c r="B323" s="6">
        <v>1596532</v>
      </c>
    </row>
    <row r="324" spans="1:2" x14ac:dyDescent="0.15">
      <c r="A324" t="s">
        <v>3338</v>
      </c>
      <c r="B324" s="6">
        <v>1571996</v>
      </c>
    </row>
    <row r="325" spans="1:2" x14ac:dyDescent="0.15">
      <c r="A325" t="s">
        <v>3339</v>
      </c>
      <c r="B325" s="6">
        <v>1123360</v>
      </c>
    </row>
    <row r="326" spans="1:2" x14ac:dyDescent="0.15">
      <c r="A326" t="s">
        <v>3340</v>
      </c>
      <c r="B326" s="6">
        <v>1489393</v>
      </c>
    </row>
    <row r="327" spans="1:2" x14ac:dyDescent="0.15">
      <c r="A327" t="s">
        <v>3341</v>
      </c>
      <c r="B327" s="6">
        <v>1039765</v>
      </c>
    </row>
    <row r="328" spans="1:2" x14ac:dyDescent="0.15">
      <c r="A328" t="s">
        <v>3011</v>
      </c>
      <c r="B328" s="6">
        <v>1276187</v>
      </c>
    </row>
    <row r="329" spans="1:2" x14ac:dyDescent="0.15">
      <c r="A329" t="s">
        <v>2677</v>
      </c>
      <c r="B329" s="6">
        <v>1090872</v>
      </c>
    </row>
    <row r="330" spans="1:2" x14ac:dyDescent="0.15">
      <c r="A330" t="s">
        <v>3342</v>
      </c>
      <c r="B330" s="6">
        <v>745732</v>
      </c>
    </row>
    <row r="331" spans="1:2" x14ac:dyDescent="0.15">
      <c r="A331" t="s">
        <v>3343</v>
      </c>
      <c r="B331" s="6">
        <v>1318220</v>
      </c>
    </row>
    <row r="332" spans="1:2" x14ac:dyDescent="0.15">
      <c r="A332" t="s">
        <v>2678</v>
      </c>
      <c r="B332" s="6">
        <v>10456</v>
      </c>
    </row>
    <row r="333" spans="1:2" x14ac:dyDescent="0.15">
      <c r="A333" t="s">
        <v>876</v>
      </c>
      <c r="B333" s="6">
        <v>1776985</v>
      </c>
    </row>
    <row r="334" spans="1:2" x14ac:dyDescent="0.15">
      <c r="A334" t="s">
        <v>3344</v>
      </c>
      <c r="B334" s="6">
        <v>49938</v>
      </c>
    </row>
    <row r="335" spans="1:2" x14ac:dyDescent="0.15">
      <c r="A335" t="s">
        <v>3345</v>
      </c>
      <c r="B335" s="6">
        <v>1390777</v>
      </c>
    </row>
    <row r="336" spans="1:2" x14ac:dyDescent="0.15">
      <c r="A336" t="s">
        <v>3346</v>
      </c>
      <c r="B336" s="6">
        <v>1123799</v>
      </c>
    </row>
    <row r="337" spans="1:2" x14ac:dyDescent="0.15">
      <c r="A337" t="s">
        <v>3347</v>
      </c>
      <c r="B337" s="6">
        <v>76334</v>
      </c>
    </row>
    <row r="338" spans="1:2" x14ac:dyDescent="0.15">
      <c r="A338" t="s">
        <v>3348</v>
      </c>
      <c r="B338" s="6">
        <v>1408198</v>
      </c>
    </row>
    <row r="339" spans="1:2" x14ac:dyDescent="0.15">
      <c r="A339" t="s">
        <v>3027</v>
      </c>
      <c r="B339" s="6">
        <v>788784</v>
      </c>
    </row>
    <row r="340" spans="1:2" x14ac:dyDescent="0.15">
      <c r="A340" t="s">
        <v>2679</v>
      </c>
      <c r="B340" s="6">
        <v>1167379</v>
      </c>
    </row>
    <row r="341" spans="1:2" x14ac:dyDescent="0.15">
      <c r="A341" t="s">
        <v>3349</v>
      </c>
      <c r="B341" s="6">
        <v>3570</v>
      </c>
    </row>
    <row r="342" spans="1:2" x14ac:dyDescent="0.15">
      <c r="A342" t="s">
        <v>3350</v>
      </c>
      <c r="B342" s="6">
        <v>1116578</v>
      </c>
    </row>
    <row r="343" spans="1:2" x14ac:dyDescent="0.15">
      <c r="A343" t="s">
        <v>3351</v>
      </c>
      <c r="B343" s="6">
        <v>1278680</v>
      </c>
    </row>
    <row r="344" spans="1:2" x14ac:dyDescent="0.15">
      <c r="A344" t="s">
        <v>3352</v>
      </c>
      <c r="B344" s="6">
        <v>354190</v>
      </c>
    </row>
    <row r="345" spans="1:2" x14ac:dyDescent="0.15">
      <c r="A345" t="s">
        <v>1095</v>
      </c>
      <c r="B345" s="6">
        <v>1666700</v>
      </c>
    </row>
    <row r="346" spans="1:2" x14ac:dyDescent="0.15">
      <c r="A346" t="s">
        <v>3353</v>
      </c>
      <c r="B346" s="6">
        <v>712515</v>
      </c>
    </row>
    <row r="347" spans="1:2" x14ac:dyDescent="0.15">
      <c r="A347" t="s">
        <v>3354</v>
      </c>
      <c r="B347" s="6">
        <v>1041061</v>
      </c>
    </row>
    <row r="348" spans="1:2" x14ac:dyDescent="0.15">
      <c r="A348" t="s">
        <v>3355</v>
      </c>
      <c r="B348" s="6">
        <v>932787</v>
      </c>
    </row>
    <row r="349" spans="1:2" x14ac:dyDescent="0.15">
      <c r="A349" t="s">
        <v>3356</v>
      </c>
      <c r="B349" s="6">
        <v>1132924</v>
      </c>
    </row>
    <row r="350" spans="1:2" x14ac:dyDescent="0.15">
      <c r="A350" t="s">
        <v>3357</v>
      </c>
      <c r="B350" s="6">
        <v>1160330</v>
      </c>
    </row>
    <row r="351" spans="1:2" x14ac:dyDescent="0.15">
      <c r="A351" t="s">
        <v>3358</v>
      </c>
      <c r="B351" s="6">
        <v>100493</v>
      </c>
    </row>
    <row r="352" spans="1:2" x14ac:dyDescent="0.15">
      <c r="A352" t="s">
        <v>3359</v>
      </c>
      <c r="B352" s="6">
        <v>868675</v>
      </c>
    </row>
    <row r="353" spans="1:2" x14ac:dyDescent="0.15">
      <c r="A353" t="s">
        <v>3360</v>
      </c>
      <c r="B353" s="6">
        <v>842180</v>
      </c>
    </row>
    <row r="354" spans="1:2" x14ac:dyDescent="0.15">
      <c r="A354" t="s">
        <v>3361</v>
      </c>
      <c r="B354" s="6">
        <v>1466258</v>
      </c>
    </row>
    <row r="355" spans="1:2" x14ac:dyDescent="0.15">
      <c r="A355" t="s">
        <v>3362</v>
      </c>
      <c r="B355" s="6">
        <v>1783180</v>
      </c>
    </row>
    <row r="356" spans="1:2" x14ac:dyDescent="0.15">
      <c r="A356" t="s">
        <v>3363</v>
      </c>
      <c r="B356" s="6">
        <v>1260221</v>
      </c>
    </row>
    <row r="357" spans="1:2" x14ac:dyDescent="0.15">
      <c r="A357" t="s">
        <v>3364</v>
      </c>
      <c r="B357" s="6">
        <v>1065088</v>
      </c>
    </row>
    <row r="358" spans="1:2" x14ac:dyDescent="0.15">
      <c r="A358" t="s">
        <v>3365</v>
      </c>
      <c r="B358" s="6">
        <v>1444406</v>
      </c>
    </row>
    <row r="359" spans="1:2" x14ac:dyDescent="0.15">
      <c r="A359" t="s">
        <v>3366</v>
      </c>
      <c r="B359" s="6">
        <v>1393612</v>
      </c>
    </row>
    <row r="360" spans="1:2" x14ac:dyDescent="0.15">
      <c r="A360" t="s">
        <v>3367</v>
      </c>
      <c r="B360" s="6">
        <v>1552000</v>
      </c>
    </row>
    <row r="361" spans="1:2" x14ac:dyDescent="0.15">
      <c r="A361" t="s">
        <v>3368</v>
      </c>
      <c r="B361" s="6">
        <v>1442145</v>
      </c>
    </row>
    <row r="362" spans="1:2" x14ac:dyDescent="0.15">
      <c r="A362" t="s">
        <v>3369</v>
      </c>
      <c r="B362" s="6">
        <v>1047862</v>
      </c>
    </row>
    <row r="363" spans="1:2" x14ac:dyDescent="0.15">
      <c r="A363" t="s">
        <v>3370</v>
      </c>
      <c r="B363" s="6">
        <v>878927</v>
      </c>
    </row>
    <row r="364" spans="1:2" x14ac:dyDescent="0.15">
      <c r="A364" t="s">
        <v>3371</v>
      </c>
      <c r="B364" s="6">
        <v>45012</v>
      </c>
    </row>
    <row r="365" spans="1:2" x14ac:dyDescent="0.15">
      <c r="A365" t="s">
        <v>3372</v>
      </c>
      <c r="B365" s="6">
        <v>1671933</v>
      </c>
    </row>
    <row r="366" spans="1:2" x14ac:dyDescent="0.15">
      <c r="A366" t="s">
        <v>3373</v>
      </c>
      <c r="B366" s="6">
        <v>1679788</v>
      </c>
    </row>
    <row r="367" spans="1:2" x14ac:dyDescent="0.15">
      <c r="A367" t="s">
        <v>3374</v>
      </c>
      <c r="B367" s="6">
        <v>1477333</v>
      </c>
    </row>
    <row r="368" spans="1:2" x14ac:dyDescent="0.15">
      <c r="A368" t="s">
        <v>3375</v>
      </c>
      <c r="B368" s="6">
        <v>4447</v>
      </c>
    </row>
    <row r="369" spans="1:2" x14ac:dyDescent="0.15">
      <c r="A369" t="s">
        <v>3376</v>
      </c>
      <c r="B369" s="6">
        <v>815556</v>
      </c>
    </row>
    <row r="370" spans="1:2" x14ac:dyDescent="0.15">
      <c r="A370" t="s">
        <v>3377</v>
      </c>
      <c r="B370" s="6">
        <v>1376891</v>
      </c>
    </row>
    <row r="371" spans="1:2" x14ac:dyDescent="0.15">
      <c r="A371" t="s">
        <v>3378</v>
      </c>
      <c r="B371" s="6">
        <v>783325</v>
      </c>
    </row>
    <row r="372" spans="1:2" x14ac:dyDescent="0.15">
      <c r="A372" t="s">
        <v>3379</v>
      </c>
      <c r="B372" s="6">
        <v>1811210</v>
      </c>
    </row>
    <row r="373" spans="1:2" x14ac:dyDescent="0.15">
      <c r="A373" t="s">
        <v>3380</v>
      </c>
      <c r="B373" s="6">
        <v>312069</v>
      </c>
    </row>
    <row r="374" spans="1:2" x14ac:dyDescent="0.15">
      <c r="A374" t="s">
        <v>3381</v>
      </c>
      <c r="B374" s="6">
        <v>1585521</v>
      </c>
    </row>
    <row r="375" spans="1:2" x14ac:dyDescent="0.15">
      <c r="A375" t="s">
        <v>3382</v>
      </c>
      <c r="B375" s="6">
        <v>1038143</v>
      </c>
    </row>
    <row r="376" spans="1:2" x14ac:dyDescent="0.15">
      <c r="A376" t="s">
        <v>3383</v>
      </c>
      <c r="B376" s="6">
        <v>1140859</v>
      </c>
    </row>
    <row r="377" spans="1:2" x14ac:dyDescent="0.15">
      <c r="A377" t="s">
        <v>3384</v>
      </c>
      <c r="B377" s="6">
        <v>79879</v>
      </c>
    </row>
    <row r="378" spans="1:2" x14ac:dyDescent="0.15">
      <c r="A378" t="s">
        <v>3385</v>
      </c>
      <c r="B378" s="6">
        <v>1781335</v>
      </c>
    </row>
    <row r="379" spans="1:2" x14ac:dyDescent="0.15">
      <c r="A379" t="s">
        <v>3386</v>
      </c>
      <c r="B379" s="6">
        <v>1001807</v>
      </c>
    </row>
    <row r="380" spans="1:2" x14ac:dyDescent="0.15">
      <c r="A380" t="s">
        <v>3387</v>
      </c>
      <c r="B380" s="6">
        <v>1404912</v>
      </c>
    </row>
    <row r="381" spans="1:2" x14ac:dyDescent="0.15">
      <c r="A381" t="s">
        <v>3388</v>
      </c>
      <c r="B381" s="6">
        <v>1858681</v>
      </c>
    </row>
    <row r="382" spans="1:2" x14ac:dyDescent="0.15">
      <c r="A382" t="s">
        <v>3389</v>
      </c>
      <c r="B382" s="6">
        <v>51253</v>
      </c>
    </row>
    <row r="383" spans="1:2" x14ac:dyDescent="0.15">
      <c r="A383" t="s">
        <v>3390</v>
      </c>
      <c r="B383" s="6">
        <v>915912</v>
      </c>
    </row>
    <row r="384" spans="1:2" x14ac:dyDescent="0.15">
      <c r="A384" t="s">
        <v>3391</v>
      </c>
      <c r="B384" s="6">
        <v>24741</v>
      </c>
    </row>
    <row r="385" spans="1:2" x14ac:dyDescent="0.15">
      <c r="A385" t="s">
        <v>3392</v>
      </c>
      <c r="B385" s="6">
        <v>1012037</v>
      </c>
    </row>
    <row r="386" spans="1:2" x14ac:dyDescent="0.15">
      <c r="A386" t="s">
        <v>3393</v>
      </c>
      <c r="B386" s="6">
        <v>844150</v>
      </c>
    </row>
    <row r="387" spans="1:2" x14ac:dyDescent="0.15">
      <c r="A387" t="s">
        <v>3394</v>
      </c>
      <c r="B387" s="6">
        <v>849395</v>
      </c>
    </row>
    <row r="388" spans="1:2" x14ac:dyDescent="0.15">
      <c r="A388" t="s">
        <v>880</v>
      </c>
      <c r="B388" s="6">
        <v>875045</v>
      </c>
    </row>
    <row r="389" spans="1:2" x14ac:dyDescent="0.15">
      <c r="A389" t="s">
        <v>3395</v>
      </c>
      <c r="B389" s="6">
        <v>14693</v>
      </c>
    </row>
    <row r="390" spans="1:2" x14ac:dyDescent="0.15">
      <c r="A390" t="s">
        <v>3396</v>
      </c>
      <c r="B390" s="6">
        <v>1498632</v>
      </c>
    </row>
    <row r="391" spans="1:2" x14ac:dyDescent="0.15">
      <c r="A391" t="s">
        <v>3397</v>
      </c>
      <c r="B391" s="6">
        <v>948696</v>
      </c>
    </row>
    <row r="392" spans="1:2" x14ac:dyDescent="0.15">
      <c r="A392" t="s">
        <v>3398</v>
      </c>
      <c r="B392" s="6">
        <v>1335730</v>
      </c>
    </row>
    <row r="393" spans="1:2" x14ac:dyDescent="0.15">
      <c r="A393" t="s">
        <v>3399</v>
      </c>
      <c r="B393" s="6">
        <v>906107</v>
      </c>
    </row>
    <row r="394" spans="1:2" x14ac:dyDescent="0.15">
      <c r="A394" t="s">
        <v>3400</v>
      </c>
      <c r="B394" s="6">
        <v>106535</v>
      </c>
    </row>
    <row r="395" spans="1:2" x14ac:dyDescent="0.15">
      <c r="A395" t="s">
        <v>3401</v>
      </c>
      <c r="B395" s="6">
        <v>820027</v>
      </c>
    </row>
    <row r="396" spans="1:2" x14ac:dyDescent="0.15">
      <c r="A396" t="s">
        <v>2685</v>
      </c>
      <c r="B396" s="6">
        <v>1037646</v>
      </c>
    </row>
    <row r="397" spans="1:2" x14ac:dyDescent="0.15">
      <c r="A397" t="s">
        <v>3402</v>
      </c>
      <c r="B397" s="6">
        <v>72741</v>
      </c>
    </row>
    <row r="398" spans="1:2" x14ac:dyDescent="0.15">
      <c r="A398" t="s">
        <v>3403</v>
      </c>
      <c r="B398" s="6">
        <v>1379235</v>
      </c>
    </row>
    <row r="399" spans="1:2" x14ac:dyDescent="0.15">
      <c r="A399" t="s">
        <v>3404</v>
      </c>
      <c r="B399" s="6">
        <v>895564</v>
      </c>
    </row>
    <row r="400" spans="1:2" x14ac:dyDescent="0.15">
      <c r="A400" t="s">
        <v>3405</v>
      </c>
      <c r="B400" s="6">
        <v>1554394</v>
      </c>
    </row>
    <row r="401" spans="1:2" x14ac:dyDescent="0.15">
      <c r="A401" t="s">
        <v>3406</v>
      </c>
      <c r="B401" s="6">
        <v>1521332</v>
      </c>
    </row>
    <row r="402" spans="1:2" x14ac:dyDescent="0.15">
      <c r="A402" t="s">
        <v>3407</v>
      </c>
      <c r="B402" s="6">
        <v>719739</v>
      </c>
    </row>
    <row r="403" spans="1:2" x14ac:dyDescent="0.15">
      <c r="A403" t="s">
        <v>3408</v>
      </c>
      <c r="B403" s="6">
        <v>1713683</v>
      </c>
    </row>
    <row r="404" spans="1:2" x14ac:dyDescent="0.15">
      <c r="A404" t="s">
        <v>3409</v>
      </c>
      <c r="B404" s="6">
        <v>75362</v>
      </c>
    </row>
    <row r="405" spans="1:2" x14ac:dyDescent="0.15">
      <c r="A405" t="s">
        <v>3410</v>
      </c>
      <c r="B405" s="6">
        <v>1037868</v>
      </c>
    </row>
    <row r="406" spans="1:2" x14ac:dyDescent="0.15">
      <c r="A406" t="s">
        <v>2681</v>
      </c>
      <c r="B406" s="6">
        <v>943819</v>
      </c>
    </row>
    <row r="407" spans="1:2" x14ac:dyDescent="0.15">
      <c r="A407" t="s">
        <v>3411</v>
      </c>
      <c r="B407" s="6">
        <v>1024478</v>
      </c>
    </row>
    <row r="408" spans="1:2" x14ac:dyDescent="0.15">
      <c r="A408" t="s">
        <v>3412</v>
      </c>
      <c r="B408" s="6">
        <v>924613</v>
      </c>
    </row>
    <row r="409" spans="1:2" x14ac:dyDescent="0.15">
      <c r="A409" t="s">
        <v>3413</v>
      </c>
      <c r="B409" s="6">
        <v>1097362</v>
      </c>
    </row>
    <row r="410" spans="1:2" x14ac:dyDescent="0.15">
      <c r="A410" t="s">
        <v>3414</v>
      </c>
      <c r="B410" s="6">
        <v>1393052</v>
      </c>
    </row>
    <row r="411" spans="1:2" x14ac:dyDescent="0.15">
      <c r="A411" t="s">
        <v>3415</v>
      </c>
      <c r="B411" s="6">
        <v>1456346</v>
      </c>
    </row>
    <row r="412" spans="1:2" x14ac:dyDescent="0.15">
      <c r="A412" t="s">
        <v>3416</v>
      </c>
      <c r="B412" s="6">
        <v>1113169</v>
      </c>
    </row>
    <row r="413" spans="1:2" x14ac:dyDescent="0.15">
      <c r="A413" t="s">
        <v>3417</v>
      </c>
      <c r="B413" s="6">
        <v>1709048</v>
      </c>
    </row>
    <row r="414" spans="1:2" x14ac:dyDescent="0.15">
      <c r="A414" t="s">
        <v>3418</v>
      </c>
      <c r="B414" s="6">
        <v>1039684</v>
      </c>
    </row>
    <row r="415" spans="1:2" x14ac:dyDescent="0.15">
      <c r="A415" t="s">
        <v>3419</v>
      </c>
      <c r="B415" s="6">
        <v>1004980</v>
      </c>
    </row>
    <row r="416" spans="1:2" x14ac:dyDescent="0.15">
      <c r="A416" t="s">
        <v>3420</v>
      </c>
      <c r="B416" s="6">
        <v>1792789</v>
      </c>
    </row>
    <row r="417" spans="1:2" x14ac:dyDescent="0.15">
      <c r="A417" t="s">
        <v>3421</v>
      </c>
      <c r="B417" s="6">
        <v>48465</v>
      </c>
    </row>
    <row r="418" spans="1:2" x14ac:dyDescent="0.15">
      <c r="A418" t="s">
        <v>3422</v>
      </c>
      <c r="B418" s="6">
        <v>1874178</v>
      </c>
    </row>
    <row r="419" spans="1:2" x14ac:dyDescent="0.15">
      <c r="A419" t="s">
        <v>3423</v>
      </c>
      <c r="B419" s="6">
        <v>1300514</v>
      </c>
    </row>
    <row r="420" spans="1:2" x14ac:dyDescent="0.15">
      <c r="A420" t="s">
        <v>3424</v>
      </c>
      <c r="B420" s="6">
        <v>1461748</v>
      </c>
    </row>
    <row r="421" spans="1:2" x14ac:dyDescent="0.15">
      <c r="A421" t="s">
        <v>3425</v>
      </c>
      <c r="B421" s="6">
        <v>1736541</v>
      </c>
    </row>
    <row r="422" spans="1:2" x14ac:dyDescent="0.15">
      <c r="A422" t="s">
        <v>3426</v>
      </c>
      <c r="B422" s="6">
        <v>26172</v>
      </c>
    </row>
    <row r="423" spans="1:2" x14ac:dyDescent="0.15">
      <c r="A423" t="s">
        <v>3427</v>
      </c>
      <c r="B423" s="6">
        <v>814052</v>
      </c>
    </row>
    <row r="424" spans="1:2" x14ac:dyDescent="0.15">
      <c r="A424" t="s">
        <v>3428</v>
      </c>
      <c r="B424" s="6">
        <v>939380</v>
      </c>
    </row>
    <row r="425" spans="1:2" x14ac:dyDescent="0.15">
      <c r="A425" t="s">
        <v>3429</v>
      </c>
      <c r="B425" s="6">
        <v>92380</v>
      </c>
    </row>
    <row r="426" spans="1:2" x14ac:dyDescent="0.15">
      <c r="A426" t="s">
        <v>3430</v>
      </c>
      <c r="B426" s="6">
        <v>1035443</v>
      </c>
    </row>
    <row r="427" spans="1:2" x14ac:dyDescent="0.15">
      <c r="A427" t="s">
        <v>3431</v>
      </c>
      <c r="B427" s="6">
        <v>1138118</v>
      </c>
    </row>
    <row r="428" spans="1:2" x14ac:dyDescent="0.15">
      <c r="A428" t="s">
        <v>3432</v>
      </c>
      <c r="B428" s="6">
        <v>1832433</v>
      </c>
    </row>
    <row r="429" spans="1:2" x14ac:dyDescent="0.15">
      <c r="A429" t="s">
        <v>3433</v>
      </c>
      <c r="B429" s="6">
        <v>1691493</v>
      </c>
    </row>
    <row r="430" spans="1:2" x14ac:dyDescent="0.15">
      <c r="A430" t="s">
        <v>3434</v>
      </c>
      <c r="B430" s="6">
        <v>804753</v>
      </c>
    </row>
    <row r="431" spans="1:2" x14ac:dyDescent="0.15">
      <c r="A431" t="s">
        <v>3435</v>
      </c>
      <c r="B431" s="6">
        <v>1132979</v>
      </c>
    </row>
    <row r="432" spans="1:2" x14ac:dyDescent="0.15">
      <c r="A432" t="s">
        <v>3436</v>
      </c>
      <c r="B432" s="6">
        <v>900075</v>
      </c>
    </row>
    <row r="433" spans="1:2" x14ac:dyDescent="0.15">
      <c r="A433" t="s">
        <v>3437</v>
      </c>
      <c r="B433" s="6">
        <v>27904</v>
      </c>
    </row>
    <row r="434" spans="1:2" x14ac:dyDescent="0.15">
      <c r="A434" t="s">
        <v>3438</v>
      </c>
      <c r="B434" s="6">
        <v>717826</v>
      </c>
    </row>
    <row r="435" spans="1:2" x14ac:dyDescent="0.15">
      <c r="A435" t="s">
        <v>3439</v>
      </c>
      <c r="B435" s="6">
        <v>733099</v>
      </c>
    </row>
    <row r="436" spans="1:2" x14ac:dyDescent="0.15">
      <c r="A436" t="s">
        <v>3440</v>
      </c>
      <c r="B436" s="6">
        <v>1410636</v>
      </c>
    </row>
    <row r="437" spans="1:2" x14ac:dyDescent="0.15">
      <c r="A437" t="s">
        <v>3441</v>
      </c>
      <c r="B437" s="6">
        <v>1041130</v>
      </c>
    </row>
    <row r="438" spans="1:2" x14ac:dyDescent="0.15">
      <c r="A438" t="s">
        <v>3442</v>
      </c>
      <c r="B438" s="6">
        <v>1701605</v>
      </c>
    </row>
    <row r="439" spans="1:2" x14ac:dyDescent="0.15">
      <c r="A439" t="s">
        <v>3443</v>
      </c>
      <c r="B439" s="6">
        <v>1637120</v>
      </c>
    </row>
    <row r="440" spans="1:2" x14ac:dyDescent="0.15">
      <c r="A440" t="s">
        <v>3444</v>
      </c>
      <c r="B440" s="6">
        <v>1324424</v>
      </c>
    </row>
    <row r="441" spans="1:2" x14ac:dyDescent="0.15">
      <c r="A441" t="s">
        <v>3445</v>
      </c>
      <c r="B441" s="6">
        <v>1061736</v>
      </c>
    </row>
    <row r="442" spans="1:2" x14ac:dyDescent="0.15">
      <c r="A442" t="s">
        <v>2385</v>
      </c>
      <c r="B442" s="6">
        <v>1243429</v>
      </c>
    </row>
    <row r="443" spans="1:2" x14ac:dyDescent="0.15">
      <c r="A443" t="s">
        <v>3446</v>
      </c>
      <c r="B443" s="6">
        <v>1120193</v>
      </c>
    </row>
    <row r="444" spans="1:2" x14ac:dyDescent="0.15">
      <c r="A444" t="s">
        <v>3447</v>
      </c>
      <c r="B444" s="6">
        <v>63754</v>
      </c>
    </row>
    <row r="445" spans="1:2" x14ac:dyDescent="0.15">
      <c r="A445" t="s">
        <v>3448</v>
      </c>
      <c r="B445" s="6">
        <v>9389</v>
      </c>
    </row>
    <row r="446" spans="1:2" x14ac:dyDescent="0.15">
      <c r="A446" t="s">
        <v>3449</v>
      </c>
      <c r="B446" s="6">
        <v>1601046</v>
      </c>
    </row>
    <row r="447" spans="1:2" x14ac:dyDescent="0.15">
      <c r="A447" t="s">
        <v>3450</v>
      </c>
      <c r="B447" s="6">
        <v>827052</v>
      </c>
    </row>
    <row r="448" spans="1:2" x14ac:dyDescent="0.15">
      <c r="A448" t="s">
        <v>3451</v>
      </c>
      <c r="B448" s="6">
        <v>35527</v>
      </c>
    </row>
    <row r="449" spans="1:2" x14ac:dyDescent="0.15">
      <c r="A449" t="s">
        <v>3452</v>
      </c>
      <c r="B449" s="6">
        <v>885834</v>
      </c>
    </row>
    <row r="450" spans="1:2" x14ac:dyDescent="0.15">
      <c r="A450" t="s">
        <v>3453</v>
      </c>
      <c r="B450" s="6">
        <v>1383650</v>
      </c>
    </row>
    <row r="451" spans="1:2" x14ac:dyDescent="0.15">
      <c r="A451" t="s">
        <v>3454</v>
      </c>
      <c r="B451" s="6">
        <v>1057352</v>
      </c>
    </row>
    <row r="452" spans="1:2" x14ac:dyDescent="0.15">
      <c r="A452" t="s">
        <v>3455</v>
      </c>
      <c r="B452" s="6">
        <v>936958</v>
      </c>
    </row>
    <row r="453" spans="1:2" x14ac:dyDescent="0.15">
      <c r="A453" t="s">
        <v>3456</v>
      </c>
      <c r="B453" s="6">
        <v>277135</v>
      </c>
    </row>
    <row r="454" spans="1:2" x14ac:dyDescent="0.15">
      <c r="A454" t="s">
        <v>3457</v>
      </c>
      <c r="B454" s="6">
        <v>882184</v>
      </c>
    </row>
    <row r="455" spans="1:2" x14ac:dyDescent="0.15">
      <c r="A455" t="s">
        <v>2686</v>
      </c>
      <c r="B455" s="6">
        <v>1136869</v>
      </c>
    </row>
    <row r="456" spans="1:2" x14ac:dyDescent="0.15">
      <c r="A456" t="s">
        <v>3458</v>
      </c>
      <c r="B456" s="6">
        <v>850918</v>
      </c>
    </row>
    <row r="457" spans="1:2" x14ac:dyDescent="0.15">
      <c r="A457" t="s">
        <v>3459</v>
      </c>
      <c r="B457" s="6">
        <v>93751</v>
      </c>
    </row>
    <row r="458" spans="1:2" x14ac:dyDescent="0.15">
      <c r="A458" t="s">
        <v>3460</v>
      </c>
      <c r="B458" s="6">
        <v>33185</v>
      </c>
    </row>
    <row r="459" spans="1:2" x14ac:dyDescent="0.15">
      <c r="A459" t="s">
        <v>3461</v>
      </c>
      <c r="B459" s="6">
        <v>1381197</v>
      </c>
    </row>
    <row r="460" spans="1:2" x14ac:dyDescent="0.15">
      <c r="A460" t="s">
        <v>3462</v>
      </c>
      <c r="B460" s="6">
        <v>1535628</v>
      </c>
    </row>
    <row r="461" spans="1:2" x14ac:dyDescent="0.15">
      <c r="A461" t="s">
        <v>3463</v>
      </c>
      <c r="B461" s="6">
        <v>936340</v>
      </c>
    </row>
    <row r="462" spans="1:2" x14ac:dyDescent="0.15">
      <c r="A462" t="s">
        <v>3464</v>
      </c>
      <c r="B462" s="6">
        <v>1450346</v>
      </c>
    </row>
    <row r="463" spans="1:2" x14ac:dyDescent="0.15">
      <c r="A463" t="s">
        <v>3465</v>
      </c>
      <c r="B463" s="6">
        <v>1289490</v>
      </c>
    </row>
    <row r="464" spans="1:2" x14ac:dyDescent="0.15">
      <c r="A464" t="s">
        <v>3466</v>
      </c>
      <c r="B464" s="6">
        <v>1031296</v>
      </c>
    </row>
    <row r="465" spans="1:2" x14ac:dyDescent="0.15">
      <c r="A465" t="s">
        <v>2694</v>
      </c>
      <c r="B465" s="6">
        <v>1097149</v>
      </c>
    </row>
    <row r="466" spans="1:2" x14ac:dyDescent="0.15">
      <c r="A466" t="s">
        <v>3467</v>
      </c>
      <c r="B466" s="6">
        <v>1013462</v>
      </c>
    </row>
    <row r="467" spans="1:2" x14ac:dyDescent="0.15">
      <c r="A467" t="s">
        <v>3468</v>
      </c>
      <c r="B467" s="6">
        <v>1330306</v>
      </c>
    </row>
    <row r="468" spans="1:2" x14ac:dyDescent="0.15">
      <c r="A468" t="s">
        <v>3469</v>
      </c>
      <c r="B468" s="6">
        <v>1834584</v>
      </c>
    </row>
    <row r="469" spans="1:2" x14ac:dyDescent="0.15">
      <c r="A469" t="s">
        <v>3470</v>
      </c>
      <c r="B469" s="6">
        <v>1445166</v>
      </c>
    </row>
    <row r="470" spans="1:2" x14ac:dyDescent="0.15">
      <c r="A470" t="s">
        <v>3471</v>
      </c>
      <c r="B470" s="6">
        <v>908937</v>
      </c>
    </row>
    <row r="471" spans="1:2" x14ac:dyDescent="0.15">
      <c r="A471" t="s">
        <v>3472</v>
      </c>
      <c r="B471" s="6">
        <v>1791706</v>
      </c>
    </row>
    <row r="472" spans="1:2" x14ac:dyDescent="0.15">
      <c r="A472" t="s">
        <v>3473</v>
      </c>
      <c r="B472" s="6">
        <v>313927</v>
      </c>
    </row>
    <row r="473" spans="1:2" x14ac:dyDescent="0.15">
      <c r="A473" t="s">
        <v>3474</v>
      </c>
      <c r="B473" s="6">
        <v>1441816</v>
      </c>
    </row>
    <row r="474" spans="1:2" x14ac:dyDescent="0.15">
      <c r="A474" t="s">
        <v>3475</v>
      </c>
      <c r="B474" s="6">
        <v>1097864</v>
      </c>
    </row>
    <row r="475" spans="1:2" x14ac:dyDescent="0.15">
      <c r="A475" t="s">
        <v>878</v>
      </c>
      <c r="B475" s="6">
        <v>1060736</v>
      </c>
    </row>
    <row r="476" spans="1:2" x14ac:dyDescent="0.15">
      <c r="A476" t="s">
        <v>3476</v>
      </c>
      <c r="B476" s="6">
        <v>874766</v>
      </c>
    </row>
    <row r="477" spans="1:2" x14ac:dyDescent="0.15">
      <c r="A477" t="s">
        <v>3046</v>
      </c>
      <c r="B477" s="6">
        <v>16988</v>
      </c>
    </row>
    <row r="478" spans="1:2" x14ac:dyDescent="0.15">
      <c r="A478" t="s">
        <v>3477</v>
      </c>
      <c r="B478" s="6">
        <v>749251</v>
      </c>
    </row>
    <row r="479" spans="1:2" x14ac:dyDescent="0.15">
      <c r="A479" t="s">
        <v>3478</v>
      </c>
      <c r="B479" s="6">
        <v>65984</v>
      </c>
    </row>
    <row r="480" spans="1:2" x14ac:dyDescent="0.15">
      <c r="A480" t="s">
        <v>3479</v>
      </c>
      <c r="B480" s="6">
        <v>1002910</v>
      </c>
    </row>
    <row r="481" spans="1:2" x14ac:dyDescent="0.15">
      <c r="A481" t="s">
        <v>3043</v>
      </c>
      <c r="B481" s="6">
        <v>920760</v>
      </c>
    </row>
    <row r="482" spans="1:2" x14ac:dyDescent="0.15">
      <c r="A482" t="s">
        <v>3480</v>
      </c>
      <c r="B482" s="6">
        <v>1335258</v>
      </c>
    </row>
    <row r="483" spans="1:2" x14ac:dyDescent="0.15">
      <c r="A483" t="s">
        <v>3481</v>
      </c>
      <c r="B483" s="6">
        <v>858470</v>
      </c>
    </row>
    <row r="484" spans="1:2" x14ac:dyDescent="0.15">
      <c r="A484" t="s">
        <v>3482</v>
      </c>
      <c r="B484" s="6">
        <v>916365</v>
      </c>
    </row>
    <row r="485" spans="1:2" x14ac:dyDescent="0.15">
      <c r="A485" t="s">
        <v>2688</v>
      </c>
      <c r="B485" s="6">
        <v>920148</v>
      </c>
    </row>
    <row r="486" spans="1:2" x14ac:dyDescent="0.15">
      <c r="A486" t="s">
        <v>2693</v>
      </c>
      <c r="B486" s="6">
        <v>313216</v>
      </c>
    </row>
    <row r="487" spans="1:2" x14ac:dyDescent="0.15">
      <c r="A487" t="s">
        <v>3483</v>
      </c>
      <c r="B487" s="6">
        <v>1677250</v>
      </c>
    </row>
    <row r="488" spans="1:2" x14ac:dyDescent="0.15">
      <c r="A488" t="s">
        <v>2687</v>
      </c>
      <c r="B488" s="6">
        <v>105770</v>
      </c>
    </row>
    <row r="489" spans="1:2" x14ac:dyDescent="0.15">
      <c r="A489" t="s">
        <v>3484</v>
      </c>
      <c r="B489" s="6">
        <v>1285785</v>
      </c>
    </row>
    <row r="490" spans="1:2" x14ac:dyDescent="0.15">
      <c r="A490" t="s">
        <v>3485</v>
      </c>
      <c r="B490" s="6">
        <v>1810997</v>
      </c>
    </row>
    <row r="491" spans="1:2" x14ac:dyDescent="0.15">
      <c r="A491" t="s">
        <v>3486</v>
      </c>
      <c r="B491" s="6">
        <v>1539838</v>
      </c>
    </row>
    <row r="492" spans="1:2" x14ac:dyDescent="0.15">
      <c r="A492" t="s">
        <v>3487</v>
      </c>
      <c r="B492" s="6">
        <v>55067</v>
      </c>
    </row>
    <row r="493" spans="1:2" x14ac:dyDescent="0.15">
      <c r="A493" t="s">
        <v>3488</v>
      </c>
      <c r="B493" s="6">
        <v>1687229</v>
      </c>
    </row>
    <row r="494" spans="1:2" x14ac:dyDescent="0.15">
      <c r="A494" t="s">
        <v>3489</v>
      </c>
      <c r="B494" s="6">
        <v>1650107</v>
      </c>
    </row>
    <row r="495" spans="1:2" x14ac:dyDescent="0.15">
      <c r="A495" t="s">
        <v>886</v>
      </c>
      <c r="B495" s="6">
        <v>1434265</v>
      </c>
    </row>
    <row r="496" spans="1:2" x14ac:dyDescent="0.15">
      <c r="A496" t="s">
        <v>3490</v>
      </c>
      <c r="B496" s="6">
        <v>891103</v>
      </c>
    </row>
    <row r="497" spans="1:2" x14ac:dyDescent="0.15">
      <c r="A497" t="s">
        <v>3491</v>
      </c>
      <c r="B497" s="6">
        <v>1396009</v>
      </c>
    </row>
    <row r="498" spans="1:2" x14ac:dyDescent="0.15">
      <c r="A498" t="s">
        <v>3492</v>
      </c>
      <c r="B498" s="6">
        <v>1666175</v>
      </c>
    </row>
    <row r="499" spans="1:2" x14ac:dyDescent="0.15">
      <c r="A499" t="s">
        <v>3493</v>
      </c>
      <c r="B499" s="6">
        <v>1463101</v>
      </c>
    </row>
    <row r="500" spans="1:2" x14ac:dyDescent="0.15">
      <c r="A500" t="s">
        <v>3494</v>
      </c>
      <c r="B500" s="6">
        <v>764478</v>
      </c>
    </row>
    <row r="501" spans="1:2" x14ac:dyDescent="0.15">
      <c r="A501" t="s">
        <v>2690</v>
      </c>
      <c r="B501" s="6">
        <v>1757898</v>
      </c>
    </row>
    <row r="502" spans="1:2" x14ac:dyDescent="0.15">
      <c r="A502" t="s">
        <v>3495</v>
      </c>
      <c r="B502" s="6">
        <v>915913</v>
      </c>
    </row>
    <row r="503" spans="1:2" x14ac:dyDescent="0.15">
      <c r="A503" t="s">
        <v>892</v>
      </c>
      <c r="B503" s="6">
        <v>1492426</v>
      </c>
    </row>
    <row r="504" spans="1:2" x14ac:dyDescent="0.15">
      <c r="A504" t="s">
        <v>3496</v>
      </c>
      <c r="B504" s="6">
        <v>1067701</v>
      </c>
    </row>
    <row r="505" spans="1:2" x14ac:dyDescent="0.15">
      <c r="A505" t="s">
        <v>3497</v>
      </c>
      <c r="B505" s="6">
        <v>740260</v>
      </c>
    </row>
    <row r="506" spans="1:2" x14ac:dyDescent="0.15">
      <c r="A506" t="s">
        <v>3498</v>
      </c>
      <c r="B506" s="6">
        <v>1372920</v>
      </c>
    </row>
    <row r="507" spans="1:2" x14ac:dyDescent="0.15">
      <c r="A507" t="s">
        <v>3499</v>
      </c>
      <c r="B507" s="6">
        <v>1402057</v>
      </c>
    </row>
    <row r="508" spans="1:2" x14ac:dyDescent="0.15">
      <c r="A508" t="s">
        <v>3500</v>
      </c>
      <c r="B508" s="6">
        <v>896076</v>
      </c>
    </row>
    <row r="509" spans="1:2" x14ac:dyDescent="0.15">
      <c r="A509" t="s">
        <v>3501</v>
      </c>
      <c r="B509" s="6">
        <v>916076</v>
      </c>
    </row>
    <row r="510" spans="1:2" x14ac:dyDescent="0.15">
      <c r="A510" t="s">
        <v>3502</v>
      </c>
      <c r="B510" s="6">
        <v>1403568</v>
      </c>
    </row>
    <row r="511" spans="1:2" x14ac:dyDescent="0.15">
      <c r="A511" t="s">
        <v>3022</v>
      </c>
      <c r="B511" s="6">
        <v>912595</v>
      </c>
    </row>
    <row r="512" spans="1:2" x14ac:dyDescent="0.15">
      <c r="A512" t="s">
        <v>3503</v>
      </c>
      <c r="B512" s="6">
        <v>73124</v>
      </c>
    </row>
    <row r="513" spans="1:2" x14ac:dyDescent="0.15">
      <c r="A513" t="s">
        <v>3504</v>
      </c>
      <c r="B513" s="6">
        <v>926042</v>
      </c>
    </row>
    <row r="514" spans="1:2" x14ac:dyDescent="0.15">
      <c r="A514" t="s">
        <v>3505</v>
      </c>
      <c r="B514" s="6">
        <v>36270</v>
      </c>
    </row>
    <row r="515" spans="1:2" x14ac:dyDescent="0.15">
      <c r="A515" t="s">
        <v>3506</v>
      </c>
      <c r="B515" s="6">
        <v>1070304</v>
      </c>
    </row>
    <row r="516" spans="1:2" x14ac:dyDescent="0.15">
      <c r="A516" t="s">
        <v>3507</v>
      </c>
      <c r="B516" s="6">
        <v>1321655</v>
      </c>
    </row>
    <row r="517" spans="1:2" x14ac:dyDescent="0.15">
      <c r="A517" t="s">
        <v>3508</v>
      </c>
      <c r="B517" s="6">
        <v>1121788</v>
      </c>
    </row>
    <row r="518" spans="1:2" x14ac:dyDescent="0.15">
      <c r="A518" t="s">
        <v>3509</v>
      </c>
      <c r="B518" s="6">
        <v>1700171</v>
      </c>
    </row>
    <row r="519" spans="1:2" x14ac:dyDescent="0.15">
      <c r="A519" t="s">
        <v>3510</v>
      </c>
      <c r="B519" s="6">
        <v>922224</v>
      </c>
    </row>
    <row r="520" spans="1:2" x14ac:dyDescent="0.15">
      <c r="A520" t="s">
        <v>3511</v>
      </c>
      <c r="B520" s="6">
        <v>1159508</v>
      </c>
    </row>
    <row r="521" spans="1:2" x14ac:dyDescent="0.15">
      <c r="A521" t="s">
        <v>3512</v>
      </c>
      <c r="B521" s="6">
        <v>1659166</v>
      </c>
    </row>
    <row r="522" spans="1:2" x14ac:dyDescent="0.15">
      <c r="A522" t="s">
        <v>3513</v>
      </c>
      <c r="B522" s="6">
        <v>1447669</v>
      </c>
    </row>
    <row r="523" spans="1:2" x14ac:dyDescent="0.15">
      <c r="A523" t="s">
        <v>3514</v>
      </c>
      <c r="B523" s="6">
        <v>886986</v>
      </c>
    </row>
    <row r="524" spans="1:2" x14ac:dyDescent="0.15">
      <c r="A524" t="s">
        <v>3515</v>
      </c>
      <c r="B524" s="6">
        <v>1455967</v>
      </c>
    </row>
    <row r="525" spans="1:2" x14ac:dyDescent="0.15">
      <c r="A525" t="s">
        <v>3516</v>
      </c>
      <c r="B525" s="6">
        <v>909037</v>
      </c>
    </row>
    <row r="526" spans="1:2" x14ac:dyDescent="0.15">
      <c r="A526" t="s">
        <v>3517</v>
      </c>
      <c r="B526" s="6">
        <v>63271</v>
      </c>
    </row>
    <row r="527" spans="1:2" x14ac:dyDescent="0.15">
      <c r="A527" t="s">
        <v>3518</v>
      </c>
      <c r="B527" s="6">
        <v>1639920</v>
      </c>
    </row>
    <row r="528" spans="1:2" x14ac:dyDescent="0.15">
      <c r="A528" t="s">
        <v>3519</v>
      </c>
      <c r="B528" s="6">
        <v>920522</v>
      </c>
    </row>
    <row r="529" spans="1:2" x14ac:dyDescent="0.15">
      <c r="A529" t="s">
        <v>3520</v>
      </c>
      <c r="B529" s="6">
        <v>1324404</v>
      </c>
    </row>
    <row r="530" spans="1:2" x14ac:dyDescent="0.15">
      <c r="A530" t="s">
        <v>3521</v>
      </c>
      <c r="B530" s="6">
        <v>1546066</v>
      </c>
    </row>
    <row r="531" spans="1:2" x14ac:dyDescent="0.15">
      <c r="A531" t="s">
        <v>3522</v>
      </c>
      <c r="B531" s="6">
        <v>103379</v>
      </c>
    </row>
    <row r="532" spans="1:2" x14ac:dyDescent="0.15">
      <c r="A532" t="s">
        <v>3523</v>
      </c>
      <c r="B532" s="6">
        <v>1601712</v>
      </c>
    </row>
    <row r="533" spans="1:2" x14ac:dyDescent="0.15">
      <c r="A533" t="s">
        <v>3524</v>
      </c>
      <c r="B533" s="6">
        <v>720005</v>
      </c>
    </row>
    <row r="534" spans="1:2" x14ac:dyDescent="0.15">
      <c r="A534" t="s">
        <v>3525</v>
      </c>
      <c r="B534" s="6">
        <v>732834</v>
      </c>
    </row>
    <row r="535" spans="1:2" x14ac:dyDescent="0.15">
      <c r="A535" t="s">
        <v>3526</v>
      </c>
      <c r="B535" s="6">
        <v>877212</v>
      </c>
    </row>
    <row r="536" spans="1:2" x14ac:dyDescent="0.15">
      <c r="A536" t="s">
        <v>3527</v>
      </c>
      <c r="B536" s="6">
        <v>815097</v>
      </c>
    </row>
    <row r="537" spans="1:2" x14ac:dyDescent="0.15">
      <c r="A537" t="s">
        <v>3528</v>
      </c>
      <c r="B537" s="6">
        <v>1175454</v>
      </c>
    </row>
    <row r="538" spans="1:2" x14ac:dyDescent="0.15">
      <c r="A538" t="s">
        <v>3529</v>
      </c>
      <c r="B538" s="6">
        <v>1033767</v>
      </c>
    </row>
    <row r="539" spans="1:2" x14ac:dyDescent="0.15">
      <c r="A539" t="s">
        <v>3530</v>
      </c>
      <c r="B539" s="6">
        <v>1754301</v>
      </c>
    </row>
    <row r="540" spans="1:2" x14ac:dyDescent="0.15">
      <c r="A540" t="s">
        <v>3531</v>
      </c>
      <c r="B540" s="6">
        <v>783280</v>
      </c>
    </row>
    <row r="541" spans="1:2" x14ac:dyDescent="0.15">
      <c r="A541" t="s">
        <v>3532</v>
      </c>
      <c r="B541" s="6">
        <v>1447629</v>
      </c>
    </row>
    <row r="542" spans="1:2" x14ac:dyDescent="0.15">
      <c r="A542" t="s">
        <v>3533</v>
      </c>
      <c r="B542" s="6">
        <v>1281761</v>
      </c>
    </row>
    <row r="543" spans="1:2" x14ac:dyDescent="0.15">
      <c r="A543" t="s">
        <v>3534</v>
      </c>
      <c r="B543" s="6">
        <v>1810806</v>
      </c>
    </row>
    <row r="544" spans="1:2" x14ac:dyDescent="0.15">
      <c r="A544" t="s">
        <v>3535</v>
      </c>
      <c r="B544" s="6">
        <v>1437775</v>
      </c>
    </row>
    <row r="545" spans="1:2" x14ac:dyDescent="0.15">
      <c r="A545" t="s">
        <v>3536</v>
      </c>
      <c r="B545" s="6">
        <v>93556</v>
      </c>
    </row>
    <row r="546" spans="1:2" x14ac:dyDescent="0.15">
      <c r="A546" t="s">
        <v>3537</v>
      </c>
      <c r="B546" s="6">
        <v>1094285</v>
      </c>
    </row>
    <row r="547" spans="1:2" x14ac:dyDescent="0.15">
      <c r="A547" t="s">
        <v>3538</v>
      </c>
      <c r="B547" s="6">
        <v>884887</v>
      </c>
    </row>
    <row r="548" spans="1:2" x14ac:dyDescent="0.15">
      <c r="A548" t="s">
        <v>3539</v>
      </c>
      <c r="B548" s="6">
        <v>1323404</v>
      </c>
    </row>
    <row r="549" spans="1:2" x14ac:dyDescent="0.15">
      <c r="A549" t="s">
        <v>3540</v>
      </c>
      <c r="B549" s="6">
        <v>1645590</v>
      </c>
    </row>
    <row r="550" spans="1:2" x14ac:dyDescent="0.15">
      <c r="A550" t="s">
        <v>3541</v>
      </c>
      <c r="B550" s="6">
        <v>1794515</v>
      </c>
    </row>
    <row r="551" spans="1:2" x14ac:dyDescent="0.15">
      <c r="A551" t="s">
        <v>3542</v>
      </c>
      <c r="B551" s="6">
        <v>1038683</v>
      </c>
    </row>
    <row r="552" spans="1:2" x14ac:dyDescent="0.15">
      <c r="A552" t="s">
        <v>3543</v>
      </c>
      <c r="B552" s="6">
        <v>912593</v>
      </c>
    </row>
    <row r="553" spans="1:2" x14ac:dyDescent="0.15">
      <c r="A553" t="s">
        <v>3544</v>
      </c>
      <c r="B553" s="6">
        <v>789570</v>
      </c>
    </row>
    <row r="554" spans="1:2" x14ac:dyDescent="0.15">
      <c r="A554" t="s">
        <v>3545</v>
      </c>
      <c r="B554" s="6">
        <v>1353283</v>
      </c>
    </row>
    <row r="555" spans="1:2" x14ac:dyDescent="0.15">
      <c r="A555" t="s">
        <v>3546</v>
      </c>
      <c r="B555" s="6">
        <v>811156</v>
      </c>
    </row>
    <row r="556" spans="1:2" x14ac:dyDescent="0.15">
      <c r="A556" t="s">
        <v>3547</v>
      </c>
      <c r="B556" s="6">
        <v>4127</v>
      </c>
    </row>
    <row r="557" spans="1:2" x14ac:dyDescent="0.15">
      <c r="A557" t="s">
        <v>3548</v>
      </c>
      <c r="B557" s="6">
        <v>49196</v>
      </c>
    </row>
    <row r="558" spans="1:2" x14ac:dyDescent="0.15">
      <c r="A558" t="s">
        <v>3549</v>
      </c>
      <c r="B558" s="6">
        <v>1567094</v>
      </c>
    </row>
    <row r="559" spans="1:2" x14ac:dyDescent="0.15">
      <c r="A559" t="s">
        <v>3550</v>
      </c>
      <c r="B559" s="6">
        <v>20286</v>
      </c>
    </row>
    <row r="560" spans="1:2" x14ac:dyDescent="0.15">
      <c r="A560" t="s">
        <v>3551</v>
      </c>
      <c r="B560" s="6">
        <v>1014473</v>
      </c>
    </row>
    <row r="561" spans="1:2" x14ac:dyDescent="0.15">
      <c r="A561" t="s">
        <v>3552</v>
      </c>
      <c r="B561" s="6">
        <v>101778</v>
      </c>
    </row>
    <row r="562" spans="1:2" x14ac:dyDescent="0.15">
      <c r="A562" t="s">
        <v>3553</v>
      </c>
      <c r="B562" s="6">
        <v>1061574</v>
      </c>
    </row>
    <row r="563" spans="1:2" x14ac:dyDescent="0.15">
      <c r="A563" t="s">
        <v>3554</v>
      </c>
      <c r="B563" s="6">
        <v>29905</v>
      </c>
    </row>
    <row r="564" spans="1:2" x14ac:dyDescent="0.15">
      <c r="A564" t="s">
        <v>3555</v>
      </c>
      <c r="B564" s="6">
        <v>1660134</v>
      </c>
    </row>
    <row r="565" spans="1:2" x14ac:dyDescent="0.15">
      <c r="A565" t="s">
        <v>3556</v>
      </c>
      <c r="B565" s="6">
        <v>1611983</v>
      </c>
    </row>
    <row r="566" spans="1:2" x14ac:dyDescent="0.15">
      <c r="A566" t="s">
        <v>2689</v>
      </c>
      <c r="B566" s="6">
        <v>1722482</v>
      </c>
    </row>
    <row r="567" spans="1:2" x14ac:dyDescent="0.15">
      <c r="A567" t="s">
        <v>3557</v>
      </c>
      <c r="B567" s="6">
        <v>1130310</v>
      </c>
    </row>
    <row r="568" spans="1:2" x14ac:dyDescent="0.15">
      <c r="A568" t="s">
        <v>3558</v>
      </c>
      <c r="B568" s="6">
        <v>1280452</v>
      </c>
    </row>
    <row r="569" spans="1:2" x14ac:dyDescent="0.15">
      <c r="A569" t="s">
        <v>3559</v>
      </c>
      <c r="B569" s="6">
        <v>1315098</v>
      </c>
    </row>
    <row r="570" spans="1:2" x14ac:dyDescent="0.15">
      <c r="A570" t="s">
        <v>3560</v>
      </c>
      <c r="B570" s="6">
        <v>811250</v>
      </c>
    </row>
    <row r="571" spans="1:2" x14ac:dyDescent="0.15">
      <c r="A571" t="s">
        <v>2695</v>
      </c>
      <c r="B571" s="6">
        <v>31791</v>
      </c>
    </row>
    <row r="572" spans="1:2" x14ac:dyDescent="0.15">
      <c r="A572" t="s">
        <v>2696</v>
      </c>
      <c r="B572" s="6">
        <v>1060955</v>
      </c>
    </row>
    <row r="573" spans="1:2" x14ac:dyDescent="0.15">
      <c r="A573" t="s">
        <v>3561</v>
      </c>
      <c r="B573" s="6">
        <v>40987</v>
      </c>
    </row>
    <row r="574" spans="1:2" x14ac:dyDescent="0.15">
      <c r="A574" t="s">
        <v>3562</v>
      </c>
      <c r="B574" s="6">
        <v>1404655</v>
      </c>
    </row>
    <row r="575" spans="1:2" x14ac:dyDescent="0.15">
      <c r="A575" t="s">
        <v>2691</v>
      </c>
      <c r="B575" s="6">
        <v>1000697</v>
      </c>
    </row>
    <row r="576" spans="1:2" x14ac:dyDescent="0.15">
      <c r="A576" t="s">
        <v>3563</v>
      </c>
      <c r="B576" s="6">
        <v>1125259</v>
      </c>
    </row>
    <row r="577" spans="1:2" x14ac:dyDescent="0.15">
      <c r="A577" t="s">
        <v>3564</v>
      </c>
      <c r="B577" s="6">
        <v>1096343</v>
      </c>
    </row>
    <row r="578" spans="1:2" x14ac:dyDescent="0.15">
      <c r="A578" t="s">
        <v>3565</v>
      </c>
      <c r="B578" s="6">
        <v>1406234</v>
      </c>
    </row>
    <row r="579" spans="1:2" x14ac:dyDescent="0.15">
      <c r="A579" t="s">
        <v>3566</v>
      </c>
      <c r="B579" s="6">
        <v>1137789</v>
      </c>
    </row>
    <row r="580" spans="1:2" x14ac:dyDescent="0.15">
      <c r="A580" t="s">
        <v>3567</v>
      </c>
      <c r="B580" s="6">
        <v>1037540</v>
      </c>
    </row>
    <row r="581" spans="1:2" x14ac:dyDescent="0.15">
      <c r="A581" t="s">
        <v>2697</v>
      </c>
      <c r="B581" s="6">
        <v>859737</v>
      </c>
    </row>
    <row r="582" spans="1:2" x14ac:dyDescent="0.15">
      <c r="A582" t="s">
        <v>3568</v>
      </c>
      <c r="B582" s="6">
        <v>749098</v>
      </c>
    </row>
    <row r="583" spans="1:2" x14ac:dyDescent="0.15">
      <c r="A583" t="s">
        <v>3569</v>
      </c>
      <c r="B583" s="6">
        <v>1705696</v>
      </c>
    </row>
    <row r="584" spans="1:2" x14ac:dyDescent="0.15">
      <c r="A584" t="s">
        <v>3570</v>
      </c>
      <c r="B584" s="6">
        <v>1126328</v>
      </c>
    </row>
    <row r="585" spans="1:2" x14ac:dyDescent="0.15">
      <c r="A585" t="s">
        <v>3571</v>
      </c>
      <c r="B585" s="6">
        <v>1086222</v>
      </c>
    </row>
    <row r="586" spans="1:2" x14ac:dyDescent="0.15">
      <c r="A586" t="s">
        <v>883</v>
      </c>
      <c r="B586" s="6">
        <v>1802768</v>
      </c>
    </row>
    <row r="587" spans="1:2" x14ac:dyDescent="0.15">
      <c r="A587" t="s">
        <v>3572</v>
      </c>
      <c r="B587" s="6">
        <v>1699150</v>
      </c>
    </row>
    <row r="588" spans="1:2" x14ac:dyDescent="0.15">
      <c r="A588" t="s">
        <v>3573</v>
      </c>
      <c r="B588" s="6">
        <v>91576</v>
      </c>
    </row>
    <row r="589" spans="1:2" x14ac:dyDescent="0.15">
      <c r="A589" t="s">
        <v>2588</v>
      </c>
      <c r="B589" s="6">
        <v>1333141</v>
      </c>
    </row>
    <row r="590" spans="1:2" x14ac:dyDescent="0.15">
      <c r="A590" t="s">
        <v>3019</v>
      </c>
      <c r="B590" s="6">
        <v>51434</v>
      </c>
    </row>
    <row r="591" spans="1:2" x14ac:dyDescent="0.15">
      <c r="A591" t="s">
        <v>3574</v>
      </c>
      <c r="B591" s="6">
        <v>1618756</v>
      </c>
    </row>
    <row r="592" spans="1:2" x14ac:dyDescent="0.15">
      <c r="A592" t="s">
        <v>3575</v>
      </c>
      <c r="B592" s="6">
        <v>1283630</v>
      </c>
    </row>
    <row r="593" spans="1:2" x14ac:dyDescent="0.15">
      <c r="A593" t="s">
        <v>3576</v>
      </c>
      <c r="B593" s="6">
        <v>1786352</v>
      </c>
    </row>
    <row r="594" spans="1:2" x14ac:dyDescent="0.15">
      <c r="A594" t="s">
        <v>3577</v>
      </c>
      <c r="B594" s="6">
        <v>1805284</v>
      </c>
    </row>
    <row r="595" spans="1:2" x14ac:dyDescent="0.15">
      <c r="A595" t="s">
        <v>3578</v>
      </c>
      <c r="B595" s="6">
        <v>1673358</v>
      </c>
    </row>
    <row r="596" spans="1:2" x14ac:dyDescent="0.15">
      <c r="A596" t="s">
        <v>2587</v>
      </c>
      <c r="B596" s="6">
        <v>1179929</v>
      </c>
    </row>
    <row r="597" spans="1:2" x14ac:dyDescent="0.15">
      <c r="A597" t="s">
        <v>3579</v>
      </c>
      <c r="B597" s="6">
        <v>1748790</v>
      </c>
    </row>
    <row r="598" spans="1:2" x14ac:dyDescent="0.15">
      <c r="A598" t="s">
        <v>3580</v>
      </c>
      <c r="B598" s="6">
        <v>728535</v>
      </c>
    </row>
    <row r="599" spans="1:2" x14ac:dyDescent="0.15">
      <c r="A599" t="s">
        <v>3581</v>
      </c>
      <c r="B599" s="6">
        <v>1445930</v>
      </c>
    </row>
    <row r="600" spans="1:2" x14ac:dyDescent="0.15">
      <c r="A600" t="s">
        <v>3582</v>
      </c>
      <c r="B600" s="6">
        <v>1437771</v>
      </c>
    </row>
    <row r="601" spans="1:2" x14ac:dyDescent="0.15">
      <c r="A601" t="s">
        <v>3583</v>
      </c>
      <c r="B601" s="6">
        <v>52988</v>
      </c>
    </row>
    <row r="602" spans="1:2" x14ac:dyDescent="0.15">
      <c r="A602" t="s">
        <v>3584</v>
      </c>
      <c r="B602" s="6">
        <v>46619</v>
      </c>
    </row>
    <row r="603" spans="1:2" x14ac:dyDescent="0.15">
      <c r="A603" t="s">
        <v>3585</v>
      </c>
      <c r="B603" s="6">
        <v>1190723</v>
      </c>
    </row>
    <row r="604" spans="1:2" x14ac:dyDescent="0.15">
      <c r="A604" t="s">
        <v>3586</v>
      </c>
      <c r="B604" s="6">
        <v>1511737</v>
      </c>
    </row>
    <row r="605" spans="1:2" x14ac:dyDescent="0.15">
      <c r="A605" t="s">
        <v>3587</v>
      </c>
      <c r="B605" s="6">
        <v>947484</v>
      </c>
    </row>
    <row r="606" spans="1:2" x14ac:dyDescent="0.15">
      <c r="A606" t="s">
        <v>3588</v>
      </c>
      <c r="B606" s="6">
        <v>97210</v>
      </c>
    </row>
    <row r="607" spans="1:2" x14ac:dyDescent="0.15">
      <c r="A607" t="s">
        <v>3589</v>
      </c>
      <c r="B607" s="6">
        <v>1041792</v>
      </c>
    </row>
    <row r="608" spans="1:2" x14ac:dyDescent="0.15">
      <c r="A608" t="s">
        <v>2698</v>
      </c>
      <c r="B608" s="6">
        <v>711404</v>
      </c>
    </row>
    <row r="609" spans="1:2" x14ac:dyDescent="0.15">
      <c r="A609" t="s">
        <v>890</v>
      </c>
      <c r="B609" s="6">
        <v>1651308</v>
      </c>
    </row>
    <row r="610" spans="1:2" x14ac:dyDescent="0.15">
      <c r="A610" t="s">
        <v>3590</v>
      </c>
      <c r="B610" s="6">
        <v>1590955</v>
      </c>
    </row>
    <row r="611" spans="1:2" x14ac:dyDescent="0.15">
      <c r="A611" t="s">
        <v>3591</v>
      </c>
      <c r="B611" s="6">
        <v>21076</v>
      </c>
    </row>
    <row r="612" spans="1:2" x14ac:dyDescent="0.15">
      <c r="A612" t="s">
        <v>3592</v>
      </c>
      <c r="B612" s="6">
        <v>765880</v>
      </c>
    </row>
    <row r="613" spans="1:2" x14ac:dyDescent="0.15">
      <c r="A613" t="s">
        <v>3593</v>
      </c>
      <c r="B613" s="6">
        <v>889132</v>
      </c>
    </row>
    <row r="614" spans="1:2" x14ac:dyDescent="0.15">
      <c r="A614" t="s">
        <v>3594</v>
      </c>
      <c r="B614" s="6">
        <v>940944</v>
      </c>
    </row>
    <row r="615" spans="1:2" x14ac:dyDescent="0.15">
      <c r="A615" t="s">
        <v>3595</v>
      </c>
      <c r="B615" s="6">
        <v>943452</v>
      </c>
    </row>
    <row r="616" spans="1:2" x14ac:dyDescent="0.15">
      <c r="A616" t="s">
        <v>3596</v>
      </c>
      <c r="B616" s="6">
        <v>1066119</v>
      </c>
    </row>
    <row r="617" spans="1:2" x14ac:dyDescent="0.15">
      <c r="A617" t="s">
        <v>3597</v>
      </c>
      <c r="B617" s="6">
        <v>1015922</v>
      </c>
    </row>
    <row r="618" spans="1:2" x14ac:dyDescent="0.15">
      <c r="A618" t="s">
        <v>2699</v>
      </c>
      <c r="B618" s="6">
        <v>1145197</v>
      </c>
    </row>
    <row r="619" spans="1:2" x14ac:dyDescent="0.15">
      <c r="A619" t="s">
        <v>3598</v>
      </c>
      <c r="B619" s="6">
        <v>1389170</v>
      </c>
    </row>
    <row r="620" spans="1:2" x14ac:dyDescent="0.15">
      <c r="A620" t="s">
        <v>3599</v>
      </c>
      <c r="B620" s="6">
        <v>1261333</v>
      </c>
    </row>
    <row r="621" spans="1:2" x14ac:dyDescent="0.15">
      <c r="A621" t="s">
        <v>3600</v>
      </c>
      <c r="B621" s="6">
        <v>746515</v>
      </c>
    </row>
    <row r="622" spans="1:2" x14ac:dyDescent="0.15">
      <c r="A622" t="s">
        <v>3601</v>
      </c>
      <c r="B622" s="6">
        <v>79282</v>
      </c>
    </row>
    <row r="623" spans="1:2" x14ac:dyDescent="0.15">
      <c r="A623" t="s">
        <v>3602</v>
      </c>
      <c r="B623" s="6">
        <v>1634997</v>
      </c>
    </row>
    <row r="624" spans="1:2" x14ac:dyDescent="0.15">
      <c r="A624" t="s">
        <v>3603</v>
      </c>
      <c r="B624" s="6">
        <v>864749</v>
      </c>
    </row>
    <row r="625" spans="1:2" x14ac:dyDescent="0.15">
      <c r="A625" t="s">
        <v>3604</v>
      </c>
      <c r="B625" s="6">
        <v>1263043</v>
      </c>
    </row>
    <row r="626" spans="1:2" x14ac:dyDescent="0.15">
      <c r="A626" t="s">
        <v>3605</v>
      </c>
      <c r="B626" s="6">
        <v>106040</v>
      </c>
    </row>
    <row r="627" spans="1:2" x14ac:dyDescent="0.15">
      <c r="A627" t="s">
        <v>894</v>
      </c>
      <c r="B627" s="6">
        <v>879169</v>
      </c>
    </row>
    <row r="628" spans="1:2" x14ac:dyDescent="0.15">
      <c r="A628" t="s">
        <v>3606</v>
      </c>
      <c r="B628" s="6">
        <v>759944</v>
      </c>
    </row>
    <row r="629" spans="1:2" x14ac:dyDescent="0.15">
      <c r="A629" t="s">
        <v>3607</v>
      </c>
      <c r="B629" s="6">
        <v>1552033</v>
      </c>
    </row>
    <row r="630" spans="1:2" x14ac:dyDescent="0.15">
      <c r="A630" t="s">
        <v>3608</v>
      </c>
      <c r="B630" s="6">
        <v>37785</v>
      </c>
    </row>
    <row r="631" spans="1:2" x14ac:dyDescent="0.15">
      <c r="A631" t="s">
        <v>3609</v>
      </c>
      <c r="B631" s="6">
        <v>1383312</v>
      </c>
    </row>
    <row r="632" spans="1:2" x14ac:dyDescent="0.15">
      <c r="A632" t="s">
        <v>3610</v>
      </c>
      <c r="B632" s="6">
        <v>1022671</v>
      </c>
    </row>
    <row r="633" spans="1:2" x14ac:dyDescent="0.15">
      <c r="A633" t="s">
        <v>3611</v>
      </c>
      <c r="B633" s="6">
        <v>1050915</v>
      </c>
    </row>
    <row r="634" spans="1:2" x14ac:dyDescent="0.15">
      <c r="A634" t="s">
        <v>3612</v>
      </c>
      <c r="B634" s="6">
        <v>945841</v>
      </c>
    </row>
    <row r="635" spans="1:2" x14ac:dyDescent="0.15">
      <c r="A635" t="s">
        <v>896</v>
      </c>
      <c r="B635" s="6">
        <v>1178670</v>
      </c>
    </row>
    <row r="636" spans="1:2" x14ac:dyDescent="0.15">
      <c r="A636" t="s">
        <v>3613</v>
      </c>
      <c r="B636" s="6">
        <v>1402436</v>
      </c>
    </row>
    <row r="637" spans="1:2" x14ac:dyDescent="0.15">
      <c r="A637" t="s">
        <v>3614</v>
      </c>
      <c r="B637" s="6">
        <v>1002047</v>
      </c>
    </row>
    <row r="638" spans="1:2" x14ac:dyDescent="0.15">
      <c r="A638" t="s">
        <v>3615</v>
      </c>
      <c r="B638" s="6">
        <v>23217</v>
      </c>
    </row>
    <row r="639" spans="1:2" x14ac:dyDescent="0.15">
      <c r="A639" t="s">
        <v>3616</v>
      </c>
      <c r="B639" s="6">
        <v>1352010</v>
      </c>
    </row>
    <row r="640" spans="1:2" x14ac:dyDescent="0.15">
      <c r="A640" t="s">
        <v>3617</v>
      </c>
      <c r="B640" s="6">
        <v>721371</v>
      </c>
    </row>
    <row r="641" spans="1:2" x14ac:dyDescent="0.15">
      <c r="A641" t="s">
        <v>3618</v>
      </c>
      <c r="B641" s="6">
        <v>84839</v>
      </c>
    </row>
    <row r="642" spans="1:2" x14ac:dyDescent="0.15">
      <c r="A642" t="s">
        <v>3619</v>
      </c>
      <c r="B642" s="6">
        <v>29989</v>
      </c>
    </row>
    <row r="643" spans="1:2" x14ac:dyDescent="0.15">
      <c r="A643" t="s">
        <v>3620</v>
      </c>
      <c r="B643" s="6">
        <v>1758730</v>
      </c>
    </row>
    <row r="644" spans="1:2" x14ac:dyDescent="0.15">
      <c r="A644" t="s">
        <v>3621</v>
      </c>
      <c r="B644" s="6">
        <v>1262823</v>
      </c>
    </row>
    <row r="645" spans="1:2" x14ac:dyDescent="0.15">
      <c r="A645" t="s">
        <v>3622</v>
      </c>
      <c r="B645" s="6">
        <v>100517</v>
      </c>
    </row>
    <row r="646" spans="1:2" x14ac:dyDescent="0.15">
      <c r="A646" t="s">
        <v>2586</v>
      </c>
      <c r="B646" s="6">
        <v>1022079</v>
      </c>
    </row>
    <row r="647" spans="1:2" x14ac:dyDescent="0.15">
      <c r="A647" t="s">
        <v>3623</v>
      </c>
      <c r="B647" s="6">
        <v>860731</v>
      </c>
    </row>
    <row r="648" spans="1:2" x14ac:dyDescent="0.15">
      <c r="A648" t="s">
        <v>3624</v>
      </c>
      <c r="B648" s="6">
        <v>1144519</v>
      </c>
    </row>
    <row r="649" spans="1:2" x14ac:dyDescent="0.15">
      <c r="A649" t="s">
        <v>3625</v>
      </c>
      <c r="B649" s="6">
        <v>1159510</v>
      </c>
    </row>
    <row r="650" spans="1:2" x14ac:dyDescent="0.15">
      <c r="A650" t="s">
        <v>3626</v>
      </c>
      <c r="B650" s="6">
        <v>74208</v>
      </c>
    </row>
    <row r="651" spans="1:2" x14ac:dyDescent="0.15">
      <c r="A651" t="s">
        <v>3627</v>
      </c>
      <c r="B651" s="6">
        <v>1306830</v>
      </c>
    </row>
    <row r="652" spans="1:2" x14ac:dyDescent="0.15">
      <c r="A652" t="s">
        <v>3628</v>
      </c>
      <c r="B652" s="6">
        <v>723612</v>
      </c>
    </row>
    <row r="653" spans="1:2" x14ac:dyDescent="0.15">
      <c r="A653" t="s">
        <v>3629</v>
      </c>
      <c r="B653" s="6">
        <v>1101302</v>
      </c>
    </row>
    <row r="654" spans="1:2" x14ac:dyDescent="0.15">
      <c r="A654" t="s">
        <v>3630</v>
      </c>
      <c r="B654" s="6">
        <v>1319161</v>
      </c>
    </row>
    <row r="655" spans="1:2" x14ac:dyDescent="0.15">
      <c r="A655" t="s">
        <v>3631</v>
      </c>
      <c r="B655" s="6">
        <v>60086</v>
      </c>
    </row>
    <row r="656" spans="1:2" x14ac:dyDescent="0.15">
      <c r="A656" t="s">
        <v>3632</v>
      </c>
      <c r="B656" s="6">
        <v>1560385</v>
      </c>
    </row>
    <row r="657" spans="1:2" x14ac:dyDescent="0.15">
      <c r="A657" t="s">
        <v>3633</v>
      </c>
      <c r="B657" s="6">
        <v>1711269</v>
      </c>
    </row>
    <row r="658" spans="1:2" x14ac:dyDescent="0.15">
      <c r="A658" t="s">
        <v>3634</v>
      </c>
      <c r="B658" s="6">
        <v>1527249</v>
      </c>
    </row>
    <row r="659" spans="1:2" x14ac:dyDescent="0.15">
      <c r="A659" t="s">
        <v>3635</v>
      </c>
      <c r="B659" s="6">
        <v>217346</v>
      </c>
    </row>
    <row r="660" spans="1:2" x14ac:dyDescent="0.15">
      <c r="A660" t="s">
        <v>3636</v>
      </c>
      <c r="B660" s="6">
        <v>906163</v>
      </c>
    </row>
    <row r="661" spans="1:2" x14ac:dyDescent="0.15">
      <c r="A661" t="s">
        <v>2692</v>
      </c>
      <c r="B661" s="6">
        <v>1596783</v>
      </c>
    </row>
    <row r="662" spans="1:2" x14ac:dyDescent="0.15">
      <c r="A662" t="s">
        <v>3637</v>
      </c>
      <c r="B662" s="6">
        <v>1495686</v>
      </c>
    </row>
    <row r="663" spans="1:2" x14ac:dyDescent="0.15">
      <c r="A663" t="s">
        <v>3638</v>
      </c>
      <c r="B663" s="6">
        <v>906345</v>
      </c>
    </row>
    <row r="664" spans="1:2" x14ac:dyDescent="0.15">
      <c r="A664" t="s">
        <v>888</v>
      </c>
      <c r="B664" s="6">
        <v>1697862</v>
      </c>
    </row>
    <row r="665" spans="1:2" x14ac:dyDescent="0.15">
      <c r="A665" t="s">
        <v>3639</v>
      </c>
      <c r="B665" s="6">
        <v>1397911</v>
      </c>
    </row>
    <row r="666" spans="1:2" x14ac:dyDescent="0.15">
      <c r="A666" t="s">
        <v>898</v>
      </c>
      <c r="B666" s="6">
        <v>1048477</v>
      </c>
    </row>
    <row r="667" spans="1:2" x14ac:dyDescent="0.15">
      <c r="A667" t="s">
        <v>3640</v>
      </c>
      <c r="B667" s="6">
        <v>75677</v>
      </c>
    </row>
    <row r="668" spans="1:2" x14ac:dyDescent="0.15">
      <c r="A668" t="s">
        <v>3641</v>
      </c>
      <c r="B668" s="6">
        <v>939383</v>
      </c>
    </row>
    <row r="669" spans="1:2" x14ac:dyDescent="0.15">
      <c r="A669" t="s">
        <v>3642</v>
      </c>
      <c r="B669" s="6">
        <v>879101</v>
      </c>
    </row>
    <row r="670" spans="1:2" x14ac:dyDescent="0.15">
      <c r="A670" t="s">
        <v>3643</v>
      </c>
      <c r="B670" s="6">
        <v>1269238</v>
      </c>
    </row>
    <row r="671" spans="1:2" x14ac:dyDescent="0.15">
      <c r="A671" t="s">
        <v>3644</v>
      </c>
      <c r="B671" s="6">
        <v>1288784</v>
      </c>
    </row>
    <row r="672" spans="1:2" x14ac:dyDescent="0.15">
      <c r="A672" t="s">
        <v>3645</v>
      </c>
      <c r="B672" s="6">
        <v>314590</v>
      </c>
    </row>
    <row r="673" spans="1:2" x14ac:dyDescent="0.15">
      <c r="A673" t="s">
        <v>2701</v>
      </c>
      <c r="B673" s="6">
        <v>842023</v>
      </c>
    </row>
    <row r="674" spans="1:2" x14ac:dyDescent="0.15">
      <c r="A674" t="s">
        <v>2700</v>
      </c>
      <c r="B674" s="6">
        <v>12208</v>
      </c>
    </row>
    <row r="675" spans="1:2" x14ac:dyDescent="0.15">
      <c r="A675" t="s">
        <v>3646</v>
      </c>
      <c r="B675" s="6">
        <v>1013237</v>
      </c>
    </row>
    <row r="676" spans="1:2" x14ac:dyDescent="0.15">
      <c r="A676" t="s">
        <v>3647</v>
      </c>
      <c r="B676" s="6">
        <v>33213</v>
      </c>
    </row>
    <row r="677" spans="1:2" x14ac:dyDescent="0.15">
      <c r="A677" t="s">
        <v>3648</v>
      </c>
      <c r="B677" s="6">
        <v>1050952</v>
      </c>
    </row>
    <row r="678" spans="1:2" x14ac:dyDescent="0.15">
      <c r="A678" t="s">
        <v>3649</v>
      </c>
      <c r="B678" s="6">
        <v>1463172</v>
      </c>
    </row>
    <row r="679" spans="1:2" x14ac:dyDescent="0.15">
      <c r="A679" t="s">
        <v>3650</v>
      </c>
      <c r="B679" s="6">
        <v>731802</v>
      </c>
    </row>
    <row r="680" spans="1:2" x14ac:dyDescent="0.15">
      <c r="A680" t="s">
        <v>3651</v>
      </c>
      <c r="B680" s="6">
        <v>8818</v>
      </c>
    </row>
    <row r="681" spans="1:2" x14ac:dyDescent="0.15">
      <c r="A681" t="s">
        <v>3652</v>
      </c>
      <c r="B681" s="6">
        <v>849399</v>
      </c>
    </row>
    <row r="682" spans="1:2" x14ac:dyDescent="0.15">
      <c r="A682" t="s">
        <v>3653</v>
      </c>
      <c r="B682" s="6">
        <v>1524472</v>
      </c>
    </row>
    <row r="683" spans="1:2" x14ac:dyDescent="0.15">
      <c r="A683" t="s">
        <v>3654</v>
      </c>
      <c r="B683" s="6">
        <v>1170010</v>
      </c>
    </row>
    <row r="684" spans="1:2" x14ac:dyDescent="0.15">
      <c r="A684" t="s">
        <v>3655</v>
      </c>
      <c r="B684" s="6">
        <v>813762</v>
      </c>
    </row>
    <row r="685" spans="1:2" x14ac:dyDescent="0.15">
      <c r="A685" t="s">
        <v>3656</v>
      </c>
      <c r="B685" s="6">
        <v>1751008</v>
      </c>
    </row>
    <row r="686" spans="1:2" x14ac:dyDescent="0.15">
      <c r="A686" t="s">
        <v>3657</v>
      </c>
      <c r="B686" s="6">
        <v>932872</v>
      </c>
    </row>
    <row r="687" spans="1:2" x14ac:dyDescent="0.15">
      <c r="A687" t="s">
        <v>3658</v>
      </c>
      <c r="B687" s="6">
        <v>1041668</v>
      </c>
    </row>
    <row r="688" spans="1:2" x14ac:dyDescent="0.15">
      <c r="A688" t="s">
        <v>3659</v>
      </c>
      <c r="B688" s="6">
        <v>1020569</v>
      </c>
    </row>
    <row r="689" spans="1:2" x14ac:dyDescent="0.15">
      <c r="A689" t="s">
        <v>3660</v>
      </c>
      <c r="B689" s="6">
        <v>1001082</v>
      </c>
    </row>
    <row r="690" spans="1:2" x14ac:dyDescent="0.15">
      <c r="A690" t="s">
        <v>3661</v>
      </c>
      <c r="B690" s="6">
        <v>1065696</v>
      </c>
    </row>
    <row r="691" spans="1:2" x14ac:dyDescent="0.15">
      <c r="A691" t="s">
        <v>3662</v>
      </c>
      <c r="B691" s="6">
        <v>1025378</v>
      </c>
    </row>
    <row r="692" spans="1:2" x14ac:dyDescent="0.15">
      <c r="A692" t="s">
        <v>3663</v>
      </c>
      <c r="B692" s="6">
        <v>91419</v>
      </c>
    </row>
    <row r="693" spans="1:2" x14ac:dyDescent="0.15">
      <c r="A693" t="s">
        <v>3664</v>
      </c>
      <c r="B693" s="6">
        <v>1590895</v>
      </c>
    </row>
    <row r="694" spans="1:2" x14ac:dyDescent="0.15">
      <c r="A694" t="s">
        <v>3665</v>
      </c>
      <c r="B694" s="6">
        <v>1336920</v>
      </c>
    </row>
    <row r="695" spans="1:2" x14ac:dyDescent="0.15">
      <c r="A695" t="s">
        <v>3666</v>
      </c>
      <c r="B695" s="6">
        <v>352541</v>
      </c>
    </row>
    <row r="696" spans="1:2" x14ac:dyDescent="0.15">
      <c r="A696" t="s">
        <v>3667</v>
      </c>
      <c r="B696" s="6">
        <v>1646972</v>
      </c>
    </row>
    <row r="697" spans="1:2" x14ac:dyDescent="0.15">
      <c r="A697" t="s">
        <v>3668</v>
      </c>
      <c r="B697" s="6">
        <v>832101</v>
      </c>
    </row>
    <row r="698" spans="1:2" x14ac:dyDescent="0.15">
      <c r="A698" t="s">
        <v>3669</v>
      </c>
      <c r="B698" s="6">
        <v>1506293</v>
      </c>
    </row>
    <row r="699" spans="1:2" x14ac:dyDescent="0.15">
      <c r="A699" t="s">
        <v>3670</v>
      </c>
      <c r="B699" s="6">
        <v>4281</v>
      </c>
    </row>
    <row r="700" spans="1:2" x14ac:dyDescent="0.15">
      <c r="A700" t="s">
        <v>3671</v>
      </c>
      <c r="B700" s="6">
        <v>1070750</v>
      </c>
    </row>
    <row r="701" spans="1:2" x14ac:dyDescent="0.15">
      <c r="A701" t="s">
        <v>3672</v>
      </c>
      <c r="B701" s="6">
        <v>806968</v>
      </c>
    </row>
    <row r="702" spans="1:2" x14ac:dyDescent="0.15">
      <c r="A702" t="s">
        <v>3673</v>
      </c>
      <c r="B702" s="6">
        <v>1474735</v>
      </c>
    </row>
    <row r="703" spans="1:2" x14ac:dyDescent="0.15">
      <c r="A703" t="s">
        <v>3674</v>
      </c>
      <c r="B703" s="6">
        <v>941221</v>
      </c>
    </row>
    <row r="704" spans="1:2" x14ac:dyDescent="0.15">
      <c r="A704" t="s">
        <v>2703</v>
      </c>
      <c r="B704" s="6">
        <v>845982</v>
      </c>
    </row>
    <row r="705" spans="1:2" x14ac:dyDescent="0.15">
      <c r="A705" t="s">
        <v>3675</v>
      </c>
      <c r="B705" s="6">
        <v>16732</v>
      </c>
    </row>
    <row r="706" spans="1:2" x14ac:dyDescent="0.15">
      <c r="A706" t="s">
        <v>3676</v>
      </c>
      <c r="B706" s="6">
        <v>779152</v>
      </c>
    </row>
    <row r="707" spans="1:2" x14ac:dyDescent="0.15">
      <c r="A707" t="s">
        <v>3677</v>
      </c>
      <c r="B707" s="6">
        <v>1043277</v>
      </c>
    </row>
    <row r="708" spans="1:2" x14ac:dyDescent="0.15">
      <c r="A708" t="s">
        <v>3678</v>
      </c>
      <c r="B708" s="6">
        <v>1219601</v>
      </c>
    </row>
    <row r="709" spans="1:2" x14ac:dyDescent="0.15">
      <c r="A709" t="s">
        <v>3679</v>
      </c>
      <c r="B709" s="6">
        <v>946581</v>
      </c>
    </row>
    <row r="710" spans="1:2" x14ac:dyDescent="0.15">
      <c r="A710" t="s">
        <v>3680</v>
      </c>
      <c r="B710" s="6">
        <v>40729</v>
      </c>
    </row>
    <row r="711" spans="1:2" x14ac:dyDescent="0.15">
      <c r="A711" t="s">
        <v>3681</v>
      </c>
      <c r="B711" s="6">
        <v>2809</v>
      </c>
    </row>
    <row r="712" spans="1:2" x14ac:dyDescent="0.15">
      <c r="A712" t="s">
        <v>3682</v>
      </c>
      <c r="B712" s="6">
        <v>1579298</v>
      </c>
    </row>
    <row r="713" spans="1:2" x14ac:dyDescent="0.15">
      <c r="A713" t="s">
        <v>3683</v>
      </c>
      <c r="B713" s="6">
        <v>1669414</v>
      </c>
    </row>
    <row r="714" spans="1:2" x14ac:dyDescent="0.15">
      <c r="A714" t="s">
        <v>3684</v>
      </c>
      <c r="B714" s="6">
        <v>701985</v>
      </c>
    </row>
    <row r="715" spans="1:2" x14ac:dyDescent="0.15">
      <c r="A715" t="s">
        <v>3685</v>
      </c>
      <c r="B715" s="6">
        <v>1428439</v>
      </c>
    </row>
    <row r="716" spans="1:2" x14ac:dyDescent="0.15">
      <c r="A716" t="s">
        <v>3686</v>
      </c>
      <c r="B716" s="6">
        <v>895417</v>
      </c>
    </row>
    <row r="717" spans="1:2" x14ac:dyDescent="0.15">
      <c r="A717" t="s">
        <v>3687</v>
      </c>
      <c r="B717" s="6">
        <v>1122411</v>
      </c>
    </row>
    <row r="718" spans="1:2" x14ac:dyDescent="0.15">
      <c r="A718" t="s">
        <v>3688</v>
      </c>
      <c r="B718" s="6">
        <v>1816007</v>
      </c>
    </row>
    <row r="719" spans="1:2" x14ac:dyDescent="0.15">
      <c r="A719" t="s">
        <v>3689</v>
      </c>
      <c r="B719" s="6">
        <v>915389</v>
      </c>
    </row>
    <row r="720" spans="1:2" x14ac:dyDescent="0.15">
      <c r="A720" t="s">
        <v>3690</v>
      </c>
      <c r="B720" s="6">
        <v>874761</v>
      </c>
    </row>
    <row r="721" spans="1:2" x14ac:dyDescent="0.15">
      <c r="A721" t="s">
        <v>3691</v>
      </c>
      <c r="B721" s="6">
        <v>915191</v>
      </c>
    </row>
    <row r="722" spans="1:2" x14ac:dyDescent="0.15">
      <c r="A722" t="s">
        <v>3692</v>
      </c>
      <c r="B722" s="6">
        <v>790051</v>
      </c>
    </row>
    <row r="723" spans="1:2" x14ac:dyDescent="0.15">
      <c r="A723" t="s">
        <v>3693</v>
      </c>
      <c r="B723" s="6">
        <v>1609711</v>
      </c>
    </row>
    <row r="724" spans="1:2" x14ac:dyDescent="0.15">
      <c r="A724" t="s">
        <v>3694</v>
      </c>
      <c r="B724" s="6">
        <v>909327</v>
      </c>
    </row>
    <row r="725" spans="1:2" x14ac:dyDescent="0.15">
      <c r="A725" t="s">
        <v>3695</v>
      </c>
      <c r="B725" s="6">
        <v>857005</v>
      </c>
    </row>
    <row r="726" spans="1:2" x14ac:dyDescent="0.15">
      <c r="A726" t="s">
        <v>3696</v>
      </c>
      <c r="B726" s="6">
        <v>1787425</v>
      </c>
    </row>
    <row r="727" spans="1:2" x14ac:dyDescent="0.15">
      <c r="A727" t="s">
        <v>3697</v>
      </c>
      <c r="B727" s="6">
        <v>1419612</v>
      </c>
    </row>
    <row r="728" spans="1:2" x14ac:dyDescent="0.15">
      <c r="A728" t="s">
        <v>3698</v>
      </c>
      <c r="B728" s="6">
        <v>1438077</v>
      </c>
    </row>
    <row r="729" spans="1:2" x14ac:dyDescent="0.15">
      <c r="A729" t="s">
        <v>3699</v>
      </c>
      <c r="B729" s="6">
        <v>1792580</v>
      </c>
    </row>
    <row r="730" spans="1:2" x14ac:dyDescent="0.15">
      <c r="A730" t="s">
        <v>2705</v>
      </c>
      <c r="B730" s="6">
        <v>96943</v>
      </c>
    </row>
    <row r="731" spans="1:2" x14ac:dyDescent="0.15">
      <c r="A731" t="s">
        <v>3700</v>
      </c>
      <c r="B731" s="6">
        <v>1527166</v>
      </c>
    </row>
    <row r="732" spans="1:2" x14ac:dyDescent="0.15">
      <c r="A732" t="s">
        <v>3701</v>
      </c>
      <c r="B732" s="6">
        <v>1604778</v>
      </c>
    </row>
    <row r="733" spans="1:2" x14ac:dyDescent="0.15">
      <c r="A733" t="s">
        <v>3702</v>
      </c>
      <c r="B733" s="6">
        <v>1732845</v>
      </c>
    </row>
    <row r="734" spans="1:2" x14ac:dyDescent="0.15">
      <c r="A734" t="s">
        <v>3703</v>
      </c>
      <c r="B734" s="6">
        <v>1003935</v>
      </c>
    </row>
    <row r="735" spans="1:2" x14ac:dyDescent="0.15">
      <c r="A735" t="s">
        <v>3704</v>
      </c>
      <c r="B735" s="6">
        <v>764065</v>
      </c>
    </row>
    <row r="736" spans="1:2" x14ac:dyDescent="0.15">
      <c r="A736" t="s">
        <v>2706</v>
      </c>
      <c r="B736" s="6">
        <v>815094</v>
      </c>
    </row>
    <row r="737" spans="1:2" x14ac:dyDescent="0.15">
      <c r="A737" t="s">
        <v>3705</v>
      </c>
      <c r="B737" s="6">
        <v>62996</v>
      </c>
    </row>
    <row r="738" spans="1:2" x14ac:dyDescent="0.15">
      <c r="A738" t="s">
        <v>3706</v>
      </c>
      <c r="B738" s="6">
        <v>51644</v>
      </c>
    </row>
    <row r="739" spans="1:2" x14ac:dyDescent="0.15">
      <c r="A739" t="s">
        <v>3707</v>
      </c>
      <c r="B739" s="6">
        <v>1562401</v>
      </c>
    </row>
    <row r="740" spans="1:2" x14ac:dyDescent="0.15">
      <c r="A740" t="s">
        <v>3708</v>
      </c>
      <c r="B740" s="6">
        <v>1445475</v>
      </c>
    </row>
    <row r="741" spans="1:2" x14ac:dyDescent="0.15">
      <c r="A741" t="s">
        <v>3709</v>
      </c>
      <c r="B741" s="6">
        <v>1286681</v>
      </c>
    </row>
    <row r="742" spans="1:2" x14ac:dyDescent="0.15">
      <c r="A742" t="s">
        <v>3710</v>
      </c>
      <c r="B742" s="6">
        <v>1159152</v>
      </c>
    </row>
    <row r="743" spans="1:2" x14ac:dyDescent="0.15">
      <c r="A743" t="s">
        <v>3711</v>
      </c>
      <c r="B743" s="6">
        <v>1639327</v>
      </c>
    </row>
    <row r="744" spans="1:2" x14ac:dyDescent="0.15">
      <c r="A744" t="s">
        <v>3712</v>
      </c>
      <c r="B744" s="6">
        <v>1766502</v>
      </c>
    </row>
    <row r="745" spans="1:2" x14ac:dyDescent="0.15">
      <c r="A745" t="s">
        <v>3713</v>
      </c>
      <c r="B745" s="6">
        <v>72331</v>
      </c>
    </row>
    <row r="746" spans="1:2" x14ac:dyDescent="0.15">
      <c r="A746" t="s">
        <v>3714</v>
      </c>
      <c r="B746" s="6">
        <v>38777</v>
      </c>
    </row>
    <row r="747" spans="1:2" x14ac:dyDescent="0.15">
      <c r="A747" t="s">
        <v>3715</v>
      </c>
      <c r="B747" s="6">
        <v>1093691</v>
      </c>
    </row>
    <row r="748" spans="1:2" x14ac:dyDescent="0.15">
      <c r="A748" t="s">
        <v>3716</v>
      </c>
      <c r="B748" s="6">
        <v>877890</v>
      </c>
    </row>
    <row r="749" spans="1:2" x14ac:dyDescent="0.15">
      <c r="A749" t="s">
        <v>3717</v>
      </c>
      <c r="B749" s="6">
        <v>1570585</v>
      </c>
    </row>
    <row r="750" spans="1:2" x14ac:dyDescent="0.15">
      <c r="A750" t="s">
        <v>3718</v>
      </c>
      <c r="B750" s="6">
        <v>861884</v>
      </c>
    </row>
    <row r="751" spans="1:2" x14ac:dyDescent="0.15">
      <c r="A751" t="s">
        <v>3719</v>
      </c>
      <c r="B751" s="6">
        <v>1127248</v>
      </c>
    </row>
    <row r="752" spans="1:2" x14ac:dyDescent="0.15">
      <c r="A752" t="s">
        <v>3720</v>
      </c>
      <c r="B752" s="6">
        <v>46080</v>
      </c>
    </row>
    <row r="753" spans="1:2" x14ac:dyDescent="0.15">
      <c r="A753" t="s">
        <v>3721</v>
      </c>
      <c r="B753" s="6">
        <v>1100682</v>
      </c>
    </row>
    <row r="754" spans="1:2" x14ac:dyDescent="0.15">
      <c r="A754" t="s">
        <v>2702</v>
      </c>
      <c r="B754" s="6">
        <v>1792044</v>
      </c>
    </row>
    <row r="755" spans="1:2" x14ac:dyDescent="0.15">
      <c r="A755" t="s">
        <v>3722</v>
      </c>
      <c r="B755" s="6">
        <v>1011218</v>
      </c>
    </row>
    <row r="756" spans="1:2" x14ac:dyDescent="0.15">
      <c r="A756" t="s">
        <v>3723</v>
      </c>
      <c r="B756" s="6">
        <v>1439124</v>
      </c>
    </row>
    <row r="757" spans="1:2" x14ac:dyDescent="0.15">
      <c r="A757" t="s">
        <v>3724</v>
      </c>
      <c r="B757" s="6">
        <v>1370637</v>
      </c>
    </row>
    <row r="758" spans="1:2" x14ac:dyDescent="0.15">
      <c r="A758" t="s">
        <v>3725</v>
      </c>
      <c r="B758" s="6">
        <v>916540</v>
      </c>
    </row>
    <row r="759" spans="1:2" x14ac:dyDescent="0.15">
      <c r="A759" t="s">
        <v>3726</v>
      </c>
      <c r="B759" s="6">
        <v>1158449</v>
      </c>
    </row>
    <row r="760" spans="1:2" x14ac:dyDescent="0.15">
      <c r="A760" t="s">
        <v>3727</v>
      </c>
      <c r="B760" s="6">
        <v>21175</v>
      </c>
    </row>
    <row r="761" spans="1:2" x14ac:dyDescent="0.15">
      <c r="A761" t="s">
        <v>3728</v>
      </c>
      <c r="B761" s="6">
        <v>36966</v>
      </c>
    </row>
    <row r="762" spans="1:2" x14ac:dyDescent="0.15">
      <c r="A762" t="s">
        <v>3729</v>
      </c>
      <c r="B762" s="6">
        <v>1161611</v>
      </c>
    </row>
    <row r="763" spans="1:2" x14ac:dyDescent="0.15">
      <c r="A763" t="s">
        <v>3730</v>
      </c>
      <c r="B763" s="6">
        <v>1127055</v>
      </c>
    </row>
    <row r="764" spans="1:2" x14ac:dyDescent="0.15">
      <c r="A764" t="s">
        <v>2997</v>
      </c>
      <c r="B764" s="6">
        <v>1675149</v>
      </c>
    </row>
    <row r="765" spans="1:2" x14ac:dyDescent="0.15">
      <c r="A765" t="s">
        <v>3731</v>
      </c>
      <c r="B765" s="6">
        <v>1172724</v>
      </c>
    </row>
    <row r="766" spans="1:2" x14ac:dyDescent="0.15">
      <c r="A766" t="s">
        <v>3732</v>
      </c>
      <c r="B766" s="6">
        <v>1316835</v>
      </c>
    </row>
    <row r="767" spans="1:2" x14ac:dyDescent="0.15">
      <c r="A767" t="s">
        <v>3733</v>
      </c>
      <c r="B767" s="6">
        <v>1564708</v>
      </c>
    </row>
    <row r="768" spans="1:2" x14ac:dyDescent="0.15">
      <c r="A768" t="s">
        <v>3734</v>
      </c>
      <c r="B768" s="6">
        <v>6201</v>
      </c>
    </row>
    <row r="769" spans="1:2" x14ac:dyDescent="0.15">
      <c r="A769" t="s">
        <v>3735</v>
      </c>
      <c r="B769" s="6">
        <v>1437041</v>
      </c>
    </row>
    <row r="770" spans="1:2" x14ac:dyDescent="0.15">
      <c r="A770" t="s">
        <v>3736</v>
      </c>
      <c r="B770" s="6">
        <v>1692819</v>
      </c>
    </row>
    <row r="771" spans="1:2" x14ac:dyDescent="0.15">
      <c r="A771" t="s">
        <v>3737</v>
      </c>
      <c r="B771" s="6">
        <v>1739104</v>
      </c>
    </row>
    <row r="772" spans="1:2" x14ac:dyDescent="0.15">
      <c r="A772" t="s">
        <v>3738</v>
      </c>
      <c r="B772" s="6">
        <v>1374310</v>
      </c>
    </row>
    <row r="773" spans="1:2" x14ac:dyDescent="0.15">
      <c r="A773" t="s">
        <v>3739</v>
      </c>
      <c r="B773" s="6">
        <v>858446</v>
      </c>
    </row>
    <row r="774" spans="1:2" x14ac:dyDescent="0.15">
      <c r="A774" t="s">
        <v>3740</v>
      </c>
      <c r="B774" s="6">
        <v>851205</v>
      </c>
    </row>
    <row r="775" spans="1:2" x14ac:dyDescent="0.15">
      <c r="A775" t="s">
        <v>3741</v>
      </c>
      <c r="B775" s="6">
        <v>24545</v>
      </c>
    </row>
    <row r="776" spans="1:2" x14ac:dyDescent="0.15">
      <c r="A776" t="s">
        <v>3742</v>
      </c>
      <c r="B776" s="6">
        <v>1533945</v>
      </c>
    </row>
    <row r="777" spans="1:2" x14ac:dyDescent="0.15">
      <c r="A777" t="s">
        <v>3743</v>
      </c>
      <c r="B777" s="6">
        <v>1487533</v>
      </c>
    </row>
    <row r="778" spans="1:2" x14ac:dyDescent="0.15">
      <c r="A778" t="s">
        <v>3744</v>
      </c>
      <c r="B778" s="6">
        <v>1042046</v>
      </c>
    </row>
    <row r="779" spans="1:2" x14ac:dyDescent="0.15">
      <c r="A779" t="s">
        <v>3745</v>
      </c>
      <c r="B779" s="6">
        <v>1333986</v>
      </c>
    </row>
    <row r="780" spans="1:2" x14ac:dyDescent="0.15">
      <c r="A780" t="s">
        <v>3746</v>
      </c>
      <c r="B780" s="6">
        <v>11544</v>
      </c>
    </row>
    <row r="781" spans="1:2" x14ac:dyDescent="0.15">
      <c r="A781" t="s">
        <v>3747</v>
      </c>
      <c r="B781" s="6">
        <v>1031308</v>
      </c>
    </row>
    <row r="782" spans="1:2" x14ac:dyDescent="0.15">
      <c r="A782" t="s">
        <v>3748</v>
      </c>
      <c r="B782" s="6">
        <v>932477</v>
      </c>
    </row>
    <row r="783" spans="1:2" x14ac:dyDescent="0.15">
      <c r="A783" t="s">
        <v>3749</v>
      </c>
      <c r="B783" s="6">
        <v>1855612</v>
      </c>
    </row>
    <row r="784" spans="1:2" x14ac:dyDescent="0.15">
      <c r="A784" t="s">
        <v>3750</v>
      </c>
      <c r="B784" s="6">
        <v>1163653</v>
      </c>
    </row>
    <row r="785" spans="1:2" x14ac:dyDescent="0.15">
      <c r="A785" t="s">
        <v>3751</v>
      </c>
      <c r="B785" s="6">
        <v>912505</v>
      </c>
    </row>
    <row r="786" spans="1:2" x14ac:dyDescent="0.15">
      <c r="A786" t="s">
        <v>3752</v>
      </c>
      <c r="B786" s="6">
        <v>1571283</v>
      </c>
    </row>
    <row r="787" spans="1:2" x14ac:dyDescent="0.15">
      <c r="A787" t="s">
        <v>3753</v>
      </c>
      <c r="B787" s="6">
        <v>910606</v>
      </c>
    </row>
    <row r="788" spans="1:2" x14ac:dyDescent="0.15">
      <c r="A788" t="s">
        <v>3754</v>
      </c>
      <c r="B788" s="6">
        <v>775368</v>
      </c>
    </row>
    <row r="789" spans="1:2" x14ac:dyDescent="0.15">
      <c r="A789" t="s">
        <v>3755</v>
      </c>
      <c r="B789" s="6">
        <v>1176948</v>
      </c>
    </row>
    <row r="790" spans="1:2" x14ac:dyDescent="0.15">
      <c r="A790" t="s">
        <v>3756</v>
      </c>
      <c r="B790" s="6">
        <v>91440</v>
      </c>
    </row>
    <row r="791" spans="1:2" x14ac:dyDescent="0.15">
      <c r="A791" t="s">
        <v>3006</v>
      </c>
      <c r="B791" s="6">
        <v>1030475</v>
      </c>
    </row>
    <row r="792" spans="1:2" x14ac:dyDescent="0.15">
      <c r="A792" t="s">
        <v>3757</v>
      </c>
      <c r="B792" s="6">
        <v>887225</v>
      </c>
    </row>
    <row r="793" spans="1:2" x14ac:dyDescent="0.15">
      <c r="A793" t="s">
        <v>3758</v>
      </c>
      <c r="B793" s="6">
        <v>1378789</v>
      </c>
    </row>
    <row r="794" spans="1:2" x14ac:dyDescent="0.15">
      <c r="A794" t="s">
        <v>3759</v>
      </c>
      <c r="B794" s="6">
        <v>1331875</v>
      </c>
    </row>
    <row r="795" spans="1:2" x14ac:dyDescent="0.15">
      <c r="A795" t="s">
        <v>3760</v>
      </c>
      <c r="B795" s="6">
        <v>1773383</v>
      </c>
    </row>
    <row r="796" spans="1:2" x14ac:dyDescent="0.15">
      <c r="A796" t="s">
        <v>3761</v>
      </c>
      <c r="B796" s="6">
        <v>1111711</v>
      </c>
    </row>
    <row r="797" spans="1:2" x14ac:dyDescent="0.15">
      <c r="A797" t="s">
        <v>3762</v>
      </c>
      <c r="B797" s="6">
        <v>106640</v>
      </c>
    </row>
    <row r="798" spans="1:2" x14ac:dyDescent="0.15">
      <c r="A798" t="s">
        <v>3763</v>
      </c>
      <c r="B798" s="6">
        <v>78128</v>
      </c>
    </row>
    <row r="799" spans="1:2" x14ac:dyDescent="0.15">
      <c r="A799" t="s">
        <v>3764</v>
      </c>
      <c r="B799" s="6">
        <v>1000228</v>
      </c>
    </row>
    <row r="800" spans="1:2" x14ac:dyDescent="0.15">
      <c r="A800" t="s">
        <v>3765</v>
      </c>
      <c r="B800" s="6">
        <v>910631</v>
      </c>
    </row>
    <row r="801" spans="1:2" x14ac:dyDescent="0.15">
      <c r="A801" t="s">
        <v>3766</v>
      </c>
      <c r="B801" s="6">
        <v>895419</v>
      </c>
    </row>
    <row r="802" spans="1:2" x14ac:dyDescent="0.15">
      <c r="A802" t="s">
        <v>3767</v>
      </c>
      <c r="B802" s="6">
        <v>1504122</v>
      </c>
    </row>
    <row r="803" spans="1:2" x14ac:dyDescent="0.15">
      <c r="A803" t="s">
        <v>3768</v>
      </c>
      <c r="B803" s="6">
        <v>1032975</v>
      </c>
    </row>
    <row r="804" spans="1:2" x14ac:dyDescent="0.15">
      <c r="A804" t="s">
        <v>3769</v>
      </c>
      <c r="B804" s="6">
        <v>1090425</v>
      </c>
    </row>
    <row r="805" spans="1:2" x14ac:dyDescent="0.15">
      <c r="A805" t="s">
        <v>3770</v>
      </c>
      <c r="B805" s="6">
        <v>59558</v>
      </c>
    </row>
    <row r="806" spans="1:2" x14ac:dyDescent="0.15">
      <c r="A806" t="s">
        <v>3771</v>
      </c>
      <c r="B806" s="6">
        <v>1443646</v>
      </c>
    </row>
    <row r="807" spans="1:2" x14ac:dyDescent="0.15">
      <c r="A807" t="s">
        <v>3772</v>
      </c>
      <c r="B807" s="6">
        <v>1001290</v>
      </c>
    </row>
    <row r="808" spans="1:2" x14ac:dyDescent="0.15">
      <c r="A808" t="s">
        <v>3773</v>
      </c>
      <c r="B808" s="6">
        <v>1095073</v>
      </c>
    </row>
    <row r="809" spans="1:2" x14ac:dyDescent="0.15">
      <c r="A809" t="s">
        <v>2591</v>
      </c>
      <c r="B809" s="6">
        <v>927066</v>
      </c>
    </row>
    <row r="810" spans="1:2" x14ac:dyDescent="0.15">
      <c r="A810" t="s">
        <v>3774</v>
      </c>
      <c r="B810" s="6">
        <v>315213</v>
      </c>
    </row>
    <row r="811" spans="1:2" x14ac:dyDescent="0.15">
      <c r="A811" t="s">
        <v>3775</v>
      </c>
      <c r="B811" s="6">
        <v>110621</v>
      </c>
    </row>
    <row r="812" spans="1:2" x14ac:dyDescent="0.15">
      <c r="A812" t="s">
        <v>3776</v>
      </c>
      <c r="B812" s="6">
        <v>1037976</v>
      </c>
    </row>
    <row r="813" spans="1:2" x14ac:dyDescent="0.15">
      <c r="A813" t="s">
        <v>3777</v>
      </c>
      <c r="B813" s="6">
        <v>1002638</v>
      </c>
    </row>
    <row r="814" spans="1:2" x14ac:dyDescent="0.15">
      <c r="A814" t="s">
        <v>3778</v>
      </c>
      <c r="B814" s="6">
        <v>1289419</v>
      </c>
    </row>
    <row r="815" spans="1:2" x14ac:dyDescent="0.15">
      <c r="A815" t="s">
        <v>3779</v>
      </c>
      <c r="B815" s="6">
        <v>1433270</v>
      </c>
    </row>
    <row r="816" spans="1:2" x14ac:dyDescent="0.15">
      <c r="A816" t="s">
        <v>3780</v>
      </c>
      <c r="B816" s="6">
        <v>1294591</v>
      </c>
    </row>
    <row r="817" spans="1:2" x14ac:dyDescent="0.15">
      <c r="A817" t="s">
        <v>3781</v>
      </c>
      <c r="B817" s="6">
        <v>28412</v>
      </c>
    </row>
    <row r="818" spans="1:2" x14ac:dyDescent="0.15">
      <c r="A818" t="s">
        <v>3782</v>
      </c>
      <c r="B818" s="6">
        <v>1575965</v>
      </c>
    </row>
    <row r="819" spans="1:2" x14ac:dyDescent="0.15">
      <c r="A819" t="s">
        <v>3783</v>
      </c>
      <c r="B819" s="6">
        <v>1287865</v>
      </c>
    </row>
    <row r="820" spans="1:2" x14ac:dyDescent="0.15">
      <c r="A820" t="s">
        <v>3784</v>
      </c>
      <c r="B820" s="6">
        <v>822416</v>
      </c>
    </row>
    <row r="821" spans="1:2" x14ac:dyDescent="0.15">
      <c r="A821" t="s">
        <v>3785</v>
      </c>
      <c r="B821" s="6">
        <v>1759509</v>
      </c>
    </row>
    <row r="822" spans="1:2" x14ac:dyDescent="0.15">
      <c r="A822" t="s">
        <v>3786</v>
      </c>
      <c r="B822" s="6">
        <v>42888</v>
      </c>
    </row>
    <row r="823" spans="1:2" x14ac:dyDescent="0.15">
      <c r="A823" t="s">
        <v>3787</v>
      </c>
      <c r="B823" s="6">
        <v>89089</v>
      </c>
    </row>
    <row r="824" spans="1:2" x14ac:dyDescent="0.15">
      <c r="A824" t="s">
        <v>3788</v>
      </c>
      <c r="B824" s="6">
        <v>1591698</v>
      </c>
    </row>
    <row r="825" spans="1:2" x14ac:dyDescent="0.15">
      <c r="A825" t="s">
        <v>3789</v>
      </c>
      <c r="B825" s="6">
        <v>1764046</v>
      </c>
    </row>
    <row r="826" spans="1:2" x14ac:dyDescent="0.15">
      <c r="A826" t="s">
        <v>3790</v>
      </c>
      <c r="B826" s="6">
        <v>1690820</v>
      </c>
    </row>
    <row r="827" spans="1:2" x14ac:dyDescent="0.15">
      <c r="A827" t="s">
        <v>3791</v>
      </c>
      <c r="B827" s="6">
        <v>929940</v>
      </c>
    </row>
    <row r="828" spans="1:2" x14ac:dyDescent="0.15">
      <c r="A828" t="s">
        <v>3792</v>
      </c>
      <c r="B828" s="6">
        <v>4457</v>
      </c>
    </row>
    <row r="829" spans="1:2" x14ac:dyDescent="0.15">
      <c r="A829" t="s">
        <v>3793</v>
      </c>
      <c r="B829" s="6">
        <v>48898</v>
      </c>
    </row>
    <row r="830" spans="1:2" x14ac:dyDescent="0.15">
      <c r="A830" t="s">
        <v>3794</v>
      </c>
      <c r="B830" s="6">
        <v>1048695</v>
      </c>
    </row>
    <row r="831" spans="1:2" x14ac:dyDescent="0.15">
      <c r="A831" t="s">
        <v>2707</v>
      </c>
      <c r="B831" s="6">
        <v>1015820</v>
      </c>
    </row>
    <row r="832" spans="1:2" x14ac:dyDescent="0.15">
      <c r="A832" t="s">
        <v>3795</v>
      </c>
      <c r="B832" s="6">
        <v>1747748</v>
      </c>
    </row>
    <row r="833" spans="1:2" x14ac:dyDescent="0.15">
      <c r="A833" t="s">
        <v>3796</v>
      </c>
      <c r="B833" s="6">
        <v>1811074</v>
      </c>
    </row>
    <row r="834" spans="1:2" x14ac:dyDescent="0.15">
      <c r="A834" t="s">
        <v>3797</v>
      </c>
      <c r="B834" s="6">
        <v>18926</v>
      </c>
    </row>
    <row r="835" spans="1:2" x14ac:dyDescent="0.15">
      <c r="A835" t="s">
        <v>3798</v>
      </c>
      <c r="B835" s="6">
        <v>944314</v>
      </c>
    </row>
    <row r="836" spans="1:2" x14ac:dyDescent="0.15">
      <c r="A836" t="s">
        <v>3799</v>
      </c>
      <c r="B836" s="6">
        <v>1043604</v>
      </c>
    </row>
    <row r="837" spans="1:2" x14ac:dyDescent="0.15">
      <c r="A837" t="s">
        <v>3800</v>
      </c>
      <c r="B837" s="6">
        <v>1069157</v>
      </c>
    </row>
    <row r="838" spans="1:2" x14ac:dyDescent="0.15">
      <c r="A838" t="s">
        <v>2704</v>
      </c>
      <c r="B838" s="6">
        <v>1438569</v>
      </c>
    </row>
    <row r="839" spans="1:2" x14ac:dyDescent="0.15">
      <c r="A839" t="s">
        <v>3801</v>
      </c>
      <c r="B839" s="6">
        <v>769218</v>
      </c>
    </row>
    <row r="840" spans="1:2" x14ac:dyDescent="0.15">
      <c r="A840" t="s">
        <v>3802</v>
      </c>
      <c r="B840" s="6">
        <v>1468174</v>
      </c>
    </row>
    <row r="841" spans="1:2" x14ac:dyDescent="0.15">
      <c r="A841" t="s">
        <v>3803</v>
      </c>
      <c r="B841" s="6">
        <v>105016</v>
      </c>
    </row>
    <row r="842" spans="1:2" x14ac:dyDescent="0.15">
      <c r="A842" t="s">
        <v>3804</v>
      </c>
      <c r="B842" s="6">
        <v>812011</v>
      </c>
    </row>
    <row r="843" spans="1:2" x14ac:dyDescent="0.15">
      <c r="A843" t="s">
        <v>3805</v>
      </c>
      <c r="B843" s="6">
        <v>1617640</v>
      </c>
    </row>
    <row r="844" spans="1:2" x14ac:dyDescent="0.15">
      <c r="A844" t="s">
        <v>3806</v>
      </c>
      <c r="B844" s="6">
        <v>1436794</v>
      </c>
    </row>
    <row r="845" spans="1:2" x14ac:dyDescent="0.15">
      <c r="A845" t="s">
        <v>3807</v>
      </c>
      <c r="B845" s="6">
        <v>1267238</v>
      </c>
    </row>
    <row r="846" spans="1:2" x14ac:dyDescent="0.15">
      <c r="A846" t="s">
        <v>3808</v>
      </c>
      <c r="B846" s="6">
        <v>1579241</v>
      </c>
    </row>
    <row r="847" spans="1:2" x14ac:dyDescent="0.15">
      <c r="A847" t="s">
        <v>3809</v>
      </c>
      <c r="B847" s="6">
        <v>1126975</v>
      </c>
    </row>
    <row r="848" spans="1:2" x14ac:dyDescent="0.15">
      <c r="A848" t="s">
        <v>3810</v>
      </c>
      <c r="B848" s="6">
        <v>814547</v>
      </c>
    </row>
    <row r="849" spans="1:2" x14ac:dyDescent="0.15">
      <c r="A849" t="s">
        <v>3811</v>
      </c>
      <c r="B849" s="6">
        <v>1009001</v>
      </c>
    </row>
    <row r="850" spans="1:2" x14ac:dyDescent="0.15">
      <c r="A850" t="s">
        <v>3812</v>
      </c>
      <c r="B850" s="6">
        <v>1298675</v>
      </c>
    </row>
    <row r="851" spans="1:2" x14ac:dyDescent="0.15">
      <c r="A851" t="s">
        <v>3813</v>
      </c>
      <c r="B851" s="6">
        <v>719955</v>
      </c>
    </row>
    <row r="852" spans="1:2" x14ac:dyDescent="0.15">
      <c r="A852" t="s">
        <v>3814</v>
      </c>
      <c r="B852" s="6">
        <v>1385535</v>
      </c>
    </row>
    <row r="853" spans="1:2" x14ac:dyDescent="0.15">
      <c r="A853" t="s">
        <v>3815</v>
      </c>
      <c r="B853" s="6">
        <v>1780232</v>
      </c>
    </row>
    <row r="854" spans="1:2" x14ac:dyDescent="0.15">
      <c r="A854" t="s">
        <v>3816</v>
      </c>
      <c r="B854" s="6">
        <v>868857</v>
      </c>
    </row>
    <row r="855" spans="1:2" x14ac:dyDescent="0.15">
      <c r="A855" t="s">
        <v>3817</v>
      </c>
      <c r="B855" s="6">
        <v>1627014</v>
      </c>
    </row>
    <row r="856" spans="1:2" x14ac:dyDescent="0.15">
      <c r="A856" t="s">
        <v>3818</v>
      </c>
      <c r="B856" s="6">
        <v>1278021</v>
      </c>
    </row>
    <row r="857" spans="1:2" x14ac:dyDescent="0.15">
      <c r="A857" t="s">
        <v>3819</v>
      </c>
      <c r="B857" s="6">
        <v>1161125</v>
      </c>
    </row>
    <row r="858" spans="1:2" x14ac:dyDescent="0.15">
      <c r="A858" t="s">
        <v>3820</v>
      </c>
      <c r="B858" s="6">
        <v>320335</v>
      </c>
    </row>
    <row r="859" spans="1:2" x14ac:dyDescent="0.15">
      <c r="A859" t="s">
        <v>2713</v>
      </c>
      <c r="B859" s="6">
        <v>1124140</v>
      </c>
    </row>
    <row r="860" spans="1:2" x14ac:dyDescent="0.15">
      <c r="A860" t="s">
        <v>3821</v>
      </c>
      <c r="B860" s="6">
        <v>1015650</v>
      </c>
    </row>
    <row r="861" spans="1:2" x14ac:dyDescent="0.15">
      <c r="A861" t="s">
        <v>3822</v>
      </c>
      <c r="B861" s="6">
        <v>1423902</v>
      </c>
    </row>
    <row r="862" spans="1:2" x14ac:dyDescent="0.15">
      <c r="A862" t="s">
        <v>3823</v>
      </c>
      <c r="B862" s="6">
        <v>1552653</v>
      </c>
    </row>
    <row r="863" spans="1:2" x14ac:dyDescent="0.15">
      <c r="A863" t="s">
        <v>3824</v>
      </c>
      <c r="B863" s="6">
        <v>851968</v>
      </c>
    </row>
    <row r="864" spans="1:2" x14ac:dyDescent="0.15">
      <c r="A864" t="s">
        <v>3825</v>
      </c>
      <c r="B864" s="6">
        <v>1062579</v>
      </c>
    </row>
    <row r="865" spans="1:2" x14ac:dyDescent="0.15">
      <c r="A865" t="s">
        <v>2590</v>
      </c>
      <c r="B865" s="6">
        <v>352915</v>
      </c>
    </row>
    <row r="866" spans="1:2" x14ac:dyDescent="0.15">
      <c r="A866" t="s">
        <v>3826</v>
      </c>
      <c r="B866" s="6">
        <v>1650164</v>
      </c>
    </row>
    <row r="867" spans="1:2" x14ac:dyDescent="0.15">
      <c r="A867" t="s">
        <v>3827</v>
      </c>
      <c r="B867" s="6">
        <v>1483994</v>
      </c>
    </row>
    <row r="868" spans="1:2" x14ac:dyDescent="0.15">
      <c r="A868" t="s">
        <v>3828</v>
      </c>
      <c r="B868" s="6">
        <v>1734722</v>
      </c>
    </row>
    <row r="869" spans="1:2" x14ac:dyDescent="0.15">
      <c r="A869" t="s">
        <v>3829</v>
      </c>
      <c r="B869" s="6">
        <v>1842827</v>
      </c>
    </row>
    <row r="870" spans="1:2" x14ac:dyDescent="0.15">
      <c r="A870" t="s">
        <v>3830</v>
      </c>
      <c r="B870" s="6">
        <v>930826</v>
      </c>
    </row>
    <row r="871" spans="1:2" x14ac:dyDescent="0.15">
      <c r="A871" t="s">
        <v>901</v>
      </c>
      <c r="B871" s="6">
        <v>1232524</v>
      </c>
    </row>
    <row r="872" spans="1:2" x14ac:dyDescent="0.15">
      <c r="A872" t="s">
        <v>3831</v>
      </c>
      <c r="B872" s="6">
        <v>1519751</v>
      </c>
    </row>
    <row r="873" spans="1:2" x14ac:dyDescent="0.15">
      <c r="A873" t="s">
        <v>3832</v>
      </c>
      <c r="B873" s="6">
        <v>895126</v>
      </c>
    </row>
    <row r="874" spans="1:2" x14ac:dyDescent="0.15">
      <c r="A874" t="s">
        <v>3833</v>
      </c>
      <c r="B874" s="6">
        <v>1177394</v>
      </c>
    </row>
    <row r="875" spans="1:2" x14ac:dyDescent="0.15">
      <c r="A875" t="s">
        <v>3834</v>
      </c>
      <c r="B875" s="6">
        <v>880266</v>
      </c>
    </row>
    <row r="876" spans="1:2" x14ac:dyDescent="0.15">
      <c r="A876" t="s">
        <v>3835</v>
      </c>
      <c r="B876" s="6">
        <v>1492633</v>
      </c>
    </row>
    <row r="877" spans="1:2" x14ac:dyDescent="0.15">
      <c r="A877" t="s">
        <v>3836</v>
      </c>
      <c r="B877" s="6">
        <v>1679273</v>
      </c>
    </row>
    <row r="878" spans="1:2" x14ac:dyDescent="0.15">
      <c r="A878" t="s">
        <v>3837</v>
      </c>
      <c r="B878" s="6">
        <v>1540755</v>
      </c>
    </row>
    <row r="879" spans="1:2" x14ac:dyDescent="0.15">
      <c r="A879" t="s">
        <v>3838</v>
      </c>
      <c r="B879" s="6">
        <v>1786909</v>
      </c>
    </row>
    <row r="880" spans="1:2" x14ac:dyDescent="0.15">
      <c r="A880" t="s">
        <v>3839</v>
      </c>
      <c r="B880" s="6">
        <v>1533232</v>
      </c>
    </row>
    <row r="881" spans="1:2" x14ac:dyDescent="0.15">
      <c r="A881" t="s">
        <v>3840</v>
      </c>
      <c r="B881" s="6">
        <v>1174169</v>
      </c>
    </row>
    <row r="882" spans="1:2" x14ac:dyDescent="0.15">
      <c r="A882" t="s">
        <v>3841</v>
      </c>
      <c r="B882" s="6">
        <v>1764757</v>
      </c>
    </row>
    <row r="883" spans="1:2" x14ac:dyDescent="0.15">
      <c r="A883" t="s">
        <v>3842</v>
      </c>
      <c r="B883" s="6">
        <v>814453</v>
      </c>
    </row>
    <row r="884" spans="1:2" x14ac:dyDescent="0.15">
      <c r="A884" t="s">
        <v>3843</v>
      </c>
      <c r="B884" s="6">
        <v>1012100</v>
      </c>
    </row>
    <row r="885" spans="1:2" x14ac:dyDescent="0.15">
      <c r="A885" t="s">
        <v>3844</v>
      </c>
      <c r="B885" s="6">
        <v>800928</v>
      </c>
    </row>
    <row r="886" spans="1:2" x14ac:dyDescent="0.15">
      <c r="A886" t="s">
        <v>3845</v>
      </c>
      <c r="B886" s="6">
        <v>1402388</v>
      </c>
    </row>
    <row r="887" spans="1:2" x14ac:dyDescent="0.15">
      <c r="A887" t="s">
        <v>3846</v>
      </c>
      <c r="B887" s="6">
        <v>1657853</v>
      </c>
    </row>
    <row r="888" spans="1:2" x14ac:dyDescent="0.15">
      <c r="A888" t="s">
        <v>3847</v>
      </c>
      <c r="B888" s="6">
        <v>1043219</v>
      </c>
    </row>
    <row r="889" spans="1:2" x14ac:dyDescent="0.15">
      <c r="A889" t="s">
        <v>3848</v>
      </c>
      <c r="B889" s="6">
        <v>91142</v>
      </c>
    </row>
    <row r="890" spans="1:2" x14ac:dyDescent="0.15">
      <c r="A890" t="s">
        <v>2194</v>
      </c>
      <c r="B890" s="6">
        <v>818686</v>
      </c>
    </row>
    <row r="891" spans="1:2" x14ac:dyDescent="0.15">
      <c r="A891" t="s">
        <v>3849</v>
      </c>
      <c r="B891" s="6">
        <v>74303</v>
      </c>
    </row>
    <row r="892" spans="1:2" x14ac:dyDescent="0.15">
      <c r="A892" t="s">
        <v>3850</v>
      </c>
      <c r="B892" s="6">
        <v>1370946</v>
      </c>
    </row>
    <row r="893" spans="1:2" x14ac:dyDescent="0.15">
      <c r="A893" t="s">
        <v>3851</v>
      </c>
      <c r="B893" s="6">
        <v>1439404</v>
      </c>
    </row>
    <row r="894" spans="1:2" x14ac:dyDescent="0.15">
      <c r="A894" t="s">
        <v>3852</v>
      </c>
      <c r="B894" s="6">
        <v>1446597</v>
      </c>
    </row>
    <row r="895" spans="1:2" x14ac:dyDescent="0.15">
      <c r="A895" t="s">
        <v>3853</v>
      </c>
      <c r="B895" s="6">
        <v>1327068</v>
      </c>
    </row>
    <row r="896" spans="1:2" x14ac:dyDescent="0.15">
      <c r="A896" t="s">
        <v>3854</v>
      </c>
      <c r="B896" s="6">
        <v>1868726</v>
      </c>
    </row>
    <row r="897" spans="1:2" x14ac:dyDescent="0.15">
      <c r="A897" t="s">
        <v>3855</v>
      </c>
      <c r="B897" s="6">
        <v>1557860</v>
      </c>
    </row>
    <row r="898" spans="1:2" x14ac:dyDescent="0.15">
      <c r="A898" t="s">
        <v>3856</v>
      </c>
      <c r="B898" s="6">
        <v>1027664</v>
      </c>
    </row>
    <row r="899" spans="1:2" x14ac:dyDescent="0.15">
      <c r="A899" t="s">
        <v>3857</v>
      </c>
      <c r="B899" s="6">
        <v>1116132</v>
      </c>
    </row>
    <row r="900" spans="1:2" x14ac:dyDescent="0.15">
      <c r="A900" t="s">
        <v>3858</v>
      </c>
      <c r="B900" s="6">
        <v>1073404</v>
      </c>
    </row>
    <row r="901" spans="1:2" x14ac:dyDescent="0.15">
      <c r="A901" t="s">
        <v>3859</v>
      </c>
      <c r="B901" s="6">
        <v>1584509</v>
      </c>
    </row>
    <row r="902" spans="1:2" x14ac:dyDescent="0.15">
      <c r="A902" t="s">
        <v>3860</v>
      </c>
      <c r="B902" s="6">
        <v>1723690</v>
      </c>
    </row>
    <row r="903" spans="1:2" x14ac:dyDescent="0.15">
      <c r="A903" t="s">
        <v>3861</v>
      </c>
      <c r="B903" s="6">
        <v>1287750</v>
      </c>
    </row>
    <row r="904" spans="1:2" x14ac:dyDescent="0.15">
      <c r="A904" t="s">
        <v>3862</v>
      </c>
      <c r="B904" s="6">
        <v>1071371</v>
      </c>
    </row>
    <row r="905" spans="1:2" x14ac:dyDescent="0.15">
      <c r="A905" t="s">
        <v>3863</v>
      </c>
      <c r="B905" s="6">
        <v>1326380</v>
      </c>
    </row>
    <row r="906" spans="1:2" x14ac:dyDescent="0.15">
      <c r="A906" t="s">
        <v>3864</v>
      </c>
      <c r="B906" s="6">
        <v>1616707</v>
      </c>
    </row>
    <row r="907" spans="1:2" x14ac:dyDescent="0.15">
      <c r="A907" t="s">
        <v>3865</v>
      </c>
      <c r="B907" s="6">
        <v>1177609</v>
      </c>
    </row>
    <row r="908" spans="1:2" x14ac:dyDescent="0.15">
      <c r="A908" t="s">
        <v>3866</v>
      </c>
      <c r="B908" s="6">
        <v>1013871</v>
      </c>
    </row>
    <row r="909" spans="1:2" x14ac:dyDescent="0.15">
      <c r="A909" t="s">
        <v>3867</v>
      </c>
      <c r="B909" s="6">
        <v>1583708</v>
      </c>
    </row>
    <row r="910" spans="1:2" x14ac:dyDescent="0.15">
      <c r="A910" t="s">
        <v>3868</v>
      </c>
      <c r="B910" s="6">
        <v>1027552</v>
      </c>
    </row>
    <row r="911" spans="1:2" x14ac:dyDescent="0.15">
      <c r="A911" t="s">
        <v>3869</v>
      </c>
      <c r="B911" s="6">
        <v>34903</v>
      </c>
    </row>
    <row r="912" spans="1:2" x14ac:dyDescent="0.15">
      <c r="A912" t="s">
        <v>3870</v>
      </c>
      <c r="B912" s="6">
        <v>1379481</v>
      </c>
    </row>
    <row r="913" spans="1:2" x14ac:dyDescent="0.15">
      <c r="A913" t="s">
        <v>3871</v>
      </c>
      <c r="B913" s="6">
        <v>109380</v>
      </c>
    </row>
    <row r="914" spans="1:2" x14ac:dyDescent="0.15">
      <c r="A914" t="s">
        <v>3872</v>
      </c>
      <c r="B914" s="6">
        <v>908255</v>
      </c>
    </row>
    <row r="915" spans="1:2" x14ac:dyDescent="0.15">
      <c r="A915" t="s">
        <v>3873</v>
      </c>
      <c r="B915" s="6">
        <v>1507079</v>
      </c>
    </row>
    <row r="916" spans="1:2" x14ac:dyDescent="0.15">
      <c r="A916" t="s">
        <v>3874</v>
      </c>
      <c r="B916" s="6">
        <v>1023128</v>
      </c>
    </row>
    <row r="917" spans="1:2" x14ac:dyDescent="0.15">
      <c r="A917" t="s">
        <v>2709</v>
      </c>
      <c r="B917" s="6">
        <v>1135951</v>
      </c>
    </row>
    <row r="918" spans="1:2" x14ac:dyDescent="0.15">
      <c r="A918" t="s">
        <v>2708</v>
      </c>
      <c r="B918" s="6">
        <v>1109354</v>
      </c>
    </row>
    <row r="919" spans="1:2" x14ac:dyDescent="0.15">
      <c r="A919" t="s">
        <v>3875</v>
      </c>
      <c r="B919" s="6">
        <v>82811</v>
      </c>
    </row>
    <row r="920" spans="1:2" x14ac:dyDescent="0.15">
      <c r="A920" t="s">
        <v>3876</v>
      </c>
      <c r="B920" s="6">
        <v>100826</v>
      </c>
    </row>
    <row r="921" spans="1:2" x14ac:dyDescent="0.15">
      <c r="A921" t="s">
        <v>2979</v>
      </c>
      <c r="B921" s="6">
        <v>730272</v>
      </c>
    </row>
    <row r="922" spans="1:2" x14ac:dyDescent="0.15">
      <c r="A922" t="s">
        <v>3877</v>
      </c>
      <c r="B922" s="6">
        <v>1783879</v>
      </c>
    </row>
    <row r="923" spans="1:2" x14ac:dyDescent="0.15">
      <c r="A923" t="s">
        <v>3878</v>
      </c>
      <c r="B923" s="6">
        <v>1531152</v>
      </c>
    </row>
    <row r="924" spans="1:2" x14ac:dyDescent="0.15">
      <c r="A924" t="s">
        <v>3879</v>
      </c>
      <c r="B924" s="6">
        <v>936395</v>
      </c>
    </row>
    <row r="925" spans="1:2" x14ac:dyDescent="0.15">
      <c r="A925" t="s">
        <v>158</v>
      </c>
      <c r="B925" s="6">
        <v>1645113</v>
      </c>
    </row>
    <row r="926" spans="1:2" x14ac:dyDescent="0.15">
      <c r="A926" t="s">
        <v>3880</v>
      </c>
      <c r="B926" s="6">
        <v>1671750</v>
      </c>
    </row>
    <row r="927" spans="1:2" x14ac:dyDescent="0.15">
      <c r="A927" t="s">
        <v>3881</v>
      </c>
      <c r="B927" s="6">
        <v>914208</v>
      </c>
    </row>
    <row r="928" spans="1:2" x14ac:dyDescent="0.15">
      <c r="A928" t="s">
        <v>2711</v>
      </c>
      <c r="B928" s="6">
        <v>818479</v>
      </c>
    </row>
    <row r="929" spans="1:2" x14ac:dyDescent="0.15">
      <c r="A929" t="s">
        <v>3882</v>
      </c>
      <c r="B929" s="6">
        <v>1725057</v>
      </c>
    </row>
    <row r="930" spans="1:2" x14ac:dyDescent="0.15">
      <c r="A930" t="s">
        <v>3883</v>
      </c>
      <c r="B930" s="6">
        <v>769520</v>
      </c>
    </row>
    <row r="931" spans="1:2" x14ac:dyDescent="0.15">
      <c r="A931" t="s">
        <v>3884</v>
      </c>
      <c r="B931" s="6">
        <v>63276</v>
      </c>
    </row>
    <row r="932" spans="1:2" x14ac:dyDescent="0.15">
      <c r="A932" t="s">
        <v>1673</v>
      </c>
      <c r="B932" s="6">
        <v>914475</v>
      </c>
    </row>
    <row r="933" spans="1:2" x14ac:dyDescent="0.15">
      <c r="A933" t="s">
        <v>3885</v>
      </c>
      <c r="B933" s="6">
        <v>1089063</v>
      </c>
    </row>
    <row r="934" spans="1:2" x14ac:dyDescent="0.15">
      <c r="A934" t="s">
        <v>3886</v>
      </c>
      <c r="B934" s="6">
        <v>1474432</v>
      </c>
    </row>
    <row r="935" spans="1:2" x14ac:dyDescent="0.15">
      <c r="A935" t="s">
        <v>3887</v>
      </c>
      <c r="B935" s="6">
        <v>922621</v>
      </c>
    </row>
    <row r="936" spans="1:2" x14ac:dyDescent="0.15">
      <c r="A936" t="s">
        <v>3888</v>
      </c>
      <c r="B936" s="6">
        <v>1342874</v>
      </c>
    </row>
    <row r="937" spans="1:2" x14ac:dyDescent="0.15">
      <c r="A937" t="s">
        <v>3889</v>
      </c>
      <c r="B937" s="6">
        <v>85535</v>
      </c>
    </row>
    <row r="938" spans="1:2" x14ac:dyDescent="0.15">
      <c r="A938" t="s">
        <v>3890</v>
      </c>
      <c r="B938" s="6">
        <v>77360</v>
      </c>
    </row>
    <row r="939" spans="1:2" x14ac:dyDescent="0.15">
      <c r="A939" t="s">
        <v>3891</v>
      </c>
      <c r="B939" s="6">
        <v>1501585</v>
      </c>
    </row>
    <row r="940" spans="1:2" x14ac:dyDescent="0.15">
      <c r="A940" t="s">
        <v>3892</v>
      </c>
      <c r="B940" s="6">
        <v>1264136</v>
      </c>
    </row>
    <row r="941" spans="1:2" x14ac:dyDescent="0.15">
      <c r="A941" t="s">
        <v>3893</v>
      </c>
      <c r="B941" s="6">
        <v>1049183</v>
      </c>
    </row>
    <row r="942" spans="1:2" x14ac:dyDescent="0.15">
      <c r="A942" t="s">
        <v>3894</v>
      </c>
      <c r="B942" s="6">
        <v>1665918</v>
      </c>
    </row>
    <row r="943" spans="1:2" x14ac:dyDescent="0.15">
      <c r="A943" t="s">
        <v>3895</v>
      </c>
      <c r="B943" s="6">
        <v>1820953</v>
      </c>
    </row>
    <row r="944" spans="1:2" x14ac:dyDescent="0.15">
      <c r="A944" t="s">
        <v>3896</v>
      </c>
      <c r="B944" s="6">
        <v>737758</v>
      </c>
    </row>
    <row r="945" spans="1:2" x14ac:dyDescent="0.15">
      <c r="A945" t="s">
        <v>3897</v>
      </c>
      <c r="B945" s="6">
        <v>1467623</v>
      </c>
    </row>
    <row r="946" spans="1:2" x14ac:dyDescent="0.15">
      <c r="A946" t="s">
        <v>3898</v>
      </c>
      <c r="B946" s="6">
        <v>22356</v>
      </c>
    </row>
    <row r="947" spans="1:2" x14ac:dyDescent="0.15">
      <c r="A947" t="s">
        <v>3899</v>
      </c>
      <c r="B947" s="6">
        <v>1720671</v>
      </c>
    </row>
    <row r="948" spans="1:2" x14ac:dyDescent="0.15">
      <c r="A948" t="s">
        <v>3900</v>
      </c>
      <c r="B948" s="6">
        <v>1019849</v>
      </c>
    </row>
    <row r="949" spans="1:2" x14ac:dyDescent="0.15">
      <c r="A949" t="s">
        <v>3901</v>
      </c>
      <c r="B949" s="6">
        <v>39263</v>
      </c>
    </row>
    <row r="950" spans="1:2" x14ac:dyDescent="0.15">
      <c r="A950" t="s">
        <v>3902</v>
      </c>
      <c r="B950" s="6">
        <v>898293</v>
      </c>
    </row>
    <row r="951" spans="1:2" x14ac:dyDescent="0.15">
      <c r="A951" t="s">
        <v>3903</v>
      </c>
      <c r="B951" s="6">
        <v>1437672</v>
      </c>
    </row>
    <row r="952" spans="1:2" x14ac:dyDescent="0.15">
      <c r="A952" t="s">
        <v>3904</v>
      </c>
      <c r="B952" s="6">
        <v>1749723</v>
      </c>
    </row>
    <row r="953" spans="1:2" x14ac:dyDescent="0.15">
      <c r="A953" t="s">
        <v>3905</v>
      </c>
      <c r="B953" s="6">
        <v>7536</v>
      </c>
    </row>
    <row r="954" spans="1:2" x14ac:dyDescent="0.15">
      <c r="A954" t="s">
        <v>3906</v>
      </c>
      <c r="B954" s="6">
        <v>1056696</v>
      </c>
    </row>
    <row r="955" spans="1:2" x14ac:dyDescent="0.15">
      <c r="A955" t="s">
        <v>3907</v>
      </c>
      <c r="B955" s="6">
        <v>1067428</v>
      </c>
    </row>
    <row r="956" spans="1:2" x14ac:dyDescent="0.15">
      <c r="A956" t="s">
        <v>3908</v>
      </c>
      <c r="B956" s="6">
        <v>1174922</v>
      </c>
    </row>
    <row r="957" spans="1:2" x14ac:dyDescent="0.15">
      <c r="A957" t="s">
        <v>3909</v>
      </c>
      <c r="B957" s="6">
        <v>1513761</v>
      </c>
    </row>
    <row r="958" spans="1:2" x14ac:dyDescent="0.15">
      <c r="A958" t="s">
        <v>3910</v>
      </c>
      <c r="B958" s="6">
        <v>1722684</v>
      </c>
    </row>
    <row r="959" spans="1:2" x14ac:dyDescent="0.15">
      <c r="A959" t="s">
        <v>3911</v>
      </c>
      <c r="B959" s="6">
        <v>1699838</v>
      </c>
    </row>
    <row r="960" spans="1:2" x14ac:dyDescent="0.15">
      <c r="A960" t="s">
        <v>3912</v>
      </c>
      <c r="B960" s="6">
        <v>20212</v>
      </c>
    </row>
    <row r="961" spans="1:2" x14ac:dyDescent="0.15">
      <c r="A961" t="s">
        <v>3913</v>
      </c>
      <c r="B961" s="6">
        <v>1062066</v>
      </c>
    </row>
    <row r="962" spans="1:2" x14ac:dyDescent="0.15">
      <c r="A962" t="s">
        <v>3914</v>
      </c>
      <c r="B962" s="6">
        <v>1698287</v>
      </c>
    </row>
    <row r="963" spans="1:2" x14ac:dyDescent="0.15">
      <c r="A963" t="s">
        <v>3915</v>
      </c>
      <c r="B963" s="6">
        <v>885639</v>
      </c>
    </row>
    <row r="964" spans="1:2" x14ac:dyDescent="0.15">
      <c r="A964" t="s">
        <v>3916</v>
      </c>
      <c r="B964" s="6">
        <v>1765159</v>
      </c>
    </row>
    <row r="965" spans="1:2" x14ac:dyDescent="0.15">
      <c r="A965" t="s">
        <v>3917</v>
      </c>
      <c r="B965" s="6">
        <v>1803599</v>
      </c>
    </row>
    <row r="966" spans="1:2" x14ac:dyDescent="0.15">
      <c r="A966" t="s">
        <v>3918</v>
      </c>
      <c r="B966" s="6">
        <v>1384905</v>
      </c>
    </row>
    <row r="967" spans="1:2" x14ac:dyDescent="0.15">
      <c r="A967" t="s">
        <v>2710</v>
      </c>
      <c r="B967" s="6">
        <v>1821825</v>
      </c>
    </row>
    <row r="968" spans="1:2" x14ac:dyDescent="0.15">
      <c r="A968" t="s">
        <v>3919</v>
      </c>
      <c r="B968" s="6">
        <v>1212545</v>
      </c>
    </row>
    <row r="969" spans="1:2" x14ac:dyDescent="0.15">
      <c r="A969" t="s">
        <v>2193</v>
      </c>
      <c r="B969" s="6">
        <v>1082554</v>
      </c>
    </row>
    <row r="970" spans="1:2" x14ac:dyDescent="0.15">
      <c r="A970" t="s">
        <v>3920</v>
      </c>
      <c r="B970" s="6">
        <v>1025996</v>
      </c>
    </row>
    <row r="971" spans="1:2" x14ac:dyDescent="0.15">
      <c r="A971" t="s">
        <v>3921</v>
      </c>
      <c r="B971" s="6">
        <v>1450206</v>
      </c>
    </row>
    <row r="972" spans="1:2" x14ac:dyDescent="0.15">
      <c r="A972" t="s">
        <v>3922</v>
      </c>
      <c r="B972" s="6">
        <v>1858985</v>
      </c>
    </row>
    <row r="973" spans="1:2" x14ac:dyDescent="0.15">
      <c r="A973" t="s">
        <v>3923</v>
      </c>
      <c r="B973" s="6">
        <v>1163302</v>
      </c>
    </row>
    <row r="974" spans="1:2" x14ac:dyDescent="0.15">
      <c r="A974" t="s">
        <v>3924</v>
      </c>
      <c r="B974" s="6">
        <v>764622</v>
      </c>
    </row>
    <row r="975" spans="1:2" x14ac:dyDescent="0.15">
      <c r="A975" t="s">
        <v>3925</v>
      </c>
      <c r="B975" s="6">
        <v>1492691</v>
      </c>
    </row>
    <row r="976" spans="1:2" x14ac:dyDescent="0.15">
      <c r="A976" t="s">
        <v>3926</v>
      </c>
      <c r="B976" s="6">
        <v>1600520</v>
      </c>
    </row>
    <row r="977" spans="1:2" x14ac:dyDescent="0.15">
      <c r="A977" t="s">
        <v>3927</v>
      </c>
      <c r="B977" s="6">
        <v>1308547</v>
      </c>
    </row>
    <row r="978" spans="1:2" x14ac:dyDescent="0.15">
      <c r="A978" t="s">
        <v>3928</v>
      </c>
      <c r="B978" s="6">
        <v>1069202</v>
      </c>
    </row>
    <row r="979" spans="1:2" x14ac:dyDescent="0.15">
      <c r="A979" t="s">
        <v>3929</v>
      </c>
      <c r="B979" s="6">
        <v>1069183</v>
      </c>
    </row>
    <row r="980" spans="1:2" x14ac:dyDescent="0.15">
      <c r="A980" t="s">
        <v>3930</v>
      </c>
      <c r="B980" s="6">
        <v>1347557</v>
      </c>
    </row>
    <row r="981" spans="1:2" x14ac:dyDescent="0.15">
      <c r="A981" t="s">
        <v>3931</v>
      </c>
      <c r="B981" s="6">
        <v>1288847</v>
      </c>
    </row>
    <row r="982" spans="1:2" x14ac:dyDescent="0.15">
      <c r="A982" t="s">
        <v>3932</v>
      </c>
      <c r="B982" s="6">
        <v>1173382</v>
      </c>
    </row>
    <row r="983" spans="1:2" x14ac:dyDescent="0.15">
      <c r="A983" t="s">
        <v>3933</v>
      </c>
      <c r="B983" s="6">
        <v>59527</v>
      </c>
    </row>
    <row r="984" spans="1:2" x14ac:dyDescent="0.15">
      <c r="A984" t="s">
        <v>3934</v>
      </c>
      <c r="B984" s="6">
        <v>1037038</v>
      </c>
    </row>
    <row r="985" spans="1:2" x14ac:dyDescent="0.15">
      <c r="A985" t="s">
        <v>3935</v>
      </c>
      <c r="B985" s="6">
        <v>350894</v>
      </c>
    </row>
    <row r="986" spans="1:2" x14ac:dyDescent="0.15">
      <c r="A986" t="s">
        <v>3936</v>
      </c>
      <c r="B986" s="6">
        <v>1274494</v>
      </c>
    </row>
    <row r="987" spans="1:2" x14ac:dyDescent="0.15">
      <c r="A987" t="s">
        <v>3937</v>
      </c>
      <c r="B987" s="6">
        <v>96223</v>
      </c>
    </row>
    <row r="988" spans="1:2" x14ac:dyDescent="0.15">
      <c r="A988" t="s">
        <v>3938</v>
      </c>
      <c r="B988" s="6">
        <v>350698</v>
      </c>
    </row>
    <row r="989" spans="1:2" x14ac:dyDescent="0.15">
      <c r="A989" t="s">
        <v>3939</v>
      </c>
      <c r="B989" s="6">
        <v>866374</v>
      </c>
    </row>
    <row r="990" spans="1:2" x14ac:dyDescent="0.15">
      <c r="A990" t="s">
        <v>3940</v>
      </c>
      <c r="B990" s="6">
        <v>1647088</v>
      </c>
    </row>
    <row r="991" spans="1:2" x14ac:dyDescent="0.15">
      <c r="A991" t="s">
        <v>3941</v>
      </c>
      <c r="B991" s="6">
        <v>1516513</v>
      </c>
    </row>
    <row r="992" spans="1:2" x14ac:dyDescent="0.15">
      <c r="A992" t="s">
        <v>3942</v>
      </c>
      <c r="B992" s="6">
        <v>1618673</v>
      </c>
    </row>
    <row r="993" spans="1:2" x14ac:dyDescent="0.15">
      <c r="A993" t="s">
        <v>3943</v>
      </c>
      <c r="B993" s="6">
        <v>315852</v>
      </c>
    </row>
    <row r="994" spans="1:2" x14ac:dyDescent="0.15">
      <c r="A994" t="s">
        <v>3944</v>
      </c>
      <c r="B994" s="6">
        <v>929058</v>
      </c>
    </row>
    <row r="995" spans="1:2" x14ac:dyDescent="0.15">
      <c r="A995" t="s">
        <v>3945</v>
      </c>
      <c r="B995" s="6">
        <v>1046311</v>
      </c>
    </row>
    <row r="996" spans="1:2" x14ac:dyDescent="0.15">
      <c r="A996" t="s">
        <v>3946</v>
      </c>
      <c r="B996" s="6">
        <v>842162</v>
      </c>
    </row>
    <row r="997" spans="1:2" x14ac:dyDescent="0.15">
      <c r="A997" t="s">
        <v>3947</v>
      </c>
      <c r="B997" s="6">
        <v>1411579</v>
      </c>
    </row>
    <row r="998" spans="1:2" x14ac:dyDescent="0.15">
      <c r="A998" t="s">
        <v>3948</v>
      </c>
      <c r="B998" s="6">
        <v>1378992</v>
      </c>
    </row>
    <row r="999" spans="1:2" x14ac:dyDescent="0.15">
      <c r="A999" t="s">
        <v>759</v>
      </c>
      <c r="B999" s="6">
        <v>1744676</v>
      </c>
    </row>
    <row r="1000" spans="1:2" x14ac:dyDescent="0.15">
      <c r="A1000" t="s">
        <v>3949</v>
      </c>
      <c r="B1000" s="6">
        <v>1021635</v>
      </c>
    </row>
    <row r="1001" spans="1:2" x14ac:dyDescent="0.15">
      <c r="A1001" t="s">
        <v>2563</v>
      </c>
      <c r="B1001" s="6">
        <v>70318</v>
      </c>
    </row>
    <row r="1002" spans="1:2" x14ac:dyDescent="0.15">
      <c r="A1002" t="s">
        <v>3950</v>
      </c>
      <c r="B1002" s="6">
        <v>201533</v>
      </c>
    </row>
    <row r="1003" spans="1:2" x14ac:dyDescent="0.15">
      <c r="A1003" t="s">
        <v>3951</v>
      </c>
      <c r="B1003" s="6">
        <v>1820877</v>
      </c>
    </row>
    <row r="1004" spans="1:2" x14ac:dyDescent="0.15">
      <c r="A1004" t="s">
        <v>3952</v>
      </c>
      <c r="B1004" s="6">
        <v>78150</v>
      </c>
    </row>
    <row r="1005" spans="1:2" x14ac:dyDescent="0.15">
      <c r="A1005" t="s">
        <v>3953</v>
      </c>
      <c r="B1005" s="6">
        <v>94845</v>
      </c>
    </row>
    <row r="1006" spans="1:2" x14ac:dyDescent="0.15">
      <c r="A1006" t="s">
        <v>3954</v>
      </c>
      <c r="B1006" s="6">
        <v>1800227</v>
      </c>
    </row>
    <row r="1007" spans="1:2" x14ac:dyDescent="0.15">
      <c r="A1007" t="s">
        <v>3955</v>
      </c>
      <c r="B1007" s="6">
        <v>831641</v>
      </c>
    </row>
    <row r="1008" spans="1:2" x14ac:dyDescent="0.15">
      <c r="A1008" t="s">
        <v>3956</v>
      </c>
      <c r="B1008" s="6">
        <v>751364</v>
      </c>
    </row>
    <row r="1009" spans="1:2" x14ac:dyDescent="0.15">
      <c r="A1009" t="s">
        <v>3957</v>
      </c>
      <c r="B1009" s="6">
        <v>1489079</v>
      </c>
    </row>
    <row r="1010" spans="1:2" x14ac:dyDescent="0.15">
      <c r="A1010" t="s">
        <v>2593</v>
      </c>
      <c r="B1010" s="6">
        <v>19584</v>
      </c>
    </row>
    <row r="1011" spans="1:2" x14ac:dyDescent="0.15">
      <c r="A1011" t="s">
        <v>3958</v>
      </c>
      <c r="B1011" s="6">
        <v>1538990</v>
      </c>
    </row>
    <row r="1012" spans="1:2" x14ac:dyDescent="0.15">
      <c r="A1012" t="s">
        <v>2592</v>
      </c>
      <c r="B1012" s="6">
        <v>1610950</v>
      </c>
    </row>
    <row r="1013" spans="1:2" x14ac:dyDescent="0.15">
      <c r="A1013" t="s">
        <v>3959</v>
      </c>
      <c r="B1013" s="6">
        <v>910521</v>
      </c>
    </row>
    <row r="1014" spans="1:2" x14ac:dyDescent="0.15">
      <c r="A1014" t="s">
        <v>3960</v>
      </c>
      <c r="B1014" s="6">
        <v>1710583</v>
      </c>
    </row>
    <row r="1015" spans="1:2" x14ac:dyDescent="0.15">
      <c r="A1015" t="s">
        <v>3961</v>
      </c>
      <c r="B1015" s="6">
        <v>726958</v>
      </c>
    </row>
    <row r="1016" spans="1:2" x14ac:dyDescent="0.15">
      <c r="A1016" t="s">
        <v>3962</v>
      </c>
      <c r="B1016" s="6">
        <v>7332</v>
      </c>
    </row>
    <row r="1017" spans="1:2" x14ac:dyDescent="0.15">
      <c r="A1017" t="s">
        <v>3963</v>
      </c>
      <c r="B1017" s="6">
        <v>1528849</v>
      </c>
    </row>
    <row r="1018" spans="1:2" x14ac:dyDescent="0.15">
      <c r="A1018" t="s">
        <v>3964</v>
      </c>
      <c r="B1018" s="6">
        <v>1430162</v>
      </c>
    </row>
    <row r="1019" spans="1:2" x14ac:dyDescent="0.15">
      <c r="A1019" t="s">
        <v>3965</v>
      </c>
      <c r="B1019" s="6">
        <v>885550</v>
      </c>
    </row>
    <row r="1020" spans="1:2" x14ac:dyDescent="0.15">
      <c r="A1020" t="s">
        <v>3966</v>
      </c>
      <c r="B1020" s="6">
        <v>896622</v>
      </c>
    </row>
    <row r="1021" spans="1:2" x14ac:dyDescent="0.15">
      <c r="A1021" t="s">
        <v>3967</v>
      </c>
      <c r="B1021" s="6">
        <v>1398659</v>
      </c>
    </row>
    <row r="1022" spans="1:2" x14ac:dyDescent="0.15">
      <c r="A1022" t="s">
        <v>3968</v>
      </c>
      <c r="B1022" s="6">
        <v>794367</v>
      </c>
    </row>
    <row r="1023" spans="1:2" x14ac:dyDescent="0.15">
      <c r="A1023" t="s">
        <v>3969</v>
      </c>
      <c r="B1023" s="6">
        <v>1588823</v>
      </c>
    </row>
    <row r="1024" spans="1:2" x14ac:dyDescent="0.15">
      <c r="A1024" t="s">
        <v>3970</v>
      </c>
      <c r="B1024" s="6">
        <v>1688568</v>
      </c>
    </row>
    <row r="1025" spans="1:2" x14ac:dyDescent="0.15">
      <c r="A1025" t="s">
        <v>3971</v>
      </c>
      <c r="B1025" s="6">
        <v>1581068</v>
      </c>
    </row>
    <row r="1026" spans="1:2" x14ac:dyDescent="0.15">
      <c r="A1026" t="s">
        <v>3972</v>
      </c>
      <c r="B1026" s="6">
        <v>1070423</v>
      </c>
    </row>
    <row r="1027" spans="1:2" x14ac:dyDescent="0.15">
      <c r="A1027" t="s">
        <v>3973</v>
      </c>
      <c r="B1027" s="6">
        <v>1611052</v>
      </c>
    </row>
    <row r="1028" spans="1:2" x14ac:dyDescent="0.15">
      <c r="A1028" t="s">
        <v>3974</v>
      </c>
      <c r="B1028" s="6">
        <v>1530721</v>
      </c>
    </row>
    <row r="1029" spans="1:2" x14ac:dyDescent="0.15">
      <c r="A1029" t="s">
        <v>3975</v>
      </c>
      <c r="B1029" s="6">
        <v>1604028</v>
      </c>
    </row>
    <row r="1030" spans="1:2" x14ac:dyDescent="0.15">
      <c r="A1030" t="s">
        <v>3976</v>
      </c>
      <c r="B1030" s="6">
        <v>1653482</v>
      </c>
    </row>
    <row r="1031" spans="1:2" x14ac:dyDescent="0.15">
      <c r="A1031" t="s">
        <v>3977</v>
      </c>
      <c r="B1031" s="6">
        <v>1756497</v>
      </c>
    </row>
    <row r="1032" spans="1:2" x14ac:dyDescent="0.15">
      <c r="A1032" t="s">
        <v>3978</v>
      </c>
      <c r="B1032" s="6">
        <v>1309108</v>
      </c>
    </row>
    <row r="1033" spans="1:2" x14ac:dyDescent="0.15">
      <c r="A1033" t="s">
        <v>3979</v>
      </c>
      <c r="B1033" s="6">
        <v>1307954</v>
      </c>
    </row>
    <row r="1034" spans="1:2" x14ac:dyDescent="0.15">
      <c r="A1034" t="s">
        <v>3980</v>
      </c>
      <c r="B1034" s="6">
        <v>921825</v>
      </c>
    </row>
    <row r="1035" spans="1:2" x14ac:dyDescent="0.15">
      <c r="A1035" t="s">
        <v>3981</v>
      </c>
      <c r="B1035" s="6">
        <v>938323</v>
      </c>
    </row>
    <row r="1036" spans="1:2" x14ac:dyDescent="0.15">
      <c r="A1036" t="s">
        <v>3982</v>
      </c>
      <c r="B1036" s="6">
        <v>1477294</v>
      </c>
    </row>
    <row r="1037" spans="1:2" x14ac:dyDescent="0.15">
      <c r="A1037" t="s">
        <v>3983</v>
      </c>
      <c r="B1037" s="6">
        <v>1021860</v>
      </c>
    </row>
    <row r="1038" spans="1:2" x14ac:dyDescent="0.15">
      <c r="A1038" t="s">
        <v>3984</v>
      </c>
      <c r="B1038" s="6">
        <v>899689</v>
      </c>
    </row>
    <row r="1039" spans="1:2" x14ac:dyDescent="0.15">
      <c r="A1039" t="s">
        <v>3985</v>
      </c>
      <c r="B1039" s="6">
        <v>884614</v>
      </c>
    </row>
    <row r="1040" spans="1:2" x14ac:dyDescent="0.15">
      <c r="A1040" t="s">
        <v>3986</v>
      </c>
      <c r="B1040" s="6">
        <v>49600</v>
      </c>
    </row>
    <row r="1041" spans="1:2" x14ac:dyDescent="0.15">
      <c r="A1041" t="s">
        <v>3987</v>
      </c>
      <c r="B1041" s="6">
        <v>1481045</v>
      </c>
    </row>
    <row r="1042" spans="1:2" x14ac:dyDescent="0.15">
      <c r="A1042" t="s">
        <v>2589</v>
      </c>
      <c r="B1042" s="6">
        <v>1831097</v>
      </c>
    </row>
    <row r="1043" spans="1:2" x14ac:dyDescent="0.15">
      <c r="A1043" t="s">
        <v>3988</v>
      </c>
      <c r="B1043" s="6">
        <v>1828016</v>
      </c>
    </row>
    <row r="1044" spans="1:2" x14ac:dyDescent="0.15">
      <c r="A1044" t="s">
        <v>3989</v>
      </c>
      <c r="B1044" s="6">
        <v>1528396</v>
      </c>
    </row>
    <row r="1045" spans="1:2" x14ac:dyDescent="0.15">
      <c r="A1045" t="s">
        <v>3990</v>
      </c>
      <c r="B1045" s="6">
        <v>1838413</v>
      </c>
    </row>
    <row r="1046" spans="1:2" x14ac:dyDescent="0.15">
      <c r="A1046" t="s">
        <v>3991</v>
      </c>
      <c r="B1046" s="6">
        <v>898174</v>
      </c>
    </row>
    <row r="1047" spans="1:2" x14ac:dyDescent="0.15">
      <c r="A1047" t="s">
        <v>749</v>
      </c>
      <c r="B1047" s="6">
        <v>939767</v>
      </c>
    </row>
    <row r="1048" spans="1:2" x14ac:dyDescent="0.15">
      <c r="A1048" t="s">
        <v>3992</v>
      </c>
      <c r="B1048" s="6">
        <v>1707753</v>
      </c>
    </row>
    <row r="1049" spans="1:2" x14ac:dyDescent="0.15">
      <c r="A1049" t="s">
        <v>3993</v>
      </c>
      <c r="B1049" s="6">
        <v>1674534</v>
      </c>
    </row>
    <row r="1050" spans="1:2" x14ac:dyDescent="0.15">
      <c r="A1050" t="s">
        <v>3994</v>
      </c>
      <c r="B1050" s="6">
        <v>802481</v>
      </c>
    </row>
    <row r="1051" spans="1:2" x14ac:dyDescent="0.15">
      <c r="A1051" t="s">
        <v>3995</v>
      </c>
      <c r="B1051" s="6">
        <v>1330568</v>
      </c>
    </row>
    <row r="1052" spans="1:2" x14ac:dyDescent="0.15">
      <c r="A1052" t="s">
        <v>3996</v>
      </c>
      <c r="B1052" s="6">
        <v>1447113</v>
      </c>
    </row>
    <row r="1053" spans="1:2" x14ac:dyDescent="0.15">
      <c r="A1053" t="s">
        <v>3997</v>
      </c>
      <c r="B1053" s="6">
        <v>1710864</v>
      </c>
    </row>
    <row r="1054" spans="1:2" x14ac:dyDescent="0.15">
      <c r="A1054" t="s">
        <v>3998</v>
      </c>
      <c r="B1054" s="6">
        <v>1338065</v>
      </c>
    </row>
    <row r="1055" spans="1:2" x14ac:dyDescent="0.15">
      <c r="A1055" t="s">
        <v>3999</v>
      </c>
      <c r="B1055" s="6">
        <v>1535929</v>
      </c>
    </row>
    <row r="1056" spans="1:2" x14ac:dyDescent="0.15">
      <c r="A1056" t="s">
        <v>4000</v>
      </c>
      <c r="B1056" s="6">
        <v>1632127</v>
      </c>
    </row>
    <row r="1057" spans="1:2" x14ac:dyDescent="0.15">
      <c r="A1057" t="s">
        <v>4001</v>
      </c>
      <c r="B1057" s="6">
        <v>1365135</v>
      </c>
    </row>
    <row r="1058" spans="1:2" x14ac:dyDescent="0.15">
      <c r="A1058" t="s">
        <v>4002</v>
      </c>
      <c r="B1058" s="6">
        <v>355811</v>
      </c>
    </row>
    <row r="1059" spans="1:2" x14ac:dyDescent="0.15">
      <c r="A1059" t="s">
        <v>4003</v>
      </c>
      <c r="B1059" s="6">
        <v>1465128</v>
      </c>
    </row>
    <row r="1060" spans="1:2" x14ac:dyDescent="0.15">
      <c r="A1060" t="s">
        <v>4004</v>
      </c>
      <c r="B1060" s="6">
        <v>108312</v>
      </c>
    </row>
    <row r="1061" spans="1:2" x14ac:dyDescent="0.15">
      <c r="A1061" t="s">
        <v>4005</v>
      </c>
      <c r="B1061" s="6">
        <v>1436786</v>
      </c>
    </row>
    <row r="1062" spans="1:2" x14ac:dyDescent="0.15">
      <c r="A1062" t="s">
        <v>4006</v>
      </c>
      <c r="B1062" s="6">
        <v>1348036</v>
      </c>
    </row>
    <row r="1063" spans="1:2" x14ac:dyDescent="0.15">
      <c r="A1063" t="s">
        <v>4007</v>
      </c>
      <c r="B1063" s="6">
        <v>1852244</v>
      </c>
    </row>
    <row r="1064" spans="1:2" x14ac:dyDescent="0.15">
      <c r="A1064" t="s">
        <v>4008</v>
      </c>
      <c r="B1064" s="6">
        <v>1455863</v>
      </c>
    </row>
    <row r="1065" spans="1:2" x14ac:dyDescent="0.15">
      <c r="A1065" t="s">
        <v>4009</v>
      </c>
      <c r="B1065" s="6">
        <v>1801368</v>
      </c>
    </row>
    <row r="1066" spans="1:2" x14ac:dyDescent="0.15">
      <c r="A1066" t="s">
        <v>4010</v>
      </c>
      <c r="B1066" s="6">
        <v>1799208</v>
      </c>
    </row>
    <row r="1067" spans="1:2" x14ac:dyDescent="0.15">
      <c r="A1067" t="s">
        <v>4011</v>
      </c>
      <c r="B1067" s="6">
        <v>906553</v>
      </c>
    </row>
    <row r="1068" spans="1:2" x14ac:dyDescent="0.15">
      <c r="A1068" t="s">
        <v>4012</v>
      </c>
      <c r="B1068" s="6">
        <v>1647639</v>
      </c>
    </row>
    <row r="1069" spans="1:2" x14ac:dyDescent="0.15">
      <c r="A1069" t="s">
        <v>4013</v>
      </c>
      <c r="B1069" s="6">
        <v>1069878</v>
      </c>
    </row>
    <row r="1070" spans="1:2" x14ac:dyDescent="0.15">
      <c r="A1070" t="s">
        <v>4014</v>
      </c>
      <c r="B1070" s="6">
        <v>1336917</v>
      </c>
    </row>
    <row r="1071" spans="1:2" x14ac:dyDescent="0.15">
      <c r="A1071" t="s">
        <v>4015</v>
      </c>
      <c r="B1071" s="6">
        <v>1654126</v>
      </c>
    </row>
    <row r="1072" spans="1:2" x14ac:dyDescent="0.15">
      <c r="A1072" t="s">
        <v>4016</v>
      </c>
      <c r="B1072" s="6">
        <v>855658</v>
      </c>
    </row>
    <row r="1073" spans="1:2" x14ac:dyDescent="0.15">
      <c r="A1073" t="s">
        <v>4017</v>
      </c>
      <c r="B1073" s="6">
        <v>1513845</v>
      </c>
    </row>
    <row r="1074" spans="1:2" x14ac:dyDescent="0.15">
      <c r="A1074" t="s">
        <v>2595</v>
      </c>
      <c r="B1074" s="6">
        <v>785161</v>
      </c>
    </row>
    <row r="1075" spans="1:2" x14ac:dyDescent="0.15">
      <c r="A1075" t="s">
        <v>2740</v>
      </c>
      <c r="B1075" s="6">
        <v>885590</v>
      </c>
    </row>
    <row r="1076" spans="1:2" x14ac:dyDescent="0.15">
      <c r="A1076" t="s">
        <v>4018</v>
      </c>
      <c r="B1076" s="6">
        <v>1437578</v>
      </c>
    </row>
    <row r="1077" spans="1:2" x14ac:dyDescent="0.15">
      <c r="A1077" t="s">
        <v>4019</v>
      </c>
      <c r="B1077" s="6">
        <v>1846832</v>
      </c>
    </row>
    <row r="1078" spans="1:2" x14ac:dyDescent="0.15">
      <c r="A1078" t="s">
        <v>4020</v>
      </c>
      <c r="B1078" s="6">
        <v>1637207</v>
      </c>
    </row>
    <row r="1079" spans="1:2" x14ac:dyDescent="0.15">
      <c r="A1079" t="s">
        <v>4021</v>
      </c>
      <c r="B1079" s="6">
        <v>1357615</v>
      </c>
    </row>
    <row r="1080" spans="1:2" x14ac:dyDescent="0.15">
      <c r="A1080" t="s">
        <v>4022</v>
      </c>
      <c r="B1080" s="6">
        <v>1811414</v>
      </c>
    </row>
    <row r="1081" spans="1:2" x14ac:dyDescent="0.15">
      <c r="A1081" t="s">
        <v>4023</v>
      </c>
      <c r="B1081" s="6">
        <v>1748797</v>
      </c>
    </row>
    <row r="1082" spans="1:2" x14ac:dyDescent="0.15">
      <c r="A1082" t="s">
        <v>4024</v>
      </c>
      <c r="B1082" s="6">
        <v>77877</v>
      </c>
    </row>
    <row r="1083" spans="1:2" x14ac:dyDescent="0.15">
      <c r="A1083" t="s">
        <v>4025</v>
      </c>
      <c r="B1083" s="6">
        <v>74260</v>
      </c>
    </row>
    <row r="1084" spans="1:2" x14ac:dyDescent="0.15">
      <c r="A1084" t="s">
        <v>2719</v>
      </c>
      <c r="B1084" s="6">
        <v>1237831</v>
      </c>
    </row>
    <row r="1085" spans="1:2" x14ac:dyDescent="0.15">
      <c r="A1085" t="s">
        <v>4026</v>
      </c>
      <c r="B1085" s="6">
        <v>1408075</v>
      </c>
    </row>
    <row r="1086" spans="1:2" x14ac:dyDescent="0.15">
      <c r="A1086" t="s">
        <v>4027</v>
      </c>
      <c r="B1086" s="6">
        <v>71691</v>
      </c>
    </row>
    <row r="1087" spans="1:2" x14ac:dyDescent="0.15">
      <c r="A1087" t="s">
        <v>4028</v>
      </c>
      <c r="B1087" s="6">
        <v>892450</v>
      </c>
    </row>
    <row r="1088" spans="1:2" x14ac:dyDescent="0.15">
      <c r="A1088" t="s">
        <v>4029</v>
      </c>
      <c r="B1088" s="6">
        <v>1142417</v>
      </c>
    </row>
    <row r="1089" spans="1:2" x14ac:dyDescent="0.15">
      <c r="A1089" t="s">
        <v>2717</v>
      </c>
      <c r="B1089" s="6">
        <v>21510</v>
      </c>
    </row>
    <row r="1090" spans="1:2" x14ac:dyDescent="0.15">
      <c r="A1090" t="s">
        <v>4030</v>
      </c>
      <c r="B1090" s="6">
        <v>913144</v>
      </c>
    </row>
    <row r="1091" spans="1:2" x14ac:dyDescent="0.15">
      <c r="A1091" t="s">
        <v>4031</v>
      </c>
      <c r="B1091" s="6">
        <v>1385867</v>
      </c>
    </row>
    <row r="1092" spans="1:2" x14ac:dyDescent="0.15">
      <c r="A1092" t="s">
        <v>2725</v>
      </c>
      <c r="B1092" s="6">
        <v>1321732</v>
      </c>
    </row>
    <row r="1093" spans="1:2" x14ac:dyDescent="0.15">
      <c r="A1093" t="s">
        <v>4032</v>
      </c>
      <c r="B1093" s="6">
        <v>1360604</v>
      </c>
    </row>
    <row r="1094" spans="1:2" x14ac:dyDescent="0.15">
      <c r="A1094" t="s">
        <v>4033</v>
      </c>
      <c r="B1094" s="6">
        <v>720672</v>
      </c>
    </row>
    <row r="1095" spans="1:2" x14ac:dyDescent="0.15">
      <c r="A1095" t="s">
        <v>4034</v>
      </c>
      <c r="B1095" s="6">
        <v>766421</v>
      </c>
    </row>
    <row r="1096" spans="1:2" x14ac:dyDescent="0.15">
      <c r="A1096" t="s">
        <v>4035</v>
      </c>
      <c r="B1096" s="6">
        <v>1061894</v>
      </c>
    </row>
    <row r="1097" spans="1:2" x14ac:dyDescent="0.15">
      <c r="A1097" t="s">
        <v>2712</v>
      </c>
      <c r="B1097" s="6">
        <v>937556</v>
      </c>
    </row>
    <row r="1098" spans="1:2" x14ac:dyDescent="0.15">
      <c r="A1098" t="s">
        <v>4036</v>
      </c>
      <c r="B1098" s="6">
        <v>1437776</v>
      </c>
    </row>
    <row r="1099" spans="1:2" x14ac:dyDescent="0.15">
      <c r="A1099" t="s">
        <v>4037</v>
      </c>
      <c r="B1099" s="6">
        <v>1049502</v>
      </c>
    </row>
    <row r="1100" spans="1:2" x14ac:dyDescent="0.15">
      <c r="A1100" t="s">
        <v>4038</v>
      </c>
      <c r="B1100" s="6">
        <v>1024305</v>
      </c>
    </row>
    <row r="1101" spans="1:2" x14ac:dyDescent="0.15">
      <c r="A1101" t="s">
        <v>4039</v>
      </c>
      <c r="B1101" s="6">
        <v>1224306</v>
      </c>
    </row>
    <row r="1102" spans="1:2" x14ac:dyDescent="0.15">
      <c r="A1102" t="s">
        <v>4040</v>
      </c>
      <c r="B1102" s="6">
        <v>820318</v>
      </c>
    </row>
    <row r="1103" spans="1:2" x14ac:dyDescent="0.15">
      <c r="A1103" t="s">
        <v>4041</v>
      </c>
      <c r="B1103" s="6">
        <v>1656936</v>
      </c>
    </row>
    <row r="1104" spans="1:2" x14ac:dyDescent="0.15">
      <c r="A1104" t="s">
        <v>4042</v>
      </c>
      <c r="B1104" s="6">
        <v>1034670</v>
      </c>
    </row>
    <row r="1105" spans="1:2" x14ac:dyDescent="0.15">
      <c r="A1105" t="s">
        <v>4043</v>
      </c>
      <c r="B1105" s="6">
        <v>1123452</v>
      </c>
    </row>
    <row r="1106" spans="1:2" x14ac:dyDescent="0.15">
      <c r="A1106" t="s">
        <v>4044</v>
      </c>
      <c r="B1106" s="6">
        <v>1826168</v>
      </c>
    </row>
    <row r="1107" spans="1:2" x14ac:dyDescent="0.15">
      <c r="A1107" t="s">
        <v>4045</v>
      </c>
      <c r="B1107" s="6">
        <v>1472787</v>
      </c>
    </row>
    <row r="1108" spans="1:2" x14ac:dyDescent="0.15">
      <c r="A1108" t="s">
        <v>4046</v>
      </c>
      <c r="B1108" s="6">
        <v>1071438</v>
      </c>
    </row>
    <row r="1109" spans="1:2" x14ac:dyDescent="0.15">
      <c r="A1109" t="s">
        <v>4047</v>
      </c>
      <c r="B1109" s="6">
        <v>1472595</v>
      </c>
    </row>
    <row r="1110" spans="1:2" x14ac:dyDescent="0.15">
      <c r="A1110" t="s">
        <v>4048</v>
      </c>
      <c r="B1110" s="6">
        <v>1076378</v>
      </c>
    </row>
    <row r="1111" spans="1:2" x14ac:dyDescent="0.15">
      <c r="A1111" t="s">
        <v>4049</v>
      </c>
      <c r="B1111" s="6">
        <v>1609702</v>
      </c>
    </row>
    <row r="1112" spans="1:2" x14ac:dyDescent="0.15">
      <c r="A1112" t="s">
        <v>4050</v>
      </c>
      <c r="B1112" s="6">
        <v>1656081</v>
      </c>
    </row>
    <row r="1113" spans="1:2" x14ac:dyDescent="0.15">
      <c r="A1113" t="s">
        <v>1310</v>
      </c>
      <c r="B1113" s="6">
        <v>873303</v>
      </c>
    </row>
    <row r="1114" spans="1:2" x14ac:dyDescent="0.15">
      <c r="A1114" t="s">
        <v>209</v>
      </c>
      <c r="B1114" s="6">
        <v>1801198</v>
      </c>
    </row>
    <row r="1115" spans="1:2" x14ac:dyDescent="0.15">
      <c r="A1115" t="s">
        <v>4051</v>
      </c>
      <c r="B1115" s="6">
        <v>1526125</v>
      </c>
    </row>
    <row r="1116" spans="1:2" x14ac:dyDescent="0.15">
      <c r="A1116" t="s">
        <v>4052</v>
      </c>
      <c r="B1116" s="6">
        <v>1524358</v>
      </c>
    </row>
    <row r="1117" spans="1:2" x14ac:dyDescent="0.15">
      <c r="A1117" t="s">
        <v>4053</v>
      </c>
      <c r="B1117" s="6">
        <v>1479094</v>
      </c>
    </row>
    <row r="1118" spans="1:2" x14ac:dyDescent="0.15">
      <c r="A1118" t="s">
        <v>4054</v>
      </c>
      <c r="B1118" s="6">
        <v>921738</v>
      </c>
    </row>
    <row r="1119" spans="1:2" x14ac:dyDescent="0.15">
      <c r="A1119" t="s">
        <v>4055</v>
      </c>
      <c r="B1119" s="6">
        <v>1650729</v>
      </c>
    </row>
    <row r="1120" spans="1:2" x14ac:dyDescent="0.15">
      <c r="A1120" t="s">
        <v>4056</v>
      </c>
      <c r="B1120" s="6">
        <v>1029199</v>
      </c>
    </row>
    <row r="1121" spans="1:2" x14ac:dyDescent="0.15">
      <c r="A1121" t="s">
        <v>2718</v>
      </c>
      <c r="B1121" s="6">
        <v>1757073</v>
      </c>
    </row>
    <row r="1122" spans="1:2" x14ac:dyDescent="0.15">
      <c r="A1122" t="s">
        <v>4057</v>
      </c>
      <c r="B1122" s="6">
        <v>1642896</v>
      </c>
    </row>
    <row r="1123" spans="1:2" x14ac:dyDescent="0.15">
      <c r="A1123" t="s">
        <v>4058</v>
      </c>
      <c r="B1123" s="6">
        <v>70145</v>
      </c>
    </row>
    <row r="1124" spans="1:2" x14ac:dyDescent="0.15">
      <c r="A1124" t="s">
        <v>4059</v>
      </c>
      <c r="B1124" s="6">
        <v>1055160</v>
      </c>
    </row>
    <row r="1125" spans="1:2" x14ac:dyDescent="0.15">
      <c r="A1125" t="s">
        <v>4060</v>
      </c>
      <c r="B1125" s="6">
        <v>775158</v>
      </c>
    </row>
    <row r="1126" spans="1:2" x14ac:dyDescent="0.15">
      <c r="A1126" t="s">
        <v>4061</v>
      </c>
      <c r="B1126" s="6">
        <v>763901</v>
      </c>
    </row>
    <row r="1127" spans="1:2" x14ac:dyDescent="0.15">
      <c r="A1127" t="s">
        <v>2599</v>
      </c>
      <c r="B1127" s="6">
        <v>1576280</v>
      </c>
    </row>
    <row r="1128" spans="1:2" x14ac:dyDescent="0.15">
      <c r="A1128" t="s">
        <v>4062</v>
      </c>
      <c r="B1128" s="6">
        <v>1366561</v>
      </c>
    </row>
    <row r="1129" spans="1:2" x14ac:dyDescent="0.15">
      <c r="A1129" t="s">
        <v>4063</v>
      </c>
      <c r="B1129" s="6">
        <v>5513</v>
      </c>
    </row>
    <row r="1130" spans="1:2" x14ac:dyDescent="0.15">
      <c r="A1130" t="s">
        <v>4064</v>
      </c>
      <c r="B1130" s="6">
        <v>1598110</v>
      </c>
    </row>
    <row r="1131" spans="1:2" x14ac:dyDescent="0.15">
      <c r="A1131" t="s">
        <v>4065</v>
      </c>
      <c r="B1131" s="6">
        <v>798941</v>
      </c>
    </row>
    <row r="1132" spans="1:2" x14ac:dyDescent="0.15">
      <c r="A1132" t="s">
        <v>4066</v>
      </c>
      <c r="B1132" s="6">
        <v>1553915</v>
      </c>
    </row>
    <row r="1133" spans="1:2" x14ac:dyDescent="0.15">
      <c r="A1133" t="s">
        <v>4067</v>
      </c>
      <c r="B1133" s="6">
        <v>1166003</v>
      </c>
    </row>
    <row r="1134" spans="1:2" x14ac:dyDescent="0.15">
      <c r="A1134" t="s">
        <v>4068</v>
      </c>
      <c r="B1134" s="6">
        <v>1005284</v>
      </c>
    </row>
    <row r="1135" spans="1:2" x14ac:dyDescent="0.15">
      <c r="A1135" t="s">
        <v>4069</v>
      </c>
      <c r="B1135" s="6">
        <v>701818</v>
      </c>
    </row>
    <row r="1136" spans="1:2" x14ac:dyDescent="0.15">
      <c r="A1136" t="s">
        <v>4070</v>
      </c>
      <c r="B1136" s="6">
        <v>20520</v>
      </c>
    </row>
    <row r="1137" spans="1:2" x14ac:dyDescent="0.15">
      <c r="A1137" t="s">
        <v>2732</v>
      </c>
      <c r="B1137" s="6">
        <v>1438133</v>
      </c>
    </row>
    <row r="1138" spans="1:2" x14ac:dyDescent="0.15">
      <c r="A1138" t="s">
        <v>4071</v>
      </c>
      <c r="B1138" s="6">
        <v>16058</v>
      </c>
    </row>
    <row r="1139" spans="1:2" x14ac:dyDescent="0.15">
      <c r="A1139" t="s">
        <v>4072</v>
      </c>
      <c r="B1139" s="6">
        <v>1786431</v>
      </c>
    </row>
    <row r="1140" spans="1:2" x14ac:dyDescent="0.15">
      <c r="A1140" t="s">
        <v>4073</v>
      </c>
      <c r="B1140" s="6">
        <v>1639825</v>
      </c>
    </row>
    <row r="1141" spans="1:2" x14ac:dyDescent="0.15">
      <c r="A1141" t="s">
        <v>4074</v>
      </c>
      <c r="B1141" s="6">
        <v>1068851</v>
      </c>
    </row>
    <row r="1142" spans="1:2" x14ac:dyDescent="0.15">
      <c r="A1142" t="s">
        <v>4075</v>
      </c>
      <c r="B1142" s="6">
        <v>929008</v>
      </c>
    </row>
    <row r="1143" spans="1:2" x14ac:dyDescent="0.15">
      <c r="A1143" t="s">
        <v>4076</v>
      </c>
      <c r="B1143" s="6">
        <v>1065837</v>
      </c>
    </row>
    <row r="1144" spans="1:2" x14ac:dyDescent="0.15">
      <c r="A1144" t="s">
        <v>4077</v>
      </c>
      <c r="B1144" s="6">
        <v>817720</v>
      </c>
    </row>
    <row r="1145" spans="1:2" x14ac:dyDescent="0.15">
      <c r="A1145" t="s">
        <v>4078</v>
      </c>
      <c r="B1145" s="6">
        <v>18349</v>
      </c>
    </row>
    <row r="1146" spans="1:2" x14ac:dyDescent="0.15">
      <c r="A1146" t="s">
        <v>4079</v>
      </c>
      <c r="B1146" s="6">
        <v>892553</v>
      </c>
    </row>
    <row r="1147" spans="1:2" x14ac:dyDescent="0.15">
      <c r="A1147" t="s">
        <v>3020</v>
      </c>
      <c r="B1147" s="6">
        <v>216228</v>
      </c>
    </row>
    <row r="1148" spans="1:2" x14ac:dyDescent="0.15">
      <c r="A1148" t="s">
        <v>4080</v>
      </c>
      <c r="B1148" s="6">
        <v>1791863</v>
      </c>
    </row>
    <row r="1149" spans="1:2" x14ac:dyDescent="0.15">
      <c r="A1149" t="s">
        <v>4081</v>
      </c>
      <c r="B1149" s="6">
        <v>1633931</v>
      </c>
    </row>
    <row r="1150" spans="1:2" x14ac:dyDescent="0.15">
      <c r="A1150" t="s">
        <v>4082</v>
      </c>
      <c r="B1150" s="6">
        <v>1013857</v>
      </c>
    </row>
    <row r="1151" spans="1:2" x14ac:dyDescent="0.15">
      <c r="A1151" t="s">
        <v>4083</v>
      </c>
      <c r="B1151" s="6">
        <v>1772757</v>
      </c>
    </row>
    <row r="1152" spans="1:2" x14ac:dyDescent="0.15">
      <c r="A1152" t="s">
        <v>4084</v>
      </c>
      <c r="B1152" s="6">
        <v>1766363</v>
      </c>
    </row>
    <row r="1153" spans="1:2" x14ac:dyDescent="0.15">
      <c r="A1153" t="s">
        <v>4085</v>
      </c>
      <c r="B1153" s="6">
        <v>29644</v>
      </c>
    </row>
    <row r="1154" spans="1:2" x14ac:dyDescent="0.15">
      <c r="A1154" t="s">
        <v>4086</v>
      </c>
      <c r="B1154" s="6">
        <v>1584207</v>
      </c>
    </row>
    <row r="1155" spans="1:2" x14ac:dyDescent="0.15">
      <c r="A1155" t="s">
        <v>3049</v>
      </c>
      <c r="B1155" s="6">
        <v>1689813</v>
      </c>
    </row>
    <row r="1156" spans="1:2" x14ac:dyDescent="0.15">
      <c r="A1156" t="s">
        <v>4087</v>
      </c>
      <c r="B1156" s="6">
        <v>1660280</v>
      </c>
    </row>
    <row r="1157" spans="1:2" x14ac:dyDescent="0.15">
      <c r="A1157" t="s">
        <v>4088</v>
      </c>
      <c r="B1157" s="6">
        <v>1144215</v>
      </c>
    </row>
    <row r="1158" spans="1:2" x14ac:dyDescent="0.15">
      <c r="A1158" t="s">
        <v>4089</v>
      </c>
      <c r="B1158" s="6">
        <v>1633978</v>
      </c>
    </row>
    <row r="1159" spans="1:2" x14ac:dyDescent="0.15">
      <c r="A1159" t="s">
        <v>4090</v>
      </c>
      <c r="B1159" s="6">
        <v>888491</v>
      </c>
    </row>
    <row r="1160" spans="1:2" x14ac:dyDescent="0.15">
      <c r="A1160" t="s">
        <v>4091</v>
      </c>
      <c r="B1160" s="6">
        <v>1668501</v>
      </c>
    </row>
    <row r="1161" spans="1:2" x14ac:dyDescent="0.15">
      <c r="A1161" t="s">
        <v>2594</v>
      </c>
      <c r="B1161" s="6">
        <v>1520697</v>
      </c>
    </row>
    <row r="1162" spans="1:2" x14ac:dyDescent="0.15">
      <c r="A1162" t="s">
        <v>4092</v>
      </c>
      <c r="B1162" s="6">
        <v>1170858</v>
      </c>
    </row>
    <row r="1163" spans="1:2" x14ac:dyDescent="0.15">
      <c r="A1163" t="s">
        <v>4093</v>
      </c>
      <c r="B1163" s="6">
        <v>28917</v>
      </c>
    </row>
    <row r="1164" spans="1:2" x14ac:dyDescent="0.15">
      <c r="A1164" t="s">
        <v>4094</v>
      </c>
      <c r="B1164" s="6">
        <v>1627857</v>
      </c>
    </row>
    <row r="1165" spans="1:2" x14ac:dyDescent="0.15">
      <c r="A1165" t="s">
        <v>4095</v>
      </c>
      <c r="B1165" s="6">
        <v>1115055</v>
      </c>
    </row>
    <row r="1166" spans="1:2" x14ac:dyDescent="0.15">
      <c r="A1166" t="s">
        <v>4096</v>
      </c>
      <c r="B1166" s="6">
        <v>52827</v>
      </c>
    </row>
    <row r="1167" spans="1:2" x14ac:dyDescent="0.15">
      <c r="A1167" t="s">
        <v>4097</v>
      </c>
      <c r="B1167" s="6">
        <v>1616862</v>
      </c>
    </row>
    <row r="1168" spans="1:2" x14ac:dyDescent="0.15">
      <c r="A1168" t="s">
        <v>2572</v>
      </c>
      <c r="B1168" s="6">
        <v>1477449</v>
      </c>
    </row>
    <row r="1169" spans="1:2" x14ac:dyDescent="0.15">
      <c r="A1169" t="s">
        <v>4098</v>
      </c>
      <c r="B1169" s="6">
        <v>91767</v>
      </c>
    </row>
    <row r="1170" spans="1:2" x14ac:dyDescent="0.15">
      <c r="A1170" t="s">
        <v>4099</v>
      </c>
      <c r="B1170" s="6">
        <v>1573516</v>
      </c>
    </row>
    <row r="1171" spans="1:2" x14ac:dyDescent="0.15">
      <c r="A1171" t="s">
        <v>3003</v>
      </c>
      <c r="B1171" s="6">
        <v>14930</v>
      </c>
    </row>
    <row r="1172" spans="1:2" x14ac:dyDescent="0.15">
      <c r="A1172" t="s">
        <v>2723</v>
      </c>
      <c r="B1172" s="6">
        <v>1609550</v>
      </c>
    </row>
    <row r="1173" spans="1:2" x14ac:dyDescent="0.15">
      <c r="A1173" t="s">
        <v>4100</v>
      </c>
      <c r="B1173" s="6">
        <v>1783398</v>
      </c>
    </row>
    <row r="1174" spans="1:2" x14ac:dyDescent="0.15">
      <c r="A1174" t="s">
        <v>4101</v>
      </c>
      <c r="B1174" s="6">
        <v>1289460</v>
      </c>
    </row>
    <row r="1175" spans="1:2" x14ac:dyDescent="0.15">
      <c r="A1175" t="s">
        <v>4102</v>
      </c>
      <c r="B1175" s="6">
        <v>931015</v>
      </c>
    </row>
    <row r="1176" spans="1:2" x14ac:dyDescent="0.15">
      <c r="A1176" t="s">
        <v>4103</v>
      </c>
      <c r="B1176" s="6">
        <v>1302215</v>
      </c>
    </row>
    <row r="1177" spans="1:2" x14ac:dyDescent="0.15">
      <c r="A1177" t="s">
        <v>4104</v>
      </c>
      <c r="B1177" s="6">
        <v>1046102</v>
      </c>
    </row>
    <row r="1178" spans="1:2" x14ac:dyDescent="0.15">
      <c r="A1178" t="s">
        <v>4105</v>
      </c>
      <c r="B1178" s="6">
        <v>1674862</v>
      </c>
    </row>
    <row r="1179" spans="1:2" x14ac:dyDescent="0.15">
      <c r="A1179" t="s">
        <v>4106</v>
      </c>
      <c r="B1179" s="6">
        <v>890564</v>
      </c>
    </row>
    <row r="1180" spans="1:2" x14ac:dyDescent="0.15">
      <c r="A1180" t="s">
        <v>4107</v>
      </c>
      <c r="B1180" s="6">
        <v>1423689</v>
      </c>
    </row>
    <row r="1181" spans="1:2" x14ac:dyDescent="0.15">
      <c r="A1181" t="s">
        <v>4108</v>
      </c>
      <c r="B1181" s="6">
        <v>1422183</v>
      </c>
    </row>
    <row r="1182" spans="1:2" x14ac:dyDescent="0.15">
      <c r="A1182" t="s">
        <v>4109</v>
      </c>
      <c r="B1182" s="6">
        <v>825542</v>
      </c>
    </row>
    <row r="1183" spans="1:2" x14ac:dyDescent="0.15">
      <c r="A1183" t="s">
        <v>4110</v>
      </c>
      <c r="B1183" s="6">
        <v>875357</v>
      </c>
    </row>
    <row r="1184" spans="1:2" x14ac:dyDescent="0.15">
      <c r="A1184" t="s">
        <v>4111</v>
      </c>
      <c r="B1184" s="6">
        <v>1845338</v>
      </c>
    </row>
    <row r="1185" spans="1:2" x14ac:dyDescent="0.15">
      <c r="A1185" t="s">
        <v>4112</v>
      </c>
      <c r="B1185" s="6">
        <v>889331</v>
      </c>
    </row>
    <row r="1186" spans="1:2" x14ac:dyDescent="0.15">
      <c r="A1186" t="s">
        <v>2720</v>
      </c>
      <c r="B1186" s="6">
        <v>1822479</v>
      </c>
    </row>
    <row r="1187" spans="1:2" x14ac:dyDescent="0.15">
      <c r="A1187" t="s">
        <v>4113</v>
      </c>
      <c r="B1187" s="6">
        <v>60519</v>
      </c>
    </row>
    <row r="1188" spans="1:2" x14ac:dyDescent="0.15">
      <c r="A1188" t="s">
        <v>4114</v>
      </c>
      <c r="B1188" s="6">
        <v>937098</v>
      </c>
    </row>
    <row r="1189" spans="1:2" x14ac:dyDescent="0.15">
      <c r="A1189" t="s">
        <v>4115</v>
      </c>
      <c r="B1189" s="6">
        <v>36029</v>
      </c>
    </row>
    <row r="1190" spans="1:2" x14ac:dyDescent="0.15">
      <c r="A1190" t="s">
        <v>4116</v>
      </c>
      <c r="B1190" s="6">
        <v>853816</v>
      </c>
    </row>
    <row r="1191" spans="1:2" x14ac:dyDescent="0.15">
      <c r="A1191" t="s">
        <v>4117</v>
      </c>
      <c r="B1191" s="6">
        <v>1520006</v>
      </c>
    </row>
    <row r="1192" spans="1:2" x14ac:dyDescent="0.15">
      <c r="A1192" t="s">
        <v>4118</v>
      </c>
      <c r="B1192" s="6">
        <v>717423</v>
      </c>
    </row>
    <row r="1193" spans="1:2" x14ac:dyDescent="0.15">
      <c r="A1193" t="s">
        <v>4119</v>
      </c>
      <c r="B1193" s="6">
        <v>1720635</v>
      </c>
    </row>
    <row r="1194" spans="1:2" x14ac:dyDescent="0.15">
      <c r="A1194" t="s">
        <v>4120</v>
      </c>
      <c r="B1194" s="6">
        <v>1866550</v>
      </c>
    </row>
    <row r="1195" spans="1:2" x14ac:dyDescent="0.15">
      <c r="A1195" t="s">
        <v>4121</v>
      </c>
      <c r="B1195" s="6">
        <v>1466085</v>
      </c>
    </row>
    <row r="1196" spans="1:2" x14ac:dyDescent="0.15">
      <c r="A1196" t="s">
        <v>2195</v>
      </c>
      <c r="B1196" s="6">
        <v>1159036</v>
      </c>
    </row>
    <row r="1197" spans="1:2" x14ac:dyDescent="0.15">
      <c r="A1197" t="s">
        <v>4122</v>
      </c>
      <c r="B1197" s="6">
        <v>1447137</v>
      </c>
    </row>
    <row r="1198" spans="1:2" x14ac:dyDescent="0.15">
      <c r="A1198" t="s">
        <v>3009</v>
      </c>
      <c r="B1198" s="6">
        <v>25445</v>
      </c>
    </row>
    <row r="1199" spans="1:2" x14ac:dyDescent="0.15">
      <c r="A1199" t="s">
        <v>4123</v>
      </c>
      <c r="B1199" s="6">
        <v>1825155</v>
      </c>
    </row>
    <row r="1200" spans="1:2" x14ac:dyDescent="0.15">
      <c r="A1200" t="s">
        <v>4124</v>
      </c>
      <c r="B1200" s="6">
        <v>1724570</v>
      </c>
    </row>
    <row r="1201" spans="1:2" x14ac:dyDescent="0.15">
      <c r="A1201" t="s">
        <v>4125</v>
      </c>
      <c r="B1201" s="6">
        <v>1703056</v>
      </c>
    </row>
    <row r="1202" spans="1:2" x14ac:dyDescent="0.15">
      <c r="A1202" t="s">
        <v>4126</v>
      </c>
      <c r="B1202" s="6">
        <v>1046257</v>
      </c>
    </row>
    <row r="1203" spans="1:2" x14ac:dyDescent="0.15">
      <c r="A1203" t="s">
        <v>4127</v>
      </c>
      <c r="B1203" s="6">
        <v>1444327</v>
      </c>
    </row>
    <row r="1204" spans="1:2" x14ac:dyDescent="0.15">
      <c r="A1204" t="s">
        <v>2722</v>
      </c>
      <c r="B1204" s="6">
        <v>1770787</v>
      </c>
    </row>
    <row r="1205" spans="1:2" x14ac:dyDescent="0.15">
      <c r="A1205" t="s">
        <v>4128</v>
      </c>
      <c r="B1205" s="6">
        <v>1038074</v>
      </c>
    </row>
    <row r="1206" spans="1:2" x14ac:dyDescent="0.15">
      <c r="A1206" t="s">
        <v>4129</v>
      </c>
      <c r="B1206" s="6">
        <v>794170</v>
      </c>
    </row>
    <row r="1207" spans="1:2" x14ac:dyDescent="0.15">
      <c r="A1207" t="s">
        <v>4130</v>
      </c>
      <c r="B1207" s="6">
        <v>793952</v>
      </c>
    </row>
    <row r="1208" spans="1:2" x14ac:dyDescent="0.15">
      <c r="A1208" t="s">
        <v>4131</v>
      </c>
      <c r="B1208" s="6">
        <v>105634</v>
      </c>
    </row>
    <row r="1209" spans="1:2" x14ac:dyDescent="0.15">
      <c r="A1209" t="s">
        <v>4132</v>
      </c>
      <c r="B1209" s="6">
        <v>1551467</v>
      </c>
    </row>
    <row r="1210" spans="1:2" x14ac:dyDescent="0.15">
      <c r="A1210" t="s">
        <v>4133</v>
      </c>
      <c r="B1210" s="6">
        <v>1674168</v>
      </c>
    </row>
    <row r="1211" spans="1:2" x14ac:dyDescent="0.15">
      <c r="A1211" t="s">
        <v>4134</v>
      </c>
      <c r="B1211" s="6">
        <v>1818201</v>
      </c>
    </row>
    <row r="1212" spans="1:2" x14ac:dyDescent="0.15">
      <c r="A1212" t="s">
        <v>4135</v>
      </c>
      <c r="B1212" s="6">
        <v>1868778</v>
      </c>
    </row>
    <row r="1213" spans="1:2" x14ac:dyDescent="0.15">
      <c r="A1213" t="s">
        <v>4136</v>
      </c>
      <c r="B1213" s="6">
        <v>1655888</v>
      </c>
    </row>
    <row r="1214" spans="1:2" x14ac:dyDescent="0.15">
      <c r="A1214" t="s">
        <v>4137</v>
      </c>
      <c r="B1214" s="6">
        <v>1667075</v>
      </c>
    </row>
    <row r="1215" spans="1:2" x14ac:dyDescent="0.15">
      <c r="A1215" t="s">
        <v>4138</v>
      </c>
      <c r="B1215" s="6">
        <v>26324</v>
      </c>
    </row>
    <row r="1216" spans="1:2" x14ac:dyDescent="0.15">
      <c r="A1216" t="s">
        <v>2715</v>
      </c>
      <c r="B1216" s="6">
        <v>1642545</v>
      </c>
    </row>
    <row r="1217" spans="1:2" x14ac:dyDescent="0.15">
      <c r="A1217" t="s">
        <v>2596</v>
      </c>
      <c r="B1217" s="6">
        <v>933974</v>
      </c>
    </row>
    <row r="1218" spans="1:2" x14ac:dyDescent="0.15">
      <c r="A1218" t="s">
        <v>4139</v>
      </c>
      <c r="B1218" s="6">
        <v>1428875</v>
      </c>
    </row>
    <row r="1219" spans="1:2" x14ac:dyDescent="0.15">
      <c r="A1219" t="s">
        <v>4140</v>
      </c>
      <c r="B1219" s="6">
        <v>1158041</v>
      </c>
    </row>
    <row r="1220" spans="1:2" x14ac:dyDescent="0.15">
      <c r="A1220" t="s">
        <v>4141</v>
      </c>
      <c r="B1220" s="6">
        <v>1446702</v>
      </c>
    </row>
    <row r="1221" spans="1:2" x14ac:dyDescent="0.15">
      <c r="A1221" t="s">
        <v>4142</v>
      </c>
      <c r="B1221" s="6">
        <v>1618732</v>
      </c>
    </row>
    <row r="1222" spans="1:2" x14ac:dyDescent="0.15">
      <c r="A1222" t="s">
        <v>4143</v>
      </c>
      <c r="B1222" s="6">
        <v>1560327</v>
      </c>
    </row>
    <row r="1223" spans="1:2" x14ac:dyDescent="0.15">
      <c r="A1223" t="s">
        <v>4144</v>
      </c>
      <c r="B1223" s="6">
        <v>1128928</v>
      </c>
    </row>
    <row r="1224" spans="1:2" x14ac:dyDescent="0.15">
      <c r="A1224" t="s">
        <v>4145</v>
      </c>
      <c r="B1224" s="6">
        <v>1531740</v>
      </c>
    </row>
    <row r="1225" spans="1:2" x14ac:dyDescent="0.15">
      <c r="A1225" t="s">
        <v>4146</v>
      </c>
      <c r="B1225" s="6">
        <v>1177702</v>
      </c>
    </row>
    <row r="1226" spans="1:2" x14ac:dyDescent="0.15">
      <c r="A1226" t="s">
        <v>4147</v>
      </c>
      <c r="B1226" s="6">
        <v>1610466</v>
      </c>
    </row>
    <row r="1227" spans="1:2" x14ac:dyDescent="0.15">
      <c r="A1227" t="s">
        <v>4148</v>
      </c>
      <c r="B1227" s="6">
        <v>1809519</v>
      </c>
    </row>
    <row r="1228" spans="1:2" x14ac:dyDescent="0.15">
      <c r="A1228" t="s">
        <v>4149</v>
      </c>
      <c r="B1228" s="6">
        <v>822818</v>
      </c>
    </row>
    <row r="1229" spans="1:2" x14ac:dyDescent="0.15">
      <c r="A1229" t="s">
        <v>4150</v>
      </c>
      <c r="B1229" s="6">
        <v>1049659</v>
      </c>
    </row>
    <row r="1230" spans="1:2" x14ac:dyDescent="0.15">
      <c r="A1230" t="s">
        <v>4151</v>
      </c>
      <c r="B1230" s="6">
        <v>1603145</v>
      </c>
    </row>
    <row r="1231" spans="1:2" x14ac:dyDescent="0.15">
      <c r="A1231" t="s">
        <v>4152</v>
      </c>
      <c r="B1231" s="6">
        <v>1442656</v>
      </c>
    </row>
    <row r="1232" spans="1:2" x14ac:dyDescent="0.15">
      <c r="A1232" t="s">
        <v>4153</v>
      </c>
      <c r="B1232" s="6">
        <v>1637810</v>
      </c>
    </row>
    <row r="1233" spans="1:2" x14ac:dyDescent="0.15">
      <c r="A1233" t="s">
        <v>1677</v>
      </c>
      <c r="B1233" s="6">
        <v>874015</v>
      </c>
    </row>
    <row r="1234" spans="1:2" x14ac:dyDescent="0.15">
      <c r="A1234" t="s">
        <v>4154</v>
      </c>
      <c r="B1234" s="6">
        <v>15615</v>
      </c>
    </row>
    <row r="1235" spans="1:2" x14ac:dyDescent="0.15">
      <c r="A1235" t="s">
        <v>4155</v>
      </c>
      <c r="B1235" s="6">
        <v>764038</v>
      </c>
    </row>
    <row r="1236" spans="1:2" x14ac:dyDescent="0.15">
      <c r="A1236" t="s">
        <v>4156</v>
      </c>
      <c r="B1236" s="6">
        <v>1674910</v>
      </c>
    </row>
    <row r="1237" spans="1:2" x14ac:dyDescent="0.15">
      <c r="A1237" t="s">
        <v>4157</v>
      </c>
      <c r="B1237" s="6">
        <v>1107843</v>
      </c>
    </row>
    <row r="1238" spans="1:2" x14ac:dyDescent="0.15">
      <c r="A1238" t="s">
        <v>4158</v>
      </c>
      <c r="B1238" s="6">
        <v>1206264</v>
      </c>
    </row>
    <row r="1239" spans="1:2" x14ac:dyDescent="0.15">
      <c r="A1239" t="s">
        <v>4159</v>
      </c>
      <c r="B1239" s="6">
        <v>1050797</v>
      </c>
    </row>
    <row r="1240" spans="1:2" x14ac:dyDescent="0.15">
      <c r="A1240" t="s">
        <v>4160</v>
      </c>
      <c r="B1240" s="6">
        <v>1627223</v>
      </c>
    </row>
    <row r="1241" spans="1:2" x14ac:dyDescent="0.15">
      <c r="A1241" t="s">
        <v>4161</v>
      </c>
      <c r="B1241" s="6">
        <v>1529192</v>
      </c>
    </row>
    <row r="1242" spans="1:2" x14ac:dyDescent="0.15">
      <c r="A1242" t="s">
        <v>4162</v>
      </c>
      <c r="B1242" s="6">
        <v>1595761</v>
      </c>
    </row>
    <row r="1243" spans="1:2" x14ac:dyDescent="0.15">
      <c r="A1243" t="s">
        <v>4163</v>
      </c>
      <c r="B1243" s="6">
        <v>1498828</v>
      </c>
    </row>
    <row r="1244" spans="1:2" x14ac:dyDescent="0.15">
      <c r="A1244" t="s">
        <v>4164</v>
      </c>
      <c r="B1244" s="6">
        <v>1428336</v>
      </c>
    </row>
    <row r="1245" spans="1:2" x14ac:dyDescent="0.15">
      <c r="A1245" t="s">
        <v>4165</v>
      </c>
      <c r="B1245" s="6">
        <v>887936</v>
      </c>
    </row>
    <row r="1246" spans="1:2" x14ac:dyDescent="0.15">
      <c r="A1246" t="s">
        <v>4166</v>
      </c>
      <c r="B1246" s="6">
        <v>102729</v>
      </c>
    </row>
    <row r="1247" spans="1:2" x14ac:dyDescent="0.15">
      <c r="A1247" t="s">
        <v>4167</v>
      </c>
      <c r="B1247" s="6">
        <v>1370880</v>
      </c>
    </row>
    <row r="1248" spans="1:2" x14ac:dyDescent="0.15">
      <c r="A1248" t="s">
        <v>4168</v>
      </c>
      <c r="B1248" s="6">
        <v>1644675</v>
      </c>
    </row>
    <row r="1249" spans="1:2" x14ac:dyDescent="0.15">
      <c r="A1249" t="s">
        <v>4169</v>
      </c>
      <c r="B1249" s="6">
        <v>1004434</v>
      </c>
    </row>
    <row r="1250" spans="1:2" x14ac:dyDescent="0.15">
      <c r="A1250" t="s">
        <v>4170</v>
      </c>
      <c r="B1250" s="6">
        <v>1111928</v>
      </c>
    </row>
    <row r="1251" spans="1:2" x14ac:dyDescent="0.15">
      <c r="A1251" t="s">
        <v>4171</v>
      </c>
      <c r="B1251" s="6">
        <v>1564902</v>
      </c>
    </row>
    <row r="1252" spans="1:2" x14ac:dyDescent="0.15">
      <c r="A1252" t="s">
        <v>2597</v>
      </c>
      <c r="B1252" s="6">
        <v>1303313</v>
      </c>
    </row>
    <row r="1253" spans="1:2" x14ac:dyDescent="0.15">
      <c r="A1253" t="s">
        <v>4172</v>
      </c>
      <c r="B1253" s="6">
        <v>25232</v>
      </c>
    </row>
    <row r="1254" spans="1:2" x14ac:dyDescent="0.15">
      <c r="A1254" t="s">
        <v>4173</v>
      </c>
      <c r="B1254" s="6">
        <v>1522540</v>
      </c>
    </row>
    <row r="1255" spans="1:2" x14ac:dyDescent="0.15">
      <c r="A1255" t="s">
        <v>4174</v>
      </c>
      <c r="B1255" s="6">
        <v>1308606</v>
      </c>
    </row>
    <row r="1256" spans="1:2" x14ac:dyDescent="0.15">
      <c r="A1256" t="s">
        <v>4175</v>
      </c>
      <c r="B1256" s="6">
        <v>1692115</v>
      </c>
    </row>
    <row r="1257" spans="1:2" x14ac:dyDescent="0.15">
      <c r="A1257" t="s">
        <v>4176</v>
      </c>
      <c r="B1257" s="6">
        <v>928876</v>
      </c>
    </row>
    <row r="1258" spans="1:2" x14ac:dyDescent="0.15">
      <c r="A1258" t="s">
        <v>4177</v>
      </c>
      <c r="B1258" s="6">
        <v>1050140</v>
      </c>
    </row>
    <row r="1259" spans="1:2" x14ac:dyDescent="0.15">
      <c r="A1259" t="s">
        <v>4178</v>
      </c>
      <c r="B1259" s="6">
        <v>1842022</v>
      </c>
    </row>
    <row r="1260" spans="1:2" x14ac:dyDescent="0.15">
      <c r="A1260" t="s">
        <v>4179</v>
      </c>
      <c r="B1260" s="6">
        <v>1592057</v>
      </c>
    </row>
    <row r="1261" spans="1:2" x14ac:dyDescent="0.15">
      <c r="A1261" t="s">
        <v>4180</v>
      </c>
      <c r="B1261" s="6">
        <v>1274173</v>
      </c>
    </row>
    <row r="1262" spans="1:2" x14ac:dyDescent="0.15">
      <c r="A1262" t="s">
        <v>4181</v>
      </c>
      <c r="B1262" s="6">
        <v>78239</v>
      </c>
    </row>
    <row r="1263" spans="1:2" x14ac:dyDescent="0.15">
      <c r="A1263" t="s">
        <v>4182</v>
      </c>
      <c r="B1263" s="6">
        <v>1813756</v>
      </c>
    </row>
    <row r="1264" spans="1:2" x14ac:dyDescent="0.15">
      <c r="A1264" t="s">
        <v>4183</v>
      </c>
      <c r="B1264" s="6">
        <v>67716</v>
      </c>
    </row>
    <row r="1265" spans="1:2" x14ac:dyDescent="0.15">
      <c r="A1265" t="s">
        <v>4184</v>
      </c>
      <c r="B1265" s="6">
        <v>84246</v>
      </c>
    </row>
    <row r="1266" spans="1:2" x14ac:dyDescent="0.15">
      <c r="A1266" t="s">
        <v>4185</v>
      </c>
      <c r="B1266" s="6">
        <v>1477720</v>
      </c>
    </row>
    <row r="1267" spans="1:2" x14ac:dyDescent="0.15">
      <c r="A1267" t="s">
        <v>4186</v>
      </c>
      <c r="B1267" s="6">
        <v>944695</v>
      </c>
    </row>
    <row r="1268" spans="1:2" x14ac:dyDescent="0.15">
      <c r="A1268" t="s">
        <v>1329</v>
      </c>
      <c r="B1268" s="6">
        <v>1612042</v>
      </c>
    </row>
    <row r="1269" spans="1:2" x14ac:dyDescent="0.15">
      <c r="A1269" t="s">
        <v>4187</v>
      </c>
      <c r="B1269" s="6">
        <v>1476150</v>
      </c>
    </row>
    <row r="1270" spans="1:2" x14ac:dyDescent="0.15">
      <c r="A1270" t="s">
        <v>4188</v>
      </c>
      <c r="B1270" s="6">
        <v>1057877</v>
      </c>
    </row>
    <row r="1271" spans="1:2" x14ac:dyDescent="0.15">
      <c r="A1271" t="s">
        <v>4189</v>
      </c>
      <c r="B1271" s="6">
        <v>912892</v>
      </c>
    </row>
    <row r="1272" spans="1:2" x14ac:dyDescent="0.15">
      <c r="A1272" t="s">
        <v>4190</v>
      </c>
      <c r="B1272" s="6">
        <v>1475922</v>
      </c>
    </row>
    <row r="1273" spans="1:2" x14ac:dyDescent="0.15">
      <c r="A1273" t="s">
        <v>4191</v>
      </c>
      <c r="B1273" s="6">
        <v>868671</v>
      </c>
    </row>
    <row r="1274" spans="1:2" x14ac:dyDescent="0.15">
      <c r="A1274" t="s">
        <v>4192</v>
      </c>
      <c r="B1274" s="6">
        <v>866368</v>
      </c>
    </row>
    <row r="1275" spans="1:2" x14ac:dyDescent="0.15">
      <c r="A1275" t="s">
        <v>4193</v>
      </c>
      <c r="B1275" s="6">
        <v>771992</v>
      </c>
    </row>
    <row r="1276" spans="1:2" x14ac:dyDescent="0.15">
      <c r="A1276" t="s">
        <v>4194</v>
      </c>
      <c r="B1276" s="6">
        <v>1102934</v>
      </c>
    </row>
    <row r="1277" spans="1:2" x14ac:dyDescent="0.15">
      <c r="A1277" t="s">
        <v>2728</v>
      </c>
      <c r="B1277" s="6">
        <v>917520</v>
      </c>
    </row>
    <row r="1278" spans="1:2" x14ac:dyDescent="0.15">
      <c r="A1278" t="s">
        <v>4195</v>
      </c>
      <c r="B1278" s="6">
        <v>1364250</v>
      </c>
    </row>
    <row r="1279" spans="1:2" x14ac:dyDescent="0.15">
      <c r="A1279" t="s">
        <v>2570</v>
      </c>
      <c r="B1279" s="6">
        <v>1014739</v>
      </c>
    </row>
    <row r="1280" spans="1:2" x14ac:dyDescent="0.15">
      <c r="A1280" t="s">
        <v>4196</v>
      </c>
      <c r="B1280" s="6">
        <v>1040829</v>
      </c>
    </row>
    <row r="1281" spans="1:2" x14ac:dyDescent="0.15">
      <c r="A1281" t="s">
        <v>4197</v>
      </c>
      <c r="B1281" s="6">
        <v>84748</v>
      </c>
    </row>
    <row r="1282" spans="1:2" x14ac:dyDescent="0.15">
      <c r="A1282" t="s">
        <v>4198</v>
      </c>
      <c r="B1282" s="6">
        <v>1788348</v>
      </c>
    </row>
    <row r="1283" spans="1:2" x14ac:dyDescent="0.15">
      <c r="A1283" t="s">
        <v>4199</v>
      </c>
      <c r="B1283" s="6">
        <v>1601994</v>
      </c>
    </row>
    <row r="1284" spans="1:2" x14ac:dyDescent="0.15">
      <c r="A1284" t="s">
        <v>4200</v>
      </c>
      <c r="B1284" s="6">
        <v>1590714</v>
      </c>
    </row>
    <row r="1285" spans="1:2" x14ac:dyDescent="0.15">
      <c r="A1285" t="s">
        <v>4201</v>
      </c>
      <c r="B1285" s="6">
        <v>1264089</v>
      </c>
    </row>
    <row r="1286" spans="1:2" x14ac:dyDescent="0.15">
      <c r="A1286" t="s">
        <v>4202</v>
      </c>
      <c r="B1286" s="6">
        <v>1801075</v>
      </c>
    </row>
    <row r="1287" spans="1:2" x14ac:dyDescent="0.15">
      <c r="A1287" t="s">
        <v>4203</v>
      </c>
      <c r="B1287" s="6">
        <v>1569650</v>
      </c>
    </row>
    <row r="1288" spans="1:2" x14ac:dyDescent="0.15">
      <c r="A1288" t="s">
        <v>4204</v>
      </c>
      <c r="B1288" s="6">
        <v>1669162</v>
      </c>
    </row>
    <row r="1289" spans="1:2" x14ac:dyDescent="0.15">
      <c r="A1289" t="s">
        <v>4205</v>
      </c>
      <c r="B1289" s="6">
        <v>1131383</v>
      </c>
    </row>
    <row r="1290" spans="1:2" x14ac:dyDescent="0.15">
      <c r="A1290" t="s">
        <v>4206</v>
      </c>
      <c r="B1290" s="6">
        <v>1604643</v>
      </c>
    </row>
    <row r="1291" spans="1:2" x14ac:dyDescent="0.15">
      <c r="A1291" t="s">
        <v>4207</v>
      </c>
      <c r="B1291" s="6">
        <v>1818874</v>
      </c>
    </row>
    <row r="1292" spans="1:2" x14ac:dyDescent="0.15">
      <c r="A1292" t="s">
        <v>4208</v>
      </c>
      <c r="B1292" s="6">
        <v>1272830</v>
      </c>
    </row>
    <row r="1293" spans="1:2" x14ac:dyDescent="0.15">
      <c r="A1293" t="s">
        <v>4209</v>
      </c>
      <c r="B1293" s="6">
        <v>918646</v>
      </c>
    </row>
    <row r="1294" spans="1:2" x14ac:dyDescent="0.15">
      <c r="A1294" t="s">
        <v>4210</v>
      </c>
      <c r="B1294" s="6">
        <v>1826470</v>
      </c>
    </row>
    <row r="1295" spans="1:2" x14ac:dyDescent="0.15">
      <c r="A1295" t="s">
        <v>4211</v>
      </c>
      <c r="B1295" s="6">
        <v>1494319</v>
      </c>
    </row>
    <row r="1296" spans="1:2" x14ac:dyDescent="0.15">
      <c r="A1296" t="s">
        <v>4212</v>
      </c>
      <c r="B1296" s="6">
        <v>1015328</v>
      </c>
    </row>
    <row r="1297" spans="1:2" x14ac:dyDescent="0.15">
      <c r="A1297" t="s">
        <v>4213</v>
      </c>
      <c r="B1297" s="6">
        <v>230557</v>
      </c>
    </row>
    <row r="1298" spans="1:2" x14ac:dyDescent="0.15">
      <c r="A1298" t="s">
        <v>4214</v>
      </c>
      <c r="B1298" s="6">
        <v>1370418</v>
      </c>
    </row>
    <row r="1299" spans="1:2" x14ac:dyDescent="0.15">
      <c r="A1299" t="s">
        <v>4215</v>
      </c>
      <c r="B1299" s="6">
        <v>1061630</v>
      </c>
    </row>
    <row r="1300" spans="1:2" x14ac:dyDescent="0.15">
      <c r="A1300" t="s">
        <v>4216</v>
      </c>
      <c r="B1300" s="6">
        <v>833640</v>
      </c>
    </row>
    <row r="1301" spans="1:2" x14ac:dyDescent="0.15">
      <c r="A1301" t="s">
        <v>4217</v>
      </c>
      <c r="B1301" s="6">
        <v>1477049</v>
      </c>
    </row>
    <row r="1302" spans="1:2" x14ac:dyDescent="0.15">
      <c r="A1302" t="s">
        <v>4218</v>
      </c>
      <c r="B1302" s="6">
        <v>1157557</v>
      </c>
    </row>
    <row r="1303" spans="1:2" x14ac:dyDescent="0.15">
      <c r="A1303" t="s">
        <v>4219</v>
      </c>
      <c r="B1303" s="6">
        <v>916789</v>
      </c>
    </row>
    <row r="1304" spans="1:2" x14ac:dyDescent="0.15">
      <c r="A1304" t="s">
        <v>4220</v>
      </c>
      <c r="B1304" s="6">
        <v>1032033</v>
      </c>
    </row>
    <row r="1305" spans="1:2" x14ac:dyDescent="0.15">
      <c r="A1305" t="s">
        <v>2726</v>
      </c>
      <c r="B1305" s="6">
        <v>1668397</v>
      </c>
    </row>
    <row r="1306" spans="1:2" x14ac:dyDescent="0.15">
      <c r="A1306" t="s">
        <v>4221</v>
      </c>
      <c r="B1306" s="6">
        <v>871763</v>
      </c>
    </row>
    <row r="1307" spans="1:2" x14ac:dyDescent="0.15">
      <c r="A1307" t="s">
        <v>1089</v>
      </c>
      <c r="B1307" s="6">
        <v>1515673</v>
      </c>
    </row>
    <row r="1308" spans="1:2" x14ac:dyDescent="0.15">
      <c r="A1308" t="s">
        <v>4222</v>
      </c>
      <c r="B1308" s="6">
        <v>1445305</v>
      </c>
    </row>
    <row r="1309" spans="1:2" x14ac:dyDescent="0.15">
      <c r="A1309" t="s">
        <v>4223</v>
      </c>
      <c r="B1309" s="6">
        <v>849869</v>
      </c>
    </row>
    <row r="1310" spans="1:2" x14ac:dyDescent="0.15">
      <c r="A1310" t="s">
        <v>4224</v>
      </c>
      <c r="B1310" s="6">
        <v>1776967</v>
      </c>
    </row>
    <row r="1311" spans="1:2" x14ac:dyDescent="0.15">
      <c r="A1311" t="s">
        <v>4225</v>
      </c>
      <c r="B1311" s="6">
        <v>714310</v>
      </c>
    </row>
    <row r="1312" spans="1:2" x14ac:dyDescent="0.15">
      <c r="A1312" t="s">
        <v>4226</v>
      </c>
      <c r="B1312" s="6">
        <v>1299939</v>
      </c>
    </row>
    <row r="1313" spans="1:2" x14ac:dyDescent="0.15">
      <c r="A1313" t="s">
        <v>3007</v>
      </c>
      <c r="B1313" s="6">
        <v>22444</v>
      </c>
    </row>
    <row r="1314" spans="1:2" x14ac:dyDescent="0.15">
      <c r="A1314" t="s">
        <v>4227</v>
      </c>
      <c r="B1314" s="6">
        <v>1324948</v>
      </c>
    </row>
    <row r="1315" spans="1:2" x14ac:dyDescent="0.15">
      <c r="A1315" t="s">
        <v>4228</v>
      </c>
      <c r="B1315" s="6">
        <v>851520</v>
      </c>
    </row>
    <row r="1316" spans="1:2" x14ac:dyDescent="0.15">
      <c r="A1316" t="s">
        <v>4229</v>
      </c>
      <c r="B1316" s="6">
        <v>39899</v>
      </c>
    </row>
    <row r="1317" spans="1:2" x14ac:dyDescent="0.15">
      <c r="A1317" t="s">
        <v>4230</v>
      </c>
      <c r="B1317" s="6">
        <v>1712807</v>
      </c>
    </row>
    <row r="1318" spans="1:2" x14ac:dyDescent="0.15">
      <c r="A1318" t="s">
        <v>4231</v>
      </c>
      <c r="B1318" s="6">
        <v>1745041</v>
      </c>
    </row>
    <row r="1319" spans="1:2" x14ac:dyDescent="0.15">
      <c r="A1319" t="s">
        <v>4232</v>
      </c>
      <c r="B1319" s="6">
        <v>1556593</v>
      </c>
    </row>
    <row r="1320" spans="1:2" x14ac:dyDescent="0.15">
      <c r="A1320" t="s">
        <v>4233</v>
      </c>
      <c r="B1320" s="6">
        <v>1754581</v>
      </c>
    </row>
    <row r="1321" spans="1:2" x14ac:dyDescent="0.15">
      <c r="A1321" t="s">
        <v>4234</v>
      </c>
      <c r="B1321" s="6">
        <v>46765</v>
      </c>
    </row>
    <row r="1322" spans="1:2" x14ac:dyDescent="0.15">
      <c r="A1322" t="s">
        <v>4235</v>
      </c>
      <c r="B1322" s="6">
        <v>39911</v>
      </c>
    </row>
    <row r="1323" spans="1:2" x14ac:dyDescent="0.15">
      <c r="A1323" t="s">
        <v>4236</v>
      </c>
      <c r="B1323" s="6">
        <v>1509589</v>
      </c>
    </row>
    <row r="1324" spans="1:2" x14ac:dyDescent="0.15">
      <c r="A1324" t="s">
        <v>4237</v>
      </c>
      <c r="B1324" s="6">
        <v>912767</v>
      </c>
    </row>
    <row r="1325" spans="1:2" x14ac:dyDescent="0.15">
      <c r="A1325" t="s">
        <v>4238</v>
      </c>
      <c r="B1325" s="6">
        <v>1618563</v>
      </c>
    </row>
    <row r="1326" spans="1:2" x14ac:dyDescent="0.15">
      <c r="A1326" t="s">
        <v>4239</v>
      </c>
      <c r="B1326" s="6">
        <v>1623925</v>
      </c>
    </row>
    <row r="1327" spans="1:2" x14ac:dyDescent="0.15">
      <c r="A1327" t="s">
        <v>4240</v>
      </c>
      <c r="B1327" s="6">
        <v>58492</v>
      </c>
    </row>
    <row r="1328" spans="1:2" x14ac:dyDescent="0.15">
      <c r="A1328" t="s">
        <v>4241</v>
      </c>
      <c r="B1328" s="6">
        <v>1214816</v>
      </c>
    </row>
    <row r="1329" spans="1:2" x14ac:dyDescent="0.15">
      <c r="A1329" t="s">
        <v>4242</v>
      </c>
      <c r="B1329" s="6">
        <v>1592000</v>
      </c>
    </row>
    <row r="1330" spans="1:2" x14ac:dyDescent="0.15">
      <c r="A1330" t="s">
        <v>4243</v>
      </c>
      <c r="B1330" s="6">
        <v>1361658</v>
      </c>
    </row>
    <row r="1331" spans="1:2" x14ac:dyDescent="0.15">
      <c r="A1331" t="s">
        <v>4244</v>
      </c>
      <c r="B1331" s="6">
        <v>949870</v>
      </c>
    </row>
    <row r="1332" spans="1:2" x14ac:dyDescent="0.15">
      <c r="A1332" t="s">
        <v>4245</v>
      </c>
      <c r="B1332" s="6">
        <v>1508633</v>
      </c>
    </row>
    <row r="1333" spans="1:2" x14ac:dyDescent="0.15">
      <c r="A1333" t="s">
        <v>4246</v>
      </c>
      <c r="B1333" s="6">
        <v>1286043</v>
      </c>
    </row>
    <row r="1334" spans="1:2" x14ac:dyDescent="0.15">
      <c r="A1334" t="s">
        <v>4247</v>
      </c>
      <c r="B1334" s="6">
        <v>1418819</v>
      </c>
    </row>
    <row r="1335" spans="1:2" x14ac:dyDescent="0.15">
      <c r="A1335" t="s">
        <v>4248</v>
      </c>
      <c r="B1335" s="6">
        <v>1115837</v>
      </c>
    </row>
    <row r="1336" spans="1:2" x14ac:dyDescent="0.15">
      <c r="A1336" t="s">
        <v>4249</v>
      </c>
      <c r="B1336" s="6">
        <v>1544522</v>
      </c>
    </row>
    <row r="1337" spans="1:2" x14ac:dyDescent="0.15">
      <c r="A1337" t="s">
        <v>4250</v>
      </c>
      <c r="B1337" s="6">
        <v>1047127</v>
      </c>
    </row>
    <row r="1338" spans="1:2" x14ac:dyDescent="0.15">
      <c r="A1338" t="s">
        <v>4251</v>
      </c>
      <c r="B1338" s="6">
        <v>1804745</v>
      </c>
    </row>
    <row r="1339" spans="1:2" x14ac:dyDescent="0.15">
      <c r="A1339" t="s">
        <v>4252</v>
      </c>
      <c r="B1339" s="6">
        <v>1674101</v>
      </c>
    </row>
    <row r="1340" spans="1:2" x14ac:dyDescent="0.15">
      <c r="A1340" t="s">
        <v>4253</v>
      </c>
      <c r="B1340" s="6">
        <v>866291</v>
      </c>
    </row>
    <row r="1341" spans="1:2" x14ac:dyDescent="0.15">
      <c r="A1341" t="s">
        <v>4254</v>
      </c>
      <c r="B1341" s="6">
        <v>88121</v>
      </c>
    </row>
    <row r="1342" spans="1:2" x14ac:dyDescent="0.15">
      <c r="A1342" t="s">
        <v>4255</v>
      </c>
      <c r="B1342" s="6">
        <v>1571123</v>
      </c>
    </row>
    <row r="1343" spans="1:2" x14ac:dyDescent="0.15">
      <c r="A1343" t="s">
        <v>1684</v>
      </c>
      <c r="B1343" s="6">
        <v>1520262</v>
      </c>
    </row>
    <row r="1344" spans="1:2" x14ac:dyDescent="0.15">
      <c r="A1344" t="s">
        <v>4256</v>
      </c>
      <c r="B1344" s="6">
        <v>1830043</v>
      </c>
    </row>
    <row r="1345" spans="1:2" x14ac:dyDescent="0.15">
      <c r="A1345" t="s">
        <v>104</v>
      </c>
      <c r="B1345" s="6">
        <v>917251</v>
      </c>
    </row>
    <row r="1346" spans="1:2" x14ac:dyDescent="0.15">
      <c r="A1346" t="s">
        <v>4257</v>
      </c>
      <c r="B1346" s="6">
        <v>1290109</v>
      </c>
    </row>
    <row r="1347" spans="1:2" x14ac:dyDescent="0.15">
      <c r="A1347" t="s">
        <v>4258</v>
      </c>
      <c r="B1347" s="6">
        <v>1435969</v>
      </c>
    </row>
    <row r="1348" spans="1:2" x14ac:dyDescent="0.15">
      <c r="A1348" t="s">
        <v>4259</v>
      </c>
      <c r="B1348" s="6">
        <v>1361113</v>
      </c>
    </row>
    <row r="1349" spans="1:2" x14ac:dyDescent="0.15">
      <c r="A1349" t="s">
        <v>4260</v>
      </c>
      <c r="B1349" s="6">
        <v>1359841</v>
      </c>
    </row>
    <row r="1350" spans="1:2" x14ac:dyDescent="0.15">
      <c r="A1350" t="s">
        <v>4261</v>
      </c>
      <c r="B1350" s="6">
        <v>913353</v>
      </c>
    </row>
    <row r="1351" spans="1:2" x14ac:dyDescent="0.15">
      <c r="A1351" t="s">
        <v>4262</v>
      </c>
      <c r="B1351" s="6">
        <v>1486957</v>
      </c>
    </row>
    <row r="1352" spans="1:2" x14ac:dyDescent="0.15">
      <c r="A1352" t="s">
        <v>4263</v>
      </c>
      <c r="B1352" s="6">
        <v>1076930</v>
      </c>
    </row>
    <row r="1353" spans="1:2" x14ac:dyDescent="0.15">
      <c r="A1353" t="s">
        <v>4264</v>
      </c>
      <c r="B1353" s="6">
        <v>66570</v>
      </c>
    </row>
    <row r="1354" spans="1:2" x14ac:dyDescent="0.15">
      <c r="A1354" t="s">
        <v>2297</v>
      </c>
      <c r="B1354" s="6">
        <v>1830214</v>
      </c>
    </row>
    <row r="1355" spans="1:2" x14ac:dyDescent="0.15">
      <c r="A1355" t="s">
        <v>2598</v>
      </c>
      <c r="B1355" s="6">
        <v>1564406</v>
      </c>
    </row>
    <row r="1356" spans="1:2" x14ac:dyDescent="0.15">
      <c r="A1356" t="s">
        <v>4265</v>
      </c>
      <c r="B1356" s="6">
        <v>1564538</v>
      </c>
    </row>
    <row r="1357" spans="1:2" x14ac:dyDescent="0.15">
      <c r="A1357" t="s">
        <v>4266</v>
      </c>
      <c r="B1357" s="6">
        <v>1617406</v>
      </c>
    </row>
    <row r="1358" spans="1:2" x14ac:dyDescent="0.15">
      <c r="A1358" t="s">
        <v>4267</v>
      </c>
      <c r="B1358" s="6">
        <v>1130464</v>
      </c>
    </row>
    <row r="1359" spans="1:2" x14ac:dyDescent="0.15">
      <c r="A1359" t="s">
        <v>4268</v>
      </c>
      <c r="B1359" s="6">
        <v>729986</v>
      </c>
    </row>
    <row r="1360" spans="1:2" x14ac:dyDescent="0.15">
      <c r="A1360" t="s">
        <v>4269</v>
      </c>
      <c r="B1360" s="6">
        <v>1619762</v>
      </c>
    </row>
    <row r="1361" spans="1:2" x14ac:dyDescent="0.15">
      <c r="A1361" t="s">
        <v>4270</v>
      </c>
      <c r="B1361" s="6">
        <v>1801169</v>
      </c>
    </row>
    <row r="1362" spans="1:2" x14ac:dyDescent="0.15">
      <c r="A1362" t="s">
        <v>4271</v>
      </c>
      <c r="B1362" s="6">
        <v>1828108</v>
      </c>
    </row>
    <row r="1363" spans="1:2" x14ac:dyDescent="0.15">
      <c r="A1363" t="s">
        <v>4272</v>
      </c>
      <c r="B1363" s="6">
        <v>908732</v>
      </c>
    </row>
    <row r="1364" spans="1:2" x14ac:dyDescent="0.15">
      <c r="A1364" t="s">
        <v>4273</v>
      </c>
      <c r="B1364" s="6">
        <v>1845097</v>
      </c>
    </row>
    <row r="1365" spans="1:2" x14ac:dyDescent="0.15">
      <c r="A1365" t="s">
        <v>4274</v>
      </c>
      <c r="B1365" s="6">
        <v>70866</v>
      </c>
    </row>
    <row r="1366" spans="1:2" x14ac:dyDescent="0.15">
      <c r="A1366" t="s">
        <v>4275</v>
      </c>
      <c r="B1366" s="6">
        <v>717605</v>
      </c>
    </row>
    <row r="1367" spans="1:2" x14ac:dyDescent="0.15">
      <c r="A1367" t="s">
        <v>4276</v>
      </c>
      <c r="B1367" s="6">
        <v>920371</v>
      </c>
    </row>
    <row r="1368" spans="1:2" x14ac:dyDescent="0.15">
      <c r="A1368" t="s">
        <v>4277</v>
      </c>
      <c r="B1368" s="6">
        <v>1378984</v>
      </c>
    </row>
    <row r="1369" spans="1:2" x14ac:dyDescent="0.15">
      <c r="A1369" t="s">
        <v>4278</v>
      </c>
      <c r="B1369" s="6">
        <v>1530950</v>
      </c>
    </row>
    <row r="1370" spans="1:2" x14ac:dyDescent="0.15">
      <c r="A1370" t="s">
        <v>4279</v>
      </c>
      <c r="B1370" s="6">
        <v>1040971</v>
      </c>
    </row>
    <row r="1371" spans="1:2" x14ac:dyDescent="0.15">
      <c r="A1371" t="s">
        <v>2575</v>
      </c>
      <c r="B1371" s="6">
        <v>1638833</v>
      </c>
    </row>
    <row r="1372" spans="1:2" x14ac:dyDescent="0.15">
      <c r="A1372" t="s">
        <v>4280</v>
      </c>
      <c r="B1372" s="6">
        <v>1504764</v>
      </c>
    </row>
    <row r="1373" spans="1:2" x14ac:dyDescent="0.15">
      <c r="A1373" t="s">
        <v>4281</v>
      </c>
      <c r="B1373" s="6">
        <v>12659</v>
      </c>
    </row>
    <row r="1374" spans="1:2" x14ac:dyDescent="0.15">
      <c r="A1374" t="s">
        <v>4282</v>
      </c>
      <c r="B1374" s="6">
        <v>1487712</v>
      </c>
    </row>
    <row r="1375" spans="1:2" x14ac:dyDescent="0.15">
      <c r="A1375" t="s">
        <v>4283</v>
      </c>
      <c r="B1375" s="6">
        <v>1576789</v>
      </c>
    </row>
    <row r="1376" spans="1:2" x14ac:dyDescent="0.15">
      <c r="A1376" t="s">
        <v>4284</v>
      </c>
      <c r="B1376" s="6">
        <v>1794669</v>
      </c>
    </row>
    <row r="1377" spans="1:2" x14ac:dyDescent="0.15">
      <c r="A1377" t="s">
        <v>4285</v>
      </c>
      <c r="B1377" s="6">
        <v>1003078</v>
      </c>
    </row>
    <row r="1378" spans="1:2" x14ac:dyDescent="0.15">
      <c r="A1378" t="s">
        <v>4286</v>
      </c>
      <c r="B1378" s="6">
        <v>1091907</v>
      </c>
    </row>
    <row r="1379" spans="1:2" x14ac:dyDescent="0.15">
      <c r="A1379" t="s">
        <v>4287</v>
      </c>
      <c r="B1379" s="6">
        <v>1736035</v>
      </c>
    </row>
    <row r="1380" spans="1:2" x14ac:dyDescent="0.15">
      <c r="A1380" t="s">
        <v>4288</v>
      </c>
      <c r="B1380" s="6">
        <v>801337</v>
      </c>
    </row>
    <row r="1381" spans="1:2" x14ac:dyDescent="0.15">
      <c r="A1381" t="s">
        <v>1688</v>
      </c>
      <c r="B1381" s="6">
        <v>1805387</v>
      </c>
    </row>
    <row r="1382" spans="1:2" x14ac:dyDescent="0.15">
      <c r="A1382" t="s">
        <v>4289</v>
      </c>
      <c r="B1382" s="6">
        <v>1448893</v>
      </c>
    </row>
    <row r="1383" spans="1:2" x14ac:dyDescent="0.15">
      <c r="A1383" t="s">
        <v>4290</v>
      </c>
      <c r="B1383" s="6">
        <v>1823945</v>
      </c>
    </row>
    <row r="1384" spans="1:2" x14ac:dyDescent="0.15">
      <c r="A1384" t="s">
        <v>4291</v>
      </c>
      <c r="B1384" s="6">
        <v>1032220</v>
      </c>
    </row>
    <row r="1385" spans="1:2" x14ac:dyDescent="0.15">
      <c r="A1385" t="s">
        <v>4292</v>
      </c>
      <c r="B1385" s="6">
        <v>935494</v>
      </c>
    </row>
    <row r="1386" spans="1:2" x14ac:dyDescent="0.15">
      <c r="A1386" t="s">
        <v>4293</v>
      </c>
      <c r="B1386" s="6">
        <v>1297989</v>
      </c>
    </row>
    <row r="1387" spans="1:2" x14ac:dyDescent="0.15">
      <c r="A1387" t="s">
        <v>4294</v>
      </c>
      <c r="B1387" s="6">
        <v>1582961</v>
      </c>
    </row>
    <row r="1388" spans="1:2" x14ac:dyDescent="0.15">
      <c r="A1388" t="s">
        <v>2731</v>
      </c>
      <c r="B1388" s="6">
        <v>883984</v>
      </c>
    </row>
    <row r="1389" spans="1:2" x14ac:dyDescent="0.15">
      <c r="A1389" t="s">
        <v>4295</v>
      </c>
      <c r="B1389" s="6">
        <v>1469367</v>
      </c>
    </row>
    <row r="1390" spans="1:2" x14ac:dyDescent="0.15">
      <c r="A1390" t="s">
        <v>4296</v>
      </c>
      <c r="B1390" s="6">
        <v>861878</v>
      </c>
    </row>
    <row r="1391" spans="1:2" x14ac:dyDescent="0.15">
      <c r="A1391" t="s">
        <v>4297</v>
      </c>
      <c r="B1391" s="6">
        <v>1122976</v>
      </c>
    </row>
    <row r="1392" spans="1:2" x14ac:dyDescent="0.15">
      <c r="A1392" t="s">
        <v>4298</v>
      </c>
      <c r="B1392" s="6">
        <v>98362</v>
      </c>
    </row>
    <row r="1393" spans="1:2" x14ac:dyDescent="0.15">
      <c r="A1393" t="s">
        <v>4299</v>
      </c>
      <c r="B1393" s="6">
        <v>816761</v>
      </c>
    </row>
    <row r="1394" spans="1:2" x14ac:dyDescent="0.15">
      <c r="A1394" t="s">
        <v>4300</v>
      </c>
      <c r="B1394" s="6">
        <v>772406</v>
      </c>
    </row>
    <row r="1395" spans="1:2" x14ac:dyDescent="0.15">
      <c r="A1395" t="s">
        <v>2721</v>
      </c>
      <c r="B1395" s="6">
        <v>1585364</v>
      </c>
    </row>
    <row r="1396" spans="1:2" x14ac:dyDescent="0.15">
      <c r="A1396" t="s">
        <v>4301</v>
      </c>
      <c r="B1396" s="6">
        <v>1670592</v>
      </c>
    </row>
    <row r="1397" spans="1:2" x14ac:dyDescent="0.15">
      <c r="A1397" t="s">
        <v>4302</v>
      </c>
      <c r="B1397" s="6">
        <v>730263</v>
      </c>
    </row>
    <row r="1398" spans="1:2" x14ac:dyDescent="0.15">
      <c r="A1398" t="s">
        <v>4303</v>
      </c>
      <c r="B1398" s="6">
        <v>1372612</v>
      </c>
    </row>
    <row r="1399" spans="1:2" x14ac:dyDescent="0.15">
      <c r="A1399" t="s">
        <v>2730</v>
      </c>
      <c r="B1399" s="6">
        <v>1521036</v>
      </c>
    </row>
    <row r="1400" spans="1:2" x14ac:dyDescent="0.15">
      <c r="A1400" t="s">
        <v>4304</v>
      </c>
      <c r="B1400" s="6">
        <v>354707</v>
      </c>
    </row>
    <row r="1401" spans="1:2" x14ac:dyDescent="0.15">
      <c r="A1401" t="s">
        <v>4305</v>
      </c>
      <c r="B1401" s="6">
        <v>1666138</v>
      </c>
    </row>
    <row r="1402" spans="1:2" x14ac:dyDescent="0.15">
      <c r="A1402" t="s">
        <v>1542</v>
      </c>
      <c r="B1402" s="6">
        <v>879407</v>
      </c>
    </row>
    <row r="1403" spans="1:2" x14ac:dyDescent="0.15">
      <c r="A1403" t="s">
        <v>4306</v>
      </c>
      <c r="B1403" s="6">
        <v>1446420</v>
      </c>
    </row>
    <row r="1404" spans="1:2" x14ac:dyDescent="0.15">
      <c r="A1404" t="s">
        <v>4307</v>
      </c>
      <c r="B1404" s="6">
        <v>1689923</v>
      </c>
    </row>
    <row r="1405" spans="1:2" x14ac:dyDescent="0.15">
      <c r="A1405" t="s">
        <v>4308</v>
      </c>
      <c r="B1405" s="6">
        <v>1758057</v>
      </c>
    </row>
    <row r="1406" spans="1:2" x14ac:dyDescent="0.15">
      <c r="A1406" t="s">
        <v>4309</v>
      </c>
      <c r="B1406" s="6">
        <v>1839439</v>
      </c>
    </row>
    <row r="1407" spans="1:2" x14ac:dyDescent="0.15">
      <c r="A1407" t="s">
        <v>4310</v>
      </c>
      <c r="B1407" s="6">
        <v>921638</v>
      </c>
    </row>
    <row r="1408" spans="1:2" x14ac:dyDescent="0.15">
      <c r="A1408" t="s">
        <v>4311</v>
      </c>
      <c r="B1408" s="6">
        <v>1363829</v>
      </c>
    </row>
    <row r="1409" spans="1:2" x14ac:dyDescent="0.15">
      <c r="A1409" t="s">
        <v>4312</v>
      </c>
      <c r="B1409" s="6">
        <v>1587732</v>
      </c>
    </row>
    <row r="1410" spans="1:2" x14ac:dyDescent="0.15">
      <c r="A1410" t="s">
        <v>4313</v>
      </c>
      <c r="B1410" s="6">
        <v>1429937</v>
      </c>
    </row>
    <row r="1411" spans="1:2" x14ac:dyDescent="0.15">
      <c r="A1411" t="s">
        <v>4314</v>
      </c>
      <c r="B1411" s="6">
        <v>1853513</v>
      </c>
    </row>
    <row r="1412" spans="1:2" x14ac:dyDescent="0.15">
      <c r="A1412" t="s">
        <v>4315</v>
      </c>
      <c r="B1412" s="6">
        <v>1430723</v>
      </c>
    </row>
    <row r="1413" spans="1:2" x14ac:dyDescent="0.15">
      <c r="A1413" t="s">
        <v>4316</v>
      </c>
      <c r="B1413" s="6">
        <v>101382</v>
      </c>
    </row>
    <row r="1414" spans="1:2" x14ac:dyDescent="0.15">
      <c r="A1414" t="s">
        <v>4317</v>
      </c>
      <c r="B1414" s="6">
        <v>1364885</v>
      </c>
    </row>
    <row r="1415" spans="1:2" x14ac:dyDescent="0.15">
      <c r="A1415" t="s">
        <v>4318</v>
      </c>
      <c r="B1415" s="6">
        <v>910073</v>
      </c>
    </row>
    <row r="1416" spans="1:2" x14ac:dyDescent="0.15">
      <c r="A1416" t="s">
        <v>2600</v>
      </c>
      <c r="B1416" s="6">
        <v>1577916</v>
      </c>
    </row>
    <row r="1417" spans="1:2" x14ac:dyDescent="0.15">
      <c r="A1417" t="s">
        <v>2576</v>
      </c>
      <c r="B1417" s="6">
        <v>1125376</v>
      </c>
    </row>
    <row r="1418" spans="1:2" x14ac:dyDescent="0.15">
      <c r="A1418" t="s">
        <v>4319</v>
      </c>
      <c r="B1418" s="6">
        <v>8858</v>
      </c>
    </row>
    <row r="1419" spans="1:2" x14ac:dyDescent="0.15">
      <c r="A1419" t="s">
        <v>4320</v>
      </c>
      <c r="B1419" s="6">
        <v>1144980</v>
      </c>
    </row>
    <row r="1420" spans="1:2" x14ac:dyDescent="0.15">
      <c r="A1420" t="s">
        <v>4321</v>
      </c>
      <c r="B1420" s="6">
        <v>1740915</v>
      </c>
    </row>
    <row r="1421" spans="1:2" x14ac:dyDescent="0.15">
      <c r="A1421" t="s">
        <v>4322</v>
      </c>
      <c r="B1421" s="6">
        <v>1701732</v>
      </c>
    </row>
    <row r="1422" spans="1:2" x14ac:dyDescent="0.15">
      <c r="A1422" t="s">
        <v>4323</v>
      </c>
      <c r="B1422" s="6">
        <v>1856437</v>
      </c>
    </row>
    <row r="1423" spans="1:2" x14ac:dyDescent="0.15">
      <c r="A1423" t="s">
        <v>4324</v>
      </c>
      <c r="B1423" s="6">
        <v>1777393</v>
      </c>
    </row>
    <row r="1424" spans="1:2" x14ac:dyDescent="0.15">
      <c r="A1424" t="s">
        <v>4325</v>
      </c>
      <c r="B1424" s="6">
        <v>1796209</v>
      </c>
    </row>
    <row r="1425" spans="1:2" x14ac:dyDescent="0.15">
      <c r="A1425" t="s">
        <v>4326</v>
      </c>
      <c r="B1425" s="6">
        <v>1092699</v>
      </c>
    </row>
    <row r="1426" spans="1:2" x14ac:dyDescent="0.15">
      <c r="A1426" t="s">
        <v>4327</v>
      </c>
      <c r="B1426" s="6">
        <v>1786842</v>
      </c>
    </row>
    <row r="1427" spans="1:2" x14ac:dyDescent="0.15">
      <c r="A1427" t="s">
        <v>4328</v>
      </c>
      <c r="B1427" s="6">
        <v>795403</v>
      </c>
    </row>
    <row r="1428" spans="1:2" x14ac:dyDescent="0.15">
      <c r="A1428" t="s">
        <v>4329</v>
      </c>
      <c r="B1428" s="6">
        <v>1142750</v>
      </c>
    </row>
    <row r="1429" spans="1:2" x14ac:dyDescent="0.15">
      <c r="A1429" t="s">
        <v>4330</v>
      </c>
      <c r="B1429" s="6">
        <v>1692063</v>
      </c>
    </row>
    <row r="1430" spans="1:2" x14ac:dyDescent="0.15">
      <c r="A1430" t="s">
        <v>4331</v>
      </c>
      <c r="B1430" s="6">
        <v>1723089</v>
      </c>
    </row>
    <row r="1431" spans="1:2" x14ac:dyDescent="0.15">
      <c r="A1431" t="s">
        <v>4332</v>
      </c>
      <c r="B1431" s="6">
        <v>1084048</v>
      </c>
    </row>
    <row r="1432" spans="1:2" x14ac:dyDescent="0.15">
      <c r="A1432" t="s">
        <v>4333</v>
      </c>
      <c r="B1432" s="6">
        <v>30697</v>
      </c>
    </row>
    <row r="1433" spans="1:2" x14ac:dyDescent="0.15">
      <c r="A1433" t="s">
        <v>4334</v>
      </c>
      <c r="B1433" s="6">
        <v>1337619</v>
      </c>
    </row>
    <row r="1434" spans="1:2" x14ac:dyDescent="0.15">
      <c r="A1434" t="s">
        <v>2727</v>
      </c>
      <c r="B1434" s="6">
        <v>1849853</v>
      </c>
    </row>
    <row r="1435" spans="1:2" x14ac:dyDescent="0.15">
      <c r="A1435" t="s">
        <v>4335</v>
      </c>
      <c r="B1435" s="6">
        <v>30625</v>
      </c>
    </row>
    <row r="1436" spans="1:2" x14ac:dyDescent="0.15">
      <c r="A1436" t="s">
        <v>4336</v>
      </c>
      <c r="B1436" s="6">
        <v>1436467</v>
      </c>
    </row>
    <row r="1437" spans="1:2" x14ac:dyDescent="0.15">
      <c r="A1437" t="s">
        <v>4337</v>
      </c>
      <c r="B1437" s="6">
        <v>1360901</v>
      </c>
    </row>
    <row r="1438" spans="1:2" x14ac:dyDescent="0.15">
      <c r="A1438" t="s">
        <v>4338</v>
      </c>
      <c r="B1438" s="6">
        <v>1702780</v>
      </c>
    </row>
    <row r="1439" spans="1:2" x14ac:dyDescent="0.15">
      <c r="A1439" t="s">
        <v>4339</v>
      </c>
      <c r="B1439" s="6">
        <v>876437</v>
      </c>
    </row>
    <row r="1440" spans="1:2" x14ac:dyDescent="0.15">
      <c r="A1440" t="s">
        <v>4340</v>
      </c>
      <c r="B1440" s="6">
        <v>1296445</v>
      </c>
    </row>
    <row r="1441" spans="1:2" x14ac:dyDescent="0.15">
      <c r="A1441" t="s">
        <v>4341</v>
      </c>
      <c r="B1441" s="6">
        <v>72333</v>
      </c>
    </row>
    <row r="1442" spans="1:2" x14ac:dyDescent="0.15">
      <c r="A1442" t="s">
        <v>4342</v>
      </c>
      <c r="B1442" s="6">
        <v>1533475</v>
      </c>
    </row>
    <row r="1443" spans="1:2" x14ac:dyDescent="0.15">
      <c r="A1443" t="s">
        <v>4343</v>
      </c>
      <c r="B1443" s="6">
        <v>887153</v>
      </c>
    </row>
    <row r="1444" spans="1:2" x14ac:dyDescent="0.15">
      <c r="A1444" t="s">
        <v>4344</v>
      </c>
      <c r="B1444" s="6">
        <v>317540</v>
      </c>
    </row>
    <row r="1445" spans="1:2" x14ac:dyDescent="0.15">
      <c r="A1445" t="s">
        <v>4345</v>
      </c>
      <c r="B1445" s="6">
        <v>812128</v>
      </c>
    </row>
    <row r="1446" spans="1:2" x14ac:dyDescent="0.15">
      <c r="A1446" t="s">
        <v>4346</v>
      </c>
      <c r="B1446" s="6">
        <v>1124941</v>
      </c>
    </row>
    <row r="1447" spans="1:2" x14ac:dyDescent="0.15">
      <c r="A1447" t="s">
        <v>2716</v>
      </c>
      <c r="B1447" s="6">
        <v>353569</v>
      </c>
    </row>
    <row r="1448" spans="1:2" x14ac:dyDescent="0.15">
      <c r="A1448" t="s">
        <v>1681</v>
      </c>
      <c r="B1448" s="6">
        <v>1567514</v>
      </c>
    </row>
    <row r="1449" spans="1:2" x14ac:dyDescent="0.15">
      <c r="A1449" t="s">
        <v>4347</v>
      </c>
      <c r="B1449" s="6">
        <v>899749</v>
      </c>
    </row>
    <row r="1450" spans="1:2" x14ac:dyDescent="0.15">
      <c r="A1450" t="s">
        <v>4348</v>
      </c>
      <c r="B1450" s="6">
        <v>1070412</v>
      </c>
    </row>
    <row r="1451" spans="1:2" x14ac:dyDescent="0.15">
      <c r="A1451" t="s">
        <v>4349</v>
      </c>
      <c r="B1451" s="6">
        <v>1698990</v>
      </c>
    </row>
    <row r="1452" spans="1:2" x14ac:dyDescent="0.15">
      <c r="A1452" t="s">
        <v>1085</v>
      </c>
      <c r="B1452" s="6">
        <v>1492422</v>
      </c>
    </row>
    <row r="1453" spans="1:2" x14ac:dyDescent="0.15">
      <c r="A1453" t="s">
        <v>3038</v>
      </c>
      <c r="B1453" s="6">
        <v>893538</v>
      </c>
    </row>
    <row r="1454" spans="1:2" x14ac:dyDescent="0.15">
      <c r="A1454" t="s">
        <v>4350</v>
      </c>
      <c r="B1454" s="6">
        <v>1762459</v>
      </c>
    </row>
    <row r="1455" spans="1:2" x14ac:dyDescent="0.15">
      <c r="A1455" t="s">
        <v>2384</v>
      </c>
      <c r="B1455" s="6">
        <v>1828443</v>
      </c>
    </row>
    <row r="1456" spans="1:2" x14ac:dyDescent="0.15">
      <c r="A1456" t="s">
        <v>4351</v>
      </c>
      <c r="B1456" s="6">
        <v>921082</v>
      </c>
    </row>
    <row r="1457" spans="1:2" x14ac:dyDescent="0.15">
      <c r="A1457" t="s">
        <v>4352</v>
      </c>
      <c r="B1457" s="6">
        <v>1685040</v>
      </c>
    </row>
    <row r="1458" spans="1:2" x14ac:dyDescent="0.15">
      <c r="A1458" t="s">
        <v>1093</v>
      </c>
      <c r="B1458" s="6">
        <v>1412558</v>
      </c>
    </row>
    <row r="1459" spans="1:2" x14ac:dyDescent="0.15">
      <c r="A1459" t="s">
        <v>4353</v>
      </c>
      <c r="B1459" s="6">
        <v>1334036</v>
      </c>
    </row>
    <row r="1460" spans="1:2" x14ac:dyDescent="0.15">
      <c r="A1460" t="s">
        <v>4354</v>
      </c>
      <c r="B1460" s="6">
        <v>784977</v>
      </c>
    </row>
    <row r="1461" spans="1:2" x14ac:dyDescent="0.15">
      <c r="A1461" t="s">
        <v>4355</v>
      </c>
      <c r="B1461" s="6">
        <v>1448056</v>
      </c>
    </row>
    <row r="1462" spans="1:2" x14ac:dyDescent="0.15">
      <c r="A1462" t="s">
        <v>4356</v>
      </c>
      <c r="B1462" s="6">
        <v>7431</v>
      </c>
    </row>
    <row r="1463" spans="1:2" x14ac:dyDescent="0.15">
      <c r="A1463" t="s">
        <v>4357</v>
      </c>
      <c r="B1463" s="6">
        <v>57515</v>
      </c>
    </row>
    <row r="1464" spans="1:2" x14ac:dyDescent="0.15">
      <c r="A1464" t="s">
        <v>2601</v>
      </c>
      <c r="B1464" s="6">
        <v>896262</v>
      </c>
    </row>
    <row r="1465" spans="1:2" x14ac:dyDescent="0.15">
      <c r="A1465" t="s">
        <v>4358</v>
      </c>
      <c r="B1465" s="6">
        <v>837465</v>
      </c>
    </row>
    <row r="1466" spans="1:2" x14ac:dyDescent="0.15">
      <c r="A1466" t="s">
        <v>4359</v>
      </c>
      <c r="B1466" s="6">
        <v>1381668</v>
      </c>
    </row>
    <row r="1467" spans="1:2" x14ac:dyDescent="0.15">
      <c r="A1467" t="s">
        <v>4360</v>
      </c>
      <c r="B1467" s="6">
        <v>1660734</v>
      </c>
    </row>
    <row r="1468" spans="1:2" x14ac:dyDescent="0.15">
      <c r="A1468" t="s">
        <v>4361</v>
      </c>
      <c r="B1468" s="6">
        <v>1837430</v>
      </c>
    </row>
    <row r="1469" spans="1:2" x14ac:dyDescent="0.15">
      <c r="A1469" t="s">
        <v>4362</v>
      </c>
      <c r="B1469" s="6">
        <v>1102112</v>
      </c>
    </row>
    <row r="1470" spans="1:2" x14ac:dyDescent="0.15">
      <c r="A1470" t="s">
        <v>4363</v>
      </c>
      <c r="B1470" s="6">
        <v>1756770</v>
      </c>
    </row>
    <row r="1471" spans="1:2" x14ac:dyDescent="0.15">
      <c r="A1471" t="s">
        <v>2735</v>
      </c>
      <c r="B1471" s="6">
        <v>1639691</v>
      </c>
    </row>
    <row r="1472" spans="1:2" x14ac:dyDescent="0.15">
      <c r="A1472" t="s">
        <v>4364</v>
      </c>
      <c r="B1472" s="6">
        <v>1295484</v>
      </c>
    </row>
    <row r="1473" spans="1:2" x14ac:dyDescent="0.15">
      <c r="A1473" t="s">
        <v>4365</v>
      </c>
      <c r="B1473" s="6">
        <v>356309</v>
      </c>
    </row>
    <row r="1474" spans="1:2" x14ac:dyDescent="0.15">
      <c r="A1474" t="s">
        <v>4366</v>
      </c>
      <c r="B1474" s="6">
        <v>1050446</v>
      </c>
    </row>
    <row r="1475" spans="1:2" x14ac:dyDescent="0.15">
      <c r="A1475" t="s">
        <v>4367</v>
      </c>
      <c r="B1475" s="6">
        <v>69891</v>
      </c>
    </row>
    <row r="1476" spans="1:2" x14ac:dyDescent="0.15">
      <c r="A1476" t="s">
        <v>4368</v>
      </c>
      <c r="B1476" s="6">
        <v>750577</v>
      </c>
    </row>
    <row r="1477" spans="1:2" x14ac:dyDescent="0.15">
      <c r="A1477" t="s">
        <v>4369</v>
      </c>
      <c r="B1477" s="6">
        <v>1849253</v>
      </c>
    </row>
    <row r="1478" spans="1:2" x14ac:dyDescent="0.15">
      <c r="A1478" t="s">
        <v>4370</v>
      </c>
      <c r="B1478" s="6">
        <v>1000753</v>
      </c>
    </row>
    <row r="1479" spans="1:2" x14ac:dyDescent="0.15">
      <c r="A1479" t="s">
        <v>4371</v>
      </c>
      <c r="B1479" s="6">
        <v>1341766</v>
      </c>
    </row>
    <row r="1480" spans="1:2" x14ac:dyDescent="0.15">
      <c r="A1480" t="s">
        <v>1332</v>
      </c>
      <c r="B1480" s="6">
        <v>1000694</v>
      </c>
    </row>
    <row r="1481" spans="1:2" x14ac:dyDescent="0.15">
      <c r="A1481" t="s">
        <v>4372</v>
      </c>
      <c r="B1481" s="6">
        <v>1822993</v>
      </c>
    </row>
    <row r="1482" spans="1:2" x14ac:dyDescent="0.15">
      <c r="A1482" t="s">
        <v>4373</v>
      </c>
      <c r="B1482" s="6">
        <v>1834048</v>
      </c>
    </row>
    <row r="1483" spans="1:2" x14ac:dyDescent="0.15">
      <c r="A1483" t="s">
        <v>585</v>
      </c>
      <c r="B1483" s="6">
        <v>1704292</v>
      </c>
    </row>
    <row r="1484" spans="1:2" x14ac:dyDescent="0.15">
      <c r="A1484" t="s">
        <v>4374</v>
      </c>
      <c r="B1484" s="6">
        <v>1611647</v>
      </c>
    </row>
    <row r="1485" spans="1:2" x14ac:dyDescent="0.15">
      <c r="A1485" t="s">
        <v>2714</v>
      </c>
      <c r="B1485" s="6">
        <v>1823239</v>
      </c>
    </row>
    <row r="1486" spans="1:2" x14ac:dyDescent="0.15">
      <c r="A1486" t="s">
        <v>4375</v>
      </c>
      <c r="B1486" s="6">
        <v>1545851</v>
      </c>
    </row>
    <row r="1487" spans="1:2" x14ac:dyDescent="0.15">
      <c r="A1487" t="s">
        <v>4376</v>
      </c>
      <c r="B1487" s="6">
        <v>1809104</v>
      </c>
    </row>
    <row r="1488" spans="1:2" x14ac:dyDescent="0.15">
      <c r="A1488" t="s">
        <v>2733</v>
      </c>
      <c r="B1488" s="6">
        <v>1531048</v>
      </c>
    </row>
    <row r="1489" spans="1:2" x14ac:dyDescent="0.15">
      <c r="A1489" t="s">
        <v>4377</v>
      </c>
      <c r="B1489" s="6">
        <v>23194</v>
      </c>
    </row>
    <row r="1490" spans="1:2" x14ac:dyDescent="0.15">
      <c r="A1490" t="s">
        <v>4378</v>
      </c>
      <c r="B1490" s="6">
        <v>1664998</v>
      </c>
    </row>
    <row r="1491" spans="1:2" x14ac:dyDescent="0.15">
      <c r="A1491" t="s">
        <v>4379</v>
      </c>
      <c r="B1491" s="6">
        <v>1811882</v>
      </c>
    </row>
    <row r="1492" spans="1:2" x14ac:dyDescent="0.15">
      <c r="A1492" t="s">
        <v>4380</v>
      </c>
      <c r="B1492" s="6">
        <v>1418121</v>
      </c>
    </row>
    <row r="1493" spans="1:2" x14ac:dyDescent="0.15">
      <c r="A1493" t="s">
        <v>1313</v>
      </c>
      <c r="B1493" s="6">
        <v>1674416</v>
      </c>
    </row>
    <row r="1494" spans="1:2" x14ac:dyDescent="0.15">
      <c r="A1494" t="s">
        <v>4381</v>
      </c>
      <c r="B1494" s="6">
        <v>1628369</v>
      </c>
    </row>
    <row r="1495" spans="1:2" x14ac:dyDescent="0.15">
      <c r="A1495" t="s">
        <v>4382</v>
      </c>
      <c r="B1495" s="6">
        <v>1726122</v>
      </c>
    </row>
    <row r="1496" spans="1:2" x14ac:dyDescent="0.15">
      <c r="A1496" t="s">
        <v>4383</v>
      </c>
      <c r="B1496" s="6">
        <v>911177</v>
      </c>
    </row>
    <row r="1497" spans="1:2" x14ac:dyDescent="0.15">
      <c r="A1497" t="s">
        <v>4384</v>
      </c>
      <c r="B1497" s="6">
        <v>1497770</v>
      </c>
    </row>
    <row r="1498" spans="1:2" x14ac:dyDescent="0.15">
      <c r="A1498" t="s">
        <v>4385</v>
      </c>
      <c r="B1498" s="6">
        <v>1476204</v>
      </c>
    </row>
    <row r="1499" spans="1:2" x14ac:dyDescent="0.15">
      <c r="A1499" t="s">
        <v>4386</v>
      </c>
      <c r="B1499" s="6">
        <v>1108426</v>
      </c>
    </row>
    <row r="1500" spans="1:2" x14ac:dyDescent="0.15">
      <c r="A1500" t="s">
        <v>4387</v>
      </c>
      <c r="B1500" s="6">
        <v>1411207</v>
      </c>
    </row>
    <row r="1501" spans="1:2" x14ac:dyDescent="0.15">
      <c r="A1501" t="s">
        <v>903</v>
      </c>
      <c r="B1501" s="6">
        <v>1421876</v>
      </c>
    </row>
    <row r="1502" spans="1:2" x14ac:dyDescent="0.15">
      <c r="A1502" t="s">
        <v>4388</v>
      </c>
      <c r="B1502" s="6">
        <v>88941</v>
      </c>
    </row>
    <row r="1503" spans="1:2" x14ac:dyDescent="0.15">
      <c r="A1503" t="s">
        <v>44</v>
      </c>
      <c r="B1503" s="6">
        <v>825313</v>
      </c>
    </row>
    <row r="1504" spans="1:2" x14ac:dyDescent="0.15">
      <c r="A1504" t="s">
        <v>4389</v>
      </c>
      <c r="B1504" s="6">
        <v>1679688</v>
      </c>
    </row>
    <row r="1505" spans="1:2" x14ac:dyDescent="0.15">
      <c r="A1505" t="s">
        <v>4390</v>
      </c>
      <c r="B1505" s="6">
        <v>9326</v>
      </c>
    </row>
    <row r="1506" spans="1:2" x14ac:dyDescent="0.15">
      <c r="A1506" t="s">
        <v>4391</v>
      </c>
      <c r="B1506" s="6">
        <v>1273813</v>
      </c>
    </row>
    <row r="1507" spans="1:2" x14ac:dyDescent="0.15">
      <c r="A1507" t="s">
        <v>4392</v>
      </c>
      <c r="B1507" s="6">
        <v>1494259</v>
      </c>
    </row>
    <row r="1508" spans="1:2" x14ac:dyDescent="0.15">
      <c r="A1508" t="s">
        <v>2743</v>
      </c>
      <c r="B1508" s="6">
        <v>816956</v>
      </c>
    </row>
    <row r="1509" spans="1:2" x14ac:dyDescent="0.15">
      <c r="A1509" t="s">
        <v>4393</v>
      </c>
      <c r="B1509" s="6">
        <v>1666134</v>
      </c>
    </row>
    <row r="1510" spans="1:2" x14ac:dyDescent="0.15">
      <c r="A1510" t="s">
        <v>4394</v>
      </c>
      <c r="B1510" s="6">
        <v>1834622</v>
      </c>
    </row>
    <row r="1511" spans="1:2" x14ac:dyDescent="0.15">
      <c r="A1511" t="s">
        <v>4395</v>
      </c>
      <c r="B1511" s="6">
        <v>314808</v>
      </c>
    </row>
    <row r="1512" spans="1:2" x14ac:dyDescent="0.15">
      <c r="A1512" t="s">
        <v>4396</v>
      </c>
      <c r="B1512" s="6">
        <v>109563</v>
      </c>
    </row>
    <row r="1513" spans="1:2" x14ac:dyDescent="0.15">
      <c r="A1513" t="s">
        <v>4397</v>
      </c>
      <c r="B1513" s="6">
        <v>56047</v>
      </c>
    </row>
    <row r="1514" spans="1:2" x14ac:dyDescent="0.15">
      <c r="A1514" t="s">
        <v>4398</v>
      </c>
      <c r="B1514" s="6">
        <v>1288469</v>
      </c>
    </row>
    <row r="1515" spans="1:2" x14ac:dyDescent="0.15">
      <c r="A1515" t="s">
        <v>4399</v>
      </c>
      <c r="B1515" s="6">
        <v>890926</v>
      </c>
    </row>
    <row r="1516" spans="1:2" x14ac:dyDescent="0.15">
      <c r="A1516" t="s">
        <v>4400</v>
      </c>
      <c r="B1516" s="6">
        <v>832988</v>
      </c>
    </row>
    <row r="1517" spans="1:2" x14ac:dyDescent="0.15">
      <c r="A1517" t="s">
        <v>4401</v>
      </c>
      <c r="B1517" s="6">
        <v>886977</v>
      </c>
    </row>
    <row r="1518" spans="1:2" x14ac:dyDescent="0.15">
      <c r="A1518" t="s">
        <v>4402</v>
      </c>
      <c r="B1518" s="6">
        <v>1702744</v>
      </c>
    </row>
    <row r="1519" spans="1:2" x14ac:dyDescent="0.15">
      <c r="A1519" t="s">
        <v>4403</v>
      </c>
      <c r="B1519" s="6">
        <v>1437774</v>
      </c>
    </row>
    <row r="1520" spans="1:2" x14ac:dyDescent="0.15">
      <c r="A1520" t="s">
        <v>4404</v>
      </c>
      <c r="B1520" s="6">
        <v>1836470</v>
      </c>
    </row>
    <row r="1521" spans="1:2" x14ac:dyDescent="0.15">
      <c r="A1521" t="s">
        <v>4405</v>
      </c>
      <c r="B1521" s="6">
        <v>1434588</v>
      </c>
    </row>
    <row r="1522" spans="1:2" x14ac:dyDescent="0.15">
      <c r="A1522" t="s">
        <v>4406</v>
      </c>
      <c r="B1522" s="6">
        <v>1636519</v>
      </c>
    </row>
    <row r="1523" spans="1:2" x14ac:dyDescent="0.15">
      <c r="A1523" t="s">
        <v>4407</v>
      </c>
      <c r="B1523" s="6">
        <v>1455633</v>
      </c>
    </row>
    <row r="1524" spans="1:2" x14ac:dyDescent="0.15">
      <c r="A1524" t="s">
        <v>4408</v>
      </c>
      <c r="B1524" s="6">
        <v>806628</v>
      </c>
    </row>
    <row r="1525" spans="1:2" x14ac:dyDescent="0.15">
      <c r="A1525" t="s">
        <v>4409</v>
      </c>
      <c r="B1525" s="6">
        <v>91928</v>
      </c>
    </row>
    <row r="1526" spans="1:2" x14ac:dyDescent="0.15">
      <c r="A1526" t="s">
        <v>1316</v>
      </c>
      <c r="B1526" s="6">
        <v>1652130</v>
      </c>
    </row>
    <row r="1527" spans="1:2" x14ac:dyDescent="0.15">
      <c r="A1527" t="s">
        <v>4410</v>
      </c>
      <c r="B1527" s="6">
        <v>1045450</v>
      </c>
    </row>
    <row r="1528" spans="1:2" x14ac:dyDescent="0.15">
      <c r="A1528" t="s">
        <v>4411</v>
      </c>
      <c r="B1528" s="6">
        <v>1856525</v>
      </c>
    </row>
    <row r="1529" spans="1:2" x14ac:dyDescent="0.15">
      <c r="A1529" t="s">
        <v>4412</v>
      </c>
      <c r="B1529" s="6">
        <v>1584425</v>
      </c>
    </row>
    <row r="1530" spans="1:2" x14ac:dyDescent="0.15">
      <c r="A1530" t="s">
        <v>4413</v>
      </c>
      <c r="B1530" s="6">
        <v>1433660</v>
      </c>
    </row>
    <row r="1531" spans="1:2" x14ac:dyDescent="0.15">
      <c r="A1531" t="s">
        <v>4414</v>
      </c>
      <c r="B1531" s="6">
        <v>85961</v>
      </c>
    </row>
    <row r="1532" spans="1:2" x14ac:dyDescent="0.15">
      <c r="A1532" t="s">
        <v>4415</v>
      </c>
      <c r="B1532" s="6">
        <v>1356570</v>
      </c>
    </row>
    <row r="1533" spans="1:2" x14ac:dyDescent="0.15">
      <c r="A1533" t="s">
        <v>4416</v>
      </c>
      <c r="B1533" s="6">
        <v>1718512</v>
      </c>
    </row>
    <row r="1534" spans="1:2" x14ac:dyDescent="0.15">
      <c r="A1534" t="s">
        <v>4417</v>
      </c>
      <c r="B1534" s="6">
        <v>1574540</v>
      </c>
    </row>
    <row r="1535" spans="1:2" x14ac:dyDescent="0.15">
      <c r="A1535" t="s">
        <v>4418</v>
      </c>
      <c r="B1535" s="6">
        <v>275880</v>
      </c>
    </row>
    <row r="1536" spans="1:2" x14ac:dyDescent="0.15">
      <c r="A1536" t="s">
        <v>2998</v>
      </c>
      <c r="B1536" s="6">
        <v>1823529</v>
      </c>
    </row>
    <row r="1537" spans="1:2" x14ac:dyDescent="0.15">
      <c r="A1537" t="s">
        <v>2736</v>
      </c>
      <c r="B1537" s="6">
        <v>1388658</v>
      </c>
    </row>
    <row r="1538" spans="1:2" x14ac:dyDescent="0.15">
      <c r="A1538" t="s">
        <v>4419</v>
      </c>
      <c r="B1538" s="6">
        <v>1126956</v>
      </c>
    </row>
    <row r="1539" spans="1:2" x14ac:dyDescent="0.15">
      <c r="A1539" t="s">
        <v>4420</v>
      </c>
      <c r="B1539" s="6">
        <v>1364479</v>
      </c>
    </row>
    <row r="1540" spans="1:2" x14ac:dyDescent="0.15">
      <c r="A1540" t="s">
        <v>4421</v>
      </c>
      <c r="B1540" s="6">
        <v>16040</v>
      </c>
    </row>
    <row r="1541" spans="1:2" x14ac:dyDescent="0.15">
      <c r="A1541" t="s">
        <v>4422</v>
      </c>
      <c r="B1541" s="6">
        <v>1902733</v>
      </c>
    </row>
    <row r="1542" spans="1:2" x14ac:dyDescent="0.15">
      <c r="A1542" t="s">
        <v>4423</v>
      </c>
      <c r="B1542" s="6">
        <v>1338749</v>
      </c>
    </row>
    <row r="1543" spans="1:2" x14ac:dyDescent="0.15">
      <c r="A1543" t="s">
        <v>3008</v>
      </c>
      <c r="B1543" s="6">
        <v>1284812</v>
      </c>
    </row>
    <row r="1544" spans="1:2" x14ac:dyDescent="0.15">
      <c r="A1544" t="s">
        <v>4424</v>
      </c>
      <c r="B1544" s="6">
        <v>1451279</v>
      </c>
    </row>
    <row r="1545" spans="1:2" x14ac:dyDescent="0.15">
      <c r="A1545" t="s">
        <v>4425</v>
      </c>
      <c r="B1545" s="6">
        <v>1439288</v>
      </c>
    </row>
    <row r="1546" spans="1:2" x14ac:dyDescent="0.15">
      <c r="A1546" t="s">
        <v>4426</v>
      </c>
      <c r="B1546" s="6">
        <v>42582</v>
      </c>
    </row>
    <row r="1547" spans="1:2" x14ac:dyDescent="0.15">
      <c r="A1547" t="s">
        <v>4427</v>
      </c>
      <c r="B1547" s="6">
        <v>37808</v>
      </c>
    </row>
    <row r="1548" spans="1:2" x14ac:dyDescent="0.15">
      <c r="A1548" t="s">
        <v>4428</v>
      </c>
      <c r="B1548" s="6">
        <v>1676238</v>
      </c>
    </row>
    <row r="1549" spans="1:2" x14ac:dyDescent="0.15">
      <c r="A1549" t="s">
        <v>4429</v>
      </c>
      <c r="B1549" s="6">
        <v>1579877</v>
      </c>
    </row>
    <row r="1550" spans="1:2" x14ac:dyDescent="0.15">
      <c r="A1550" t="s">
        <v>4430</v>
      </c>
      <c r="B1550" s="6">
        <v>1721947</v>
      </c>
    </row>
    <row r="1551" spans="1:2" x14ac:dyDescent="0.15">
      <c r="A1551" t="s">
        <v>4431</v>
      </c>
      <c r="B1551" s="6">
        <v>3453</v>
      </c>
    </row>
    <row r="1552" spans="1:2" x14ac:dyDescent="0.15">
      <c r="A1552" t="s">
        <v>3042</v>
      </c>
      <c r="B1552" s="6">
        <v>1195737</v>
      </c>
    </row>
    <row r="1553" spans="1:2" x14ac:dyDescent="0.15">
      <c r="A1553" t="s">
        <v>4432</v>
      </c>
      <c r="B1553" s="6">
        <v>1493594</v>
      </c>
    </row>
    <row r="1554" spans="1:2" x14ac:dyDescent="0.15">
      <c r="A1554" t="s">
        <v>4433</v>
      </c>
      <c r="B1554" s="6">
        <v>1077771</v>
      </c>
    </row>
    <row r="1555" spans="1:2" x14ac:dyDescent="0.15">
      <c r="A1555" t="s">
        <v>4434</v>
      </c>
      <c r="B1555" s="6">
        <v>1058255</v>
      </c>
    </row>
    <row r="1556" spans="1:2" x14ac:dyDescent="0.15">
      <c r="A1556" t="s">
        <v>4435</v>
      </c>
      <c r="B1556" s="6">
        <v>840489</v>
      </c>
    </row>
    <row r="1557" spans="1:2" x14ac:dyDescent="0.15">
      <c r="A1557" t="s">
        <v>4436</v>
      </c>
      <c r="B1557" s="6">
        <v>1312109</v>
      </c>
    </row>
    <row r="1558" spans="1:2" x14ac:dyDescent="0.15">
      <c r="A1558" t="s">
        <v>4437</v>
      </c>
      <c r="B1558" s="6">
        <v>1527636</v>
      </c>
    </row>
    <row r="1559" spans="1:2" x14ac:dyDescent="0.15">
      <c r="A1559" t="s">
        <v>4438</v>
      </c>
      <c r="B1559" s="6">
        <v>1408710</v>
      </c>
    </row>
    <row r="1560" spans="1:2" x14ac:dyDescent="0.15">
      <c r="A1560" t="s">
        <v>4439</v>
      </c>
      <c r="B1560" s="6">
        <v>776901</v>
      </c>
    </row>
    <row r="1561" spans="1:2" x14ac:dyDescent="0.15">
      <c r="A1561" t="s">
        <v>4440</v>
      </c>
      <c r="B1561" s="6">
        <v>1451809</v>
      </c>
    </row>
    <row r="1562" spans="1:2" x14ac:dyDescent="0.15">
      <c r="A1562" t="s">
        <v>4441</v>
      </c>
      <c r="B1562" s="6">
        <v>1546354</v>
      </c>
    </row>
    <row r="1563" spans="1:2" x14ac:dyDescent="0.15">
      <c r="A1563" t="s">
        <v>4442</v>
      </c>
      <c r="B1563" s="6">
        <v>40211</v>
      </c>
    </row>
    <row r="1564" spans="1:2" x14ac:dyDescent="0.15">
      <c r="A1564" t="s">
        <v>4443</v>
      </c>
      <c r="B1564" s="6">
        <v>1433195</v>
      </c>
    </row>
    <row r="1565" spans="1:2" x14ac:dyDescent="0.15">
      <c r="A1565" t="s">
        <v>4444</v>
      </c>
      <c r="B1565" s="6">
        <v>1821806</v>
      </c>
    </row>
    <row r="1566" spans="1:2" x14ac:dyDescent="0.15">
      <c r="A1566" t="s">
        <v>4445</v>
      </c>
      <c r="B1566" s="6">
        <v>1364954</v>
      </c>
    </row>
    <row r="1567" spans="1:2" x14ac:dyDescent="0.15">
      <c r="A1567" t="s">
        <v>4446</v>
      </c>
      <c r="B1567" s="6">
        <v>1060822</v>
      </c>
    </row>
    <row r="1568" spans="1:2" x14ac:dyDescent="0.15">
      <c r="A1568" t="s">
        <v>4447</v>
      </c>
      <c r="B1568" s="6">
        <v>1581285</v>
      </c>
    </row>
    <row r="1569" spans="1:2" x14ac:dyDescent="0.15">
      <c r="A1569" t="s">
        <v>4448</v>
      </c>
      <c r="B1569" s="6">
        <v>310142</v>
      </c>
    </row>
    <row r="1570" spans="1:2" x14ac:dyDescent="0.15">
      <c r="A1570" t="s">
        <v>4449</v>
      </c>
      <c r="B1570" s="6">
        <v>1158463</v>
      </c>
    </row>
    <row r="1571" spans="1:2" x14ac:dyDescent="0.15">
      <c r="A1571" t="s">
        <v>4450</v>
      </c>
      <c r="B1571" s="6">
        <v>1441683</v>
      </c>
    </row>
    <row r="1572" spans="1:2" x14ac:dyDescent="0.15">
      <c r="A1572" t="s">
        <v>4451</v>
      </c>
      <c r="B1572" s="6">
        <v>1424929</v>
      </c>
    </row>
    <row r="1573" spans="1:2" x14ac:dyDescent="0.15">
      <c r="A1573" t="s">
        <v>4452</v>
      </c>
      <c r="B1573" s="6">
        <v>1331520</v>
      </c>
    </row>
    <row r="1574" spans="1:2" x14ac:dyDescent="0.15">
      <c r="A1574" t="s">
        <v>2738</v>
      </c>
      <c r="B1574" s="6">
        <v>1492074</v>
      </c>
    </row>
    <row r="1575" spans="1:2" x14ac:dyDescent="0.15">
      <c r="A1575" t="s">
        <v>4453</v>
      </c>
      <c r="B1575" s="6">
        <v>1569345</v>
      </c>
    </row>
    <row r="1576" spans="1:2" x14ac:dyDescent="0.15">
      <c r="A1576" t="s">
        <v>4454</v>
      </c>
      <c r="B1576" s="6">
        <v>704532</v>
      </c>
    </row>
    <row r="1577" spans="1:2" x14ac:dyDescent="0.15">
      <c r="A1577" t="s">
        <v>2605</v>
      </c>
      <c r="B1577" s="6">
        <v>1551306</v>
      </c>
    </row>
    <row r="1578" spans="1:2" x14ac:dyDescent="0.15">
      <c r="A1578" t="s">
        <v>4455</v>
      </c>
      <c r="B1578" s="6">
        <v>1876183</v>
      </c>
    </row>
    <row r="1579" spans="1:2" x14ac:dyDescent="0.15">
      <c r="A1579" t="s">
        <v>468</v>
      </c>
      <c r="B1579" s="6">
        <v>1576263</v>
      </c>
    </row>
    <row r="1580" spans="1:2" x14ac:dyDescent="0.15">
      <c r="A1580" t="s">
        <v>2577</v>
      </c>
      <c r="B1580" s="6">
        <v>1604821</v>
      </c>
    </row>
    <row r="1581" spans="1:2" x14ac:dyDescent="0.15">
      <c r="A1581" t="s">
        <v>4456</v>
      </c>
      <c r="B1581" s="6">
        <v>1166388</v>
      </c>
    </row>
    <row r="1582" spans="1:2" x14ac:dyDescent="0.15">
      <c r="A1582" t="s">
        <v>2741</v>
      </c>
      <c r="B1582" s="6">
        <v>856982</v>
      </c>
    </row>
    <row r="1583" spans="1:2" x14ac:dyDescent="0.15">
      <c r="A1583" t="s">
        <v>4457</v>
      </c>
      <c r="B1583" s="6">
        <v>1282637</v>
      </c>
    </row>
    <row r="1584" spans="1:2" x14ac:dyDescent="0.15">
      <c r="A1584" t="s">
        <v>4458</v>
      </c>
      <c r="B1584" s="6">
        <v>1534504</v>
      </c>
    </row>
    <row r="1585" spans="1:2" x14ac:dyDescent="0.15">
      <c r="A1585" t="s">
        <v>4459</v>
      </c>
      <c r="B1585" s="6">
        <v>1552275</v>
      </c>
    </row>
    <row r="1586" spans="1:2" x14ac:dyDescent="0.15">
      <c r="A1586" t="s">
        <v>4460</v>
      </c>
      <c r="B1586" s="6">
        <v>1810546</v>
      </c>
    </row>
    <row r="1587" spans="1:2" x14ac:dyDescent="0.15">
      <c r="A1587" t="s">
        <v>4461</v>
      </c>
      <c r="B1587" s="6">
        <v>910108</v>
      </c>
    </row>
    <row r="1588" spans="1:2" x14ac:dyDescent="0.15">
      <c r="A1588" t="s">
        <v>4462</v>
      </c>
      <c r="B1588" s="6">
        <v>889900</v>
      </c>
    </row>
    <row r="1589" spans="1:2" x14ac:dyDescent="0.15">
      <c r="A1589" t="s">
        <v>4463</v>
      </c>
      <c r="B1589" s="6">
        <v>1526520</v>
      </c>
    </row>
    <row r="1590" spans="1:2" x14ac:dyDescent="0.15">
      <c r="A1590" t="s">
        <v>4464</v>
      </c>
      <c r="B1590" s="6">
        <v>1124198</v>
      </c>
    </row>
    <row r="1591" spans="1:2" x14ac:dyDescent="0.15">
      <c r="A1591" t="s">
        <v>4465</v>
      </c>
      <c r="B1591" s="6">
        <v>1819928</v>
      </c>
    </row>
    <row r="1592" spans="1:2" x14ac:dyDescent="0.15">
      <c r="A1592" t="s">
        <v>4466</v>
      </c>
      <c r="B1592" s="6">
        <v>1835963</v>
      </c>
    </row>
    <row r="1593" spans="1:2" x14ac:dyDescent="0.15">
      <c r="A1593" t="s">
        <v>4467</v>
      </c>
      <c r="B1593" s="6">
        <v>1530256</v>
      </c>
    </row>
    <row r="1594" spans="1:2" x14ac:dyDescent="0.15">
      <c r="A1594" t="s">
        <v>4468</v>
      </c>
      <c r="B1594" s="6">
        <v>1311370</v>
      </c>
    </row>
    <row r="1595" spans="1:2" x14ac:dyDescent="0.15">
      <c r="A1595" t="s">
        <v>4469</v>
      </c>
      <c r="B1595" s="6">
        <v>39368</v>
      </c>
    </row>
    <row r="1596" spans="1:2" x14ac:dyDescent="0.15">
      <c r="A1596" t="s">
        <v>4470</v>
      </c>
      <c r="B1596" s="6">
        <v>1039828</v>
      </c>
    </row>
    <row r="1597" spans="1:2" x14ac:dyDescent="0.15">
      <c r="A1597" t="s">
        <v>4471</v>
      </c>
      <c r="B1597" s="6">
        <v>1013880</v>
      </c>
    </row>
    <row r="1598" spans="1:2" x14ac:dyDescent="0.15">
      <c r="A1598" t="s">
        <v>4472</v>
      </c>
      <c r="B1598" s="6">
        <v>932696</v>
      </c>
    </row>
    <row r="1599" spans="1:2" x14ac:dyDescent="0.15">
      <c r="A1599" t="s">
        <v>4473</v>
      </c>
      <c r="B1599" s="6">
        <v>913241</v>
      </c>
    </row>
    <row r="1600" spans="1:2" x14ac:dyDescent="0.15">
      <c r="A1600" t="s">
        <v>4474</v>
      </c>
      <c r="B1600" s="6">
        <v>1517375</v>
      </c>
    </row>
    <row r="1601" spans="1:2" x14ac:dyDescent="0.15">
      <c r="A1601" t="s">
        <v>4475</v>
      </c>
      <c r="B1601" s="6">
        <v>1482512</v>
      </c>
    </row>
    <row r="1602" spans="1:2" x14ac:dyDescent="0.15">
      <c r="A1602" t="s">
        <v>4476</v>
      </c>
      <c r="B1602" s="6">
        <v>912093</v>
      </c>
    </row>
    <row r="1603" spans="1:2" x14ac:dyDescent="0.15">
      <c r="A1603" t="s">
        <v>4477</v>
      </c>
      <c r="B1603" s="6">
        <v>1677576</v>
      </c>
    </row>
    <row r="1604" spans="1:2" x14ac:dyDescent="0.15">
      <c r="A1604" t="s">
        <v>675</v>
      </c>
      <c r="B1604" s="6">
        <v>1597264</v>
      </c>
    </row>
    <row r="1605" spans="1:2" x14ac:dyDescent="0.15">
      <c r="A1605" t="s">
        <v>4478</v>
      </c>
      <c r="B1605" s="6">
        <v>1742924</v>
      </c>
    </row>
    <row r="1606" spans="1:2" x14ac:dyDescent="0.15">
      <c r="A1606" t="s">
        <v>4479</v>
      </c>
      <c r="B1606" s="6">
        <v>1018963</v>
      </c>
    </row>
    <row r="1607" spans="1:2" x14ac:dyDescent="0.15">
      <c r="A1607" t="s">
        <v>4480</v>
      </c>
      <c r="B1607" s="6">
        <v>109177</v>
      </c>
    </row>
    <row r="1608" spans="1:2" x14ac:dyDescent="0.15">
      <c r="A1608" t="s">
        <v>4481</v>
      </c>
      <c r="B1608" s="6">
        <v>1561894</v>
      </c>
    </row>
    <row r="1609" spans="1:2" x14ac:dyDescent="0.15">
      <c r="A1609" t="s">
        <v>4482</v>
      </c>
      <c r="B1609" s="6">
        <v>29002</v>
      </c>
    </row>
    <row r="1610" spans="1:2" x14ac:dyDescent="0.15">
      <c r="A1610" t="s">
        <v>4483</v>
      </c>
      <c r="B1610" s="6">
        <v>1567683</v>
      </c>
    </row>
    <row r="1611" spans="1:2" x14ac:dyDescent="0.15">
      <c r="A1611" t="s">
        <v>4484</v>
      </c>
      <c r="B1611" s="6">
        <v>1863105</v>
      </c>
    </row>
    <row r="1612" spans="1:2" x14ac:dyDescent="0.15">
      <c r="A1612" t="s">
        <v>4485</v>
      </c>
      <c r="B1612" s="6">
        <v>1504008</v>
      </c>
    </row>
    <row r="1613" spans="1:2" x14ac:dyDescent="0.15">
      <c r="A1613" t="s">
        <v>4486</v>
      </c>
      <c r="B1613" s="6">
        <v>1597033</v>
      </c>
    </row>
    <row r="1614" spans="1:2" x14ac:dyDescent="0.15">
      <c r="A1614" t="s">
        <v>4487</v>
      </c>
      <c r="B1614" s="6">
        <v>1562088</v>
      </c>
    </row>
    <row r="1615" spans="1:2" x14ac:dyDescent="0.15">
      <c r="A1615" t="s">
        <v>4488</v>
      </c>
      <c r="B1615" s="6">
        <v>1782754</v>
      </c>
    </row>
    <row r="1616" spans="1:2" x14ac:dyDescent="0.15">
      <c r="A1616" t="s">
        <v>4489</v>
      </c>
      <c r="B1616" s="6">
        <v>1575515</v>
      </c>
    </row>
    <row r="1617" spans="1:2" x14ac:dyDescent="0.15">
      <c r="A1617" t="s">
        <v>4490</v>
      </c>
      <c r="B1617" s="6">
        <v>723188</v>
      </c>
    </row>
    <row r="1618" spans="1:2" x14ac:dyDescent="0.15">
      <c r="A1618" t="s">
        <v>4491</v>
      </c>
      <c r="B1618" s="6">
        <v>1747009</v>
      </c>
    </row>
    <row r="1619" spans="1:2" x14ac:dyDescent="0.15">
      <c r="A1619" t="s">
        <v>4492</v>
      </c>
      <c r="B1619" s="6">
        <v>1827075</v>
      </c>
    </row>
    <row r="1620" spans="1:2" x14ac:dyDescent="0.15">
      <c r="A1620" t="s">
        <v>4493</v>
      </c>
      <c r="B1620" s="6">
        <v>56679</v>
      </c>
    </row>
    <row r="1621" spans="1:2" x14ac:dyDescent="0.15">
      <c r="A1621" t="s">
        <v>4494</v>
      </c>
      <c r="B1621" s="6">
        <v>1689796</v>
      </c>
    </row>
    <row r="1622" spans="1:2" x14ac:dyDescent="0.15">
      <c r="A1622" t="s">
        <v>4495</v>
      </c>
      <c r="B1622" s="6">
        <v>1650962</v>
      </c>
    </row>
    <row r="1623" spans="1:2" x14ac:dyDescent="0.15">
      <c r="A1623" t="s">
        <v>4496</v>
      </c>
      <c r="B1623" s="6">
        <v>1740332</v>
      </c>
    </row>
    <row r="1624" spans="1:2" x14ac:dyDescent="0.15">
      <c r="A1624" t="s">
        <v>2087</v>
      </c>
      <c r="B1624" s="6">
        <v>1061983</v>
      </c>
    </row>
    <row r="1625" spans="1:2" x14ac:dyDescent="0.15">
      <c r="A1625" t="s">
        <v>4497</v>
      </c>
      <c r="B1625" s="6">
        <v>1085869</v>
      </c>
    </row>
    <row r="1626" spans="1:2" x14ac:dyDescent="0.15">
      <c r="A1626" t="s">
        <v>4498</v>
      </c>
      <c r="B1626" s="6">
        <v>1621563</v>
      </c>
    </row>
    <row r="1627" spans="1:2" x14ac:dyDescent="0.15">
      <c r="A1627" t="s">
        <v>4499</v>
      </c>
      <c r="B1627" s="6">
        <v>1562476</v>
      </c>
    </row>
    <row r="1628" spans="1:2" x14ac:dyDescent="0.15">
      <c r="A1628" t="s">
        <v>4500</v>
      </c>
      <c r="B1628" s="6">
        <v>1817358</v>
      </c>
    </row>
    <row r="1629" spans="1:2" x14ac:dyDescent="0.15">
      <c r="A1629" t="s">
        <v>4501</v>
      </c>
      <c r="B1629" s="6">
        <v>1823306</v>
      </c>
    </row>
    <row r="1630" spans="1:2" x14ac:dyDescent="0.15">
      <c r="A1630" t="s">
        <v>4502</v>
      </c>
      <c r="B1630" s="6">
        <v>1819994</v>
      </c>
    </row>
    <row r="1631" spans="1:2" x14ac:dyDescent="0.15">
      <c r="A1631" t="s">
        <v>4503</v>
      </c>
      <c r="B1631" s="6">
        <v>1494728</v>
      </c>
    </row>
    <row r="1632" spans="1:2" x14ac:dyDescent="0.15">
      <c r="A1632" t="s">
        <v>4504</v>
      </c>
      <c r="B1632" s="6">
        <v>901491</v>
      </c>
    </row>
    <row r="1633" spans="1:2" x14ac:dyDescent="0.15">
      <c r="A1633" t="s">
        <v>4505</v>
      </c>
      <c r="B1633" s="6">
        <v>1601072</v>
      </c>
    </row>
    <row r="1634" spans="1:2" x14ac:dyDescent="0.15">
      <c r="A1634" t="s">
        <v>1696</v>
      </c>
      <c r="B1634" s="6">
        <v>1771917</v>
      </c>
    </row>
    <row r="1635" spans="1:2" x14ac:dyDescent="0.15">
      <c r="A1635" t="s">
        <v>4506</v>
      </c>
      <c r="B1635" s="6">
        <v>933136</v>
      </c>
    </row>
    <row r="1636" spans="1:2" x14ac:dyDescent="0.15">
      <c r="A1636" t="s">
        <v>4507</v>
      </c>
      <c r="B1636" s="6">
        <v>1070235</v>
      </c>
    </row>
    <row r="1637" spans="1:2" x14ac:dyDescent="0.15">
      <c r="A1637" t="s">
        <v>2198</v>
      </c>
      <c r="B1637" s="6">
        <v>1396814</v>
      </c>
    </row>
    <row r="1638" spans="1:2" x14ac:dyDescent="0.15">
      <c r="A1638" t="s">
        <v>4508</v>
      </c>
      <c r="B1638" s="6">
        <v>892537</v>
      </c>
    </row>
    <row r="1639" spans="1:2" x14ac:dyDescent="0.15">
      <c r="A1639" t="s">
        <v>4509</v>
      </c>
      <c r="B1639" s="6">
        <v>38725</v>
      </c>
    </row>
    <row r="1640" spans="1:2" x14ac:dyDescent="0.15">
      <c r="A1640" t="s">
        <v>4510</v>
      </c>
      <c r="B1640" s="6">
        <v>1580560</v>
      </c>
    </row>
    <row r="1641" spans="1:2" x14ac:dyDescent="0.15">
      <c r="A1641" t="s">
        <v>4511</v>
      </c>
      <c r="B1641" s="6">
        <v>1625791</v>
      </c>
    </row>
    <row r="1642" spans="1:2" x14ac:dyDescent="0.15">
      <c r="A1642" t="s">
        <v>4512</v>
      </c>
      <c r="B1642" s="6">
        <v>1621434</v>
      </c>
    </row>
    <row r="1643" spans="1:2" x14ac:dyDescent="0.15">
      <c r="A1643" t="s">
        <v>4513</v>
      </c>
      <c r="B1643" s="6">
        <v>1670541</v>
      </c>
    </row>
    <row r="1644" spans="1:2" x14ac:dyDescent="0.15">
      <c r="A1644" t="s">
        <v>4514</v>
      </c>
      <c r="B1644" s="6">
        <v>894315</v>
      </c>
    </row>
    <row r="1645" spans="1:2" x14ac:dyDescent="0.15">
      <c r="A1645" t="s">
        <v>4515</v>
      </c>
      <c r="B1645" s="6">
        <v>1651717</v>
      </c>
    </row>
    <row r="1646" spans="1:2" x14ac:dyDescent="0.15">
      <c r="A1646" t="s">
        <v>4516</v>
      </c>
      <c r="B1646" s="6">
        <v>1664703</v>
      </c>
    </row>
    <row r="1647" spans="1:2" x14ac:dyDescent="0.15">
      <c r="A1647" t="s">
        <v>4517</v>
      </c>
      <c r="B1647" s="6">
        <v>1592386</v>
      </c>
    </row>
    <row r="1648" spans="1:2" x14ac:dyDescent="0.15">
      <c r="A1648" t="s">
        <v>4518</v>
      </c>
      <c r="B1648" s="6">
        <v>1866368</v>
      </c>
    </row>
    <row r="1649" spans="1:2" x14ac:dyDescent="0.15">
      <c r="A1649" t="s">
        <v>4519</v>
      </c>
      <c r="B1649" s="6">
        <v>701374</v>
      </c>
    </row>
    <row r="1650" spans="1:2" x14ac:dyDescent="0.15">
      <c r="A1650" t="s">
        <v>4520</v>
      </c>
      <c r="B1650" s="6">
        <v>935036</v>
      </c>
    </row>
    <row r="1651" spans="1:2" x14ac:dyDescent="0.15">
      <c r="A1651" t="s">
        <v>4521</v>
      </c>
      <c r="B1651" s="6">
        <v>1424182</v>
      </c>
    </row>
    <row r="1652" spans="1:2" x14ac:dyDescent="0.15">
      <c r="A1652" t="s">
        <v>4522</v>
      </c>
      <c r="B1652" s="6">
        <v>1819848</v>
      </c>
    </row>
    <row r="1653" spans="1:2" x14ac:dyDescent="0.15">
      <c r="A1653" t="s">
        <v>4523</v>
      </c>
      <c r="B1653" s="6">
        <v>1031203</v>
      </c>
    </row>
    <row r="1654" spans="1:2" x14ac:dyDescent="0.15">
      <c r="A1654" t="s">
        <v>4524</v>
      </c>
      <c r="B1654" s="6">
        <v>945764</v>
      </c>
    </row>
    <row r="1655" spans="1:2" x14ac:dyDescent="0.15">
      <c r="A1655" t="s">
        <v>4525</v>
      </c>
      <c r="B1655" s="6">
        <v>1049521</v>
      </c>
    </row>
    <row r="1656" spans="1:2" x14ac:dyDescent="0.15">
      <c r="A1656" t="s">
        <v>4526</v>
      </c>
      <c r="B1656" s="6">
        <v>40888</v>
      </c>
    </row>
    <row r="1657" spans="1:2" x14ac:dyDescent="0.15">
      <c r="A1657" t="s">
        <v>4527</v>
      </c>
      <c r="B1657" s="6">
        <v>1828365</v>
      </c>
    </row>
    <row r="1658" spans="1:2" x14ac:dyDescent="0.15">
      <c r="A1658" t="s">
        <v>1340</v>
      </c>
      <c r="B1658" s="6">
        <v>1809122</v>
      </c>
    </row>
    <row r="1659" spans="1:2" x14ac:dyDescent="0.15">
      <c r="A1659" t="s">
        <v>4528</v>
      </c>
      <c r="B1659" s="6">
        <v>857855</v>
      </c>
    </row>
    <row r="1660" spans="1:2" x14ac:dyDescent="0.15">
      <c r="A1660" t="s">
        <v>4529</v>
      </c>
      <c r="B1660" s="6">
        <v>1746618</v>
      </c>
    </row>
    <row r="1661" spans="1:2" x14ac:dyDescent="0.15">
      <c r="A1661" t="s">
        <v>3010</v>
      </c>
      <c r="B1661" s="6">
        <v>1609253</v>
      </c>
    </row>
    <row r="1662" spans="1:2" x14ac:dyDescent="0.15">
      <c r="A1662" t="s">
        <v>4530</v>
      </c>
      <c r="B1662" s="6">
        <v>1771515</v>
      </c>
    </row>
    <row r="1663" spans="1:2" x14ac:dyDescent="0.15">
      <c r="A1663" t="s">
        <v>4531</v>
      </c>
      <c r="B1663" s="6">
        <v>1474098</v>
      </c>
    </row>
    <row r="1664" spans="1:2" x14ac:dyDescent="0.15">
      <c r="A1664" t="s">
        <v>4532</v>
      </c>
      <c r="B1664" s="6">
        <v>771497</v>
      </c>
    </row>
    <row r="1665" spans="1:2" x14ac:dyDescent="0.15">
      <c r="A1665" t="s">
        <v>4533</v>
      </c>
      <c r="B1665" s="6">
        <v>1639300</v>
      </c>
    </row>
    <row r="1666" spans="1:2" x14ac:dyDescent="0.15">
      <c r="A1666" t="s">
        <v>4534</v>
      </c>
      <c r="B1666" s="6">
        <v>1681459</v>
      </c>
    </row>
    <row r="1667" spans="1:2" x14ac:dyDescent="0.15">
      <c r="A1667" t="s">
        <v>4535</v>
      </c>
      <c r="B1667" s="6">
        <v>717954</v>
      </c>
    </row>
    <row r="1668" spans="1:2" x14ac:dyDescent="0.15">
      <c r="A1668" t="s">
        <v>4536</v>
      </c>
      <c r="B1668" s="6">
        <v>776867</v>
      </c>
    </row>
    <row r="1669" spans="1:2" x14ac:dyDescent="0.15">
      <c r="A1669" t="s">
        <v>4537</v>
      </c>
      <c r="B1669" s="6">
        <v>1530238</v>
      </c>
    </row>
    <row r="1670" spans="1:2" x14ac:dyDescent="0.15">
      <c r="A1670" t="s">
        <v>4538</v>
      </c>
      <c r="B1670" s="6">
        <v>1848763</v>
      </c>
    </row>
    <row r="1671" spans="1:2" x14ac:dyDescent="0.15">
      <c r="A1671" t="s">
        <v>4539</v>
      </c>
      <c r="B1671" s="6">
        <v>354647</v>
      </c>
    </row>
    <row r="1672" spans="1:2" x14ac:dyDescent="0.15">
      <c r="A1672" t="s">
        <v>4540</v>
      </c>
      <c r="B1672" s="6">
        <v>1293135</v>
      </c>
    </row>
    <row r="1673" spans="1:2" x14ac:dyDescent="0.15">
      <c r="A1673" t="s">
        <v>1972</v>
      </c>
      <c r="B1673" s="6">
        <v>1710155</v>
      </c>
    </row>
    <row r="1674" spans="1:2" x14ac:dyDescent="0.15">
      <c r="A1674" t="s">
        <v>4541</v>
      </c>
      <c r="B1674" s="6">
        <v>803649</v>
      </c>
    </row>
    <row r="1675" spans="1:2" x14ac:dyDescent="0.15">
      <c r="A1675" t="s">
        <v>4542</v>
      </c>
      <c r="B1675" s="6">
        <v>833079</v>
      </c>
    </row>
    <row r="1676" spans="1:2" x14ac:dyDescent="0.15">
      <c r="A1676" t="s">
        <v>4543</v>
      </c>
      <c r="B1676" s="6">
        <v>1840776</v>
      </c>
    </row>
    <row r="1677" spans="1:2" x14ac:dyDescent="0.15">
      <c r="A1677" t="s">
        <v>4544</v>
      </c>
      <c r="B1677" s="6">
        <v>861842</v>
      </c>
    </row>
    <row r="1678" spans="1:2" x14ac:dyDescent="0.15">
      <c r="A1678" t="s">
        <v>4545</v>
      </c>
      <c r="B1678" s="6">
        <v>317788</v>
      </c>
    </row>
    <row r="1679" spans="1:2" x14ac:dyDescent="0.15">
      <c r="A1679" t="s">
        <v>4546</v>
      </c>
      <c r="B1679" s="6">
        <v>1280263</v>
      </c>
    </row>
    <row r="1680" spans="1:2" x14ac:dyDescent="0.15">
      <c r="A1680" t="s">
        <v>4547</v>
      </c>
      <c r="B1680" s="6">
        <v>1672013</v>
      </c>
    </row>
    <row r="1681" spans="1:2" x14ac:dyDescent="0.15">
      <c r="A1681" t="s">
        <v>4548</v>
      </c>
      <c r="B1681" s="6">
        <v>1770450</v>
      </c>
    </row>
    <row r="1682" spans="1:2" x14ac:dyDescent="0.15">
      <c r="A1682" t="s">
        <v>4549</v>
      </c>
      <c r="B1682" s="6">
        <v>868780</v>
      </c>
    </row>
    <row r="1683" spans="1:2" x14ac:dyDescent="0.15">
      <c r="A1683" t="s">
        <v>4550</v>
      </c>
      <c r="B1683" s="6">
        <v>910406</v>
      </c>
    </row>
    <row r="1684" spans="1:2" x14ac:dyDescent="0.15">
      <c r="A1684" t="s">
        <v>1704</v>
      </c>
      <c r="B1684" s="6">
        <v>1070494</v>
      </c>
    </row>
    <row r="1685" spans="1:2" x14ac:dyDescent="0.15">
      <c r="A1685" t="s">
        <v>4551</v>
      </c>
      <c r="B1685" s="6">
        <v>1716957</v>
      </c>
    </row>
    <row r="1686" spans="1:2" x14ac:dyDescent="0.15">
      <c r="A1686" t="s">
        <v>4552</v>
      </c>
      <c r="B1686" s="6">
        <v>1328237</v>
      </c>
    </row>
    <row r="1687" spans="1:2" x14ac:dyDescent="0.15">
      <c r="A1687" t="s">
        <v>4553</v>
      </c>
      <c r="B1687" s="6">
        <v>89439</v>
      </c>
    </row>
    <row r="1688" spans="1:2" x14ac:dyDescent="0.15">
      <c r="A1688" t="s">
        <v>4554</v>
      </c>
      <c r="B1688" s="6">
        <v>66756</v>
      </c>
    </row>
    <row r="1689" spans="1:2" x14ac:dyDescent="0.15">
      <c r="A1689" t="s">
        <v>4555</v>
      </c>
      <c r="B1689" s="6">
        <v>1596967</v>
      </c>
    </row>
    <row r="1690" spans="1:2" x14ac:dyDescent="0.15">
      <c r="A1690" t="s">
        <v>4556</v>
      </c>
      <c r="B1690" s="6">
        <v>1459200</v>
      </c>
    </row>
    <row r="1691" spans="1:2" x14ac:dyDescent="0.15">
      <c r="A1691" t="s">
        <v>2465</v>
      </c>
      <c r="B1691" s="6">
        <v>1697884</v>
      </c>
    </row>
    <row r="1692" spans="1:2" x14ac:dyDescent="0.15">
      <c r="A1692" t="s">
        <v>4557</v>
      </c>
      <c r="B1692" s="6">
        <v>1039399</v>
      </c>
    </row>
    <row r="1693" spans="1:2" x14ac:dyDescent="0.15">
      <c r="A1693" t="s">
        <v>4558</v>
      </c>
      <c r="B1693" s="6">
        <v>1126874</v>
      </c>
    </row>
    <row r="1694" spans="1:2" x14ac:dyDescent="0.15">
      <c r="A1694" t="s">
        <v>4559</v>
      </c>
      <c r="B1694" s="6">
        <v>1408100</v>
      </c>
    </row>
    <row r="1695" spans="1:2" x14ac:dyDescent="0.15">
      <c r="A1695" t="s">
        <v>4560</v>
      </c>
      <c r="B1695" s="6">
        <v>1509991</v>
      </c>
    </row>
    <row r="1696" spans="1:2" x14ac:dyDescent="0.15">
      <c r="A1696" t="s">
        <v>4561</v>
      </c>
      <c r="B1696" s="6">
        <v>1258602</v>
      </c>
    </row>
    <row r="1697" spans="1:2" x14ac:dyDescent="0.15">
      <c r="A1697" t="s">
        <v>4562</v>
      </c>
      <c r="B1697" s="6">
        <v>1794846</v>
      </c>
    </row>
    <row r="1698" spans="1:2" x14ac:dyDescent="0.15">
      <c r="A1698" t="s">
        <v>4563</v>
      </c>
      <c r="B1698" s="6">
        <v>36377</v>
      </c>
    </row>
    <row r="1699" spans="1:2" x14ac:dyDescent="0.15">
      <c r="A1699" t="s">
        <v>4564</v>
      </c>
      <c r="B1699" s="6">
        <v>1615903</v>
      </c>
    </row>
    <row r="1700" spans="1:2" x14ac:dyDescent="0.15">
      <c r="A1700" t="s">
        <v>4565</v>
      </c>
      <c r="B1700" s="6">
        <v>1463258</v>
      </c>
    </row>
    <row r="1701" spans="1:2" x14ac:dyDescent="0.15">
      <c r="A1701" t="s">
        <v>4566</v>
      </c>
      <c r="B1701" s="6">
        <v>1440972</v>
      </c>
    </row>
    <row r="1702" spans="1:2" x14ac:dyDescent="0.15">
      <c r="A1702" t="s">
        <v>4567</v>
      </c>
      <c r="B1702" s="6">
        <v>1835681</v>
      </c>
    </row>
    <row r="1703" spans="1:2" x14ac:dyDescent="0.15">
      <c r="A1703" t="s">
        <v>1692</v>
      </c>
      <c r="B1703" s="6">
        <v>1714899</v>
      </c>
    </row>
    <row r="1704" spans="1:2" x14ac:dyDescent="0.15">
      <c r="A1704" t="s">
        <v>4568</v>
      </c>
      <c r="B1704" s="6">
        <v>1345105</v>
      </c>
    </row>
    <row r="1705" spans="1:2" x14ac:dyDescent="0.15">
      <c r="A1705" t="s">
        <v>4569</v>
      </c>
      <c r="B1705" s="6">
        <v>883902</v>
      </c>
    </row>
    <row r="1706" spans="1:2" x14ac:dyDescent="0.15">
      <c r="A1706" t="s">
        <v>4570</v>
      </c>
      <c r="B1706" s="6">
        <v>745308</v>
      </c>
    </row>
    <row r="1707" spans="1:2" x14ac:dyDescent="0.15">
      <c r="A1707" t="s">
        <v>4571</v>
      </c>
      <c r="B1707" s="6">
        <v>1280058</v>
      </c>
    </row>
    <row r="1708" spans="1:2" x14ac:dyDescent="0.15">
      <c r="A1708" t="s">
        <v>4572</v>
      </c>
      <c r="B1708" s="6">
        <v>1644406</v>
      </c>
    </row>
    <row r="1709" spans="1:2" x14ac:dyDescent="0.15">
      <c r="A1709" t="s">
        <v>4573</v>
      </c>
      <c r="B1709" s="6">
        <v>73088</v>
      </c>
    </row>
    <row r="1710" spans="1:2" x14ac:dyDescent="0.15">
      <c r="A1710" t="s">
        <v>4574</v>
      </c>
      <c r="B1710" s="6">
        <v>1795139</v>
      </c>
    </row>
    <row r="1711" spans="1:2" x14ac:dyDescent="0.15">
      <c r="A1711" t="s">
        <v>4575</v>
      </c>
      <c r="B1711" s="6">
        <v>1827090</v>
      </c>
    </row>
    <row r="1712" spans="1:2" x14ac:dyDescent="0.15">
      <c r="A1712" t="s">
        <v>4576</v>
      </c>
      <c r="B1712" s="6">
        <v>1745431</v>
      </c>
    </row>
    <row r="1713" spans="1:2" x14ac:dyDescent="0.15">
      <c r="A1713" t="s">
        <v>4577</v>
      </c>
      <c r="B1713" s="6">
        <v>1720990</v>
      </c>
    </row>
    <row r="1714" spans="1:2" x14ac:dyDescent="0.15">
      <c r="A1714" t="s">
        <v>4578</v>
      </c>
      <c r="B1714" s="6">
        <v>811532</v>
      </c>
    </row>
    <row r="1715" spans="1:2" x14ac:dyDescent="0.15">
      <c r="A1715" t="s">
        <v>4579</v>
      </c>
      <c r="B1715" s="6">
        <v>1611005</v>
      </c>
    </row>
    <row r="1716" spans="1:2" x14ac:dyDescent="0.15">
      <c r="A1716" t="s">
        <v>4580</v>
      </c>
      <c r="B1716" s="6">
        <v>1035983</v>
      </c>
    </row>
    <row r="1717" spans="1:2" x14ac:dyDescent="0.15">
      <c r="A1717" t="s">
        <v>4581</v>
      </c>
      <c r="B1717" s="6">
        <v>1694028</v>
      </c>
    </row>
    <row r="1718" spans="1:2" x14ac:dyDescent="0.15">
      <c r="A1718" t="s">
        <v>4582</v>
      </c>
      <c r="B1718" s="6">
        <v>1410384</v>
      </c>
    </row>
    <row r="1719" spans="1:2" x14ac:dyDescent="0.15">
      <c r="A1719" t="s">
        <v>4583</v>
      </c>
      <c r="B1719" s="6">
        <v>1417398</v>
      </c>
    </row>
    <row r="1720" spans="1:2" x14ac:dyDescent="0.15">
      <c r="A1720" t="s">
        <v>4584</v>
      </c>
      <c r="B1720" s="6">
        <v>1713210</v>
      </c>
    </row>
    <row r="1721" spans="1:2" x14ac:dyDescent="0.15">
      <c r="A1721" t="s">
        <v>4585</v>
      </c>
      <c r="B1721" s="6">
        <v>7789</v>
      </c>
    </row>
    <row r="1722" spans="1:2" x14ac:dyDescent="0.15">
      <c r="A1722" t="s">
        <v>4586</v>
      </c>
      <c r="B1722" s="6">
        <v>1071321</v>
      </c>
    </row>
    <row r="1723" spans="1:2" x14ac:dyDescent="0.15">
      <c r="A1723" t="s">
        <v>4587</v>
      </c>
      <c r="B1723" s="6">
        <v>46195</v>
      </c>
    </row>
    <row r="1724" spans="1:2" x14ac:dyDescent="0.15">
      <c r="A1724" t="s">
        <v>4588</v>
      </c>
      <c r="B1724" s="6">
        <v>860748</v>
      </c>
    </row>
    <row r="1725" spans="1:2" x14ac:dyDescent="0.15">
      <c r="A1725" t="s">
        <v>4589</v>
      </c>
      <c r="B1725" s="6">
        <v>1180262</v>
      </c>
    </row>
    <row r="1726" spans="1:2" x14ac:dyDescent="0.15">
      <c r="A1726" t="s">
        <v>4590</v>
      </c>
      <c r="B1726" s="6">
        <v>1328581</v>
      </c>
    </row>
    <row r="1727" spans="1:2" x14ac:dyDescent="0.15">
      <c r="A1727" t="s">
        <v>4591</v>
      </c>
      <c r="B1727" s="6">
        <v>90896</v>
      </c>
    </row>
    <row r="1728" spans="1:2" x14ac:dyDescent="0.15">
      <c r="A1728" t="s">
        <v>4592</v>
      </c>
      <c r="B1728" s="6">
        <v>928022</v>
      </c>
    </row>
    <row r="1729" spans="1:2" x14ac:dyDescent="0.15">
      <c r="A1729" t="s">
        <v>3012</v>
      </c>
      <c r="B1729" s="6">
        <v>850209</v>
      </c>
    </row>
    <row r="1730" spans="1:2" x14ac:dyDescent="0.15">
      <c r="A1730" t="s">
        <v>4593</v>
      </c>
      <c r="B1730" s="6">
        <v>1224608</v>
      </c>
    </row>
    <row r="1731" spans="1:2" x14ac:dyDescent="0.15">
      <c r="A1731" t="s">
        <v>4594</v>
      </c>
      <c r="B1731" s="6">
        <v>81362</v>
      </c>
    </row>
    <row r="1732" spans="1:2" x14ac:dyDescent="0.15">
      <c r="A1732" t="s">
        <v>4595</v>
      </c>
      <c r="B1732" s="6">
        <v>351569</v>
      </c>
    </row>
    <row r="1733" spans="1:2" x14ac:dyDescent="0.15">
      <c r="A1733" t="s">
        <v>4596</v>
      </c>
      <c r="B1733" s="6">
        <v>1564618</v>
      </c>
    </row>
    <row r="1734" spans="1:2" x14ac:dyDescent="0.15">
      <c r="A1734" t="s">
        <v>4597</v>
      </c>
      <c r="B1734" s="6">
        <v>1028918</v>
      </c>
    </row>
    <row r="1735" spans="1:2" x14ac:dyDescent="0.15">
      <c r="A1735" t="s">
        <v>4598</v>
      </c>
      <c r="B1735" s="6">
        <v>1083839</v>
      </c>
    </row>
    <row r="1736" spans="1:2" x14ac:dyDescent="0.15">
      <c r="A1736" t="s">
        <v>4599</v>
      </c>
      <c r="B1736" s="6">
        <v>1477641</v>
      </c>
    </row>
    <row r="1737" spans="1:2" x14ac:dyDescent="0.15">
      <c r="A1737" t="s">
        <v>4600</v>
      </c>
      <c r="B1737" s="6">
        <v>1386716</v>
      </c>
    </row>
    <row r="1738" spans="1:2" x14ac:dyDescent="0.15">
      <c r="A1738" t="s">
        <v>4601</v>
      </c>
      <c r="B1738" s="6">
        <v>1178819</v>
      </c>
    </row>
    <row r="1739" spans="1:2" x14ac:dyDescent="0.15">
      <c r="A1739" t="s">
        <v>4602</v>
      </c>
      <c r="B1739" s="6">
        <v>929351</v>
      </c>
    </row>
    <row r="1740" spans="1:2" x14ac:dyDescent="0.15">
      <c r="A1740" t="s">
        <v>765</v>
      </c>
      <c r="B1740" s="6">
        <v>1655759</v>
      </c>
    </row>
    <row r="1741" spans="1:2" x14ac:dyDescent="0.15">
      <c r="A1741" t="s">
        <v>2603</v>
      </c>
      <c r="B1741" s="6">
        <v>1320414</v>
      </c>
    </row>
    <row r="1742" spans="1:2" x14ac:dyDescent="0.15">
      <c r="A1742" t="s">
        <v>4603</v>
      </c>
      <c r="B1742" s="6">
        <v>56978</v>
      </c>
    </row>
    <row r="1743" spans="1:2" x14ac:dyDescent="0.15">
      <c r="A1743" t="s">
        <v>4604</v>
      </c>
      <c r="B1743" s="6">
        <v>1496963</v>
      </c>
    </row>
    <row r="1744" spans="1:2" x14ac:dyDescent="0.15">
      <c r="A1744" t="s">
        <v>4605</v>
      </c>
      <c r="B1744" s="6">
        <v>1314727</v>
      </c>
    </row>
    <row r="1745" spans="1:2" x14ac:dyDescent="0.15">
      <c r="A1745" t="s">
        <v>4606</v>
      </c>
      <c r="B1745" s="6">
        <v>1090116</v>
      </c>
    </row>
    <row r="1746" spans="1:2" x14ac:dyDescent="0.15">
      <c r="A1746" t="s">
        <v>4607</v>
      </c>
      <c r="B1746" s="6">
        <v>860546</v>
      </c>
    </row>
    <row r="1747" spans="1:2" x14ac:dyDescent="0.15">
      <c r="A1747" t="s">
        <v>4608</v>
      </c>
      <c r="B1747" s="6">
        <v>891024</v>
      </c>
    </row>
    <row r="1748" spans="1:2" x14ac:dyDescent="0.15">
      <c r="A1748" t="s">
        <v>4609</v>
      </c>
      <c r="B1748" s="6">
        <v>1287032</v>
      </c>
    </row>
    <row r="1749" spans="1:2" x14ac:dyDescent="0.15">
      <c r="A1749" t="s">
        <v>4610</v>
      </c>
      <c r="B1749" s="6">
        <v>1699136</v>
      </c>
    </row>
    <row r="1750" spans="1:2" x14ac:dyDescent="0.15">
      <c r="A1750" t="s">
        <v>4611</v>
      </c>
      <c r="B1750" s="6">
        <v>104889</v>
      </c>
    </row>
    <row r="1751" spans="1:2" x14ac:dyDescent="0.15">
      <c r="A1751" t="s">
        <v>4612</v>
      </c>
      <c r="B1751" s="6">
        <v>867773</v>
      </c>
    </row>
    <row r="1752" spans="1:2" x14ac:dyDescent="0.15">
      <c r="A1752" t="s">
        <v>4613</v>
      </c>
      <c r="B1752" s="6">
        <v>1627475</v>
      </c>
    </row>
    <row r="1753" spans="1:2" x14ac:dyDescent="0.15">
      <c r="A1753" t="s">
        <v>4614</v>
      </c>
      <c r="B1753" s="6">
        <v>1111335</v>
      </c>
    </row>
    <row r="1754" spans="1:2" x14ac:dyDescent="0.15">
      <c r="A1754" t="s">
        <v>4615</v>
      </c>
      <c r="B1754" s="6">
        <v>1722608</v>
      </c>
    </row>
    <row r="1755" spans="1:2" x14ac:dyDescent="0.15">
      <c r="A1755" t="s">
        <v>4616</v>
      </c>
      <c r="B1755" s="6">
        <v>1793229</v>
      </c>
    </row>
    <row r="1756" spans="1:2" x14ac:dyDescent="0.15">
      <c r="A1756" t="s">
        <v>4617</v>
      </c>
      <c r="B1756" s="6">
        <v>927003</v>
      </c>
    </row>
    <row r="1757" spans="1:2" x14ac:dyDescent="0.15">
      <c r="A1757" t="s">
        <v>4618</v>
      </c>
      <c r="B1757" s="6">
        <v>1286139</v>
      </c>
    </row>
    <row r="1758" spans="1:2" x14ac:dyDescent="0.15">
      <c r="A1758" t="s">
        <v>4619</v>
      </c>
      <c r="B1758" s="6">
        <v>43920</v>
      </c>
    </row>
    <row r="1759" spans="1:2" x14ac:dyDescent="0.15">
      <c r="A1759" t="s">
        <v>4620</v>
      </c>
      <c r="B1759" s="6">
        <v>1477815</v>
      </c>
    </row>
    <row r="1760" spans="1:2" x14ac:dyDescent="0.15">
      <c r="A1760" t="s">
        <v>4621</v>
      </c>
      <c r="B1760" s="6">
        <v>795266</v>
      </c>
    </row>
    <row r="1761" spans="1:2" x14ac:dyDescent="0.15">
      <c r="A1761" t="s">
        <v>4622</v>
      </c>
      <c r="B1761" s="6">
        <v>1620280</v>
      </c>
    </row>
    <row r="1762" spans="1:2" x14ac:dyDescent="0.15">
      <c r="A1762" t="s">
        <v>2745</v>
      </c>
      <c r="B1762" s="6">
        <v>711377</v>
      </c>
    </row>
    <row r="1763" spans="1:2" x14ac:dyDescent="0.15">
      <c r="A1763" t="s">
        <v>4623</v>
      </c>
      <c r="B1763" s="6">
        <v>1158324</v>
      </c>
    </row>
    <row r="1764" spans="1:2" x14ac:dyDescent="0.15">
      <c r="A1764" t="s">
        <v>4624</v>
      </c>
      <c r="B1764" s="6">
        <v>1056903</v>
      </c>
    </row>
    <row r="1765" spans="1:2" x14ac:dyDescent="0.15">
      <c r="A1765" t="s">
        <v>4625</v>
      </c>
      <c r="B1765" s="6">
        <v>1571549</v>
      </c>
    </row>
    <row r="1766" spans="1:2" x14ac:dyDescent="0.15">
      <c r="A1766" t="s">
        <v>2734</v>
      </c>
      <c r="B1766" s="6">
        <v>718937</v>
      </c>
    </row>
    <row r="1767" spans="1:2" x14ac:dyDescent="0.15">
      <c r="A1767" t="s">
        <v>4626</v>
      </c>
      <c r="B1767" s="6">
        <v>1745916</v>
      </c>
    </row>
    <row r="1768" spans="1:2" x14ac:dyDescent="0.15">
      <c r="A1768" t="s">
        <v>4627</v>
      </c>
      <c r="B1768" s="6">
        <v>1559865</v>
      </c>
    </row>
    <row r="1769" spans="1:2" x14ac:dyDescent="0.15">
      <c r="A1769" t="s">
        <v>4628</v>
      </c>
      <c r="B1769" s="6">
        <v>78890</v>
      </c>
    </row>
    <row r="1770" spans="1:2" x14ac:dyDescent="0.15">
      <c r="A1770" t="s">
        <v>4629</v>
      </c>
      <c r="B1770" s="6">
        <v>1731289</v>
      </c>
    </row>
    <row r="1771" spans="1:2" x14ac:dyDescent="0.15">
      <c r="A1771" t="s">
        <v>4630</v>
      </c>
      <c r="B1771" s="6">
        <v>1057706</v>
      </c>
    </row>
    <row r="1772" spans="1:2" x14ac:dyDescent="0.15">
      <c r="A1772" t="s">
        <v>521</v>
      </c>
      <c r="B1772" s="6">
        <v>1434316</v>
      </c>
    </row>
    <row r="1773" spans="1:2" x14ac:dyDescent="0.15">
      <c r="A1773" t="s">
        <v>4631</v>
      </c>
      <c r="B1773" s="6">
        <v>1144800</v>
      </c>
    </row>
    <row r="1774" spans="1:2" x14ac:dyDescent="0.15">
      <c r="A1774" t="s">
        <v>4632</v>
      </c>
      <c r="B1774" s="6">
        <v>1109345</v>
      </c>
    </row>
    <row r="1775" spans="1:2" x14ac:dyDescent="0.15">
      <c r="A1775" t="s">
        <v>4633</v>
      </c>
      <c r="B1775" s="6">
        <v>1012019</v>
      </c>
    </row>
    <row r="1776" spans="1:2" x14ac:dyDescent="0.15">
      <c r="A1776" t="s">
        <v>4634</v>
      </c>
      <c r="B1776" s="6">
        <v>924805</v>
      </c>
    </row>
    <row r="1777" spans="1:2" x14ac:dyDescent="0.15">
      <c r="A1777" t="s">
        <v>4635</v>
      </c>
      <c r="B1777" s="6">
        <v>1549346</v>
      </c>
    </row>
    <row r="1778" spans="1:2" x14ac:dyDescent="0.15">
      <c r="A1778" t="s">
        <v>4636</v>
      </c>
      <c r="B1778" s="6">
        <v>1728951</v>
      </c>
    </row>
    <row r="1779" spans="1:2" x14ac:dyDescent="0.15">
      <c r="A1779" t="s">
        <v>4637</v>
      </c>
      <c r="B1779" s="6">
        <v>1559444</v>
      </c>
    </row>
    <row r="1780" spans="1:2" x14ac:dyDescent="0.15">
      <c r="A1780" t="s">
        <v>4638</v>
      </c>
      <c r="B1780" s="6">
        <v>1869198</v>
      </c>
    </row>
    <row r="1781" spans="1:2" x14ac:dyDescent="0.15">
      <c r="A1781" t="s">
        <v>4639</v>
      </c>
      <c r="B1781" s="6">
        <v>1500217</v>
      </c>
    </row>
    <row r="1782" spans="1:2" x14ac:dyDescent="0.15">
      <c r="A1782" t="s">
        <v>4640</v>
      </c>
      <c r="B1782" s="6">
        <v>64996</v>
      </c>
    </row>
    <row r="1783" spans="1:2" x14ac:dyDescent="0.15">
      <c r="A1783" t="s">
        <v>4641</v>
      </c>
      <c r="B1783" s="6">
        <v>104918</v>
      </c>
    </row>
    <row r="1784" spans="1:2" x14ac:dyDescent="0.15">
      <c r="A1784" t="s">
        <v>4642</v>
      </c>
      <c r="B1784" s="6">
        <v>1361371</v>
      </c>
    </row>
    <row r="1785" spans="1:2" x14ac:dyDescent="0.15">
      <c r="A1785" t="s">
        <v>4643</v>
      </c>
      <c r="B1785" s="6">
        <v>1610250</v>
      </c>
    </row>
    <row r="1786" spans="1:2" x14ac:dyDescent="0.15">
      <c r="A1786" t="s">
        <v>4644</v>
      </c>
      <c r="B1786" s="6">
        <v>1255474</v>
      </c>
    </row>
    <row r="1787" spans="1:2" x14ac:dyDescent="0.15">
      <c r="A1787" t="s">
        <v>4645</v>
      </c>
      <c r="B1787" s="6">
        <v>1362468</v>
      </c>
    </row>
    <row r="1788" spans="1:2" x14ac:dyDescent="0.15">
      <c r="A1788" t="s">
        <v>4646</v>
      </c>
      <c r="B1788" s="6">
        <v>1279495</v>
      </c>
    </row>
    <row r="1789" spans="1:2" x14ac:dyDescent="0.15">
      <c r="A1789" t="s">
        <v>4647</v>
      </c>
      <c r="B1789" s="6">
        <v>785956</v>
      </c>
    </row>
    <row r="1790" spans="1:2" x14ac:dyDescent="0.15">
      <c r="A1790" t="s">
        <v>4648</v>
      </c>
      <c r="B1790" s="6">
        <v>1829864</v>
      </c>
    </row>
    <row r="1791" spans="1:2" x14ac:dyDescent="0.15">
      <c r="A1791" t="s">
        <v>4649</v>
      </c>
      <c r="B1791" s="6">
        <v>719413</v>
      </c>
    </row>
    <row r="1792" spans="1:2" x14ac:dyDescent="0.15">
      <c r="A1792" t="s">
        <v>2746</v>
      </c>
      <c r="B1792" s="6">
        <v>1142596</v>
      </c>
    </row>
    <row r="1793" spans="1:2" x14ac:dyDescent="0.15">
      <c r="A1793" t="s">
        <v>4650</v>
      </c>
      <c r="B1793" s="6">
        <v>917273</v>
      </c>
    </row>
    <row r="1794" spans="1:2" x14ac:dyDescent="0.15">
      <c r="A1794" t="s">
        <v>4651</v>
      </c>
      <c r="B1794" s="6">
        <v>1289308</v>
      </c>
    </row>
    <row r="1795" spans="1:2" x14ac:dyDescent="0.15">
      <c r="A1795" t="s">
        <v>4652</v>
      </c>
      <c r="B1795" s="6">
        <v>1653653</v>
      </c>
    </row>
    <row r="1796" spans="1:2" x14ac:dyDescent="0.15">
      <c r="A1796" t="s">
        <v>4653</v>
      </c>
      <c r="B1796" s="6">
        <v>1329394</v>
      </c>
    </row>
    <row r="1797" spans="1:2" x14ac:dyDescent="0.15">
      <c r="A1797" t="s">
        <v>4654</v>
      </c>
      <c r="B1797" s="6">
        <v>1161728</v>
      </c>
    </row>
    <row r="1798" spans="1:2" x14ac:dyDescent="0.15">
      <c r="A1798" t="s">
        <v>4655</v>
      </c>
      <c r="B1798" s="6">
        <v>1504776</v>
      </c>
    </row>
    <row r="1799" spans="1:2" x14ac:dyDescent="0.15">
      <c r="A1799" t="s">
        <v>4656</v>
      </c>
      <c r="B1799" s="6">
        <v>1169561</v>
      </c>
    </row>
    <row r="1800" spans="1:2" x14ac:dyDescent="0.15">
      <c r="A1800" t="s">
        <v>4657</v>
      </c>
      <c r="B1800" s="6">
        <v>1378239</v>
      </c>
    </row>
    <row r="1801" spans="1:2" x14ac:dyDescent="0.15">
      <c r="A1801" t="s">
        <v>4658</v>
      </c>
      <c r="B1801" s="6">
        <v>1371285</v>
      </c>
    </row>
    <row r="1802" spans="1:2" x14ac:dyDescent="0.15">
      <c r="A1802" t="s">
        <v>4659</v>
      </c>
      <c r="B1802" s="6">
        <v>874866</v>
      </c>
    </row>
    <row r="1803" spans="1:2" x14ac:dyDescent="0.15">
      <c r="A1803" t="s">
        <v>4660</v>
      </c>
      <c r="B1803" s="6">
        <v>1381640</v>
      </c>
    </row>
    <row r="1804" spans="1:2" x14ac:dyDescent="0.15">
      <c r="A1804" t="s">
        <v>4661</v>
      </c>
      <c r="B1804" s="6">
        <v>90498</v>
      </c>
    </row>
    <row r="1805" spans="1:2" x14ac:dyDescent="0.15">
      <c r="A1805" t="s">
        <v>4662</v>
      </c>
      <c r="B1805" s="6">
        <v>797721</v>
      </c>
    </row>
    <row r="1806" spans="1:2" x14ac:dyDescent="0.15">
      <c r="A1806" t="s">
        <v>4663</v>
      </c>
      <c r="B1806" s="6">
        <v>103730</v>
      </c>
    </row>
    <row r="1807" spans="1:2" x14ac:dyDescent="0.15">
      <c r="A1807" t="s">
        <v>4664</v>
      </c>
      <c r="B1807" s="6">
        <v>902102</v>
      </c>
    </row>
    <row r="1808" spans="1:2" x14ac:dyDescent="0.15">
      <c r="A1808" t="s">
        <v>1318</v>
      </c>
      <c r="B1808" s="6">
        <v>1745999</v>
      </c>
    </row>
    <row r="1809" spans="1:2" x14ac:dyDescent="0.15">
      <c r="A1809" t="s">
        <v>4665</v>
      </c>
      <c r="B1809" s="6">
        <v>751978</v>
      </c>
    </row>
    <row r="1810" spans="1:2" x14ac:dyDescent="0.15">
      <c r="A1810" t="s">
        <v>4666</v>
      </c>
      <c r="B1810" s="6">
        <v>1090633</v>
      </c>
    </row>
    <row r="1811" spans="1:2" x14ac:dyDescent="0.15">
      <c r="A1811" t="s">
        <v>4667</v>
      </c>
      <c r="B1811" s="6">
        <v>1067294</v>
      </c>
    </row>
    <row r="1812" spans="1:2" x14ac:dyDescent="0.15">
      <c r="A1812" t="s">
        <v>4668</v>
      </c>
      <c r="B1812" s="6">
        <v>1064728</v>
      </c>
    </row>
    <row r="1813" spans="1:2" x14ac:dyDescent="0.15">
      <c r="A1813" t="s">
        <v>1336</v>
      </c>
      <c r="B1813" s="6">
        <v>1706431</v>
      </c>
    </row>
    <row r="1814" spans="1:2" x14ac:dyDescent="0.15">
      <c r="A1814" t="s">
        <v>2210</v>
      </c>
      <c r="B1814" s="6">
        <v>1295947</v>
      </c>
    </row>
    <row r="1815" spans="1:2" x14ac:dyDescent="0.15">
      <c r="A1815" t="s">
        <v>4669</v>
      </c>
      <c r="B1815" s="6">
        <v>1396440</v>
      </c>
    </row>
    <row r="1816" spans="1:2" x14ac:dyDescent="0.15">
      <c r="A1816" t="s">
        <v>4670</v>
      </c>
      <c r="B1816" s="6">
        <v>1704715</v>
      </c>
    </row>
    <row r="1817" spans="1:2" x14ac:dyDescent="0.15">
      <c r="A1817" t="s">
        <v>4671</v>
      </c>
      <c r="B1817" s="6">
        <v>1495153</v>
      </c>
    </row>
    <row r="1818" spans="1:2" x14ac:dyDescent="0.15">
      <c r="A1818" t="s">
        <v>4672</v>
      </c>
      <c r="B1818" s="6">
        <v>1828962</v>
      </c>
    </row>
    <row r="1819" spans="1:2" x14ac:dyDescent="0.15">
      <c r="A1819" t="s">
        <v>4673</v>
      </c>
      <c r="B1819" s="6">
        <v>1253986</v>
      </c>
    </row>
    <row r="1820" spans="1:2" x14ac:dyDescent="0.15">
      <c r="A1820" t="s">
        <v>4674</v>
      </c>
      <c r="B1820" s="6">
        <v>1094972</v>
      </c>
    </row>
    <row r="1821" spans="1:2" x14ac:dyDescent="0.15">
      <c r="A1821" t="s">
        <v>4675</v>
      </c>
      <c r="B1821" s="6">
        <v>1636222</v>
      </c>
    </row>
    <row r="1822" spans="1:2" x14ac:dyDescent="0.15">
      <c r="A1822" t="s">
        <v>4676</v>
      </c>
      <c r="B1822" s="6">
        <v>1727263</v>
      </c>
    </row>
    <row r="1823" spans="1:2" x14ac:dyDescent="0.15">
      <c r="A1823" t="s">
        <v>4677</v>
      </c>
      <c r="B1823" s="6">
        <v>1379438</v>
      </c>
    </row>
    <row r="1824" spans="1:2" x14ac:dyDescent="0.15">
      <c r="A1824" t="s">
        <v>4678</v>
      </c>
      <c r="B1824" s="6">
        <v>1790982</v>
      </c>
    </row>
    <row r="1825" spans="1:2" x14ac:dyDescent="0.15">
      <c r="A1825" t="s">
        <v>4679</v>
      </c>
      <c r="B1825" s="6">
        <v>773141</v>
      </c>
    </row>
    <row r="1826" spans="1:2" x14ac:dyDescent="0.15">
      <c r="A1826" t="s">
        <v>4680</v>
      </c>
      <c r="B1826" s="6">
        <v>760498</v>
      </c>
    </row>
    <row r="1827" spans="1:2" x14ac:dyDescent="0.15">
      <c r="A1827" t="s">
        <v>4681</v>
      </c>
      <c r="B1827" s="6">
        <v>1841804</v>
      </c>
    </row>
    <row r="1828" spans="1:2" x14ac:dyDescent="0.15">
      <c r="A1828" t="s">
        <v>4682</v>
      </c>
      <c r="B1828" s="6">
        <v>1651562</v>
      </c>
    </row>
    <row r="1829" spans="1:2" x14ac:dyDescent="0.15">
      <c r="A1829" t="s">
        <v>4683</v>
      </c>
      <c r="B1829" s="6">
        <v>1449580</v>
      </c>
    </row>
    <row r="1830" spans="1:2" x14ac:dyDescent="0.15">
      <c r="A1830" t="s">
        <v>4684</v>
      </c>
      <c r="B1830" s="6">
        <v>1035201</v>
      </c>
    </row>
    <row r="1831" spans="1:2" x14ac:dyDescent="0.15">
      <c r="A1831" t="s">
        <v>4685</v>
      </c>
      <c r="B1831" s="6">
        <v>75252</v>
      </c>
    </row>
    <row r="1832" spans="1:2" x14ac:dyDescent="0.15">
      <c r="A1832" t="s">
        <v>4686</v>
      </c>
      <c r="B1832" s="6">
        <v>1056288</v>
      </c>
    </row>
    <row r="1833" spans="1:2" x14ac:dyDescent="0.15">
      <c r="A1833" t="s">
        <v>4687</v>
      </c>
      <c r="B1833" s="6">
        <v>912728</v>
      </c>
    </row>
    <row r="1834" spans="1:2" x14ac:dyDescent="0.15">
      <c r="A1834" t="s">
        <v>4688</v>
      </c>
      <c r="B1834" s="6">
        <v>1530804</v>
      </c>
    </row>
    <row r="1835" spans="1:2" x14ac:dyDescent="0.15">
      <c r="A1835" t="s">
        <v>1123</v>
      </c>
      <c r="B1835" s="6">
        <v>1812364</v>
      </c>
    </row>
    <row r="1836" spans="1:2" x14ac:dyDescent="0.15">
      <c r="A1836" t="s">
        <v>4689</v>
      </c>
      <c r="B1836" s="6">
        <v>1688476</v>
      </c>
    </row>
    <row r="1837" spans="1:2" x14ac:dyDescent="0.15">
      <c r="A1837" t="s">
        <v>4690</v>
      </c>
      <c r="B1837" s="6">
        <v>1077428</v>
      </c>
    </row>
    <row r="1838" spans="1:2" x14ac:dyDescent="0.15">
      <c r="A1838" t="s">
        <v>4691</v>
      </c>
      <c r="B1838" s="6">
        <v>1295810</v>
      </c>
    </row>
    <row r="1839" spans="1:2" x14ac:dyDescent="0.15">
      <c r="A1839" t="s">
        <v>4692</v>
      </c>
      <c r="B1839" s="6">
        <v>1781755</v>
      </c>
    </row>
    <row r="1840" spans="1:2" x14ac:dyDescent="0.15">
      <c r="A1840" t="s">
        <v>4693</v>
      </c>
      <c r="B1840" s="6">
        <v>1492298</v>
      </c>
    </row>
    <row r="1841" spans="1:2" x14ac:dyDescent="0.15">
      <c r="A1841" t="s">
        <v>4694</v>
      </c>
      <c r="B1841" s="6">
        <v>1488139</v>
      </c>
    </row>
    <row r="1842" spans="1:2" x14ac:dyDescent="0.15">
      <c r="A1842" t="s">
        <v>4695</v>
      </c>
      <c r="B1842" s="6">
        <v>67887</v>
      </c>
    </row>
    <row r="1843" spans="1:2" x14ac:dyDescent="0.15">
      <c r="A1843" t="s">
        <v>2742</v>
      </c>
      <c r="B1843" s="6">
        <v>1749704</v>
      </c>
    </row>
    <row r="1844" spans="1:2" x14ac:dyDescent="0.15">
      <c r="A1844" t="s">
        <v>1447</v>
      </c>
      <c r="B1844" s="6">
        <v>1104506</v>
      </c>
    </row>
    <row r="1845" spans="1:2" x14ac:dyDescent="0.15">
      <c r="A1845" t="s">
        <v>4696</v>
      </c>
      <c r="B1845" s="6">
        <v>912242</v>
      </c>
    </row>
    <row r="1846" spans="1:2" x14ac:dyDescent="0.15">
      <c r="A1846" t="s">
        <v>4697</v>
      </c>
      <c r="B1846" s="6">
        <v>99780</v>
      </c>
    </row>
    <row r="1847" spans="1:2" x14ac:dyDescent="0.15">
      <c r="A1847" t="s">
        <v>4698</v>
      </c>
      <c r="B1847" s="6">
        <v>1567024</v>
      </c>
    </row>
    <row r="1848" spans="1:2" x14ac:dyDescent="0.15">
      <c r="A1848" t="s">
        <v>4699</v>
      </c>
      <c r="B1848" s="6">
        <v>1617553</v>
      </c>
    </row>
    <row r="1849" spans="1:2" x14ac:dyDescent="0.15">
      <c r="A1849" t="s">
        <v>4700</v>
      </c>
      <c r="B1849" s="6">
        <v>793074</v>
      </c>
    </row>
    <row r="1850" spans="1:2" x14ac:dyDescent="0.15">
      <c r="A1850" t="s">
        <v>2744</v>
      </c>
      <c r="B1850" s="6">
        <v>1603756</v>
      </c>
    </row>
    <row r="1851" spans="1:2" x14ac:dyDescent="0.15">
      <c r="A1851" t="s">
        <v>4701</v>
      </c>
      <c r="B1851" s="6">
        <v>1846576</v>
      </c>
    </row>
    <row r="1852" spans="1:2" x14ac:dyDescent="0.15">
      <c r="A1852" t="s">
        <v>4702</v>
      </c>
      <c r="B1852" s="6">
        <v>1406666</v>
      </c>
    </row>
    <row r="1853" spans="1:2" x14ac:dyDescent="0.15">
      <c r="A1853" t="s">
        <v>4703</v>
      </c>
      <c r="B1853" s="6">
        <v>1433642</v>
      </c>
    </row>
    <row r="1854" spans="1:2" x14ac:dyDescent="0.15">
      <c r="A1854" t="s">
        <v>1700</v>
      </c>
      <c r="B1854" s="6">
        <v>1802665</v>
      </c>
    </row>
    <row r="1855" spans="1:2" x14ac:dyDescent="0.15">
      <c r="A1855" t="s">
        <v>4704</v>
      </c>
      <c r="B1855" s="6">
        <v>897723</v>
      </c>
    </row>
    <row r="1856" spans="1:2" x14ac:dyDescent="0.15">
      <c r="A1856" t="s">
        <v>1108</v>
      </c>
      <c r="B1856" s="6">
        <v>1635088</v>
      </c>
    </row>
    <row r="1857" spans="1:2" x14ac:dyDescent="0.15">
      <c r="A1857" t="s">
        <v>4705</v>
      </c>
      <c r="B1857" s="6">
        <v>1651052</v>
      </c>
    </row>
    <row r="1858" spans="1:2" x14ac:dyDescent="0.15">
      <c r="A1858" t="s">
        <v>4706</v>
      </c>
      <c r="B1858" s="6">
        <v>1754195</v>
      </c>
    </row>
    <row r="1859" spans="1:2" x14ac:dyDescent="0.15">
      <c r="A1859" t="s">
        <v>4707</v>
      </c>
      <c r="B1859" s="6">
        <v>1792849</v>
      </c>
    </row>
    <row r="1860" spans="1:2" x14ac:dyDescent="0.15">
      <c r="A1860" t="s">
        <v>4708</v>
      </c>
      <c r="B1860" s="6">
        <v>16160</v>
      </c>
    </row>
    <row r="1861" spans="1:2" x14ac:dyDescent="0.15">
      <c r="A1861" t="s">
        <v>4709</v>
      </c>
      <c r="B1861" s="6">
        <v>1210677</v>
      </c>
    </row>
    <row r="1862" spans="1:2" x14ac:dyDescent="0.15">
      <c r="A1862" t="s">
        <v>4710</v>
      </c>
      <c r="B1862" s="6">
        <v>919012</v>
      </c>
    </row>
    <row r="1863" spans="1:2" x14ac:dyDescent="0.15">
      <c r="A1863" t="s">
        <v>4711</v>
      </c>
      <c r="B1863" s="6">
        <v>828944</v>
      </c>
    </row>
    <row r="1864" spans="1:2" x14ac:dyDescent="0.15">
      <c r="A1864" t="s">
        <v>4712</v>
      </c>
      <c r="B1864" s="6">
        <v>1854640</v>
      </c>
    </row>
    <row r="1865" spans="1:2" x14ac:dyDescent="0.15">
      <c r="A1865" t="s">
        <v>4713</v>
      </c>
      <c r="B1865" s="6">
        <v>1829948</v>
      </c>
    </row>
    <row r="1866" spans="1:2" x14ac:dyDescent="0.15">
      <c r="A1866" t="s">
        <v>4714</v>
      </c>
      <c r="B1866" s="6">
        <v>822663</v>
      </c>
    </row>
    <row r="1867" spans="1:2" x14ac:dyDescent="0.15">
      <c r="A1867" t="s">
        <v>4715</v>
      </c>
      <c r="B1867" s="6">
        <v>1739445</v>
      </c>
    </row>
    <row r="1868" spans="1:2" x14ac:dyDescent="0.15">
      <c r="A1868" t="s">
        <v>4716</v>
      </c>
      <c r="B1868" s="6">
        <v>883948</v>
      </c>
    </row>
    <row r="1869" spans="1:2" x14ac:dyDescent="0.15">
      <c r="A1869" t="s">
        <v>2737</v>
      </c>
      <c r="B1869" s="6">
        <v>313143</v>
      </c>
    </row>
    <row r="1870" spans="1:2" x14ac:dyDescent="0.15">
      <c r="A1870" t="s">
        <v>4717</v>
      </c>
      <c r="B1870" s="6">
        <v>1308648</v>
      </c>
    </row>
    <row r="1871" spans="1:2" x14ac:dyDescent="0.15">
      <c r="A1871" t="s">
        <v>4718</v>
      </c>
      <c r="B1871" s="6">
        <v>824142</v>
      </c>
    </row>
    <row r="1872" spans="1:2" x14ac:dyDescent="0.15">
      <c r="A1872" t="s">
        <v>4719</v>
      </c>
      <c r="B1872" s="6">
        <v>1446661</v>
      </c>
    </row>
    <row r="1873" spans="1:2" x14ac:dyDescent="0.15">
      <c r="A1873" t="s">
        <v>4720</v>
      </c>
      <c r="B1873" s="6">
        <v>1486159</v>
      </c>
    </row>
    <row r="1874" spans="1:2" x14ac:dyDescent="0.15">
      <c r="A1874" t="s">
        <v>2609</v>
      </c>
      <c r="B1874" s="6">
        <v>1845257</v>
      </c>
    </row>
    <row r="1875" spans="1:2" x14ac:dyDescent="0.15">
      <c r="A1875" t="s">
        <v>4721</v>
      </c>
      <c r="B1875" s="6">
        <v>1857951</v>
      </c>
    </row>
    <row r="1876" spans="1:2" x14ac:dyDescent="0.15">
      <c r="A1876" t="s">
        <v>4722</v>
      </c>
      <c r="B1876" s="6">
        <v>1867072</v>
      </c>
    </row>
    <row r="1877" spans="1:2" x14ac:dyDescent="0.15">
      <c r="A1877" t="s">
        <v>4723</v>
      </c>
      <c r="B1877" s="6">
        <v>1645070</v>
      </c>
    </row>
    <row r="1878" spans="1:2" x14ac:dyDescent="0.15">
      <c r="A1878" t="s">
        <v>4724</v>
      </c>
      <c r="B1878" s="6">
        <v>1114700</v>
      </c>
    </row>
    <row r="1879" spans="1:2" x14ac:dyDescent="0.15">
      <c r="A1879" t="s">
        <v>4725</v>
      </c>
      <c r="B1879" s="6">
        <v>1869858</v>
      </c>
    </row>
    <row r="1880" spans="1:2" x14ac:dyDescent="0.15">
      <c r="A1880" t="s">
        <v>745</v>
      </c>
      <c r="B1880" s="6">
        <v>1425205</v>
      </c>
    </row>
    <row r="1881" spans="1:2" x14ac:dyDescent="0.15">
      <c r="A1881" t="s">
        <v>4726</v>
      </c>
      <c r="B1881" s="6">
        <v>763744</v>
      </c>
    </row>
    <row r="1882" spans="1:2" x14ac:dyDescent="0.15">
      <c r="A1882" t="s">
        <v>4727</v>
      </c>
      <c r="B1882" s="6">
        <v>315709</v>
      </c>
    </row>
    <row r="1883" spans="1:2" x14ac:dyDescent="0.15">
      <c r="A1883" t="s">
        <v>4728</v>
      </c>
      <c r="B1883" s="6">
        <v>1593538</v>
      </c>
    </row>
    <row r="1884" spans="1:2" x14ac:dyDescent="0.15">
      <c r="A1884" t="s">
        <v>4729</v>
      </c>
      <c r="B1884" s="6">
        <v>1073349</v>
      </c>
    </row>
    <row r="1885" spans="1:2" x14ac:dyDescent="0.15">
      <c r="A1885" t="s">
        <v>4730</v>
      </c>
      <c r="B1885" s="6">
        <v>1628908</v>
      </c>
    </row>
    <row r="1886" spans="1:2" x14ac:dyDescent="0.15">
      <c r="A1886" t="s">
        <v>4731</v>
      </c>
      <c r="B1886" s="6">
        <v>1023514</v>
      </c>
    </row>
    <row r="1887" spans="1:2" x14ac:dyDescent="0.15">
      <c r="A1887" t="s">
        <v>1101</v>
      </c>
      <c r="B1887" s="6">
        <v>1070081</v>
      </c>
    </row>
    <row r="1888" spans="1:2" x14ac:dyDescent="0.15">
      <c r="A1888" t="s">
        <v>4732</v>
      </c>
      <c r="B1888" s="6">
        <v>1690680</v>
      </c>
    </row>
    <row r="1889" spans="1:2" x14ac:dyDescent="0.15">
      <c r="A1889" t="s">
        <v>4733</v>
      </c>
      <c r="B1889" s="6">
        <v>1376139</v>
      </c>
    </row>
    <row r="1890" spans="1:2" x14ac:dyDescent="0.15">
      <c r="A1890" t="s">
        <v>3026</v>
      </c>
      <c r="B1890" s="6">
        <v>1568100</v>
      </c>
    </row>
    <row r="1891" spans="1:2" x14ac:dyDescent="0.15">
      <c r="A1891" t="s">
        <v>4734</v>
      </c>
      <c r="B1891" s="6">
        <v>1374535</v>
      </c>
    </row>
    <row r="1892" spans="1:2" x14ac:dyDescent="0.15">
      <c r="A1892" t="s">
        <v>4735</v>
      </c>
      <c r="B1892" s="6">
        <v>1476765</v>
      </c>
    </row>
    <row r="1893" spans="1:2" x14ac:dyDescent="0.15">
      <c r="A1893" t="s">
        <v>4736</v>
      </c>
      <c r="B1893" s="6">
        <v>1737927</v>
      </c>
    </row>
    <row r="1894" spans="1:2" x14ac:dyDescent="0.15">
      <c r="A1894" t="s">
        <v>1111</v>
      </c>
      <c r="B1894" s="6">
        <v>1088856</v>
      </c>
    </row>
    <row r="1895" spans="1:2" x14ac:dyDescent="0.15">
      <c r="A1895" t="s">
        <v>4737</v>
      </c>
      <c r="B1895" s="6">
        <v>819793</v>
      </c>
    </row>
    <row r="1896" spans="1:2" x14ac:dyDescent="0.15">
      <c r="A1896" t="s">
        <v>4738</v>
      </c>
      <c r="B1896" s="6">
        <v>1113256</v>
      </c>
    </row>
    <row r="1897" spans="1:2" x14ac:dyDescent="0.15">
      <c r="A1897" t="s">
        <v>4739</v>
      </c>
      <c r="B1897" s="6">
        <v>1020859</v>
      </c>
    </row>
    <row r="1898" spans="1:2" x14ac:dyDescent="0.15">
      <c r="A1898" t="s">
        <v>2197</v>
      </c>
      <c r="B1898" s="6">
        <v>1843762</v>
      </c>
    </row>
    <row r="1899" spans="1:2" x14ac:dyDescent="0.15">
      <c r="A1899" t="s">
        <v>4740</v>
      </c>
      <c r="B1899" s="6">
        <v>707179</v>
      </c>
    </row>
    <row r="1900" spans="1:2" x14ac:dyDescent="0.15">
      <c r="A1900" t="s">
        <v>4741</v>
      </c>
      <c r="B1900" s="6">
        <v>940942</v>
      </c>
    </row>
    <row r="1901" spans="1:2" x14ac:dyDescent="0.15">
      <c r="A1901" t="s">
        <v>4742</v>
      </c>
      <c r="B1901" s="6">
        <v>1029145</v>
      </c>
    </row>
    <row r="1902" spans="1:2" x14ac:dyDescent="0.15">
      <c r="A1902" t="s">
        <v>4743</v>
      </c>
      <c r="B1902" s="6">
        <v>105132</v>
      </c>
    </row>
    <row r="1903" spans="1:2" x14ac:dyDescent="0.15">
      <c r="A1903" t="s">
        <v>4744</v>
      </c>
      <c r="B1903" s="6">
        <v>821130</v>
      </c>
    </row>
    <row r="1904" spans="1:2" x14ac:dyDescent="0.15">
      <c r="A1904" t="s">
        <v>2960</v>
      </c>
      <c r="B1904" s="6">
        <v>1114483</v>
      </c>
    </row>
    <row r="1905" spans="1:2" x14ac:dyDescent="0.15">
      <c r="A1905" t="s">
        <v>4745</v>
      </c>
      <c r="B1905" s="6">
        <v>1453015</v>
      </c>
    </row>
    <row r="1906" spans="1:2" x14ac:dyDescent="0.15">
      <c r="A1906" t="s">
        <v>4746</v>
      </c>
      <c r="B1906" s="6">
        <v>1822829</v>
      </c>
    </row>
    <row r="1907" spans="1:2" x14ac:dyDescent="0.15">
      <c r="A1907" t="s">
        <v>4747</v>
      </c>
      <c r="B1907" s="6">
        <v>1831617</v>
      </c>
    </row>
    <row r="1908" spans="1:2" x14ac:dyDescent="0.15">
      <c r="A1908" t="s">
        <v>4748</v>
      </c>
      <c r="B1908" s="6">
        <v>67215</v>
      </c>
    </row>
    <row r="1909" spans="1:2" x14ac:dyDescent="0.15">
      <c r="A1909" t="s">
        <v>4749</v>
      </c>
      <c r="B1909" s="6">
        <v>1041803</v>
      </c>
    </row>
    <row r="1910" spans="1:2" x14ac:dyDescent="0.15">
      <c r="A1910" t="s">
        <v>4750</v>
      </c>
      <c r="B1910" s="6">
        <v>1275617</v>
      </c>
    </row>
    <row r="1911" spans="1:2" x14ac:dyDescent="0.15">
      <c r="A1911" t="s">
        <v>4751</v>
      </c>
      <c r="B1911" s="6">
        <v>1861795</v>
      </c>
    </row>
    <row r="1912" spans="1:2" x14ac:dyDescent="0.15">
      <c r="A1912" t="s">
        <v>2750</v>
      </c>
      <c r="B1912" s="6">
        <v>1323885</v>
      </c>
    </row>
    <row r="1913" spans="1:2" x14ac:dyDescent="0.15">
      <c r="A1913" t="s">
        <v>4752</v>
      </c>
      <c r="B1913" s="6">
        <v>1795250</v>
      </c>
    </row>
    <row r="1914" spans="1:2" x14ac:dyDescent="0.15">
      <c r="A1914" t="s">
        <v>4753</v>
      </c>
      <c r="B1914" s="6">
        <v>1840572</v>
      </c>
    </row>
    <row r="1915" spans="1:2" x14ac:dyDescent="0.15">
      <c r="A1915" t="s">
        <v>4754</v>
      </c>
      <c r="B1915" s="6">
        <v>1124804</v>
      </c>
    </row>
    <row r="1916" spans="1:2" x14ac:dyDescent="0.15">
      <c r="A1916" t="s">
        <v>4755</v>
      </c>
      <c r="B1916" s="6">
        <v>1731348</v>
      </c>
    </row>
    <row r="1917" spans="1:2" x14ac:dyDescent="0.15">
      <c r="A1917" t="s">
        <v>4756</v>
      </c>
      <c r="B1917" s="6">
        <v>1037676</v>
      </c>
    </row>
    <row r="1918" spans="1:2" x14ac:dyDescent="0.15">
      <c r="A1918" t="s">
        <v>4757</v>
      </c>
      <c r="B1918" s="6">
        <v>700564</v>
      </c>
    </row>
    <row r="1919" spans="1:2" x14ac:dyDescent="0.15">
      <c r="A1919" t="s">
        <v>4758</v>
      </c>
      <c r="B1919" s="6">
        <v>1853145</v>
      </c>
    </row>
    <row r="1920" spans="1:2" x14ac:dyDescent="0.15">
      <c r="A1920" t="s">
        <v>4759</v>
      </c>
      <c r="B1920" s="6">
        <v>1823766</v>
      </c>
    </row>
    <row r="1921" spans="1:2" x14ac:dyDescent="0.15">
      <c r="A1921" t="s">
        <v>4760</v>
      </c>
      <c r="B1921" s="6">
        <v>1800347</v>
      </c>
    </row>
    <row r="1922" spans="1:2" x14ac:dyDescent="0.15">
      <c r="A1922" t="s">
        <v>2604</v>
      </c>
      <c r="B1922" s="6">
        <v>1759655</v>
      </c>
    </row>
    <row r="1923" spans="1:2" x14ac:dyDescent="0.15">
      <c r="A1923" t="s">
        <v>4761</v>
      </c>
      <c r="B1923" s="6">
        <v>1466593</v>
      </c>
    </row>
    <row r="1924" spans="1:2" x14ac:dyDescent="0.15">
      <c r="A1924" t="s">
        <v>4762</v>
      </c>
      <c r="B1924" s="6">
        <v>1866581</v>
      </c>
    </row>
    <row r="1925" spans="1:2" x14ac:dyDescent="0.15">
      <c r="A1925" t="s">
        <v>4763</v>
      </c>
      <c r="B1925" s="6">
        <v>1580905</v>
      </c>
    </row>
    <row r="1926" spans="1:2" x14ac:dyDescent="0.15">
      <c r="A1926" t="s">
        <v>4764</v>
      </c>
      <c r="B1926" s="6">
        <v>1451505</v>
      </c>
    </row>
    <row r="1927" spans="1:2" x14ac:dyDescent="0.15">
      <c r="A1927" t="s">
        <v>4765</v>
      </c>
      <c r="B1927" s="6">
        <v>1207179</v>
      </c>
    </row>
    <row r="1928" spans="1:2" x14ac:dyDescent="0.15">
      <c r="A1928" t="s">
        <v>2602</v>
      </c>
      <c r="B1928" s="6">
        <v>1828182</v>
      </c>
    </row>
    <row r="1929" spans="1:2" x14ac:dyDescent="0.15">
      <c r="A1929" t="s">
        <v>4766</v>
      </c>
      <c r="B1929" s="6">
        <v>1827980</v>
      </c>
    </row>
    <row r="1930" spans="1:2" x14ac:dyDescent="0.15">
      <c r="A1930" t="s">
        <v>4767</v>
      </c>
      <c r="B1930" s="6">
        <v>1688852</v>
      </c>
    </row>
    <row r="1931" spans="1:2" x14ac:dyDescent="0.15">
      <c r="A1931" t="s">
        <v>4768</v>
      </c>
      <c r="B1931" s="6">
        <v>1345016</v>
      </c>
    </row>
    <row r="1932" spans="1:2" x14ac:dyDescent="0.15">
      <c r="A1932" t="s">
        <v>4769</v>
      </c>
      <c r="B1932" s="6">
        <v>97216</v>
      </c>
    </row>
    <row r="1933" spans="1:2" x14ac:dyDescent="0.15">
      <c r="A1933" t="s">
        <v>4770</v>
      </c>
      <c r="B1933" s="6">
        <v>1481513</v>
      </c>
    </row>
    <row r="1934" spans="1:2" x14ac:dyDescent="0.15">
      <c r="A1934" t="s">
        <v>4771</v>
      </c>
      <c r="B1934" s="6">
        <v>931148</v>
      </c>
    </row>
    <row r="1935" spans="1:2" x14ac:dyDescent="0.15">
      <c r="A1935" t="s">
        <v>4772</v>
      </c>
      <c r="B1935" s="6">
        <v>1275214</v>
      </c>
    </row>
    <row r="1936" spans="1:2" x14ac:dyDescent="0.15">
      <c r="A1936" t="s">
        <v>4773</v>
      </c>
      <c r="B1936" s="6">
        <v>1409493</v>
      </c>
    </row>
    <row r="1937" spans="1:2" x14ac:dyDescent="0.15">
      <c r="A1937" t="s">
        <v>4774</v>
      </c>
      <c r="B1937" s="6">
        <v>912615</v>
      </c>
    </row>
    <row r="1938" spans="1:2" x14ac:dyDescent="0.15">
      <c r="A1938" t="s">
        <v>4775</v>
      </c>
      <c r="B1938" s="6">
        <v>1121142</v>
      </c>
    </row>
    <row r="1939" spans="1:2" x14ac:dyDescent="0.15">
      <c r="A1939" t="s">
        <v>4776</v>
      </c>
      <c r="B1939" s="6">
        <v>1690511</v>
      </c>
    </row>
    <row r="1940" spans="1:2" x14ac:dyDescent="0.15">
      <c r="A1940" t="s">
        <v>4777</v>
      </c>
      <c r="B1940" s="6">
        <v>1474627</v>
      </c>
    </row>
    <row r="1941" spans="1:2" x14ac:dyDescent="0.15">
      <c r="A1941" t="s">
        <v>4778</v>
      </c>
      <c r="B1941" s="6">
        <v>888746</v>
      </c>
    </row>
    <row r="1942" spans="1:2" x14ac:dyDescent="0.15">
      <c r="A1942" t="s">
        <v>4779</v>
      </c>
      <c r="B1942" s="6">
        <v>1545057</v>
      </c>
    </row>
    <row r="1943" spans="1:2" x14ac:dyDescent="0.15">
      <c r="A1943" t="s">
        <v>4780</v>
      </c>
      <c r="B1943" s="6">
        <v>1655210</v>
      </c>
    </row>
    <row r="1944" spans="1:2" x14ac:dyDescent="0.15">
      <c r="A1944" t="s">
        <v>4781</v>
      </c>
      <c r="B1944" s="6">
        <v>1499620</v>
      </c>
    </row>
    <row r="1945" spans="1:2" x14ac:dyDescent="0.15">
      <c r="A1945" t="s">
        <v>4782</v>
      </c>
      <c r="B1945" s="6">
        <v>1265131</v>
      </c>
    </row>
    <row r="1946" spans="1:2" x14ac:dyDescent="0.15">
      <c r="A1946" t="s">
        <v>4783</v>
      </c>
      <c r="B1946" s="6">
        <v>108516</v>
      </c>
    </row>
    <row r="1947" spans="1:2" x14ac:dyDescent="0.15">
      <c r="A1947" t="s">
        <v>4784</v>
      </c>
      <c r="B1947" s="6">
        <v>850460</v>
      </c>
    </row>
    <row r="1948" spans="1:2" x14ac:dyDescent="0.15">
      <c r="A1948" t="s">
        <v>4785</v>
      </c>
      <c r="B1948" s="6">
        <v>1580670</v>
      </c>
    </row>
    <row r="1949" spans="1:2" x14ac:dyDescent="0.15">
      <c r="A1949" t="s">
        <v>4786</v>
      </c>
      <c r="B1949" s="6">
        <v>1400891</v>
      </c>
    </row>
    <row r="1950" spans="1:2" x14ac:dyDescent="0.15">
      <c r="A1950" t="s">
        <v>4787</v>
      </c>
      <c r="B1950" s="6">
        <v>66382</v>
      </c>
    </row>
    <row r="1951" spans="1:2" x14ac:dyDescent="0.15">
      <c r="A1951" t="s">
        <v>4788</v>
      </c>
      <c r="B1951" s="6">
        <v>746598</v>
      </c>
    </row>
    <row r="1952" spans="1:2" x14ac:dyDescent="0.15">
      <c r="A1952" t="s">
        <v>4789</v>
      </c>
      <c r="B1952" s="6">
        <v>1653477</v>
      </c>
    </row>
    <row r="1953" spans="1:2" x14ac:dyDescent="0.15">
      <c r="A1953" t="s">
        <v>4790</v>
      </c>
      <c r="B1953" s="6">
        <v>1553079</v>
      </c>
    </row>
    <row r="1954" spans="1:2" x14ac:dyDescent="0.15">
      <c r="A1954" t="s">
        <v>4791</v>
      </c>
      <c r="B1954" s="6">
        <v>932470</v>
      </c>
    </row>
    <row r="1955" spans="1:2" x14ac:dyDescent="0.15">
      <c r="A1955" t="s">
        <v>4792</v>
      </c>
      <c r="B1955" s="6">
        <v>1054905</v>
      </c>
    </row>
    <row r="1956" spans="1:2" x14ac:dyDescent="0.15">
      <c r="A1956" t="s">
        <v>4793</v>
      </c>
      <c r="B1956" s="6">
        <v>1815846</v>
      </c>
    </row>
    <row r="1957" spans="1:2" x14ac:dyDescent="0.15">
      <c r="A1957" t="s">
        <v>4794</v>
      </c>
      <c r="B1957" s="6">
        <v>9092</v>
      </c>
    </row>
    <row r="1958" spans="1:2" x14ac:dyDescent="0.15">
      <c r="A1958" t="s">
        <v>4795</v>
      </c>
      <c r="B1958" s="6">
        <v>1013131</v>
      </c>
    </row>
    <row r="1959" spans="1:2" x14ac:dyDescent="0.15">
      <c r="A1959" t="s">
        <v>4796</v>
      </c>
      <c r="B1959" s="6">
        <v>1620533</v>
      </c>
    </row>
    <row r="1960" spans="1:2" x14ac:dyDescent="0.15">
      <c r="A1960" t="s">
        <v>4797</v>
      </c>
      <c r="B1960" s="6">
        <v>894081</v>
      </c>
    </row>
    <row r="1961" spans="1:2" x14ac:dyDescent="0.15">
      <c r="A1961" t="s">
        <v>4798</v>
      </c>
      <c r="B1961" s="6">
        <v>1760965</v>
      </c>
    </row>
    <row r="1962" spans="1:2" x14ac:dyDescent="0.15">
      <c r="A1962" t="s">
        <v>4799</v>
      </c>
      <c r="B1962" s="6">
        <v>877860</v>
      </c>
    </row>
    <row r="1963" spans="1:2" x14ac:dyDescent="0.15">
      <c r="A1963" t="s">
        <v>4800</v>
      </c>
      <c r="B1963" s="6">
        <v>1705110</v>
      </c>
    </row>
    <row r="1964" spans="1:2" x14ac:dyDescent="0.15">
      <c r="A1964" t="s">
        <v>4801</v>
      </c>
      <c r="B1964" s="6">
        <v>1856314</v>
      </c>
    </row>
    <row r="1965" spans="1:2" x14ac:dyDescent="0.15">
      <c r="A1965" t="s">
        <v>4802</v>
      </c>
      <c r="B1965" s="6">
        <v>61398</v>
      </c>
    </row>
    <row r="1966" spans="1:2" x14ac:dyDescent="0.15">
      <c r="A1966" t="s">
        <v>4803</v>
      </c>
      <c r="B1966" s="6">
        <v>1078075</v>
      </c>
    </row>
    <row r="1967" spans="1:2" x14ac:dyDescent="0.15">
      <c r="A1967" t="s">
        <v>4804</v>
      </c>
      <c r="B1967" s="6">
        <v>1563411</v>
      </c>
    </row>
    <row r="1968" spans="1:2" x14ac:dyDescent="0.15">
      <c r="A1968" t="s">
        <v>4805</v>
      </c>
      <c r="B1968" s="6">
        <v>1498710</v>
      </c>
    </row>
    <row r="1969" spans="1:2" x14ac:dyDescent="0.15">
      <c r="A1969" t="s">
        <v>4806</v>
      </c>
      <c r="B1969" s="6">
        <v>785786</v>
      </c>
    </row>
    <row r="1970" spans="1:2" x14ac:dyDescent="0.15">
      <c r="A1970" t="s">
        <v>4807</v>
      </c>
      <c r="B1970" s="6">
        <v>94049</v>
      </c>
    </row>
    <row r="1971" spans="1:2" x14ac:dyDescent="0.15">
      <c r="A1971" t="s">
        <v>4808</v>
      </c>
      <c r="B1971" s="6">
        <v>1739936</v>
      </c>
    </row>
    <row r="1972" spans="1:2" x14ac:dyDescent="0.15">
      <c r="A1972" t="s">
        <v>4809</v>
      </c>
      <c r="B1972" s="6">
        <v>884713</v>
      </c>
    </row>
    <row r="1973" spans="1:2" x14ac:dyDescent="0.15">
      <c r="A1973" t="s">
        <v>4810</v>
      </c>
      <c r="B1973" s="6">
        <v>1644440</v>
      </c>
    </row>
    <row r="1974" spans="1:2" x14ac:dyDescent="0.15">
      <c r="A1974" t="s">
        <v>4811</v>
      </c>
      <c r="B1974" s="6">
        <v>1555379</v>
      </c>
    </row>
    <row r="1975" spans="1:2" x14ac:dyDescent="0.15">
      <c r="A1975" t="s">
        <v>4812</v>
      </c>
      <c r="B1975" s="6">
        <v>913142</v>
      </c>
    </row>
    <row r="1976" spans="1:2" x14ac:dyDescent="0.15">
      <c r="A1976" t="s">
        <v>4813</v>
      </c>
      <c r="B1976" s="6">
        <v>18654</v>
      </c>
    </row>
    <row r="1977" spans="1:2" x14ac:dyDescent="0.15">
      <c r="A1977" t="s">
        <v>4814</v>
      </c>
      <c r="B1977" s="6">
        <v>1561680</v>
      </c>
    </row>
    <row r="1978" spans="1:2" x14ac:dyDescent="0.15">
      <c r="A1978" t="s">
        <v>4815</v>
      </c>
      <c r="B1978" s="6">
        <v>1511337</v>
      </c>
    </row>
    <row r="1979" spans="1:2" x14ac:dyDescent="0.15">
      <c r="A1979" t="s">
        <v>4816</v>
      </c>
      <c r="B1979" s="6">
        <v>1670076</v>
      </c>
    </row>
    <row r="1980" spans="1:2" x14ac:dyDescent="0.15">
      <c r="A1980" t="s">
        <v>4817</v>
      </c>
      <c r="B1980" s="6">
        <v>1843388</v>
      </c>
    </row>
    <row r="1981" spans="1:2" x14ac:dyDescent="0.15">
      <c r="A1981" t="s">
        <v>4818</v>
      </c>
      <c r="B1981" s="6">
        <v>903129</v>
      </c>
    </row>
    <row r="1982" spans="1:2" x14ac:dyDescent="0.15">
      <c r="A1982" t="s">
        <v>4819</v>
      </c>
      <c r="B1982" s="6">
        <v>1666291</v>
      </c>
    </row>
    <row r="1983" spans="1:2" x14ac:dyDescent="0.15">
      <c r="A1983" t="s">
        <v>4820</v>
      </c>
      <c r="B1983" s="6">
        <v>1604481</v>
      </c>
    </row>
    <row r="1984" spans="1:2" x14ac:dyDescent="0.15">
      <c r="A1984" t="s">
        <v>4821</v>
      </c>
      <c r="B1984" s="6">
        <v>1299709</v>
      </c>
    </row>
    <row r="1985" spans="1:2" x14ac:dyDescent="0.15">
      <c r="A1985" t="s">
        <v>4822</v>
      </c>
      <c r="B1985" s="6">
        <v>1549107</v>
      </c>
    </row>
    <row r="1986" spans="1:2" x14ac:dyDescent="0.15">
      <c r="A1986" t="s">
        <v>4823</v>
      </c>
      <c r="B1986" s="6">
        <v>887343</v>
      </c>
    </row>
    <row r="1987" spans="1:2" x14ac:dyDescent="0.15">
      <c r="A1987" t="s">
        <v>1097</v>
      </c>
      <c r="B1987" s="6">
        <v>1703057</v>
      </c>
    </row>
    <row r="1988" spans="1:2" x14ac:dyDescent="0.15">
      <c r="A1988" t="s">
        <v>3005</v>
      </c>
      <c r="B1988" s="6">
        <v>1807192</v>
      </c>
    </row>
    <row r="1989" spans="1:2" x14ac:dyDescent="0.15">
      <c r="A1989" t="s">
        <v>4824</v>
      </c>
      <c r="B1989" s="6">
        <v>98677</v>
      </c>
    </row>
    <row r="1990" spans="1:2" x14ac:dyDescent="0.15">
      <c r="A1990" t="s">
        <v>4825</v>
      </c>
      <c r="B1990" s="6">
        <v>1044896</v>
      </c>
    </row>
    <row r="1991" spans="1:2" x14ac:dyDescent="0.15">
      <c r="A1991" t="s">
        <v>4826</v>
      </c>
      <c r="B1991" s="6">
        <v>1823593</v>
      </c>
    </row>
    <row r="1992" spans="1:2" x14ac:dyDescent="0.15">
      <c r="A1992" t="s">
        <v>4827</v>
      </c>
      <c r="B1992" s="6">
        <v>1523541</v>
      </c>
    </row>
    <row r="1993" spans="1:2" x14ac:dyDescent="0.15">
      <c r="A1993" t="s">
        <v>4828</v>
      </c>
      <c r="B1993" s="6">
        <v>1698535</v>
      </c>
    </row>
    <row r="1994" spans="1:2" x14ac:dyDescent="0.15">
      <c r="A1994" t="s">
        <v>4829</v>
      </c>
      <c r="B1994" s="6">
        <v>1835256</v>
      </c>
    </row>
    <row r="1995" spans="1:2" x14ac:dyDescent="0.15">
      <c r="A1995" t="s">
        <v>4830</v>
      </c>
      <c r="B1995" s="6">
        <v>800240</v>
      </c>
    </row>
    <row r="1996" spans="1:2" x14ac:dyDescent="0.15">
      <c r="A1996" t="s">
        <v>2747</v>
      </c>
      <c r="B1996" s="6">
        <v>1192448</v>
      </c>
    </row>
    <row r="1997" spans="1:2" x14ac:dyDescent="0.15">
      <c r="A1997" t="s">
        <v>4831</v>
      </c>
      <c r="B1997" s="6">
        <v>1073748</v>
      </c>
    </row>
    <row r="1998" spans="1:2" x14ac:dyDescent="0.15">
      <c r="A1998" t="s">
        <v>4832</v>
      </c>
      <c r="B1998" s="6">
        <v>1857154</v>
      </c>
    </row>
    <row r="1999" spans="1:2" x14ac:dyDescent="0.15">
      <c r="A1999" t="s">
        <v>4833</v>
      </c>
      <c r="B1999" s="6">
        <v>1024795</v>
      </c>
    </row>
    <row r="2000" spans="1:2" x14ac:dyDescent="0.15">
      <c r="A2000" t="s">
        <v>4834</v>
      </c>
      <c r="B2000" s="6">
        <v>1741530</v>
      </c>
    </row>
    <row r="2001" spans="1:2" x14ac:dyDescent="0.15">
      <c r="A2001" t="s">
        <v>4835</v>
      </c>
      <c r="B2001" s="6">
        <v>887733</v>
      </c>
    </row>
    <row r="2002" spans="1:2" x14ac:dyDescent="0.15">
      <c r="A2002" t="s">
        <v>4836</v>
      </c>
      <c r="B2002" s="6">
        <v>1603923</v>
      </c>
    </row>
    <row r="2003" spans="1:2" x14ac:dyDescent="0.15">
      <c r="A2003" t="s">
        <v>4837</v>
      </c>
      <c r="B2003" s="6">
        <v>1525769</v>
      </c>
    </row>
    <row r="2004" spans="1:2" x14ac:dyDescent="0.15">
      <c r="A2004" t="s">
        <v>4838</v>
      </c>
      <c r="B2004" s="6">
        <v>278166</v>
      </c>
    </row>
    <row r="2005" spans="1:2" x14ac:dyDescent="0.15">
      <c r="A2005" t="s">
        <v>4839</v>
      </c>
      <c r="B2005" s="6">
        <v>1602065</v>
      </c>
    </row>
    <row r="2006" spans="1:2" x14ac:dyDescent="0.15">
      <c r="A2006" t="s">
        <v>4840</v>
      </c>
      <c r="B2006" s="6">
        <v>1086600</v>
      </c>
    </row>
    <row r="2007" spans="1:2" x14ac:dyDescent="0.15">
      <c r="A2007" t="s">
        <v>4841</v>
      </c>
      <c r="B2007" s="6">
        <v>1641431</v>
      </c>
    </row>
    <row r="2008" spans="1:2" x14ac:dyDescent="0.15">
      <c r="A2008" t="s">
        <v>4842</v>
      </c>
      <c r="B2008" s="6">
        <v>1679826</v>
      </c>
    </row>
    <row r="2009" spans="1:2" x14ac:dyDescent="0.15">
      <c r="A2009" t="s">
        <v>4843</v>
      </c>
      <c r="B2009" s="6">
        <v>780571</v>
      </c>
    </row>
    <row r="2010" spans="1:2" x14ac:dyDescent="0.15">
      <c r="A2010" t="s">
        <v>4844</v>
      </c>
      <c r="B2010" s="6">
        <v>1160951</v>
      </c>
    </row>
    <row r="2011" spans="1:2" x14ac:dyDescent="0.15">
      <c r="A2011" t="s">
        <v>4845</v>
      </c>
      <c r="B2011" s="6">
        <v>1437541</v>
      </c>
    </row>
    <row r="2012" spans="1:2" x14ac:dyDescent="0.15">
      <c r="A2012" t="s">
        <v>4846</v>
      </c>
      <c r="B2012" s="6">
        <v>1825570</v>
      </c>
    </row>
    <row r="2013" spans="1:2" x14ac:dyDescent="0.15">
      <c r="A2013" t="s">
        <v>304</v>
      </c>
      <c r="B2013" s="6">
        <v>1773427</v>
      </c>
    </row>
    <row r="2014" spans="1:2" x14ac:dyDescent="0.15">
      <c r="A2014" t="s">
        <v>4847</v>
      </c>
      <c r="B2014" s="6">
        <v>1407623</v>
      </c>
    </row>
    <row r="2015" spans="1:2" x14ac:dyDescent="0.15">
      <c r="A2015" t="s">
        <v>4848</v>
      </c>
      <c r="B2015" s="6">
        <v>742278</v>
      </c>
    </row>
    <row r="2016" spans="1:2" x14ac:dyDescent="0.15">
      <c r="A2016" t="s">
        <v>4849</v>
      </c>
      <c r="B2016" s="6">
        <v>1021561</v>
      </c>
    </row>
    <row r="2017" spans="1:2" x14ac:dyDescent="0.15">
      <c r="A2017" t="s">
        <v>4850</v>
      </c>
      <c r="B2017" s="6">
        <v>1298946</v>
      </c>
    </row>
    <row r="2018" spans="1:2" x14ac:dyDescent="0.15">
      <c r="A2018" t="s">
        <v>4851</v>
      </c>
      <c r="B2018" s="6">
        <v>1726978</v>
      </c>
    </row>
    <row r="2019" spans="1:2" x14ac:dyDescent="0.15">
      <c r="A2019" t="s">
        <v>4852</v>
      </c>
      <c r="B2019" s="6">
        <v>1682745</v>
      </c>
    </row>
    <row r="2020" spans="1:2" x14ac:dyDescent="0.15">
      <c r="A2020" t="s">
        <v>4853</v>
      </c>
      <c r="B2020" s="6">
        <v>1563190</v>
      </c>
    </row>
    <row r="2021" spans="1:2" x14ac:dyDescent="0.15">
      <c r="A2021" t="s">
        <v>4854</v>
      </c>
      <c r="B2021" s="6">
        <v>1552797</v>
      </c>
    </row>
    <row r="2022" spans="1:2" x14ac:dyDescent="0.15">
      <c r="A2022" t="s">
        <v>2752</v>
      </c>
      <c r="B2022" s="6">
        <v>1444380</v>
      </c>
    </row>
    <row r="2023" spans="1:2" x14ac:dyDescent="0.15">
      <c r="A2023" t="s">
        <v>4855</v>
      </c>
      <c r="B2023" s="6">
        <v>55242</v>
      </c>
    </row>
    <row r="2024" spans="1:2" x14ac:dyDescent="0.15">
      <c r="A2024" t="s">
        <v>786</v>
      </c>
      <c r="B2024" s="6">
        <v>1648257</v>
      </c>
    </row>
    <row r="2025" spans="1:2" x14ac:dyDescent="0.15">
      <c r="A2025" t="s">
        <v>4856</v>
      </c>
      <c r="B2025" s="6">
        <v>912958</v>
      </c>
    </row>
    <row r="2026" spans="1:2" x14ac:dyDescent="0.15">
      <c r="A2026" t="s">
        <v>4857</v>
      </c>
      <c r="B2026" s="6">
        <v>1877787</v>
      </c>
    </row>
    <row r="2027" spans="1:2" x14ac:dyDescent="0.15">
      <c r="A2027" t="s">
        <v>4858</v>
      </c>
      <c r="B2027" s="6">
        <v>1843586</v>
      </c>
    </row>
    <row r="2028" spans="1:2" x14ac:dyDescent="0.15">
      <c r="A2028" t="s">
        <v>4859</v>
      </c>
      <c r="B2028" s="6">
        <v>886346</v>
      </c>
    </row>
    <row r="2029" spans="1:2" x14ac:dyDescent="0.15">
      <c r="A2029" t="s">
        <v>4860</v>
      </c>
      <c r="B2029" s="6">
        <v>1851003</v>
      </c>
    </row>
    <row r="2030" spans="1:2" x14ac:dyDescent="0.15">
      <c r="A2030" t="s">
        <v>4861</v>
      </c>
      <c r="B2030" s="6">
        <v>1581990</v>
      </c>
    </row>
    <row r="2031" spans="1:2" x14ac:dyDescent="0.15">
      <c r="A2031" t="s">
        <v>4862</v>
      </c>
      <c r="B2031" s="6">
        <v>1517302</v>
      </c>
    </row>
    <row r="2032" spans="1:2" x14ac:dyDescent="0.15">
      <c r="A2032" t="s">
        <v>4863</v>
      </c>
      <c r="B2032" s="6">
        <v>1375365</v>
      </c>
    </row>
    <row r="2033" spans="1:2" x14ac:dyDescent="0.15">
      <c r="A2033" t="s">
        <v>4864</v>
      </c>
      <c r="B2033" s="6">
        <v>1806837</v>
      </c>
    </row>
    <row r="2034" spans="1:2" x14ac:dyDescent="0.15">
      <c r="A2034" t="s">
        <v>4865</v>
      </c>
      <c r="B2034" s="6">
        <v>1658566</v>
      </c>
    </row>
    <row r="2035" spans="1:2" x14ac:dyDescent="0.15">
      <c r="A2035" t="s">
        <v>4866</v>
      </c>
      <c r="B2035" s="6">
        <v>1822492</v>
      </c>
    </row>
    <row r="2036" spans="1:2" x14ac:dyDescent="0.15">
      <c r="A2036" t="s">
        <v>4867</v>
      </c>
      <c r="B2036" s="6">
        <v>1792045</v>
      </c>
    </row>
    <row r="2037" spans="1:2" x14ac:dyDescent="0.15">
      <c r="A2037" t="s">
        <v>4868</v>
      </c>
      <c r="B2037" s="6">
        <v>105418</v>
      </c>
    </row>
    <row r="2038" spans="1:2" x14ac:dyDescent="0.15">
      <c r="A2038" t="s">
        <v>4869</v>
      </c>
      <c r="B2038" s="6">
        <v>1616000</v>
      </c>
    </row>
    <row r="2039" spans="1:2" x14ac:dyDescent="0.15">
      <c r="A2039" t="s">
        <v>4870</v>
      </c>
      <c r="B2039" s="6">
        <v>1810019</v>
      </c>
    </row>
    <row r="2040" spans="1:2" x14ac:dyDescent="0.15">
      <c r="A2040" t="s">
        <v>4871</v>
      </c>
      <c r="B2040" s="6">
        <v>19745</v>
      </c>
    </row>
    <row r="2041" spans="1:2" x14ac:dyDescent="0.15">
      <c r="A2041" t="s">
        <v>4872</v>
      </c>
      <c r="B2041" s="6">
        <v>1263994</v>
      </c>
    </row>
    <row r="2042" spans="1:2" x14ac:dyDescent="0.15">
      <c r="A2042" t="s">
        <v>4873</v>
      </c>
      <c r="B2042" s="6">
        <v>733269</v>
      </c>
    </row>
    <row r="2043" spans="1:2" x14ac:dyDescent="0.15">
      <c r="A2043" t="s">
        <v>4874</v>
      </c>
      <c r="B2043" s="6">
        <v>1611547</v>
      </c>
    </row>
    <row r="2044" spans="1:2" x14ac:dyDescent="0.15">
      <c r="A2044" t="s">
        <v>4875</v>
      </c>
      <c r="B2044" s="6">
        <v>26780</v>
      </c>
    </row>
    <row r="2045" spans="1:2" x14ac:dyDescent="0.15">
      <c r="A2045" t="s">
        <v>4876</v>
      </c>
      <c r="B2045" s="6">
        <v>1122491</v>
      </c>
    </row>
    <row r="2046" spans="1:2" x14ac:dyDescent="0.15">
      <c r="A2046" t="s">
        <v>4877</v>
      </c>
      <c r="B2046" s="6">
        <v>1767582</v>
      </c>
    </row>
    <row r="2047" spans="1:2" x14ac:dyDescent="0.15">
      <c r="A2047" t="s">
        <v>4878</v>
      </c>
      <c r="B2047" s="6">
        <v>1230245</v>
      </c>
    </row>
    <row r="2048" spans="1:2" x14ac:dyDescent="0.15">
      <c r="A2048" t="s">
        <v>4879</v>
      </c>
      <c r="B2048" s="6">
        <v>891014</v>
      </c>
    </row>
    <row r="2049" spans="1:2" x14ac:dyDescent="0.15">
      <c r="A2049" t="s">
        <v>4880</v>
      </c>
      <c r="B2049" s="6">
        <v>1756607</v>
      </c>
    </row>
    <row r="2050" spans="1:2" x14ac:dyDescent="0.15">
      <c r="A2050" t="s">
        <v>4881</v>
      </c>
      <c r="B2050" s="6">
        <v>876167</v>
      </c>
    </row>
    <row r="2051" spans="1:2" x14ac:dyDescent="0.15">
      <c r="A2051" t="s">
        <v>4882</v>
      </c>
      <c r="B2051" s="6">
        <v>812074</v>
      </c>
    </row>
    <row r="2052" spans="1:2" x14ac:dyDescent="0.15">
      <c r="A2052" t="s">
        <v>2608</v>
      </c>
      <c r="B2052" s="6">
        <v>1083446</v>
      </c>
    </row>
    <row r="2053" spans="1:2" x14ac:dyDescent="0.15">
      <c r="A2053" t="s">
        <v>4883</v>
      </c>
      <c r="B2053" s="6">
        <v>1712184</v>
      </c>
    </row>
    <row r="2054" spans="1:2" x14ac:dyDescent="0.15">
      <c r="A2054" t="s">
        <v>4884</v>
      </c>
      <c r="B2054" s="6">
        <v>860413</v>
      </c>
    </row>
    <row r="2055" spans="1:2" x14ac:dyDescent="0.15">
      <c r="A2055" t="s">
        <v>4885</v>
      </c>
      <c r="B2055" s="6">
        <v>712534</v>
      </c>
    </row>
    <row r="2056" spans="1:2" x14ac:dyDescent="0.15">
      <c r="A2056" t="s">
        <v>4886</v>
      </c>
      <c r="B2056" s="6">
        <v>1051512</v>
      </c>
    </row>
    <row r="2057" spans="1:2" x14ac:dyDescent="0.15">
      <c r="A2057" t="s">
        <v>4887</v>
      </c>
      <c r="B2057" s="6">
        <v>1495932</v>
      </c>
    </row>
    <row r="2058" spans="1:2" x14ac:dyDescent="0.15">
      <c r="A2058" t="s">
        <v>4888</v>
      </c>
      <c r="B2058" s="6">
        <v>1723596</v>
      </c>
    </row>
    <row r="2059" spans="1:2" x14ac:dyDescent="0.15">
      <c r="A2059" t="s">
        <v>4889</v>
      </c>
      <c r="B2059" s="6">
        <v>1368622</v>
      </c>
    </row>
    <row r="2060" spans="1:2" x14ac:dyDescent="0.15">
      <c r="A2060" t="s">
        <v>4890</v>
      </c>
      <c r="B2060" s="6">
        <v>1833835</v>
      </c>
    </row>
    <row r="2061" spans="1:2" x14ac:dyDescent="0.15">
      <c r="A2061" t="s">
        <v>4891</v>
      </c>
      <c r="B2061" s="6">
        <v>277509</v>
      </c>
    </row>
    <row r="2062" spans="1:2" x14ac:dyDescent="0.15">
      <c r="A2062" t="s">
        <v>4892</v>
      </c>
      <c r="B2062" s="6">
        <v>1800667</v>
      </c>
    </row>
    <row r="2063" spans="1:2" x14ac:dyDescent="0.15">
      <c r="A2063" t="s">
        <v>4893</v>
      </c>
      <c r="B2063" s="6">
        <v>1600438</v>
      </c>
    </row>
    <row r="2064" spans="1:2" x14ac:dyDescent="0.15">
      <c r="A2064" t="s">
        <v>4894</v>
      </c>
      <c r="B2064" s="6">
        <v>1307748</v>
      </c>
    </row>
    <row r="2065" spans="1:2" x14ac:dyDescent="0.15">
      <c r="A2065" t="s">
        <v>4895</v>
      </c>
      <c r="B2065" s="6">
        <v>1590364</v>
      </c>
    </row>
    <row r="2066" spans="1:2" x14ac:dyDescent="0.15">
      <c r="A2066" t="s">
        <v>4896</v>
      </c>
      <c r="B2066" s="6">
        <v>944148</v>
      </c>
    </row>
    <row r="2067" spans="1:2" x14ac:dyDescent="0.15">
      <c r="A2067" t="s">
        <v>4897</v>
      </c>
      <c r="B2067" s="6">
        <v>1616318</v>
      </c>
    </row>
    <row r="2068" spans="1:2" x14ac:dyDescent="0.15">
      <c r="A2068" t="s">
        <v>4898</v>
      </c>
      <c r="B2068" s="6">
        <v>203596</v>
      </c>
    </row>
    <row r="2069" spans="1:2" x14ac:dyDescent="0.15">
      <c r="A2069" t="s">
        <v>4899</v>
      </c>
      <c r="B2069" s="6">
        <v>1620393</v>
      </c>
    </row>
    <row r="2070" spans="1:2" x14ac:dyDescent="0.15">
      <c r="A2070" t="s">
        <v>1115</v>
      </c>
      <c r="B2070" s="6">
        <v>1629137</v>
      </c>
    </row>
    <row r="2071" spans="1:2" x14ac:dyDescent="0.15">
      <c r="A2071" t="s">
        <v>4900</v>
      </c>
      <c r="B2071" s="6">
        <v>1366868</v>
      </c>
    </row>
    <row r="2072" spans="1:2" x14ac:dyDescent="0.15">
      <c r="A2072" t="s">
        <v>4901</v>
      </c>
      <c r="B2072" s="6">
        <v>1599489</v>
      </c>
    </row>
    <row r="2073" spans="1:2" x14ac:dyDescent="0.15">
      <c r="A2073" t="s">
        <v>4902</v>
      </c>
      <c r="B2073" s="6">
        <v>1818093</v>
      </c>
    </row>
    <row r="2074" spans="1:2" x14ac:dyDescent="0.15">
      <c r="A2074" t="s">
        <v>4903</v>
      </c>
      <c r="B2074" s="6">
        <v>1762301</v>
      </c>
    </row>
    <row r="2075" spans="1:2" x14ac:dyDescent="0.15">
      <c r="A2075" t="s">
        <v>4904</v>
      </c>
      <c r="B2075" s="6">
        <v>1546417</v>
      </c>
    </row>
    <row r="2076" spans="1:2" x14ac:dyDescent="0.15">
      <c r="A2076" t="s">
        <v>4905</v>
      </c>
      <c r="B2076" s="6">
        <v>1650132</v>
      </c>
    </row>
    <row r="2077" spans="1:2" x14ac:dyDescent="0.15">
      <c r="A2077" t="s">
        <v>4906</v>
      </c>
      <c r="B2077" s="6">
        <v>1605607</v>
      </c>
    </row>
    <row r="2078" spans="1:2" x14ac:dyDescent="0.15">
      <c r="A2078" t="s">
        <v>4907</v>
      </c>
      <c r="B2078" s="6">
        <v>912766</v>
      </c>
    </row>
    <row r="2079" spans="1:2" x14ac:dyDescent="0.15">
      <c r="A2079" t="s">
        <v>4908</v>
      </c>
      <c r="B2079" s="6">
        <v>887596</v>
      </c>
    </row>
    <row r="2080" spans="1:2" x14ac:dyDescent="0.15">
      <c r="A2080" t="s">
        <v>4909</v>
      </c>
      <c r="B2080" s="6">
        <v>1704720</v>
      </c>
    </row>
    <row r="2081" spans="1:2" x14ac:dyDescent="0.15">
      <c r="A2081" t="s">
        <v>4910</v>
      </c>
      <c r="B2081" s="6">
        <v>1706946</v>
      </c>
    </row>
    <row r="2082" spans="1:2" x14ac:dyDescent="0.15">
      <c r="A2082" t="s">
        <v>4911</v>
      </c>
      <c r="B2082" s="6">
        <v>1018840</v>
      </c>
    </row>
    <row r="2083" spans="1:2" x14ac:dyDescent="0.15">
      <c r="A2083" t="s">
        <v>4912</v>
      </c>
      <c r="B2083" s="6">
        <v>1096752</v>
      </c>
    </row>
    <row r="2084" spans="1:2" x14ac:dyDescent="0.15">
      <c r="A2084" t="s">
        <v>4913</v>
      </c>
      <c r="B2084" s="6">
        <v>1537054</v>
      </c>
    </row>
    <row r="2085" spans="1:2" x14ac:dyDescent="0.15">
      <c r="A2085" t="s">
        <v>4914</v>
      </c>
      <c r="B2085" s="6">
        <v>910329</v>
      </c>
    </row>
    <row r="2086" spans="1:2" x14ac:dyDescent="0.15">
      <c r="A2086" t="s">
        <v>4915</v>
      </c>
      <c r="B2086" s="6">
        <v>1355444</v>
      </c>
    </row>
    <row r="2087" spans="1:2" x14ac:dyDescent="0.15">
      <c r="A2087" t="s">
        <v>4916</v>
      </c>
      <c r="B2087" s="6">
        <v>1260729</v>
      </c>
    </row>
    <row r="2088" spans="1:2" x14ac:dyDescent="0.15">
      <c r="A2088" t="s">
        <v>4917</v>
      </c>
      <c r="B2088" s="6">
        <v>1173420</v>
      </c>
    </row>
    <row r="2089" spans="1:2" x14ac:dyDescent="0.15">
      <c r="A2089" t="s">
        <v>4918</v>
      </c>
      <c r="B2089" s="6">
        <v>1772695</v>
      </c>
    </row>
    <row r="2090" spans="1:2" x14ac:dyDescent="0.15">
      <c r="A2090" t="s">
        <v>4919</v>
      </c>
      <c r="B2090" s="6">
        <v>104894</v>
      </c>
    </row>
    <row r="2091" spans="1:2" x14ac:dyDescent="0.15">
      <c r="A2091" t="s">
        <v>4920</v>
      </c>
      <c r="B2091" s="6">
        <v>1627272</v>
      </c>
    </row>
    <row r="2092" spans="1:2" x14ac:dyDescent="0.15">
      <c r="A2092" t="s">
        <v>4921</v>
      </c>
      <c r="B2092" s="6">
        <v>1293282</v>
      </c>
    </row>
    <row r="2093" spans="1:2" x14ac:dyDescent="0.15">
      <c r="A2093" t="s">
        <v>4922</v>
      </c>
      <c r="B2093" s="6">
        <v>1415404</v>
      </c>
    </row>
    <row r="2094" spans="1:2" x14ac:dyDescent="0.15">
      <c r="A2094" t="s">
        <v>4923</v>
      </c>
      <c r="B2094" s="6">
        <v>1841156</v>
      </c>
    </row>
    <row r="2095" spans="1:2" x14ac:dyDescent="0.15">
      <c r="A2095" t="s">
        <v>4924</v>
      </c>
      <c r="B2095" s="6">
        <v>1637873</v>
      </c>
    </row>
    <row r="2096" spans="1:2" x14ac:dyDescent="0.15">
      <c r="A2096" t="s">
        <v>4925</v>
      </c>
      <c r="B2096" s="6">
        <v>1739942</v>
      </c>
    </row>
    <row r="2097" spans="1:2" x14ac:dyDescent="0.15">
      <c r="A2097" t="s">
        <v>4926</v>
      </c>
      <c r="B2097" s="6">
        <v>1569963</v>
      </c>
    </row>
    <row r="2098" spans="1:2" x14ac:dyDescent="0.15">
      <c r="A2098" t="s">
        <v>4927</v>
      </c>
      <c r="B2098" s="6">
        <v>835011</v>
      </c>
    </row>
    <row r="2099" spans="1:2" x14ac:dyDescent="0.15">
      <c r="A2099" t="s">
        <v>4928</v>
      </c>
      <c r="B2099" s="6">
        <v>752714</v>
      </c>
    </row>
    <row r="2100" spans="1:2" x14ac:dyDescent="0.15">
      <c r="A2100" t="s">
        <v>4929</v>
      </c>
      <c r="B2100" s="6">
        <v>936528</v>
      </c>
    </row>
    <row r="2101" spans="1:2" x14ac:dyDescent="0.15">
      <c r="A2101" t="s">
        <v>4930</v>
      </c>
      <c r="B2101" s="6">
        <v>59440</v>
      </c>
    </row>
    <row r="2102" spans="1:2" x14ac:dyDescent="0.15">
      <c r="A2102" t="s">
        <v>4931</v>
      </c>
      <c r="B2102" s="6">
        <v>1227654</v>
      </c>
    </row>
    <row r="2103" spans="1:2" x14ac:dyDescent="0.15">
      <c r="A2103" t="s">
        <v>4932</v>
      </c>
      <c r="B2103" s="6">
        <v>1005757</v>
      </c>
    </row>
    <row r="2104" spans="1:2" x14ac:dyDescent="0.15">
      <c r="A2104" t="s">
        <v>4933</v>
      </c>
      <c r="B2104" s="6">
        <v>1752836</v>
      </c>
    </row>
    <row r="2105" spans="1:2" x14ac:dyDescent="0.15">
      <c r="A2105" t="s">
        <v>4934</v>
      </c>
      <c r="B2105" s="6">
        <v>1632790</v>
      </c>
    </row>
    <row r="2106" spans="1:2" x14ac:dyDescent="0.15">
      <c r="A2106" t="s">
        <v>1546</v>
      </c>
      <c r="B2106" s="6">
        <v>1446847</v>
      </c>
    </row>
    <row r="2107" spans="1:2" x14ac:dyDescent="0.15">
      <c r="A2107" t="s">
        <v>4935</v>
      </c>
      <c r="B2107" s="6">
        <v>1856485</v>
      </c>
    </row>
    <row r="2108" spans="1:2" x14ac:dyDescent="0.15">
      <c r="A2108" t="s">
        <v>4936</v>
      </c>
      <c r="B2108" s="6">
        <v>1309251</v>
      </c>
    </row>
    <row r="2109" spans="1:2" x14ac:dyDescent="0.15">
      <c r="A2109" t="s">
        <v>4937</v>
      </c>
      <c r="B2109" s="6">
        <v>1157842</v>
      </c>
    </row>
    <row r="2110" spans="1:2" x14ac:dyDescent="0.15">
      <c r="A2110" t="s">
        <v>4938</v>
      </c>
      <c r="B2110" s="6">
        <v>88205</v>
      </c>
    </row>
    <row r="2111" spans="1:2" x14ac:dyDescent="0.15">
      <c r="A2111" t="s">
        <v>4939</v>
      </c>
      <c r="B2111" s="6">
        <v>1785971</v>
      </c>
    </row>
    <row r="2112" spans="1:2" x14ac:dyDescent="0.15">
      <c r="A2112" t="s">
        <v>4940</v>
      </c>
      <c r="B2112" s="6">
        <v>1042776</v>
      </c>
    </row>
    <row r="2113" spans="1:2" x14ac:dyDescent="0.15">
      <c r="A2113" t="s">
        <v>4941</v>
      </c>
      <c r="B2113" s="6">
        <v>790816</v>
      </c>
    </row>
    <row r="2114" spans="1:2" x14ac:dyDescent="0.15">
      <c r="A2114" t="s">
        <v>4942</v>
      </c>
      <c r="B2114" s="6">
        <v>1445168</v>
      </c>
    </row>
    <row r="2115" spans="1:2" x14ac:dyDescent="0.15">
      <c r="A2115" t="s">
        <v>4943</v>
      </c>
      <c r="B2115" s="6">
        <v>730708</v>
      </c>
    </row>
    <row r="2116" spans="1:2" x14ac:dyDescent="0.15">
      <c r="A2116" t="s">
        <v>2749</v>
      </c>
      <c r="B2116" s="6">
        <v>1742692</v>
      </c>
    </row>
    <row r="2117" spans="1:2" x14ac:dyDescent="0.15">
      <c r="A2117" t="s">
        <v>4944</v>
      </c>
      <c r="B2117" s="6">
        <v>1276671</v>
      </c>
    </row>
    <row r="2118" spans="1:2" x14ac:dyDescent="0.15">
      <c r="A2118" t="s">
        <v>1105</v>
      </c>
      <c r="B2118" s="6">
        <v>1178879</v>
      </c>
    </row>
    <row r="2119" spans="1:2" x14ac:dyDescent="0.15">
      <c r="A2119" t="s">
        <v>4945</v>
      </c>
      <c r="B2119" s="6">
        <v>708955</v>
      </c>
    </row>
    <row r="2120" spans="1:2" x14ac:dyDescent="0.15">
      <c r="A2120" t="s">
        <v>4946</v>
      </c>
      <c r="B2120" s="6">
        <v>1517413</v>
      </c>
    </row>
    <row r="2121" spans="1:2" x14ac:dyDescent="0.15">
      <c r="A2121" t="s">
        <v>4947</v>
      </c>
      <c r="B2121" s="6">
        <v>1135185</v>
      </c>
    </row>
    <row r="2122" spans="1:2" x14ac:dyDescent="0.15">
      <c r="A2122" t="s">
        <v>4948</v>
      </c>
      <c r="B2122" s="6">
        <v>1803112</v>
      </c>
    </row>
    <row r="2123" spans="1:2" x14ac:dyDescent="0.15">
      <c r="A2123" t="s">
        <v>4949</v>
      </c>
      <c r="B2123" s="6">
        <v>1340736</v>
      </c>
    </row>
    <row r="2124" spans="1:2" x14ac:dyDescent="0.15">
      <c r="A2124" t="s">
        <v>4950</v>
      </c>
      <c r="B2124" s="6">
        <v>874499</v>
      </c>
    </row>
    <row r="2125" spans="1:2" x14ac:dyDescent="0.15">
      <c r="A2125" t="s">
        <v>4951</v>
      </c>
      <c r="B2125" s="6">
        <v>1739566</v>
      </c>
    </row>
    <row r="2126" spans="1:2" x14ac:dyDescent="0.15">
      <c r="A2126" t="s">
        <v>4952</v>
      </c>
      <c r="B2126" s="6">
        <v>1839191</v>
      </c>
    </row>
    <row r="2127" spans="1:2" x14ac:dyDescent="0.15">
      <c r="A2127" t="s">
        <v>4953</v>
      </c>
      <c r="B2127" s="6">
        <v>1794905</v>
      </c>
    </row>
    <row r="2128" spans="1:2" x14ac:dyDescent="0.15">
      <c r="A2128" t="s">
        <v>4954</v>
      </c>
      <c r="B2128" s="6">
        <v>1866501</v>
      </c>
    </row>
    <row r="2129" spans="1:2" x14ac:dyDescent="0.15">
      <c r="A2129" t="s">
        <v>4955</v>
      </c>
      <c r="B2129" s="6">
        <v>805676</v>
      </c>
    </row>
    <row r="2130" spans="1:2" x14ac:dyDescent="0.15">
      <c r="A2130" t="s">
        <v>1708</v>
      </c>
      <c r="B2130" s="6">
        <v>1597553</v>
      </c>
    </row>
    <row r="2131" spans="1:2" x14ac:dyDescent="0.15">
      <c r="A2131" t="s">
        <v>4956</v>
      </c>
      <c r="B2131" s="6">
        <v>1280784</v>
      </c>
    </row>
    <row r="2132" spans="1:2" x14ac:dyDescent="0.15">
      <c r="A2132" t="s">
        <v>4957</v>
      </c>
      <c r="B2132" s="6">
        <v>1782170</v>
      </c>
    </row>
    <row r="2133" spans="1:2" x14ac:dyDescent="0.15">
      <c r="A2133" t="s">
        <v>4958</v>
      </c>
      <c r="B2133" s="6">
        <v>1385280</v>
      </c>
    </row>
    <row r="2134" spans="1:2" x14ac:dyDescent="0.15">
      <c r="A2134" t="s">
        <v>4959</v>
      </c>
      <c r="B2134" s="6">
        <v>894405</v>
      </c>
    </row>
    <row r="2135" spans="1:2" x14ac:dyDescent="0.15">
      <c r="A2135" t="s">
        <v>4960</v>
      </c>
      <c r="B2135" s="6">
        <v>1842718</v>
      </c>
    </row>
    <row r="2136" spans="1:2" x14ac:dyDescent="0.15">
      <c r="A2136" t="s">
        <v>4961</v>
      </c>
      <c r="B2136" s="6">
        <v>1069258</v>
      </c>
    </row>
    <row r="2137" spans="1:2" x14ac:dyDescent="0.15">
      <c r="A2137" t="s">
        <v>2751</v>
      </c>
      <c r="B2137" s="6">
        <v>944809</v>
      </c>
    </row>
    <row r="2138" spans="1:2" x14ac:dyDescent="0.15">
      <c r="A2138" t="s">
        <v>4962</v>
      </c>
      <c r="B2138" s="6">
        <v>1033012</v>
      </c>
    </row>
    <row r="2139" spans="1:2" x14ac:dyDescent="0.15">
      <c r="A2139" t="s">
        <v>4963</v>
      </c>
      <c r="B2139" s="6">
        <v>60714</v>
      </c>
    </row>
    <row r="2140" spans="1:2" x14ac:dyDescent="0.15">
      <c r="A2140" t="s">
        <v>4964</v>
      </c>
      <c r="B2140" s="6">
        <v>1768666</v>
      </c>
    </row>
    <row r="2141" spans="1:2" x14ac:dyDescent="0.15">
      <c r="A2141" t="s">
        <v>4965</v>
      </c>
      <c r="B2141" s="6">
        <v>1104485</v>
      </c>
    </row>
    <row r="2142" spans="1:2" x14ac:dyDescent="0.15">
      <c r="A2142" t="s">
        <v>4966</v>
      </c>
      <c r="B2142" s="6">
        <v>1350593</v>
      </c>
    </row>
    <row r="2143" spans="1:2" x14ac:dyDescent="0.15">
      <c r="A2143" t="s">
        <v>4967</v>
      </c>
      <c r="B2143" s="6">
        <v>1577526</v>
      </c>
    </row>
    <row r="2144" spans="1:2" x14ac:dyDescent="0.15">
      <c r="A2144" t="s">
        <v>4968</v>
      </c>
      <c r="B2144" s="6">
        <v>1570827</v>
      </c>
    </row>
    <row r="2145" spans="1:2" x14ac:dyDescent="0.15">
      <c r="A2145" t="s">
        <v>4969</v>
      </c>
      <c r="B2145" s="6">
        <v>1654795</v>
      </c>
    </row>
    <row r="2146" spans="1:2" x14ac:dyDescent="0.15">
      <c r="A2146" t="s">
        <v>4970</v>
      </c>
      <c r="B2146" s="6">
        <v>812801</v>
      </c>
    </row>
    <row r="2147" spans="1:2" x14ac:dyDescent="0.15">
      <c r="A2147" t="s">
        <v>4971</v>
      </c>
      <c r="B2147" s="6">
        <v>1437731</v>
      </c>
    </row>
    <row r="2148" spans="1:2" x14ac:dyDescent="0.15">
      <c r="A2148" t="s">
        <v>4972</v>
      </c>
      <c r="B2148" s="6">
        <v>1276520</v>
      </c>
    </row>
    <row r="2149" spans="1:2" x14ac:dyDescent="0.15">
      <c r="A2149" t="s">
        <v>4973</v>
      </c>
      <c r="B2149" s="6">
        <v>1462120</v>
      </c>
    </row>
    <row r="2150" spans="1:2" x14ac:dyDescent="0.15">
      <c r="A2150" t="s">
        <v>4974</v>
      </c>
      <c r="B2150" s="6">
        <v>1572694</v>
      </c>
    </row>
    <row r="2151" spans="1:2" x14ac:dyDescent="0.15">
      <c r="A2151" t="s">
        <v>4975</v>
      </c>
      <c r="B2151" s="6">
        <v>1866692</v>
      </c>
    </row>
    <row r="2152" spans="1:2" x14ac:dyDescent="0.15">
      <c r="A2152" t="s">
        <v>4976</v>
      </c>
      <c r="B2152" s="6">
        <v>1793862</v>
      </c>
    </row>
    <row r="2153" spans="1:2" x14ac:dyDescent="0.15">
      <c r="A2153" t="s">
        <v>4977</v>
      </c>
      <c r="B2153" s="6">
        <v>1137887</v>
      </c>
    </row>
    <row r="2154" spans="1:2" x14ac:dyDescent="0.15">
      <c r="A2154" t="s">
        <v>4978</v>
      </c>
      <c r="B2154" s="6">
        <v>1253327</v>
      </c>
    </row>
    <row r="2155" spans="1:2" x14ac:dyDescent="0.15">
      <c r="A2155" t="s">
        <v>4979</v>
      </c>
      <c r="B2155" s="6">
        <v>893691</v>
      </c>
    </row>
    <row r="2156" spans="1:2" x14ac:dyDescent="0.15">
      <c r="A2156" t="s">
        <v>4980</v>
      </c>
      <c r="B2156" s="6">
        <v>2230</v>
      </c>
    </row>
    <row r="2157" spans="1:2" x14ac:dyDescent="0.15">
      <c r="A2157" t="s">
        <v>4981</v>
      </c>
      <c r="B2157" s="6">
        <v>1164863</v>
      </c>
    </row>
    <row r="2158" spans="1:2" x14ac:dyDescent="0.15">
      <c r="A2158" t="s">
        <v>4982</v>
      </c>
      <c r="B2158" s="6">
        <v>1362004</v>
      </c>
    </row>
    <row r="2159" spans="1:2" x14ac:dyDescent="0.15">
      <c r="A2159" t="s">
        <v>1116</v>
      </c>
      <c r="B2159" s="6">
        <v>1490978</v>
      </c>
    </row>
    <row r="2160" spans="1:2" x14ac:dyDescent="0.15">
      <c r="A2160" t="s">
        <v>4983</v>
      </c>
      <c r="B2160" s="6">
        <v>920112</v>
      </c>
    </row>
    <row r="2161" spans="1:2" x14ac:dyDescent="0.15">
      <c r="A2161" t="s">
        <v>4984</v>
      </c>
      <c r="B2161" s="6">
        <v>1649749</v>
      </c>
    </row>
    <row r="2162" spans="1:2" x14ac:dyDescent="0.15">
      <c r="A2162" t="s">
        <v>2748</v>
      </c>
      <c r="B2162" s="6">
        <v>1832466</v>
      </c>
    </row>
    <row r="2163" spans="1:2" x14ac:dyDescent="0.15">
      <c r="A2163" t="s">
        <v>4985</v>
      </c>
      <c r="B2163" s="6">
        <v>1714174</v>
      </c>
    </row>
    <row r="2164" spans="1:2" x14ac:dyDescent="0.15">
      <c r="A2164" t="s">
        <v>4986</v>
      </c>
      <c r="B2164" s="6">
        <v>1519061</v>
      </c>
    </row>
    <row r="2165" spans="1:2" x14ac:dyDescent="0.15">
      <c r="A2165" t="s">
        <v>4987</v>
      </c>
      <c r="B2165" s="6">
        <v>1659939</v>
      </c>
    </row>
    <row r="2166" spans="1:2" x14ac:dyDescent="0.15">
      <c r="A2166" t="s">
        <v>4988</v>
      </c>
      <c r="B2166" s="6">
        <v>1458891</v>
      </c>
    </row>
    <row r="2167" spans="1:2" x14ac:dyDescent="0.15">
      <c r="A2167" t="s">
        <v>4989</v>
      </c>
      <c r="B2167" s="6">
        <v>721994</v>
      </c>
    </row>
    <row r="2168" spans="1:2" x14ac:dyDescent="0.15">
      <c r="A2168" t="s">
        <v>4990</v>
      </c>
      <c r="B2168" s="6">
        <v>1113232</v>
      </c>
    </row>
    <row r="2169" spans="1:2" x14ac:dyDescent="0.15">
      <c r="A2169" t="s">
        <v>4991</v>
      </c>
      <c r="B2169" s="6">
        <v>946673</v>
      </c>
    </row>
    <row r="2170" spans="1:2" x14ac:dyDescent="0.15">
      <c r="A2170" t="s">
        <v>4992</v>
      </c>
      <c r="B2170" s="6">
        <v>1576940</v>
      </c>
    </row>
    <row r="2171" spans="1:2" x14ac:dyDescent="0.15">
      <c r="A2171" t="s">
        <v>4993</v>
      </c>
      <c r="B2171" s="6">
        <v>107687</v>
      </c>
    </row>
    <row r="2172" spans="1:2" x14ac:dyDescent="0.15">
      <c r="A2172" t="s">
        <v>4994</v>
      </c>
      <c r="B2172" s="6">
        <v>1185348</v>
      </c>
    </row>
    <row r="2173" spans="1:2" x14ac:dyDescent="0.15">
      <c r="A2173" t="s">
        <v>4995</v>
      </c>
      <c r="B2173" s="6">
        <v>17843</v>
      </c>
    </row>
    <row r="2174" spans="1:2" x14ac:dyDescent="0.15">
      <c r="A2174" t="s">
        <v>4996</v>
      </c>
      <c r="B2174" s="6">
        <v>880224</v>
      </c>
    </row>
    <row r="2175" spans="1:2" x14ac:dyDescent="0.15">
      <c r="A2175" t="s">
        <v>4997</v>
      </c>
      <c r="B2175" s="6">
        <v>1283140</v>
      </c>
    </row>
    <row r="2176" spans="1:2" x14ac:dyDescent="0.15">
      <c r="A2176" t="s">
        <v>4998</v>
      </c>
      <c r="B2176" s="6">
        <v>1043509</v>
      </c>
    </row>
    <row r="2177" spans="1:2" x14ac:dyDescent="0.15">
      <c r="A2177" t="s">
        <v>4999</v>
      </c>
      <c r="B2177" s="6">
        <v>1834488</v>
      </c>
    </row>
    <row r="2178" spans="1:2" x14ac:dyDescent="0.15">
      <c r="A2178" t="s">
        <v>5000</v>
      </c>
      <c r="B2178" s="6">
        <v>1694426</v>
      </c>
    </row>
    <row r="2179" spans="1:2" x14ac:dyDescent="0.15">
      <c r="A2179" t="s">
        <v>5001</v>
      </c>
      <c r="B2179" s="6">
        <v>1437441</v>
      </c>
    </row>
    <row r="2180" spans="1:2" x14ac:dyDescent="0.15">
      <c r="A2180" t="s">
        <v>5002</v>
      </c>
      <c r="B2180" s="6">
        <v>1625641</v>
      </c>
    </row>
    <row r="2181" spans="1:2" x14ac:dyDescent="0.15">
      <c r="A2181" t="s">
        <v>5003</v>
      </c>
      <c r="B2181" s="6">
        <v>1136352</v>
      </c>
    </row>
    <row r="2182" spans="1:2" x14ac:dyDescent="0.15">
      <c r="A2182" t="s">
        <v>5004</v>
      </c>
      <c r="B2182" s="6">
        <v>913744</v>
      </c>
    </row>
    <row r="2183" spans="1:2" x14ac:dyDescent="0.15">
      <c r="A2183" t="s">
        <v>5005</v>
      </c>
      <c r="B2183" s="6">
        <v>1520504</v>
      </c>
    </row>
    <row r="2184" spans="1:2" x14ac:dyDescent="0.15">
      <c r="A2184" t="s">
        <v>3051</v>
      </c>
      <c r="B2184" s="6">
        <v>1367644</v>
      </c>
    </row>
    <row r="2185" spans="1:2" x14ac:dyDescent="0.15">
      <c r="A2185" t="s">
        <v>5006</v>
      </c>
      <c r="B2185" s="6">
        <v>1532961</v>
      </c>
    </row>
    <row r="2186" spans="1:2" x14ac:dyDescent="0.15">
      <c r="A2186" t="s">
        <v>5007</v>
      </c>
      <c r="B2186" s="6">
        <v>1368458</v>
      </c>
    </row>
    <row r="2187" spans="1:2" x14ac:dyDescent="0.15">
      <c r="A2187" t="s">
        <v>5008</v>
      </c>
      <c r="B2187" s="6">
        <v>1437538</v>
      </c>
    </row>
    <row r="2188" spans="1:2" x14ac:dyDescent="0.15">
      <c r="A2188" t="s">
        <v>5009</v>
      </c>
      <c r="B2188" s="6">
        <v>794685</v>
      </c>
    </row>
    <row r="2189" spans="1:2" x14ac:dyDescent="0.15">
      <c r="A2189" t="s">
        <v>5010</v>
      </c>
      <c r="B2189" s="6">
        <v>824410</v>
      </c>
    </row>
    <row r="2190" spans="1:2" x14ac:dyDescent="0.15">
      <c r="A2190" t="s">
        <v>5011</v>
      </c>
      <c r="B2190" s="6">
        <v>899629</v>
      </c>
    </row>
    <row r="2191" spans="1:2" x14ac:dyDescent="0.15">
      <c r="A2191" t="s">
        <v>5012</v>
      </c>
      <c r="B2191" s="6">
        <v>1437352</v>
      </c>
    </row>
    <row r="2192" spans="1:2" x14ac:dyDescent="0.15">
      <c r="A2192" t="s">
        <v>5013</v>
      </c>
      <c r="B2192" s="6">
        <v>50493</v>
      </c>
    </row>
    <row r="2193" spans="1:2" x14ac:dyDescent="0.15">
      <c r="A2193" t="s">
        <v>5014</v>
      </c>
      <c r="B2193" s="6">
        <v>1846069</v>
      </c>
    </row>
    <row r="2194" spans="1:2" x14ac:dyDescent="0.15">
      <c r="A2194" t="s">
        <v>5015</v>
      </c>
      <c r="B2194" s="6">
        <v>912752</v>
      </c>
    </row>
    <row r="2195" spans="1:2" x14ac:dyDescent="0.15">
      <c r="A2195" t="s">
        <v>5016</v>
      </c>
      <c r="B2195" s="6">
        <v>1706509</v>
      </c>
    </row>
    <row r="2196" spans="1:2" x14ac:dyDescent="0.15">
      <c r="A2196" t="s">
        <v>5017</v>
      </c>
      <c r="B2196" s="6">
        <v>1487739</v>
      </c>
    </row>
    <row r="2197" spans="1:2" x14ac:dyDescent="0.15">
      <c r="A2197" t="s">
        <v>5018</v>
      </c>
      <c r="B2197" s="6">
        <v>1806201</v>
      </c>
    </row>
    <row r="2198" spans="1:2" x14ac:dyDescent="0.15">
      <c r="A2198" t="s">
        <v>5019</v>
      </c>
      <c r="B2198" s="6">
        <v>1849635</v>
      </c>
    </row>
    <row r="2199" spans="1:2" x14ac:dyDescent="0.15">
      <c r="A2199" t="s">
        <v>5020</v>
      </c>
      <c r="B2199" s="6">
        <v>1764443</v>
      </c>
    </row>
    <row r="2200" spans="1:2" x14ac:dyDescent="0.15">
      <c r="A2200" t="s">
        <v>2760</v>
      </c>
      <c r="B2200" s="6">
        <v>1688757</v>
      </c>
    </row>
    <row r="2201" spans="1:2" x14ac:dyDescent="0.15">
      <c r="A2201" t="s">
        <v>735</v>
      </c>
      <c r="B2201" s="6">
        <v>1724521</v>
      </c>
    </row>
    <row r="2202" spans="1:2" x14ac:dyDescent="0.15">
      <c r="A2202" t="s">
        <v>5021</v>
      </c>
      <c r="B2202" s="6">
        <v>1578732</v>
      </c>
    </row>
    <row r="2203" spans="1:2" x14ac:dyDescent="0.15">
      <c r="A2203" t="s">
        <v>5022</v>
      </c>
      <c r="B2203" s="6">
        <v>43196</v>
      </c>
    </row>
    <row r="2204" spans="1:2" x14ac:dyDescent="0.15">
      <c r="A2204" t="s">
        <v>5023</v>
      </c>
      <c r="B2204" s="6">
        <v>1539638</v>
      </c>
    </row>
    <row r="2205" spans="1:2" x14ac:dyDescent="0.15">
      <c r="A2205" t="s">
        <v>5024</v>
      </c>
      <c r="B2205" s="6">
        <v>1257640</v>
      </c>
    </row>
    <row r="2206" spans="1:2" x14ac:dyDescent="0.15">
      <c r="A2206" t="s">
        <v>5025</v>
      </c>
      <c r="B2206" s="6">
        <v>1405495</v>
      </c>
    </row>
    <row r="2207" spans="1:2" x14ac:dyDescent="0.15">
      <c r="A2207" t="s">
        <v>5026</v>
      </c>
      <c r="B2207" s="6">
        <v>703351</v>
      </c>
    </row>
    <row r="2208" spans="1:2" x14ac:dyDescent="0.15">
      <c r="A2208" t="s">
        <v>5027</v>
      </c>
      <c r="B2208" s="6">
        <v>1837686</v>
      </c>
    </row>
    <row r="2209" spans="1:2" x14ac:dyDescent="0.15">
      <c r="A2209" t="s">
        <v>5028</v>
      </c>
      <c r="B2209" s="6">
        <v>1395942</v>
      </c>
    </row>
    <row r="2210" spans="1:2" x14ac:dyDescent="0.15">
      <c r="A2210" t="s">
        <v>5029</v>
      </c>
      <c r="B2210" s="6">
        <v>36146</v>
      </c>
    </row>
    <row r="2211" spans="1:2" x14ac:dyDescent="0.15">
      <c r="A2211" t="s">
        <v>5030</v>
      </c>
      <c r="B2211" s="6">
        <v>1527508</v>
      </c>
    </row>
    <row r="2212" spans="1:2" x14ac:dyDescent="0.15">
      <c r="A2212" t="s">
        <v>5031</v>
      </c>
      <c r="B2212" s="6">
        <v>766829</v>
      </c>
    </row>
    <row r="2213" spans="1:2" x14ac:dyDescent="0.15">
      <c r="A2213" t="s">
        <v>5032</v>
      </c>
      <c r="B2213" s="6">
        <v>1674335</v>
      </c>
    </row>
    <row r="2214" spans="1:2" x14ac:dyDescent="0.15">
      <c r="A2214" t="s">
        <v>5033</v>
      </c>
      <c r="B2214" s="6">
        <v>1320695</v>
      </c>
    </row>
    <row r="2215" spans="1:2" x14ac:dyDescent="0.15">
      <c r="A2215" t="s">
        <v>5034</v>
      </c>
      <c r="B2215" s="6">
        <v>1074952</v>
      </c>
    </row>
    <row r="2216" spans="1:2" x14ac:dyDescent="0.15">
      <c r="A2216" t="s">
        <v>5035</v>
      </c>
      <c r="B2216" s="6">
        <v>1104657</v>
      </c>
    </row>
    <row r="2217" spans="1:2" x14ac:dyDescent="0.15">
      <c r="A2217" t="s">
        <v>5036</v>
      </c>
      <c r="B2217" s="6">
        <v>1128361</v>
      </c>
    </row>
    <row r="2218" spans="1:2" x14ac:dyDescent="0.15">
      <c r="A2218" t="s">
        <v>5037</v>
      </c>
      <c r="B2218" s="6">
        <v>1809541</v>
      </c>
    </row>
    <row r="2219" spans="1:2" x14ac:dyDescent="0.15">
      <c r="A2219" t="s">
        <v>5038</v>
      </c>
      <c r="B2219" s="6">
        <v>807882</v>
      </c>
    </row>
    <row r="2220" spans="1:2" x14ac:dyDescent="0.15">
      <c r="A2220" t="s">
        <v>5039</v>
      </c>
      <c r="B2220" s="6">
        <v>1355096</v>
      </c>
    </row>
    <row r="2221" spans="1:2" x14ac:dyDescent="0.15">
      <c r="A2221" t="s">
        <v>5040</v>
      </c>
      <c r="B2221" s="6">
        <v>1543916</v>
      </c>
    </row>
    <row r="2222" spans="1:2" x14ac:dyDescent="0.15">
      <c r="A2222" t="s">
        <v>2779</v>
      </c>
      <c r="B2222" s="6">
        <v>1484612</v>
      </c>
    </row>
    <row r="2223" spans="1:2" x14ac:dyDescent="0.15">
      <c r="A2223" t="s">
        <v>5041</v>
      </c>
      <c r="B2223" s="6">
        <v>918608</v>
      </c>
    </row>
    <row r="2224" spans="1:2" x14ac:dyDescent="0.15">
      <c r="A2224" t="s">
        <v>5042</v>
      </c>
      <c r="B2224" s="6">
        <v>1587523</v>
      </c>
    </row>
    <row r="2225" spans="1:2" x14ac:dyDescent="0.15">
      <c r="A2225" t="s">
        <v>5043</v>
      </c>
      <c r="B2225" s="6">
        <v>1681769</v>
      </c>
    </row>
    <row r="2226" spans="1:2" x14ac:dyDescent="0.15">
      <c r="A2226" t="s">
        <v>3014</v>
      </c>
      <c r="B2226" s="6">
        <v>1691303</v>
      </c>
    </row>
    <row r="2227" spans="1:2" x14ac:dyDescent="0.15">
      <c r="A2227" t="s">
        <v>5044</v>
      </c>
      <c r="B2227" s="6">
        <v>1701051</v>
      </c>
    </row>
    <row r="2228" spans="1:2" x14ac:dyDescent="0.15">
      <c r="A2228" t="s">
        <v>5045</v>
      </c>
      <c r="B2228" s="6">
        <v>1332283</v>
      </c>
    </row>
    <row r="2229" spans="1:2" x14ac:dyDescent="0.15">
      <c r="A2229" t="s">
        <v>2200</v>
      </c>
      <c r="B2229" s="6">
        <v>1835539</v>
      </c>
    </row>
    <row r="2230" spans="1:2" x14ac:dyDescent="0.15">
      <c r="A2230" t="s">
        <v>5046</v>
      </c>
      <c r="B2230" s="6">
        <v>821026</v>
      </c>
    </row>
    <row r="2231" spans="1:2" x14ac:dyDescent="0.15">
      <c r="A2231" t="s">
        <v>2764</v>
      </c>
      <c r="B2231" s="6">
        <v>1217234</v>
      </c>
    </row>
    <row r="2232" spans="1:2" x14ac:dyDescent="0.15">
      <c r="A2232" t="s">
        <v>5047</v>
      </c>
      <c r="B2232" s="6">
        <v>1507605</v>
      </c>
    </row>
    <row r="2233" spans="1:2" x14ac:dyDescent="0.15">
      <c r="A2233" t="s">
        <v>5048</v>
      </c>
      <c r="B2233" s="6">
        <v>1503584</v>
      </c>
    </row>
    <row r="2234" spans="1:2" x14ac:dyDescent="0.15">
      <c r="A2234" t="s">
        <v>5049</v>
      </c>
      <c r="B2234" s="6">
        <v>1868995</v>
      </c>
    </row>
    <row r="2235" spans="1:2" x14ac:dyDescent="0.15">
      <c r="A2235" t="s">
        <v>5050</v>
      </c>
      <c r="B2235" s="6">
        <v>1668370</v>
      </c>
    </row>
    <row r="2236" spans="1:2" x14ac:dyDescent="0.15">
      <c r="A2236" t="s">
        <v>1119</v>
      </c>
      <c r="B2236" s="6">
        <v>882796</v>
      </c>
    </row>
    <row r="2237" spans="1:2" x14ac:dyDescent="0.15">
      <c r="A2237" t="s">
        <v>5051</v>
      </c>
      <c r="B2237" s="6">
        <v>1025835</v>
      </c>
    </row>
    <row r="2238" spans="1:2" x14ac:dyDescent="0.15">
      <c r="A2238" t="s">
        <v>5052</v>
      </c>
      <c r="B2238" s="6">
        <v>1084961</v>
      </c>
    </row>
    <row r="2239" spans="1:2" x14ac:dyDescent="0.15">
      <c r="A2239" t="s">
        <v>5053</v>
      </c>
      <c r="B2239" s="6">
        <v>1369241</v>
      </c>
    </row>
    <row r="2240" spans="1:2" x14ac:dyDescent="0.15">
      <c r="A2240" t="s">
        <v>5054</v>
      </c>
      <c r="B2240" s="6">
        <v>1102993</v>
      </c>
    </row>
    <row r="2241" spans="1:2" x14ac:dyDescent="0.15">
      <c r="A2241" t="s">
        <v>5055</v>
      </c>
      <c r="B2241" s="6">
        <v>1843212</v>
      </c>
    </row>
    <row r="2242" spans="1:2" x14ac:dyDescent="0.15">
      <c r="A2242" t="s">
        <v>2755</v>
      </c>
      <c r="B2242" s="6">
        <v>899923</v>
      </c>
    </row>
    <row r="2243" spans="1:2" x14ac:dyDescent="0.15">
      <c r="A2243" t="s">
        <v>5056</v>
      </c>
      <c r="B2243" s="6">
        <v>1657573</v>
      </c>
    </row>
    <row r="2244" spans="1:2" x14ac:dyDescent="0.15">
      <c r="A2244" t="s">
        <v>5057</v>
      </c>
      <c r="B2244" s="6">
        <v>1828248</v>
      </c>
    </row>
    <row r="2245" spans="1:2" x14ac:dyDescent="0.15">
      <c r="A2245" t="s">
        <v>5058</v>
      </c>
      <c r="B2245" s="6">
        <v>933036</v>
      </c>
    </row>
    <row r="2246" spans="1:2" x14ac:dyDescent="0.15">
      <c r="A2246" t="s">
        <v>3028</v>
      </c>
      <c r="B2246" s="6">
        <v>1178970</v>
      </c>
    </row>
    <row r="2247" spans="1:2" x14ac:dyDescent="0.15">
      <c r="A2247" t="s">
        <v>5059</v>
      </c>
      <c r="B2247" s="6">
        <v>914025</v>
      </c>
    </row>
    <row r="2248" spans="1:2" x14ac:dyDescent="0.15">
      <c r="A2248" t="s">
        <v>5060</v>
      </c>
      <c r="B2248" s="6">
        <v>925261</v>
      </c>
    </row>
    <row r="2249" spans="1:2" x14ac:dyDescent="0.15">
      <c r="A2249" t="s">
        <v>2753</v>
      </c>
      <c r="B2249" s="6">
        <v>1297184</v>
      </c>
    </row>
    <row r="2250" spans="1:2" x14ac:dyDescent="0.15">
      <c r="A2250" t="s">
        <v>2964</v>
      </c>
      <c r="B2250" s="6">
        <v>1725255</v>
      </c>
    </row>
    <row r="2251" spans="1:2" x14ac:dyDescent="0.15">
      <c r="A2251" t="s">
        <v>5061</v>
      </c>
      <c r="B2251" s="6">
        <v>715072</v>
      </c>
    </row>
    <row r="2252" spans="1:2" x14ac:dyDescent="0.15">
      <c r="A2252" t="s">
        <v>768</v>
      </c>
      <c r="B2252" s="6">
        <v>1815442</v>
      </c>
    </row>
    <row r="2253" spans="1:2" x14ac:dyDescent="0.15">
      <c r="A2253" t="s">
        <v>5062</v>
      </c>
      <c r="B2253" s="6">
        <v>9984</v>
      </c>
    </row>
    <row r="2254" spans="1:2" x14ac:dyDescent="0.15">
      <c r="A2254" t="s">
        <v>5063</v>
      </c>
      <c r="B2254" s="6">
        <v>1309402</v>
      </c>
    </row>
    <row r="2255" spans="1:2" x14ac:dyDescent="0.15">
      <c r="A2255" t="s">
        <v>2612</v>
      </c>
      <c r="B2255" s="6">
        <v>1674930</v>
      </c>
    </row>
    <row r="2256" spans="1:2" x14ac:dyDescent="0.15">
      <c r="A2256" t="s">
        <v>5064</v>
      </c>
      <c r="B2256" s="6">
        <v>110471</v>
      </c>
    </row>
    <row r="2257" spans="1:2" x14ac:dyDescent="0.15">
      <c r="A2257" t="s">
        <v>5065</v>
      </c>
      <c r="B2257" s="6">
        <v>1826600</v>
      </c>
    </row>
    <row r="2258" spans="1:2" x14ac:dyDescent="0.15">
      <c r="A2258" t="s">
        <v>5066</v>
      </c>
      <c r="B2258" s="6">
        <v>1465740</v>
      </c>
    </row>
    <row r="2259" spans="1:2" x14ac:dyDescent="0.15">
      <c r="A2259" t="s">
        <v>5067</v>
      </c>
      <c r="B2259" s="6">
        <v>1138639</v>
      </c>
    </row>
    <row r="2260" spans="1:2" x14ac:dyDescent="0.15">
      <c r="A2260" t="s">
        <v>5068</v>
      </c>
      <c r="B2260" s="6">
        <v>1413159</v>
      </c>
    </row>
    <row r="2261" spans="1:2" x14ac:dyDescent="0.15">
      <c r="A2261" t="s">
        <v>5069</v>
      </c>
      <c r="B2261" s="6">
        <v>913290</v>
      </c>
    </row>
    <row r="2262" spans="1:2" x14ac:dyDescent="0.15">
      <c r="A2262" t="s">
        <v>5070</v>
      </c>
      <c r="B2262" s="6">
        <v>1522727</v>
      </c>
    </row>
    <row r="2263" spans="1:2" x14ac:dyDescent="0.15">
      <c r="A2263" t="s">
        <v>5071</v>
      </c>
      <c r="B2263" s="6">
        <v>1641427</v>
      </c>
    </row>
    <row r="2264" spans="1:2" x14ac:dyDescent="0.15">
      <c r="A2264" t="s">
        <v>5072</v>
      </c>
      <c r="B2264" s="6">
        <v>1375877</v>
      </c>
    </row>
    <row r="2265" spans="1:2" x14ac:dyDescent="0.15">
      <c r="A2265" t="s">
        <v>5073</v>
      </c>
      <c r="B2265" s="6">
        <v>1825088</v>
      </c>
    </row>
    <row r="2266" spans="1:2" x14ac:dyDescent="0.15">
      <c r="A2266" t="s">
        <v>5074</v>
      </c>
      <c r="B2266" s="6">
        <v>1278027</v>
      </c>
    </row>
    <row r="2267" spans="1:2" x14ac:dyDescent="0.15">
      <c r="A2267" t="s">
        <v>5075</v>
      </c>
      <c r="B2267" s="6">
        <v>1431695</v>
      </c>
    </row>
    <row r="2268" spans="1:2" x14ac:dyDescent="0.15">
      <c r="A2268" t="s">
        <v>5076</v>
      </c>
      <c r="B2268" s="6">
        <v>1624794</v>
      </c>
    </row>
    <row r="2269" spans="1:2" x14ac:dyDescent="0.15">
      <c r="A2269" t="s">
        <v>5077</v>
      </c>
      <c r="B2269" s="6">
        <v>1776661</v>
      </c>
    </row>
    <row r="2270" spans="1:2" x14ac:dyDescent="0.15">
      <c r="A2270" t="s">
        <v>5078</v>
      </c>
      <c r="B2270" s="6">
        <v>1803696</v>
      </c>
    </row>
    <row r="2271" spans="1:2" x14ac:dyDescent="0.15">
      <c r="A2271" t="s">
        <v>5079</v>
      </c>
      <c r="B2271" s="6">
        <v>1467760</v>
      </c>
    </row>
    <row r="2272" spans="1:2" x14ac:dyDescent="0.15">
      <c r="A2272" t="s">
        <v>5080</v>
      </c>
      <c r="B2272" s="6">
        <v>1157408</v>
      </c>
    </row>
    <row r="2273" spans="1:2" x14ac:dyDescent="0.15">
      <c r="A2273" t="s">
        <v>5081</v>
      </c>
      <c r="B2273" s="6">
        <v>1322422</v>
      </c>
    </row>
    <row r="2274" spans="1:2" x14ac:dyDescent="0.15">
      <c r="A2274" t="s">
        <v>5082</v>
      </c>
      <c r="B2274" s="6">
        <v>850141</v>
      </c>
    </row>
    <row r="2275" spans="1:2" x14ac:dyDescent="0.15">
      <c r="A2275" t="s">
        <v>5083</v>
      </c>
      <c r="B2275" s="6">
        <v>1750</v>
      </c>
    </row>
    <row r="2276" spans="1:2" x14ac:dyDescent="0.15">
      <c r="A2276" t="s">
        <v>5084</v>
      </c>
      <c r="B2276" s="6">
        <v>1501570</v>
      </c>
    </row>
    <row r="2277" spans="1:2" x14ac:dyDescent="0.15">
      <c r="A2277" t="s">
        <v>5085</v>
      </c>
      <c r="B2277" s="6">
        <v>65270</v>
      </c>
    </row>
    <row r="2278" spans="1:2" x14ac:dyDescent="0.15">
      <c r="A2278" t="s">
        <v>5086</v>
      </c>
      <c r="B2278" s="6">
        <v>1013934</v>
      </c>
    </row>
    <row r="2279" spans="1:2" x14ac:dyDescent="0.15">
      <c r="A2279" t="s">
        <v>2610</v>
      </c>
      <c r="B2279" s="6">
        <v>893949</v>
      </c>
    </row>
    <row r="2280" spans="1:2" x14ac:dyDescent="0.15">
      <c r="A2280" t="s">
        <v>5087</v>
      </c>
      <c r="B2280" s="6">
        <v>1190935</v>
      </c>
    </row>
    <row r="2281" spans="1:2" x14ac:dyDescent="0.15">
      <c r="A2281" t="s">
        <v>5088</v>
      </c>
      <c r="B2281" s="6">
        <v>899715</v>
      </c>
    </row>
    <row r="2282" spans="1:2" x14ac:dyDescent="0.15">
      <c r="A2282" t="s">
        <v>5089</v>
      </c>
      <c r="B2282" s="6">
        <v>1110805</v>
      </c>
    </row>
    <row r="2283" spans="1:2" x14ac:dyDescent="0.15">
      <c r="A2283" t="s">
        <v>5090</v>
      </c>
      <c r="B2283" s="6">
        <v>1809987</v>
      </c>
    </row>
    <row r="2284" spans="1:2" x14ac:dyDescent="0.15">
      <c r="A2284" t="s">
        <v>5091</v>
      </c>
      <c r="B2284" s="6">
        <v>1875444</v>
      </c>
    </row>
    <row r="2285" spans="1:2" x14ac:dyDescent="0.15">
      <c r="A2285" t="s">
        <v>1970</v>
      </c>
      <c r="B2285" s="6">
        <v>1410939</v>
      </c>
    </row>
    <row r="2286" spans="1:2" x14ac:dyDescent="0.15">
      <c r="A2286" t="s">
        <v>5092</v>
      </c>
      <c r="B2286" s="6">
        <v>1626115</v>
      </c>
    </row>
    <row r="2287" spans="1:2" x14ac:dyDescent="0.15">
      <c r="A2287" t="s">
        <v>5093</v>
      </c>
      <c r="B2287" s="6">
        <v>1653242</v>
      </c>
    </row>
    <row r="2288" spans="1:2" x14ac:dyDescent="0.15">
      <c r="A2288" t="s">
        <v>5094</v>
      </c>
      <c r="B2288" s="6">
        <v>866706</v>
      </c>
    </row>
    <row r="2289" spans="1:2" x14ac:dyDescent="0.15">
      <c r="A2289" t="s">
        <v>5095</v>
      </c>
      <c r="B2289" s="6">
        <v>1747079</v>
      </c>
    </row>
    <row r="2290" spans="1:2" x14ac:dyDescent="0.15">
      <c r="A2290" t="s">
        <v>5096</v>
      </c>
      <c r="B2290" s="6">
        <v>1318568</v>
      </c>
    </row>
    <row r="2291" spans="1:2" x14ac:dyDescent="0.15">
      <c r="A2291" t="s">
        <v>5097</v>
      </c>
      <c r="B2291" s="6">
        <v>1483379</v>
      </c>
    </row>
    <row r="2292" spans="1:2" x14ac:dyDescent="0.15">
      <c r="A2292" t="s">
        <v>5098</v>
      </c>
      <c r="B2292" s="6">
        <v>904851</v>
      </c>
    </row>
    <row r="2293" spans="1:2" x14ac:dyDescent="0.15">
      <c r="A2293" t="s">
        <v>3050</v>
      </c>
      <c r="B2293" s="6">
        <v>1595893</v>
      </c>
    </row>
    <row r="2294" spans="1:2" x14ac:dyDescent="0.15">
      <c r="A2294" t="s">
        <v>5099</v>
      </c>
      <c r="B2294" s="6">
        <v>1874944</v>
      </c>
    </row>
    <row r="2295" spans="1:2" x14ac:dyDescent="0.15">
      <c r="A2295" t="s">
        <v>5100</v>
      </c>
      <c r="B2295" s="6">
        <v>1848416</v>
      </c>
    </row>
    <row r="2296" spans="1:2" x14ac:dyDescent="0.15">
      <c r="A2296" t="s">
        <v>5101</v>
      </c>
      <c r="B2296" s="6">
        <v>1858257</v>
      </c>
    </row>
    <row r="2297" spans="1:2" x14ac:dyDescent="0.15">
      <c r="A2297" t="s">
        <v>5102</v>
      </c>
      <c r="B2297" s="6">
        <v>1342338</v>
      </c>
    </row>
    <row r="2298" spans="1:2" x14ac:dyDescent="0.15">
      <c r="A2298" t="s">
        <v>5103</v>
      </c>
      <c r="B2298" s="6">
        <v>1050441</v>
      </c>
    </row>
    <row r="2299" spans="1:2" x14ac:dyDescent="0.15">
      <c r="A2299" t="s">
        <v>5104</v>
      </c>
      <c r="B2299" s="6">
        <v>1510599</v>
      </c>
    </row>
    <row r="2300" spans="1:2" x14ac:dyDescent="0.15">
      <c r="A2300" t="s">
        <v>5105</v>
      </c>
      <c r="B2300" s="6">
        <v>1709682</v>
      </c>
    </row>
    <row r="2301" spans="1:2" x14ac:dyDescent="0.15">
      <c r="A2301" t="s">
        <v>2757</v>
      </c>
      <c r="B2301" s="6">
        <v>1588978</v>
      </c>
    </row>
    <row r="2302" spans="1:2" x14ac:dyDescent="0.15">
      <c r="A2302" t="s">
        <v>5106</v>
      </c>
      <c r="B2302" s="6">
        <v>1880866</v>
      </c>
    </row>
    <row r="2303" spans="1:2" x14ac:dyDescent="0.15">
      <c r="A2303" t="s">
        <v>5107</v>
      </c>
      <c r="B2303" s="6">
        <v>1575828</v>
      </c>
    </row>
    <row r="2304" spans="1:2" x14ac:dyDescent="0.15">
      <c r="A2304" t="s">
        <v>2201</v>
      </c>
      <c r="B2304" s="6">
        <v>886163</v>
      </c>
    </row>
    <row r="2305" spans="1:2" x14ac:dyDescent="0.15">
      <c r="A2305" t="s">
        <v>5108</v>
      </c>
      <c r="B2305" s="6">
        <v>1743907</v>
      </c>
    </row>
    <row r="2306" spans="1:2" x14ac:dyDescent="0.15">
      <c r="A2306" t="s">
        <v>5109</v>
      </c>
      <c r="B2306" s="6">
        <v>1547903</v>
      </c>
    </row>
    <row r="2307" spans="1:2" x14ac:dyDescent="0.15">
      <c r="A2307" t="s">
        <v>2613</v>
      </c>
      <c r="B2307" s="6">
        <v>704415</v>
      </c>
    </row>
    <row r="2308" spans="1:2" x14ac:dyDescent="0.15">
      <c r="A2308" t="s">
        <v>5110</v>
      </c>
      <c r="B2308" s="6">
        <v>1710366</v>
      </c>
    </row>
    <row r="2309" spans="1:2" x14ac:dyDescent="0.15">
      <c r="A2309" t="s">
        <v>5111</v>
      </c>
      <c r="B2309" s="6">
        <v>1622194</v>
      </c>
    </row>
    <row r="2310" spans="1:2" x14ac:dyDescent="0.15">
      <c r="A2310" t="s">
        <v>5112</v>
      </c>
      <c r="B2310" s="6">
        <v>1846510</v>
      </c>
    </row>
    <row r="2311" spans="1:2" x14ac:dyDescent="0.15">
      <c r="A2311" t="s">
        <v>5113</v>
      </c>
      <c r="B2311" s="6">
        <v>1423774</v>
      </c>
    </row>
    <row r="2312" spans="1:2" x14ac:dyDescent="0.15">
      <c r="A2312" t="s">
        <v>5114</v>
      </c>
      <c r="B2312" s="6">
        <v>885245</v>
      </c>
    </row>
    <row r="2313" spans="1:2" x14ac:dyDescent="0.15">
      <c r="A2313" t="s">
        <v>5115</v>
      </c>
      <c r="B2313" s="6">
        <v>1880319</v>
      </c>
    </row>
    <row r="2314" spans="1:2" x14ac:dyDescent="0.15">
      <c r="A2314" t="s">
        <v>5116</v>
      </c>
      <c r="B2314" s="6">
        <v>1471265</v>
      </c>
    </row>
    <row r="2315" spans="1:2" x14ac:dyDescent="0.15">
      <c r="A2315" t="s">
        <v>5117</v>
      </c>
      <c r="B2315" s="6">
        <v>311094</v>
      </c>
    </row>
    <row r="2316" spans="1:2" x14ac:dyDescent="0.15">
      <c r="A2316" t="s">
        <v>5118</v>
      </c>
      <c r="B2316" s="6">
        <v>1796022</v>
      </c>
    </row>
    <row r="2317" spans="1:2" x14ac:dyDescent="0.15">
      <c r="A2317" t="s">
        <v>5119</v>
      </c>
      <c r="B2317" s="6">
        <v>804116</v>
      </c>
    </row>
    <row r="2318" spans="1:2" x14ac:dyDescent="0.15">
      <c r="A2318" t="s">
        <v>5120</v>
      </c>
      <c r="B2318" s="6">
        <v>1508655</v>
      </c>
    </row>
    <row r="2319" spans="1:2" x14ac:dyDescent="0.15">
      <c r="A2319" t="s">
        <v>1321</v>
      </c>
      <c r="B2319" s="6">
        <v>1711279</v>
      </c>
    </row>
    <row r="2320" spans="1:2" x14ac:dyDescent="0.15">
      <c r="A2320" t="s">
        <v>5121</v>
      </c>
      <c r="B2320" s="6">
        <v>1848309</v>
      </c>
    </row>
    <row r="2321" spans="1:2" x14ac:dyDescent="0.15">
      <c r="A2321" t="s">
        <v>524</v>
      </c>
      <c r="B2321" s="6">
        <v>1326110</v>
      </c>
    </row>
    <row r="2322" spans="1:2" x14ac:dyDescent="0.15">
      <c r="A2322" t="s">
        <v>5122</v>
      </c>
      <c r="B2322" s="6">
        <v>1425292</v>
      </c>
    </row>
    <row r="2323" spans="1:2" x14ac:dyDescent="0.15">
      <c r="A2323" t="s">
        <v>2618</v>
      </c>
      <c r="B2323" s="6">
        <v>1568651</v>
      </c>
    </row>
    <row r="2324" spans="1:2" x14ac:dyDescent="0.15">
      <c r="A2324" t="s">
        <v>5123</v>
      </c>
      <c r="B2324" s="6">
        <v>1590717</v>
      </c>
    </row>
    <row r="2325" spans="1:2" x14ac:dyDescent="0.15">
      <c r="A2325" t="s">
        <v>5124</v>
      </c>
      <c r="B2325" s="6">
        <v>1808834</v>
      </c>
    </row>
    <row r="2326" spans="1:2" x14ac:dyDescent="0.15">
      <c r="A2326" t="s">
        <v>1550</v>
      </c>
      <c r="B2326" s="6">
        <v>1438533</v>
      </c>
    </row>
    <row r="2327" spans="1:2" x14ac:dyDescent="0.15">
      <c r="A2327" t="s">
        <v>5125</v>
      </c>
      <c r="B2327" s="6">
        <v>876427</v>
      </c>
    </row>
    <row r="2328" spans="1:2" x14ac:dyDescent="0.15">
      <c r="A2328" t="s">
        <v>5126</v>
      </c>
      <c r="B2328" s="6">
        <v>886128</v>
      </c>
    </row>
    <row r="2329" spans="1:2" x14ac:dyDescent="0.15">
      <c r="A2329" t="s">
        <v>5127</v>
      </c>
      <c r="B2329" s="6">
        <v>1409970</v>
      </c>
    </row>
    <row r="2330" spans="1:2" x14ac:dyDescent="0.15">
      <c r="A2330" t="s">
        <v>5128</v>
      </c>
      <c r="B2330" s="6">
        <v>1176433</v>
      </c>
    </row>
    <row r="2331" spans="1:2" x14ac:dyDescent="0.15">
      <c r="A2331" t="s">
        <v>5129</v>
      </c>
      <c r="B2331" s="6">
        <v>1359711</v>
      </c>
    </row>
    <row r="2332" spans="1:2" x14ac:dyDescent="0.15">
      <c r="A2332" t="s">
        <v>5130</v>
      </c>
      <c r="B2332" s="6">
        <v>1130713</v>
      </c>
    </row>
    <row r="2333" spans="1:2" x14ac:dyDescent="0.15">
      <c r="A2333" t="s">
        <v>645</v>
      </c>
      <c r="B2333" s="6">
        <v>1628171</v>
      </c>
    </row>
    <row r="2334" spans="1:2" x14ac:dyDescent="0.15">
      <c r="A2334" t="s">
        <v>2199</v>
      </c>
      <c r="B2334" s="6">
        <v>1581280</v>
      </c>
    </row>
    <row r="2335" spans="1:2" x14ac:dyDescent="0.15">
      <c r="A2335" t="s">
        <v>5131</v>
      </c>
      <c r="B2335" s="6">
        <v>1070985</v>
      </c>
    </row>
    <row r="2336" spans="1:2" x14ac:dyDescent="0.15">
      <c r="A2336" t="s">
        <v>5132</v>
      </c>
      <c r="B2336" s="6">
        <v>799195</v>
      </c>
    </row>
    <row r="2337" spans="1:2" x14ac:dyDescent="0.15">
      <c r="A2337" t="s">
        <v>5133</v>
      </c>
      <c r="B2337" s="6">
        <v>48287</v>
      </c>
    </row>
    <row r="2338" spans="1:2" x14ac:dyDescent="0.15">
      <c r="A2338" t="s">
        <v>5134</v>
      </c>
      <c r="B2338" s="6">
        <v>1528930</v>
      </c>
    </row>
    <row r="2339" spans="1:2" x14ac:dyDescent="0.15">
      <c r="A2339" t="s">
        <v>5135</v>
      </c>
      <c r="B2339" s="6">
        <v>1528437</v>
      </c>
    </row>
    <row r="2340" spans="1:2" x14ac:dyDescent="0.15">
      <c r="A2340" t="s">
        <v>5136</v>
      </c>
      <c r="B2340" s="6">
        <v>1867102</v>
      </c>
    </row>
    <row r="2341" spans="1:2" x14ac:dyDescent="0.15">
      <c r="A2341" t="s">
        <v>5137</v>
      </c>
      <c r="B2341" s="6">
        <v>790359</v>
      </c>
    </row>
    <row r="2342" spans="1:2" x14ac:dyDescent="0.15">
      <c r="A2342" t="s">
        <v>5138</v>
      </c>
      <c r="B2342" s="6">
        <v>811596</v>
      </c>
    </row>
    <row r="2343" spans="1:2" x14ac:dyDescent="0.15">
      <c r="A2343" t="s">
        <v>1720</v>
      </c>
      <c r="B2343" s="6">
        <v>1356576</v>
      </c>
    </row>
    <row r="2344" spans="1:2" x14ac:dyDescent="0.15">
      <c r="A2344" t="s">
        <v>5139</v>
      </c>
      <c r="B2344" s="6">
        <v>1760689</v>
      </c>
    </row>
    <row r="2345" spans="1:2" x14ac:dyDescent="0.15">
      <c r="A2345" t="s">
        <v>5140</v>
      </c>
      <c r="B2345" s="6">
        <v>1856608</v>
      </c>
    </row>
    <row r="2346" spans="1:2" x14ac:dyDescent="0.15">
      <c r="A2346" t="s">
        <v>2756</v>
      </c>
      <c r="B2346" s="6">
        <v>1384101</v>
      </c>
    </row>
    <row r="2347" spans="1:2" x14ac:dyDescent="0.15">
      <c r="A2347" t="s">
        <v>5141</v>
      </c>
      <c r="B2347" s="6">
        <v>1565687</v>
      </c>
    </row>
    <row r="2348" spans="1:2" x14ac:dyDescent="0.15">
      <c r="A2348" t="s">
        <v>5142</v>
      </c>
      <c r="B2348" s="6">
        <v>1576427</v>
      </c>
    </row>
    <row r="2349" spans="1:2" x14ac:dyDescent="0.15">
      <c r="A2349" t="s">
        <v>2413</v>
      </c>
      <c r="B2349" s="6">
        <v>1473579</v>
      </c>
    </row>
    <row r="2350" spans="1:2" x14ac:dyDescent="0.15">
      <c r="A2350" t="s">
        <v>5143</v>
      </c>
      <c r="B2350" s="6">
        <v>76605</v>
      </c>
    </row>
    <row r="2351" spans="1:2" x14ac:dyDescent="0.15">
      <c r="A2351" t="s">
        <v>5144</v>
      </c>
      <c r="B2351" s="6">
        <v>1819796</v>
      </c>
    </row>
    <row r="2352" spans="1:2" x14ac:dyDescent="0.15">
      <c r="A2352" t="s">
        <v>5145</v>
      </c>
      <c r="B2352" s="6">
        <v>1833197</v>
      </c>
    </row>
    <row r="2353" spans="1:2" x14ac:dyDescent="0.15">
      <c r="A2353" t="s">
        <v>5146</v>
      </c>
      <c r="B2353" s="6">
        <v>99614</v>
      </c>
    </row>
    <row r="2354" spans="1:2" x14ac:dyDescent="0.15">
      <c r="A2354" t="s">
        <v>78</v>
      </c>
      <c r="B2354" s="6">
        <v>1326732</v>
      </c>
    </row>
    <row r="2355" spans="1:2" x14ac:dyDescent="0.15">
      <c r="A2355" t="s">
        <v>5147</v>
      </c>
      <c r="B2355" s="6">
        <v>1545654</v>
      </c>
    </row>
    <row r="2356" spans="1:2" x14ac:dyDescent="0.15">
      <c r="A2356" t="s">
        <v>5148</v>
      </c>
      <c r="B2356" s="6">
        <v>75288</v>
      </c>
    </row>
    <row r="2357" spans="1:2" x14ac:dyDescent="0.15">
      <c r="A2357" t="s">
        <v>5149</v>
      </c>
      <c r="B2357" s="6">
        <v>1692412</v>
      </c>
    </row>
    <row r="2358" spans="1:2" x14ac:dyDescent="0.15">
      <c r="A2358" t="s">
        <v>5150</v>
      </c>
      <c r="B2358" s="6">
        <v>1322436</v>
      </c>
    </row>
    <row r="2359" spans="1:2" x14ac:dyDescent="0.15">
      <c r="A2359" t="s">
        <v>5151</v>
      </c>
      <c r="B2359" s="6">
        <v>910638</v>
      </c>
    </row>
    <row r="2360" spans="1:2" x14ac:dyDescent="0.15">
      <c r="A2360" t="s">
        <v>5152</v>
      </c>
      <c r="B2360" s="6">
        <v>1845815</v>
      </c>
    </row>
    <row r="2361" spans="1:2" x14ac:dyDescent="0.15">
      <c r="A2361" t="s">
        <v>5153</v>
      </c>
      <c r="B2361" s="6">
        <v>1772253</v>
      </c>
    </row>
    <row r="2362" spans="1:2" x14ac:dyDescent="0.15">
      <c r="A2362" t="s">
        <v>5154</v>
      </c>
      <c r="B2362" s="6">
        <v>1824920</v>
      </c>
    </row>
    <row r="2363" spans="1:2" x14ac:dyDescent="0.15">
      <c r="A2363" t="s">
        <v>5155</v>
      </c>
      <c r="B2363" s="6">
        <v>1091748</v>
      </c>
    </row>
    <row r="2364" spans="1:2" x14ac:dyDescent="0.15">
      <c r="A2364" t="s">
        <v>5156</v>
      </c>
      <c r="B2364" s="6">
        <v>1783400</v>
      </c>
    </row>
    <row r="2365" spans="1:2" x14ac:dyDescent="0.15">
      <c r="A2365" t="s">
        <v>2767</v>
      </c>
      <c r="B2365" s="6">
        <v>1299130</v>
      </c>
    </row>
    <row r="2366" spans="1:2" x14ac:dyDescent="0.15">
      <c r="A2366" t="s">
        <v>5157</v>
      </c>
      <c r="B2366" s="6">
        <v>1657803</v>
      </c>
    </row>
    <row r="2367" spans="1:2" x14ac:dyDescent="0.15">
      <c r="A2367" t="s">
        <v>5158</v>
      </c>
      <c r="B2367" s="6">
        <v>1386278</v>
      </c>
    </row>
    <row r="2368" spans="1:2" x14ac:dyDescent="0.15">
      <c r="A2368" t="s">
        <v>2655</v>
      </c>
      <c r="B2368" s="6">
        <v>1022408</v>
      </c>
    </row>
    <row r="2369" spans="1:2" x14ac:dyDescent="0.15">
      <c r="A2369" t="s">
        <v>5159</v>
      </c>
      <c r="B2369" s="6">
        <v>1607939</v>
      </c>
    </row>
    <row r="2370" spans="1:2" x14ac:dyDescent="0.15">
      <c r="A2370" t="s">
        <v>5160</v>
      </c>
      <c r="B2370" s="6">
        <v>1798618</v>
      </c>
    </row>
    <row r="2371" spans="1:2" x14ac:dyDescent="0.15">
      <c r="A2371" t="s">
        <v>716</v>
      </c>
      <c r="B2371" s="6">
        <v>1671927</v>
      </c>
    </row>
    <row r="2372" spans="1:2" x14ac:dyDescent="0.15">
      <c r="A2372" t="s">
        <v>5161</v>
      </c>
      <c r="B2372" s="6">
        <v>930420</v>
      </c>
    </row>
    <row r="2373" spans="1:2" x14ac:dyDescent="0.15">
      <c r="A2373" t="s">
        <v>5162</v>
      </c>
      <c r="B2373" s="6">
        <v>1483934</v>
      </c>
    </row>
    <row r="2374" spans="1:2" x14ac:dyDescent="0.15">
      <c r="A2374" t="s">
        <v>5163</v>
      </c>
      <c r="B2374" s="6">
        <v>912463</v>
      </c>
    </row>
    <row r="2375" spans="1:2" x14ac:dyDescent="0.15">
      <c r="A2375" t="s">
        <v>5164</v>
      </c>
      <c r="B2375" s="6">
        <v>1446626</v>
      </c>
    </row>
    <row r="2376" spans="1:2" x14ac:dyDescent="0.15">
      <c r="A2376" t="s">
        <v>5165</v>
      </c>
      <c r="B2376" s="6">
        <v>1332174</v>
      </c>
    </row>
    <row r="2377" spans="1:2" x14ac:dyDescent="0.15">
      <c r="A2377" t="s">
        <v>5166</v>
      </c>
      <c r="B2377" s="6">
        <v>897077</v>
      </c>
    </row>
    <row r="2378" spans="1:2" x14ac:dyDescent="0.15">
      <c r="A2378" t="s">
        <v>1712</v>
      </c>
      <c r="B2378" s="6">
        <v>1582313</v>
      </c>
    </row>
    <row r="2379" spans="1:2" x14ac:dyDescent="0.15">
      <c r="A2379" t="s">
        <v>5167</v>
      </c>
      <c r="B2379" s="6">
        <v>1508478</v>
      </c>
    </row>
    <row r="2380" spans="1:2" x14ac:dyDescent="0.15">
      <c r="A2380" t="s">
        <v>5168</v>
      </c>
      <c r="B2380" s="6">
        <v>66004</v>
      </c>
    </row>
    <row r="2381" spans="1:2" x14ac:dyDescent="0.15">
      <c r="A2381" t="s">
        <v>2203</v>
      </c>
      <c r="B2381" s="6">
        <v>906338</v>
      </c>
    </row>
    <row r="2382" spans="1:2" x14ac:dyDescent="0.15">
      <c r="A2382" t="s">
        <v>2759</v>
      </c>
      <c r="B2382" s="6">
        <v>896264</v>
      </c>
    </row>
    <row r="2383" spans="1:2" x14ac:dyDescent="0.15">
      <c r="A2383" t="s">
        <v>5169</v>
      </c>
      <c r="B2383" s="6">
        <v>1829118</v>
      </c>
    </row>
    <row r="2384" spans="1:2" x14ac:dyDescent="0.15">
      <c r="A2384" t="s">
        <v>5170</v>
      </c>
      <c r="B2384" s="6">
        <v>1541401</v>
      </c>
    </row>
    <row r="2385" spans="1:2" x14ac:dyDescent="0.15">
      <c r="A2385" t="s">
        <v>5171</v>
      </c>
      <c r="B2385" s="6">
        <v>1724965</v>
      </c>
    </row>
    <row r="2386" spans="1:2" x14ac:dyDescent="0.15">
      <c r="A2386" t="s">
        <v>5172</v>
      </c>
      <c r="B2386" s="6">
        <v>789460</v>
      </c>
    </row>
    <row r="2387" spans="1:2" x14ac:dyDescent="0.15">
      <c r="A2387" t="s">
        <v>5173</v>
      </c>
      <c r="B2387" s="6">
        <v>836157</v>
      </c>
    </row>
    <row r="2388" spans="1:2" x14ac:dyDescent="0.15">
      <c r="A2388" t="s">
        <v>5174</v>
      </c>
      <c r="B2388" s="6">
        <v>1464423</v>
      </c>
    </row>
    <row r="2389" spans="1:2" x14ac:dyDescent="0.15">
      <c r="A2389" t="s">
        <v>380</v>
      </c>
      <c r="B2389" s="6">
        <v>1770121</v>
      </c>
    </row>
    <row r="2390" spans="1:2" x14ac:dyDescent="0.15">
      <c r="A2390" t="s">
        <v>5175</v>
      </c>
      <c r="B2390" s="6">
        <v>799167</v>
      </c>
    </row>
    <row r="2391" spans="1:2" x14ac:dyDescent="0.15">
      <c r="A2391" t="s">
        <v>5176</v>
      </c>
      <c r="B2391" s="6">
        <v>1829432</v>
      </c>
    </row>
    <row r="2392" spans="1:2" x14ac:dyDescent="0.15">
      <c r="A2392" t="s">
        <v>5177</v>
      </c>
      <c r="B2392" s="6">
        <v>730464</v>
      </c>
    </row>
    <row r="2393" spans="1:2" x14ac:dyDescent="0.15">
      <c r="A2393" t="s">
        <v>5178</v>
      </c>
      <c r="B2393" s="6">
        <v>1818873</v>
      </c>
    </row>
    <row r="2394" spans="1:2" x14ac:dyDescent="0.15">
      <c r="A2394" t="s">
        <v>5179</v>
      </c>
      <c r="B2394" s="6">
        <v>949157</v>
      </c>
    </row>
    <row r="2395" spans="1:2" x14ac:dyDescent="0.15">
      <c r="A2395" t="s">
        <v>5180</v>
      </c>
      <c r="B2395" s="6">
        <v>1819394</v>
      </c>
    </row>
    <row r="2396" spans="1:2" x14ac:dyDescent="0.15">
      <c r="A2396" t="s">
        <v>5181</v>
      </c>
      <c r="B2396" s="6">
        <v>1680247</v>
      </c>
    </row>
    <row r="2397" spans="1:2" x14ac:dyDescent="0.15">
      <c r="A2397" t="s">
        <v>5182</v>
      </c>
      <c r="B2397" s="6">
        <v>1835591</v>
      </c>
    </row>
    <row r="2398" spans="1:2" x14ac:dyDescent="0.15">
      <c r="A2398" t="s">
        <v>5183</v>
      </c>
      <c r="B2398" s="6">
        <v>1743759</v>
      </c>
    </row>
    <row r="2399" spans="1:2" x14ac:dyDescent="0.15">
      <c r="A2399" t="s">
        <v>5184</v>
      </c>
      <c r="B2399" s="6">
        <v>1045986</v>
      </c>
    </row>
    <row r="2400" spans="1:2" x14ac:dyDescent="0.15">
      <c r="A2400" t="s">
        <v>5185</v>
      </c>
      <c r="B2400" s="6">
        <v>1829959</v>
      </c>
    </row>
    <row r="2401" spans="1:2" x14ac:dyDescent="0.15">
      <c r="A2401" t="s">
        <v>5186</v>
      </c>
      <c r="B2401" s="6">
        <v>793733</v>
      </c>
    </row>
    <row r="2402" spans="1:2" x14ac:dyDescent="0.15">
      <c r="A2402" t="s">
        <v>5187</v>
      </c>
      <c r="B2402" s="6">
        <v>1116942</v>
      </c>
    </row>
    <row r="2403" spans="1:2" x14ac:dyDescent="0.15">
      <c r="A2403" t="s">
        <v>5188</v>
      </c>
      <c r="B2403" s="6">
        <v>1836981</v>
      </c>
    </row>
    <row r="2404" spans="1:2" x14ac:dyDescent="0.15">
      <c r="A2404" t="s">
        <v>5189</v>
      </c>
      <c r="B2404" s="6">
        <v>1021162</v>
      </c>
    </row>
    <row r="2405" spans="1:2" x14ac:dyDescent="0.15">
      <c r="A2405" t="s">
        <v>5190</v>
      </c>
      <c r="B2405" s="6">
        <v>1733998</v>
      </c>
    </row>
    <row r="2406" spans="1:2" x14ac:dyDescent="0.15">
      <c r="A2406" t="s">
        <v>5191</v>
      </c>
      <c r="B2406" s="6">
        <v>1839839</v>
      </c>
    </row>
    <row r="2407" spans="1:2" x14ac:dyDescent="0.15">
      <c r="A2407" t="s">
        <v>85</v>
      </c>
      <c r="B2407" s="6">
        <v>744218</v>
      </c>
    </row>
    <row r="2408" spans="1:2" x14ac:dyDescent="0.15">
      <c r="A2408" t="s">
        <v>2611</v>
      </c>
      <c r="B2408" s="6">
        <v>1404123</v>
      </c>
    </row>
    <row r="2409" spans="1:2" x14ac:dyDescent="0.15">
      <c r="A2409" t="s">
        <v>5192</v>
      </c>
      <c r="B2409" s="6">
        <v>1267395</v>
      </c>
    </row>
    <row r="2410" spans="1:2" x14ac:dyDescent="0.15">
      <c r="A2410" t="s">
        <v>5193</v>
      </c>
      <c r="B2410" s="6">
        <v>1220754</v>
      </c>
    </row>
    <row r="2411" spans="1:2" x14ac:dyDescent="0.15">
      <c r="A2411" t="s">
        <v>5194</v>
      </c>
      <c r="B2411" s="6">
        <v>1841968</v>
      </c>
    </row>
    <row r="2412" spans="1:2" x14ac:dyDescent="0.15">
      <c r="A2412" t="s">
        <v>542</v>
      </c>
      <c r="B2412" s="6">
        <v>1752828</v>
      </c>
    </row>
    <row r="2413" spans="1:2" x14ac:dyDescent="0.15">
      <c r="A2413" t="s">
        <v>5195</v>
      </c>
      <c r="B2413" s="6">
        <v>1831840</v>
      </c>
    </row>
    <row r="2414" spans="1:2" x14ac:dyDescent="0.15">
      <c r="A2414" t="s">
        <v>1724</v>
      </c>
      <c r="B2414" s="6">
        <v>1559053</v>
      </c>
    </row>
    <row r="2415" spans="1:2" x14ac:dyDescent="0.15">
      <c r="A2415" t="s">
        <v>5196</v>
      </c>
      <c r="B2415" s="6">
        <v>1159167</v>
      </c>
    </row>
    <row r="2416" spans="1:2" x14ac:dyDescent="0.15">
      <c r="A2416" t="s">
        <v>5197</v>
      </c>
      <c r="B2416" s="6">
        <v>1572957</v>
      </c>
    </row>
    <row r="2417" spans="1:2" x14ac:dyDescent="0.15">
      <c r="A2417" t="s">
        <v>2327</v>
      </c>
      <c r="B2417" s="6">
        <v>1402328</v>
      </c>
    </row>
    <row r="2418" spans="1:2" x14ac:dyDescent="0.15">
      <c r="A2418" t="s">
        <v>5198</v>
      </c>
      <c r="B2418" s="6">
        <v>1071255</v>
      </c>
    </row>
    <row r="2419" spans="1:2" x14ac:dyDescent="0.15">
      <c r="A2419" t="s">
        <v>5199</v>
      </c>
      <c r="B2419" s="6">
        <v>1275014</v>
      </c>
    </row>
    <row r="2420" spans="1:2" x14ac:dyDescent="0.15">
      <c r="A2420" t="s">
        <v>5200</v>
      </c>
      <c r="B2420" s="6">
        <v>896841</v>
      </c>
    </row>
    <row r="2421" spans="1:2" x14ac:dyDescent="0.15">
      <c r="A2421" t="s">
        <v>5201</v>
      </c>
      <c r="B2421" s="6">
        <v>1345126</v>
      </c>
    </row>
    <row r="2422" spans="1:2" x14ac:dyDescent="0.15">
      <c r="A2422" t="s">
        <v>5202</v>
      </c>
      <c r="B2422" s="6">
        <v>1230992</v>
      </c>
    </row>
    <row r="2423" spans="1:2" x14ac:dyDescent="0.15">
      <c r="A2423" t="s">
        <v>5203</v>
      </c>
      <c r="B2423" s="6">
        <v>924901</v>
      </c>
    </row>
    <row r="2424" spans="1:2" x14ac:dyDescent="0.15">
      <c r="A2424" t="s">
        <v>237</v>
      </c>
      <c r="B2424" s="6">
        <v>1804591</v>
      </c>
    </row>
    <row r="2425" spans="1:2" x14ac:dyDescent="0.15">
      <c r="A2425" t="s">
        <v>5204</v>
      </c>
      <c r="B2425" s="6">
        <v>1591587</v>
      </c>
    </row>
    <row r="2426" spans="1:2" x14ac:dyDescent="0.15">
      <c r="A2426" t="s">
        <v>5205</v>
      </c>
      <c r="B2426" s="6">
        <v>1505952</v>
      </c>
    </row>
    <row r="2427" spans="1:2" x14ac:dyDescent="0.15">
      <c r="A2427" t="s">
        <v>5206</v>
      </c>
      <c r="B2427" s="6">
        <v>1517175</v>
      </c>
    </row>
    <row r="2428" spans="1:2" x14ac:dyDescent="0.15">
      <c r="A2428" t="s">
        <v>5207</v>
      </c>
      <c r="B2428" s="6">
        <v>1298699</v>
      </c>
    </row>
    <row r="2429" spans="1:2" x14ac:dyDescent="0.15">
      <c r="A2429" t="s">
        <v>5208</v>
      </c>
      <c r="B2429" s="6">
        <v>835324</v>
      </c>
    </row>
    <row r="2430" spans="1:2" x14ac:dyDescent="0.15">
      <c r="A2430" t="s">
        <v>5209</v>
      </c>
      <c r="B2430" s="6">
        <v>1039065</v>
      </c>
    </row>
    <row r="2431" spans="1:2" x14ac:dyDescent="0.15">
      <c r="A2431" t="s">
        <v>5210</v>
      </c>
      <c r="B2431" s="6">
        <v>1526113</v>
      </c>
    </row>
    <row r="2432" spans="1:2" x14ac:dyDescent="0.15">
      <c r="A2432" t="s">
        <v>2204</v>
      </c>
      <c r="B2432" s="6">
        <v>887359</v>
      </c>
    </row>
    <row r="2433" spans="1:2" x14ac:dyDescent="0.15">
      <c r="A2433" t="s">
        <v>5211</v>
      </c>
      <c r="B2433" s="6">
        <v>1761312</v>
      </c>
    </row>
    <row r="2434" spans="1:2" x14ac:dyDescent="0.15">
      <c r="A2434" t="s">
        <v>2763</v>
      </c>
      <c r="B2434" s="6">
        <v>1606498</v>
      </c>
    </row>
    <row r="2435" spans="1:2" x14ac:dyDescent="0.15">
      <c r="A2435" t="s">
        <v>5212</v>
      </c>
      <c r="B2435" s="6">
        <v>102037</v>
      </c>
    </row>
    <row r="2436" spans="1:2" x14ac:dyDescent="0.15">
      <c r="A2436" t="s">
        <v>5213</v>
      </c>
      <c r="B2436" s="6">
        <v>1514991</v>
      </c>
    </row>
    <row r="2437" spans="1:2" x14ac:dyDescent="0.15">
      <c r="A2437" t="s">
        <v>906</v>
      </c>
      <c r="B2437" s="6">
        <v>1600620</v>
      </c>
    </row>
    <row r="2438" spans="1:2" x14ac:dyDescent="0.15">
      <c r="A2438" t="s">
        <v>1352</v>
      </c>
      <c r="B2438" s="6">
        <v>1836564</v>
      </c>
    </row>
    <row r="2439" spans="1:2" x14ac:dyDescent="0.15">
      <c r="A2439" t="s">
        <v>5214</v>
      </c>
      <c r="B2439" s="6">
        <v>1820630</v>
      </c>
    </row>
    <row r="2440" spans="1:2" x14ac:dyDescent="0.15">
      <c r="A2440" t="s">
        <v>2765</v>
      </c>
      <c r="B2440" s="6">
        <v>1531978</v>
      </c>
    </row>
    <row r="2441" spans="1:2" x14ac:dyDescent="0.15">
      <c r="A2441" t="s">
        <v>2762</v>
      </c>
      <c r="B2441" s="6">
        <v>1397702</v>
      </c>
    </row>
    <row r="2442" spans="1:2" x14ac:dyDescent="0.15">
      <c r="A2442" t="s">
        <v>5215</v>
      </c>
      <c r="B2442" s="6">
        <v>1771007</v>
      </c>
    </row>
    <row r="2443" spans="1:2" x14ac:dyDescent="0.15">
      <c r="A2443" t="s">
        <v>5216</v>
      </c>
      <c r="B2443" s="6">
        <v>1859285</v>
      </c>
    </row>
    <row r="2444" spans="1:2" x14ac:dyDescent="0.15">
      <c r="A2444" t="s">
        <v>5217</v>
      </c>
      <c r="B2444" s="6">
        <v>1432364</v>
      </c>
    </row>
    <row r="2445" spans="1:2" x14ac:dyDescent="0.15">
      <c r="A2445" t="s">
        <v>5218</v>
      </c>
      <c r="B2445" s="6">
        <v>1837429</v>
      </c>
    </row>
    <row r="2446" spans="1:2" x14ac:dyDescent="0.15">
      <c r="A2446" t="s">
        <v>5219</v>
      </c>
      <c r="B2446" s="6">
        <v>1231346</v>
      </c>
    </row>
    <row r="2447" spans="1:2" x14ac:dyDescent="0.15">
      <c r="A2447" t="s">
        <v>5220</v>
      </c>
      <c r="B2447" s="6">
        <v>861459</v>
      </c>
    </row>
    <row r="2448" spans="1:2" x14ac:dyDescent="0.15">
      <c r="A2448" t="s">
        <v>5221</v>
      </c>
      <c r="B2448" s="6">
        <v>1096691</v>
      </c>
    </row>
    <row r="2449" spans="1:2" x14ac:dyDescent="0.15">
      <c r="A2449" t="s">
        <v>5222</v>
      </c>
      <c r="B2449" s="6">
        <v>1577670</v>
      </c>
    </row>
    <row r="2450" spans="1:2" x14ac:dyDescent="0.15">
      <c r="A2450" t="s">
        <v>5223</v>
      </c>
      <c r="B2450" s="6">
        <v>1529864</v>
      </c>
    </row>
    <row r="2451" spans="1:2" x14ac:dyDescent="0.15">
      <c r="A2451" t="s">
        <v>5224</v>
      </c>
      <c r="B2451" s="6">
        <v>1289877</v>
      </c>
    </row>
    <row r="2452" spans="1:2" x14ac:dyDescent="0.15">
      <c r="A2452" t="s">
        <v>5225</v>
      </c>
      <c r="B2452" s="6">
        <v>94344</v>
      </c>
    </row>
    <row r="2453" spans="1:2" x14ac:dyDescent="0.15">
      <c r="A2453" t="s">
        <v>5226</v>
      </c>
      <c r="B2453" s="6">
        <v>1481582</v>
      </c>
    </row>
    <row r="2454" spans="1:2" x14ac:dyDescent="0.15">
      <c r="A2454" t="s">
        <v>5227</v>
      </c>
      <c r="B2454" s="6">
        <v>832428</v>
      </c>
    </row>
    <row r="2455" spans="1:2" x14ac:dyDescent="0.15">
      <c r="A2455" t="s">
        <v>5228</v>
      </c>
      <c r="B2455" s="6">
        <v>1024725</v>
      </c>
    </row>
    <row r="2456" spans="1:2" x14ac:dyDescent="0.15">
      <c r="A2456" t="s">
        <v>5229</v>
      </c>
      <c r="B2456" s="6">
        <v>1500435</v>
      </c>
    </row>
    <row r="2457" spans="1:2" x14ac:dyDescent="0.15">
      <c r="A2457" t="s">
        <v>5230</v>
      </c>
      <c r="B2457" s="6">
        <v>1708035</v>
      </c>
    </row>
    <row r="2458" spans="1:2" x14ac:dyDescent="0.15">
      <c r="A2458" t="s">
        <v>5231</v>
      </c>
      <c r="B2458" s="6">
        <v>1691421</v>
      </c>
    </row>
    <row r="2459" spans="1:2" x14ac:dyDescent="0.15">
      <c r="A2459" t="s">
        <v>5232</v>
      </c>
      <c r="B2459" s="6">
        <v>1488813</v>
      </c>
    </row>
    <row r="2460" spans="1:2" x14ac:dyDescent="0.15">
      <c r="A2460" t="s">
        <v>5233</v>
      </c>
      <c r="B2460" s="6">
        <v>886158</v>
      </c>
    </row>
    <row r="2461" spans="1:2" x14ac:dyDescent="0.15">
      <c r="A2461" t="s">
        <v>5234</v>
      </c>
      <c r="B2461" s="6">
        <v>1566388</v>
      </c>
    </row>
    <row r="2462" spans="1:2" x14ac:dyDescent="0.15">
      <c r="A2462" t="s">
        <v>5235</v>
      </c>
      <c r="B2462" s="6">
        <v>1609471</v>
      </c>
    </row>
    <row r="2463" spans="1:2" x14ac:dyDescent="0.15">
      <c r="A2463" t="s">
        <v>5236</v>
      </c>
      <c r="B2463" s="6">
        <v>1643615</v>
      </c>
    </row>
    <row r="2464" spans="1:2" x14ac:dyDescent="0.15">
      <c r="A2464" t="s">
        <v>5237</v>
      </c>
      <c r="B2464" s="6">
        <v>1270523</v>
      </c>
    </row>
    <row r="2465" spans="1:2" x14ac:dyDescent="0.15">
      <c r="A2465" t="s">
        <v>5238</v>
      </c>
      <c r="B2465" s="6">
        <v>1844862</v>
      </c>
    </row>
    <row r="2466" spans="1:2" x14ac:dyDescent="0.15">
      <c r="A2466" t="s">
        <v>5239</v>
      </c>
      <c r="B2466" s="6">
        <v>1262976</v>
      </c>
    </row>
    <row r="2467" spans="1:2" x14ac:dyDescent="0.15">
      <c r="A2467" t="s">
        <v>5240</v>
      </c>
      <c r="B2467" s="6">
        <v>883237</v>
      </c>
    </row>
    <row r="2468" spans="1:2" x14ac:dyDescent="0.15">
      <c r="A2468" t="s">
        <v>5241</v>
      </c>
      <c r="B2468" s="6">
        <v>913760</v>
      </c>
    </row>
    <row r="2469" spans="1:2" x14ac:dyDescent="0.15">
      <c r="A2469" t="s">
        <v>2614</v>
      </c>
      <c r="B2469" s="6">
        <v>1468328</v>
      </c>
    </row>
    <row r="2470" spans="1:2" x14ac:dyDescent="0.15">
      <c r="A2470" t="s">
        <v>5242</v>
      </c>
      <c r="B2470" s="6">
        <v>1030469</v>
      </c>
    </row>
    <row r="2471" spans="1:2" x14ac:dyDescent="0.15">
      <c r="A2471" t="s">
        <v>5243</v>
      </c>
      <c r="B2471" s="6">
        <v>923120</v>
      </c>
    </row>
    <row r="2472" spans="1:2" x14ac:dyDescent="0.15">
      <c r="A2472" t="s">
        <v>5244</v>
      </c>
      <c r="B2472" s="6">
        <v>821002</v>
      </c>
    </row>
    <row r="2473" spans="1:2" x14ac:dyDescent="0.15">
      <c r="A2473" t="s">
        <v>5245</v>
      </c>
      <c r="B2473" s="6">
        <v>1094366</v>
      </c>
    </row>
    <row r="2474" spans="1:2" x14ac:dyDescent="0.15">
      <c r="A2474" t="s">
        <v>5246</v>
      </c>
      <c r="B2474" s="6">
        <v>1847584</v>
      </c>
    </row>
    <row r="2475" spans="1:2" x14ac:dyDescent="0.15">
      <c r="A2475" t="s">
        <v>5247</v>
      </c>
      <c r="B2475" s="6">
        <v>1718227</v>
      </c>
    </row>
    <row r="2476" spans="1:2" x14ac:dyDescent="0.15">
      <c r="A2476" t="s">
        <v>5248</v>
      </c>
      <c r="B2476" s="6">
        <v>1595974</v>
      </c>
    </row>
    <row r="2477" spans="1:2" x14ac:dyDescent="0.15">
      <c r="A2477" t="s">
        <v>5249</v>
      </c>
      <c r="B2477" s="6">
        <v>1711375</v>
      </c>
    </row>
    <row r="2478" spans="1:2" x14ac:dyDescent="0.15">
      <c r="A2478" t="s">
        <v>5250</v>
      </c>
      <c r="B2478" s="6">
        <v>1022321</v>
      </c>
    </row>
    <row r="2479" spans="1:2" x14ac:dyDescent="0.15">
      <c r="A2479" t="s">
        <v>5251</v>
      </c>
      <c r="B2479" s="6">
        <v>1524741</v>
      </c>
    </row>
    <row r="2480" spans="1:2" x14ac:dyDescent="0.15">
      <c r="A2480" t="s">
        <v>5252</v>
      </c>
      <c r="B2480" s="6">
        <v>907242</v>
      </c>
    </row>
    <row r="2481" spans="1:2" x14ac:dyDescent="0.15">
      <c r="A2481" t="s">
        <v>5253</v>
      </c>
      <c r="B2481" s="6">
        <v>1030894</v>
      </c>
    </row>
    <row r="2482" spans="1:2" x14ac:dyDescent="0.15">
      <c r="A2482" t="s">
        <v>5254</v>
      </c>
      <c r="B2482" s="6">
        <v>799292</v>
      </c>
    </row>
    <row r="2483" spans="1:2" x14ac:dyDescent="0.15">
      <c r="A2483" t="s">
        <v>5255</v>
      </c>
      <c r="B2483" s="6">
        <v>1490906</v>
      </c>
    </row>
    <row r="2484" spans="1:2" x14ac:dyDescent="0.15">
      <c r="A2484" t="s">
        <v>5256</v>
      </c>
      <c r="B2484" s="6">
        <v>811589</v>
      </c>
    </row>
    <row r="2485" spans="1:2" x14ac:dyDescent="0.15">
      <c r="A2485" t="s">
        <v>5257</v>
      </c>
      <c r="B2485" s="6">
        <v>1834494</v>
      </c>
    </row>
    <row r="2486" spans="1:2" x14ac:dyDescent="0.15">
      <c r="A2486" t="s">
        <v>5258</v>
      </c>
      <c r="B2486" s="6">
        <v>1464790</v>
      </c>
    </row>
    <row r="2487" spans="1:2" x14ac:dyDescent="0.15">
      <c r="A2487" t="s">
        <v>5259</v>
      </c>
      <c r="B2487" s="6">
        <v>1389050</v>
      </c>
    </row>
    <row r="2488" spans="1:2" x14ac:dyDescent="0.15">
      <c r="A2488" t="s">
        <v>5260</v>
      </c>
      <c r="B2488" s="6">
        <v>1398987</v>
      </c>
    </row>
    <row r="2489" spans="1:2" x14ac:dyDescent="0.15">
      <c r="A2489" t="s">
        <v>5261</v>
      </c>
      <c r="B2489" s="6">
        <v>21535</v>
      </c>
    </row>
    <row r="2490" spans="1:2" x14ac:dyDescent="0.15">
      <c r="A2490" t="s">
        <v>5262</v>
      </c>
      <c r="B2490" s="6">
        <v>1626450</v>
      </c>
    </row>
    <row r="2491" spans="1:2" x14ac:dyDescent="0.15">
      <c r="A2491" t="s">
        <v>1129</v>
      </c>
      <c r="B2491" s="6">
        <v>1865408</v>
      </c>
    </row>
    <row r="2492" spans="1:2" x14ac:dyDescent="0.15">
      <c r="A2492" t="s">
        <v>5263</v>
      </c>
      <c r="B2492" s="6">
        <v>1203464</v>
      </c>
    </row>
    <row r="2493" spans="1:2" x14ac:dyDescent="0.15">
      <c r="A2493" t="s">
        <v>5264</v>
      </c>
      <c r="B2493" s="6">
        <v>1094831</v>
      </c>
    </row>
    <row r="2494" spans="1:2" x14ac:dyDescent="0.15">
      <c r="A2494" t="s">
        <v>5265</v>
      </c>
      <c r="B2494" s="6">
        <v>1801170</v>
      </c>
    </row>
    <row r="2495" spans="1:2" x14ac:dyDescent="0.15">
      <c r="A2495" t="s">
        <v>1348</v>
      </c>
      <c r="B2495" s="6">
        <v>1649094</v>
      </c>
    </row>
    <row r="2496" spans="1:2" x14ac:dyDescent="0.15">
      <c r="A2496" t="s">
        <v>5266</v>
      </c>
      <c r="B2496" s="6">
        <v>1434614</v>
      </c>
    </row>
    <row r="2497" spans="1:2" x14ac:dyDescent="0.15">
      <c r="A2497" t="s">
        <v>5267</v>
      </c>
      <c r="B2497" s="6">
        <v>1517396</v>
      </c>
    </row>
    <row r="2498" spans="1:2" x14ac:dyDescent="0.15">
      <c r="A2498" t="s">
        <v>5268</v>
      </c>
      <c r="B2498" s="6">
        <v>1127703</v>
      </c>
    </row>
    <row r="2499" spans="1:2" x14ac:dyDescent="0.15">
      <c r="A2499" t="s">
        <v>5269</v>
      </c>
      <c r="B2499" s="6">
        <v>1835059</v>
      </c>
    </row>
    <row r="2500" spans="1:2" x14ac:dyDescent="0.15">
      <c r="A2500" t="s">
        <v>5270</v>
      </c>
      <c r="B2500" s="6">
        <v>907471</v>
      </c>
    </row>
    <row r="2501" spans="1:2" x14ac:dyDescent="0.15">
      <c r="A2501" t="s">
        <v>5271</v>
      </c>
      <c r="B2501" s="6">
        <v>909531</v>
      </c>
    </row>
    <row r="2502" spans="1:2" x14ac:dyDescent="0.15">
      <c r="A2502" t="s">
        <v>5272</v>
      </c>
      <c r="B2502" s="6">
        <v>1836833</v>
      </c>
    </row>
    <row r="2503" spans="1:2" x14ac:dyDescent="0.15">
      <c r="A2503" t="s">
        <v>5273</v>
      </c>
      <c r="B2503" s="6">
        <v>945394</v>
      </c>
    </row>
    <row r="2504" spans="1:2" x14ac:dyDescent="0.15">
      <c r="A2504" t="s">
        <v>225</v>
      </c>
      <c r="B2504" s="6">
        <v>1806952</v>
      </c>
    </row>
    <row r="2505" spans="1:2" x14ac:dyDescent="0.15">
      <c r="A2505" t="s">
        <v>2565</v>
      </c>
      <c r="B2505" s="6">
        <v>885978</v>
      </c>
    </row>
    <row r="2506" spans="1:2" x14ac:dyDescent="0.15">
      <c r="A2506" t="s">
        <v>5274</v>
      </c>
      <c r="B2506" s="6">
        <v>1050377</v>
      </c>
    </row>
    <row r="2507" spans="1:2" x14ac:dyDescent="0.15">
      <c r="A2507" t="s">
        <v>5275</v>
      </c>
      <c r="B2507" s="6">
        <v>108385</v>
      </c>
    </row>
    <row r="2508" spans="1:2" x14ac:dyDescent="0.15">
      <c r="A2508" t="s">
        <v>1356</v>
      </c>
      <c r="B2508" s="6">
        <v>1177648</v>
      </c>
    </row>
    <row r="2509" spans="1:2" x14ac:dyDescent="0.15">
      <c r="A2509" t="s">
        <v>5276</v>
      </c>
      <c r="B2509" s="6">
        <v>708818</v>
      </c>
    </row>
    <row r="2510" spans="1:2" x14ac:dyDescent="0.15">
      <c r="A2510" t="s">
        <v>5277</v>
      </c>
      <c r="B2510" s="6">
        <v>700923</v>
      </c>
    </row>
    <row r="2511" spans="1:2" x14ac:dyDescent="0.15">
      <c r="A2511" t="s">
        <v>5278</v>
      </c>
      <c r="B2511" s="6">
        <v>1734713</v>
      </c>
    </row>
    <row r="2512" spans="1:2" x14ac:dyDescent="0.15">
      <c r="A2512" t="s">
        <v>5279</v>
      </c>
      <c r="B2512" s="6">
        <v>1109138</v>
      </c>
    </row>
    <row r="2513" spans="1:2" x14ac:dyDescent="0.15">
      <c r="A2513" t="s">
        <v>2108</v>
      </c>
      <c r="B2513" s="6">
        <v>1664710</v>
      </c>
    </row>
    <row r="2514" spans="1:2" x14ac:dyDescent="0.15">
      <c r="A2514" t="s">
        <v>644</v>
      </c>
      <c r="B2514" s="6">
        <v>1340652</v>
      </c>
    </row>
    <row r="2515" spans="1:2" x14ac:dyDescent="0.15">
      <c r="A2515" t="s">
        <v>3029</v>
      </c>
      <c r="B2515" s="6">
        <v>1114995</v>
      </c>
    </row>
    <row r="2516" spans="1:2" x14ac:dyDescent="0.15">
      <c r="A2516" t="s">
        <v>5280</v>
      </c>
      <c r="B2516" s="6">
        <v>1828318</v>
      </c>
    </row>
    <row r="2517" spans="1:2" x14ac:dyDescent="0.15">
      <c r="A2517" t="s">
        <v>5281</v>
      </c>
      <c r="B2517" s="6">
        <v>712537</v>
      </c>
    </row>
    <row r="2518" spans="1:2" x14ac:dyDescent="0.15">
      <c r="A2518" t="s">
        <v>5282</v>
      </c>
      <c r="B2518" s="6">
        <v>1616678</v>
      </c>
    </row>
    <row r="2519" spans="1:2" x14ac:dyDescent="0.15">
      <c r="A2519" t="s">
        <v>5283</v>
      </c>
      <c r="B2519" s="6">
        <v>1368265</v>
      </c>
    </row>
    <row r="2520" spans="1:2" x14ac:dyDescent="0.15">
      <c r="A2520" t="s">
        <v>5284</v>
      </c>
      <c r="B2520" s="6">
        <v>1172052</v>
      </c>
    </row>
    <row r="2521" spans="1:2" x14ac:dyDescent="0.15">
      <c r="A2521" t="s">
        <v>5285</v>
      </c>
      <c r="B2521" s="6">
        <v>1078271</v>
      </c>
    </row>
    <row r="2522" spans="1:2" x14ac:dyDescent="0.15">
      <c r="A2522" t="s">
        <v>5286</v>
      </c>
      <c r="B2522" s="6">
        <v>49754</v>
      </c>
    </row>
    <row r="2523" spans="1:2" x14ac:dyDescent="0.15">
      <c r="A2523" t="s">
        <v>5287</v>
      </c>
      <c r="B2523" s="6">
        <v>1050825</v>
      </c>
    </row>
    <row r="2524" spans="1:2" x14ac:dyDescent="0.15">
      <c r="A2524" t="s">
        <v>5288</v>
      </c>
      <c r="B2524" s="6">
        <v>887905</v>
      </c>
    </row>
    <row r="2525" spans="1:2" x14ac:dyDescent="0.15">
      <c r="A2525" t="s">
        <v>5289</v>
      </c>
      <c r="B2525" s="6">
        <v>1353538</v>
      </c>
    </row>
    <row r="2526" spans="1:2" x14ac:dyDescent="0.15">
      <c r="A2526" t="s">
        <v>2758</v>
      </c>
      <c r="B2526" s="6">
        <v>1831915</v>
      </c>
    </row>
    <row r="2527" spans="1:2" x14ac:dyDescent="0.15">
      <c r="A2527" t="s">
        <v>5290</v>
      </c>
      <c r="B2527" s="6">
        <v>912562</v>
      </c>
    </row>
    <row r="2528" spans="1:2" x14ac:dyDescent="0.15">
      <c r="A2528" t="s">
        <v>5291</v>
      </c>
      <c r="B2528" s="6">
        <v>1392972</v>
      </c>
    </row>
    <row r="2529" spans="1:2" x14ac:dyDescent="0.15">
      <c r="A2529" t="s">
        <v>166</v>
      </c>
      <c r="B2529" s="6">
        <v>1737287</v>
      </c>
    </row>
    <row r="2530" spans="1:2" x14ac:dyDescent="0.15">
      <c r="A2530" t="s">
        <v>5292</v>
      </c>
      <c r="B2530" s="6">
        <v>1517228</v>
      </c>
    </row>
    <row r="2531" spans="1:2" x14ac:dyDescent="0.15">
      <c r="A2531" t="s">
        <v>2958</v>
      </c>
      <c r="B2531" s="6">
        <v>1479290</v>
      </c>
    </row>
    <row r="2532" spans="1:2" x14ac:dyDescent="0.15">
      <c r="A2532" t="s">
        <v>5293</v>
      </c>
      <c r="B2532" s="6">
        <v>1499505</v>
      </c>
    </row>
    <row r="2533" spans="1:2" x14ac:dyDescent="0.15">
      <c r="A2533" t="s">
        <v>5294</v>
      </c>
      <c r="B2533" s="6">
        <v>1167419</v>
      </c>
    </row>
    <row r="2534" spans="1:2" x14ac:dyDescent="0.15">
      <c r="A2534" t="s">
        <v>5295</v>
      </c>
      <c r="B2534" s="6">
        <v>885740</v>
      </c>
    </row>
    <row r="2535" spans="1:2" x14ac:dyDescent="0.15">
      <c r="A2535" t="s">
        <v>5296</v>
      </c>
      <c r="B2535" s="6">
        <v>846617</v>
      </c>
    </row>
    <row r="2536" spans="1:2" x14ac:dyDescent="0.15">
      <c r="A2536" t="s">
        <v>5297</v>
      </c>
      <c r="B2536" s="6">
        <v>1496099</v>
      </c>
    </row>
    <row r="2537" spans="1:2" x14ac:dyDescent="0.15">
      <c r="A2537" t="s">
        <v>5298</v>
      </c>
      <c r="B2537" s="6">
        <v>1831359</v>
      </c>
    </row>
    <row r="2538" spans="1:2" x14ac:dyDescent="0.15">
      <c r="A2538" t="s">
        <v>5299</v>
      </c>
      <c r="B2538" s="6">
        <v>1854545</v>
      </c>
    </row>
    <row r="2539" spans="1:2" x14ac:dyDescent="0.15">
      <c r="A2539" t="s">
        <v>5300</v>
      </c>
      <c r="B2539" s="6">
        <v>1673985</v>
      </c>
    </row>
    <row r="2540" spans="1:2" x14ac:dyDescent="0.15">
      <c r="A2540" t="s">
        <v>5301</v>
      </c>
      <c r="B2540" s="6">
        <v>866729</v>
      </c>
    </row>
    <row r="2541" spans="1:2" x14ac:dyDescent="0.15">
      <c r="A2541" t="s">
        <v>5302</v>
      </c>
      <c r="B2541" s="6">
        <v>1414932</v>
      </c>
    </row>
    <row r="2542" spans="1:2" x14ac:dyDescent="0.15">
      <c r="A2542" t="s">
        <v>1716</v>
      </c>
      <c r="B2542" s="6">
        <v>1579428</v>
      </c>
    </row>
    <row r="2543" spans="1:2" x14ac:dyDescent="0.15">
      <c r="A2543" t="s">
        <v>5303</v>
      </c>
      <c r="B2543" s="6">
        <v>705432</v>
      </c>
    </row>
    <row r="2544" spans="1:2" x14ac:dyDescent="0.15">
      <c r="A2544" t="s">
        <v>5304</v>
      </c>
      <c r="B2544" s="6">
        <v>1712463</v>
      </c>
    </row>
    <row r="2545" spans="1:2" x14ac:dyDescent="0.15">
      <c r="A2545" t="s">
        <v>2091</v>
      </c>
      <c r="B2545" s="6">
        <v>1439222</v>
      </c>
    </row>
    <row r="2546" spans="1:2" x14ac:dyDescent="0.15">
      <c r="A2546" t="s">
        <v>5305</v>
      </c>
      <c r="B2546" s="6">
        <v>1825024</v>
      </c>
    </row>
    <row r="2547" spans="1:2" x14ac:dyDescent="0.15">
      <c r="A2547" t="s">
        <v>2621</v>
      </c>
      <c r="B2547" s="6">
        <v>1501134</v>
      </c>
    </row>
    <row r="2548" spans="1:2" x14ac:dyDescent="0.15">
      <c r="A2548" t="s">
        <v>5306</v>
      </c>
      <c r="B2548" s="6">
        <v>1784970</v>
      </c>
    </row>
    <row r="2549" spans="1:2" x14ac:dyDescent="0.15">
      <c r="A2549" t="s">
        <v>5307</v>
      </c>
      <c r="B2549" s="6">
        <v>1382821</v>
      </c>
    </row>
    <row r="2550" spans="1:2" x14ac:dyDescent="0.15">
      <c r="A2550" t="s">
        <v>5308</v>
      </c>
      <c r="B2550" s="6">
        <v>1600033</v>
      </c>
    </row>
    <row r="2551" spans="1:2" x14ac:dyDescent="0.15">
      <c r="A2551" t="s">
        <v>5309</v>
      </c>
      <c r="B2551" s="6">
        <v>50725</v>
      </c>
    </row>
    <row r="2552" spans="1:2" x14ac:dyDescent="0.15">
      <c r="A2552" t="s">
        <v>5310</v>
      </c>
      <c r="B2552" s="6">
        <v>798359</v>
      </c>
    </row>
    <row r="2553" spans="1:2" x14ac:dyDescent="0.15">
      <c r="A2553" t="s">
        <v>2397</v>
      </c>
      <c r="B2553" s="6">
        <v>1072379</v>
      </c>
    </row>
    <row r="2554" spans="1:2" x14ac:dyDescent="0.15">
      <c r="A2554" t="s">
        <v>5311</v>
      </c>
      <c r="B2554" s="6">
        <v>1413837</v>
      </c>
    </row>
    <row r="2555" spans="1:2" x14ac:dyDescent="0.15">
      <c r="A2555" t="s">
        <v>5312</v>
      </c>
      <c r="B2555" s="6">
        <v>1867325</v>
      </c>
    </row>
    <row r="2556" spans="1:2" x14ac:dyDescent="0.15">
      <c r="A2556" t="s">
        <v>5313</v>
      </c>
      <c r="B2556" s="6">
        <v>314489</v>
      </c>
    </row>
    <row r="2557" spans="1:2" x14ac:dyDescent="0.15">
      <c r="A2557" t="s">
        <v>5314</v>
      </c>
      <c r="B2557" s="6">
        <v>1767258</v>
      </c>
    </row>
    <row r="2558" spans="1:2" x14ac:dyDescent="0.15">
      <c r="A2558" t="s">
        <v>5315</v>
      </c>
      <c r="B2558" s="6">
        <v>731012</v>
      </c>
    </row>
    <row r="2559" spans="1:2" x14ac:dyDescent="0.15">
      <c r="A2559" t="s">
        <v>5316</v>
      </c>
      <c r="B2559" s="6">
        <v>1848739</v>
      </c>
    </row>
    <row r="2560" spans="1:2" x14ac:dyDescent="0.15">
      <c r="A2560" t="s">
        <v>5317</v>
      </c>
      <c r="B2560" s="6">
        <v>1295401</v>
      </c>
    </row>
    <row r="2561" spans="1:2" x14ac:dyDescent="0.15">
      <c r="A2561" t="s">
        <v>5318</v>
      </c>
      <c r="B2561" s="6">
        <v>1713930</v>
      </c>
    </row>
    <row r="2562" spans="1:2" x14ac:dyDescent="0.15">
      <c r="A2562" t="s">
        <v>5319</v>
      </c>
      <c r="B2562" s="6">
        <v>3499</v>
      </c>
    </row>
    <row r="2563" spans="1:2" x14ac:dyDescent="0.15">
      <c r="A2563" t="s">
        <v>5320</v>
      </c>
      <c r="B2563" s="6">
        <v>1476840</v>
      </c>
    </row>
    <row r="2564" spans="1:2" x14ac:dyDescent="0.15">
      <c r="A2564" t="s">
        <v>5321</v>
      </c>
      <c r="B2564" s="6">
        <v>1339605</v>
      </c>
    </row>
    <row r="2565" spans="1:2" x14ac:dyDescent="0.15">
      <c r="A2565" t="s">
        <v>5322</v>
      </c>
      <c r="B2565" s="6">
        <v>1222922</v>
      </c>
    </row>
    <row r="2566" spans="1:2" x14ac:dyDescent="0.15">
      <c r="A2566" t="s">
        <v>5323</v>
      </c>
      <c r="B2566" s="6">
        <v>1822928</v>
      </c>
    </row>
    <row r="2567" spans="1:2" x14ac:dyDescent="0.15">
      <c r="A2567" t="s">
        <v>5324</v>
      </c>
      <c r="B2567" s="6">
        <v>1361538</v>
      </c>
    </row>
    <row r="2568" spans="1:2" x14ac:dyDescent="0.15">
      <c r="A2568" t="s">
        <v>5325</v>
      </c>
      <c r="B2568" s="6">
        <v>1222401</v>
      </c>
    </row>
    <row r="2569" spans="1:2" x14ac:dyDescent="0.15">
      <c r="A2569" t="s">
        <v>5326</v>
      </c>
      <c r="B2569" s="6">
        <v>1720592</v>
      </c>
    </row>
    <row r="2570" spans="1:2" x14ac:dyDescent="0.15">
      <c r="A2570" t="s">
        <v>5327</v>
      </c>
      <c r="B2570" s="6">
        <v>1673504</v>
      </c>
    </row>
    <row r="2571" spans="1:2" x14ac:dyDescent="0.15">
      <c r="A2571" t="s">
        <v>5328</v>
      </c>
      <c r="B2571" s="6">
        <v>912603</v>
      </c>
    </row>
    <row r="2572" spans="1:2" x14ac:dyDescent="0.15">
      <c r="A2572" t="s">
        <v>5329</v>
      </c>
      <c r="B2572" s="6">
        <v>1837412</v>
      </c>
    </row>
    <row r="2573" spans="1:2" x14ac:dyDescent="0.15">
      <c r="A2573" t="s">
        <v>5330</v>
      </c>
      <c r="B2573" s="6">
        <v>1260563</v>
      </c>
    </row>
    <row r="2574" spans="1:2" x14ac:dyDescent="0.15">
      <c r="A2574" t="s">
        <v>5331</v>
      </c>
      <c r="B2574" s="6">
        <v>842633</v>
      </c>
    </row>
    <row r="2575" spans="1:2" x14ac:dyDescent="0.15">
      <c r="A2575" t="s">
        <v>5332</v>
      </c>
      <c r="B2575" s="6">
        <v>1495240</v>
      </c>
    </row>
    <row r="2576" spans="1:2" x14ac:dyDescent="0.15">
      <c r="A2576" t="s">
        <v>5333</v>
      </c>
      <c r="B2576" s="6">
        <v>1422930</v>
      </c>
    </row>
    <row r="2577" spans="1:2" x14ac:dyDescent="0.15">
      <c r="A2577" t="s">
        <v>792</v>
      </c>
      <c r="B2577" s="6">
        <v>1725160</v>
      </c>
    </row>
    <row r="2578" spans="1:2" x14ac:dyDescent="0.15">
      <c r="A2578" t="s">
        <v>5334</v>
      </c>
      <c r="B2578" s="6">
        <v>1325964</v>
      </c>
    </row>
    <row r="2579" spans="1:2" x14ac:dyDescent="0.15">
      <c r="A2579" t="s">
        <v>5335</v>
      </c>
      <c r="B2579" s="6">
        <v>1412408</v>
      </c>
    </row>
    <row r="2580" spans="1:2" x14ac:dyDescent="0.15">
      <c r="A2580" t="s">
        <v>5336</v>
      </c>
      <c r="B2580" s="6">
        <v>6955</v>
      </c>
    </row>
    <row r="2581" spans="1:2" x14ac:dyDescent="0.15">
      <c r="A2581" t="s">
        <v>5337</v>
      </c>
      <c r="B2581" s="6">
        <v>95029</v>
      </c>
    </row>
    <row r="2582" spans="1:2" x14ac:dyDescent="0.15">
      <c r="A2582" t="s">
        <v>1558</v>
      </c>
      <c r="B2582" s="6">
        <v>1157601</v>
      </c>
    </row>
    <row r="2583" spans="1:2" x14ac:dyDescent="0.15">
      <c r="A2583" t="s">
        <v>5338</v>
      </c>
      <c r="B2583" s="6">
        <v>1853860</v>
      </c>
    </row>
    <row r="2584" spans="1:2" x14ac:dyDescent="0.15">
      <c r="A2584" t="s">
        <v>232</v>
      </c>
      <c r="B2584" s="6">
        <v>1743881</v>
      </c>
    </row>
    <row r="2585" spans="1:2" x14ac:dyDescent="0.15">
      <c r="A2585" t="s">
        <v>5339</v>
      </c>
      <c r="B2585" s="6">
        <v>1273685</v>
      </c>
    </row>
    <row r="2586" spans="1:2" x14ac:dyDescent="0.15">
      <c r="A2586" t="s">
        <v>5340</v>
      </c>
      <c r="B2586" s="6">
        <v>1443669</v>
      </c>
    </row>
    <row r="2587" spans="1:2" x14ac:dyDescent="0.15">
      <c r="A2587" t="s">
        <v>922</v>
      </c>
      <c r="B2587" s="6">
        <v>1679363</v>
      </c>
    </row>
    <row r="2588" spans="1:2" x14ac:dyDescent="0.15">
      <c r="A2588" t="s">
        <v>1974</v>
      </c>
      <c r="B2588" s="6">
        <v>1590877</v>
      </c>
    </row>
    <row r="2589" spans="1:2" x14ac:dyDescent="0.15">
      <c r="A2589" t="s">
        <v>5341</v>
      </c>
      <c r="B2589" s="6">
        <v>1163739</v>
      </c>
    </row>
    <row r="2590" spans="1:2" x14ac:dyDescent="0.15">
      <c r="A2590" t="s">
        <v>5342</v>
      </c>
      <c r="B2590" s="6">
        <v>1047340</v>
      </c>
    </row>
    <row r="2591" spans="1:2" x14ac:dyDescent="0.15">
      <c r="A2591" t="s">
        <v>5343</v>
      </c>
      <c r="B2591" s="6">
        <v>1832928</v>
      </c>
    </row>
    <row r="2592" spans="1:2" x14ac:dyDescent="0.15">
      <c r="A2592" t="s">
        <v>5344</v>
      </c>
      <c r="B2592" s="6">
        <v>1639877</v>
      </c>
    </row>
    <row r="2593" spans="1:2" x14ac:dyDescent="0.15">
      <c r="A2593" t="s">
        <v>2766</v>
      </c>
      <c r="B2593" s="6">
        <v>1478320</v>
      </c>
    </row>
    <row r="2594" spans="1:2" x14ac:dyDescent="0.15">
      <c r="A2594" t="s">
        <v>5345</v>
      </c>
      <c r="B2594" s="6">
        <v>1859639</v>
      </c>
    </row>
    <row r="2595" spans="1:2" x14ac:dyDescent="0.15">
      <c r="A2595" t="s">
        <v>5346</v>
      </c>
      <c r="B2595" s="6">
        <v>1108134</v>
      </c>
    </row>
    <row r="2596" spans="1:2" x14ac:dyDescent="0.15">
      <c r="A2596" t="s">
        <v>5347</v>
      </c>
      <c r="B2596" s="6">
        <v>907254</v>
      </c>
    </row>
    <row r="2597" spans="1:2" x14ac:dyDescent="0.15">
      <c r="A2597" t="s">
        <v>2567</v>
      </c>
      <c r="B2597" s="6">
        <v>1077183</v>
      </c>
    </row>
    <row r="2598" spans="1:2" x14ac:dyDescent="0.15">
      <c r="A2598" t="s">
        <v>5348</v>
      </c>
      <c r="B2598" s="6">
        <v>1528129</v>
      </c>
    </row>
    <row r="2599" spans="1:2" x14ac:dyDescent="0.15">
      <c r="A2599" t="s">
        <v>5349</v>
      </c>
      <c r="B2599" s="6">
        <v>1669779</v>
      </c>
    </row>
    <row r="2600" spans="1:2" x14ac:dyDescent="0.15">
      <c r="A2600" t="s">
        <v>5350</v>
      </c>
      <c r="B2600" s="6">
        <v>877422</v>
      </c>
    </row>
    <row r="2601" spans="1:2" x14ac:dyDescent="0.15">
      <c r="A2601" t="s">
        <v>5351</v>
      </c>
      <c r="B2601" s="6">
        <v>814083</v>
      </c>
    </row>
    <row r="2602" spans="1:2" x14ac:dyDescent="0.15">
      <c r="A2602" t="s">
        <v>5352</v>
      </c>
      <c r="B2602" s="6">
        <v>1599617</v>
      </c>
    </row>
    <row r="2603" spans="1:2" x14ac:dyDescent="0.15">
      <c r="A2603" t="s">
        <v>5353</v>
      </c>
      <c r="B2603" s="6">
        <v>1567569</v>
      </c>
    </row>
    <row r="2604" spans="1:2" x14ac:dyDescent="0.15">
      <c r="A2604" t="s">
        <v>5354</v>
      </c>
      <c r="B2604" s="6">
        <v>1508668</v>
      </c>
    </row>
    <row r="2605" spans="1:2" x14ac:dyDescent="0.15">
      <c r="A2605" t="s">
        <v>2771</v>
      </c>
      <c r="B2605" s="6">
        <v>1038133</v>
      </c>
    </row>
    <row r="2606" spans="1:2" x14ac:dyDescent="0.15">
      <c r="A2606" t="s">
        <v>5355</v>
      </c>
      <c r="B2606" s="6">
        <v>726854</v>
      </c>
    </row>
    <row r="2607" spans="1:2" x14ac:dyDescent="0.15">
      <c r="A2607" t="s">
        <v>5356</v>
      </c>
      <c r="B2607" s="6">
        <v>1698991</v>
      </c>
    </row>
    <row r="2608" spans="1:2" x14ac:dyDescent="0.15">
      <c r="A2608" t="s">
        <v>5357</v>
      </c>
      <c r="B2608" s="6">
        <v>1768267</v>
      </c>
    </row>
    <row r="2609" spans="1:2" x14ac:dyDescent="0.15">
      <c r="A2609" t="s">
        <v>5358</v>
      </c>
      <c r="B2609" s="6">
        <v>57131</v>
      </c>
    </row>
    <row r="2610" spans="1:2" x14ac:dyDescent="0.15">
      <c r="A2610" t="s">
        <v>5359</v>
      </c>
      <c r="B2610" s="6">
        <v>1266585</v>
      </c>
    </row>
    <row r="2611" spans="1:2" x14ac:dyDescent="0.15">
      <c r="A2611" t="s">
        <v>5360</v>
      </c>
      <c r="B2611" s="6">
        <v>1095651</v>
      </c>
    </row>
    <row r="2612" spans="1:2" x14ac:dyDescent="0.15">
      <c r="A2612" t="s">
        <v>5361</v>
      </c>
      <c r="B2612" s="6">
        <v>1052752</v>
      </c>
    </row>
    <row r="2613" spans="1:2" x14ac:dyDescent="0.15">
      <c r="A2613" t="s">
        <v>5362</v>
      </c>
      <c r="B2613" s="6">
        <v>1666071</v>
      </c>
    </row>
    <row r="2614" spans="1:2" x14ac:dyDescent="0.15">
      <c r="A2614" t="s">
        <v>5363</v>
      </c>
      <c r="B2614" s="6">
        <v>1823794</v>
      </c>
    </row>
    <row r="2615" spans="1:2" x14ac:dyDescent="0.15">
      <c r="A2615" t="s">
        <v>5364</v>
      </c>
      <c r="B2615" s="6">
        <v>1000229</v>
      </c>
    </row>
    <row r="2616" spans="1:2" x14ac:dyDescent="0.15">
      <c r="A2616" t="s">
        <v>5365</v>
      </c>
      <c r="B2616" s="6">
        <v>1834974</v>
      </c>
    </row>
    <row r="2617" spans="1:2" x14ac:dyDescent="0.15">
      <c r="A2617" t="s">
        <v>5366</v>
      </c>
      <c r="B2617" s="6">
        <v>97134</v>
      </c>
    </row>
    <row r="2618" spans="1:2" x14ac:dyDescent="0.15">
      <c r="A2618" t="s">
        <v>5367</v>
      </c>
      <c r="B2618" s="6">
        <v>103145</v>
      </c>
    </row>
    <row r="2619" spans="1:2" x14ac:dyDescent="0.15">
      <c r="A2619" t="s">
        <v>5368</v>
      </c>
      <c r="B2619" s="6">
        <v>1651958</v>
      </c>
    </row>
    <row r="2620" spans="1:2" x14ac:dyDescent="0.15">
      <c r="A2620" t="s">
        <v>5369</v>
      </c>
      <c r="B2620" s="6">
        <v>1529274</v>
      </c>
    </row>
    <row r="2621" spans="1:2" x14ac:dyDescent="0.15">
      <c r="A2621" t="s">
        <v>5370</v>
      </c>
      <c r="B2621" s="6">
        <v>1387467</v>
      </c>
    </row>
    <row r="2622" spans="1:2" x14ac:dyDescent="0.15">
      <c r="A2622" t="s">
        <v>5371</v>
      </c>
      <c r="B2622" s="6">
        <v>1449267</v>
      </c>
    </row>
    <row r="2623" spans="1:2" x14ac:dyDescent="0.15">
      <c r="A2623" t="s">
        <v>5372</v>
      </c>
      <c r="B2623" s="6">
        <v>1677703</v>
      </c>
    </row>
    <row r="2624" spans="1:2" x14ac:dyDescent="0.15">
      <c r="A2624" t="s">
        <v>5373</v>
      </c>
      <c r="B2624" s="6">
        <v>1745797</v>
      </c>
    </row>
    <row r="2625" spans="1:2" x14ac:dyDescent="0.15">
      <c r="A2625" t="s">
        <v>5374</v>
      </c>
      <c r="B2625" s="6">
        <v>945114</v>
      </c>
    </row>
    <row r="2626" spans="1:2" x14ac:dyDescent="0.15">
      <c r="A2626" t="s">
        <v>5375</v>
      </c>
      <c r="B2626" s="6">
        <v>1656053</v>
      </c>
    </row>
    <row r="2627" spans="1:2" x14ac:dyDescent="0.15">
      <c r="A2627" t="s">
        <v>5376</v>
      </c>
      <c r="B2627" s="6">
        <v>1656472</v>
      </c>
    </row>
    <row r="2628" spans="1:2" x14ac:dyDescent="0.15">
      <c r="A2628" t="s">
        <v>5377</v>
      </c>
      <c r="B2628" s="6">
        <v>1750153</v>
      </c>
    </row>
    <row r="2629" spans="1:2" x14ac:dyDescent="0.15">
      <c r="A2629" t="s">
        <v>5378</v>
      </c>
      <c r="B2629" s="6">
        <v>1493683</v>
      </c>
    </row>
    <row r="2630" spans="1:2" x14ac:dyDescent="0.15">
      <c r="A2630" t="s">
        <v>5379</v>
      </c>
      <c r="B2630" s="6">
        <v>310354</v>
      </c>
    </row>
    <row r="2631" spans="1:2" x14ac:dyDescent="0.15">
      <c r="A2631" t="s">
        <v>5380</v>
      </c>
      <c r="B2631" s="6">
        <v>1174850</v>
      </c>
    </row>
    <row r="2632" spans="1:2" x14ac:dyDescent="0.15">
      <c r="A2632" t="s">
        <v>2965</v>
      </c>
      <c r="B2632" s="6">
        <v>1124524</v>
      </c>
    </row>
    <row r="2633" spans="1:2" x14ac:dyDescent="0.15">
      <c r="A2633" t="s">
        <v>5381</v>
      </c>
      <c r="B2633" s="6">
        <v>1385849</v>
      </c>
    </row>
    <row r="2634" spans="1:2" x14ac:dyDescent="0.15">
      <c r="A2634" t="s">
        <v>2768</v>
      </c>
      <c r="B2634" s="6">
        <v>701288</v>
      </c>
    </row>
    <row r="2635" spans="1:2" x14ac:dyDescent="0.15">
      <c r="A2635" t="s">
        <v>5382</v>
      </c>
      <c r="B2635" s="6">
        <v>1469395</v>
      </c>
    </row>
    <row r="2636" spans="1:2" x14ac:dyDescent="0.15">
      <c r="A2636" t="s">
        <v>5383</v>
      </c>
      <c r="B2636" s="6">
        <v>1038572</v>
      </c>
    </row>
    <row r="2637" spans="1:2" x14ac:dyDescent="0.15">
      <c r="A2637" t="s">
        <v>5384</v>
      </c>
      <c r="B2637" s="6">
        <v>1831651</v>
      </c>
    </row>
    <row r="2638" spans="1:2" x14ac:dyDescent="0.15">
      <c r="A2638" t="s">
        <v>5385</v>
      </c>
      <c r="B2638" s="6">
        <v>1631596</v>
      </c>
    </row>
    <row r="2639" spans="1:2" x14ac:dyDescent="0.15">
      <c r="A2639" t="s">
        <v>5386</v>
      </c>
      <c r="B2639" s="6">
        <v>27996</v>
      </c>
    </row>
    <row r="2640" spans="1:2" x14ac:dyDescent="0.15">
      <c r="A2640" t="s">
        <v>5387</v>
      </c>
      <c r="B2640" s="6">
        <v>1700849</v>
      </c>
    </row>
    <row r="2641" spans="1:2" x14ac:dyDescent="0.15">
      <c r="A2641" t="s">
        <v>5388</v>
      </c>
      <c r="B2641" s="6">
        <v>26058</v>
      </c>
    </row>
    <row r="2642" spans="1:2" x14ac:dyDescent="0.15">
      <c r="A2642" t="s">
        <v>5389</v>
      </c>
      <c r="B2642" s="6">
        <v>1857475</v>
      </c>
    </row>
    <row r="2643" spans="1:2" x14ac:dyDescent="0.15">
      <c r="A2643" t="s">
        <v>5390</v>
      </c>
      <c r="B2643" s="6">
        <v>356171</v>
      </c>
    </row>
    <row r="2644" spans="1:2" x14ac:dyDescent="0.15">
      <c r="A2644" t="s">
        <v>2619</v>
      </c>
      <c r="B2644" s="6">
        <v>1332349</v>
      </c>
    </row>
    <row r="2645" spans="1:2" x14ac:dyDescent="0.15">
      <c r="A2645" t="s">
        <v>5391</v>
      </c>
      <c r="B2645" s="6">
        <v>1822250</v>
      </c>
    </row>
    <row r="2646" spans="1:2" x14ac:dyDescent="0.15">
      <c r="A2646" t="s">
        <v>5392</v>
      </c>
      <c r="B2646" s="6">
        <v>1224450</v>
      </c>
    </row>
    <row r="2647" spans="1:2" x14ac:dyDescent="0.15">
      <c r="A2647" t="s">
        <v>5393</v>
      </c>
      <c r="B2647" s="6">
        <v>1340122</v>
      </c>
    </row>
    <row r="2648" spans="1:2" x14ac:dyDescent="0.15">
      <c r="A2648" t="s">
        <v>2205</v>
      </c>
      <c r="B2648" s="6">
        <v>1080014</v>
      </c>
    </row>
    <row r="2649" spans="1:2" x14ac:dyDescent="0.15">
      <c r="A2649" t="s">
        <v>2617</v>
      </c>
      <c r="B2649" s="6">
        <v>724004</v>
      </c>
    </row>
    <row r="2650" spans="1:2" x14ac:dyDescent="0.15">
      <c r="A2650" t="s">
        <v>5394</v>
      </c>
      <c r="B2650" s="6">
        <v>1317945</v>
      </c>
    </row>
    <row r="2651" spans="1:2" x14ac:dyDescent="0.15">
      <c r="A2651" t="s">
        <v>5395</v>
      </c>
      <c r="B2651" s="6">
        <v>1580808</v>
      </c>
    </row>
    <row r="2652" spans="1:2" x14ac:dyDescent="0.15">
      <c r="A2652" t="s">
        <v>5396</v>
      </c>
      <c r="B2652" s="6">
        <v>1169770</v>
      </c>
    </row>
    <row r="2653" spans="1:2" x14ac:dyDescent="0.15">
      <c r="A2653" t="s">
        <v>2996</v>
      </c>
      <c r="B2653" s="6">
        <v>878526</v>
      </c>
    </row>
    <row r="2654" spans="1:2" x14ac:dyDescent="0.15">
      <c r="A2654" t="s">
        <v>5397</v>
      </c>
      <c r="B2654" s="6">
        <v>1289848</v>
      </c>
    </row>
    <row r="2655" spans="1:2" x14ac:dyDescent="0.15">
      <c r="A2655" t="s">
        <v>5398</v>
      </c>
      <c r="B2655" s="6">
        <v>1293613</v>
      </c>
    </row>
    <row r="2656" spans="1:2" x14ac:dyDescent="0.15">
      <c r="A2656" t="s">
        <v>2761</v>
      </c>
      <c r="B2656" s="6">
        <v>794172</v>
      </c>
    </row>
    <row r="2657" spans="1:2" x14ac:dyDescent="0.15">
      <c r="A2657" t="s">
        <v>5399</v>
      </c>
      <c r="B2657" s="6">
        <v>1713952</v>
      </c>
    </row>
    <row r="2658" spans="1:2" x14ac:dyDescent="0.15">
      <c r="A2658" t="s">
        <v>5400</v>
      </c>
      <c r="B2658" s="6">
        <v>1049782</v>
      </c>
    </row>
    <row r="2659" spans="1:2" x14ac:dyDescent="0.15">
      <c r="A2659" t="s">
        <v>5401</v>
      </c>
      <c r="B2659" s="6">
        <v>1487197</v>
      </c>
    </row>
    <row r="2660" spans="1:2" x14ac:dyDescent="0.15">
      <c r="A2660" t="s">
        <v>5402</v>
      </c>
      <c r="B2660" s="6">
        <v>1334933</v>
      </c>
    </row>
    <row r="2661" spans="1:2" x14ac:dyDescent="0.15">
      <c r="A2661" t="s">
        <v>5403</v>
      </c>
      <c r="B2661" s="6">
        <v>1123134</v>
      </c>
    </row>
    <row r="2662" spans="1:2" x14ac:dyDescent="0.15">
      <c r="A2662" t="s">
        <v>5404</v>
      </c>
      <c r="B2662" s="6">
        <v>1754820</v>
      </c>
    </row>
    <row r="2663" spans="1:2" x14ac:dyDescent="0.15">
      <c r="A2663" t="s">
        <v>5405</v>
      </c>
      <c r="B2663" s="6">
        <v>719220</v>
      </c>
    </row>
    <row r="2664" spans="1:2" x14ac:dyDescent="0.15">
      <c r="A2664" t="s">
        <v>5406</v>
      </c>
      <c r="B2664" s="6">
        <v>752642</v>
      </c>
    </row>
    <row r="2665" spans="1:2" x14ac:dyDescent="0.15">
      <c r="A2665" t="s">
        <v>5407</v>
      </c>
      <c r="B2665" s="6">
        <v>1062750</v>
      </c>
    </row>
    <row r="2666" spans="1:2" x14ac:dyDescent="0.15">
      <c r="A2666" t="s">
        <v>5408</v>
      </c>
      <c r="B2666" s="6">
        <v>6845</v>
      </c>
    </row>
    <row r="2667" spans="1:2" x14ac:dyDescent="0.15">
      <c r="A2667" t="s">
        <v>5409</v>
      </c>
      <c r="B2667" s="6">
        <v>1468091</v>
      </c>
    </row>
    <row r="2668" spans="1:2" x14ac:dyDescent="0.15">
      <c r="A2668" t="s">
        <v>5410</v>
      </c>
      <c r="B2668" s="6">
        <v>1475841</v>
      </c>
    </row>
    <row r="2669" spans="1:2" x14ac:dyDescent="0.15">
      <c r="A2669" t="s">
        <v>5411</v>
      </c>
      <c r="B2669" s="6">
        <v>1004702</v>
      </c>
    </row>
    <row r="2670" spans="1:2" x14ac:dyDescent="0.15">
      <c r="A2670" t="s">
        <v>5412</v>
      </c>
      <c r="B2670" s="6">
        <v>8947</v>
      </c>
    </row>
    <row r="2671" spans="1:2" x14ac:dyDescent="0.15">
      <c r="A2671" t="s">
        <v>2791</v>
      </c>
      <c r="B2671" s="6">
        <v>1685428</v>
      </c>
    </row>
    <row r="2672" spans="1:2" x14ac:dyDescent="0.15">
      <c r="A2672" t="s">
        <v>5413</v>
      </c>
      <c r="B2672" s="6">
        <v>1793882</v>
      </c>
    </row>
    <row r="2673" spans="1:2" x14ac:dyDescent="0.15">
      <c r="A2673" t="s">
        <v>102</v>
      </c>
      <c r="B2673" s="6">
        <v>855654</v>
      </c>
    </row>
    <row r="2674" spans="1:2" x14ac:dyDescent="0.15">
      <c r="A2674" t="s">
        <v>5414</v>
      </c>
      <c r="B2674" s="6">
        <v>1499543</v>
      </c>
    </row>
    <row r="2675" spans="1:2" x14ac:dyDescent="0.15">
      <c r="A2675" t="s">
        <v>5415</v>
      </c>
      <c r="B2675" s="6">
        <v>1334978</v>
      </c>
    </row>
    <row r="2676" spans="1:2" x14ac:dyDescent="0.15">
      <c r="A2676" t="s">
        <v>1126</v>
      </c>
      <c r="B2676" s="6">
        <v>1601830</v>
      </c>
    </row>
    <row r="2677" spans="1:2" x14ac:dyDescent="0.15">
      <c r="A2677" t="s">
        <v>5416</v>
      </c>
      <c r="B2677" s="6">
        <v>1534675</v>
      </c>
    </row>
    <row r="2678" spans="1:2" x14ac:dyDescent="0.15">
      <c r="A2678" t="s">
        <v>5417</v>
      </c>
      <c r="B2678" s="6">
        <v>1576942</v>
      </c>
    </row>
    <row r="2679" spans="1:2" x14ac:dyDescent="0.15">
      <c r="A2679" t="s">
        <v>5418</v>
      </c>
      <c r="B2679" s="6">
        <v>73756</v>
      </c>
    </row>
    <row r="2680" spans="1:2" x14ac:dyDescent="0.15">
      <c r="A2680" t="s">
        <v>1344</v>
      </c>
      <c r="B2680" s="6">
        <v>1029142</v>
      </c>
    </row>
    <row r="2681" spans="1:2" x14ac:dyDescent="0.15">
      <c r="A2681" t="s">
        <v>5419</v>
      </c>
      <c r="B2681" s="6">
        <v>1434621</v>
      </c>
    </row>
    <row r="2682" spans="1:2" x14ac:dyDescent="0.15">
      <c r="A2682" t="s">
        <v>5420</v>
      </c>
      <c r="B2682" s="6">
        <v>930236</v>
      </c>
    </row>
    <row r="2683" spans="1:2" x14ac:dyDescent="0.15">
      <c r="A2683" t="s">
        <v>5421</v>
      </c>
      <c r="B2683" s="6">
        <v>1059142</v>
      </c>
    </row>
    <row r="2684" spans="1:2" x14ac:dyDescent="0.15">
      <c r="A2684" t="s">
        <v>5422</v>
      </c>
      <c r="B2684" s="6">
        <v>1740594</v>
      </c>
    </row>
    <row r="2685" spans="1:2" x14ac:dyDescent="0.15">
      <c r="A2685" t="s">
        <v>5423</v>
      </c>
      <c r="B2685" s="6">
        <v>1810739</v>
      </c>
    </row>
    <row r="2686" spans="1:2" x14ac:dyDescent="0.15">
      <c r="A2686" t="s">
        <v>5424</v>
      </c>
      <c r="B2686" s="6">
        <v>1291733</v>
      </c>
    </row>
    <row r="2687" spans="1:2" x14ac:dyDescent="0.15">
      <c r="A2687" t="s">
        <v>5425</v>
      </c>
      <c r="B2687" s="6">
        <v>1844224</v>
      </c>
    </row>
    <row r="2688" spans="1:2" x14ac:dyDescent="0.15">
      <c r="A2688" t="s">
        <v>5426</v>
      </c>
      <c r="B2688" s="6">
        <v>1365916</v>
      </c>
    </row>
    <row r="2689" spans="1:2" x14ac:dyDescent="0.15">
      <c r="A2689" t="s">
        <v>5427</v>
      </c>
      <c r="B2689" s="6">
        <v>1557127</v>
      </c>
    </row>
    <row r="2690" spans="1:2" x14ac:dyDescent="0.15">
      <c r="A2690" t="s">
        <v>5428</v>
      </c>
      <c r="B2690" s="6">
        <v>1512920</v>
      </c>
    </row>
    <row r="2691" spans="1:2" x14ac:dyDescent="0.15">
      <c r="A2691" t="s">
        <v>5429</v>
      </c>
      <c r="B2691" s="6">
        <v>1643269</v>
      </c>
    </row>
    <row r="2692" spans="1:2" x14ac:dyDescent="0.15">
      <c r="A2692" t="s">
        <v>5430</v>
      </c>
      <c r="B2692" s="6">
        <v>842183</v>
      </c>
    </row>
    <row r="2693" spans="1:2" x14ac:dyDescent="0.15">
      <c r="A2693" t="s">
        <v>5431</v>
      </c>
      <c r="B2693" s="6">
        <v>1379041</v>
      </c>
    </row>
    <row r="2694" spans="1:2" x14ac:dyDescent="0.15">
      <c r="A2694" t="s">
        <v>5432</v>
      </c>
      <c r="B2694" s="6">
        <v>1758766</v>
      </c>
    </row>
    <row r="2695" spans="1:2" x14ac:dyDescent="0.15">
      <c r="A2695" t="s">
        <v>2466</v>
      </c>
      <c r="B2695" s="6">
        <v>1098009</v>
      </c>
    </row>
    <row r="2696" spans="1:2" x14ac:dyDescent="0.15">
      <c r="A2696" t="s">
        <v>5433</v>
      </c>
      <c r="B2696" s="6">
        <v>1774155</v>
      </c>
    </row>
    <row r="2697" spans="1:2" x14ac:dyDescent="0.15">
      <c r="A2697" t="s">
        <v>5434</v>
      </c>
      <c r="B2697" s="6">
        <v>1393066</v>
      </c>
    </row>
    <row r="2698" spans="1:2" x14ac:dyDescent="0.15">
      <c r="A2698" t="s">
        <v>5435</v>
      </c>
      <c r="B2698" s="6">
        <v>1887388</v>
      </c>
    </row>
    <row r="2699" spans="1:2" x14ac:dyDescent="0.15">
      <c r="A2699" t="s">
        <v>5436</v>
      </c>
      <c r="B2699" s="6">
        <v>845877</v>
      </c>
    </row>
    <row r="2700" spans="1:2" x14ac:dyDescent="0.15">
      <c r="A2700" t="s">
        <v>5437</v>
      </c>
      <c r="B2700" s="6">
        <v>1005817</v>
      </c>
    </row>
    <row r="2701" spans="1:2" x14ac:dyDescent="0.15">
      <c r="A2701" t="s">
        <v>5438</v>
      </c>
      <c r="B2701" s="6">
        <v>1659520</v>
      </c>
    </row>
    <row r="2702" spans="1:2" x14ac:dyDescent="0.15">
      <c r="A2702" t="s">
        <v>5439</v>
      </c>
      <c r="B2702" s="6">
        <v>1826018</v>
      </c>
    </row>
    <row r="2703" spans="1:2" x14ac:dyDescent="0.15">
      <c r="A2703" t="s">
        <v>5440</v>
      </c>
      <c r="B2703" s="6">
        <v>1657788</v>
      </c>
    </row>
    <row r="2704" spans="1:2" x14ac:dyDescent="0.15">
      <c r="A2704" t="s">
        <v>5441</v>
      </c>
      <c r="B2704" s="6">
        <v>1610601</v>
      </c>
    </row>
    <row r="2705" spans="1:2" x14ac:dyDescent="0.15">
      <c r="A2705" t="s">
        <v>5442</v>
      </c>
      <c r="B2705" s="6">
        <v>799233</v>
      </c>
    </row>
    <row r="2706" spans="1:2" x14ac:dyDescent="0.15">
      <c r="A2706" t="s">
        <v>5443</v>
      </c>
      <c r="B2706" s="6">
        <v>712771</v>
      </c>
    </row>
    <row r="2707" spans="1:2" x14ac:dyDescent="0.15">
      <c r="A2707" t="s">
        <v>5444</v>
      </c>
      <c r="B2707" s="6">
        <v>1608741</v>
      </c>
    </row>
    <row r="2708" spans="1:2" x14ac:dyDescent="0.15">
      <c r="A2708" t="s">
        <v>5445</v>
      </c>
      <c r="B2708" s="6">
        <v>1023731</v>
      </c>
    </row>
    <row r="2709" spans="1:2" x14ac:dyDescent="0.15">
      <c r="A2709" t="s">
        <v>5446</v>
      </c>
      <c r="B2709" s="6">
        <v>1847127</v>
      </c>
    </row>
    <row r="2710" spans="1:2" x14ac:dyDescent="0.15">
      <c r="A2710" t="s">
        <v>2783</v>
      </c>
      <c r="B2710" s="6">
        <v>1350653</v>
      </c>
    </row>
    <row r="2711" spans="1:2" x14ac:dyDescent="0.15">
      <c r="A2711" t="s">
        <v>234</v>
      </c>
      <c r="B2711" s="6">
        <v>1001316</v>
      </c>
    </row>
    <row r="2712" spans="1:2" x14ac:dyDescent="0.15">
      <c r="A2712" t="s">
        <v>5447</v>
      </c>
      <c r="B2712" s="6">
        <v>1717547</v>
      </c>
    </row>
    <row r="2713" spans="1:2" x14ac:dyDescent="0.15">
      <c r="A2713" t="s">
        <v>2782</v>
      </c>
      <c r="B2713" s="6">
        <v>1162461</v>
      </c>
    </row>
    <row r="2714" spans="1:2" x14ac:dyDescent="0.15">
      <c r="A2714" t="s">
        <v>2115</v>
      </c>
      <c r="B2714" s="6">
        <v>897448</v>
      </c>
    </row>
    <row r="2715" spans="1:2" x14ac:dyDescent="0.15">
      <c r="A2715" t="s">
        <v>5448</v>
      </c>
      <c r="B2715" s="6">
        <v>1828811</v>
      </c>
    </row>
    <row r="2716" spans="1:2" x14ac:dyDescent="0.15">
      <c r="A2716" t="s">
        <v>5449</v>
      </c>
      <c r="B2716" s="6">
        <v>1812667</v>
      </c>
    </row>
    <row r="2717" spans="1:2" x14ac:dyDescent="0.15">
      <c r="A2717" t="s">
        <v>2615</v>
      </c>
      <c r="B2717" s="6">
        <v>1671284</v>
      </c>
    </row>
    <row r="2718" spans="1:2" x14ac:dyDescent="0.15">
      <c r="A2718" t="s">
        <v>5450</v>
      </c>
      <c r="B2718" s="6">
        <v>1840502</v>
      </c>
    </row>
    <row r="2719" spans="1:2" x14ac:dyDescent="0.15">
      <c r="A2719" t="s">
        <v>244</v>
      </c>
      <c r="B2719" s="6">
        <v>1778016</v>
      </c>
    </row>
    <row r="2720" spans="1:2" x14ac:dyDescent="0.15">
      <c r="A2720" t="s">
        <v>5451</v>
      </c>
      <c r="B2720" s="6">
        <v>1042893</v>
      </c>
    </row>
    <row r="2721" spans="1:2" x14ac:dyDescent="0.15">
      <c r="A2721" t="s">
        <v>5452</v>
      </c>
      <c r="B2721" s="6">
        <v>1475115</v>
      </c>
    </row>
    <row r="2722" spans="1:2" x14ac:dyDescent="0.15">
      <c r="A2722" t="s">
        <v>5453</v>
      </c>
      <c r="B2722" s="6">
        <v>1866633</v>
      </c>
    </row>
    <row r="2723" spans="1:2" x14ac:dyDescent="0.15">
      <c r="A2723" t="s">
        <v>5454</v>
      </c>
      <c r="B2723" s="6">
        <v>1047564</v>
      </c>
    </row>
    <row r="2724" spans="1:2" x14ac:dyDescent="0.15">
      <c r="A2724" t="s">
        <v>5455</v>
      </c>
      <c r="B2724" s="6">
        <v>1527590</v>
      </c>
    </row>
    <row r="2725" spans="1:2" x14ac:dyDescent="0.15">
      <c r="A2725" t="s">
        <v>5456</v>
      </c>
      <c r="B2725" s="6">
        <v>1379384</v>
      </c>
    </row>
    <row r="2726" spans="1:2" x14ac:dyDescent="0.15">
      <c r="A2726" t="s">
        <v>5457</v>
      </c>
      <c r="B2726" s="6">
        <v>1354327</v>
      </c>
    </row>
    <row r="2727" spans="1:2" x14ac:dyDescent="0.15">
      <c r="A2727" t="s">
        <v>5458</v>
      </c>
      <c r="B2727" s="6">
        <v>1824502</v>
      </c>
    </row>
    <row r="2728" spans="1:2" x14ac:dyDescent="0.15">
      <c r="A2728" t="s">
        <v>5459</v>
      </c>
      <c r="B2728" s="6">
        <v>1828105</v>
      </c>
    </row>
    <row r="2729" spans="1:2" x14ac:dyDescent="0.15">
      <c r="A2729" t="s">
        <v>5460</v>
      </c>
      <c r="B2729" s="6">
        <v>1842912</v>
      </c>
    </row>
    <row r="2730" spans="1:2" x14ac:dyDescent="0.15">
      <c r="A2730" t="s">
        <v>5461</v>
      </c>
      <c r="B2730" s="6">
        <v>1590976</v>
      </c>
    </row>
    <row r="2731" spans="1:2" x14ac:dyDescent="0.15">
      <c r="A2731" t="s">
        <v>2769</v>
      </c>
      <c r="B2731" s="6">
        <v>1718852</v>
      </c>
    </row>
    <row r="2732" spans="1:2" x14ac:dyDescent="0.15">
      <c r="A2732" t="s">
        <v>5462</v>
      </c>
      <c r="B2732" s="6">
        <v>1691445</v>
      </c>
    </row>
    <row r="2733" spans="1:2" x14ac:dyDescent="0.15">
      <c r="A2733" t="s">
        <v>5463</v>
      </c>
      <c r="B2733" s="6">
        <v>54381</v>
      </c>
    </row>
    <row r="2734" spans="1:2" x14ac:dyDescent="0.15">
      <c r="A2734" t="s">
        <v>2616</v>
      </c>
      <c r="B2734" s="6">
        <v>1047335</v>
      </c>
    </row>
    <row r="2735" spans="1:2" x14ac:dyDescent="0.15">
      <c r="A2735" t="s">
        <v>5464</v>
      </c>
      <c r="B2735" s="6">
        <v>34782</v>
      </c>
    </row>
    <row r="2736" spans="1:2" x14ac:dyDescent="0.15">
      <c r="A2736" t="s">
        <v>5465</v>
      </c>
      <c r="B2736" s="6">
        <v>1421517</v>
      </c>
    </row>
    <row r="2737" spans="1:2" x14ac:dyDescent="0.15">
      <c r="A2737" t="s">
        <v>2559</v>
      </c>
      <c r="B2737" s="6">
        <v>790526</v>
      </c>
    </row>
    <row r="2738" spans="1:2" x14ac:dyDescent="0.15">
      <c r="A2738" t="s">
        <v>5466</v>
      </c>
      <c r="B2738" s="6">
        <v>1319947</v>
      </c>
    </row>
    <row r="2739" spans="1:2" x14ac:dyDescent="0.15">
      <c r="A2739" t="s">
        <v>5467</v>
      </c>
      <c r="B2739" s="6">
        <v>1828608</v>
      </c>
    </row>
    <row r="2740" spans="1:2" x14ac:dyDescent="0.15">
      <c r="A2740" t="s">
        <v>914</v>
      </c>
      <c r="B2740" s="6">
        <v>1787306</v>
      </c>
    </row>
    <row r="2741" spans="1:2" x14ac:dyDescent="0.15">
      <c r="A2741" t="s">
        <v>5468</v>
      </c>
      <c r="B2741" s="6">
        <v>1023313</v>
      </c>
    </row>
    <row r="2742" spans="1:2" x14ac:dyDescent="0.15">
      <c r="A2742" t="s">
        <v>264</v>
      </c>
      <c r="B2742" s="6">
        <v>1811063</v>
      </c>
    </row>
    <row r="2743" spans="1:2" x14ac:dyDescent="0.15">
      <c r="A2743" t="s">
        <v>5469</v>
      </c>
      <c r="B2743" s="6">
        <v>1482430</v>
      </c>
    </row>
    <row r="2744" spans="1:2" x14ac:dyDescent="0.15">
      <c r="A2744" t="s">
        <v>5470</v>
      </c>
      <c r="B2744" s="6">
        <v>1005210</v>
      </c>
    </row>
    <row r="2745" spans="1:2" x14ac:dyDescent="0.15">
      <c r="A2745" t="s">
        <v>5471</v>
      </c>
      <c r="B2745" s="6">
        <v>1728205</v>
      </c>
    </row>
    <row r="2746" spans="1:2" x14ac:dyDescent="0.15">
      <c r="A2746" t="s">
        <v>5472</v>
      </c>
      <c r="B2746" s="6">
        <v>1679049</v>
      </c>
    </row>
    <row r="2747" spans="1:2" x14ac:dyDescent="0.15">
      <c r="A2747" t="s">
        <v>5473</v>
      </c>
      <c r="B2747" s="6">
        <v>1127993</v>
      </c>
    </row>
    <row r="2748" spans="1:2" x14ac:dyDescent="0.15">
      <c r="A2748" t="s">
        <v>5474</v>
      </c>
      <c r="B2748" s="6">
        <v>1704596</v>
      </c>
    </row>
    <row r="2749" spans="1:2" x14ac:dyDescent="0.15">
      <c r="A2749" t="s">
        <v>5475</v>
      </c>
      <c r="B2749" s="6">
        <v>1860805</v>
      </c>
    </row>
    <row r="2750" spans="1:2" x14ac:dyDescent="0.15">
      <c r="A2750" t="s">
        <v>2777</v>
      </c>
      <c r="B2750" s="6">
        <v>1630627</v>
      </c>
    </row>
    <row r="2751" spans="1:2" x14ac:dyDescent="0.15">
      <c r="A2751" t="s">
        <v>5476</v>
      </c>
      <c r="B2751" s="6">
        <v>1831907</v>
      </c>
    </row>
    <row r="2752" spans="1:2" x14ac:dyDescent="0.15">
      <c r="A2752" t="s">
        <v>5477</v>
      </c>
      <c r="B2752" s="6">
        <v>1784797</v>
      </c>
    </row>
    <row r="2753" spans="1:2" x14ac:dyDescent="0.15">
      <c r="A2753" t="s">
        <v>5478</v>
      </c>
      <c r="B2753" s="6">
        <v>1855747</v>
      </c>
    </row>
    <row r="2754" spans="1:2" x14ac:dyDescent="0.15">
      <c r="A2754" t="s">
        <v>5479</v>
      </c>
      <c r="B2754" s="6">
        <v>1497645</v>
      </c>
    </row>
    <row r="2755" spans="1:2" x14ac:dyDescent="0.15">
      <c r="A2755" t="s">
        <v>5480</v>
      </c>
      <c r="B2755" s="6">
        <v>1840616</v>
      </c>
    </row>
    <row r="2756" spans="1:2" x14ac:dyDescent="0.15">
      <c r="A2756" t="s">
        <v>5481</v>
      </c>
      <c r="B2756" s="6">
        <v>1717393</v>
      </c>
    </row>
    <row r="2757" spans="1:2" x14ac:dyDescent="0.15">
      <c r="A2757" t="s">
        <v>508</v>
      </c>
      <c r="B2757" s="6">
        <v>1426332</v>
      </c>
    </row>
    <row r="2758" spans="1:2" x14ac:dyDescent="0.15">
      <c r="A2758" t="s">
        <v>5482</v>
      </c>
      <c r="B2758" s="6">
        <v>1818212</v>
      </c>
    </row>
    <row r="2759" spans="1:2" x14ac:dyDescent="0.15">
      <c r="A2759" t="s">
        <v>5483</v>
      </c>
      <c r="B2759" s="6">
        <v>1373670</v>
      </c>
    </row>
    <row r="2760" spans="1:2" x14ac:dyDescent="0.15">
      <c r="A2760" t="s">
        <v>2793</v>
      </c>
      <c r="B2760" s="6">
        <v>1628945</v>
      </c>
    </row>
    <row r="2761" spans="1:2" x14ac:dyDescent="0.15">
      <c r="A2761" t="s">
        <v>5484</v>
      </c>
      <c r="B2761" s="6">
        <v>1005229</v>
      </c>
    </row>
    <row r="2762" spans="1:2" x14ac:dyDescent="0.15">
      <c r="A2762" t="s">
        <v>5485</v>
      </c>
      <c r="B2762" s="6">
        <v>1333274</v>
      </c>
    </row>
    <row r="2763" spans="1:2" x14ac:dyDescent="0.15">
      <c r="A2763" t="s">
        <v>3032</v>
      </c>
      <c r="B2763" s="6">
        <v>1655099</v>
      </c>
    </row>
    <row r="2764" spans="1:2" x14ac:dyDescent="0.15">
      <c r="A2764" t="s">
        <v>5486</v>
      </c>
      <c r="B2764" s="6">
        <v>1820872</v>
      </c>
    </row>
    <row r="2765" spans="1:2" x14ac:dyDescent="0.15">
      <c r="A2765" t="s">
        <v>5487</v>
      </c>
      <c r="B2765" s="6">
        <v>1680056</v>
      </c>
    </row>
    <row r="2766" spans="1:2" x14ac:dyDescent="0.15">
      <c r="A2766" t="s">
        <v>5488</v>
      </c>
      <c r="B2766" s="6">
        <v>1063259</v>
      </c>
    </row>
    <row r="2767" spans="1:2" x14ac:dyDescent="0.15">
      <c r="A2767" t="s">
        <v>5489</v>
      </c>
      <c r="B2767" s="6">
        <v>1728190</v>
      </c>
    </row>
    <row r="2768" spans="1:2" x14ac:dyDescent="0.15">
      <c r="A2768" t="s">
        <v>5490</v>
      </c>
      <c r="B2768" s="6">
        <v>1421461</v>
      </c>
    </row>
    <row r="2769" spans="1:2" x14ac:dyDescent="0.15">
      <c r="A2769" t="s">
        <v>5491</v>
      </c>
      <c r="B2769" s="6">
        <v>1717307</v>
      </c>
    </row>
    <row r="2770" spans="1:2" x14ac:dyDescent="0.15">
      <c r="A2770" t="s">
        <v>5492</v>
      </c>
      <c r="B2770" s="6">
        <v>1068875</v>
      </c>
    </row>
    <row r="2771" spans="1:2" x14ac:dyDescent="0.15">
      <c r="A2771" t="s">
        <v>5493</v>
      </c>
      <c r="B2771" s="6">
        <v>1380846</v>
      </c>
    </row>
    <row r="2772" spans="1:2" x14ac:dyDescent="0.15">
      <c r="A2772" t="s">
        <v>5494</v>
      </c>
      <c r="B2772" s="6">
        <v>18748</v>
      </c>
    </row>
    <row r="2773" spans="1:2" x14ac:dyDescent="0.15">
      <c r="A2773" t="s">
        <v>5495</v>
      </c>
      <c r="B2773" s="6">
        <v>1581804</v>
      </c>
    </row>
    <row r="2774" spans="1:2" x14ac:dyDescent="0.15">
      <c r="A2774" t="s">
        <v>5496</v>
      </c>
      <c r="B2774" s="6">
        <v>1456772</v>
      </c>
    </row>
    <row r="2775" spans="1:2" x14ac:dyDescent="0.15">
      <c r="A2775" t="s">
        <v>5497</v>
      </c>
      <c r="B2775" s="6">
        <v>1380936</v>
      </c>
    </row>
    <row r="2776" spans="1:2" x14ac:dyDescent="0.15">
      <c r="A2776" t="s">
        <v>5498</v>
      </c>
      <c r="B2776" s="6">
        <v>1854587</v>
      </c>
    </row>
    <row r="2777" spans="1:2" x14ac:dyDescent="0.15">
      <c r="A2777" t="s">
        <v>5499</v>
      </c>
      <c r="B2777" s="6">
        <v>1492165</v>
      </c>
    </row>
    <row r="2778" spans="1:2" x14ac:dyDescent="0.15">
      <c r="A2778" t="s">
        <v>5500</v>
      </c>
      <c r="B2778" s="6">
        <v>1476034</v>
      </c>
    </row>
    <row r="2779" spans="1:2" x14ac:dyDescent="0.15">
      <c r="A2779" t="s">
        <v>5501</v>
      </c>
      <c r="B2779" s="6">
        <v>1669811</v>
      </c>
    </row>
    <row r="2780" spans="1:2" x14ac:dyDescent="0.15">
      <c r="A2780" t="s">
        <v>672</v>
      </c>
      <c r="B2780" s="6">
        <v>1422143</v>
      </c>
    </row>
    <row r="2781" spans="1:2" x14ac:dyDescent="0.15">
      <c r="A2781" t="s">
        <v>5502</v>
      </c>
      <c r="B2781" s="6">
        <v>1341335</v>
      </c>
    </row>
    <row r="2782" spans="1:2" x14ac:dyDescent="0.15">
      <c r="A2782" t="s">
        <v>2607</v>
      </c>
      <c r="B2782" s="6">
        <v>1800682</v>
      </c>
    </row>
    <row r="2783" spans="1:2" x14ac:dyDescent="0.15">
      <c r="A2783" t="s">
        <v>5503</v>
      </c>
      <c r="B2783" s="6">
        <v>1793663</v>
      </c>
    </row>
    <row r="2784" spans="1:2" x14ac:dyDescent="0.15">
      <c r="A2784" t="s">
        <v>2658</v>
      </c>
      <c r="B2784" s="6">
        <v>1766600</v>
      </c>
    </row>
    <row r="2785" spans="1:2" x14ac:dyDescent="0.15">
      <c r="A2785" t="s">
        <v>5504</v>
      </c>
      <c r="B2785" s="6">
        <v>768835</v>
      </c>
    </row>
    <row r="2786" spans="1:2" x14ac:dyDescent="0.15">
      <c r="A2786" t="s">
        <v>5505</v>
      </c>
      <c r="B2786" s="6">
        <v>1440153</v>
      </c>
    </row>
    <row r="2787" spans="1:2" x14ac:dyDescent="0.15">
      <c r="A2787" t="s">
        <v>5506</v>
      </c>
      <c r="B2787" s="6">
        <v>946647</v>
      </c>
    </row>
    <row r="2788" spans="1:2" x14ac:dyDescent="0.15">
      <c r="A2788" t="s">
        <v>5507</v>
      </c>
      <c r="B2788" s="6">
        <v>1322435</v>
      </c>
    </row>
    <row r="2789" spans="1:2" x14ac:dyDescent="0.15">
      <c r="A2789" t="s">
        <v>741</v>
      </c>
      <c r="B2789" s="6">
        <v>1808865</v>
      </c>
    </row>
    <row r="2790" spans="1:2" x14ac:dyDescent="0.15">
      <c r="A2790" t="s">
        <v>5508</v>
      </c>
      <c r="B2790" s="6">
        <v>1734342</v>
      </c>
    </row>
    <row r="2791" spans="1:2" x14ac:dyDescent="0.15">
      <c r="A2791" t="s">
        <v>5509</v>
      </c>
      <c r="B2791" s="6">
        <v>1716583</v>
      </c>
    </row>
    <row r="2792" spans="1:2" x14ac:dyDescent="0.15">
      <c r="A2792" t="s">
        <v>5510</v>
      </c>
      <c r="B2792" s="6">
        <v>1789832</v>
      </c>
    </row>
    <row r="2793" spans="1:2" x14ac:dyDescent="0.15">
      <c r="A2793" t="s">
        <v>5511</v>
      </c>
      <c r="B2793" s="6">
        <v>1655050</v>
      </c>
    </row>
    <row r="2794" spans="1:2" x14ac:dyDescent="0.15">
      <c r="A2794" t="s">
        <v>5512</v>
      </c>
      <c r="B2794" s="6">
        <v>1582568</v>
      </c>
    </row>
    <row r="2795" spans="1:2" x14ac:dyDescent="0.15">
      <c r="A2795" t="s">
        <v>1132</v>
      </c>
      <c r="B2795" s="6">
        <v>1358762</v>
      </c>
    </row>
    <row r="2796" spans="1:2" x14ac:dyDescent="0.15">
      <c r="A2796" t="s">
        <v>5513</v>
      </c>
      <c r="B2796" s="6">
        <v>1855756</v>
      </c>
    </row>
    <row r="2797" spans="1:2" x14ac:dyDescent="0.15">
      <c r="A2797" t="s">
        <v>5514</v>
      </c>
      <c r="B2797" s="6">
        <v>1816233</v>
      </c>
    </row>
    <row r="2798" spans="1:2" x14ac:dyDescent="0.15">
      <c r="A2798" t="s">
        <v>1324</v>
      </c>
      <c r="B2798" s="6">
        <v>1650664</v>
      </c>
    </row>
    <row r="2799" spans="1:2" x14ac:dyDescent="0.15">
      <c r="A2799" t="s">
        <v>5515</v>
      </c>
      <c r="B2799" s="6">
        <v>1268884</v>
      </c>
    </row>
    <row r="2800" spans="1:2" x14ac:dyDescent="0.15">
      <c r="A2800" t="s">
        <v>5516</v>
      </c>
      <c r="B2800" s="6">
        <v>1439095</v>
      </c>
    </row>
    <row r="2801" spans="1:2" x14ac:dyDescent="0.15">
      <c r="A2801" t="s">
        <v>5517</v>
      </c>
      <c r="B2801" s="6">
        <v>1820721</v>
      </c>
    </row>
    <row r="2802" spans="1:2" x14ac:dyDescent="0.15">
      <c r="A2802" t="s">
        <v>747</v>
      </c>
      <c r="B2802" s="6">
        <v>1789769</v>
      </c>
    </row>
    <row r="2803" spans="1:2" x14ac:dyDescent="0.15">
      <c r="A2803" t="s">
        <v>5518</v>
      </c>
      <c r="B2803" s="6">
        <v>1795589</v>
      </c>
    </row>
    <row r="2804" spans="1:2" x14ac:dyDescent="0.15">
      <c r="A2804" t="s">
        <v>5519</v>
      </c>
      <c r="B2804" s="6">
        <v>1838207</v>
      </c>
    </row>
    <row r="2805" spans="1:2" x14ac:dyDescent="0.15">
      <c r="A2805" t="s">
        <v>5520</v>
      </c>
      <c r="B2805" s="6">
        <v>1575659</v>
      </c>
    </row>
    <row r="2806" spans="1:2" x14ac:dyDescent="0.15">
      <c r="A2806" t="s">
        <v>5521</v>
      </c>
      <c r="B2806" s="6">
        <v>1859690</v>
      </c>
    </row>
    <row r="2807" spans="1:2" x14ac:dyDescent="0.15">
      <c r="A2807" t="s">
        <v>5522</v>
      </c>
      <c r="B2807" s="6">
        <v>921582</v>
      </c>
    </row>
    <row r="2808" spans="1:2" x14ac:dyDescent="0.15">
      <c r="A2808" t="s">
        <v>5523</v>
      </c>
      <c r="B2808" s="6">
        <v>1091223</v>
      </c>
    </row>
    <row r="2809" spans="1:2" x14ac:dyDescent="0.15">
      <c r="A2809" t="s">
        <v>5524</v>
      </c>
      <c r="B2809" s="6">
        <v>1195739</v>
      </c>
    </row>
    <row r="2810" spans="1:2" x14ac:dyDescent="0.15">
      <c r="A2810" t="s">
        <v>5525</v>
      </c>
      <c r="B2810" s="6">
        <v>827187</v>
      </c>
    </row>
    <row r="2811" spans="1:2" x14ac:dyDescent="0.15">
      <c r="A2811" t="s">
        <v>5526</v>
      </c>
      <c r="B2811" s="6">
        <v>1830033</v>
      </c>
    </row>
    <row r="2812" spans="1:2" x14ac:dyDescent="0.15">
      <c r="A2812" t="s">
        <v>648</v>
      </c>
      <c r="B2812" s="6">
        <v>1761918</v>
      </c>
    </row>
    <row r="2813" spans="1:2" x14ac:dyDescent="0.15">
      <c r="A2813" t="s">
        <v>5527</v>
      </c>
      <c r="B2813" s="6">
        <v>1304492</v>
      </c>
    </row>
    <row r="2814" spans="1:2" x14ac:dyDescent="0.15">
      <c r="A2814" t="s">
        <v>366</v>
      </c>
      <c r="B2814" s="6">
        <v>1658247</v>
      </c>
    </row>
    <row r="2815" spans="1:2" x14ac:dyDescent="0.15">
      <c r="A2815" t="s">
        <v>5528</v>
      </c>
      <c r="B2815" s="6">
        <v>1222719</v>
      </c>
    </row>
    <row r="2816" spans="1:2" x14ac:dyDescent="0.15">
      <c r="A2816" t="s">
        <v>5529</v>
      </c>
      <c r="B2816" s="6">
        <v>1841925</v>
      </c>
    </row>
    <row r="2817" spans="1:2" x14ac:dyDescent="0.15">
      <c r="A2817" t="s">
        <v>5530</v>
      </c>
      <c r="B2817" s="6">
        <v>1464591</v>
      </c>
    </row>
    <row r="2818" spans="1:2" x14ac:dyDescent="0.15">
      <c r="A2818" t="s">
        <v>5531</v>
      </c>
      <c r="B2818" s="6">
        <v>1825480</v>
      </c>
    </row>
    <row r="2819" spans="1:2" x14ac:dyDescent="0.15">
      <c r="A2819" t="s">
        <v>2772</v>
      </c>
      <c r="B2819" s="6">
        <v>1158895</v>
      </c>
    </row>
    <row r="2820" spans="1:2" x14ac:dyDescent="0.15">
      <c r="A2820" t="s">
        <v>5532</v>
      </c>
      <c r="B2820" s="6">
        <v>63296</v>
      </c>
    </row>
    <row r="2821" spans="1:2" x14ac:dyDescent="0.15">
      <c r="A2821" t="s">
        <v>2372</v>
      </c>
      <c r="B2821" s="6">
        <v>1016169</v>
      </c>
    </row>
    <row r="2822" spans="1:2" x14ac:dyDescent="0.15">
      <c r="A2822" t="s">
        <v>5533</v>
      </c>
      <c r="B2822" s="6">
        <v>1537137</v>
      </c>
    </row>
    <row r="2823" spans="1:2" x14ac:dyDescent="0.15">
      <c r="A2823" t="s">
        <v>5534</v>
      </c>
      <c r="B2823" s="6">
        <v>1687926</v>
      </c>
    </row>
    <row r="2824" spans="1:2" x14ac:dyDescent="0.15">
      <c r="A2824" t="s">
        <v>5535</v>
      </c>
      <c r="B2824" s="6">
        <v>1118417</v>
      </c>
    </row>
    <row r="2825" spans="1:2" x14ac:dyDescent="0.15">
      <c r="A2825" t="s">
        <v>5536</v>
      </c>
      <c r="B2825" s="6">
        <v>18498</v>
      </c>
    </row>
    <row r="2826" spans="1:2" x14ac:dyDescent="0.15">
      <c r="A2826" t="s">
        <v>5537</v>
      </c>
      <c r="B2826" s="6">
        <v>922864</v>
      </c>
    </row>
    <row r="2827" spans="1:2" x14ac:dyDescent="0.15">
      <c r="A2827" t="s">
        <v>5538</v>
      </c>
      <c r="B2827" s="6">
        <v>800166</v>
      </c>
    </row>
    <row r="2828" spans="1:2" x14ac:dyDescent="0.15">
      <c r="A2828" t="s">
        <v>5539</v>
      </c>
      <c r="B2828" s="6">
        <v>1802457</v>
      </c>
    </row>
    <row r="2829" spans="1:2" x14ac:dyDescent="0.15">
      <c r="A2829" t="s">
        <v>5540</v>
      </c>
      <c r="B2829" s="6">
        <v>1308335</v>
      </c>
    </row>
    <row r="2830" spans="1:2" x14ac:dyDescent="0.15">
      <c r="A2830" t="s">
        <v>5541</v>
      </c>
      <c r="B2830" s="6">
        <v>1743725</v>
      </c>
    </row>
    <row r="2831" spans="1:2" x14ac:dyDescent="0.15">
      <c r="A2831" t="s">
        <v>2566</v>
      </c>
      <c r="B2831" s="6">
        <v>1108109</v>
      </c>
    </row>
    <row r="2832" spans="1:2" x14ac:dyDescent="0.15">
      <c r="A2832" t="s">
        <v>5542</v>
      </c>
      <c r="B2832" s="6">
        <v>1506289</v>
      </c>
    </row>
    <row r="2833" spans="1:2" x14ac:dyDescent="0.15">
      <c r="A2833" t="s">
        <v>5543</v>
      </c>
      <c r="B2833" s="6">
        <v>1357450</v>
      </c>
    </row>
    <row r="2834" spans="1:2" x14ac:dyDescent="0.15">
      <c r="A2834" t="s">
        <v>5544</v>
      </c>
      <c r="B2834" s="6">
        <v>1023459</v>
      </c>
    </row>
    <row r="2835" spans="1:2" x14ac:dyDescent="0.15">
      <c r="A2835" t="s">
        <v>5545</v>
      </c>
      <c r="B2835" s="6">
        <v>1468666</v>
      </c>
    </row>
    <row r="2836" spans="1:2" x14ac:dyDescent="0.15">
      <c r="A2836" t="s">
        <v>5546</v>
      </c>
      <c r="B2836" s="6">
        <v>93389</v>
      </c>
    </row>
    <row r="2837" spans="1:2" x14ac:dyDescent="0.15">
      <c r="A2837" t="s">
        <v>5547</v>
      </c>
      <c r="B2837" s="6">
        <v>814549</v>
      </c>
    </row>
    <row r="2838" spans="1:2" x14ac:dyDescent="0.15">
      <c r="A2838" t="s">
        <v>5548</v>
      </c>
      <c r="B2838" s="6">
        <v>1842731</v>
      </c>
    </row>
    <row r="2839" spans="1:2" x14ac:dyDescent="0.15">
      <c r="A2839" t="s">
        <v>5549</v>
      </c>
      <c r="B2839" s="6">
        <v>1576018</v>
      </c>
    </row>
    <row r="2840" spans="1:2" x14ac:dyDescent="0.15">
      <c r="A2840" t="s">
        <v>5550</v>
      </c>
      <c r="B2840" s="6">
        <v>1781753</v>
      </c>
    </row>
    <row r="2841" spans="1:2" x14ac:dyDescent="0.15">
      <c r="A2841" t="s">
        <v>5551</v>
      </c>
      <c r="B2841" s="6">
        <v>890196</v>
      </c>
    </row>
    <row r="2842" spans="1:2" x14ac:dyDescent="0.15">
      <c r="A2842" t="s">
        <v>5552</v>
      </c>
      <c r="B2842" s="6">
        <v>1837014</v>
      </c>
    </row>
    <row r="2843" spans="1:2" x14ac:dyDescent="0.15">
      <c r="A2843" t="s">
        <v>5553</v>
      </c>
      <c r="B2843" s="6">
        <v>1609804</v>
      </c>
    </row>
    <row r="2844" spans="1:2" x14ac:dyDescent="0.15">
      <c r="A2844" t="s">
        <v>5554</v>
      </c>
      <c r="B2844" s="6">
        <v>40417</v>
      </c>
    </row>
    <row r="2845" spans="1:2" x14ac:dyDescent="0.15">
      <c r="A2845" t="s">
        <v>5555</v>
      </c>
      <c r="B2845" s="6">
        <v>708821</v>
      </c>
    </row>
    <row r="2846" spans="1:2" x14ac:dyDescent="0.15">
      <c r="A2846" t="s">
        <v>5556</v>
      </c>
      <c r="B2846" s="6">
        <v>1604665</v>
      </c>
    </row>
    <row r="2847" spans="1:2" x14ac:dyDescent="0.15">
      <c r="A2847" t="s">
        <v>5557</v>
      </c>
      <c r="B2847" s="6">
        <v>354963</v>
      </c>
    </row>
    <row r="2848" spans="1:2" x14ac:dyDescent="0.15">
      <c r="A2848" t="s">
        <v>5558</v>
      </c>
      <c r="B2848" s="6">
        <v>1835724</v>
      </c>
    </row>
    <row r="2849" spans="1:2" x14ac:dyDescent="0.15">
      <c r="A2849" t="s">
        <v>5559</v>
      </c>
      <c r="B2849" s="6">
        <v>1758488</v>
      </c>
    </row>
    <row r="2850" spans="1:2" x14ac:dyDescent="0.15">
      <c r="A2850" t="s">
        <v>5560</v>
      </c>
      <c r="B2850" s="6">
        <v>1338940</v>
      </c>
    </row>
    <row r="2851" spans="1:2" x14ac:dyDescent="0.15">
      <c r="A2851" t="s">
        <v>5561</v>
      </c>
      <c r="B2851" s="6">
        <v>931427</v>
      </c>
    </row>
    <row r="2852" spans="1:2" x14ac:dyDescent="0.15">
      <c r="A2852" t="s">
        <v>5562</v>
      </c>
      <c r="B2852" s="6">
        <v>1856430</v>
      </c>
    </row>
    <row r="2853" spans="1:2" x14ac:dyDescent="0.15">
      <c r="A2853" t="s">
        <v>5563</v>
      </c>
      <c r="B2853" s="6">
        <v>1331284</v>
      </c>
    </row>
    <row r="2854" spans="1:2" x14ac:dyDescent="0.15">
      <c r="A2854" t="s">
        <v>5564</v>
      </c>
      <c r="B2854" s="6">
        <v>1828102</v>
      </c>
    </row>
    <row r="2855" spans="1:2" x14ac:dyDescent="0.15">
      <c r="A2855" t="s">
        <v>5565</v>
      </c>
      <c r="B2855" s="6">
        <v>810136</v>
      </c>
    </row>
    <row r="2856" spans="1:2" x14ac:dyDescent="0.15">
      <c r="A2856" t="s">
        <v>5566</v>
      </c>
      <c r="B2856" s="6">
        <v>1282631</v>
      </c>
    </row>
    <row r="2857" spans="1:2" x14ac:dyDescent="0.15">
      <c r="A2857" t="s">
        <v>485</v>
      </c>
      <c r="B2857" s="6">
        <v>1395937</v>
      </c>
    </row>
    <row r="2858" spans="1:2" x14ac:dyDescent="0.15">
      <c r="A2858" t="s">
        <v>5567</v>
      </c>
      <c r="B2858" s="6">
        <v>1273931</v>
      </c>
    </row>
    <row r="2859" spans="1:2" x14ac:dyDescent="0.15">
      <c r="A2859" t="s">
        <v>5568</v>
      </c>
      <c r="B2859" s="6">
        <v>1533615</v>
      </c>
    </row>
    <row r="2860" spans="1:2" x14ac:dyDescent="0.15">
      <c r="A2860" t="s">
        <v>2380</v>
      </c>
      <c r="B2860" s="6">
        <v>1271214</v>
      </c>
    </row>
    <row r="2861" spans="1:2" x14ac:dyDescent="0.15">
      <c r="A2861" t="s">
        <v>5569</v>
      </c>
      <c r="B2861" s="6">
        <v>1172358</v>
      </c>
    </row>
    <row r="2862" spans="1:2" x14ac:dyDescent="0.15">
      <c r="A2862" t="s">
        <v>5570</v>
      </c>
      <c r="B2862" s="6">
        <v>1519821</v>
      </c>
    </row>
    <row r="2863" spans="1:2" x14ac:dyDescent="0.15">
      <c r="A2863" t="s">
        <v>1449</v>
      </c>
      <c r="B2863" s="6">
        <v>1127537</v>
      </c>
    </row>
    <row r="2864" spans="1:2" x14ac:dyDescent="0.15">
      <c r="A2864" t="s">
        <v>5571</v>
      </c>
      <c r="B2864" s="6">
        <v>78749</v>
      </c>
    </row>
    <row r="2865" spans="1:2" x14ac:dyDescent="0.15">
      <c r="A2865" t="s">
        <v>5572</v>
      </c>
      <c r="B2865" s="6">
        <v>1379400</v>
      </c>
    </row>
    <row r="2866" spans="1:2" x14ac:dyDescent="0.15">
      <c r="A2866" t="s">
        <v>802</v>
      </c>
      <c r="B2866" s="6">
        <v>1679082</v>
      </c>
    </row>
    <row r="2867" spans="1:2" x14ac:dyDescent="0.15">
      <c r="A2867" t="s">
        <v>5573</v>
      </c>
      <c r="B2867" s="6">
        <v>1856236</v>
      </c>
    </row>
    <row r="2868" spans="1:2" x14ac:dyDescent="0.15">
      <c r="A2868" t="s">
        <v>5574</v>
      </c>
      <c r="B2868" s="6">
        <v>215466</v>
      </c>
    </row>
    <row r="2869" spans="1:2" x14ac:dyDescent="0.15">
      <c r="A2869" t="s">
        <v>910</v>
      </c>
      <c r="B2869" s="6">
        <v>1259942</v>
      </c>
    </row>
    <row r="2870" spans="1:2" x14ac:dyDescent="0.15">
      <c r="A2870" t="s">
        <v>2774</v>
      </c>
      <c r="B2870" s="6">
        <v>1425450</v>
      </c>
    </row>
    <row r="2871" spans="1:2" x14ac:dyDescent="0.15">
      <c r="A2871" t="s">
        <v>5575</v>
      </c>
      <c r="B2871" s="6">
        <v>805267</v>
      </c>
    </row>
    <row r="2872" spans="1:2" x14ac:dyDescent="0.15">
      <c r="A2872" t="s">
        <v>106</v>
      </c>
      <c r="B2872" s="6">
        <v>1771910</v>
      </c>
    </row>
    <row r="2873" spans="1:2" x14ac:dyDescent="0.15">
      <c r="A2873" t="s">
        <v>5576</v>
      </c>
      <c r="B2873" s="6">
        <v>1326200</v>
      </c>
    </row>
    <row r="2874" spans="1:2" x14ac:dyDescent="0.15">
      <c r="A2874" t="s">
        <v>2220</v>
      </c>
      <c r="B2874" s="6">
        <v>1200375</v>
      </c>
    </row>
    <row r="2875" spans="1:2" x14ac:dyDescent="0.15">
      <c r="A2875" t="s">
        <v>5577</v>
      </c>
      <c r="B2875" s="6">
        <v>1411342</v>
      </c>
    </row>
    <row r="2876" spans="1:2" x14ac:dyDescent="0.15">
      <c r="A2876" t="s">
        <v>5578</v>
      </c>
      <c r="B2876" s="6">
        <v>1801661</v>
      </c>
    </row>
    <row r="2877" spans="1:2" x14ac:dyDescent="0.15">
      <c r="A2877" t="s">
        <v>5579</v>
      </c>
      <c r="B2877" s="6">
        <v>743238</v>
      </c>
    </row>
    <row r="2878" spans="1:2" x14ac:dyDescent="0.15">
      <c r="A2878" t="s">
        <v>5580</v>
      </c>
      <c r="B2878" s="6">
        <v>1057060</v>
      </c>
    </row>
    <row r="2879" spans="1:2" x14ac:dyDescent="0.15">
      <c r="A2879" t="s">
        <v>5581</v>
      </c>
      <c r="B2879" s="6">
        <v>792987</v>
      </c>
    </row>
    <row r="2880" spans="1:2" x14ac:dyDescent="0.15">
      <c r="A2880" t="s">
        <v>5582</v>
      </c>
      <c r="B2880" s="6">
        <v>1818383</v>
      </c>
    </row>
    <row r="2881" spans="1:2" x14ac:dyDescent="0.15">
      <c r="A2881" t="s">
        <v>3039</v>
      </c>
      <c r="B2881" s="6">
        <v>768899</v>
      </c>
    </row>
    <row r="2882" spans="1:2" x14ac:dyDescent="0.15">
      <c r="A2882" t="s">
        <v>5583</v>
      </c>
      <c r="B2882" s="6">
        <v>1018979</v>
      </c>
    </row>
    <row r="2883" spans="1:2" x14ac:dyDescent="0.15">
      <c r="A2883" t="s">
        <v>5584</v>
      </c>
      <c r="B2883" s="6">
        <v>746838</v>
      </c>
    </row>
    <row r="2884" spans="1:2" x14ac:dyDescent="0.15">
      <c r="A2884" t="s">
        <v>5585</v>
      </c>
      <c r="B2884" s="6">
        <v>1831631</v>
      </c>
    </row>
    <row r="2885" spans="1:2" x14ac:dyDescent="0.15">
      <c r="A2885" t="s">
        <v>5586</v>
      </c>
      <c r="B2885" s="6">
        <v>1598428</v>
      </c>
    </row>
    <row r="2886" spans="1:2" x14ac:dyDescent="0.15">
      <c r="A2886" t="s">
        <v>42</v>
      </c>
      <c r="B2886" s="6">
        <v>1651311</v>
      </c>
    </row>
    <row r="2887" spans="1:2" x14ac:dyDescent="0.15">
      <c r="A2887" t="s">
        <v>5587</v>
      </c>
      <c r="B2887" s="6">
        <v>1508475</v>
      </c>
    </row>
    <row r="2888" spans="1:2" x14ac:dyDescent="0.15">
      <c r="A2888" t="s">
        <v>5588</v>
      </c>
      <c r="B2888" s="6">
        <v>1347426</v>
      </c>
    </row>
    <row r="2889" spans="1:2" x14ac:dyDescent="0.15">
      <c r="A2889" t="s">
        <v>5589</v>
      </c>
      <c r="B2889" s="6">
        <v>1080259</v>
      </c>
    </row>
    <row r="2890" spans="1:2" x14ac:dyDescent="0.15">
      <c r="A2890" t="s">
        <v>5590</v>
      </c>
      <c r="B2890" s="6">
        <v>1372020</v>
      </c>
    </row>
    <row r="2891" spans="1:2" x14ac:dyDescent="0.15">
      <c r="A2891" t="s">
        <v>5591</v>
      </c>
      <c r="B2891" s="6">
        <v>1415921</v>
      </c>
    </row>
    <row r="2892" spans="1:2" x14ac:dyDescent="0.15">
      <c r="A2892" t="s">
        <v>5592</v>
      </c>
      <c r="B2892" s="6">
        <v>1556739</v>
      </c>
    </row>
    <row r="2893" spans="1:2" x14ac:dyDescent="0.15">
      <c r="A2893" t="s">
        <v>5593</v>
      </c>
      <c r="B2893" s="6">
        <v>59255</v>
      </c>
    </row>
    <row r="2894" spans="1:2" x14ac:dyDescent="0.15">
      <c r="A2894" t="s">
        <v>5594</v>
      </c>
      <c r="B2894" s="6">
        <v>1002788</v>
      </c>
    </row>
    <row r="2895" spans="1:2" x14ac:dyDescent="0.15">
      <c r="A2895" t="s">
        <v>5595</v>
      </c>
      <c r="B2895" s="6">
        <v>1323468</v>
      </c>
    </row>
    <row r="2896" spans="1:2" x14ac:dyDescent="0.15">
      <c r="A2896" t="s">
        <v>5596</v>
      </c>
      <c r="B2896" s="6">
        <v>1799983</v>
      </c>
    </row>
    <row r="2897" spans="1:2" x14ac:dyDescent="0.15">
      <c r="A2897" t="s">
        <v>5597</v>
      </c>
      <c r="B2897" s="6">
        <v>1631569</v>
      </c>
    </row>
    <row r="2898" spans="1:2" x14ac:dyDescent="0.15">
      <c r="A2898" t="s">
        <v>5598</v>
      </c>
      <c r="B2898" s="6">
        <v>1828723</v>
      </c>
    </row>
    <row r="2899" spans="1:2" x14ac:dyDescent="0.15">
      <c r="A2899" t="s">
        <v>5599</v>
      </c>
      <c r="B2899" s="6">
        <v>710752</v>
      </c>
    </row>
    <row r="2900" spans="1:2" x14ac:dyDescent="0.15">
      <c r="A2900" t="s">
        <v>5600</v>
      </c>
      <c r="B2900" s="6">
        <v>1777921</v>
      </c>
    </row>
    <row r="2901" spans="1:2" x14ac:dyDescent="0.15">
      <c r="A2901" t="s">
        <v>5601</v>
      </c>
      <c r="B2901" s="6">
        <v>14707</v>
      </c>
    </row>
    <row r="2902" spans="1:2" x14ac:dyDescent="0.15">
      <c r="A2902" t="s">
        <v>5602</v>
      </c>
      <c r="B2902" s="6">
        <v>1849396</v>
      </c>
    </row>
    <row r="2903" spans="1:2" x14ac:dyDescent="0.15">
      <c r="A2903" t="s">
        <v>5603</v>
      </c>
      <c r="B2903" s="6">
        <v>1120914</v>
      </c>
    </row>
    <row r="2904" spans="1:2" x14ac:dyDescent="0.15">
      <c r="A2904" t="s">
        <v>5604</v>
      </c>
      <c r="B2904" s="6">
        <v>1748824</v>
      </c>
    </row>
    <row r="2905" spans="1:2" x14ac:dyDescent="0.15">
      <c r="A2905" t="s">
        <v>5605</v>
      </c>
      <c r="B2905" s="6">
        <v>1802974</v>
      </c>
    </row>
    <row r="2906" spans="1:2" x14ac:dyDescent="0.15">
      <c r="A2906" t="s">
        <v>5606</v>
      </c>
      <c r="B2906" s="6">
        <v>1302362</v>
      </c>
    </row>
    <row r="2907" spans="1:2" x14ac:dyDescent="0.15">
      <c r="A2907" t="s">
        <v>5607</v>
      </c>
      <c r="B2907" s="6">
        <v>821483</v>
      </c>
    </row>
    <row r="2908" spans="1:2" x14ac:dyDescent="0.15">
      <c r="A2908" t="s">
        <v>2770</v>
      </c>
      <c r="B2908" s="6">
        <v>921299</v>
      </c>
    </row>
    <row r="2909" spans="1:2" x14ac:dyDescent="0.15">
      <c r="A2909" t="s">
        <v>5608</v>
      </c>
      <c r="B2909" s="6">
        <v>1516912</v>
      </c>
    </row>
    <row r="2910" spans="1:2" x14ac:dyDescent="0.15">
      <c r="A2910" t="s">
        <v>5609</v>
      </c>
      <c r="B2910" s="6">
        <v>895447</v>
      </c>
    </row>
    <row r="2911" spans="1:2" x14ac:dyDescent="0.15">
      <c r="A2911" t="s">
        <v>2622</v>
      </c>
      <c r="B2911" s="6">
        <v>1401708</v>
      </c>
    </row>
    <row r="2912" spans="1:2" x14ac:dyDescent="0.15">
      <c r="A2912" t="s">
        <v>5610</v>
      </c>
      <c r="B2912" s="6">
        <v>78814</v>
      </c>
    </row>
    <row r="2913" spans="1:2" x14ac:dyDescent="0.15">
      <c r="A2913" t="s">
        <v>5611</v>
      </c>
      <c r="B2913" s="6">
        <v>1617242</v>
      </c>
    </row>
    <row r="2914" spans="1:2" x14ac:dyDescent="0.15">
      <c r="A2914" t="s">
        <v>5612</v>
      </c>
      <c r="B2914" s="6">
        <v>1604522</v>
      </c>
    </row>
    <row r="2915" spans="1:2" x14ac:dyDescent="0.15">
      <c r="A2915" t="s">
        <v>5613</v>
      </c>
      <c r="B2915" s="6">
        <v>1171471</v>
      </c>
    </row>
    <row r="2916" spans="1:2" x14ac:dyDescent="0.15">
      <c r="A2916" t="s">
        <v>5614</v>
      </c>
      <c r="B2916" s="6">
        <v>1452857</v>
      </c>
    </row>
    <row r="2917" spans="1:2" x14ac:dyDescent="0.15">
      <c r="A2917" t="s">
        <v>5615</v>
      </c>
      <c r="B2917" s="6">
        <v>1702750</v>
      </c>
    </row>
    <row r="2918" spans="1:2" x14ac:dyDescent="0.15">
      <c r="A2918" t="s">
        <v>5616</v>
      </c>
      <c r="B2918" s="6">
        <v>1620459</v>
      </c>
    </row>
    <row r="2919" spans="1:2" x14ac:dyDescent="0.15">
      <c r="A2919" t="s">
        <v>5617</v>
      </c>
      <c r="B2919" s="6">
        <v>880117</v>
      </c>
    </row>
    <row r="2920" spans="1:2" x14ac:dyDescent="0.15">
      <c r="A2920" t="s">
        <v>5618</v>
      </c>
      <c r="B2920" s="6">
        <v>1773751</v>
      </c>
    </row>
    <row r="2921" spans="1:2" x14ac:dyDescent="0.15">
      <c r="A2921" t="s">
        <v>5619</v>
      </c>
      <c r="B2921" s="6">
        <v>1868912</v>
      </c>
    </row>
    <row r="2922" spans="1:2" x14ac:dyDescent="0.15">
      <c r="A2922" t="s">
        <v>5620</v>
      </c>
      <c r="B2922" s="6">
        <v>1851112</v>
      </c>
    </row>
    <row r="2923" spans="1:2" x14ac:dyDescent="0.15">
      <c r="A2923" t="s">
        <v>5621</v>
      </c>
      <c r="B2923" s="6">
        <v>851310</v>
      </c>
    </row>
    <row r="2924" spans="1:2" x14ac:dyDescent="0.15">
      <c r="A2924" t="s">
        <v>2564</v>
      </c>
      <c r="B2924" s="6">
        <v>704562</v>
      </c>
    </row>
    <row r="2925" spans="1:2" x14ac:dyDescent="0.15">
      <c r="A2925" t="s">
        <v>2571</v>
      </c>
      <c r="B2925" s="6">
        <v>70487</v>
      </c>
    </row>
    <row r="2926" spans="1:2" x14ac:dyDescent="0.15">
      <c r="A2926" t="s">
        <v>5622</v>
      </c>
      <c r="B2926" s="6">
        <v>1860543</v>
      </c>
    </row>
    <row r="2927" spans="1:2" x14ac:dyDescent="0.15">
      <c r="A2927" t="s">
        <v>5623</v>
      </c>
      <c r="B2927" s="6">
        <v>1774983</v>
      </c>
    </row>
    <row r="2928" spans="1:2" x14ac:dyDescent="0.15">
      <c r="A2928" t="s">
        <v>5624</v>
      </c>
      <c r="B2928" s="6">
        <v>1636422</v>
      </c>
    </row>
    <row r="2929" spans="1:2" x14ac:dyDescent="0.15">
      <c r="A2929" t="s">
        <v>5625</v>
      </c>
      <c r="B2929" s="6">
        <v>906013</v>
      </c>
    </row>
    <row r="2930" spans="1:2" x14ac:dyDescent="0.15">
      <c r="A2930" t="s">
        <v>1562</v>
      </c>
      <c r="B2930" s="6">
        <v>1435049</v>
      </c>
    </row>
    <row r="2931" spans="1:2" x14ac:dyDescent="0.15">
      <c r="A2931" t="s">
        <v>5626</v>
      </c>
      <c r="B2931" s="6">
        <v>1260041</v>
      </c>
    </row>
    <row r="2932" spans="1:2" x14ac:dyDescent="0.15">
      <c r="A2932" t="s">
        <v>5627</v>
      </c>
      <c r="B2932" s="6">
        <v>1705873</v>
      </c>
    </row>
    <row r="2933" spans="1:2" x14ac:dyDescent="0.15">
      <c r="A2933" t="s">
        <v>5628</v>
      </c>
      <c r="B2933" s="6">
        <v>1318008</v>
      </c>
    </row>
    <row r="2934" spans="1:2" x14ac:dyDescent="0.15">
      <c r="A2934" t="s">
        <v>5629</v>
      </c>
      <c r="B2934" s="6">
        <v>1172222</v>
      </c>
    </row>
    <row r="2935" spans="1:2" x14ac:dyDescent="0.15">
      <c r="A2935" t="s">
        <v>5630</v>
      </c>
      <c r="B2935" s="6">
        <v>1046025</v>
      </c>
    </row>
    <row r="2936" spans="1:2" x14ac:dyDescent="0.15">
      <c r="A2936" t="s">
        <v>5631</v>
      </c>
      <c r="B2936" s="6">
        <v>899751</v>
      </c>
    </row>
    <row r="2937" spans="1:2" x14ac:dyDescent="0.15">
      <c r="A2937" t="s">
        <v>5632</v>
      </c>
      <c r="B2937" s="6">
        <v>1034957</v>
      </c>
    </row>
    <row r="2938" spans="1:2" x14ac:dyDescent="0.15">
      <c r="A2938" t="s">
        <v>5633</v>
      </c>
      <c r="B2938" s="6">
        <v>310522</v>
      </c>
    </row>
    <row r="2939" spans="1:2" x14ac:dyDescent="0.15">
      <c r="A2939" t="s">
        <v>5634</v>
      </c>
      <c r="B2939" s="6">
        <v>1325702</v>
      </c>
    </row>
    <row r="2940" spans="1:2" x14ac:dyDescent="0.15">
      <c r="A2940" t="s">
        <v>2206</v>
      </c>
      <c r="B2940" s="6">
        <v>1863362</v>
      </c>
    </row>
    <row r="2941" spans="1:2" x14ac:dyDescent="0.15">
      <c r="A2941" t="s">
        <v>5635</v>
      </c>
      <c r="B2941" s="6">
        <v>1642122</v>
      </c>
    </row>
    <row r="2942" spans="1:2" x14ac:dyDescent="0.15">
      <c r="A2942" t="s">
        <v>5636</v>
      </c>
      <c r="B2942" s="6">
        <v>926282</v>
      </c>
    </row>
    <row r="2943" spans="1:2" x14ac:dyDescent="0.15">
      <c r="A2943" t="s">
        <v>5637</v>
      </c>
      <c r="B2943" s="6">
        <v>1278895</v>
      </c>
    </row>
    <row r="2944" spans="1:2" x14ac:dyDescent="0.15">
      <c r="A2944" t="s">
        <v>5638</v>
      </c>
      <c r="B2944" s="6">
        <v>1393584</v>
      </c>
    </row>
    <row r="2945" spans="1:2" x14ac:dyDescent="0.15">
      <c r="A2945" t="s">
        <v>5639</v>
      </c>
      <c r="B2945" s="6">
        <v>1008654</v>
      </c>
    </row>
    <row r="2946" spans="1:2" x14ac:dyDescent="0.15">
      <c r="A2946" t="s">
        <v>5640</v>
      </c>
      <c r="B2946" s="6">
        <v>1778129</v>
      </c>
    </row>
    <row r="2947" spans="1:2" x14ac:dyDescent="0.15">
      <c r="A2947" t="s">
        <v>2977</v>
      </c>
      <c r="B2947" s="6">
        <v>1661181</v>
      </c>
    </row>
    <row r="2948" spans="1:2" x14ac:dyDescent="0.15">
      <c r="A2948" t="s">
        <v>1399</v>
      </c>
      <c r="B2948" s="6">
        <v>1851657</v>
      </c>
    </row>
    <row r="2949" spans="1:2" x14ac:dyDescent="0.15">
      <c r="A2949" t="s">
        <v>5641</v>
      </c>
      <c r="B2949" s="6">
        <v>918965</v>
      </c>
    </row>
    <row r="2950" spans="1:2" x14ac:dyDescent="0.15">
      <c r="A2950" t="s">
        <v>5642</v>
      </c>
      <c r="B2950" s="6">
        <v>72573</v>
      </c>
    </row>
    <row r="2951" spans="1:2" x14ac:dyDescent="0.15">
      <c r="A2951" t="s">
        <v>2784</v>
      </c>
      <c r="B2951" s="6">
        <v>1503274</v>
      </c>
    </row>
    <row r="2952" spans="1:2" x14ac:dyDescent="0.15">
      <c r="A2952" t="s">
        <v>5643</v>
      </c>
      <c r="B2952" s="6">
        <v>1525221</v>
      </c>
    </row>
    <row r="2953" spans="1:2" x14ac:dyDescent="0.15">
      <c r="A2953" t="s">
        <v>5644</v>
      </c>
      <c r="B2953" s="6">
        <v>1447221</v>
      </c>
    </row>
    <row r="2954" spans="1:2" x14ac:dyDescent="0.15">
      <c r="A2954" t="s">
        <v>5645</v>
      </c>
      <c r="B2954" s="6">
        <v>1322439</v>
      </c>
    </row>
    <row r="2955" spans="1:2" x14ac:dyDescent="0.15">
      <c r="A2955" t="s">
        <v>5646</v>
      </c>
      <c r="B2955" s="6">
        <v>1710680</v>
      </c>
    </row>
    <row r="2956" spans="1:2" x14ac:dyDescent="0.15">
      <c r="A2956" t="s">
        <v>5647</v>
      </c>
      <c r="B2956" s="6">
        <v>1805521</v>
      </c>
    </row>
    <row r="2957" spans="1:2" x14ac:dyDescent="0.15">
      <c r="A2957" t="s">
        <v>5648</v>
      </c>
      <c r="B2957" s="6">
        <v>1591588</v>
      </c>
    </row>
    <row r="2958" spans="1:2" x14ac:dyDescent="0.15">
      <c r="A2958" t="s">
        <v>5649</v>
      </c>
      <c r="B2958" s="6">
        <v>1821769</v>
      </c>
    </row>
    <row r="2959" spans="1:2" x14ac:dyDescent="0.15">
      <c r="A2959" t="s">
        <v>5650</v>
      </c>
      <c r="B2959" s="6">
        <v>1830392</v>
      </c>
    </row>
    <row r="2960" spans="1:2" x14ac:dyDescent="0.15">
      <c r="A2960" t="s">
        <v>5651</v>
      </c>
      <c r="B2960" s="6">
        <v>1642081</v>
      </c>
    </row>
    <row r="2961" spans="1:2" x14ac:dyDescent="0.15">
      <c r="A2961" t="s">
        <v>5652</v>
      </c>
      <c r="B2961" s="6">
        <v>1838337</v>
      </c>
    </row>
    <row r="2962" spans="1:2" x14ac:dyDescent="0.15">
      <c r="A2962" t="s">
        <v>5653</v>
      </c>
      <c r="B2962" s="6">
        <v>1173489</v>
      </c>
    </row>
    <row r="2963" spans="1:2" x14ac:dyDescent="0.15">
      <c r="A2963" t="s">
        <v>5654</v>
      </c>
      <c r="B2963" s="6">
        <v>921557</v>
      </c>
    </row>
    <row r="2964" spans="1:2" x14ac:dyDescent="0.15">
      <c r="A2964" t="s">
        <v>5655</v>
      </c>
      <c r="B2964" s="6">
        <v>876779</v>
      </c>
    </row>
    <row r="2965" spans="1:2" x14ac:dyDescent="0.15">
      <c r="A2965" t="s">
        <v>5656</v>
      </c>
      <c r="B2965" s="6">
        <v>913277</v>
      </c>
    </row>
    <row r="2966" spans="1:2" x14ac:dyDescent="0.15">
      <c r="A2966" t="s">
        <v>5657</v>
      </c>
      <c r="B2966" s="6">
        <v>1832300</v>
      </c>
    </row>
    <row r="2967" spans="1:2" x14ac:dyDescent="0.15">
      <c r="A2967" t="s">
        <v>5658</v>
      </c>
      <c r="B2967" s="6">
        <v>852772</v>
      </c>
    </row>
    <row r="2968" spans="1:2" x14ac:dyDescent="0.15">
      <c r="A2968" t="s">
        <v>5659</v>
      </c>
      <c r="B2968" s="6">
        <v>764401</v>
      </c>
    </row>
    <row r="2969" spans="1:2" x14ac:dyDescent="0.15">
      <c r="A2969" t="s">
        <v>5660</v>
      </c>
      <c r="B2969" s="6">
        <v>1518715</v>
      </c>
    </row>
    <row r="2970" spans="1:2" x14ac:dyDescent="0.15">
      <c r="A2970" t="s">
        <v>5661</v>
      </c>
      <c r="B2970" s="6">
        <v>1652535</v>
      </c>
    </row>
    <row r="2971" spans="1:2" x14ac:dyDescent="0.15">
      <c r="A2971" t="s">
        <v>5662</v>
      </c>
      <c r="B2971" s="6">
        <v>1818644</v>
      </c>
    </row>
    <row r="2972" spans="1:2" x14ac:dyDescent="0.15">
      <c r="A2972" t="s">
        <v>5663</v>
      </c>
      <c r="B2972" s="6">
        <v>1013605</v>
      </c>
    </row>
    <row r="2973" spans="1:2" x14ac:dyDescent="0.15">
      <c r="A2973" t="s">
        <v>5664</v>
      </c>
      <c r="B2973" s="6">
        <v>1814329</v>
      </c>
    </row>
    <row r="2974" spans="1:2" x14ac:dyDescent="0.15">
      <c r="A2974" t="s">
        <v>5665</v>
      </c>
      <c r="B2974" s="6">
        <v>906465</v>
      </c>
    </row>
    <row r="2975" spans="1:2" x14ac:dyDescent="0.15">
      <c r="A2975" t="s">
        <v>5666</v>
      </c>
      <c r="B2975" s="6">
        <v>863436</v>
      </c>
    </row>
    <row r="2976" spans="1:2" x14ac:dyDescent="0.15">
      <c r="A2976" t="s">
        <v>5667</v>
      </c>
      <c r="B2976" s="6">
        <v>1798100</v>
      </c>
    </row>
    <row r="2977" spans="1:2" x14ac:dyDescent="0.15">
      <c r="A2977" t="s">
        <v>5668</v>
      </c>
      <c r="B2977" s="6">
        <v>1693256</v>
      </c>
    </row>
    <row r="2978" spans="1:2" x14ac:dyDescent="0.15">
      <c r="A2978" t="s">
        <v>2209</v>
      </c>
      <c r="B2978" s="6">
        <v>1069530</v>
      </c>
    </row>
    <row r="2979" spans="1:2" x14ac:dyDescent="0.15">
      <c r="A2979" t="s">
        <v>3002</v>
      </c>
      <c r="B2979" s="6">
        <v>1802883</v>
      </c>
    </row>
    <row r="2980" spans="1:2" x14ac:dyDescent="0.15">
      <c r="A2980" t="s">
        <v>423</v>
      </c>
      <c r="B2980" s="6">
        <v>906709</v>
      </c>
    </row>
    <row r="2981" spans="1:2" x14ac:dyDescent="0.15">
      <c r="A2981" t="s">
        <v>5669</v>
      </c>
      <c r="B2981" s="6">
        <v>1772016</v>
      </c>
    </row>
    <row r="2982" spans="1:2" x14ac:dyDescent="0.15">
      <c r="A2982" t="s">
        <v>5670</v>
      </c>
      <c r="B2982" s="6">
        <v>42682</v>
      </c>
    </row>
    <row r="2983" spans="1:2" x14ac:dyDescent="0.15">
      <c r="A2983" t="s">
        <v>5671</v>
      </c>
      <c r="B2983" s="6">
        <v>98222</v>
      </c>
    </row>
    <row r="2984" spans="1:2" x14ac:dyDescent="0.15">
      <c r="A2984" t="s">
        <v>2773</v>
      </c>
      <c r="B2984" s="6">
        <v>1020214</v>
      </c>
    </row>
    <row r="2985" spans="1:2" x14ac:dyDescent="0.15">
      <c r="A2985" t="s">
        <v>2207</v>
      </c>
      <c r="B2985" s="6">
        <v>899460</v>
      </c>
    </row>
    <row r="2986" spans="1:2" x14ac:dyDescent="0.15">
      <c r="A2986" t="s">
        <v>954</v>
      </c>
      <c r="B2986" s="6">
        <v>1645569</v>
      </c>
    </row>
    <row r="2987" spans="1:2" x14ac:dyDescent="0.15">
      <c r="A2987" t="s">
        <v>5672</v>
      </c>
      <c r="B2987" s="6">
        <v>1174164</v>
      </c>
    </row>
    <row r="2988" spans="1:2" x14ac:dyDescent="0.15">
      <c r="A2988" t="s">
        <v>5673</v>
      </c>
      <c r="B2988" s="6">
        <v>923796</v>
      </c>
    </row>
    <row r="2989" spans="1:2" x14ac:dyDescent="0.15">
      <c r="A2989" t="s">
        <v>3052</v>
      </c>
      <c r="B2989" s="6">
        <v>1290149</v>
      </c>
    </row>
    <row r="2990" spans="1:2" x14ac:dyDescent="0.15">
      <c r="A2990" t="s">
        <v>162</v>
      </c>
      <c r="B2990" s="6">
        <v>863894</v>
      </c>
    </row>
    <row r="2991" spans="1:2" x14ac:dyDescent="0.15">
      <c r="A2991" t="s">
        <v>5674</v>
      </c>
      <c r="B2991" s="6">
        <v>1819438</v>
      </c>
    </row>
    <row r="2992" spans="1:2" x14ac:dyDescent="0.15">
      <c r="A2992" t="s">
        <v>5675</v>
      </c>
      <c r="B2992" s="6">
        <v>880631</v>
      </c>
    </row>
    <row r="2993" spans="1:2" x14ac:dyDescent="0.15">
      <c r="A2993" t="s">
        <v>5676</v>
      </c>
      <c r="B2993" s="6">
        <v>737468</v>
      </c>
    </row>
    <row r="2994" spans="1:2" x14ac:dyDescent="0.15">
      <c r="A2994" t="s">
        <v>5677</v>
      </c>
      <c r="B2994" s="6">
        <v>1429764</v>
      </c>
    </row>
    <row r="2995" spans="1:2" x14ac:dyDescent="0.15">
      <c r="A2995" t="s">
        <v>2781</v>
      </c>
      <c r="B2995" s="6">
        <v>1275187</v>
      </c>
    </row>
    <row r="2996" spans="1:2" x14ac:dyDescent="0.15">
      <c r="A2996" t="s">
        <v>5678</v>
      </c>
      <c r="B2996" s="6">
        <v>1418100</v>
      </c>
    </row>
    <row r="2997" spans="1:2" x14ac:dyDescent="0.15">
      <c r="A2997" t="s">
        <v>5679</v>
      </c>
      <c r="B2997" s="6">
        <v>1216583</v>
      </c>
    </row>
    <row r="2998" spans="1:2" x14ac:dyDescent="0.15">
      <c r="A2998" t="s">
        <v>5680</v>
      </c>
      <c r="B2998" s="6">
        <v>1430725</v>
      </c>
    </row>
    <row r="2999" spans="1:2" x14ac:dyDescent="0.15">
      <c r="A2999" t="s">
        <v>5681</v>
      </c>
      <c r="B2999" s="6">
        <v>1653909</v>
      </c>
    </row>
    <row r="3000" spans="1:2" x14ac:dyDescent="0.15">
      <c r="A3000" t="s">
        <v>5682</v>
      </c>
      <c r="B3000" s="6">
        <v>1406587</v>
      </c>
    </row>
    <row r="3001" spans="1:2" x14ac:dyDescent="0.15">
      <c r="A3001" t="s">
        <v>5683</v>
      </c>
      <c r="B3001" s="6">
        <v>45876</v>
      </c>
    </row>
    <row r="3002" spans="1:2" x14ac:dyDescent="0.15">
      <c r="A3002" t="s">
        <v>5684</v>
      </c>
      <c r="B3002" s="6">
        <v>1569187</v>
      </c>
    </row>
    <row r="3003" spans="1:2" x14ac:dyDescent="0.15">
      <c r="A3003" t="s">
        <v>5685</v>
      </c>
      <c r="B3003" s="6">
        <v>1655891</v>
      </c>
    </row>
    <row r="3004" spans="1:2" x14ac:dyDescent="0.15">
      <c r="A3004" t="s">
        <v>5686</v>
      </c>
      <c r="B3004" s="6">
        <v>1495222</v>
      </c>
    </row>
    <row r="3005" spans="1:2" x14ac:dyDescent="0.15">
      <c r="A3005" t="s">
        <v>926</v>
      </c>
      <c r="B3005" s="6">
        <v>1851194</v>
      </c>
    </row>
    <row r="3006" spans="1:2" x14ac:dyDescent="0.15">
      <c r="A3006" t="s">
        <v>1732</v>
      </c>
      <c r="B3006" s="6">
        <v>1653087</v>
      </c>
    </row>
    <row r="3007" spans="1:2" x14ac:dyDescent="0.15">
      <c r="A3007" t="s">
        <v>5687</v>
      </c>
      <c r="B3007" s="6">
        <v>1616736</v>
      </c>
    </row>
    <row r="3008" spans="1:2" x14ac:dyDescent="0.15">
      <c r="A3008" t="s">
        <v>2788</v>
      </c>
      <c r="B3008" s="6">
        <v>1180145</v>
      </c>
    </row>
    <row r="3009" spans="1:2" x14ac:dyDescent="0.15">
      <c r="A3009" t="s">
        <v>5688</v>
      </c>
      <c r="B3009" s="6">
        <v>1630472</v>
      </c>
    </row>
    <row r="3010" spans="1:2" x14ac:dyDescent="0.15">
      <c r="A3010" t="s">
        <v>5689</v>
      </c>
      <c r="B3010" s="6">
        <v>1227025</v>
      </c>
    </row>
    <row r="3011" spans="1:2" x14ac:dyDescent="0.15">
      <c r="A3011" t="s">
        <v>1142</v>
      </c>
      <c r="B3011" s="6">
        <v>1369568</v>
      </c>
    </row>
    <row r="3012" spans="1:2" x14ac:dyDescent="0.15">
      <c r="A3012" t="s">
        <v>2978</v>
      </c>
      <c r="B3012" s="6">
        <v>1811764</v>
      </c>
    </row>
    <row r="3013" spans="1:2" x14ac:dyDescent="0.15">
      <c r="A3013" t="s">
        <v>5690</v>
      </c>
      <c r="B3013" s="6">
        <v>755001</v>
      </c>
    </row>
    <row r="3014" spans="1:2" x14ac:dyDescent="0.15">
      <c r="A3014" t="s">
        <v>5691</v>
      </c>
      <c r="B3014" s="6">
        <v>1788717</v>
      </c>
    </row>
    <row r="3015" spans="1:2" x14ac:dyDescent="0.15">
      <c r="A3015" t="s">
        <v>3004</v>
      </c>
      <c r="B3015" s="6">
        <v>830524</v>
      </c>
    </row>
    <row r="3016" spans="1:2" x14ac:dyDescent="0.15">
      <c r="A3016" t="s">
        <v>5692</v>
      </c>
      <c r="B3016" s="6">
        <v>1515816</v>
      </c>
    </row>
    <row r="3017" spans="1:2" x14ac:dyDescent="0.15">
      <c r="A3017" t="s">
        <v>5693</v>
      </c>
      <c r="B3017" s="6">
        <v>883412</v>
      </c>
    </row>
    <row r="3018" spans="1:2" x14ac:dyDescent="0.15">
      <c r="A3018" t="s">
        <v>2235</v>
      </c>
      <c r="B3018" s="6">
        <v>1835567</v>
      </c>
    </row>
    <row r="3019" spans="1:2" x14ac:dyDescent="0.15">
      <c r="A3019" t="s">
        <v>5694</v>
      </c>
      <c r="B3019" s="6">
        <v>1278752</v>
      </c>
    </row>
    <row r="3020" spans="1:2" x14ac:dyDescent="0.15">
      <c r="A3020" t="s">
        <v>5695</v>
      </c>
      <c r="B3020" s="6">
        <v>1000623</v>
      </c>
    </row>
    <row r="3021" spans="1:2" x14ac:dyDescent="0.15">
      <c r="A3021" t="s">
        <v>5696</v>
      </c>
      <c r="B3021" s="6">
        <v>1227476</v>
      </c>
    </row>
    <row r="3022" spans="1:2" x14ac:dyDescent="0.15">
      <c r="A3022" t="s">
        <v>5697</v>
      </c>
      <c r="B3022" s="6">
        <v>1828183</v>
      </c>
    </row>
    <row r="3023" spans="1:2" x14ac:dyDescent="0.15">
      <c r="A3023" t="s">
        <v>5698</v>
      </c>
      <c r="B3023" s="6">
        <v>794619</v>
      </c>
    </row>
    <row r="3024" spans="1:2" x14ac:dyDescent="0.15">
      <c r="A3024" t="s">
        <v>5699</v>
      </c>
      <c r="B3024" s="6">
        <v>1046568</v>
      </c>
    </row>
    <row r="3025" spans="1:2" x14ac:dyDescent="0.15">
      <c r="A3025" t="s">
        <v>5700</v>
      </c>
      <c r="B3025" s="6">
        <v>790500</v>
      </c>
    </row>
    <row r="3026" spans="1:2" x14ac:dyDescent="0.15">
      <c r="A3026" t="s">
        <v>5701</v>
      </c>
      <c r="B3026" s="6">
        <v>1856031</v>
      </c>
    </row>
    <row r="3027" spans="1:2" x14ac:dyDescent="0.15">
      <c r="A3027" t="s">
        <v>5702</v>
      </c>
      <c r="B3027" s="6">
        <v>1789940</v>
      </c>
    </row>
    <row r="3028" spans="1:2" x14ac:dyDescent="0.15">
      <c r="A3028" t="s">
        <v>5703</v>
      </c>
      <c r="B3028" s="6">
        <v>1459417</v>
      </c>
    </row>
    <row r="3029" spans="1:2" x14ac:dyDescent="0.15">
      <c r="A3029" t="s">
        <v>918</v>
      </c>
      <c r="B3029" s="6">
        <v>1557746</v>
      </c>
    </row>
    <row r="3030" spans="1:2" x14ac:dyDescent="0.15">
      <c r="A3030" t="s">
        <v>5704</v>
      </c>
      <c r="B3030" s="6">
        <v>318300</v>
      </c>
    </row>
    <row r="3031" spans="1:2" x14ac:dyDescent="0.15">
      <c r="A3031" t="s">
        <v>396</v>
      </c>
      <c r="B3031" s="6">
        <v>1737953</v>
      </c>
    </row>
    <row r="3032" spans="1:2" x14ac:dyDescent="0.15">
      <c r="A3032" t="s">
        <v>5705</v>
      </c>
      <c r="B3032" s="6">
        <v>1687221</v>
      </c>
    </row>
    <row r="3033" spans="1:2" x14ac:dyDescent="0.15">
      <c r="A3033" t="s">
        <v>5706</v>
      </c>
      <c r="B3033" s="6">
        <v>1683606</v>
      </c>
    </row>
    <row r="3034" spans="1:2" x14ac:dyDescent="0.15">
      <c r="A3034" t="s">
        <v>5707</v>
      </c>
      <c r="B3034" s="6">
        <v>46250</v>
      </c>
    </row>
    <row r="3035" spans="1:2" x14ac:dyDescent="0.15">
      <c r="A3035" t="s">
        <v>5708</v>
      </c>
      <c r="B3035" s="6">
        <v>1838672</v>
      </c>
    </row>
    <row r="3036" spans="1:2" x14ac:dyDescent="0.15">
      <c r="A3036" t="s">
        <v>5709</v>
      </c>
      <c r="B3036" s="6">
        <v>788329</v>
      </c>
    </row>
    <row r="3037" spans="1:2" x14ac:dyDescent="0.15">
      <c r="A3037" t="s">
        <v>5710</v>
      </c>
      <c r="B3037" s="6">
        <v>1819989</v>
      </c>
    </row>
    <row r="3038" spans="1:2" x14ac:dyDescent="0.15">
      <c r="A3038" t="s">
        <v>5711</v>
      </c>
      <c r="B3038" s="6">
        <v>876883</v>
      </c>
    </row>
    <row r="3039" spans="1:2" x14ac:dyDescent="0.15">
      <c r="A3039" t="s">
        <v>5712</v>
      </c>
      <c r="B3039" s="6">
        <v>796505</v>
      </c>
    </row>
    <row r="3040" spans="1:2" x14ac:dyDescent="0.15">
      <c r="A3040" t="s">
        <v>5713</v>
      </c>
      <c r="B3040" s="6">
        <v>69488</v>
      </c>
    </row>
    <row r="3041" spans="1:2" x14ac:dyDescent="0.15">
      <c r="A3041" t="s">
        <v>5714</v>
      </c>
      <c r="B3041" s="6">
        <v>1277250</v>
      </c>
    </row>
    <row r="3042" spans="1:2" x14ac:dyDescent="0.15">
      <c r="A3042" t="s">
        <v>5715</v>
      </c>
      <c r="B3042" s="6">
        <v>1370755</v>
      </c>
    </row>
    <row r="3043" spans="1:2" x14ac:dyDescent="0.15">
      <c r="A3043" t="s">
        <v>594</v>
      </c>
      <c r="B3043" s="6">
        <v>1847903</v>
      </c>
    </row>
    <row r="3044" spans="1:2" x14ac:dyDescent="0.15">
      <c r="A3044" t="s">
        <v>5716</v>
      </c>
      <c r="B3044" s="6">
        <v>1845022</v>
      </c>
    </row>
    <row r="3045" spans="1:2" x14ac:dyDescent="0.15">
      <c r="A3045" t="s">
        <v>5717</v>
      </c>
      <c r="B3045" s="6">
        <v>1176984</v>
      </c>
    </row>
    <row r="3046" spans="1:2" x14ac:dyDescent="0.15">
      <c r="A3046" t="s">
        <v>5718</v>
      </c>
      <c r="B3046" s="6">
        <v>1234006</v>
      </c>
    </row>
    <row r="3047" spans="1:2" x14ac:dyDescent="0.15">
      <c r="A3047" t="s">
        <v>5719</v>
      </c>
      <c r="B3047" s="6">
        <v>1828672</v>
      </c>
    </row>
    <row r="3048" spans="1:2" x14ac:dyDescent="0.15">
      <c r="A3048" t="s">
        <v>5720</v>
      </c>
      <c r="B3048" s="6">
        <v>1392380</v>
      </c>
    </row>
    <row r="3049" spans="1:2" x14ac:dyDescent="0.15">
      <c r="A3049" t="s">
        <v>5721</v>
      </c>
      <c r="B3049" s="6">
        <v>706129</v>
      </c>
    </row>
    <row r="3050" spans="1:2" x14ac:dyDescent="0.15">
      <c r="A3050" t="s">
        <v>5722</v>
      </c>
      <c r="B3050" s="6">
        <v>1834489</v>
      </c>
    </row>
    <row r="3051" spans="1:2" x14ac:dyDescent="0.15">
      <c r="A3051" t="s">
        <v>2776</v>
      </c>
      <c r="B3051" s="6">
        <v>1681622</v>
      </c>
    </row>
    <row r="3052" spans="1:2" x14ac:dyDescent="0.15">
      <c r="A3052" t="s">
        <v>5723</v>
      </c>
      <c r="B3052" s="6">
        <v>846901</v>
      </c>
    </row>
    <row r="3053" spans="1:2" x14ac:dyDescent="0.15">
      <c r="A3053" t="s">
        <v>5724</v>
      </c>
      <c r="B3053" s="6">
        <v>1062231</v>
      </c>
    </row>
    <row r="3054" spans="1:2" x14ac:dyDescent="0.15">
      <c r="A3054" t="s">
        <v>5725</v>
      </c>
      <c r="B3054" s="6">
        <v>1614178</v>
      </c>
    </row>
    <row r="3055" spans="1:2" x14ac:dyDescent="0.15">
      <c r="A3055" t="s">
        <v>5726</v>
      </c>
      <c r="B3055" s="6">
        <v>1819516</v>
      </c>
    </row>
    <row r="3056" spans="1:2" x14ac:dyDescent="0.15">
      <c r="A3056" t="s">
        <v>5727</v>
      </c>
      <c r="B3056" s="6">
        <v>1612720</v>
      </c>
    </row>
    <row r="3057" spans="1:2" x14ac:dyDescent="0.15">
      <c r="A3057" t="s">
        <v>1759</v>
      </c>
      <c r="B3057" s="6">
        <v>1855129</v>
      </c>
    </row>
    <row r="3058" spans="1:2" x14ac:dyDescent="0.15">
      <c r="A3058" t="s">
        <v>5728</v>
      </c>
      <c r="B3058" s="6">
        <v>1721181</v>
      </c>
    </row>
    <row r="3059" spans="1:2" x14ac:dyDescent="0.15">
      <c r="A3059" t="s">
        <v>5729</v>
      </c>
      <c r="B3059" s="6">
        <v>854560</v>
      </c>
    </row>
    <row r="3060" spans="1:2" x14ac:dyDescent="0.15">
      <c r="A3060" t="s">
        <v>5730</v>
      </c>
      <c r="B3060" s="6">
        <v>3153</v>
      </c>
    </row>
    <row r="3061" spans="1:2" x14ac:dyDescent="0.15">
      <c r="A3061" t="s">
        <v>5731</v>
      </c>
      <c r="B3061" s="6">
        <v>55135</v>
      </c>
    </row>
    <row r="3062" spans="1:2" x14ac:dyDescent="0.15">
      <c r="A3062" t="s">
        <v>5732</v>
      </c>
      <c r="B3062" s="6">
        <v>1643303</v>
      </c>
    </row>
    <row r="3063" spans="1:2" x14ac:dyDescent="0.15">
      <c r="A3063" t="s">
        <v>2396</v>
      </c>
      <c r="B3063" s="6">
        <v>1776738</v>
      </c>
    </row>
    <row r="3064" spans="1:2" x14ac:dyDescent="0.15">
      <c r="A3064" t="s">
        <v>5733</v>
      </c>
      <c r="B3064" s="6">
        <v>1703141</v>
      </c>
    </row>
    <row r="3065" spans="1:2" x14ac:dyDescent="0.15">
      <c r="A3065" t="s">
        <v>5734</v>
      </c>
      <c r="B3065" s="6">
        <v>1512499</v>
      </c>
    </row>
    <row r="3066" spans="1:2" x14ac:dyDescent="0.15">
      <c r="A3066" t="s">
        <v>5735</v>
      </c>
      <c r="B3066" s="6">
        <v>1683825</v>
      </c>
    </row>
    <row r="3067" spans="1:2" x14ac:dyDescent="0.15">
      <c r="A3067" t="s">
        <v>5736</v>
      </c>
      <c r="B3067" s="6">
        <v>1871509</v>
      </c>
    </row>
    <row r="3068" spans="1:2" x14ac:dyDescent="0.15">
      <c r="A3068" t="s">
        <v>2980</v>
      </c>
      <c r="B3068" s="6">
        <v>1818382</v>
      </c>
    </row>
    <row r="3069" spans="1:2" x14ac:dyDescent="0.15">
      <c r="A3069" t="s">
        <v>5737</v>
      </c>
      <c r="B3069" s="6">
        <v>715787</v>
      </c>
    </row>
    <row r="3070" spans="1:2" x14ac:dyDescent="0.15">
      <c r="A3070" t="s">
        <v>5738</v>
      </c>
      <c r="B3070" s="6">
        <v>1873923</v>
      </c>
    </row>
    <row r="3071" spans="1:2" x14ac:dyDescent="0.15">
      <c r="A3071" t="s">
        <v>5739</v>
      </c>
      <c r="B3071" s="6">
        <v>1823878</v>
      </c>
    </row>
    <row r="3072" spans="1:2" x14ac:dyDescent="0.15">
      <c r="A3072" t="s">
        <v>5740</v>
      </c>
      <c r="B3072" s="6">
        <v>1085913</v>
      </c>
    </row>
    <row r="3073" spans="1:2" x14ac:dyDescent="0.15">
      <c r="A3073" t="s">
        <v>5741</v>
      </c>
      <c r="B3073" s="6">
        <v>1683695</v>
      </c>
    </row>
    <row r="3074" spans="1:2" x14ac:dyDescent="0.15">
      <c r="A3074" t="s">
        <v>5742</v>
      </c>
      <c r="B3074" s="6">
        <v>1818089</v>
      </c>
    </row>
    <row r="3075" spans="1:2" x14ac:dyDescent="0.15">
      <c r="A3075" t="s">
        <v>942</v>
      </c>
      <c r="B3075" s="6">
        <v>1583107</v>
      </c>
    </row>
    <row r="3076" spans="1:2" x14ac:dyDescent="0.15">
      <c r="A3076" t="s">
        <v>5743</v>
      </c>
      <c r="B3076" s="6">
        <v>1788399</v>
      </c>
    </row>
    <row r="3077" spans="1:2" x14ac:dyDescent="0.15">
      <c r="A3077" t="s">
        <v>5744</v>
      </c>
      <c r="B3077" s="6">
        <v>1219360</v>
      </c>
    </row>
    <row r="3078" spans="1:2" x14ac:dyDescent="0.15">
      <c r="A3078" t="s">
        <v>1554</v>
      </c>
      <c r="B3078" s="6">
        <v>1840574</v>
      </c>
    </row>
    <row r="3079" spans="1:2" x14ac:dyDescent="0.15">
      <c r="A3079" t="s">
        <v>5745</v>
      </c>
      <c r="B3079" s="6">
        <v>1029800</v>
      </c>
    </row>
    <row r="3080" spans="1:2" x14ac:dyDescent="0.15">
      <c r="A3080" t="s">
        <v>1565</v>
      </c>
      <c r="B3080" s="6">
        <v>1759425</v>
      </c>
    </row>
    <row r="3081" spans="1:2" x14ac:dyDescent="0.15">
      <c r="A3081" t="s">
        <v>5746</v>
      </c>
      <c r="B3081" s="6">
        <v>1762506</v>
      </c>
    </row>
    <row r="3082" spans="1:2" x14ac:dyDescent="0.15">
      <c r="A3082" t="s">
        <v>5747</v>
      </c>
      <c r="B3082" s="6">
        <v>102212</v>
      </c>
    </row>
    <row r="3083" spans="1:2" x14ac:dyDescent="0.15">
      <c r="A3083" t="s">
        <v>5748</v>
      </c>
      <c r="B3083" s="6">
        <v>1843862</v>
      </c>
    </row>
    <row r="3084" spans="1:2" x14ac:dyDescent="0.15">
      <c r="A3084" t="s">
        <v>5749</v>
      </c>
      <c r="B3084" s="6">
        <v>1828478</v>
      </c>
    </row>
    <row r="3085" spans="1:2" x14ac:dyDescent="0.15">
      <c r="A3085" t="s">
        <v>5750</v>
      </c>
      <c r="B3085" s="6">
        <v>1819608</v>
      </c>
    </row>
    <row r="3086" spans="1:2" x14ac:dyDescent="0.15">
      <c r="A3086" t="s">
        <v>5751</v>
      </c>
      <c r="B3086" s="6">
        <v>1544206</v>
      </c>
    </row>
    <row r="3087" spans="1:2" x14ac:dyDescent="0.15">
      <c r="A3087" t="s">
        <v>5752</v>
      </c>
      <c r="B3087" s="6">
        <v>761238</v>
      </c>
    </row>
    <row r="3088" spans="1:2" x14ac:dyDescent="0.15">
      <c r="A3088" t="s">
        <v>5753</v>
      </c>
      <c r="B3088" s="6">
        <v>101199</v>
      </c>
    </row>
    <row r="3089" spans="1:2" x14ac:dyDescent="0.15">
      <c r="A3089" t="s">
        <v>597</v>
      </c>
      <c r="B3089" s="6">
        <v>1512762</v>
      </c>
    </row>
    <row r="3090" spans="1:2" x14ac:dyDescent="0.15">
      <c r="A3090" t="s">
        <v>56</v>
      </c>
      <c r="B3090" s="6">
        <v>1340243</v>
      </c>
    </row>
    <row r="3091" spans="1:2" x14ac:dyDescent="0.15">
      <c r="A3091" t="s">
        <v>5754</v>
      </c>
      <c r="B3091" s="6">
        <v>1823034</v>
      </c>
    </row>
    <row r="3092" spans="1:2" x14ac:dyDescent="0.15">
      <c r="A3092" t="s">
        <v>5755</v>
      </c>
      <c r="B3092" s="6">
        <v>1774675</v>
      </c>
    </row>
    <row r="3093" spans="1:2" x14ac:dyDescent="0.15">
      <c r="A3093" t="s">
        <v>5756</v>
      </c>
      <c r="B3093" s="6">
        <v>1324272</v>
      </c>
    </row>
    <row r="3094" spans="1:2" x14ac:dyDescent="0.15">
      <c r="A3094" t="s">
        <v>2973</v>
      </c>
      <c r="B3094" s="6">
        <v>811240</v>
      </c>
    </row>
    <row r="3095" spans="1:2" x14ac:dyDescent="0.15">
      <c r="A3095" t="s">
        <v>5757</v>
      </c>
      <c r="B3095" s="6">
        <v>1756708</v>
      </c>
    </row>
    <row r="3096" spans="1:2" x14ac:dyDescent="0.15">
      <c r="A3096" t="s">
        <v>5758</v>
      </c>
      <c r="B3096" s="6">
        <v>1815086</v>
      </c>
    </row>
    <row r="3097" spans="1:2" x14ac:dyDescent="0.15">
      <c r="A3097" t="s">
        <v>5759</v>
      </c>
      <c r="B3097" s="6">
        <v>1037390</v>
      </c>
    </row>
    <row r="3098" spans="1:2" x14ac:dyDescent="0.15">
      <c r="A3098" t="s">
        <v>5760</v>
      </c>
      <c r="B3098" s="6">
        <v>1538849</v>
      </c>
    </row>
    <row r="3099" spans="1:2" x14ac:dyDescent="0.15">
      <c r="A3099" t="s">
        <v>5761</v>
      </c>
      <c r="B3099" s="6">
        <v>1442626</v>
      </c>
    </row>
    <row r="3100" spans="1:2" x14ac:dyDescent="0.15">
      <c r="A3100" t="s">
        <v>5762</v>
      </c>
      <c r="B3100" s="6">
        <v>1069899</v>
      </c>
    </row>
    <row r="3101" spans="1:2" x14ac:dyDescent="0.15">
      <c r="A3101" t="s">
        <v>5763</v>
      </c>
      <c r="B3101" s="6">
        <v>1041859</v>
      </c>
    </row>
    <row r="3102" spans="1:2" x14ac:dyDescent="0.15">
      <c r="A3102" t="s">
        <v>5764</v>
      </c>
      <c r="B3102" s="6">
        <v>855886</v>
      </c>
    </row>
    <row r="3103" spans="1:2" x14ac:dyDescent="0.15">
      <c r="A3103" t="s">
        <v>1736</v>
      </c>
      <c r="B3103" s="6">
        <v>1590560</v>
      </c>
    </row>
    <row r="3104" spans="1:2" x14ac:dyDescent="0.15">
      <c r="A3104" t="s">
        <v>5765</v>
      </c>
      <c r="B3104" s="6">
        <v>1145986</v>
      </c>
    </row>
    <row r="3105" spans="1:2" x14ac:dyDescent="0.15">
      <c r="A3105" t="s">
        <v>5766</v>
      </c>
      <c r="B3105" s="6">
        <v>1450704</v>
      </c>
    </row>
    <row r="3106" spans="1:2" x14ac:dyDescent="0.15">
      <c r="A3106" t="s">
        <v>5767</v>
      </c>
      <c r="B3106" s="6">
        <v>908315</v>
      </c>
    </row>
    <row r="3107" spans="1:2" x14ac:dyDescent="0.15">
      <c r="A3107" t="s">
        <v>1747</v>
      </c>
      <c r="B3107" s="6">
        <v>1840904</v>
      </c>
    </row>
    <row r="3108" spans="1:2" x14ac:dyDescent="0.15">
      <c r="A3108" t="s">
        <v>5768</v>
      </c>
      <c r="B3108" s="6">
        <v>1789029</v>
      </c>
    </row>
    <row r="3109" spans="1:2" x14ac:dyDescent="0.15">
      <c r="A3109" t="s">
        <v>5769</v>
      </c>
      <c r="B3109" s="6">
        <v>1744781</v>
      </c>
    </row>
    <row r="3110" spans="1:2" x14ac:dyDescent="0.15">
      <c r="A3110" t="s">
        <v>5770</v>
      </c>
      <c r="B3110" s="6">
        <v>10254</v>
      </c>
    </row>
    <row r="3111" spans="1:2" x14ac:dyDescent="0.15">
      <c r="A3111" t="s">
        <v>5771</v>
      </c>
      <c r="B3111" s="6">
        <v>1086434</v>
      </c>
    </row>
    <row r="3112" spans="1:2" x14ac:dyDescent="0.15">
      <c r="A3112" t="s">
        <v>5772</v>
      </c>
      <c r="B3112" s="6">
        <v>1769617</v>
      </c>
    </row>
    <row r="3113" spans="1:2" x14ac:dyDescent="0.15">
      <c r="A3113" t="s">
        <v>5773</v>
      </c>
      <c r="B3113" s="6">
        <v>879526</v>
      </c>
    </row>
    <row r="3114" spans="1:2" x14ac:dyDescent="0.15">
      <c r="A3114" t="s">
        <v>5774</v>
      </c>
      <c r="B3114" s="6">
        <v>1840292</v>
      </c>
    </row>
    <row r="3115" spans="1:2" x14ac:dyDescent="0.15">
      <c r="A3115" t="s">
        <v>1751</v>
      </c>
      <c r="B3115" s="6">
        <v>1553643</v>
      </c>
    </row>
    <row r="3116" spans="1:2" x14ac:dyDescent="0.15">
      <c r="A3116" t="s">
        <v>5775</v>
      </c>
      <c r="B3116" s="6">
        <v>350852</v>
      </c>
    </row>
    <row r="3117" spans="1:2" x14ac:dyDescent="0.15">
      <c r="A3117" t="s">
        <v>5776</v>
      </c>
      <c r="B3117" s="6">
        <v>1822877</v>
      </c>
    </row>
    <row r="3118" spans="1:2" x14ac:dyDescent="0.15">
      <c r="A3118" t="s">
        <v>5777</v>
      </c>
      <c r="B3118" s="6">
        <v>1816176</v>
      </c>
    </row>
    <row r="3119" spans="1:2" x14ac:dyDescent="0.15">
      <c r="A3119" t="s">
        <v>5778</v>
      </c>
      <c r="B3119" s="6">
        <v>1635984</v>
      </c>
    </row>
    <row r="3120" spans="1:2" x14ac:dyDescent="0.15">
      <c r="A3120" t="s">
        <v>5779</v>
      </c>
      <c r="B3120" s="6">
        <v>1815184</v>
      </c>
    </row>
    <row r="3121" spans="1:2" x14ac:dyDescent="0.15">
      <c r="A3121" t="s">
        <v>5780</v>
      </c>
      <c r="B3121" s="6">
        <v>1005731</v>
      </c>
    </row>
    <row r="3122" spans="1:2" x14ac:dyDescent="0.15">
      <c r="A3122" t="s">
        <v>5781</v>
      </c>
      <c r="B3122" s="6">
        <v>1287213</v>
      </c>
    </row>
    <row r="3123" spans="1:2" x14ac:dyDescent="0.15">
      <c r="A3123" t="s">
        <v>5782</v>
      </c>
      <c r="B3123" s="6">
        <v>1831992</v>
      </c>
    </row>
    <row r="3124" spans="1:2" x14ac:dyDescent="0.15">
      <c r="A3124" t="s">
        <v>5783</v>
      </c>
      <c r="B3124" s="6">
        <v>1712189</v>
      </c>
    </row>
    <row r="3125" spans="1:2" x14ac:dyDescent="0.15">
      <c r="A3125" t="s">
        <v>2628</v>
      </c>
      <c r="B3125" s="6">
        <v>1775625</v>
      </c>
    </row>
    <row r="3126" spans="1:2" x14ac:dyDescent="0.15">
      <c r="A3126" t="s">
        <v>2620</v>
      </c>
      <c r="B3126" s="6">
        <v>1822359</v>
      </c>
    </row>
    <row r="3127" spans="1:2" x14ac:dyDescent="0.15">
      <c r="A3127" t="s">
        <v>5784</v>
      </c>
      <c r="B3127" s="6">
        <v>1828985</v>
      </c>
    </row>
    <row r="3128" spans="1:2" x14ac:dyDescent="0.15">
      <c r="A3128" t="s">
        <v>5785</v>
      </c>
      <c r="B3128" s="6">
        <v>1857853</v>
      </c>
    </row>
    <row r="3129" spans="1:2" x14ac:dyDescent="0.15">
      <c r="A3129" t="s">
        <v>2336</v>
      </c>
      <c r="B3129" s="6">
        <v>1053691</v>
      </c>
    </row>
    <row r="3130" spans="1:2" x14ac:dyDescent="0.15">
      <c r="A3130" t="s">
        <v>656</v>
      </c>
      <c r="B3130" s="6">
        <v>1599901</v>
      </c>
    </row>
    <row r="3131" spans="1:2" x14ac:dyDescent="0.15">
      <c r="A3131" t="s">
        <v>5786</v>
      </c>
      <c r="B3131" s="6">
        <v>1473844</v>
      </c>
    </row>
    <row r="3132" spans="1:2" x14ac:dyDescent="0.15">
      <c r="A3132" t="s">
        <v>5787</v>
      </c>
      <c r="B3132" s="6">
        <v>1057379</v>
      </c>
    </row>
    <row r="3133" spans="1:2" x14ac:dyDescent="0.15">
      <c r="A3133" t="s">
        <v>5788</v>
      </c>
      <c r="B3133" s="6">
        <v>1836337</v>
      </c>
    </row>
    <row r="3134" spans="1:2" x14ac:dyDescent="0.15">
      <c r="A3134" t="s">
        <v>5789</v>
      </c>
      <c r="B3134" s="6">
        <v>1846996</v>
      </c>
    </row>
    <row r="3135" spans="1:2" x14ac:dyDescent="0.15">
      <c r="A3135" t="s">
        <v>2785</v>
      </c>
      <c r="B3135" s="6">
        <v>1804176</v>
      </c>
    </row>
    <row r="3136" spans="1:2" x14ac:dyDescent="0.15">
      <c r="A3136" t="s">
        <v>5790</v>
      </c>
      <c r="B3136" s="6">
        <v>1838162</v>
      </c>
    </row>
    <row r="3137" spans="1:2" x14ac:dyDescent="0.15">
      <c r="A3137" t="s">
        <v>5791</v>
      </c>
      <c r="B3137" s="6">
        <v>1819881</v>
      </c>
    </row>
    <row r="3138" spans="1:2" x14ac:dyDescent="0.15">
      <c r="A3138" t="s">
        <v>5792</v>
      </c>
      <c r="B3138" s="6">
        <v>1109242</v>
      </c>
    </row>
    <row r="3139" spans="1:2" x14ac:dyDescent="0.15">
      <c r="A3139" t="s">
        <v>5793</v>
      </c>
      <c r="B3139" s="6">
        <v>1016281</v>
      </c>
    </row>
    <row r="3140" spans="1:2" x14ac:dyDescent="0.15">
      <c r="A3140" t="s">
        <v>579</v>
      </c>
      <c r="B3140" s="6">
        <v>1699382</v>
      </c>
    </row>
    <row r="3141" spans="1:2" x14ac:dyDescent="0.15">
      <c r="A3141" t="s">
        <v>5794</v>
      </c>
      <c r="B3141" s="6">
        <v>1737450</v>
      </c>
    </row>
    <row r="3142" spans="1:2" x14ac:dyDescent="0.15">
      <c r="A3142" t="s">
        <v>5795</v>
      </c>
      <c r="B3142" s="6">
        <v>1509223</v>
      </c>
    </row>
    <row r="3143" spans="1:2" x14ac:dyDescent="0.15">
      <c r="A3143" t="s">
        <v>110</v>
      </c>
      <c r="B3143" s="6">
        <v>1761612</v>
      </c>
    </row>
    <row r="3144" spans="1:2" x14ac:dyDescent="0.15">
      <c r="A3144" t="s">
        <v>5796</v>
      </c>
      <c r="B3144" s="6">
        <v>1451167</v>
      </c>
    </row>
    <row r="3145" spans="1:2" x14ac:dyDescent="0.15">
      <c r="A3145" t="s">
        <v>5797</v>
      </c>
      <c r="B3145" s="6">
        <v>712034</v>
      </c>
    </row>
    <row r="3146" spans="1:2" x14ac:dyDescent="0.15">
      <c r="A3146" t="s">
        <v>5798</v>
      </c>
      <c r="B3146" s="6">
        <v>884152</v>
      </c>
    </row>
    <row r="3147" spans="1:2" x14ac:dyDescent="0.15">
      <c r="A3147" t="s">
        <v>5799</v>
      </c>
      <c r="B3147" s="6">
        <v>701347</v>
      </c>
    </row>
    <row r="3148" spans="1:2" x14ac:dyDescent="0.15">
      <c r="A3148" t="s">
        <v>5800</v>
      </c>
      <c r="B3148" s="6">
        <v>814585</v>
      </c>
    </row>
    <row r="3149" spans="1:2" x14ac:dyDescent="0.15">
      <c r="A3149" t="s">
        <v>1139</v>
      </c>
      <c r="B3149" s="6">
        <v>1807120</v>
      </c>
    </row>
    <row r="3150" spans="1:2" x14ac:dyDescent="0.15">
      <c r="A3150" t="s">
        <v>5801</v>
      </c>
      <c r="B3150" s="6">
        <v>1529377</v>
      </c>
    </row>
    <row r="3151" spans="1:2" x14ac:dyDescent="0.15">
      <c r="A3151" t="s">
        <v>60</v>
      </c>
      <c r="B3151" s="6">
        <v>1739614</v>
      </c>
    </row>
    <row r="3152" spans="1:2" x14ac:dyDescent="0.15">
      <c r="A3152" t="s">
        <v>5802</v>
      </c>
      <c r="B3152" s="6">
        <v>1084869</v>
      </c>
    </row>
    <row r="3153" spans="1:2" x14ac:dyDescent="0.15">
      <c r="A3153" t="s">
        <v>5803</v>
      </c>
      <c r="B3153" s="6">
        <v>1633438</v>
      </c>
    </row>
    <row r="3154" spans="1:2" x14ac:dyDescent="0.15">
      <c r="A3154" t="s">
        <v>5804</v>
      </c>
      <c r="B3154" s="6">
        <v>1418076</v>
      </c>
    </row>
    <row r="3155" spans="1:2" x14ac:dyDescent="0.15">
      <c r="A3155" t="s">
        <v>5805</v>
      </c>
      <c r="B3155" s="6">
        <v>105319</v>
      </c>
    </row>
    <row r="3156" spans="1:2" x14ac:dyDescent="0.15">
      <c r="A3156" t="s">
        <v>1135</v>
      </c>
      <c r="B3156" s="6">
        <v>1281895</v>
      </c>
    </row>
    <row r="3157" spans="1:2" x14ac:dyDescent="0.15">
      <c r="A3157" t="s">
        <v>5806</v>
      </c>
      <c r="B3157" s="6">
        <v>1829426</v>
      </c>
    </row>
    <row r="3158" spans="1:2" x14ac:dyDescent="0.15">
      <c r="A3158" t="s">
        <v>5807</v>
      </c>
      <c r="B3158" s="6">
        <v>1464343</v>
      </c>
    </row>
    <row r="3159" spans="1:2" x14ac:dyDescent="0.15">
      <c r="A3159" t="s">
        <v>5808</v>
      </c>
      <c r="B3159" s="6">
        <v>1034665</v>
      </c>
    </row>
    <row r="3160" spans="1:2" x14ac:dyDescent="0.15">
      <c r="A3160" t="s">
        <v>5809</v>
      </c>
      <c r="B3160" s="6">
        <v>1484778</v>
      </c>
    </row>
    <row r="3161" spans="1:2" x14ac:dyDescent="0.15">
      <c r="A3161" t="s">
        <v>5810</v>
      </c>
      <c r="B3161" s="6">
        <v>947559</v>
      </c>
    </row>
    <row r="3162" spans="1:2" x14ac:dyDescent="0.15">
      <c r="A3162" t="s">
        <v>5811</v>
      </c>
      <c r="B3162" s="6">
        <v>1092796</v>
      </c>
    </row>
    <row r="3163" spans="1:2" x14ac:dyDescent="0.15">
      <c r="A3163" t="s">
        <v>5812</v>
      </c>
      <c r="B3163" s="6">
        <v>717720</v>
      </c>
    </row>
    <row r="3164" spans="1:2" x14ac:dyDescent="0.15">
      <c r="A3164" t="s">
        <v>5813</v>
      </c>
      <c r="B3164" s="6">
        <v>1475348</v>
      </c>
    </row>
    <row r="3165" spans="1:2" x14ac:dyDescent="0.15">
      <c r="A3165" t="s">
        <v>5814</v>
      </c>
      <c r="B3165" s="6">
        <v>1792781</v>
      </c>
    </row>
    <row r="3166" spans="1:2" x14ac:dyDescent="0.15">
      <c r="A3166" t="s">
        <v>5815</v>
      </c>
      <c r="B3166" s="6">
        <v>1301787</v>
      </c>
    </row>
    <row r="3167" spans="1:2" x14ac:dyDescent="0.15">
      <c r="A3167" t="s">
        <v>5816</v>
      </c>
      <c r="B3167" s="6">
        <v>1625278</v>
      </c>
    </row>
    <row r="3168" spans="1:2" x14ac:dyDescent="0.15">
      <c r="A3168" t="s">
        <v>5817</v>
      </c>
      <c r="B3168" s="6">
        <v>1484769</v>
      </c>
    </row>
    <row r="3169" spans="1:2" x14ac:dyDescent="0.15">
      <c r="A3169" t="s">
        <v>5818</v>
      </c>
      <c r="B3169" s="6">
        <v>1320375</v>
      </c>
    </row>
    <row r="3170" spans="1:2" x14ac:dyDescent="0.15">
      <c r="A3170" t="s">
        <v>2796</v>
      </c>
      <c r="B3170" s="6">
        <v>1459839</v>
      </c>
    </row>
    <row r="3171" spans="1:2" x14ac:dyDescent="0.15">
      <c r="A3171" t="s">
        <v>5819</v>
      </c>
      <c r="B3171" s="6">
        <v>925683</v>
      </c>
    </row>
    <row r="3172" spans="1:2" x14ac:dyDescent="0.15">
      <c r="A3172" t="s">
        <v>5820</v>
      </c>
      <c r="B3172" s="6">
        <v>1170299</v>
      </c>
    </row>
    <row r="3173" spans="1:2" x14ac:dyDescent="0.15">
      <c r="A3173" t="s">
        <v>5821</v>
      </c>
      <c r="B3173" s="6">
        <v>1576873</v>
      </c>
    </row>
    <row r="3174" spans="1:2" x14ac:dyDescent="0.15">
      <c r="A3174" t="s">
        <v>2629</v>
      </c>
      <c r="B3174" s="6">
        <v>1799191</v>
      </c>
    </row>
    <row r="3175" spans="1:2" x14ac:dyDescent="0.15">
      <c r="A3175" t="s">
        <v>5822</v>
      </c>
      <c r="B3175" s="6">
        <v>1578955</v>
      </c>
    </row>
    <row r="3176" spans="1:2" x14ac:dyDescent="0.15">
      <c r="A3176" t="s">
        <v>5823</v>
      </c>
      <c r="B3176" s="6">
        <v>1828250</v>
      </c>
    </row>
    <row r="3177" spans="1:2" x14ac:dyDescent="0.15">
      <c r="A3177" t="s">
        <v>5824</v>
      </c>
      <c r="B3177" s="6">
        <v>1687187</v>
      </c>
    </row>
    <row r="3178" spans="1:2" x14ac:dyDescent="0.15">
      <c r="A3178" t="s">
        <v>5825</v>
      </c>
      <c r="B3178" s="6">
        <v>798783</v>
      </c>
    </row>
    <row r="3179" spans="1:2" x14ac:dyDescent="0.15">
      <c r="A3179" t="s">
        <v>5826</v>
      </c>
      <c r="B3179" s="6">
        <v>1629019</v>
      </c>
    </row>
    <row r="3180" spans="1:2" x14ac:dyDescent="0.15">
      <c r="A3180" t="s">
        <v>5827</v>
      </c>
      <c r="B3180" s="6">
        <v>1013488</v>
      </c>
    </row>
    <row r="3181" spans="1:2" x14ac:dyDescent="0.15">
      <c r="A3181" t="s">
        <v>5828</v>
      </c>
      <c r="B3181" s="6">
        <v>1476045</v>
      </c>
    </row>
    <row r="3182" spans="1:2" x14ac:dyDescent="0.15">
      <c r="A3182" t="s">
        <v>5829</v>
      </c>
      <c r="B3182" s="6">
        <v>1466538</v>
      </c>
    </row>
    <row r="3183" spans="1:2" x14ac:dyDescent="0.15">
      <c r="A3183" t="s">
        <v>3037</v>
      </c>
      <c r="B3183" s="6">
        <v>1349436</v>
      </c>
    </row>
    <row r="3184" spans="1:2" x14ac:dyDescent="0.15">
      <c r="A3184" t="s">
        <v>5830</v>
      </c>
      <c r="B3184" s="6">
        <v>1828096</v>
      </c>
    </row>
    <row r="3185" spans="1:2" x14ac:dyDescent="0.15">
      <c r="A3185" t="s">
        <v>5831</v>
      </c>
      <c r="B3185" s="6">
        <v>1836074</v>
      </c>
    </row>
    <row r="3186" spans="1:2" x14ac:dyDescent="0.15">
      <c r="A3186" t="s">
        <v>5832</v>
      </c>
      <c r="B3186" s="6">
        <v>1835378</v>
      </c>
    </row>
    <row r="3187" spans="1:2" x14ac:dyDescent="0.15">
      <c r="A3187" t="s">
        <v>1740</v>
      </c>
      <c r="B3187" s="6">
        <v>1314052</v>
      </c>
    </row>
    <row r="3188" spans="1:2" x14ac:dyDescent="0.15">
      <c r="A3188" t="s">
        <v>529</v>
      </c>
      <c r="B3188" s="6">
        <v>1850119</v>
      </c>
    </row>
    <row r="3189" spans="1:2" x14ac:dyDescent="0.15">
      <c r="A3189" t="s">
        <v>5833</v>
      </c>
      <c r="B3189" s="6">
        <v>1452936</v>
      </c>
    </row>
    <row r="3190" spans="1:2" x14ac:dyDescent="0.15">
      <c r="A3190" t="s">
        <v>5834</v>
      </c>
      <c r="B3190" s="6">
        <v>1053352</v>
      </c>
    </row>
    <row r="3191" spans="1:2" x14ac:dyDescent="0.15">
      <c r="A3191" t="s">
        <v>5835</v>
      </c>
      <c r="B3191" s="6">
        <v>1514705</v>
      </c>
    </row>
    <row r="3192" spans="1:2" x14ac:dyDescent="0.15">
      <c r="A3192" t="s">
        <v>5836</v>
      </c>
      <c r="B3192" s="6">
        <v>874238</v>
      </c>
    </row>
    <row r="3193" spans="1:2" x14ac:dyDescent="0.15">
      <c r="A3193" t="s">
        <v>5837</v>
      </c>
      <c r="B3193" s="6">
        <v>1023512</v>
      </c>
    </row>
    <row r="3194" spans="1:2" x14ac:dyDescent="0.15">
      <c r="A3194" t="s">
        <v>5838</v>
      </c>
      <c r="B3194" s="6">
        <v>1538028</v>
      </c>
    </row>
    <row r="3195" spans="1:2" x14ac:dyDescent="0.15">
      <c r="A3195" t="s">
        <v>5839</v>
      </c>
      <c r="B3195" s="6">
        <v>1304421</v>
      </c>
    </row>
    <row r="3196" spans="1:2" x14ac:dyDescent="0.15">
      <c r="A3196" t="s">
        <v>5840</v>
      </c>
      <c r="B3196" s="6">
        <v>1383441</v>
      </c>
    </row>
    <row r="3197" spans="1:2" x14ac:dyDescent="0.15">
      <c r="A3197" t="s">
        <v>5841</v>
      </c>
      <c r="B3197" s="6">
        <v>77159</v>
      </c>
    </row>
    <row r="3198" spans="1:2" x14ac:dyDescent="0.15">
      <c r="A3198" t="s">
        <v>5842</v>
      </c>
      <c r="B3198" s="6">
        <v>357173</v>
      </c>
    </row>
    <row r="3199" spans="1:2" x14ac:dyDescent="0.15">
      <c r="A3199" t="s">
        <v>950</v>
      </c>
      <c r="B3199" s="6">
        <v>1645666</v>
      </c>
    </row>
    <row r="3200" spans="1:2" x14ac:dyDescent="0.15">
      <c r="A3200" t="s">
        <v>5843</v>
      </c>
      <c r="B3200" s="6">
        <v>1683541</v>
      </c>
    </row>
    <row r="3201" spans="1:2" x14ac:dyDescent="0.15">
      <c r="A3201" t="s">
        <v>5844</v>
      </c>
      <c r="B3201" s="6">
        <v>1458412</v>
      </c>
    </row>
    <row r="3202" spans="1:2" x14ac:dyDescent="0.15">
      <c r="A3202" t="s">
        <v>5845</v>
      </c>
      <c r="B3202" s="6">
        <v>884219</v>
      </c>
    </row>
    <row r="3203" spans="1:2" x14ac:dyDescent="0.15">
      <c r="A3203" t="s">
        <v>5846</v>
      </c>
      <c r="B3203" s="6">
        <v>5981</v>
      </c>
    </row>
    <row r="3204" spans="1:2" x14ac:dyDescent="0.15">
      <c r="A3204" t="s">
        <v>5847</v>
      </c>
      <c r="B3204" s="6">
        <v>853180</v>
      </c>
    </row>
    <row r="3205" spans="1:2" x14ac:dyDescent="0.15">
      <c r="A3205" t="s">
        <v>5848</v>
      </c>
      <c r="B3205" s="6">
        <v>1826286</v>
      </c>
    </row>
    <row r="3206" spans="1:2" x14ac:dyDescent="0.15">
      <c r="A3206" t="s">
        <v>5849</v>
      </c>
      <c r="B3206" s="6">
        <v>1830210</v>
      </c>
    </row>
    <row r="3207" spans="1:2" x14ac:dyDescent="0.15">
      <c r="A3207" t="s">
        <v>5850</v>
      </c>
      <c r="B3207" s="6">
        <v>1400810</v>
      </c>
    </row>
    <row r="3208" spans="1:2" x14ac:dyDescent="0.15">
      <c r="A3208" t="s">
        <v>5851</v>
      </c>
      <c r="B3208" s="6">
        <v>1866175</v>
      </c>
    </row>
    <row r="3209" spans="1:2" x14ac:dyDescent="0.15">
      <c r="A3209" t="s">
        <v>5852</v>
      </c>
      <c r="B3209" s="6">
        <v>1499849</v>
      </c>
    </row>
    <row r="3210" spans="1:2" x14ac:dyDescent="0.15">
      <c r="A3210" t="s">
        <v>5853</v>
      </c>
      <c r="B3210" s="6">
        <v>1846068</v>
      </c>
    </row>
    <row r="3211" spans="1:2" x14ac:dyDescent="0.15">
      <c r="A3211" t="s">
        <v>958</v>
      </c>
      <c r="B3211" s="6">
        <v>1370053</v>
      </c>
    </row>
    <row r="3212" spans="1:2" x14ac:dyDescent="0.15">
      <c r="A3212" t="s">
        <v>5854</v>
      </c>
      <c r="B3212" s="6">
        <v>750686</v>
      </c>
    </row>
    <row r="3213" spans="1:2" x14ac:dyDescent="0.15">
      <c r="A3213" t="s">
        <v>5855</v>
      </c>
      <c r="B3213" s="6">
        <v>1704711</v>
      </c>
    </row>
    <row r="3214" spans="1:2" x14ac:dyDescent="0.15">
      <c r="A3214" t="s">
        <v>5856</v>
      </c>
      <c r="B3214" s="6">
        <v>1267902</v>
      </c>
    </row>
    <row r="3215" spans="1:2" x14ac:dyDescent="0.15">
      <c r="A3215" t="s">
        <v>5857</v>
      </c>
      <c r="B3215" s="6">
        <v>1793129</v>
      </c>
    </row>
    <row r="3216" spans="1:2" x14ac:dyDescent="0.15">
      <c r="A3216" t="s">
        <v>5858</v>
      </c>
      <c r="B3216" s="6">
        <v>923139</v>
      </c>
    </row>
    <row r="3217" spans="1:2" x14ac:dyDescent="0.15">
      <c r="A3217" t="s">
        <v>5859</v>
      </c>
      <c r="B3217" s="6">
        <v>1428205</v>
      </c>
    </row>
    <row r="3218" spans="1:2" x14ac:dyDescent="0.15">
      <c r="A3218" t="s">
        <v>5860</v>
      </c>
      <c r="B3218" s="6">
        <v>1780652</v>
      </c>
    </row>
    <row r="3219" spans="1:2" x14ac:dyDescent="0.15">
      <c r="A3219" t="s">
        <v>5861</v>
      </c>
      <c r="B3219" s="6">
        <v>854775</v>
      </c>
    </row>
    <row r="3220" spans="1:2" x14ac:dyDescent="0.15">
      <c r="A3220" t="s">
        <v>5862</v>
      </c>
      <c r="B3220" s="6">
        <v>1059262</v>
      </c>
    </row>
    <row r="3221" spans="1:2" x14ac:dyDescent="0.15">
      <c r="A3221" t="s">
        <v>5863</v>
      </c>
      <c r="B3221" s="6">
        <v>1591670</v>
      </c>
    </row>
    <row r="3222" spans="1:2" x14ac:dyDescent="0.15">
      <c r="A3222" t="s">
        <v>5864</v>
      </c>
      <c r="B3222" s="6">
        <v>1816613</v>
      </c>
    </row>
    <row r="3223" spans="1:2" x14ac:dyDescent="0.15">
      <c r="A3223" t="s">
        <v>5865</v>
      </c>
      <c r="B3223" s="6">
        <v>1736946</v>
      </c>
    </row>
    <row r="3224" spans="1:2" x14ac:dyDescent="0.15">
      <c r="A3224" t="s">
        <v>5866</v>
      </c>
      <c r="B3224" s="6">
        <v>1778114</v>
      </c>
    </row>
    <row r="3225" spans="1:2" x14ac:dyDescent="0.15">
      <c r="A3225" t="s">
        <v>5867</v>
      </c>
      <c r="B3225" s="6">
        <v>1288403</v>
      </c>
    </row>
    <row r="3226" spans="1:2" x14ac:dyDescent="0.15">
      <c r="A3226" t="s">
        <v>5868</v>
      </c>
      <c r="B3226" s="6">
        <v>1160864</v>
      </c>
    </row>
    <row r="3227" spans="1:2" x14ac:dyDescent="0.15">
      <c r="A3227" t="s">
        <v>5869</v>
      </c>
      <c r="B3227" s="6">
        <v>1825079</v>
      </c>
    </row>
    <row r="3228" spans="1:2" x14ac:dyDescent="0.15">
      <c r="A3228" t="s">
        <v>5870</v>
      </c>
      <c r="B3228" s="6">
        <v>1141103</v>
      </c>
    </row>
    <row r="3229" spans="1:2" x14ac:dyDescent="0.15">
      <c r="A3229" t="s">
        <v>5871</v>
      </c>
      <c r="B3229" s="6">
        <v>700565</v>
      </c>
    </row>
    <row r="3230" spans="1:2" x14ac:dyDescent="0.15">
      <c r="A3230" t="s">
        <v>2786</v>
      </c>
      <c r="B3230" s="6">
        <v>1665988</v>
      </c>
    </row>
    <row r="3231" spans="1:2" x14ac:dyDescent="0.15">
      <c r="A3231" t="s">
        <v>5872</v>
      </c>
      <c r="B3231" s="6">
        <v>917491</v>
      </c>
    </row>
    <row r="3232" spans="1:2" x14ac:dyDescent="0.15">
      <c r="A3232" t="s">
        <v>5873</v>
      </c>
      <c r="B3232" s="6">
        <v>1821393</v>
      </c>
    </row>
    <row r="3233" spans="1:2" x14ac:dyDescent="0.15">
      <c r="A3233" t="s">
        <v>5874</v>
      </c>
      <c r="B3233" s="6">
        <v>1826681</v>
      </c>
    </row>
    <row r="3234" spans="1:2" x14ac:dyDescent="0.15">
      <c r="A3234" t="s">
        <v>5875</v>
      </c>
      <c r="B3234" s="6">
        <v>732417</v>
      </c>
    </row>
    <row r="3235" spans="1:2" x14ac:dyDescent="0.15">
      <c r="A3235" t="s">
        <v>5876</v>
      </c>
      <c r="B3235" s="6">
        <v>1379785</v>
      </c>
    </row>
    <row r="3236" spans="1:2" x14ac:dyDescent="0.15">
      <c r="A3236" t="s">
        <v>5877</v>
      </c>
      <c r="B3236" s="6">
        <v>897429</v>
      </c>
    </row>
    <row r="3237" spans="1:2" x14ac:dyDescent="0.15">
      <c r="A3237" t="s">
        <v>5878</v>
      </c>
      <c r="B3237" s="6">
        <v>69633</v>
      </c>
    </row>
    <row r="3238" spans="1:2" x14ac:dyDescent="0.15">
      <c r="A3238" t="s">
        <v>5879</v>
      </c>
      <c r="B3238" s="6">
        <v>1754170</v>
      </c>
    </row>
    <row r="3239" spans="1:2" x14ac:dyDescent="0.15">
      <c r="A3239" t="s">
        <v>707</v>
      </c>
      <c r="B3239" s="6">
        <v>1819133</v>
      </c>
    </row>
    <row r="3240" spans="1:2" x14ac:dyDescent="0.15">
      <c r="A3240" t="s">
        <v>5880</v>
      </c>
      <c r="B3240" s="6">
        <v>1821788</v>
      </c>
    </row>
    <row r="3241" spans="1:2" x14ac:dyDescent="0.15">
      <c r="A3241" t="s">
        <v>5881</v>
      </c>
      <c r="B3241" s="6">
        <v>1403431</v>
      </c>
    </row>
    <row r="3242" spans="1:2" x14ac:dyDescent="0.15">
      <c r="A3242" t="s">
        <v>5882</v>
      </c>
      <c r="B3242" s="6">
        <v>1423221</v>
      </c>
    </row>
    <row r="3243" spans="1:2" x14ac:dyDescent="0.15">
      <c r="A3243" t="s">
        <v>2105</v>
      </c>
      <c r="B3243" s="6">
        <v>1730430</v>
      </c>
    </row>
    <row r="3244" spans="1:2" x14ac:dyDescent="0.15">
      <c r="A3244" t="s">
        <v>5883</v>
      </c>
      <c r="B3244" s="6">
        <v>1450276</v>
      </c>
    </row>
    <row r="3245" spans="1:2" x14ac:dyDescent="0.15">
      <c r="A3245" t="s">
        <v>2111</v>
      </c>
      <c r="B3245" s="6">
        <v>1001233</v>
      </c>
    </row>
    <row r="3246" spans="1:2" x14ac:dyDescent="0.15">
      <c r="A3246" t="s">
        <v>5884</v>
      </c>
      <c r="B3246" s="6">
        <v>1773250</v>
      </c>
    </row>
    <row r="3247" spans="1:2" x14ac:dyDescent="0.15">
      <c r="A3247" t="s">
        <v>5885</v>
      </c>
      <c r="B3247" s="6">
        <v>1828972</v>
      </c>
    </row>
    <row r="3248" spans="1:2" x14ac:dyDescent="0.15">
      <c r="A3248" t="s">
        <v>5886</v>
      </c>
      <c r="B3248" s="6">
        <v>1195738</v>
      </c>
    </row>
    <row r="3249" spans="1:2" x14ac:dyDescent="0.15">
      <c r="A3249" t="s">
        <v>5887</v>
      </c>
      <c r="B3249" s="6">
        <v>1493225</v>
      </c>
    </row>
    <row r="3250" spans="1:2" x14ac:dyDescent="0.15">
      <c r="A3250" t="s">
        <v>5888</v>
      </c>
      <c r="B3250" s="6">
        <v>1630805</v>
      </c>
    </row>
    <row r="3251" spans="1:2" x14ac:dyDescent="0.15">
      <c r="A3251" t="s">
        <v>5889</v>
      </c>
      <c r="B3251" s="6">
        <v>1300391</v>
      </c>
    </row>
    <row r="3252" spans="1:2" x14ac:dyDescent="0.15">
      <c r="A3252" t="s">
        <v>5890</v>
      </c>
      <c r="B3252" s="6">
        <v>1756699</v>
      </c>
    </row>
    <row r="3253" spans="1:2" x14ac:dyDescent="0.15">
      <c r="A3253" t="s">
        <v>5891</v>
      </c>
      <c r="B3253" s="6">
        <v>1741231</v>
      </c>
    </row>
    <row r="3254" spans="1:2" x14ac:dyDescent="0.15">
      <c r="A3254" t="s">
        <v>5892</v>
      </c>
      <c r="B3254" s="6">
        <v>1084201</v>
      </c>
    </row>
    <row r="3255" spans="1:2" x14ac:dyDescent="0.15">
      <c r="A3255" t="s">
        <v>5893</v>
      </c>
      <c r="B3255" s="6">
        <v>1122904</v>
      </c>
    </row>
    <row r="3256" spans="1:2" x14ac:dyDescent="0.15">
      <c r="A3256" t="s">
        <v>5894</v>
      </c>
      <c r="B3256" s="6">
        <v>1296250</v>
      </c>
    </row>
    <row r="3257" spans="1:2" x14ac:dyDescent="0.15">
      <c r="A3257" t="s">
        <v>5895</v>
      </c>
      <c r="B3257" s="6">
        <v>1010000</v>
      </c>
    </row>
    <row r="3258" spans="1:2" x14ac:dyDescent="0.15">
      <c r="A3258" t="s">
        <v>460</v>
      </c>
      <c r="B3258" s="6">
        <v>1654151</v>
      </c>
    </row>
    <row r="3259" spans="1:2" x14ac:dyDescent="0.15">
      <c r="A3259" t="s">
        <v>5896</v>
      </c>
      <c r="B3259" s="6">
        <v>890447</v>
      </c>
    </row>
    <row r="3260" spans="1:2" x14ac:dyDescent="0.15">
      <c r="A3260" t="s">
        <v>2963</v>
      </c>
      <c r="B3260" s="6">
        <v>1616543</v>
      </c>
    </row>
    <row r="3261" spans="1:2" x14ac:dyDescent="0.15">
      <c r="A3261" t="s">
        <v>5897</v>
      </c>
      <c r="B3261" s="6">
        <v>1756908</v>
      </c>
    </row>
    <row r="3262" spans="1:2" x14ac:dyDescent="0.15">
      <c r="A3262" t="s">
        <v>2966</v>
      </c>
      <c r="B3262" s="6">
        <v>1570562</v>
      </c>
    </row>
    <row r="3263" spans="1:2" x14ac:dyDescent="0.15">
      <c r="A3263" t="s">
        <v>5898</v>
      </c>
      <c r="B3263" s="6">
        <v>82020</v>
      </c>
    </row>
    <row r="3264" spans="1:2" x14ac:dyDescent="0.15">
      <c r="A3264" t="s">
        <v>5899</v>
      </c>
      <c r="B3264" s="6">
        <v>1277866</v>
      </c>
    </row>
    <row r="3265" spans="1:2" x14ac:dyDescent="0.15">
      <c r="A3265" t="s">
        <v>5900</v>
      </c>
      <c r="B3265" s="6">
        <v>1066605</v>
      </c>
    </row>
    <row r="3266" spans="1:2" x14ac:dyDescent="0.15">
      <c r="A3266" t="s">
        <v>5901</v>
      </c>
      <c r="B3266" s="6">
        <v>1133470</v>
      </c>
    </row>
    <row r="3267" spans="1:2" x14ac:dyDescent="0.15">
      <c r="A3267" t="s">
        <v>5902</v>
      </c>
      <c r="B3267" s="6">
        <v>1593222</v>
      </c>
    </row>
    <row r="3268" spans="1:2" x14ac:dyDescent="0.15">
      <c r="A3268" t="s">
        <v>5903</v>
      </c>
      <c r="B3268" s="6">
        <v>1821159</v>
      </c>
    </row>
    <row r="3269" spans="1:2" x14ac:dyDescent="0.15">
      <c r="A3269" t="s">
        <v>2623</v>
      </c>
      <c r="B3269" s="6">
        <v>1834376</v>
      </c>
    </row>
    <row r="3270" spans="1:2" x14ac:dyDescent="0.15">
      <c r="A3270" t="s">
        <v>5904</v>
      </c>
      <c r="B3270" s="6">
        <v>1110611</v>
      </c>
    </row>
    <row r="3271" spans="1:2" x14ac:dyDescent="0.15">
      <c r="A3271" t="s">
        <v>5905</v>
      </c>
      <c r="B3271" s="6">
        <v>1630511</v>
      </c>
    </row>
    <row r="3272" spans="1:2" x14ac:dyDescent="0.15">
      <c r="A3272" t="s">
        <v>5906</v>
      </c>
      <c r="B3272" s="6">
        <v>1059386</v>
      </c>
    </row>
    <row r="3273" spans="1:2" x14ac:dyDescent="0.15">
      <c r="A3273" t="s">
        <v>5907</v>
      </c>
      <c r="B3273" s="6">
        <v>1728688</v>
      </c>
    </row>
    <row r="3274" spans="1:2" x14ac:dyDescent="0.15">
      <c r="A3274" t="s">
        <v>5908</v>
      </c>
      <c r="B3274" s="6">
        <v>1534254</v>
      </c>
    </row>
    <row r="3275" spans="1:2" x14ac:dyDescent="0.15">
      <c r="A3275" t="s">
        <v>1372</v>
      </c>
      <c r="B3275" s="6">
        <v>1055726</v>
      </c>
    </row>
    <row r="3276" spans="1:2" x14ac:dyDescent="0.15">
      <c r="A3276" t="s">
        <v>5909</v>
      </c>
      <c r="B3276" s="6">
        <v>1825249</v>
      </c>
    </row>
    <row r="3277" spans="1:2" x14ac:dyDescent="0.15">
      <c r="A3277" t="s">
        <v>2957</v>
      </c>
      <c r="B3277" s="6">
        <v>1816431</v>
      </c>
    </row>
    <row r="3278" spans="1:2" x14ac:dyDescent="0.15">
      <c r="A3278" t="s">
        <v>5910</v>
      </c>
      <c r="B3278" s="6">
        <v>896156</v>
      </c>
    </row>
    <row r="3279" spans="1:2" x14ac:dyDescent="0.15">
      <c r="A3279" t="s">
        <v>5911</v>
      </c>
      <c r="B3279" s="6">
        <v>1849056</v>
      </c>
    </row>
    <row r="3280" spans="1:2" x14ac:dyDescent="0.15">
      <c r="A3280" t="s">
        <v>5912</v>
      </c>
      <c r="B3280" s="6">
        <v>1590418</v>
      </c>
    </row>
    <row r="3281" spans="1:2" x14ac:dyDescent="0.15">
      <c r="A3281" t="s">
        <v>5913</v>
      </c>
      <c r="B3281" s="6">
        <v>866829</v>
      </c>
    </row>
    <row r="3282" spans="1:2" x14ac:dyDescent="0.15">
      <c r="A3282" t="s">
        <v>2789</v>
      </c>
      <c r="B3282" s="6">
        <v>1447362</v>
      </c>
    </row>
    <row r="3283" spans="1:2" x14ac:dyDescent="0.15">
      <c r="A3283" t="s">
        <v>5914</v>
      </c>
      <c r="B3283" s="6">
        <v>1602584</v>
      </c>
    </row>
    <row r="3284" spans="1:2" x14ac:dyDescent="0.15">
      <c r="A3284" t="s">
        <v>5915</v>
      </c>
      <c r="B3284" s="6">
        <v>879585</v>
      </c>
    </row>
    <row r="3285" spans="1:2" x14ac:dyDescent="0.15">
      <c r="A3285" t="s">
        <v>48</v>
      </c>
      <c r="B3285" s="6">
        <v>1496323</v>
      </c>
    </row>
    <row r="3286" spans="1:2" x14ac:dyDescent="0.15">
      <c r="A3286" t="s">
        <v>5916</v>
      </c>
      <c r="B3286" s="6">
        <v>1557915</v>
      </c>
    </row>
    <row r="3287" spans="1:2" x14ac:dyDescent="0.15">
      <c r="A3287" t="s">
        <v>5917</v>
      </c>
      <c r="B3287" s="6">
        <v>1844642</v>
      </c>
    </row>
    <row r="3288" spans="1:2" x14ac:dyDescent="0.15">
      <c r="A3288" t="s">
        <v>5918</v>
      </c>
      <c r="B3288" s="6">
        <v>1017480</v>
      </c>
    </row>
    <row r="3289" spans="1:2" x14ac:dyDescent="0.15">
      <c r="A3289" t="s">
        <v>527</v>
      </c>
      <c r="B3289" s="6">
        <v>1787400</v>
      </c>
    </row>
    <row r="3290" spans="1:2" x14ac:dyDescent="0.15">
      <c r="A3290" t="s">
        <v>5919</v>
      </c>
      <c r="B3290" s="6">
        <v>1734107</v>
      </c>
    </row>
    <row r="3291" spans="1:2" x14ac:dyDescent="0.15">
      <c r="A3291" t="s">
        <v>5920</v>
      </c>
      <c r="B3291" s="6">
        <v>1731805</v>
      </c>
    </row>
    <row r="3292" spans="1:2" x14ac:dyDescent="0.15">
      <c r="A3292" t="s">
        <v>1575</v>
      </c>
      <c r="B3292" s="6">
        <v>1322505</v>
      </c>
    </row>
    <row r="3293" spans="1:2" x14ac:dyDescent="0.15">
      <c r="A3293" t="s">
        <v>5921</v>
      </c>
      <c r="B3293" s="6">
        <v>1548717</v>
      </c>
    </row>
    <row r="3294" spans="1:2" x14ac:dyDescent="0.15">
      <c r="A3294" t="s">
        <v>5922</v>
      </c>
      <c r="B3294" s="6">
        <v>1812234</v>
      </c>
    </row>
    <row r="3295" spans="1:2" x14ac:dyDescent="0.15">
      <c r="A3295" t="s">
        <v>2624</v>
      </c>
      <c r="B3295" s="6">
        <v>722723</v>
      </c>
    </row>
    <row r="3296" spans="1:2" x14ac:dyDescent="0.15">
      <c r="A3296" t="s">
        <v>5923</v>
      </c>
      <c r="B3296" s="6">
        <v>1843588</v>
      </c>
    </row>
    <row r="3297" spans="1:2" x14ac:dyDescent="0.15">
      <c r="A3297" t="s">
        <v>5924</v>
      </c>
      <c r="B3297" s="6">
        <v>1826058</v>
      </c>
    </row>
    <row r="3298" spans="1:2" x14ac:dyDescent="0.15">
      <c r="A3298" t="s">
        <v>5925</v>
      </c>
      <c r="B3298" s="6">
        <v>909494</v>
      </c>
    </row>
    <row r="3299" spans="1:2" x14ac:dyDescent="0.15">
      <c r="A3299" t="s">
        <v>327</v>
      </c>
      <c r="B3299" s="6">
        <v>1720580</v>
      </c>
    </row>
    <row r="3300" spans="1:2" x14ac:dyDescent="0.15">
      <c r="A3300" t="s">
        <v>5926</v>
      </c>
      <c r="B3300" s="6">
        <v>1160990</v>
      </c>
    </row>
    <row r="3301" spans="1:2" x14ac:dyDescent="0.15">
      <c r="A3301" t="s">
        <v>5927</v>
      </c>
      <c r="B3301" s="6">
        <v>935419</v>
      </c>
    </row>
    <row r="3302" spans="1:2" x14ac:dyDescent="0.15">
      <c r="A3302" t="s">
        <v>2795</v>
      </c>
      <c r="B3302" s="6">
        <v>884624</v>
      </c>
    </row>
    <row r="3303" spans="1:2" x14ac:dyDescent="0.15">
      <c r="A3303" t="s">
        <v>5928</v>
      </c>
      <c r="B3303" s="6">
        <v>1840225</v>
      </c>
    </row>
    <row r="3304" spans="1:2" x14ac:dyDescent="0.15">
      <c r="A3304" t="s">
        <v>5929</v>
      </c>
      <c r="B3304" s="6">
        <v>1834045</v>
      </c>
    </row>
    <row r="3305" spans="1:2" x14ac:dyDescent="0.15">
      <c r="A3305" t="s">
        <v>5930</v>
      </c>
      <c r="B3305" s="6">
        <v>1095565</v>
      </c>
    </row>
    <row r="3306" spans="1:2" x14ac:dyDescent="0.15">
      <c r="A3306" t="s">
        <v>310</v>
      </c>
      <c r="B3306" s="6">
        <v>1604464</v>
      </c>
    </row>
    <row r="3307" spans="1:2" x14ac:dyDescent="0.15">
      <c r="A3307" t="s">
        <v>5931</v>
      </c>
      <c r="B3307" s="6">
        <v>1788257</v>
      </c>
    </row>
    <row r="3308" spans="1:2" x14ac:dyDescent="0.15">
      <c r="A3308" t="s">
        <v>2775</v>
      </c>
      <c r="B3308" s="6">
        <v>1756262</v>
      </c>
    </row>
    <row r="3309" spans="1:2" x14ac:dyDescent="0.15">
      <c r="A3309" t="s">
        <v>5932</v>
      </c>
      <c r="B3309" s="6">
        <v>1053706</v>
      </c>
    </row>
    <row r="3310" spans="1:2" x14ac:dyDescent="0.15">
      <c r="A3310" t="s">
        <v>2626</v>
      </c>
      <c r="B3310" s="6">
        <v>1866390</v>
      </c>
    </row>
    <row r="3311" spans="1:2" x14ac:dyDescent="0.15">
      <c r="A3311" t="s">
        <v>5933</v>
      </c>
      <c r="B3311" s="6">
        <v>1532981</v>
      </c>
    </row>
    <row r="3312" spans="1:2" x14ac:dyDescent="0.15">
      <c r="A3312" t="s">
        <v>5934</v>
      </c>
      <c r="B3312" s="6">
        <v>351834</v>
      </c>
    </row>
    <row r="3313" spans="1:2" x14ac:dyDescent="0.15">
      <c r="A3313" t="s">
        <v>2801</v>
      </c>
      <c r="B3313" s="6">
        <v>1812173</v>
      </c>
    </row>
    <row r="3314" spans="1:2" x14ac:dyDescent="0.15">
      <c r="A3314" t="s">
        <v>5935</v>
      </c>
      <c r="B3314" s="6">
        <v>1837393</v>
      </c>
    </row>
    <row r="3315" spans="1:2" x14ac:dyDescent="0.15">
      <c r="A3315" t="s">
        <v>5936</v>
      </c>
      <c r="B3315" s="6">
        <v>1823986</v>
      </c>
    </row>
    <row r="3316" spans="1:2" x14ac:dyDescent="0.15">
      <c r="A3316" t="s">
        <v>5937</v>
      </c>
      <c r="B3316" s="6">
        <v>1383082</v>
      </c>
    </row>
    <row r="3317" spans="1:2" x14ac:dyDescent="0.15">
      <c r="A3317" t="s">
        <v>5938</v>
      </c>
      <c r="B3317" s="6">
        <v>826675</v>
      </c>
    </row>
    <row r="3318" spans="1:2" x14ac:dyDescent="0.15">
      <c r="A3318" t="s">
        <v>5939</v>
      </c>
      <c r="B3318" s="6">
        <v>30305</v>
      </c>
    </row>
    <row r="3319" spans="1:2" x14ac:dyDescent="0.15">
      <c r="A3319" t="s">
        <v>5940</v>
      </c>
      <c r="B3319" s="6">
        <v>1124796</v>
      </c>
    </row>
    <row r="3320" spans="1:2" x14ac:dyDescent="0.15">
      <c r="A3320" t="s">
        <v>5941</v>
      </c>
      <c r="B3320" s="6">
        <v>33934</v>
      </c>
    </row>
    <row r="3321" spans="1:2" x14ac:dyDescent="0.15">
      <c r="A3321" t="s">
        <v>5942</v>
      </c>
      <c r="B3321" s="6">
        <v>357301</v>
      </c>
    </row>
    <row r="3322" spans="1:2" x14ac:dyDescent="0.15">
      <c r="A3322" t="s">
        <v>5943</v>
      </c>
      <c r="B3322" s="6">
        <v>319654</v>
      </c>
    </row>
    <row r="3323" spans="1:2" x14ac:dyDescent="0.15">
      <c r="A3323" t="s">
        <v>2226</v>
      </c>
      <c r="B3323" s="6">
        <v>1792267</v>
      </c>
    </row>
    <row r="3324" spans="1:2" x14ac:dyDescent="0.15">
      <c r="A3324" t="s">
        <v>5944</v>
      </c>
      <c r="B3324" s="6">
        <v>885601</v>
      </c>
    </row>
    <row r="3325" spans="1:2" x14ac:dyDescent="0.15">
      <c r="A3325" t="s">
        <v>5945</v>
      </c>
      <c r="B3325" s="6">
        <v>1490281</v>
      </c>
    </row>
    <row r="3326" spans="1:2" x14ac:dyDescent="0.15">
      <c r="A3326" t="s">
        <v>5946</v>
      </c>
      <c r="B3326" s="6">
        <v>1838957</v>
      </c>
    </row>
    <row r="3327" spans="1:2" x14ac:dyDescent="0.15">
      <c r="A3327" t="s">
        <v>2225</v>
      </c>
      <c r="B3327" s="6">
        <v>1808805</v>
      </c>
    </row>
    <row r="3328" spans="1:2" x14ac:dyDescent="0.15">
      <c r="A3328" t="s">
        <v>5947</v>
      </c>
      <c r="B3328" s="6">
        <v>1296435</v>
      </c>
    </row>
    <row r="3329" spans="1:2" x14ac:dyDescent="0.15">
      <c r="A3329" t="s">
        <v>5948</v>
      </c>
      <c r="B3329" s="6">
        <v>1810523</v>
      </c>
    </row>
    <row r="3330" spans="1:2" x14ac:dyDescent="0.15">
      <c r="A3330" t="s">
        <v>5949</v>
      </c>
      <c r="B3330" s="6">
        <v>1313510</v>
      </c>
    </row>
    <row r="3331" spans="1:2" x14ac:dyDescent="0.15">
      <c r="A3331" t="s">
        <v>5950</v>
      </c>
      <c r="B3331" s="6">
        <v>1625414</v>
      </c>
    </row>
    <row r="3332" spans="1:2" x14ac:dyDescent="0.15">
      <c r="A3332" t="s">
        <v>5951</v>
      </c>
      <c r="B3332" s="6">
        <v>1779128</v>
      </c>
    </row>
    <row r="3333" spans="1:2" x14ac:dyDescent="0.15">
      <c r="A3333" t="s">
        <v>5952</v>
      </c>
      <c r="B3333" s="6">
        <v>1698514</v>
      </c>
    </row>
    <row r="3334" spans="1:2" x14ac:dyDescent="0.15">
      <c r="A3334" t="s">
        <v>5953</v>
      </c>
      <c r="B3334" s="6">
        <v>1482981</v>
      </c>
    </row>
    <row r="3335" spans="1:2" x14ac:dyDescent="0.15">
      <c r="A3335" t="s">
        <v>2986</v>
      </c>
      <c r="B3335" s="6">
        <v>1287098</v>
      </c>
    </row>
    <row r="3336" spans="1:2" x14ac:dyDescent="0.15">
      <c r="A3336" t="s">
        <v>5954</v>
      </c>
      <c r="B3336" s="6">
        <v>1777319</v>
      </c>
    </row>
    <row r="3337" spans="1:2" x14ac:dyDescent="0.15">
      <c r="A3337" t="s">
        <v>2208</v>
      </c>
      <c r="B3337" s="6">
        <v>1723128</v>
      </c>
    </row>
    <row r="3338" spans="1:2" x14ac:dyDescent="0.15">
      <c r="A3338" t="s">
        <v>5955</v>
      </c>
      <c r="B3338" s="6">
        <v>1378453</v>
      </c>
    </row>
    <row r="3339" spans="1:2" x14ac:dyDescent="0.15">
      <c r="A3339" t="s">
        <v>5956</v>
      </c>
      <c r="B3339" s="6">
        <v>1290677</v>
      </c>
    </row>
    <row r="3340" spans="1:2" x14ac:dyDescent="0.15">
      <c r="A3340" t="s">
        <v>5957</v>
      </c>
      <c r="B3340" s="6">
        <v>65770</v>
      </c>
    </row>
    <row r="3341" spans="1:2" x14ac:dyDescent="0.15">
      <c r="A3341" t="s">
        <v>5958</v>
      </c>
      <c r="B3341" s="6">
        <v>1838108</v>
      </c>
    </row>
    <row r="3342" spans="1:2" x14ac:dyDescent="0.15">
      <c r="A3342" t="s">
        <v>5959</v>
      </c>
      <c r="B3342" s="6">
        <v>798949</v>
      </c>
    </row>
    <row r="3343" spans="1:2" x14ac:dyDescent="0.15">
      <c r="A3343" t="s">
        <v>5960</v>
      </c>
      <c r="B3343" s="6">
        <v>1722438</v>
      </c>
    </row>
    <row r="3344" spans="1:2" x14ac:dyDescent="0.15">
      <c r="A3344" t="s">
        <v>5961</v>
      </c>
      <c r="B3344" s="6">
        <v>1816581</v>
      </c>
    </row>
    <row r="3345" spans="1:2" x14ac:dyDescent="0.15">
      <c r="A3345" t="s">
        <v>5962</v>
      </c>
      <c r="B3345" s="6">
        <v>1395325</v>
      </c>
    </row>
    <row r="3346" spans="1:2" x14ac:dyDescent="0.15">
      <c r="A3346" t="s">
        <v>5963</v>
      </c>
      <c r="B3346" s="6">
        <v>1824403</v>
      </c>
    </row>
    <row r="3347" spans="1:2" x14ac:dyDescent="0.15">
      <c r="A3347" t="s">
        <v>5964</v>
      </c>
      <c r="B3347" s="6">
        <v>1653384</v>
      </c>
    </row>
    <row r="3348" spans="1:2" x14ac:dyDescent="0.15">
      <c r="A3348" t="s">
        <v>5965</v>
      </c>
      <c r="B3348" s="6">
        <v>1111863</v>
      </c>
    </row>
    <row r="3349" spans="1:2" x14ac:dyDescent="0.15">
      <c r="A3349" t="s">
        <v>5966</v>
      </c>
      <c r="B3349" s="6">
        <v>1562528</v>
      </c>
    </row>
    <row r="3350" spans="1:2" x14ac:dyDescent="0.15">
      <c r="A3350" t="s">
        <v>5967</v>
      </c>
      <c r="B3350" s="6">
        <v>1835654</v>
      </c>
    </row>
    <row r="3351" spans="1:2" x14ac:dyDescent="0.15">
      <c r="A3351" t="s">
        <v>5968</v>
      </c>
      <c r="B3351" s="6">
        <v>1865631</v>
      </c>
    </row>
    <row r="3352" spans="1:2" x14ac:dyDescent="0.15">
      <c r="A3352" t="s">
        <v>5969</v>
      </c>
      <c r="B3352" s="6">
        <v>1794350</v>
      </c>
    </row>
    <row r="3353" spans="1:2" x14ac:dyDescent="0.15">
      <c r="A3353" t="s">
        <v>5970</v>
      </c>
      <c r="B3353" s="6">
        <v>1227862</v>
      </c>
    </row>
    <row r="3354" spans="1:2" x14ac:dyDescent="0.15">
      <c r="A3354" t="s">
        <v>5971</v>
      </c>
      <c r="B3354" s="6">
        <v>1608742</v>
      </c>
    </row>
    <row r="3355" spans="1:2" x14ac:dyDescent="0.15">
      <c r="A3355" t="s">
        <v>2804</v>
      </c>
      <c r="B3355" s="6">
        <v>1870940</v>
      </c>
    </row>
    <row r="3356" spans="1:2" x14ac:dyDescent="0.15">
      <c r="A3356" t="s">
        <v>5972</v>
      </c>
      <c r="B3356" s="6">
        <v>1562818</v>
      </c>
    </row>
    <row r="3357" spans="1:2" x14ac:dyDescent="0.15">
      <c r="A3357" t="s">
        <v>5973</v>
      </c>
      <c r="B3357" s="6">
        <v>712770</v>
      </c>
    </row>
    <row r="3358" spans="1:2" x14ac:dyDescent="0.15">
      <c r="A3358" t="s">
        <v>5974</v>
      </c>
      <c r="B3358" s="6">
        <v>1596993</v>
      </c>
    </row>
    <row r="3359" spans="1:2" x14ac:dyDescent="0.15">
      <c r="A3359" t="s">
        <v>5975</v>
      </c>
      <c r="B3359" s="6">
        <v>1175535</v>
      </c>
    </row>
    <row r="3360" spans="1:2" x14ac:dyDescent="0.15">
      <c r="A3360" t="s">
        <v>5976</v>
      </c>
      <c r="B3360" s="6">
        <v>1697587</v>
      </c>
    </row>
    <row r="3361" spans="1:2" x14ac:dyDescent="0.15">
      <c r="A3361" t="s">
        <v>5977</v>
      </c>
      <c r="B3361" s="6">
        <v>913059</v>
      </c>
    </row>
    <row r="3362" spans="1:2" x14ac:dyDescent="0.15">
      <c r="A3362" t="s">
        <v>5978</v>
      </c>
      <c r="B3362" s="6">
        <v>933267</v>
      </c>
    </row>
    <row r="3363" spans="1:2" x14ac:dyDescent="0.15">
      <c r="A3363" t="s">
        <v>5979</v>
      </c>
      <c r="B3363" s="6">
        <v>1273441</v>
      </c>
    </row>
    <row r="3364" spans="1:2" x14ac:dyDescent="0.15">
      <c r="A3364" t="s">
        <v>5980</v>
      </c>
      <c r="B3364" s="6">
        <v>1818876</v>
      </c>
    </row>
    <row r="3365" spans="1:2" x14ac:dyDescent="0.15">
      <c r="A3365" t="s">
        <v>5981</v>
      </c>
      <c r="B3365" s="6">
        <v>880892</v>
      </c>
    </row>
    <row r="3366" spans="1:2" x14ac:dyDescent="0.15">
      <c r="A3366" t="s">
        <v>5982</v>
      </c>
      <c r="B3366" s="6">
        <v>1762417</v>
      </c>
    </row>
    <row r="3367" spans="1:2" x14ac:dyDescent="0.15">
      <c r="A3367" t="s">
        <v>2792</v>
      </c>
      <c r="B3367" s="6">
        <v>1294133</v>
      </c>
    </row>
    <row r="3368" spans="1:2" x14ac:dyDescent="0.15">
      <c r="A3368" t="s">
        <v>5983</v>
      </c>
      <c r="B3368" s="6">
        <v>1668673</v>
      </c>
    </row>
    <row r="3369" spans="1:2" x14ac:dyDescent="0.15">
      <c r="A3369" t="s">
        <v>5984</v>
      </c>
      <c r="B3369" s="6">
        <v>1720424</v>
      </c>
    </row>
    <row r="3370" spans="1:2" x14ac:dyDescent="0.15">
      <c r="A3370" t="s">
        <v>5985</v>
      </c>
      <c r="B3370" s="6">
        <v>1635977</v>
      </c>
    </row>
    <row r="3371" spans="1:2" x14ac:dyDescent="0.15">
      <c r="A3371" t="s">
        <v>5986</v>
      </c>
      <c r="B3371" s="6">
        <v>877463</v>
      </c>
    </row>
    <row r="3372" spans="1:2" x14ac:dyDescent="0.15">
      <c r="A3372" t="s">
        <v>5987</v>
      </c>
      <c r="B3372" s="6">
        <v>890541</v>
      </c>
    </row>
    <row r="3373" spans="1:2" x14ac:dyDescent="0.15">
      <c r="A3373" t="s">
        <v>5988</v>
      </c>
      <c r="B3373" s="6">
        <v>1466026</v>
      </c>
    </row>
    <row r="3374" spans="1:2" x14ac:dyDescent="0.15">
      <c r="A3374" t="s">
        <v>5989</v>
      </c>
      <c r="B3374" s="6">
        <v>1356115</v>
      </c>
    </row>
    <row r="3375" spans="1:2" x14ac:dyDescent="0.15">
      <c r="A3375" t="s">
        <v>5990</v>
      </c>
      <c r="B3375" s="6">
        <v>1514416</v>
      </c>
    </row>
    <row r="3376" spans="1:2" x14ac:dyDescent="0.15">
      <c r="A3376" t="s">
        <v>5991</v>
      </c>
      <c r="B3376" s="6">
        <v>1050743</v>
      </c>
    </row>
    <row r="3377" spans="1:2" x14ac:dyDescent="0.15">
      <c r="A3377" t="s">
        <v>5992</v>
      </c>
      <c r="B3377" s="6">
        <v>1579684</v>
      </c>
    </row>
    <row r="3378" spans="1:2" x14ac:dyDescent="0.15">
      <c r="A3378" t="s">
        <v>5993</v>
      </c>
      <c r="B3378" s="6">
        <v>1171486</v>
      </c>
    </row>
    <row r="3379" spans="1:2" x14ac:dyDescent="0.15">
      <c r="A3379" t="s">
        <v>946</v>
      </c>
      <c r="B3379" s="6">
        <v>1782999</v>
      </c>
    </row>
    <row r="3380" spans="1:2" x14ac:dyDescent="0.15">
      <c r="A3380" t="s">
        <v>5994</v>
      </c>
      <c r="B3380" s="6">
        <v>711772</v>
      </c>
    </row>
    <row r="3381" spans="1:2" x14ac:dyDescent="0.15">
      <c r="A3381" t="s">
        <v>2216</v>
      </c>
      <c r="B3381" s="6">
        <v>827871</v>
      </c>
    </row>
    <row r="3382" spans="1:2" x14ac:dyDescent="0.15">
      <c r="A3382" t="s">
        <v>5995</v>
      </c>
      <c r="B3382" s="6">
        <v>1830232</v>
      </c>
    </row>
    <row r="3383" spans="1:2" x14ac:dyDescent="0.15">
      <c r="A3383" t="s">
        <v>5996</v>
      </c>
      <c r="B3383" s="6">
        <v>1823608</v>
      </c>
    </row>
    <row r="3384" spans="1:2" x14ac:dyDescent="0.15">
      <c r="A3384" t="s">
        <v>347</v>
      </c>
      <c r="B3384" s="6">
        <v>1845337</v>
      </c>
    </row>
    <row r="3385" spans="1:2" x14ac:dyDescent="0.15">
      <c r="A3385" t="s">
        <v>5997</v>
      </c>
      <c r="B3385" s="6">
        <v>1713748</v>
      </c>
    </row>
    <row r="3386" spans="1:2" x14ac:dyDescent="0.15">
      <c r="A3386" t="s">
        <v>5998</v>
      </c>
      <c r="B3386" s="6">
        <v>1759631</v>
      </c>
    </row>
    <row r="3387" spans="1:2" x14ac:dyDescent="0.15">
      <c r="A3387" t="s">
        <v>5999</v>
      </c>
      <c r="B3387" s="6">
        <v>351817</v>
      </c>
    </row>
    <row r="3388" spans="1:2" x14ac:dyDescent="0.15">
      <c r="A3388" t="s">
        <v>6000</v>
      </c>
      <c r="B3388" s="6">
        <v>1044777</v>
      </c>
    </row>
    <row r="3389" spans="1:2" x14ac:dyDescent="0.15">
      <c r="A3389" t="s">
        <v>6001</v>
      </c>
      <c r="B3389" s="6">
        <v>1581760</v>
      </c>
    </row>
    <row r="3390" spans="1:2" x14ac:dyDescent="0.15">
      <c r="A3390" t="s">
        <v>1743</v>
      </c>
      <c r="B3390" s="6">
        <v>1347178</v>
      </c>
    </row>
    <row r="3391" spans="1:2" x14ac:dyDescent="0.15">
      <c r="A3391" t="s">
        <v>6002</v>
      </c>
      <c r="B3391" s="6">
        <v>713425</v>
      </c>
    </row>
    <row r="3392" spans="1:2" x14ac:dyDescent="0.15">
      <c r="A3392" t="s">
        <v>2787</v>
      </c>
      <c r="B3392" s="6">
        <v>1555279</v>
      </c>
    </row>
    <row r="3393" spans="1:2" x14ac:dyDescent="0.15">
      <c r="A3393" t="s">
        <v>6003</v>
      </c>
      <c r="B3393" s="6">
        <v>910612</v>
      </c>
    </row>
    <row r="3394" spans="1:2" x14ac:dyDescent="0.15">
      <c r="A3394" t="s">
        <v>6004</v>
      </c>
      <c r="B3394" s="6">
        <v>1769484</v>
      </c>
    </row>
    <row r="3395" spans="1:2" x14ac:dyDescent="0.15">
      <c r="A3395" t="s">
        <v>6005</v>
      </c>
      <c r="B3395" s="6">
        <v>1850235</v>
      </c>
    </row>
    <row r="3396" spans="1:2" x14ac:dyDescent="0.15">
      <c r="A3396" t="s">
        <v>6006</v>
      </c>
      <c r="B3396" s="6">
        <v>1838219</v>
      </c>
    </row>
    <row r="3397" spans="1:2" x14ac:dyDescent="0.15">
      <c r="A3397" t="s">
        <v>2101</v>
      </c>
      <c r="B3397" s="6">
        <v>1830487</v>
      </c>
    </row>
    <row r="3398" spans="1:2" x14ac:dyDescent="0.15">
      <c r="A3398" t="s">
        <v>6007</v>
      </c>
      <c r="B3398" s="6">
        <v>1616533</v>
      </c>
    </row>
    <row r="3399" spans="1:2" x14ac:dyDescent="0.15">
      <c r="A3399" t="s">
        <v>6008</v>
      </c>
      <c r="B3399" s="6">
        <v>1812477</v>
      </c>
    </row>
    <row r="3400" spans="1:2" x14ac:dyDescent="0.15">
      <c r="A3400" t="s">
        <v>6009</v>
      </c>
      <c r="B3400" s="6">
        <v>1841389</v>
      </c>
    </row>
    <row r="3401" spans="1:2" x14ac:dyDescent="0.15">
      <c r="A3401" t="s">
        <v>6010</v>
      </c>
      <c r="B3401" s="6">
        <v>1633336</v>
      </c>
    </row>
    <row r="3402" spans="1:2" x14ac:dyDescent="0.15">
      <c r="A3402" t="s">
        <v>6011</v>
      </c>
      <c r="B3402" s="6">
        <v>1842046</v>
      </c>
    </row>
    <row r="3403" spans="1:2" x14ac:dyDescent="0.15">
      <c r="A3403" t="s">
        <v>6012</v>
      </c>
      <c r="B3403" s="6">
        <v>100591</v>
      </c>
    </row>
    <row r="3404" spans="1:2" x14ac:dyDescent="0.15">
      <c r="A3404" t="s">
        <v>6013</v>
      </c>
      <c r="B3404" s="6">
        <v>1842386</v>
      </c>
    </row>
    <row r="3405" spans="1:2" x14ac:dyDescent="0.15">
      <c r="A3405" t="s">
        <v>962</v>
      </c>
      <c r="B3405" s="6">
        <v>1623715</v>
      </c>
    </row>
    <row r="3406" spans="1:2" x14ac:dyDescent="0.15">
      <c r="A3406" t="s">
        <v>6014</v>
      </c>
      <c r="B3406" s="6">
        <v>1393299</v>
      </c>
    </row>
    <row r="3407" spans="1:2" x14ac:dyDescent="0.15">
      <c r="A3407" t="s">
        <v>6015</v>
      </c>
      <c r="B3407" s="6">
        <v>1048268</v>
      </c>
    </row>
    <row r="3408" spans="1:2" x14ac:dyDescent="0.15">
      <c r="A3408" t="s">
        <v>6016</v>
      </c>
      <c r="B3408" s="6">
        <v>1587987</v>
      </c>
    </row>
    <row r="3409" spans="1:2" x14ac:dyDescent="0.15">
      <c r="A3409" t="s">
        <v>2511</v>
      </c>
      <c r="B3409" s="6">
        <v>1290877</v>
      </c>
    </row>
    <row r="3410" spans="1:2" x14ac:dyDescent="0.15">
      <c r="A3410" t="s">
        <v>6017</v>
      </c>
      <c r="B3410" s="6">
        <v>1437071</v>
      </c>
    </row>
    <row r="3411" spans="1:2" x14ac:dyDescent="0.15">
      <c r="A3411" t="s">
        <v>6018</v>
      </c>
      <c r="B3411" s="6">
        <v>1780531</v>
      </c>
    </row>
    <row r="3412" spans="1:2" x14ac:dyDescent="0.15">
      <c r="A3412" t="s">
        <v>2213</v>
      </c>
      <c r="B3412" s="6">
        <v>1267565</v>
      </c>
    </row>
    <row r="3413" spans="1:2" x14ac:dyDescent="0.15">
      <c r="A3413" t="s">
        <v>2228</v>
      </c>
      <c r="B3413" s="6">
        <v>1672688</v>
      </c>
    </row>
    <row r="3414" spans="1:2" x14ac:dyDescent="0.15">
      <c r="A3414" t="s">
        <v>774</v>
      </c>
      <c r="B3414" s="6">
        <v>1826457</v>
      </c>
    </row>
    <row r="3415" spans="1:2" x14ac:dyDescent="0.15">
      <c r="A3415" t="s">
        <v>6019</v>
      </c>
      <c r="B3415" s="6">
        <v>886206</v>
      </c>
    </row>
    <row r="3416" spans="1:2" x14ac:dyDescent="0.15">
      <c r="A3416" t="s">
        <v>6020</v>
      </c>
      <c r="B3416" s="6">
        <v>99302</v>
      </c>
    </row>
    <row r="3417" spans="1:2" x14ac:dyDescent="0.15">
      <c r="A3417" t="s">
        <v>6021</v>
      </c>
      <c r="B3417" s="6">
        <v>1564180</v>
      </c>
    </row>
    <row r="3418" spans="1:2" x14ac:dyDescent="0.15">
      <c r="A3418" t="s">
        <v>6022</v>
      </c>
      <c r="B3418" s="6">
        <v>1546429</v>
      </c>
    </row>
    <row r="3419" spans="1:2" x14ac:dyDescent="0.15">
      <c r="A3419" t="s">
        <v>1755</v>
      </c>
      <c r="B3419" s="6">
        <v>1623526</v>
      </c>
    </row>
    <row r="3420" spans="1:2" x14ac:dyDescent="0.15">
      <c r="A3420" t="s">
        <v>6023</v>
      </c>
      <c r="B3420" s="6">
        <v>714562</v>
      </c>
    </row>
    <row r="3421" spans="1:2" x14ac:dyDescent="0.15">
      <c r="A3421" t="s">
        <v>2632</v>
      </c>
      <c r="B3421" s="6">
        <v>1813914</v>
      </c>
    </row>
    <row r="3422" spans="1:2" x14ac:dyDescent="0.15">
      <c r="A3422" t="s">
        <v>6024</v>
      </c>
      <c r="B3422" s="6">
        <v>315858</v>
      </c>
    </row>
    <row r="3423" spans="1:2" x14ac:dyDescent="0.15">
      <c r="A3423" t="s">
        <v>6025</v>
      </c>
      <c r="B3423" s="6">
        <v>1840780</v>
      </c>
    </row>
    <row r="3424" spans="1:2" x14ac:dyDescent="0.15">
      <c r="A3424" t="s">
        <v>6026</v>
      </c>
      <c r="B3424" s="6">
        <v>1176194</v>
      </c>
    </row>
    <row r="3425" spans="1:2" x14ac:dyDescent="0.15">
      <c r="A3425" t="s">
        <v>6027</v>
      </c>
      <c r="B3425" s="6">
        <v>1314966</v>
      </c>
    </row>
    <row r="3426" spans="1:2" x14ac:dyDescent="0.15">
      <c r="A3426" t="s">
        <v>6028</v>
      </c>
      <c r="B3426" s="6">
        <v>1824734</v>
      </c>
    </row>
    <row r="3427" spans="1:2" x14ac:dyDescent="0.15">
      <c r="A3427" t="s">
        <v>6029</v>
      </c>
      <c r="B3427" s="6">
        <v>799850</v>
      </c>
    </row>
    <row r="3428" spans="1:2" x14ac:dyDescent="0.15">
      <c r="A3428" t="s">
        <v>6030</v>
      </c>
      <c r="B3428" s="6">
        <v>1308208</v>
      </c>
    </row>
    <row r="3429" spans="1:2" x14ac:dyDescent="0.15">
      <c r="A3429" t="s">
        <v>1376</v>
      </c>
      <c r="B3429" s="6">
        <v>1768224</v>
      </c>
    </row>
    <row r="3430" spans="1:2" x14ac:dyDescent="0.15">
      <c r="A3430" t="s">
        <v>2995</v>
      </c>
      <c r="B3430" s="6">
        <v>834365</v>
      </c>
    </row>
    <row r="3431" spans="1:2" x14ac:dyDescent="0.15">
      <c r="A3431" t="s">
        <v>6031</v>
      </c>
      <c r="B3431" s="6">
        <v>1821329</v>
      </c>
    </row>
    <row r="3432" spans="1:2" x14ac:dyDescent="0.15">
      <c r="A3432" t="s">
        <v>6032</v>
      </c>
      <c r="B3432" s="6">
        <v>885125</v>
      </c>
    </row>
    <row r="3433" spans="1:2" x14ac:dyDescent="0.15">
      <c r="A3433" t="s">
        <v>2098</v>
      </c>
      <c r="B3433" s="6">
        <v>1728117</v>
      </c>
    </row>
    <row r="3434" spans="1:2" x14ac:dyDescent="0.15">
      <c r="A3434" t="s">
        <v>6033</v>
      </c>
      <c r="B3434" s="6">
        <v>1799567</v>
      </c>
    </row>
    <row r="3435" spans="1:2" x14ac:dyDescent="0.15">
      <c r="A3435" t="s">
        <v>6034</v>
      </c>
      <c r="B3435" s="6">
        <v>883569</v>
      </c>
    </row>
    <row r="3436" spans="1:2" x14ac:dyDescent="0.15">
      <c r="A3436" t="s">
        <v>2211</v>
      </c>
      <c r="B3436" s="6">
        <v>1783010</v>
      </c>
    </row>
    <row r="3437" spans="1:2" x14ac:dyDescent="0.15">
      <c r="A3437" t="s">
        <v>6035</v>
      </c>
      <c r="B3437" s="6">
        <v>902791</v>
      </c>
    </row>
    <row r="3438" spans="1:2" x14ac:dyDescent="0.15">
      <c r="A3438" t="s">
        <v>6036</v>
      </c>
      <c r="B3438" s="6">
        <v>1642453</v>
      </c>
    </row>
    <row r="3439" spans="1:2" x14ac:dyDescent="0.15">
      <c r="A3439" t="s">
        <v>6037</v>
      </c>
      <c r="B3439" s="6">
        <v>1084765</v>
      </c>
    </row>
    <row r="3440" spans="1:2" x14ac:dyDescent="0.15">
      <c r="A3440" t="s">
        <v>6038</v>
      </c>
      <c r="B3440" s="6">
        <v>1409171</v>
      </c>
    </row>
    <row r="3441" spans="1:2" x14ac:dyDescent="0.15">
      <c r="A3441" t="s">
        <v>6039</v>
      </c>
      <c r="B3441" s="6">
        <v>1573221</v>
      </c>
    </row>
    <row r="3442" spans="1:2" x14ac:dyDescent="0.15">
      <c r="A3442" t="s">
        <v>6040</v>
      </c>
      <c r="B3442" s="6">
        <v>1515671</v>
      </c>
    </row>
    <row r="3443" spans="1:2" x14ac:dyDescent="0.15">
      <c r="A3443" t="s">
        <v>6041</v>
      </c>
      <c r="B3443" s="6">
        <v>1746109</v>
      </c>
    </row>
    <row r="3444" spans="1:2" x14ac:dyDescent="0.15">
      <c r="A3444" t="s">
        <v>6042</v>
      </c>
      <c r="B3444" s="6">
        <v>1715497</v>
      </c>
    </row>
    <row r="3445" spans="1:2" x14ac:dyDescent="0.15">
      <c r="A3445" t="s">
        <v>6043</v>
      </c>
      <c r="B3445" s="6">
        <v>1819574</v>
      </c>
    </row>
    <row r="3446" spans="1:2" x14ac:dyDescent="0.15">
      <c r="A3446" t="s">
        <v>2625</v>
      </c>
      <c r="B3446" s="6">
        <v>1832332</v>
      </c>
    </row>
    <row r="3447" spans="1:2" x14ac:dyDescent="0.15">
      <c r="A3447" t="s">
        <v>6044</v>
      </c>
      <c r="B3447" s="6">
        <v>1748773</v>
      </c>
    </row>
    <row r="3448" spans="1:2" x14ac:dyDescent="0.15">
      <c r="A3448" t="s">
        <v>6045</v>
      </c>
      <c r="B3448" s="6">
        <v>1060349</v>
      </c>
    </row>
    <row r="3449" spans="1:2" x14ac:dyDescent="0.15">
      <c r="A3449" t="s">
        <v>6046</v>
      </c>
      <c r="B3449" s="6">
        <v>1315257</v>
      </c>
    </row>
    <row r="3450" spans="1:2" x14ac:dyDescent="0.15">
      <c r="A3450" t="s">
        <v>6047</v>
      </c>
      <c r="B3450" s="6">
        <v>1419945</v>
      </c>
    </row>
    <row r="3451" spans="1:2" x14ac:dyDescent="0.15">
      <c r="A3451" t="s">
        <v>6048</v>
      </c>
      <c r="B3451" s="6">
        <v>1717161</v>
      </c>
    </row>
    <row r="3452" spans="1:2" x14ac:dyDescent="0.15">
      <c r="A3452" t="s">
        <v>6049</v>
      </c>
      <c r="B3452" s="6">
        <v>1756390</v>
      </c>
    </row>
    <row r="3453" spans="1:2" x14ac:dyDescent="0.15">
      <c r="A3453" t="s">
        <v>6050</v>
      </c>
      <c r="B3453" s="6">
        <v>1400438</v>
      </c>
    </row>
    <row r="3454" spans="1:2" x14ac:dyDescent="0.15">
      <c r="A3454" t="s">
        <v>6051</v>
      </c>
      <c r="B3454" s="6">
        <v>102752</v>
      </c>
    </row>
    <row r="3455" spans="1:2" x14ac:dyDescent="0.15">
      <c r="A3455" t="s">
        <v>6052</v>
      </c>
      <c r="B3455" s="6">
        <v>1340677</v>
      </c>
    </row>
    <row r="3456" spans="1:2" x14ac:dyDescent="0.15">
      <c r="A3456" t="s">
        <v>776</v>
      </c>
      <c r="B3456" s="6">
        <v>1549595</v>
      </c>
    </row>
    <row r="3457" spans="1:2" x14ac:dyDescent="0.15">
      <c r="A3457" t="s">
        <v>6053</v>
      </c>
      <c r="B3457" s="6">
        <v>320121</v>
      </c>
    </row>
    <row r="3458" spans="1:2" x14ac:dyDescent="0.15">
      <c r="A3458" t="s">
        <v>6054</v>
      </c>
      <c r="B3458" s="6">
        <v>1276533</v>
      </c>
    </row>
    <row r="3459" spans="1:2" x14ac:dyDescent="0.15">
      <c r="A3459" t="s">
        <v>6055</v>
      </c>
      <c r="B3459" s="6">
        <v>1117297</v>
      </c>
    </row>
    <row r="3460" spans="1:2" x14ac:dyDescent="0.15">
      <c r="A3460" t="s">
        <v>6056</v>
      </c>
      <c r="B3460" s="6">
        <v>879361</v>
      </c>
    </row>
    <row r="3461" spans="1:2" x14ac:dyDescent="0.15">
      <c r="A3461" t="s">
        <v>6057</v>
      </c>
      <c r="B3461" s="6">
        <v>1031316</v>
      </c>
    </row>
    <row r="3462" spans="1:2" x14ac:dyDescent="0.15">
      <c r="A3462" t="s">
        <v>6058</v>
      </c>
      <c r="B3462" s="6">
        <v>909108</v>
      </c>
    </row>
    <row r="3463" spans="1:2" x14ac:dyDescent="0.15">
      <c r="A3463" t="s">
        <v>6059</v>
      </c>
      <c r="B3463" s="6">
        <v>1840859</v>
      </c>
    </row>
    <row r="3464" spans="1:2" x14ac:dyDescent="0.15">
      <c r="A3464" t="s">
        <v>6060</v>
      </c>
      <c r="B3464" s="6">
        <v>1437194</v>
      </c>
    </row>
    <row r="3465" spans="1:2" x14ac:dyDescent="0.15">
      <c r="A3465" t="s">
        <v>252</v>
      </c>
      <c r="B3465" s="6">
        <v>1810182</v>
      </c>
    </row>
    <row r="3466" spans="1:2" x14ac:dyDescent="0.15">
      <c r="A3466" t="s">
        <v>2574</v>
      </c>
      <c r="B3466" s="6">
        <v>1818331</v>
      </c>
    </row>
    <row r="3467" spans="1:2" x14ac:dyDescent="0.15">
      <c r="A3467" t="s">
        <v>6061</v>
      </c>
      <c r="B3467" s="6">
        <v>1235468</v>
      </c>
    </row>
    <row r="3468" spans="1:2" x14ac:dyDescent="0.15">
      <c r="A3468" t="s">
        <v>2794</v>
      </c>
      <c r="B3468" s="6">
        <v>924717</v>
      </c>
    </row>
    <row r="3469" spans="1:2" x14ac:dyDescent="0.15">
      <c r="A3469" t="s">
        <v>6062</v>
      </c>
      <c r="B3469" s="6">
        <v>1826889</v>
      </c>
    </row>
    <row r="3470" spans="1:2" x14ac:dyDescent="0.15">
      <c r="A3470" t="s">
        <v>966</v>
      </c>
      <c r="B3470" s="6">
        <v>1764013</v>
      </c>
    </row>
    <row r="3471" spans="1:2" x14ac:dyDescent="0.15">
      <c r="A3471" t="s">
        <v>3030</v>
      </c>
      <c r="B3471" s="6">
        <v>1818787</v>
      </c>
    </row>
    <row r="3472" spans="1:2" x14ac:dyDescent="0.15">
      <c r="A3472" t="s">
        <v>6063</v>
      </c>
      <c r="B3472" s="6">
        <v>1215913</v>
      </c>
    </row>
    <row r="3473" spans="1:2" x14ac:dyDescent="0.15">
      <c r="A3473" t="s">
        <v>6064</v>
      </c>
      <c r="B3473" s="6">
        <v>1043337</v>
      </c>
    </row>
    <row r="3474" spans="1:2" x14ac:dyDescent="0.15">
      <c r="A3474" t="s">
        <v>6065</v>
      </c>
      <c r="B3474" s="6">
        <v>1827076</v>
      </c>
    </row>
    <row r="3475" spans="1:2" x14ac:dyDescent="0.15">
      <c r="A3475" t="s">
        <v>6066</v>
      </c>
      <c r="B3475" s="6">
        <v>1437958</v>
      </c>
    </row>
    <row r="3476" spans="1:2" x14ac:dyDescent="0.15">
      <c r="A3476" t="s">
        <v>6067</v>
      </c>
      <c r="B3476" s="6">
        <v>17313</v>
      </c>
    </row>
    <row r="3477" spans="1:2" x14ac:dyDescent="0.15">
      <c r="A3477" t="s">
        <v>6068</v>
      </c>
      <c r="B3477" s="6">
        <v>1227500</v>
      </c>
    </row>
    <row r="3478" spans="1:2" x14ac:dyDescent="0.15">
      <c r="A3478" t="s">
        <v>6069</v>
      </c>
      <c r="B3478" s="6">
        <v>1115128</v>
      </c>
    </row>
    <row r="3479" spans="1:2" x14ac:dyDescent="0.15">
      <c r="A3479" t="s">
        <v>6070</v>
      </c>
      <c r="B3479" s="6">
        <v>709337</v>
      </c>
    </row>
    <row r="3480" spans="1:2" x14ac:dyDescent="0.15">
      <c r="A3480" t="s">
        <v>6071</v>
      </c>
      <c r="B3480" s="6">
        <v>1441236</v>
      </c>
    </row>
    <row r="3481" spans="1:2" x14ac:dyDescent="0.15">
      <c r="A3481" t="s">
        <v>6072</v>
      </c>
      <c r="B3481" s="6">
        <v>878518</v>
      </c>
    </row>
    <row r="3482" spans="1:2" x14ac:dyDescent="0.15">
      <c r="A3482" t="s">
        <v>1360</v>
      </c>
      <c r="B3482" s="6">
        <v>1010086</v>
      </c>
    </row>
    <row r="3483" spans="1:2" x14ac:dyDescent="0.15">
      <c r="A3483" t="s">
        <v>6073</v>
      </c>
      <c r="B3483" s="6">
        <v>1747068</v>
      </c>
    </row>
    <row r="3484" spans="1:2" x14ac:dyDescent="0.15">
      <c r="A3484" t="s">
        <v>6074</v>
      </c>
      <c r="B3484" s="6">
        <v>1137393</v>
      </c>
    </row>
    <row r="3485" spans="1:2" x14ac:dyDescent="0.15">
      <c r="A3485" t="s">
        <v>6075</v>
      </c>
      <c r="B3485" s="6">
        <v>1528985</v>
      </c>
    </row>
    <row r="3486" spans="1:2" x14ac:dyDescent="0.15">
      <c r="A3486" t="s">
        <v>6076</v>
      </c>
      <c r="B3486" s="6">
        <v>1478888</v>
      </c>
    </row>
    <row r="3487" spans="1:2" x14ac:dyDescent="0.15">
      <c r="A3487" t="s">
        <v>6077</v>
      </c>
      <c r="B3487" s="6">
        <v>1703644</v>
      </c>
    </row>
    <row r="3488" spans="1:2" x14ac:dyDescent="0.15">
      <c r="A3488" t="s">
        <v>6078</v>
      </c>
      <c r="B3488" s="6">
        <v>1075415</v>
      </c>
    </row>
    <row r="3489" spans="1:2" x14ac:dyDescent="0.15">
      <c r="A3489" t="s">
        <v>2212</v>
      </c>
      <c r="B3489" s="6">
        <v>1726445</v>
      </c>
    </row>
    <row r="3490" spans="1:2" x14ac:dyDescent="0.15">
      <c r="A3490" t="s">
        <v>6079</v>
      </c>
      <c r="B3490" s="6">
        <v>914156</v>
      </c>
    </row>
    <row r="3491" spans="1:2" x14ac:dyDescent="0.15">
      <c r="A3491" t="s">
        <v>6080</v>
      </c>
      <c r="B3491" s="6">
        <v>1840877</v>
      </c>
    </row>
    <row r="3492" spans="1:2" x14ac:dyDescent="0.15">
      <c r="A3492" t="s">
        <v>6081</v>
      </c>
      <c r="B3492" s="6">
        <v>1821160</v>
      </c>
    </row>
    <row r="3493" spans="1:2" x14ac:dyDescent="0.15">
      <c r="A3493" t="s">
        <v>6082</v>
      </c>
      <c r="B3493" s="6">
        <v>1708055</v>
      </c>
    </row>
    <row r="3494" spans="1:2" x14ac:dyDescent="0.15">
      <c r="A3494" t="s">
        <v>6083</v>
      </c>
      <c r="B3494" s="6">
        <v>1554697</v>
      </c>
    </row>
    <row r="3495" spans="1:2" x14ac:dyDescent="0.15">
      <c r="A3495" t="s">
        <v>6084</v>
      </c>
      <c r="B3495" s="6">
        <v>708781</v>
      </c>
    </row>
    <row r="3496" spans="1:2" x14ac:dyDescent="0.15">
      <c r="A3496" t="s">
        <v>2118</v>
      </c>
      <c r="B3496" s="6">
        <v>1828316</v>
      </c>
    </row>
    <row r="3497" spans="1:2" x14ac:dyDescent="0.15">
      <c r="A3497" t="s">
        <v>6085</v>
      </c>
      <c r="B3497" s="6">
        <v>1861841</v>
      </c>
    </row>
    <row r="3498" spans="1:2" x14ac:dyDescent="0.15">
      <c r="A3498" t="s">
        <v>6086</v>
      </c>
      <c r="B3498" s="6">
        <v>1087786</v>
      </c>
    </row>
    <row r="3499" spans="1:2" x14ac:dyDescent="0.15">
      <c r="A3499" t="s">
        <v>6087</v>
      </c>
      <c r="B3499" s="6">
        <v>844059</v>
      </c>
    </row>
    <row r="3500" spans="1:2" x14ac:dyDescent="0.15">
      <c r="A3500" t="s">
        <v>6088</v>
      </c>
      <c r="B3500" s="6">
        <v>1815753</v>
      </c>
    </row>
    <row r="3501" spans="1:2" x14ac:dyDescent="0.15">
      <c r="A3501" t="s">
        <v>938</v>
      </c>
      <c r="B3501" s="6">
        <v>891293</v>
      </c>
    </row>
    <row r="3502" spans="1:2" x14ac:dyDescent="0.15">
      <c r="A3502" t="s">
        <v>6089</v>
      </c>
      <c r="B3502" s="6">
        <v>1518621</v>
      </c>
    </row>
    <row r="3503" spans="1:2" x14ac:dyDescent="0.15">
      <c r="A3503" t="s">
        <v>6090</v>
      </c>
      <c r="B3503" s="6">
        <v>1173514</v>
      </c>
    </row>
    <row r="3504" spans="1:2" x14ac:dyDescent="0.15">
      <c r="A3504" t="s">
        <v>6091</v>
      </c>
      <c r="B3504" s="6">
        <v>1403475</v>
      </c>
    </row>
    <row r="3505" spans="1:2" x14ac:dyDescent="0.15">
      <c r="A3505" t="s">
        <v>126</v>
      </c>
      <c r="B3505" s="6">
        <v>1501796</v>
      </c>
    </row>
    <row r="3506" spans="1:2" x14ac:dyDescent="0.15">
      <c r="A3506" t="s">
        <v>6092</v>
      </c>
      <c r="B3506" s="6">
        <v>1383058</v>
      </c>
    </row>
    <row r="3507" spans="1:2" x14ac:dyDescent="0.15">
      <c r="A3507" t="s">
        <v>6093</v>
      </c>
      <c r="B3507" s="6">
        <v>1454938</v>
      </c>
    </row>
    <row r="3508" spans="1:2" x14ac:dyDescent="0.15">
      <c r="A3508" t="s">
        <v>6094</v>
      </c>
      <c r="B3508" s="6">
        <v>1567098</v>
      </c>
    </row>
    <row r="3509" spans="1:2" x14ac:dyDescent="0.15">
      <c r="A3509" t="s">
        <v>6095</v>
      </c>
      <c r="B3509" s="6">
        <v>1841230</v>
      </c>
    </row>
    <row r="3510" spans="1:2" x14ac:dyDescent="0.15">
      <c r="A3510" t="s">
        <v>6096</v>
      </c>
      <c r="B3510" s="6">
        <v>1725293</v>
      </c>
    </row>
    <row r="3511" spans="1:2" x14ac:dyDescent="0.15">
      <c r="A3511" t="s">
        <v>6097</v>
      </c>
      <c r="B3511" s="6">
        <v>1823634</v>
      </c>
    </row>
    <row r="3512" spans="1:2" x14ac:dyDescent="0.15">
      <c r="A3512" t="s">
        <v>6098</v>
      </c>
      <c r="B3512" s="6">
        <v>1605810</v>
      </c>
    </row>
    <row r="3513" spans="1:2" x14ac:dyDescent="0.15">
      <c r="A3513" t="s">
        <v>6099</v>
      </c>
      <c r="B3513" s="6">
        <v>1818221</v>
      </c>
    </row>
    <row r="3514" spans="1:2" x14ac:dyDescent="0.15">
      <c r="A3514" t="s">
        <v>6100</v>
      </c>
      <c r="B3514" s="6">
        <v>792966</v>
      </c>
    </row>
    <row r="3515" spans="1:2" x14ac:dyDescent="0.15">
      <c r="A3515" t="s">
        <v>6101</v>
      </c>
      <c r="B3515" s="6">
        <v>216851</v>
      </c>
    </row>
    <row r="3516" spans="1:2" x14ac:dyDescent="0.15">
      <c r="A3516" t="s">
        <v>6102</v>
      </c>
      <c r="B3516" s="6">
        <v>1589526</v>
      </c>
    </row>
    <row r="3517" spans="1:2" x14ac:dyDescent="0.15">
      <c r="A3517" t="s">
        <v>6103</v>
      </c>
      <c r="B3517" s="6">
        <v>1823854</v>
      </c>
    </row>
    <row r="3518" spans="1:2" x14ac:dyDescent="0.15">
      <c r="A3518" t="s">
        <v>6104</v>
      </c>
      <c r="B3518" s="6">
        <v>1823855</v>
      </c>
    </row>
    <row r="3519" spans="1:2" x14ac:dyDescent="0.15">
      <c r="A3519" t="s">
        <v>6105</v>
      </c>
      <c r="B3519" s="6">
        <v>1824185</v>
      </c>
    </row>
    <row r="3520" spans="1:2" x14ac:dyDescent="0.15">
      <c r="A3520" t="s">
        <v>6106</v>
      </c>
      <c r="B3520" s="6">
        <v>108985</v>
      </c>
    </row>
    <row r="3521" spans="1:2" x14ac:dyDescent="0.15">
      <c r="A3521" t="s">
        <v>6107</v>
      </c>
      <c r="B3521" s="6">
        <v>1861449</v>
      </c>
    </row>
    <row r="3522" spans="1:2" x14ac:dyDescent="0.15">
      <c r="A3522" t="s">
        <v>6108</v>
      </c>
      <c r="B3522" s="6">
        <v>1635282</v>
      </c>
    </row>
    <row r="3523" spans="1:2" x14ac:dyDescent="0.15">
      <c r="A3523" t="s">
        <v>6109</v>
      </c>
      <c r="B3523" s="6">
        <v>1448431</v>
      </c>
    </row>
    <row r="3524" spans="1:2" x14ac:dyDescent="0.15">
      <c r="A3524" t="s">
        <v>6110</v>
      </c>
      <c r="B3524" s="6">
        <v>744187</v>
      </c>
    </row>
    <row r="3525" spans="1:2" x14ac:dyDescent="0.15">
      <c r="A3525" t="s">
        <v>6111</v>
      </c>
      <c r="B3525" s="6">
        <v>1836129</v>
      </c>
    </row>
    <row r="3526" spans="1:2" x14ac:dyDescent="0.15">
      <c r="A3526" t="s">
        <v>6112</v>
      </c>
      <c r="B3526" s="6">
        <v>1802156</v>
      </c>
    </row>
    <row r="3527" spans="1:2" x14ac:dyDescent="0.15">
      <c r="A3527" t="s">
        <v>6113</v>
      </c>
      <c r="B3527" s="6">
        <v>1824149</v>
      </c>
    </row>
    <row r="3528" spans="1:2" x14ac:dyDescent="0.15">
      <c r="A3528" t="s">
        <v>6114</v>
      </c>
      <c r="B3528" s="6">
        <v>80172</v>
      </c>
    </row>
    <row r="3529" spans="1:2" x14ac:dyDescent="0.15">
      <c r="A3529" t="s">
        <v>6115</v>
      </c>
      <c r="B3529" s="6">
        <v>1833909</v>
      </c>
    </row>
    <row r="3530" spans="1:2" x14ac:dyDescent="0.15">
      <c r="A3530" t="s">
        <v>2862</v>
      </c>
      <c r="B3530" s="6">
        <v>1593034</v>
      </c>
    </row>
    <row r="3531" spans="1:2" x14ac:dyDescent="0.15">
      <c r="A3531" t="s">
        <v>6116</v>
      </c>
      <c r="B3531" s="6">
        <v>1868941</v>
      </c>
    </row>
    <row r="3532" spans="1:2" x14ac:dyDescent="0.15">
      <c r="A3532" t="s">
        <v>3013</v>
      </c>
      <c r="B3532" s="6">
        <v>1321741</v>
      </c>
    </row>
    <row r="3533" spans="1:2" x14ac:dyDescent="0.15">
      <c r="A3533" t="s">
        <v>6117</v>
      </c>
      <c r="B3533" s="6">
        <v>1504619</v>
      </c>
    </row>
    <row r="3534" spans="1:2" x14ac:dyDescent="0.15">
      <c r="A3534" t="s">
        <v>6118</v>
      </c>
      <c r="B3534" s="6">
        <v>1796898</v>
      </c>
    </row>
    <row r="3535" spans="1:2" x14ac:dyDescent="0.15">
      <c r="A3535" t="s">
        <v>6119</v>
      </c>
      <c r="B3535" s="6">
        <v>1807846</v>
      </c>
    </row>
    <row r="3536" spans="1:2" x14ac:dyDescent="0.15">
      <c r="A3536" t="s">
        <v>6120</v>
      </c>
      <c r="B3536" s="6">
        <v>1434754</v>
      </c>
    </row>
    <row r="3537" spans="1:2" x14ac:dyDescent="0.15">
      <c r="A3537" t="s">
        <v>6121</v>
      </c>
      <c r="B3537" s="6">
        <v>1221029</v>
      </c>
    </row>
    <row r="3538" spans="1:2" x14ac:dyDescent="0.15">
      <c r="A3538" t="s">
        <v>6122</v>
      </c>
      <c r="B3538" s="6">
        <v>1524931</v>
      </c>
    </row>
    <row r="3539" spans="1:2" x14ac:dyDescent="0.15">
      <c r="A3539" t="s">
        <v>1364</v>
      </c>
      <c r="B3539" s="6">
        <v>1593899</v>
      </c>
    </row>
    <row r="3540" spans="1:2" x14ac:dyDescent="0.15">
      <c r="A3540" t="s">
        <v>6123</v>
      </c>
      <c r="B3540" s="6">
        <v>1827248</v>
      </c>
    </row>
    <row r="3541" spans="1:2" x14ac:dyDescent="0.15">
      <c r="A3541" t="s">
        <v>6124</v>
      </c>
      <c r="B3541" s="6">
        <v>1489096</v>
      </c>
    </row>
    <row r="3542" spans="1:2" x14ac:dyDescent="0.15">
      <c r="A3542" t="s">
        <v>6125</v>
      </c>
      <c r="B3542" s="6">
        <v>1841845</v>
      </c>
    </row>
    <row r="3543" spans="1:2" x14ac:dyDescent="0.15">
      <c r="A3543" t="s">
        <v>6126</v>
      </c>
      <c r="B3543" s="6">
        <v>1395213</v>
      </c>
    </row>
    <row r="3544" spans="1:2" x14ac:dyDescent="0.15">
      <c r="A3544" t="s">
        <v>6127</v>
      </c>
      <c r="B3544" s="6">
        <v>717538</v>
      </c>
    </row>
    <row r="3545" spans="1:2" x14ac:dyDescent="0.15">
      <c r="A3545" t="s">
        <v>6128</v>
      </c>
      <c r="B3545" s="6">
        <v>1518557</v>
      </c>
    </row>
    <row r="3546" spans="1:2" x14ac:dyDescent="0.15">
      <c r="A3546" t="s">
        <v>6129</v>
      </c>
      <c r="B3546" s="6">
        <v>1845580</v>
      </c>
    </row>
    <row r="3547" spans="1:2" x14ac:dyDescent="0.15">
      <c r="A3547" t="s">
        <v>6130</v>
      </c>
      <c r="B3547" s="6">
        <v>1841761</v>
      </c>
    </row>
    <row r="3548" spans="1:2" x14ac:dyDescent="0.15">
      <c r="A3548" t="s">
        <v>770</v>
      </c>
      <c r="B3548" s="6">
        <v>1822462</v>
      </c>
    </row>
    <row r="3549" spans="1:2" x14ac:dyDescent="0.15">
      <c r="A3549" t="s">
        <v>6131</v>
      </c>
      <c r="B3549" s="6">
        <v>895531</v>
      </c>
    </row>
    <row r="3550" spans="1:2" x14ac:dyDescent="0.15">
      <c r="A3550" t="s">
        <v>463</v>
      </c>
      <c r="B3550" s="6">
        <v>1861560</v>
      </c>
    </row>
    <row r="3551" spans="1:2" x14ac:dyDescent="0.15">
      <c r="A3551" t="s">
        <v>2217</v>
      </c>
      <c r="B3551" s="6">
        <v>1023024</v>
      </c>
    </row>
    <row r="3552" spans="1:2" x14ac:dyDescent="0.15">
      <c r="A3552" t="s">
        <v>6132</v>
      </c>
      <c r="B3552" s="6">
        <v>1820191</v>
      </c>
    </row>
    <row r="3553" spans="1:2" x14ac:dyDescent="0.15">
      <c r="A3553" t="s">
        <v>453</v>
      </c>
      <c r="B3553" s="6">
        <v>850261</v>
      </c>
    </row>
    <row r="3554" spans="1:2" x14ac:dyDescent="0.15">
      <c r="A3554" t="s">
        <v>6133</v>
      </c>
      <c r="B3554" s="6">
        <v>1369085</v>
      </c>
    </row>
    <row r="3555" spans="1:2" x14ac:dyDescent="0.15">
      <c r="A3555" t="s">
        <v>152</v>
      </c>
      <c r="B3555" s="6">
        <v>1809196</v>
      </c>
    </row>
    <row r="3556" spans="1:2" x14ac:dyDescent="0.15">
      <c r="A3556" t="s">
        <v>6134</v>
      </c>
      <c r="B3556" s="6">
        <v>1829797</v>
      </c>
    </row>
    <row r="3557" spans="1:2" x14ac:dyDescent="0.15">
      <c r="A3557" t="s">
        <v>6135</v>
      </c>
      <c r="B3557" s="6">
        <v>1878848</v>
      </c>
    </row>
    <row r="3558" spans="1:2" x14ac:dyDescent="0.15">
      <c r="A3558" t="s">
        <v>1569</v>
      </c>
      <c r="B3558" s="6">
        <v>1595585</v>
      </c>
    </row>
    <row r="3559" spans="1:2" x14ac:dyDescent="0.15">
      <c r="A3559" t="s">
        <v>6136</v>
      </c>
      <c r="B3559" s="6">
        <v>41719</v>
      </c>
    </row>
    <row r="3560" spans="1:2" x14ac:dyDescent="0.15">
      <c r="A3560" t="s">
        <v>6137</v>
      </c>
      <c r="B3560" s="6">
        <v>1277902</v>
      </c>
    </row>
    <row r="3561" spans="1:2" x14ac:dyDescent="0.15">
      <c r="A3561" t="s">
        <v>6138</v>
      </c>
      <c r="B3561" s="6">
        <v>1233681</v>
      </c>
    </row>
    <row r="3562" spans="1:2" x14ac:dyDescent="0.15">
      <c r="A3562" t="s">
        <v>1148</v>
      </c>
      <c r="B3562" s="6">
        <v>1674988</v>
      </c>
    </row>
    <row r="3563" spans="1:2" x14ac:dyDescent="0.15">
      <c r="A3563" t="s">
        <v>6139</v>
      </c>
      <c r="B3563" s="6">
        <v>1219120</v>
      </c>
    </row>
    <row r="3564" spans="1:2" x14ac:dyDescent="0.15">
      <c r="A3564" t="s">
        <v>6140</v>
      </c>
      <c r="B3564" s="6">
        <v>62234</v>
      </c>
    </row>
    <row r="3565" spans="1:2" x14ac:dyDescent="0.15">
      <c r="A3565" t="s">
        <v>6141</v>
      </c>
      <c r="B3565" s="6">
        <v>775215</v>
      </c>
    </row>
    <row r="3566" spans="1:2" x14ac:dyDescent="0.15">
      <c r="A3566" t="s">
        <v>6142</v>
      </c>
      <c r="B3566" s="6">
        <v>1829953</v>
      </c>
    </row>
    <row r="3567" spans="1:2" x14ac:dyDescent="0.15">
      <c r="A3567" t="s">
        <v>6143</v>
      </c>
      <c r="B3567" s="6">
        <v>917100</v>
      </c>
    </row>
    <row r="3568" spans="1:2" x14ac:dyDescent="0.15">
      <c r="A3568" t="s">
        <v>6144</v>
      </c>
      <c r="B3568" s="6">
        <v>1823733</v>
      </c>
    </row>
    <row r="3569" spans="1:2" x14ac:dyDescent="0.15">
      <c r="A3569" t="s">
        <v>51</v>
      </c>
      <c r="B3569" s="6">
        <v>1098972</v>
      </c>
    </row>
    <row r="3570" spans="1:2" x14ac:dyDescent="0.15">
      <c r="A3570" t="s">
        <v>6145</v>
      </c>
      <c r="B3570" s="6">
        <v>1425287</v>
      </c>
    </row>
    <row r="3571" spans="1:2" x14ac:dyDescent="0.15">
      <c r="A3571" t="s">
        <v>6146</v>
      </c>
      <c r="B3571" s="6">
        <v>1827871</v>
      </c>
    </row>
    <row r="3572" spans="1:2" x14ac:dyDescent="0.15">
      <c r="A3572" t="s">
        <v>6147</v>
      </c>
      <c r="B3572" s="6">
        <v>1834518</v>
      </c>
    </row>
    <row r="3573" spans="1:2" x14ac:dyDescent="0.15">
      <c r="A3573" t="s">
        <v>6148</v>
      </c>
      <c r="B3573" s="6">
        <v>1579733</v>
      </c>
    </row>
    <row r="3574" spans="1:2" x14ac:dyDescent="0.15">
      <c r="A3574" t="s">
        <v>6149</v>
      </c>
      <c r="B3574" s="6">
        <v>1042729</v>
      </c>
    </row>
    <row r="3575" spans="1:2" x14ac:dyDescent="0.15">
      <c r="A3575" t="s">
        <v>6150</v>
      </c>
      <c r="B3575" s="6">
        <v>835948</v>
      </c>
    </row>
    <row r="3576" spans="1:2" x14ac:dyDescent="0.15">
      <c r="A3576" t="s">
        <v>6151</v>
      </c>
      <c r="B3576" s="6">
        <v>1839175</v>
      </c>
    </row>
    <row r="3577" spans="1:2" x14ac:dyDescent="0.15">
      <c r="A3577" t="s">
        <v>6152</v>
      </c>
      <c r="B3577" s="6">
        <v>1835817</v>
      </c>
    </row>
    <row r="3578" spans="1:2" x14ac:dyDescent="0.15">
      <c r="A3578" t="s">
        <v>6153</v>
      </c>
      <c r="B3578" s="6">
        <v>1835814</v>
      </c>
    </row>
    <row r="3579" spans="1:2" x14ac:dyDescent="0.15">
      <c r="A3579" t="s">
        <v>2390</v>
      </c>
      <c r="B3579" s="6">
        <v>1597313</v>
      </c>
    </row>
    <row r="3580" spans="1:2" x14ac:dyDescent="0.15">
      <c r="A3580" t="s">
        <v>6154</v>
      </c>
      <c r="B3580" s="6">
        <v>1838883</v>
      </c>
    </row>
    <row r="3581" spans="1:2" x14ac:dyDescent="0.15">
      <c r="A3581" t="s">
        <v>2229</v>
      </c>
      <c r="B3581" s="6">
        <v>818033</v>
      </c>
    </row>
    <row r="3582" spans="1:2" x14ac:dyDescent="0.15">
      <c r="A3582" t="s">
        <v>6155</v>
      </c>
      <c r="B3582" s="6">
        <v>1383414</v>
      </c>
    </row>
    <row r="3583" spans="1:2" x14ac:dyDescent="0.15">
      <c r="A3583" t="s">
        <v>6156</v>
      </c>
      <c r="B3583" s="6">
        <v>1725123</v>
      </c>
    </row>
    <row r="3584" spans="1:2" x14ac:dyDescent="0.15">
      <c r="A3584" t="s">
        <v>6157</v>
      </c>
      <c r="B3584" s="6">
        <v>1711291</v>
      </c>
    </row>
    <row r="3585" spans="1:2" x14ac:dyDescent="0.15">
      <c r="A3585" t="s">
        <v>6158</v>
      </c>
      <c r="B3585" s="6">
        <v>1708259</v>
      </c>
    </row>
    <row r="3586" spans="1:2" x14ac:dyDescent="0.15">
      <c r="A3586" t="s">
        <v>2222</v>
      </c>
      <c r="B3586" s="6">
        <v>1345099</v>
      </c>
    </row>
    <row r="3587" spans="1:2" x14ac:dyDescent="0.15">
      <c r="A3587" t="s">
        <v>6159</v>
      </c>
      <c r="B3587" s="6">
        <v>1051004</v>
      </c>
    </row>
    <row r="3588" spans="1:2" x14ac:dyDescent="0.15">
      <c r="A3588" t="s">
        <v>6160</v>
      </c>
      <c r="B3588" s="6">
        <v>1026214</v>
      </c>
    </row>
    <row r="3589" spans="1:2" x14ac:dyDescent="0.15">
      <c r="A3589" t="s">
        <v>6161</v>
      </c>
      <c r="B3589" s="6">
        <v>1757399</v>
      </c>
    </row>
    <row r="3590" spans="1:2" x14ac:dyDescent="0.15">
      <c r="A3590" t="s">
        <v>6162</v>
      </c>
      <c r="B3590" s="6">
        <v>807863</v>
      </c>
    </row>
    <row r="3591" spans="1:2" x14ac:dyDescent="0.15">
      <c r="A3591" t="s">
        <v>6163</v>
      </c>
      <c r="B3591" s="6">
        <v>1015383</v>
      </c>
    </row>
    <row r="3592" spans="1:2" x14ac:dyDescent="0.15">
      <c r="A3592" t="s">
        <v>6164</v>
      </c>
      <c r="B3592" s="6">
        <v>1788882</v>
      </c>
    </row>
    <row r="3593" spans="1:2" x14ac:dyDescent="0.15">
      <c r="A3593" t="s">
        <v>6165</v>
      </c>
      <c r="B3593" s="6">
        <v>1878897</v>
      </c>
    </row>
    <row r="3594" spans="1:2" x14ac:dyDescent="0.15">
      <c r="A3594" t="s">
        <v>6166</v>
      </c>
      <c r="B3594" s="6">
        <v>828803</v>
      </c>
    </row>
    <row r="3595" spans="1:2" x14ac:dyDescent="0.15">
      <c r="A3595" t="s">
        <v>701</v>
      </c>
      <c r="B3595" s="6">
        <v>1808158</v>
      </c>
    </row>
    <row r="3596" spans="1:2" x14ac:dyDescent="0.15">
      <c r="A3596" t="s">
        <v>6167</v>
      </c>
      <c r="B3596" s="6">
        <v>61986</v>
      </c>
    </row>
    <row r="3597" spans="1:2" x14ac:dyDescent="0.15">
      <c r="A3597" t="s">
        <v>2398</v>
      </c>
      <c r="B3597" s="6">
        <v>1847462</v>
      </c>
    </row>
    <row r="3598" spans="1:2" x14ac:dyDescent="0.15">
      <c r="A3598" t="s">
        <v>6168</v>
      </c>
      <c r="B3598" s="6">
        <v>915840</v>
      </c>
    </row>
    <row r="3599" spans="1:2" x14ac:dyDescent="0.15">
      <c r="A3599" t="s">
        <v>6169</v>
      </c>
      <c r="B3599" s="6">
        <v>1826000</v>
      </c>
    </row>
    <row r="3600" spans="1:2" x14ac:dyDescent="0.15">
      <c r="A3600" t="s">
        <v>731</v>
      </c>
      <c r="B3600" s="6">
        <v>886744</v>
      </c>
    </row>
    <row r="3601" spans="1:2" x14ac:dyDescent="0.15">
      <c r="A3601" t="s">
        <v>6170</v>
      </c>
      <c r="B3601" s="6">
        <v>799288</v>
      </c>
    </row>
    <row r="3602" spans="1:2" x14ac:dyDescent="0.15">
      <c r="A3602" t="s">
        <v>6171</v>
      </c>
      <c r="B3602" s="6">
        <v>1513363</v>
      </c>
    </row>
    <row r="3603" spans="1:2" x14ac:dyDescent="0.15">
      <c r="A3603" t="s">
        <v>810</v>
      </c>
      <c r="B3603" s="6">
        <v>1503802</v>
      </c>
    </row>
    <row r="3604" spans="1:2" x14ac:dyDescent="0.15">
      <c r="A3604" t="s">
        <v>6172</v>
      </c>
      <c r="B3604" s="6">
        <v>319655</v>
      </c>
    </row>
    <row r="3605" spans="1:2" x14ac:dyDescent="0.15">
      <c r="A3605" t="s">
        <v>6173</v>
      </c>
      <c r="B3605" s="6">
        <v>77543</v>
      </c>
    </row>
    <row r="3606" spans="1:2" x14ac:dyDescent="0.15">
      <c r="A3606" t="s">
        <v>6174</v>
      </c>
      <c r="B3606" s="6">
        <v>1390195</v>
      </c>
    </row>
    <row r="3607" spans="1:2" x14ac:dyDescent="0.15">
      <c r="A3607" t="s">
        <v>6175</v>
      </c>
      <c r="B3607" s="6">
        <v>1337117</v>
      </c>
    </row>
    <row r="3608" spans="1:2" x14ac:dyDescent="0.15">
      <c r="A3608" t="s">
        <v>200</v>
      </c>
      <c r="B3608" s="6">
        <v>1619856</v>
      </c>
    </row>
    <row r="3609" spans="1:2" x14ac:dyDescent="0.15">
      <c r="A3609" t="s">
        <v>1368</v>
      </c>
      <c r="B3609" s="6">
        <v>72444</v>
      </c>
    </row>
    <row r="3610" spans="1:2" x14ac:dyDescent="0.15">
      <c r="A3610" t="s">
        <v>6176</v>
      </c>
      <c r="B3610" s="6">
        <v>96869</v>
      </c>
    </row>
    <row r="3611" spans="1:2" x14ac:dyDescent="0.15">
      <c r="A3611" t="s">
        <v>6177</v>
      </c>
      <c r="B3611" s="6">
        <v>1834026</v>
      </c>
    </row>
    <row r="3612" spans="1:2" x14ac:dyDescent="0.15">
      <c r="A3612" t="s">
        <v>2630</v>
      </c>
      <c r="B3612" s="6">
        <v>1766400</v>
      </c>
    </row>
    <row r="3613" spans="1:2" x14ac:dyDescent="0.15">
      <c r="A3613" t="s">
        <v>2790</v>
      </c>
      <c r="B3613" s="6">
        <v>1795251</v>
      </c>
    </row>
    <row r="3614" spans="1:2" x14ac:dyDescent="0.15">
      <c r="A3614" t="s">
        <v>1578</v>
      </c>
      <c r="B3614" s="6">
        <v>1270073</v>
      </c>
    </row>
    <row r="3615" spans="1:2" x14ac:dyDescent="0.15">
      <c r="A3615" t="s">
        <v>6178</v>
      </c>
      <c r="B3615" s="6">
        <v>1547459</v>
      </c>
    </row>
    <row r="3616" spans="1:2" x14ac:dyDescent="0.15">
      <c r="A3616" t="s">
        <v>6179</v>
      </c>
      <c r="B3616" s="6">
        <v>886043</v>
      </c>
    </row>
    <row r="3617" spans="1:2" x14ac:dyDescent="0.15">
      <c r="A3617" t="s">
        <v>6180</v>
      </c>
      <c r="B3617" s="6">
        <v>1169445</v>
      </c>
    </row>
    <row r="3618" spans="1:2" x14ac:dyDescent="0.15">
      <c r="A3618" t="s">
        <v>6181</v>
      </c>
      <c r="B3618" s="6">
        <v>1819493</v>
      </c>
    </row>
    <row r="3619" spans="1:2" x14ac:dyDescent="0.15">
      <c r="A3619" t="s">
        <v>6182</v>
      </c>
      <c r="B3619" s="6">
        <v>1391127</v>
      </c>
    </row>
    <row r="3620" spans="1:2" x14ac:dyDescent="0.15">
      <c r="A3620" t="s">
        <v>6183</v>
      </c>
      <c r="B3620" s="6">
        <v>1580345</v>
      </c>
    </row>
    <row r="3621" spans="1:2" x14ac:dyDescent="0.15">
      <c r="A3621" t="s">
        <v>6184</v>
      </c>
      <c r="B3621" s="6">
        <v>1840920</v>
      </c>
    </row>
    <row r="3622" spans="1:2" x14ac:dyDescent="0.15">
      <c r="A3622" t="s">
        <v>6185</v>
      </c>
      <c r="B3622" s="6">
        <v>1396277</v>
      </c>
    </row>
    <row r="3623" spans="1:2" x14ac:dyDescent="0.15">
      <c r="A3623" t="s">
        <v>6186</v>
      </c>
      <c r="B3623" s="6">
        <v>1830063</v>
      </c>
    </row>
    <row r="3624" spans="1:2" x14ac:dyDescent="0.15">
      <c r="A3624" t="s">
        <v>6187</v>
      </c>
      <c r="B3624" s="6">
        <v>1865107</v>
      </c>
    </row>
    <row r="3625" spans="1:2" x14ac:dyDescent="0.15">
      <c r="A3625" t="s">
        <v>6188</v>
      </c>
      <c r="B3625" s="6">
        <v>1772177</v>
      </c>
    </row>
    <row r="3626" spans="1:2" x14ac:dyDescent="0.15">
      <c r="A3626" t="s">
        <v>6189</v>
      </c>
      <c r="B3626" s="6">
        <v>1547994</v>
      </c>
    </row>
    <row r="3627" spans="1:2" x14ac:dyDescent="0.15">
      <c r="A3627" t="s">
        <v>6190</v>
      </c>
      <c r="B3627" s="6">
        <v>1846125</v>
      </c>
    </row>
    <row r="3628" spans="1:2" x14ac:dyDescent="0.15">
      <c r="A3628" t="s">
        <v>6191</v>
      </c>
      <c r="B3628" s="6">
        <v>844965</v>
      </c>
    </row>
    <row r="3629" spans="1:2" x14ac:dyDescent="0.15">
      <c r="A3629" t="s">
        <v>6192</v>
      </c>
      <c r="B3629" s="6">
        <v>1854401</v>
      </c>
    </row>
    <row r="3630" spans="1:2" x14ac:dyDescent="0.15">
      <c r="A3630" t="s">
        <v>6193</v>
      </c>
      <c r="B3630" s="6">
        <v>1759783</v>
      </c>
    </row>
    <row r="3631" spans="1:2" x14ac:dyDescent="0.15">
      <c r="A3631" t="s">
        <v>1403</v>
      </c>
      <c r="B3631" s="6">
        <v>1822711</v>
      </c>
    </row>
    <row r="3632" spans="1:2" x14ac:dyDescent="0.15">
      <c r="A3632" t="s">
        <v>6194</v>
      </c>
      <c r="B3632" s="6">
        <v>1854964</v>
      </c>
    </row>
    <row r="3633" spans="1:2" x14ac:dyDescent="0.15">
      <c r="A3633" t="s">
        <v>6195</v>
      </c>
      <c r="B3633" s="6">
        <v>1176199</v>
      </c>
    </row>
    <row r="3634" spans="1:2" x14ac:dyDescent="0.15">
      <c r="A3634" t="s">
        <v>6196</v>
      </c>
      <c r="B3634" s="6">
        <v>1528988</v>
      </c>
    </row>
    <row r="3635" spans="1:2" x14ac:dyDescent="0.15">
      <c r="A3635" t="s">
        <v>6197</v>
      </c>
      <c r="B3635" s="6">
        <v>1488775</v>
      </c>
    </row>
    <row r="3636" spans="1:2" x14ac:dyDescent="0.15">
      <c r="A3636" t="s">
        <v>6198</v>
      </c>
      <c r="B3636" s="6">
        <v>1620737</v>
      </c>
    </row>
    <row r="3637" spans="1:2" x14ac:dyDescent="0.15">
      <c r="A3637" t="s">
        <v>6199</v>
      </c>
      <c r="B3637" s="6">
        <v>1232860</v>
      </c>
    </row>
    <row r="3638" spans="1:2" x14ac:dyDescent="0.15">
      <c r="A3638" t="s">
        <v>1981</v>
      </c>
      <c r="B3638" s="6">
        <v>1372299</v>
      </c>
    </row>
    <row r="3639" spans="1:2" x14ac:dyDescent="0.15">
      <c r="A3639" t="s">
        <v>546</v>
      </c>
      <c r="B3639" s="6">
        <v>1608390</v>
      </c>
    </row>
    <row r="3640" spans="1:2" x14ac:dyDescent="0.15">
      <c r="A3640" t="s">
        <v>6200</v>
      </c>
      <c r="B3640" s="6">
        <v>1051003</v>
      </c>
    </row>
    <row r="3641" spans="1:2" x14ac:dyDescent="0.15">
      <c r="A3641" t="s">
        <v>6201</v>
      </c>
      <c r="B3641" s="6">
        <v>859070</v>
      </c>
    </row>
    <row r="3642" spans="1:2" x14ac:dyDescent="0.15">
      <c r="A3642" t="s">
        <v>6202</v>
      </c>
      <c r="B3642" s="6">
        <v>1223389</v>
      </c>
    </row>
    <row r="3643" spans="1:2" x14ac:dyDescent="0.15">
      <c r="A3643" t="s">
        <v>122</v>
      </c>
      <c r="B3643" s="6">
        <v>1125345</v>
      </c>
    </row>
    <row r="3644" spans="1:2" x14ac:dyDescent="0.15">
      <c r="A3644" t="s">
        <v>970</v>
      </c>
      <c r="B3644" s="6">
        <v>1346830</v>
      </c>
    </row>
    <row r="3645" spans="1:2" x14ac:dyDescent="0.15">
      <c r="A3645" t="s">
        <v>6203</v>
      </c>
      <c r="B3645" s="6">
        <v>1824814</v>
      </c>
    </row>
    <row r="3646" spans="1:2" x14ac:dyDescent="0.15">
      <c r="A3646" t="s">
        <v>2121</v>
      </c>
      <c r="B3646" s="6">
        <v>1377121</v>
      </c>
    </row>
    <row r="3647" spans="1:2" x14ac:dyDescent="0.15">
      <c r="A3647" t="s">
        <v>6204</v>
      </c>
      <c r="B3647" s="6">
        <v>1824153</v>
      </c>
    </row>
    <row r="3648" spans="1:2" x14ac:dyDescent="0.15">
      <c r="A3648" t="s">
        <v>6205</v>
      </c>
      <c r="B3648" s="6">
        <v>858655</v>
      </c>
    </row>
    <row r="3649" spans="1:2" x14ac:dyDescent="0.15">
      <c r="A3649" t="s">
        <v>6206</v>
      </c>
      <c r="B3649" s="6">
        <v>1399249</v>
      </c>
    </row>
    <row r="3650" spans="1:2" x14ac:dyDescent="0.15">
      <c r="A3650" t="s">
        <v>6207</v>
      </c>
      <c r="B3650" s="6">
        <v>901243</v>
      </c>
    </row>
    <row r="3651" spans="1:2" x14ac:dyDescent="0.15">
      <c r="A3651" t="s">
        <v>1995</v>
      </c>
      <c r="B3651" s="6">
        <v>1735438</v>
      </c>
    </row>
    <row r="3652" spans="1:2" x14ac:dyDescent="0.15">
      <c r="A3652" t="s">
        <v>6208</v>
      </c>
      <c r="B3652" s="6">
        <v>1471420</v>
      </c>
    </row>
    <row r="3653" spans="1:2" x14ac:dyDescent="0.15">
      <c r="A3653" t="s">
        <v>6209</v>
      </c>
      <c r="B3653" s="6">
        <v>1534880</v>
      </c>
    </row>
    <row r="3654" spans="1:2" x14ac:dyDescent="0.15">
      <c r="A3654" t="s">
        <v>6210</v>
      </c>
      <c r="B3654" s="6">
        <v>216085</v>
      </c>
    </row>
    <row r="3655" spans="1:2" x14ac:dyDescent="0.15">
      <c r="A3655" t="s">
        <v>6211</v>
      </c>
      <c r="B3655" s="6">
        <v>1581091</v>
      </c>
    </row>
    <row r="3656" spans="1:2" x14ac:dyDescent="0.15">
      <c r="A3656" t="s">
        <v>6212</v>
      </c>
      <c r="B3656" s="6">
        <v>1505155</v>
      </c>
    </row>
    <row r="3657" spans="1:2" x14ac:dyDescent="0.15">
      <c r="A3657" t="s">
        <v>63</v>
      </c>
      <c r="B3657" s="6">
        <v>1789972</v>
      </c>
    </row>
    <row r="3658" spans="1:2" x14ac:dyDescent="0.15">
      <c r="A3658" t="s">
        <v>6213</v>
      </c>
      <c r="B3658" s="6">
        <v>1285890</v>
      </c>
    </row>
    <row r="3659" spans="1:2" x14ac:dyDescent="0.15">
      <c r="A3659" t="s">
        <v>1451</v>
      </c>
      <c r="B3659" s="6">
        <v>1609809</v>
      </c>
    </row>
    <row r="3660" spans="1:2" x14ac:dyDescent="0.15">
      <c r="A3660" t="s">
        <v>6214</v>
      </c>
      <c r="B3660" s="6">
        <v>1606757</v>
      </c>
    </row>
    <row r="3661" spans="1:2" x14ac:dyDescent="0.15">
      <c r="A3661" t="s">
        <v>6215</v>
      </c>
      <c r="B3661" s="6">
        <v>1438231</v>
      </c>
    </row>
    <row r="3662" spans="1:2" x14ac:dyDescent="0.15">
      <c r="A3662" t="s">
        <v>6216</v>
      </c>
      <c r="B3662" s="6">
        <v>1819113</v>
      </c>
    </row>
    <row r="3663" spans="1:2" x14ac:dyDescent="0.15">
      <c r="A3663" t="s">
        <v>2817</v>
      </c>
      <c r="B3663" s="6">
        <v>1116463</v>
      </c>
    </row>
    <row r="3664" spans="1:2" x14ac:dyDescent="0.15">
      <c r="A3664" t="s">
        <v>6217</v>
      </c>
      <c r="B3664" s="6">
        <v>1830081</v>
      </c>
    </row>
    <row r="3665" spans="1:2" x14ac:dyDescent="0.15">
      <c r="A3665" t="s">
        <v>6218</v>
      </c>
      <c r="B3665" s="6">
        <v>813639</v>
      </c>
    </row>
    <row r="3666" spans="1:2" x14ac:dyDescent="0.15">
      <c r="A3666" t="s">
        <v>6219</v>
      </c>
      <c r="B3666" s="6">
        <v>1040130</v>
      </c>
    </row>
    <row r="3667" spans="1:2" x14ac:dyDescent="0.15">
      <c r="A3667" t="s">
        <v>772</v>
      </c>
      <c r="B3667" s="6">
        <v>1662579</v>
      </c>
    </row>
    <row r="3668" spans="1:2" x14ac:dyDescent="0.15">
      <c r="A3668" t="s">
        <v>6220</v>
      </c>
      <c r="B3668" s="6">
        <v>1624322</v>
      </c>
    </row>
    <row r="3669" spans="1:2" x14ac:dyDescent="0.15">
      <c r="A3669" t="s">
        <v>6221</v>
      </c>
      <c r="B3669" s="6">
        <v>1818346</v>
      </c>
    </row>
    <row r="3670" spans="1:2" x14ac:dyDescent="0.15">
      <c r="A3670" t="s">
        <v>6222</v>
      </c>
      <c r="B3670" s="6">
        <v>1638290</v>
      </c>
    </row>
    <row r="3671" spans="1:2" x14ac:dyDescent="0.15">
      <c r="A3671" t="s">
        <v>6223</v>
      </c>
      <c r="B3671" s="6">
        <v>1412665</v>
      </c>
    </row>
    <row r="3672" spans="1:2" x14ac:dyDescent="0.15">
      <c r="A3672" t="s">
        <v>6224</v>
      </c>
      <c r="B3672" s="6">
        <v>1109116</v>
      </c>
    </row>
    <row r="3673" spans="1:2" x14ac:dyDescent="0.15">
      <c r="A3673" t="s">
        <v>6225</v>
      </c>
      <c r="B3673" s="6">
        <v>1604174</v>
      </c>
    </row>
    <row r="3674" spans="1:2" x14ac:dyDescent="0.15">
      <c r="A3674" t="s">
        <v>6226</v>
      </c>
      <c r="B3674" s="6">
        <v>88948</v>
      </c>
    </row>
    <row r="3675" spans="1:2" x14ac:dyDescent="0.15">
      <c r="A3675" t="s">
        <v>6227</v>
      </c>
      <c r="B3675" s="6">
        <v>1352952</v>
      </c>
    </row>
    <row r="3676" spans="1:2" x14ac:dyDescent="0.15">
      <c r="A3676" t="s">
        <v>6228</v>
      </c>
      <c r="B3676" s="6">
        <v>1000177</v>
      </c>
    </row>
    <row r="3677" spans="1:2" x14ac:dyDescent="0.15">
      <c r="A3677" t="s">
        <v>6229</v>
      </c>
      <c r="B3677" s="6">
        <v>1210123</v>
      </c>
    </row>
    <row r="3678" spans="1:2" x14ac:dyDescent="0.15">
      <c r="A3678" t="s">
        <v>6230</v>
      </c>
      <c r="B3678" s="6">
        <v>1823776</v>
      </c>
    </row>
    <row r="3679" spans="1:2" x14ac:dyDescent="0.15">
      <c r="A3679" t="s">
        <v>2962</v>
      </c>
      <c r="B3679" s="6">
        <v>1816708</v>
      </c>
    </row>
    <row r="3680" spans="1:2" x14ac:dyDescent="0.15">
      <c r="A3680" t="s">
        <v>6231</v>
      </c>
      <c r="B3680" s="6">
        <v>1644378</v>
      </c>
    </row>
    <row r="3681" spans="1:2" x14ac:dyDescent="0.15">
      <c r="A3681" t="s">
        <v>6232</v>
      </c>
      <c r="B3681" s="6">
        <v>1481646</v>
      </c>
    </row>
    <row r="3682" spans="1:2" x14ac:dyDescent="0.15">
      <c r="A3682" t="s">
        <v>6233</v>
      </c>
      <c r="B3682" s="6">
        <v>1384195</v>
      </c>
    </row>
    <row r="3683" spans="1:2" x14ac:dyDescent="0.15">
      <c r="A3683" t="s">
        <v>690</v>
      </c>
      <c r="B3683" s="6">
        <v>1673772</v>
      </c>
    </row>
    <row r="3684" spans="1:2" x14ac:dyDescent="0.15">
      <c r="A3684" t="s">
        <v>6234</v>
      </c>
      <c r="B3684" s="6">
        <v>1676479</v>
      </c>
    </row>
    <row r="3685" spans="1:2" x14ac:dyDescent="0.15">
      <c r="A3685" t="s">
        <v>6235</v>
      </c>
      <c r="B3685" s="6">
        <v>1772921</v>
      </c>
    </row>
    <row r="3686" spans="1:2" x14ac:dyDescent="0.15">
      <c r="A3686" t="s">
        <v>6236</v>
      </c>
      <c r="B3686" s="6">
        <v>1074540</v>
      </c>
    </row>
    <row r="3687" spans="1:2" x14ac:dyDescent="0.15">
      <c r="A3687" t="s">
        <v>6237</v>
      </c>
      <c r="B3687" s="6">
        <v>1612630</v>
      </c>
    </row>
    <row r="3688" spans="1:2" x14ac:dyDescent="0.15">
      <c r="A3688" t="s">
        <v>6238</v>
      </c>
      <c r="B3688" s="6">
        <v>33002</v>
      </c>
    </row>
    <row r="3689" spans="1:2" x14ac:dyDescent="0.15">
      <c r="A3689" t="s">
        <v>6239</v>
      </c>
      <c r="B3689" s="6">
        <v>870780</v>
      </c>
    </row>
    <row r="3690" spans="1:2" x14ac:dyDescent="0.15">
      <c r="A3690" t="s">
        <v>6240</v>
      </c>
      <c r="B3690" s="6">
        <v>1786108</v>
      </c>
    </row>
    <row r="3691" spans="1:2" x14ac:dyDescent="0.15">
      <c r="A3691" t="s">
        <v>6241</v>
      </c>
      <c r="B3691" s="6">
        <v>726601</v>
      </c>
    </row>
    <row r="3692" spans="1:2" x14ac:dyDescent="0.15">
      <c r="A3692" t="s">
        <v>6242</v>
      </c>
      <c r="B3692" s="6">
        <v>1096056</v>
      </c>
    </row>
    <row r="3693" spans="1:2" x14ac:dyDescent="0.15">
      <c r="A3693" t="s">
        <v>6243</v>
      </c>
      <c r="B3693" s="6">
        <v>1080720</v>
      </c>
    </row>
    <row r="3694" spans="1:2" x14ac:dyDescent="0.15">
      <c r="A3694" t="s">
        <v>6244</v>
      </c>
      <c r="B3694" s="6">
        <v>1341317</v>
      </c>
    </row>
    <row r="3695" spans="1:2" x14ac:dyDescent="0.15">
      <c r="A3695" t="s">
        <v>6245</v>
      </c>
      <c r="B3695" s="6">
        <v>1724755</v>
      </c>
    </row>
    <row r="3696" spans="1:2" x14ac:dyDescent="0.15">
      <c r="A3696" t="s">
        <v>6246</v>
      </c>
      <c r="B3696" s="6">
        <v>1559991</v>
      </c>
    </row>
    <row r="3697" spans="1:2" x14ac:dyDescent="0.15">
      <c r="A3697" t="s">
        <v>2221</v>
      </c>
      <c r="B3697" s="6">
        <v>1376339</v>
      </c>
    </row>
    <row r="3698" spans="1:2" x14ac:dyDescent="0.15">
      <c r="A3698" t="s">
        <v>6247</v>
      </c>
      <c r="B3698" s="6">
        <v>862831</v>
      </c>
    </row>
    <row r="3699" spans="1:2" x14ac:dyDescent="0.15">
      <c r="A3699" t="s">
        <v>6248</v>
      </c>
      <c r="B3699" s="6">
        <v>1652362</v>
      </c>
    </row>
    <row r="3700" spans="1:2" x14ac:dyDescent="0.15">
      <c r="A3700" t="s">
        <v>6249</v>
      </c>
      <c r="B3700" s="6">
        <v>1308927</v>
      </c>
    </row>
    <row r="3701" spans="1:2" x14ac:dyDescent="0.15">
      <c r="A3701" t="s">
        <v>2223</v>
      </c>
      <c r="B3701" s="6">
        <v>1783183</v>
      </c>
    </row>
    <row r="3702" spans="1:2" x14ac:dyDescent="0.15">
      <c r="A3702" t="s">
        <v>6250</v>
      </c>
      <c r="B3702" s="6">
        <v>1538263</v>
      </c>
    </row>
    <row r="3703" spans="1:2" x14ac:dyDescent="0.15">
      <c r="A3703" t="s">
        <v>6251</v>
      </c>
      <c r="B3703" s="6">
        <v>1094324</v>
      </c>
    </row>
    <row r="3704" spans="1:2" x14ac:dyDescent="0.15">
      <c r="A3704" t="s">
        <v>6252</v>
      </c>
      <c r="B3704" s="6">
        <v>1792829</v>
      </c>
    </row>
    <row r="3705" spans="1:2" x14ac:dyDescent="0.15">
      <c r="A3705" t="s">
        <v>6253</v>
      </c>
      <c r="B3705" s="6">
        <v>1333835</v>
      </c>
    </row>
    <row r="3706" spans="1:2" x14ac:dyDescent="0.15">
      <c r="A3706" t="s">
        <v>6254</v>
      </c>
      <c r="B3706" s="6">
        <v>1735707</v>
      </c>
    </row>
    <row r="3707" spans="1:2" x14ac:dyDescent="0.15">
      <c r="A3707" t="s">
        <v>6255</v>
      </c>
      <c r="B3707" s="6">
        <v>1070524</v>
      </c>
    </row>
    <row r="3708" spans="1:2" x14ac:dyDescent="0.15">
      <c r="A3708" t="s">
        <v>6256</v>
      </c>
      <c r="B3708" s="6">
        <v>1525287</v>
      </c>
    </row>
    <row r="3709" spans="1:2" x14ac:dyDescent="0.15">
      <c r="A3709" t="s">
        <v>6257</v>
      </c>
      <c r="B3709" s="6">
        <v>1816261</v>
      </c>
    </row>
    <row r="3710" spans="1:2" x14ac:dyDescent="0.15">
      <c r="A3710" t="s">
        <v>6258</v>
      </c>
      <c r="B3710" s="6">
        <v>1001614</v>
      </c>
    </row>
    <row r="3711" spans="1:2" x14ac:dyDescent="0.15">
      <c r="A3711" t="s">
        <v>6259</v>
      </c>
      <c r="B3711" s="6">
        <v>1436208</v>
      </c>
    </row>
    <row r="3712" spans="1:2" x14ac:dyDescent="0.15">
      <c r="A3712" t="s">
        <v>6260</v>
      </c>
      <c r="B3712" s="6">
        <v>1834585</v>
      </c>
    </row>
    <row r="3713" spans="1:2" x14ac:dyDescent="0.15">
      <c r="A3713" t="s">
        <v>6261</v>
      </c>
      <c r="B3713" s="6">
        <v>1855693</v>
      </c>
    </row>
    <row r="3714" spans="1:2" x14ac:dyDescent="0.15">
      <c r="A3714" t="s">
        <v>2924</v>
      </c>
      <c r="B3714" s="6">
        <v>1399708</v>
      </c>
    </row>
    <row r="3715" spans="1:2" x14ac:dyDescent="0.15">
      <c r="A3715" t="s">
        <v>6262</v>
      </c>
      <c r="B3715" s="6">
        <v>1337298</v>
      </c>
    </row>
    <row r="3716" spans="1:2" x14ac:dyDescent="0.15">
      <c r="A3716" t="s">
        <v>6263</v>
      </c>
      <c r="B3716" s="6">
        <v>1844840</v>
      </c>
    </row>
    <row r="3717" spans="1:2" x14ac:dyDescent="0.15">
      <c r="A3717" t="s">
        <v>6264</v>
      </c>
      <c r="B3717" s="6">
        <v>1640428</v>
      </c>
    </row>
    <row r="3718" spans="1:2" x14ac:dyDescent="0.15">
      <c r="A3718" t="s">
        <v>6265</v>
      </c>
      <c r="B3718" s="6">
        <v>1768259</v>
      </c>
    </row>
    <row r="3719" spans="1:2" x14ac:dyDescent="0.15">
      <c r="A3719" t="s">
        <v>6266</v>
      </c>
      <c r="B3719" s="6">
        <v>1318885</v>
      </c>
    </row>
    <row r="3720" spans="1:2" x14ac:dyDescent="0.15">
      <c r="A3720" t="s">
        <v>6267</v>
      </c>
      <c r="B3720" s="6">
        <v>1132105</v>
      </c>
    </row>
    <row r="3721" spans="1:2" x14ac:dyDescent="0.15">
      <c r="A3721" t="s">
        <v>6268</v>
      </c>
      <c r="B3721" s="6">
        <v>1824993</v>
      </c>
    </row>
    <row r="3722" spans="1:2" x14ac:dyDescent="0.15">
      <c r="A3722" t="s">
        <v>6269</v>
      </c>
      <c r="B3722" s="6">
        <v>1848410</v>
      </c>
    </row>
    <row r="3723" spans="1:2" x14ac:dyDescent="0.15">
      <c r="A3723" t="s">
        <v>6270</v>
      </c>
      <c r="B3723" s="6">
        <v>1695295</v>
      </c>
    </row>
    <row r="3724" spans="1:2" x14ac:dyDescent="0.15">
      <c r="A3724" t="s">
        <v>1159</v>
      </c>
      <c r="B3724" s="6">
        <v>1818794</v>
      </c>
    </row>
    <row r="3725" spans="1:2" x14ac:dyDescent="0.15">
      <c r="A3725" t="s">
        <v>6271</v>
      </c>
      <c r="B3725" s="6">
        <v>1519401</v>
      </c>
    </row>
    <row r="3726" spans="1:2" x14ac:dyDescent="0.15">
      <c r="A3726" t="s">
        <v>6272</v>
      </c>
      <c r="B3726" s="6">
        <v>1169652</v>
      </c>
    </row>
    <row r="3727" spans="1:2" x14ac:dyDescent="0.15">
      <c r="A3727" t="s">
        <v>6273</v>
      </c>
      <c r="B3727" s="6">
        <v>1020710</v>
      </c>
    </row>
    <row r="3728" spans="1:2" x14ac:dyDescent="0.15">
      <c r="A3728" t="s">
        <v>6274</v>
      </c>
      <c r="B3728" s="6">
        <v>1396033</v>
      </c>
    </row>
    <row r="3729" spans="1:2" x14ac:dyDescent="0.15">
      <c r="A3729" t="s">
        <v>6275</v>
      </c>
      <c r="B3729" s="6">
        <v>1738177</v>
      </c>
    </row>
    <row r="3730" spans="1:2" x14ac:dyDescent="0.15">
      <c r="A3730" t="s">
        <v>6276</v>
      </c>
      <c r="B3730" s="6">
        <v>1841137</v>
      </c>
    </row>
    <row r="3731" spans="1:2" x14ac:dyDescent="0.15">
      <c r="A3731" t="s">
        <v>6277</v>
      </c>
      <c r="B3731" s="6">
        <v>1819498</v>
      </c>
    </row>
    <row r="3732" spans="1:2" x14ac:dyDescent="0.15">
      <c r="A3732" t="s">
        <v>6278</v>
      </c>
      <c r="B3732" s="6">
        <v>1275168</v>
      </c>
    </row>
    <row r="3733" spans="1:2" x14ac:dyDescent="0.15">
      <c r="A3733" t="s">
        <v>6279</v>
      </c>
      <c r="B3733" s="6">
        <v>1819399</v>
      </c>
    </row>
    <row r="3734" spans="1:2" x14ac:dyDescent="0.15">
      <c r="A3734" t="s">
        <v>6280</v>
      </c>
      <c r="B3734" s="6">
        <v>1858351</v>
      </c>
    </row>
    <row r="3735" spans="1:2" x14ac:dyDescent="0.15">
      <c r="A3735" t="s">
        <v>6281</v>
      </c>
      <c r="B3735" s="6">
        <v>1837067</v>
      </c>
    </row>
    <row r="3736" spans="1:2" x14ac:dyDescent="0.15">
      <c r="A3736" t="s">
        <v>6282</v>
      </c>
      <c r="B3736" s="6">
        <v>1843716</v>
      </c>
    </row>
    <row r="3737" spans="1:2" x14ac:dyDescent="0.15">
      <c r="A3737" t="s">
        <v>6283</v>
      </c>
      <c r="B3737" s="6">
        <v>1163668</v>
      </c>
    </row>
    <row r="3738" spans="1:2" x14ac:dyDescent="0.15">
      <c r="A3738" t="s">
        <v>6284</v>
      </c>
      <c r="B3738" s="6">
        <v>879911</v>
      </c>
    </row>
    <row r="3739" spans="1:2" x14ac:dyDescent="0.15">
      <c r="A3739" t="s">
        <v>6285</v>
      </c>
      <c r="B3739" s="6">
        <v>703904</v>
      </c>
    </row>
    <row r="3740" spans="1:2" x14ac:dyDescent="0.15">
      <c r="A3740" t="s">
        <v>6286</v>
      </c>
      <c r="B3740" s="6">
        <v>863110</v>
      </c>
    </row>
    <row r="3741" spans="1:2" x14ac:dyDescent="0.15">
      <c r="A3741" t="s">
        <v>6287</v>
      </c>
      <c r="B3741" s="6">
        <v>1455684</v>
      </c>
    </row>
    <row r="3742" spans="1:2" x14ac:dyDescent="0.15">
      <c r="A3742" t="s">
        <v>779</v>
      </c>
      <c r="B3742" s="6">
        <v>1817713</v>
      </c>
    </row>
    <row r="3743" spans="1:2" x14ac:dyDescent="0.15">
      <c r="A3743" t="s">
        <v>6288</v>
      </c>
      <c r="B3743" s="6">
        <v>1851961</v>
      </c>
    </row>
    <row r="3744" spans="1:2" x14ac:dyDescent="0.15">
      <c r="A3744" t="s">
        <v>6289</v>
      </c>
      <c r="B3744" s="6">
        <v>903419</v>
      </c>
    </row>
    <row r="3745" spans="1:2" x14ac:dyDescent="0.15">
      <c r="A3745" t="s">
        <v>978</v>
      </c>
      <c r="B3745" s="6">
        <v>1831828</v>
      </c>
    </row>
    <row r="3746" spans="1:2" x14ac:dyDescent="0.15">
      <c r="A3746" t="s">
        <v>6290</v>
      </c>
      <c r="B3746" s="6">
        <v>1687065</v>
      </c>
    </row>
    <row r="3747" spans="1:2" x14ac:dyDescent="0.15">
      <c r="A3747" t="s">
        <v>6291</v>
      </c>
      <c r="B3747" s="6">
        <v>800457</v>
      </c>
    </row>
    <row r="3748" spans="1:2" x14ac:dyDescent="0.15">
      <c r="A3748" t="s">
        <v>6292</v>
      </c>
      <c r="B3748" s="6">
        <v>1840161</v>
      </c>
    </row>
    <row r="3749" spans="1:2" x14ac:dyDescent="0.15">
      <c r="A3749" t="s">
        <v>6293</v>
      </c>
      <c r="B3749" s="6">
        <v>1841080</v>
      </c>
    </row>
    <row r="3750" spans="1:2" x14ac:dyDescent="0.15">
      <c r="A3750" t="s">
        <v>6294</v>
      </c>
      <c r="B3750" s="6">
        <v>1628063</v>
      </c>
    </row>
    <row r="3751" spans="1:2" x14ac:dyDescent="0.15">
      <c r="A3751" t="s">
        <v>6295</v>
      </c>
      <c r="B3751" s="6">
        <v>1840199</v>
      </c>
    </row>
    <row r="3752" spans="1:2" x14ac:dyDescent="0.15">
      <c r="A3752" t="s">
        <v>6296</v>
      </c>
      <c r="B3752" s="6">
        <v>736772</v>
      </c>
    </row>
    <row r="3753" spans="1:2" x14ac:dyDescent="0.15">
      <c r="A3753" t="s">
        <v>6297</v>
      </c>
      <c r="B3753" s="6">
        <v>1259708</v>
      </c>
    </row>
    <row r="3754" spans="1:2" x14ac:dyDescent="0.15">
      <c r="A3754" t="s">
        <v>6298</v>
      </c>
      <c r="B3754" s="6">
        <v>1783875</v>
      </c>
    </row>
    <row r="3755" spans="1:2" x14ac:dyDescent="0.15">
      <c r="A3755" t="s">
        <v>6299</v>
      </c>
      <c r="B3755" s="6">
        <v>818972</v>
      </c>
    </row>
    <row r="3756" spans="1:2" x14ac:dyDescent="0.15">
      <c r="A3756" t="s">
        <v>6300</v>
      </c>
      <c r="B3756" s="6">
        <v>1829576</v>
      </c>
    </row>
    <row r="3757" spans="1:2" x14ac:dyDescent="0.15">
      <c r="A3757" t="s">
        <v>2257</v>
      </c>
      <c r="B3757" s="6">
        <v>1527728</v>
      </c>
    </row>
    <row r="3758" spans="1:2" x14ac:dyDescent="0.15">
      <c r="A3758" t="s">
        <v>6301</v>
      </c>
      <c r="B3758" s="6">
        <v>1838697</v>
      </c>
    </row>
    <row r="3759" spans="1:2" x14ac:dyDescent="0.15">
      <c r="A3759" t="s">
        <v>6302</v>
      </c>
      <c r="B3759" s="6">
        <v>932695</v>
      </c>
    </row>
    <row r="3760" spans="1:2" x14ac:dyDescent="0.15">
      <c r="A3760" t="s">
        <v>6303</v>
      </c>
      <c r="B3760" s="6">
        <v>1726173</v>
      </c>
    </row>
    <row r="3761" spans="1:2" x14ac:dyDescent="0.15">
      <c r="A3761" t="s">
        <v>6304</v>
      </c>
      <c r="B3761" s="6">
        <v>1838615</v>
      </c>
    </row>
    <row r="3762" spans="1:2" x14ac:dyDescent="0.15">
      <c r="A3762" t="s">
        <v>6305</v>
      </c>
      <c r="B3762" s="6">
        <v>39311</v>
      </c>
    </row>
    <row r="3763" spans="1:2" x14ac:dyDescent="0.15">
      <c r="A3763" t="s">
        <v>6306</v>
      </c>
      <c r="B3763" s="6">
        <v>882150</v>
      </c>
    </row>
    <row r="3764" spans="1:2" x14ac:dyDescent="0.15">
      <c r="A3764" t="s">
        <v>6307</v>
      </c>
      <c r="B3764" s="6">
        <v>1822312</v>
      </c>
    </row>
    <row r="3765" spans="1:2" x14ac:dyDescent="0.15">
      <c r="A3765" t="s">
        <v>6308</v>
      </c>
      <c r="B3765" s="6">
        <v>1826553</v>
      </c>
    </row>
    <row r="3766" spans="1:2" x14ac:dyDescent="0.15">
      <c r="A3766" t="s">
        <v>6309</v>
      </c>
      <c r="B3766" s="6">
        <v>1431852</v>
      </c>
    </row>
    <row r="3767" spans="1:2" x14ac:dyDescent="0.15">
      <c r="A3767" t="s">
        <v>6310</v>
      </c>
      <c r="B3767" s="6">
        <v>1838431</v>
      </c>
    </row>
    <row r="3768" spans="1:2" x14ac:dyDescent="0.15">
      <c r="A3768" t="s">
        <v>6311</v>
      </c>
      <c r="B3768" s="6">
        <v>1837207</v>
      </c>
    </row>
    <row r="3769" spans="1:2" x14ac:dyDescent="0.15">
      <c r="A3769" t="s">
        <v>6312</v>
      </c>
      <c r="B3769" s="6">
        <v>1793659</v>
      </c>
    </row>
    <row r="3770" spans="1:2" x14ac:dyDescent="0.15">
      <c r="A3770" t="s">
        <v>6313</v>
      </c>
      <c r="B3770" s="6">
        <v>1823896</v>
      </c>
    </row>
    <row r="3771" spans="1:2" x14ac:dyDescent="0.15">
      <c r="A3771" t="s">
        <v>6314</v>
      </c>
      <c r="B3771" s="6">
        <v>1824677</v>
      </c>
    </row>
    <row r="3772" spans="1:2" x14ac:dyDescent="0.15">
      <c r="A3772" t="s">
        <v>6315</v>
      </c>
      <c r="B3772" s="6">
        <v>67347</v>
      </c>
    </row>
    <row r="3773" spans="1:2" x14ac:dyDescent="0.15">
      <c r="A3773" t="s">
        <v>6316</v>
      </c>
      <c r="B3773" s="6">
        <v>1499422</v>
      </c>
    </row>
    <row r="3774" spans="1:2" x14ac:dyDescent="0.15">
      <c r="A3774" t="s">
        <v>6317</v>
      </c>
      <c r="B3774" s="6">
        <v>1829455</v>
      </c>
    </row>
    <row r="3775" spans="1:2" x14ac:dyDescent="0.15">
      <c r="A3775" t="s">
        <v>6318</v>
      </c>
      <c r="B3775" s="6">
        <v>1830188</v>
      </c>
    </row>
    <row r="3776" spans="1:2" x14ac:dyDescent="0.15">
      <c r="A3776" t="s">
        <v>6319</v>
      </c>
      <c r="B3776" s="6">
        <v>1841610</v>
      </c>
    </row>
    <row r="3777" spans="1:2" x14ac:dyDescent="0.15">
      <c r="A3777" t="s">
        <v>6320</v>
      </c>
      <c r="B3777" s="6">
        <v>1840463</v>
      </c>
    </row>
    <row r="3778" spans="1:2" x14ac:dyDescent="0.15">
      <c r="A3778" t="s">
        <v>6321</v>
      </c>
      <c r="B3778" s="6">
        <v>1835881</v>
      </c>
    </row>
    <row r="3779" spans="1:2" x14ac:dyDescent="0.15">
      <c r="A3779" t="s">
        <v>6322</v>
      </c>
      <c r="B3779" s="6">
        <v>1838987</v>
      </c>
    </row>
    <row r="3780" spans="1:2" x14ac:dyDescent="0.15">
      <c r="A3780" t="s">
        <v>6323</v>
      </c>
      <c r="B3780" s="6">
        <v>1838614</v>
      </c>
    </row>
    <row r="3781" spans="1:2" x14ac:dyDescent="0.15">
      <c r="A3781" t="s">
        <v>6324</v>
      </c>
      <c r="B3781" s="6">
        <v>1840148</v>
      </c>
    </row>
    <row r="3782" spans="1:2" x14ac:dyDescent="0.15">
      <c r="A3782" t="s">
        <v>6325</v>
      </c>
      <c r="B3782" s="6">
        <v>1846163</v>
      </c>
    </row>
    <row r="3783" spans="1:2" x14ac:dyDescent="0.15">
      <c r="A3783" t="s">
        <v>6326</v>
      </c>
      <c r="B3783" s="6">
        <v>1834755</v>
      </c>
    </row>
    <row r="3784" spans="1:2" x14ac:dyDescent="0.15">
      <c r="A3784" t="s">
        <v>6327</v>
      </c>
      <c r="B3784" s="6">
        <v>1839127</v>
      </c>
    </row>
    <row r="3785" spans="1:2" x14ac:dyDescent="0.15">
      <c r="A3785" t="s">
        <v>6328</v>
      </c>
      <c r="B3785" s="6">
        <v>1834628</v>
      </c>
    </row>
    <row r="3786" spans="1:2" x14ac:dyDescent="0.15">
      <c r="A3786" t="s">
        <v>6329</v>
      </c>
      <c r="B3786" s="6">
        <v>1829615</v>
      </c>
    </row>
    <row r="3787" spans="1:2" x14ac:dyDescent="0.15">
      <c r="A3787" t="s">
        <v>6330</v>
      </c>
      <c r="B3787" s="6">
        <v>1836274</v>
      </c>
    </row>
    <row r="3788" spans="1:2" x14ac:dyDescent="0.15">
      <c r="A3788" t="s">
        <v>6331</v>
      </c>
      <c r="B3788" s="6">
        <v>1838238</v>
      </c>
    </row>
    <row r="3789" spans="1:2" x14ac:dyDescent="0.15">
      <c r="A3789" t="s">
        <v>6332</v>
      </c>
      <c r="B3789" s="6">
        <v>1494530</v>
      </c>
    </row>
    <row r="3790" spans="1:2" x14ac:dyDescent="0.15">
      <c r="A3790" t="s">
        <v>6333</v>
      </c>
      <c r="B3790" s="6">
        <v>1838513</v>
      </c>
    </row>
    <row r="3791" spans="1:2" x14ac:dyDescent="0.15">
      <c r="A3791" t="s">
        <v>6334</v>
      </c>
      <c r="B3791" s="6">
        <v>1002590</v>
      </c>
    </row>
    <row r="3792" spans="1:2" x14ac:dyDescent="0.15">
      <c r="A3792" t="s">
        <v>6335</v>
      </c>
      <c r="B3792" s="6">
        <v>1487952</v>
      </c>
    </row>
    <row r="3793" spans="1:2" x14ac:dyDescent="0.15">
      <c r="A3793" t="s">
        <v>6336</v>
      </c>
      <c r="B3793" s="6">
        <v>1842916</v>
      </c>
    </row>
    <row r="3794" spans="1:2" x14ac:dyDescent="0.15">
      <c r="A3794" t="s">
        <v>2800</v>
      </c>
      <c r="B3794" s="6">
        <v>1325618</v>
      </c>
    </row>
    <row r="3795" spans="1:2" x14ac:dyDescent="0.15">
      <c r="A3795" t="s">
        <v>6337</v>
      </c>
      <c r="B3795" s="6">
        <v>31235</v>
      </c>
    </row>
    <row r="3796" spans="1:2" x14ac:dyDescent="0.15">
      <c r="A3796" t="s">
        <v>1003</v>
      </c>
      <c r="B3796" s="6">
        <v>1034842</v>
      </c>
    </row>
    <row r="3797" spans="1:2" x14ac:dyDescent="0.15">
      <c r="A3797" t="s">
        <v>6338</v>
      </c>
      <c r="B3797" s="6">
        <v>836412</v>
      </c>
    </row>
    <row r="3798" spans="1:2" x14ac:dyDescent="0.15">
      <c r="A3798" t="s">
        <v>6339</v>
      </c>
      <c r="B3798" s="6">
        <v>1849408</v>
      </c>
    </row>
    <row r="3799" spans="1:2" x14ac:dyDescent="0.15">
      <c r="A3799" t="s">
        <v>6340</v>
      </c>
      <c r="B3799" s="6">
        <v>1847112</v>
      </c>
    </row>
    <row r="3800" spans="1:2" x14ac:dyDescent="0.15">
      <c r="A3800" t="s">
        <v>6341</v>
      </c>
      <c r="B3800" s="6">
        <v>897322</v>
      </c>
    </row>
    <row r="3801" spans="1:2" x14ac:dyDescent="0.15">
      <c r="A3801" t="s">
        <v>6342</v>
      </c>
      <c r="B3801" s="6">
        <v>1847891</v>
      </c>
    </row>
    <row r="3802" spans="1:2" x14ac:dyDescent="0.15">
      <c r="A3802" t="s">
        <v>6343</v>
      </c>
      <c r="B3802" s="6">
        <v>1779020</v>
      </c>
    </row>
    <row r="3803" spans="1:2" x14ac:dyDescent="0.15">
      <c r="A3803" t="s">
        <v>6344</v>
      </c>
      <c r="B3803" s="6">
        <v>912147</v>
      </c>
    </row>
    <row r="3804" spans="1:2" x14ac:dyDescent="0.15">
      <c r="A3804" t="s">
        <v>6345</v>
      </c>
      <c r="B3804" s="6">
        <v>1649744</v>
      </c>
    </row>
    <row r="3805" spans="1:2" x14ac:dyDescent="0.15">
      <c r="A3805" t="s">
        <v>6346</v>
      </c>
      <c r="B3805" s="6">
        <v>879635</v>
      </c>
    </row>
    <row r="3806" spans="1:2" x14ac:dyDescent="0.15">
      <c r="A3806" t="s">
        <v>6347</v>
      </c>
      <c r="B3806" s="6">
        <v>1850502</v>
      </c>
    </row>
    <row r="3807" spans="1:2" x14ac:dyDescent="0.15">
      <c r="A3807" t="s">
        <v>6348</v>
      </c>
      <c r="B3807" s="6">
        <v>1601548</v>
      </c>
    </row>
    <row r="3808" spans="1:2" x14ac:dyDescent="0.15">
      <c r="A3808" t="s">
        <v>6349</v>
      </c>
      <c r="B3808" s="6">
        <v>1814215</v>
      </c>
    </row>
    <row r="3809" spans="1:2" x14ac:dyDescent="0.15">
      <c r="A3809" t="s">
        <v>6350</v>
      </c>
      <c r="B3809" s="6">
        <v>1848364</v>
      </c>
    </row>
    <row r="3810" spans="1:2" x14ac:dyDescent="0.15">
      <c r="A3810" t="s">
        <v>6351</v>
      </c>
      <c r="B3810" s="6">
        <v>919893</v>
      </c>
    </row>
    <row r="3811" spans="1:2" x14ac:dyDescent="0.15">
      <c r="A3811" t="s">
        <v>6352</v>
      </c>
      <c r="B3811" s="6">
        <v>1058867</v>
      </c>
    </row>
    <row r="3812" spans="1:2" x14ac:dyDescent="0.15">
      <c r="A3812" t="s">
        <v>6353</v>
      </c>
      <c r="B3812" s="6">
        <v>1018399</v>
      </c>
    </row>
    <row r="3813" spans="1:2" x14ac:dyDescent="0.15">
      <c r="A3813" t="s">
        <v>6354</v>
      </c>
      <c r="B3813" s="6">
        <v>1574197</v>
      </c>
    </row>
    <row r="3814" spans="1:2" x14ac:dyDescent="0.15">
      <c r="A3814" t="s">
        <v>6355</v>
      </c>
      <c r="B3814" s="6">
        <v>740663</v>
      </c>
    </row>
    <row r="3815" spans="1:2" x14ac:dyDescent="0.15">
      <c r="A3815" t="s">
        <v>6356</v>
      </c>
      <c r="B3815" s="6">
        <v>1873441</v>
      </c>
    </row>
    <row r="3816" spans="1:2" x14ac:dyDescent="0.15">
      <c r="A3816" t="s">
        <v>6357</v>
      </c>
      <c r="B3816" s="6">
        <v>908993</v>
      </c>
    </row>
    <row r="3817" spans="1:2" x14ac:dyDescent="0.15">
      <c r="A3817" t="s">
        <v>6358</v>
      </c>
      <c r="B3817" s="6">
        <v>1393726</v>
      </c>
    </row>
    <row r="3818" spans="1:2" x14ac:dyDescent="0.15">
      <c r="A3818" t="s">
        <v>6359</v>
      </c>
      <c r="B3818" s="6">
        <v>1083301</v>
      </c>
    </row>
    <row r="3819" spans="1:2" x14ac:dyDescent="0.15">
      <c r="A3819" t="s">
        <v>6360</v>
      </c>
      <c r="B3819" s="6">
        <v>1038773</v>
      </c>
    </row>
    <row r="3820" spans="1:2" x14ac:dyDescent="0.15">
      <c r="A3820" t="s">
        <v>1156</v>
      </c>
      <c r="B3820" s="6">
        <v>1710072</v>
      </c>
    </row>
    <row r="3821" spans="1:2" x14ac:dyDescent="0.15">
      <c r="A3821" t="s">
        <v>2981</v>
      </c>
      <c r="B3821" s="6">
        <v>1857190</v>
      </c>
    </row>
    <row r="3822" spans="1:2" x14ac:dyDescent="0.15">
      <c r="A3822" t="s">
        <v>6361</v>
      </c>
      <c r="B3822" s="6">
        <v>1166928</v>
      </c>
    </row>
    <row r="3823" spans="1:2" x14ac:dyDescent="0.15">
      <c r="A3823" t="s">
        <v>6362</v>
      </c>
      <c r="B3823" s="6">
        <v>1839998</v>
      </c>
    </row>
    <row r="3824" spans="1:2" x14ac:dyDescent="0.15">
      <c r="A3824" t="s">
        <v>6363</v>
      </c>
      <c r="B3824" s="6">
        <v>791963</v>
      </c>
    </row>
    <row r="3825" spans="1:2" x14ac:dyDescent="0.15">
      <c r="A3825" t="s">
        <v>6364</v>
      </c>
      <c r="B3825" s="6">
        <v>1411688</v>
      </c>
    </row>
    <row r="3826" spans="1:2" x14ac:dyDescent="0.15">
      <c r="A3826" t="s">
        <v>2008</v>
      </c>
      <c r="B3826" s="6">
        <v>1314102</v>
      </c>
    </row>
    <row r="3827" spans="1:2" x14ac:dyDescent="0.15">
      <c r="A3827" t="s">
        <v>6365</v>
      </c>
      <c r="B3827" s="6">
        <v>1824846</v>
      </c>
    </row>
    <row r="3828" spans="1:2" x14ac:dyDescent="0.15">
      <c r="A3828" t="s">
        <v>6366</v>
      </c>
      <c r="B3828" s="6">
        <v>778164</v>
      </c>
    </row>
    <row r="3829" spans="1:2" x14ac:dyDescent="0.15">
      <c r="A3829" t="s">
        <v>1762</v>
      </c>
      <c r="B3829" s="6">
        <v>1816590</v>
      </c>
    </row>
    <row r="3830" spans="1:2" x14ac:dyDescent="0.15">
      <c r="A3830" t="s">
        <v>6367</v>
      </c>
      <c r="B3830" s="6">
        <v>1842566</v>
      </c>
    </row>
    <row r="3831" spans="1:2" x14ac:dyDescent="0.15">
      <c r="A3831" t="s">
        <v>6368</v>
      </c>
      <c r="B3831" s="6">
        <v>1569994</v>
      </c>
    </row>
    <row r="3832" spans="1:2" x14ac:dyDescent="0.15">
      <c r="A3832" t="s">
        <v>6369</v>
      </c>
      <c r="B3832" s="6">
        <v>1837240</v>
      </c>
    </row>
    <row r="3833" spans="1:2" x14ac:dyDescent="0.15">
      <c r="A3833" t="s">
        <v>383</v>
      </c>
      <c r="B3833" s="6">
        <v>1538927</v>
      </c>
    </row>
    <row r="3834" spans="1:2" x14ac:dyDescent="0.15">
      <c r="A3834" t="s">
        <v>344</v>
      </c>
      <c r="B3834" s="6">
        <v>1117480</v>
      </c>
    </row>
    <row r="3835" spans="1:2" x14ac:dyDescent="0.15">
      <c r="A3835" t="s">
        <v>6370</v>
      </c>
      <c r="B3835" s="6">
        <v>1065059</v>
      </c>
    </row>
    <row r="3836" spans="1:2" x14ac:dyDescent="0.15">
      <c r="A3836" t="s">
        <v>6371</v>
      </c>
      <c r="B3836" s="6">
        <v>1468327</v>
      </c>
    </row>
    <row r="3837" spans="1:2" x14ac:dyDescent="0.15">
      <c r="A3837" t="s">
        <v>6372</v>
      </c>
      <c r="B3837" s="6">
        <v>1837739</v>
      </c>
    </row>
    <row r="3838" spans="1:2" x14ac:dyDescent="0.15">
      <c r="A3838" t="s">
        <v>6373</v>
      </c>
      <c r="B3838" s="6">
        <v>1590584</v>
      </c>
    </row>
    <row r="3839" spans="1:2" x14ac:dyDescent="0.15">
      <c r="A3839" t="s">
        <v>2005</v>
      </c>
      <c r="B3839" s="6">
        <v>1650648</v>
      </c>
    </row>
    <row r="3840" spans="1:2" x14ac:dyDescent="0.15">
      <c r="A3840" t="s">
        <v>6374</v>
      </c>
      <c r="B3840" s="6">
        <v>1870600</v>
      </c>
    </row>
    <row r="3841" spans="1:2" x14ac:dyDescent="0.15">
      <c r="A3841" t="s">
        <v>6375</v>
      </c>
      <c r="B3841" s="6">
        <v>1121484</v>
      </c>
    </row>
    <row r="3842" spans="1:2" x14ac:dyDescent="0.15">
      <c r="A3842" t="s">
        <v>6376</v>
      </c>
      <c r="B3842" s="6">
        <v>1780312</v>
      </c>
    </row>
    <row r="3843" spans="1:2" x14ac:dyDescent="0.15">
      <c r="A3843" t="s">
        <v>6377</v>
      </c>
      <c r="B3843" s="6">
        <v>1071058</v>
      </c>
    </row>
    <row r="3844" spans="1:2" x14ac:dyDescent="0.15">
      <c r="A3844" t="s">
        <v>6378</v>
      </c>
      <c r="B3844" s="6">
        <v>1839550</v>
      </c>
    </row>
    <row r="3845" spans="1:2" x14ac:dyDescent="0.15">
      <c r="A3845" t="s">
        <v>6379</v>
      </c>
      <c r="B3845" s="6">
        <v>1743344</v>
      </c>
    </row>
    <row r="3846" spans="1:2" x14ac:dyDescent="0.15">
      <c r="A3846" t="s">
        <v>6380</v>
      </c>
      <c r="B3846" s="6">
        <v>1751143</v>
      </c>
    </row>
    <row r="3847" spans="1:2" x14ac:dyDescent="0.15">
      <c r="A3847" t="s">
        <v>6381</v>
      </c>
      <c r="B3847" s="6">
        <v>1819175</v>
      </c>
    </row>
    <row r="3848" spans="1:2" x14ac:dyDescent="0.15">
      <c r="A3848" t="s">
        <v>6382</v>
      </c>
      <c r="B3848" s="6">
        <v>1214935</v>
      </c>
    </row>
    <row r="3849" spans="1:2" x14ac:dyDescent="0.15">
      <c r="A3849" t="s">
        <v>6383</v>
      </c>
      <c r="B3849" s="6">
        <v>1766478</v>
      </c>
    </row>
    <row r="3850" spans="1:2" x14ac:dyDescent="0.15">
      <c r="A3850" t="s">
        <v>6384</v>
      </c>
      <c r="B3850" s="6">
        <v>1341141</v>
      </c>
    </row>
    <row r="3851" spans="1:2" x14ac:dyDescent="0.15">
      <c r="A3851" t="s">
        <v>6385</v>
      </c>
      <c r="B3851" s="6">
        <v>1825473</v>
      </c>
    </row>
    <row r="3852" spans="1:2" x14ac:dyDescent="0.15">
      <c r="A3852" t="s">
        <v>6386</v>
      </c>
      <c r="B3852" s="6">
        <v>1759546</v>
      </c>
    </row>
    <row r="3853" spans="1:2" x14ac:dyDescent="0.15">
      <c r="A3853" t="s">
        <v>6387</v>
      </c>
      <c r="B3853" s="6">
        <v>1839132</v>
      </c>
    </row>
    <row r="3854" spans="1:2" x14ac:dyDescent="0.15">
      <c r="A3854" t="s">
        <v>1585</v>
      </c>
      <c r="B3854" s="6">
        <v>1733294</v>
      </c>
    </row>
    <row r="3855" spans="1:2" x14ac:dyDescent="0.15">
      <c r="A3855" t="s">
        <v>6388</v>
      </c>
      <c r="B3855" s="6">
        <v>910068</v>
      </c>
    </row>
    <row r="3856" spans="1:2" x14ac:dyDescent="0.15">
      <c r="A3856" t="s">
        <v>6389</v>
      </c>
      <c r="B3856" s="6">
        <v>1830197</v>
      </c>
    </row>
    <row r="3857" spans="1:2" x14ac:dyDescent="0.15">
      <c r="A3857" t="s">
        <v>6390</v>
      </c>
      <c r="B3857" s="6">
        <v>1035092</v>
      </c>
    </row>
    <row r="3858" spans="1:2" x14ac:dyDescent="0.15">
      <c r="A3858" t="s">
        <v>6391</v>
      </c>
      <c r="B3858" s="6">
        <v>1787640</v>
      </c>
    </row>
    <row r="3859" spans="1:2" x14ac:dyDescent="0.15">
      <c r="A3859" t="s">
        <v>6392</v>
      </c>
      <c r="B3859" s="6">
        <v>1812923</v>
      </c>
    </row>
    <row r="3860" spans="1:2" x14ac:dyDescent="0.15">
      <c r="A3860" t="s">
        <v>2233</v>
      </c>
      <c r="B3860" s="6">
        <v>1831283</v>
      </c>
    </row>
    <row r="3861" spans="1:2" x14ac:dyDescent="0.15">
      <c r="A3861" t="s">
        <v>6393</v>
      </c>
      <c r="B3861" s="6">
        <v>891166</v>
      </c>
    </row>
    <row r="3862" spans="1:2" x14ac:dyDescent="0.15">
      <c r="A3862" t="s">
        <v>6394</v>
      </c>
      <c r="B3862" s="6">
        <v>1820727</v>
      </c>
    </row>
    <row r="3863" spans="1:2" x14ac:dyDescent="0.15">
      <c r="A3863" t="s">
        <v>1191</v>
      </c>
      <c r="B3863" s="6">
        <v>1680581</v>
      </c>
    </row>
    <row r="3864" spans="1:2" x14ac:dyDescent="0.15">
      <c r="A3864" t="s">
        <v>6395</v>
      </c>
      <c r="B3864" s="6">
        <v>1281926</v>
      </c>
    </row>
    <row r="3865" spans="1:2" x14ac:dyDescent="0.15">
      <c r="A3865" t="s">
        <v>1152</v>
      </c>
      <c r="B3865" s="6">
        <v>1479615</v>
      </c>
    </row>
    <row r="3866" spans="1:2" x14ac:dyDescent="0.15">
      <c r="A3866" t="s">
        <v>6396</v>
      </c>
      <c r="B3866" s="6">
        <v>1862068</v>
      </c>
    </row>
    <row r="3867" spans="1:2" x14ac:dyDescent="0.15">
      <c r="A3867" t="s">
        <v>6397</v>
      </c>
      <c r="B3867" s="6">
        <v>1841873</v>
      </c>
    </row>
    <row r="3868" spans="1:2" x14ac:dyDescent="0.15">
      <c r="A3868" t="s">
        <v>1602</v>
      </c>
      <c r="B3868" s="6">
        <v>1756594</v>
      </c>
    </row>
    <row r="3869" spans="1:2" x14ac:dyDescent="0.15">
      <c r="A3869" t="s">
        <v>6398</v>
      </c>
      <c r="B3869" s="6">
        <v>1833235</v>
      </c>
    </row>
    <row r="3870" spans="1:2" x14ac:dyDescent="0.15">
      <c r="A3870" t="s">
        <v>6399</v>
      </c>
      <c r="B3870" s="6">
        <v>1745317</v>
      </c>
    </row>
    <row r="3871" spans="1:2" x14ac:dyDescent="0.15">
      <c r="A3871" t="s">
        <v>6400</v>
      </c>
      <c r="B3871" s="6">
        <v>1071236</v>
      </c>
    </row>
    <row r="3872" spans="1:2" x14ac:dyDescent="0.15">
      <c r="A3872" t="s">
        <v>1825</v>
      </c>
      <c r="B3872" s="6">
        <v>1689548</v>
      </c>
    </row>
    <row r="3873" spans="1:2" x14ac:dyDescent="0.15">
      <c r="A3873" t="s">
        <v>6401</v>
      </c>
      <c r="B3873" s="6">
        <v>1819580</v>
      </c>
    </row>
    <row r="3874" spans="1:2" x14ac:dyDescent="0.15">
      <c r="A3874" t="s">
        <v>6402</v>
      </c>
      <c r="B3874" s="6">
        <v>827773</v>
      </c>
    </row>
    <row r="3875" spans="1:2" x14ac:dyDescent="0.15">
      <c r="A3875" t="s">
        <v>1817</v>
      </c>
      <c r="B3875" s="6">
        <v>1620463</v>
      </c>
    </row>
    <row r="3876" spans="1:2" x14ac:dyDescent="0.15">
      <c r="A3876" t="s">
        <v>6403</v>
      </c>
      <c r="B3876" s="6">
        <v>1819253</v>
      </c>
    </row>
    <row r="3877" spans="1:2" x14ac:dyDescent="0.15">
      <c r="A3877" t="s">
        <v>54</v>
      </c>
      <c r="B3877" s="6">
        <v>1722964</v>
      </c>
    </row>
    <row r="3878" spans="1:2" x14ac:dyDescent="0.15">
      <c r="A3878" t="s">
        <v>6404</v>
      </c>
      <c r="B3878" s="6">
        <v>850429</v>
      </c>
    </row>
    <row r="3879" spans="1:2" x14ac:dyDescent="0.15">
      <c r="A3879" t="s">
        <v>2141</v>
      </c>
      <c r="B3879" s="6">
        <v>1858848</v>
      </c>
    </row>
    <row r="3880" spans="1:2" x14ac:dyDescent="0.15">
      <c r="A3880" t="s">
        <v>6405</v>
      </c>
      <c r="B3880" s="6">
        <v>1848959</v>
      </c>
    </row>
    <row r="3881" spans="1:2" x14ac:dyDescent="0.15">
      <c r="A3881" t="s">
        <v>6406</v>
      </c>
      <c r="B3881" s="6">
        <v>1606366</v>
      </c>
    </row>
    <row r="3882" spans="1:2" x14ac:dyDescent="0.15">
      <c r="A3882" t="s">
        <v>6407</v>
      </c>
      <c r="B3882" s="6">
        <v>1143513</v>
      </c>
    </row>
    <row r="3883" spans="1:2" x14ac:dyDescent="0.15">
      <c r="A3883" t="s">
        <v>6408</v>
      </c>
      <c r="B3883" s="6">
        <v>1091883</v>
      </c>
    </row>
    <row r="3884" spans="1:2" x14ac:dyDescent="0.15">
      <c r="A3884" t="s">
        <v>6409</v>
      </c>
      <c r="B3884" s="6">
        <v>891290</v>
      </c>
    </row>
    <row r="3885" spans="1:2" x14ac:dyDescent="0.15">
      <c r="A3885" t="s">
        <v>6410</v>
      </c>
      <c r="B3885" s="6">
        <v>101984</v>
      </c>
    </row>
    <row r="3886" spans="1:2" x14ac:dyDescent="0.15">
      <c r="A3886" t="s">
        <v>6411</v>
      </c>
      <c r="B3886" s="6">
        <v>1840317</v>
      </c>
    </row>
    <row r="3887" spans="1:2" x14ac:dyDescent="0.15">
      <c r="A3887" t="s">
        <v>6412</v>
      </c>
      <c r="B3887" s="6">
        <v>1268533</v>
      </c>
    </row>
    <row r="3888" spans="1:2" x14ac:dyDescent="0.15">
      <c r="A3888" t="s">
        <v>6413</v>
      </c>
      <c r="B3888" s="6">
        <v>1803914</v>
      </c>
    </row>
    <row r="3889" spans="1:2" x14ac:dyDescent="0.15">
      <c r="A3889" t="s">
        <v>2636</v>
      </c>
      <c r="B3889" s="6">
        <v>1840706</v>
      </c>
    </row>
    <row r="3890" spans="1:2" x14ac:dyDescent="0.15">
      <c r="A3890" t="s">
        <v>6414</v>
      </c>
      <c r="B3890" s="6">
        <v>1834032</v>
      </c>
    </row>
    <row r="3891" spans="1:2" x14ac:dyDescent="0.15">
      <c r="A3891" t="s">
        <v>2196</v>
      </c>
      <c r="B3891" s="6">
        <v>1795579</v>
      </c>
    </row>
    <row r="3892" spans="1:2" x14ac:dyDescent="0.15">
      <c r="A3892" t="s">
        <v>1582</v>
      </c>
      <c r="B3892" s="6">
        <v>1744659</v>
      </c>
    </row>
    <row r="3893" spans="1:2" x14ac:dyDescent="0.15">
      <c r="A3893" t="s">
        <v>6415</v>
      </c>
      <c r="B3893" s="6">
        <v>743367</v>
      </c>
    </row>
    <row r="3894" spans="1:2" x14ac:dyDescent="0.15">
      <c r="A3894" t="s">
        <v>6416</v>
      </c>
      <c r="B3894" s="6">
        <v>1829558</v>
      </c>
    </row>
    <row r="3895" spans="1:2" x14ac:dyDescent="0.15">
      <c r="A3895" t="s">
        <v>6417</v>
      </c>
      <c r="B3895" s="6">
        <v>1230869</v>
      </c>
    </row>
    <row r="3896" spans="1:2" x14ac:dyDescent="0.15">
      <c r="A3896" t="s">
        <v>6418</v>
      </c>
      <c r="B3896" s="6">
        <v>25475</v>
      </c>
    </row>
    <row r="3897" spans="1:2" x14ac:dyDescent="0.15">
      <c r="A3897" t="s">
        <v>6419</v>
      </c>
      <c r="B3897" s="6">
        <v>1129155</v>
      </c>
    </row>
    <row r="3898" spans="1:2" x14ac:dyDescent="0.15">
      <c r="A3898" t="s">
        <v>6420</v>
      </c>
      <c r="B3898" s="6">
        <v>1779474</v>
      </c>
    </row>
    <row r="3899" spans="1:2" x14ac:dyDescent="0.15">
      <c r="A3899" t="s">
        <v>6421</v>
      </c>
      <c r="B3899" s="6">
        <v>1837248</v>
      </c>
    </row>
    <row r="3900" spans="1:2" x14ac:dyDescent="0.15">
      <c r="A3900" t="s">
        <v>6422</v>
      </c>
      <c r="B3900" s="6">
        <v>884121</v>
      </c>
    </row>
    <row r="3901" spans="1:2" x14ac:dyDescent="0.15">
      <c r="A3901" t="s">
        <v>6423</v>
      </c>
      <c r="B3901" s="6">
        <v>761648</v>
      </c>
    </row>
    <row r="3902" spans="1:2" x14ac:dyDescent="0.15">
      <c r="A3902" t="s">
        <v>6424</v>
      </c>
      <c r="B3902" s="6">
        <v>1675033</v>
      </c>
    </row>
    <row r="3903" spans="1:2" x14ac:dyDescent="0.15">
      <c r="A3903" t="s">
        <v>6425</v>
      </c>
      <c r="B3903" s="6">
        <v>1539337</v>
      </c>
    </row>
    <row r="3904" spans="1:2" x14ac:dyDescent="0.15">
      <c r="A3904" t="s">
        <v>6426</v>
      </c>
      <c r="B3904" s="6">
        <v>1820201</v>
      </c>
    </row>
    <row r="3905" spans="1:2" x14ac:dyDescent="0.15">
      <c r="A3905" t="s">
        <v>6427</v>
      </c>
      <c r="B3905" s="6">
        <v>896429</v>
      </c>
    </row>
    <row r="3906" spans="1:2" x14ac:dyDescent="0.15">
      <c r="A3906" t="s">
        <v>6428</v>
      </c>
      <c r="B3906" s="6">
        <v>894627</v>
      </c>
    </row>
    <row r="3907" spans="1:2" x14ac:dyDescent="0.15">
      <c r="A3907" t="s">
        <v>6429</v>
      </c>
      <c r="B3907" s="6">
        <v>1495825</v>
      </c>
    </row>
    <row r="3908" spans="1:2" x14ac:dyDescent="0.15">
      <c r="A3908" t="s">
        <v>6430</v>
      </c>
      <c r="B3908" s="6">
        <v>1584549</v>
      </c>
    </row>
    <row r="3909" spans="1:2" x14ac:dyDescent="0.15">
      <c r="A3909" t="s">
        <v>2389</v>
      </c>
      <c r="B3909" s="6">
        <v>1063344</v>
      </c>
    </row>
    <row r="3910" spans="1:2" x14ac:dyDescent="0.15">
      <c r="A3910" t="s">
        <v>6431</v>
      </c>
      <c r="B3910" s="6">
        <v>1842279</v>
      </c>
    </row>
    <row r="3911" spans="1:2" x14ac:dyDescent="0.15">
      <c r="A3911" t="s">
        <v>6432</v>
      </c>
      <c r="B3911" s="6">
        <v>1604868</v>
      </c>
    </row>
    <row r="3912" spans="1:2" x14ac:dyDescent="0.15">
      <c r="A3912" t="s">
        <v>6433</v>
      </c>
      <c r="B3912" s="6">
        <v>1843205</v>
      </c>
    </row>
    <row r="3913" spans="1:2" x14ac:dyDescent="0.15">
      <c r="A3913" t="s">
        <v>6434</v>
      </c>
      <c r="B3913" s="6">
        <v>1855457</v>
      </c>
    </row>
    <row r="3914" spans="1:2" x14ac:dyDescent="0.15">
      <c r="A3914" t="s">
        <v>6435</v>
      </c>
      <c r="B3914" s="6">
        <v>1615165</v>
      </c>
    </row>
    <row r="3915" spans="1:2" x14ac:dyDescent="0.15">
      <c r="A3915" t="s">
        <v>6436</v>
      </c>
      <c r="B3915" s="6">
        <v>14846</v>
      </c>
    </row>
    <row r="3916" spans="1:2" x14ac:dyDescent="0.15">
      <c r="A3916" t="s">
        <v>1765</v>
      </c>
      <c r="B3916" s="6">
        <v>1720893</v>
      </c>
    </row>
    <row r="3917" spans="1:2" x14ac:dyDescent="0.15">
      <c r="A3917" t="s">
        <v>6437</v>
      </c>
      <c r="B3917" s="6">
        <v>1721386</v>
      </c>
    </row>
    <row r="3918" spans="1:2" x14ac:dyDescent="0.15">
      <c r="A3918" t="s">
        <v>6438</v>
      </c>
      <c r="B3918" s="6">
        <v>876523</v>
      </c>
    </row>
    <row r="3919" spans="1:2" x14ac:dyDescent="0.15">
      <c r="A3919" t="s">
        <v>6439</v>
      </c>
      <c r="B3919" s="6">
        <v>1784535</v>
      </c>
    </row>
    <row r="3920" spans="1:2" x14ac:dyDescent="0.15">
      <c r="A3920" t="s">
        <v>6440</v>
      </c>
      <c r="B3920" s="6">
        <v>916907</v>
      </c>
    </row>
    <row r="3921" spans="1:2" x14ac:dyDescent="0.15">
      <c r="A3921" t="s">
        <v>6441</v>
      </c>
      <c r="B3921" s="6">
        <v>1780201</v>
      </c>
    </row>
    <row r="3922" spans="1:2" x14ac:dyDescent="0.15">
      <c r="A3922" t="s">
        <v>2218</v>
      </c>
      <c r="B3922" s="6">
        <v>1711933</v>
      </c>
    </row>
    <row r="3923" spans="1:2" x14ac:dyDescent="0.15">
      <c r="A3923" t="s">
        <v>6442</v>
      </c>
      <c r="B3923" s="6">
        <v>1053988</v>
      </c>
    </row>
    <row r="3924" spans="1:2" x14ac:dyDescent="0.15">
      <c r="A3924" t="s">
        <v>6443</v>
      </c>
      <c r="B3924" s="6">
        <v>46207</v>
      </c>
    </row>
    <row r="3925" spans="1:2" x14ac:dyDescent="0.15">
      <c r="A3925" t="s">
        <v>6444</v>
      </c>
      <c r="B3925" s="6">
        <v>1845618</v>
      </c>
    </row>
    <row r="3926" spans="1:2" x14ac:dyDescent="0.15">
      <c r="A3926" t="s">
        <v>6445</v>
      </c>
      <c r="B3926" s="6">
        <v>1844135</v>
      </c>
    </row>
    <row r="3927" spans="1:2" x14ac:dyDescent="0.15">
      <c r="A3927" t="s">
        <v>6446</v>
      </c>
      <c r="B3927" s="6">
        <v>1830547</v>
      </c>
    </row>
    <row r="3928" spans="1:2" x14ac:dyDescent="0.15">
      <c r="A3928" t="s">
        <v>6447</v>
      </c>
      <c r="B3928" s="6">
        <v>1842329</v>
      </c>
    </row>
    <row r="3929" spans="1:2" x14ac:dyDescent="0.15">
      <c r="A3929" t="s">
        <v>6448</v>
      </c>
      <c r="B3929" s="6">
        <v>1865377</v>
      </c>
    </row>
    <row r="3930" spans="1:2" x14ac:dyDescent="0.15">
      <c r="A3930" t="s">
        <v>6449</v>
      </c>
      <c r="B3930" s="6">
        <v>1758021</v>
      </c>
    </row>
    <row r="3931" spans="1:2" x14ac:dyDescent="0.15">
      <c r="A3931" t="s">
        <v>6450</v>
      </c>
      <c r="B3931" s="6">
        <v>1819810</v>
      </c>
    </row>
    <row r="3932" spans="1:2" x14ac:dyDescent="0.15">
      <c r="A3932" t="s">
        <v>6451</v>
      </c>
      <c r="B3932" s="6">
        <v>1838163</v>
      </c>
    </row>
    <row r="3933" spans="1:2" x14ac:dyDescent="0.15">
      <c r="A3933" t="s">
        <v>6452</v>
      </c>
      <c r="B3933" s="6">
        <v>1653558</v>
      </c>
    </row>
    <row r="3934" spans="1:2" x14ac:dyDescent="0.15">
      <c r="A3934" t="s">
        <v>6453</v>
      </c>
      <c r="B3934" s="6">
        <v>1829042</v>
      </c>
    </row>
    <row r="3935" spans="1:2" x14ac:dyDescent="0.15">
      <c r="A3935" t="s">
        <v>705</v>
      </c>
      <c r="B3935" s="6">
        <v>1676725</v>
      </c>
    </row>
    <row r="3936" spans="1:2" x14ac:dyDescent="0.15">
      <c r="A3936" t="s">
        <v>6454</v>
      </c>
      <c r="B3936" s="6">
        <v>1836176</v>
      </c>
    </row>
    <row r="3937" spans="1:2" x14ac:dyDescent="0.15">
      <c r="A3937" t="s">
        <v>6455</v>
      </c>
      <c r="B3937" s="6">
        <v>1841675</v>
      </c>
    </row>
    <row r="3938" spans="1:2" x14ac:dyDescent="0.15">
      <c r="A3938" t="s">
        <v>6456</v>
      </c>
      <c r="B3938" s="6">
        <v>917470</v>
      </c>
    </row>
    <row r="3939" spans="1:2" x14ac:dyDescent="0.15">
      <c r="A3939" t="s">
        <v>6457</v>
      </c>
      <c r="B3939" s="6">
        <v>741516</v>
      </c>
    </row>
    <row r="3940" spans="1:2" x14ac:dyDescent="0.15">
      <c r="A3940" t="s">
        <v>6458</v>
      </c>
      <c r="B3940" s="6">
        <v>1189740</v>
      </c>
    </row>
    <row r="3941" spans="1:2" x14ac:dyDescent="0.15">
      <c r="A3941" t="s">
        <v>6459</v>
      </c>
      <c r="B3941" s="6">
        <v>1841420</v>
      </c>
    </row>
    <row r="3942" spans="1:2" x14ac:dyDescent="0.15">
      <c r="A3942" t="s">
        <v>6460</v>
      </c>
      <c r="B3942" s="6">
        <v>874501</v>
      </c>
    </row>
    <row r="3943" spans="1:2" x14ac:dyDescent="0.15">
      <c r="A3943" t="s">
        <v>6461</v>
      </c>
      <c r="B3943" s="6">
        <v>1500096</v>
      </c>
    </row>
    <row r="3944" spans="1:2" x14ac:dyDescent="0.15">
      <c r="A3944" t="s">
        <v>6462</v>
      </c>
      <c r="B3944" s="6">
        <v>1850316</v>
      </c>
    </row>
    <row r="3945" spans="1:2" x14ac:dyDescent="0.15">
      <c r="A3945" t="s">
        <v>6463</v>
      </c>
      <c r="B3945" s="6">
        <v>1606457</v>
      </c>
    </row>
    <row r="3946" spans="1:2" x14ac:dyDescent="0.15">
      <c r="A3946" t="s">
        <v>6464</v>
      </c>
      <c r="B3946" s="6">
        <v>1494904</v>
      </c>
    </row>
    <row r="3947" spans="1:2" x14ac:dyDescent="0.15">
      <c r="A3947" t="s">
        <v>6465</v>
      </c>
      <c r="B3947" s="6">
        <v>1624140</v>
      </c>
    </row>
    <row r="3948" spans="1:2" x14ac:dyDescent="0.15">
      <c r="A3948" t="s">
        <v>6466</v>
      </c>
      <c r="B3948" s="6">
        <v>1860879</v>
      </c>
    </row>
    <row r="3949" spans="1:2" x14ac:dyDescent="0.15">
      <c r="A3949" t="s">
        <v>6467</v>
      </c>
      <c r="B3949" s="6">
        <v>1834336</v>
      </c>
    </row>
    <row r="3950" spans="1:2" x14ac:dyDescent="0.15">
      <c r="A3950" t="s">
        <v>6468</v>
      </c>
      <c r="B3950" s="6">
        <v>1832950</v>
      </c>
    </row>
    <row r="3951" spans="1:2" x14ac:dyDescent="0.15">
      <c r="A3951" t="s">
        <v>6469</v>
      </c>
      <c r="B3951" s="6">
        <v>1852117</v>
      </c>
    </row>
    <row r="3952" spans="1:2" x14ac:dyDescent="0.15">
      <c r="A3952" t="s">
        <v>6470</v>
      </c>
      <c r="B3952" s="6">
        <v>1289213</v>
      </c>
    </row>
    <row r="3953" spans="1:2" x14ac:dyDescent="0.15">
      <c r="A3953" t="s">
        <v>6471</v>
      </c>
      <c r="B3953" s="6">
        <v>1807707</v>
      </c>
    </row>
    <row r="3954" spans="1:2" x14ac:dyDescent="0.15">
      <c r="A3954" t="s">
        <v>6472</v>
      </c>
      <c r="B3954" s="6">
        <v>1697500</v>
      </c>
    </row>
    <row r="3955" spans="1:2" x14ac:dyDescent="0.15">
      <c r="A3955" t="s">
        <v>6473</v>
      </c>
      <c r="B3955" s="6">
        <v>1822366</v>
      </c>
    </row>
    <row r="3956" spans="1:2" x14ac:dyDescent="0.15">
      <c r="A3956" t="s">
        <v>6474</v>
      </c>
      <c r="B3956" s="6">
        <v>34067</v>
      </c>
    </row>
    <row r="3957" spans="1:2" x14ac:dyDescent="0.15">
      <c r="A3957" t="s">
        <v>6475</v>
      </c>
      <c r="B3957" s="6">
        <v>1574085</v>
      </c>
    </row>
    <row r="3958" spans="1:2" x14ac:dyDescent="0.15">
      <c r="A3958" t="s">
        <v>6476</v>
      </c>
      <c r="B3958" s="6">
        <v>1543066</v>
      </c>
    </row>
    <row r="3959" spans="1:2" x14ac:dyDescent="0.15">
      <c r="A3959" t="s">
        <v>6477</v>
      </c>
      <c r="B3959" s="6">
        <v>1838814</v>
      </c>
    </row>
    <row r="3960" spans="1:2" x14ac:dyDescent="0.15">
      <c r="A3960" t="s">
        <v>6478</v>
      </c>
      <c r="B3960" s="6">
        <v>1821349</v>
      </c>
    </row>
    <row r="3961" spans="1:2" x14ac:dyDescent="0.15">
      <c r="A3961" t="s">
        <v>6479</v>
      </c>
      <c r="B3961" s="6">
        <v>1821742</v>
      </c>
    </row>
    <row r="3962" spans="1:2" x14ac:dyDescent="0.15">
      <c r="A3962" t="s">
        <v>6480</v>
      </c>
      <c r="B3962" s="6">
        <v>890393</v>
      </c>
    </row>
    <row r="3963" spans="1:2" x14ac:dyDescent="0.15">
      <c r="A3963" t="s">
        <v>1455</v>
      </c>
      <c r="B3963" s="6">
        <v>1368514</v>
      </c>
    </row>
    <row r="3964" spans="1:2" x14ac:dyDescent="0.15">
      <c r="A3964" t="s">
        <v>6481</v>
      </c>
      <c r="B3964" s="6">
        <v>839533</v>
      </c>
    </row>
    <row r="3965" spans="1:2" x14ac:dyDescent="0.15">
      <c r="A3965" t="s">
        <v>6482</v>
      </c>
      <c r="B3965" s="6">
        <v>1831979</v>
      </c>
    </row>
    <row r="3966" spans="1:2" x14ac:dyDescent="0.15">
      <c r="A3966" t="s">
        <v>6483</v>
      </c>
      <c r="B3966" s="6">
        <v>1828817</v>
      </c>
    </row>
    <row r="3967" spans="1:2" x14ac:dyDescent="0.15">
      <c r="A3967" t="s">
        <v>6484</v>
      </c>
      <c r="B3967" s="6">
        <v>1759824</v>
      </c>
    </row>
    <row r="3968" spans="1:2" x14ac:dyDescent="0.15">
      <c r="A3968" t="s">
        <v>6485</v>
      </c>
      <c r="B3968" s="6">
        <v>1837160</v>
      </c>
    </row>
    <row r="3969" spans="1:2" x14ac:dyDescent="0.15">
      <c r="A3969" t="s">
        <v>6486</v>
      </c>
      <c r="B3969" s="6">
        <v>1794338</v>
      </c>
    </row>
    <row r="3970" spans="1:2" x14ac:dyDescent="0.15">
      <c r="A3970" t="s">
        <v>6487</v>
      </c>
      <c r="B3970" s="6">
        <v>1838293</v>
      </c>
    </row>
    <row r="3971" spans="1:2" x14ac:dyDescent="0.15">
      <c r="A3971" t="s">
        <v>6488</v>
      </c>
      <c r="B3971" s="6">
        <v>1826669</v>
      </c>
    </row>
    <row r="3972" spans="1:2" x14ac:dyDescent="0.15">
      <c r="A3972" t="s">
        <v>6489</v>
      </c>
      <c r="B3972" s="6">
        <v>1832737</v>
      </c>
    </row>
    <row r="3973" spans="1:2" x14ac:dyDescent="0.15">
      <c r="A3973" t="s">
        <v>6490</v>
      </c>
      <c r="B3973" s="6">
        <v>810958</v>
      </c>
    </row>
    <row r="3974" spans="1:2" x14ac:dyDescent="0.15">
      <c r="A3974" t="s">
        <v>6491</v>
      </c>
      <c r="B3974" s="6">
        <v>1517518</v>
      </c>
    </row>
    <row r="3975" spans="1:2" x14ac:dyDescent="0.15">
      <c r="A3975" t="s">
        <v>6492</v>
      </c>
      <c r="B3975" s="6">
        <v>1846804</v>
      </c>
    </row>
    <row r="3976" spans="1:2" x14ac:dyDescent="0.15">
      <c r="A3976" t="s">
        <v>6493</v>
      </c>
      <c r="B3976" s="6">
        <v>1291334</v>
      </c>
    </row>
    <row r="3977" spans="1:2" x14ac:dyDescent="0.15">
      <c r="A3977" t="s">
        <v>6494</v>
      </c>
      <c r="B3977" s="6">
        <v>23795</v>
      </c>
    </row>
    <row r="3978" spans="1:2" x14ac:dyDescent="0.15">
      <c r="A3978" t="s">
        <v>6495</v>
      </c>
      <c r="B3978" s="6">
        <v>1821424</v>
      </c>
    </row>
    <row r="3979" spans="1:2" x14ac:dyDescent="0.15">
      <c r="A3979" t="s">
        <v>6496</v>
      </c>
      <c r="B3979" s="6">
        <v>1530979</v>
      </c>
    </row>
    <row r="3980" spans="1:2" x14ac:dyDescent="0.15">
      <c r="A3980" t="s">
        <v>6497</v>
      </c>
      <c r="B3980" s="6">
        <v>1821850</v>
      </c>
    </row>
    <row r="3981" spans="1:2" x14ac:dyDescent="0.15">
      <c r="A3981" t="s">
        <v>6498</v>
      </c>
      <c r="B3981" s="6">
        <v>1805012</v>
      </c>
    </row>
    <row r="3982" spans="1:2" x14ac:dyDescent="0.15">
      <c r="A3982" t="s">
        <v>6499</v>
      </c>
      <c r="B3982" s="6">
        <v>1794783</v>
      </c>
    </row>
    <row r="3983" spans="1:2" x14ac:dyDescent="0.15">
      <c r="A3983" t="s">
        <v>6500</v>
      </c>
      <c r="B3983" s="6">
        <v>1463972</v>
      </c>
    </row>
    <row r="3984" spans="1:2" x14ac:dyDescent="0.15">
      <c r="A3984" t="s">
        <v>6501</v>
      </c>
      <c r="B3984" s="6">
        <v>826020</v>
      </c>
    </row>
    <row r="3985" spans="1:2" x14ac:dyDescent="0.15">
      <c r="A3985" t="s">
        <v>6502</v>
      </c>
      <c r="B3985" s="6">
        <v>1201792</v>
      </c>
    </row>
    <row r="3986" spans="1:2" x14ac:dyDescent="0.15">
      <c r="A3986" t="s">
        <v>1175</v>
      </c>
      <c r="B3986" s="6">
        <v>1689657</v>
      </c>
    </row>
    <row r="3987" spans="1:2" x14ac:dyDescent="0.15">
      <c r="A3987" t="s">
        <v>6503</v>
      </c>
      <c r="B3987" s="6">
        <v>1720116</v>
      </c>
    </row>
    <row r="3988" spans="1:2" x14ac:dyDescent="0.15">
      <c r="A3988" t="s">
        <v>6504</v>
      </c>
      <c r="B3988" s="6">
        <v>1643988</v>
      </c>
    </row>
    <row r="3989" spans="1:2" x14ac:dyDescent="0.15">
      <c r="A3989" t="s">
        <v>6505</v>
      </c>
      <c r="B3989" s="6">
        <v>1817159</v>
      </c>
    </row>
    <row r="3990" spans="1:2" x14ac:dyDescent="0.15">
      <c r="A3990" t="s">
        <v>6506</v>
      </c>
      <c r="B3990" s="6">
        <v>1831006</v>
      </c>
    </row>
    <row r="3991" spans="1:2" x14ac:dyDescent="0.15">
      <c r="A3991" t="s">
        <v>6507</v>
      </c>
      <c r="B3991" s="6">
        <v>1846017</v>
      </c>
    </row>
    <row r="3992" spans="1:2" x14ac:dyDescent="0.15">
      <c r="A3992" t="s">
        <v>6508</v>
      </c>
      <c r="B3992" s="6">
        <v>1576169</v>
      </c>
    </row>
    <row r="3993" spans="1:2" x14ac:dyDescent="0.15">
      <c r="A3993" t="s">
        <v>6509</v>
      </c>
      <c r="B3993" s="6">
        <v>1562051</v>
      </c>
    </row>
    <row r="3994" spans="1:2" x14ac:dyDescent="0.15">
      <c r="A3994" t="s">
        <v>6510</v>
      </c>
      <c r="B3994" s="6">
        <v>900422</v>
      </c>
    </row>
    <row r="3995" spans="1:2" x14ac:dyDescent="0.15">
      <c r="A3995" t="s">
        <v>6511</v>
      </c>
      <c r="B3995" s="6">
        <v>1090009</v>
      </c>
    </row>
    <row r="3996" spans="1:2" x14ac:dyDescent="0.15">
      <c r="A3996" t="s">
        <v>6512</v>
      </c>
      <c r="B3996" s="6">
        <v>1836894</v>
      </c>
    </row>
    <row r="3997" spans="1:2" x14ac:dyDescent="0.15">
      <c r="A3997" t="s">
        <v>6513</v>
      </c>
      <c r="B3997" s="6">
        <v>46129</v>
      </c>
    </row>
    <row r="3998" spans="1:2" x14ac:dyDescent="0.15">
      <c r="A3998" t="s">
        <v>6514</v>
      </c>
      <c r="B3998" s="6">
        <v>1717556</v>
      </c>
    </row>
    <row r="3999" spans="1:2" x14ac:dyDescent="0.15">
      <c r="A3999" t="s">
        <v>6515</v>
      </c>
      <c r="B3999" s="6">
        <v>1852940</v>
      </c>
    </row>
    <row r="4000" spans="1:2" x14ac:dyDescent="0.15">
      <c r="A4000" t="s">
        <v>6516</v>
      </c>
      <c r="B4000" s="6">
        <v>1067837</v>
      </c>
    </row>
    <row r="4001" spans="1:2" x14ac:dyDescent="0.15">
      <c r="A4001" t="s">
        <v>6517</v>
      </c>
      <c r="B4001" s="6">
        <v>837852</v>
      </c>
    </row>
    <row r="4002" spans="1:2" x14ac:dyDescent="0.15">
      <c r="A4002" t="s">
        <v>6518</v>
      </c>
      <c r="B4002" s="6">
        <v>1056943</v>
      </c>
    </row>
    <row r="4003" spans="1:2" x14ac:dyDescent="0.15">
      <c r="A4003" t="s">
        <v>6519</v>
      </c>
      <c r="B4003" s="6">
        <v>1841338</v>
      </c>
    </row>
    <row r="4004" spans="1:2" x14ac:dyDescent="0.15">
      <c r="A4004" t="s">
        <v>6520</v>
      </c>
      <c r="B4004" s="6">
        <v>783412</v>
      </c>
    </row>
    <row r="4005" spans="1:2" x14ac:dyDescent="0.15">
      <c r="A4005" t="s">
        <v>1589</v>
      </c>
      <c r="B4005" s="6">
        <v>1447028</v>
      </c>
    </row>
    <row r="4006" spans="1:2" x14ac:dyDescent="0.15">
      <c r="A4006" t="s">
        <v>6521</v>
      </c>
      <c r="B4006" s="6">
        <v>1074769</v>
      </c>
    </row>
    <row r="4007" spans="1:2" x14ac:dyDescent="0.15">
      <c r="A4007" t="s">
        <v>6522</v>
      </c>
      <c r="B4007" s="6">
        <v>1798562</v>
      </c>
    </row>
    <row r="4008" spans="1:2" x14ac:dyDescent="0.15">
      <c r="A4008" t="s">
        <v>6523</v>
      </c>
      <c r="B4008" s="6">
        <v>1717457</v>
      </c>
    </row>
    <row r="4009" spans="1:2" x14ac:dyDescent="0.15">
      <c r="A4009" t="s">
        <v>6524</v>
      </c>
      <c r="B4009" s="6">
        <v>1715768</v>
      </c>
    </row>
    <row r="4010" spans="1:2" x14ac:dyDescent="0.15">
      <c r="A4010" t="s">
        <v>6525</v>
      </c>
      <c r="B4010" s="6">
        <v>1258623</v>
      </c>
    </row>
    <row r="4011" spans="1:2" x14ac:dyDescent="0.15">
      <c r="A4011" t="s">
        <v>6526</v>
      </c>
      <c r="B4011" s="6">
        <v>1667011</v>
      </c>
    </row>
    <row r="4012" spans="1:2" x14ac:dyDescent="0.15">
      <c r="A4012" t="s">
        <v>6527</v>
      </c>
      <c r="B4012" s="6">
        <v>1431959</v>
      </c>
    </row>
    <row r="4013" spans="1:2" x14ac:dyDescent="0.15">
      <c r="A4013" t="s">
        <v>6528</v>
      </c>
      <c r="B4013" s="6">
        <v>1288992</v>
      </c>
    </row>
    <row r="4014" spans="1:2" x14ac:dyDescent="0.15">
      <c r="A4014" t="s">
        <v>6529</v>
      </c>
      <c r="B4014" s="6">
        <v>1826059</v>
      </c>
    </row>
    <row r="4015" spans="1:2" x14ac:dyDescent="0.15">
      <c r="A4015" t="s">
        <v>2129</v>
      </c>
      <c r="B4015" s="6">
        <v>1434868</v>
      </c>
    </row>
    <row r="4016" spans="1:2" x14ac:dyDescent="0.15">
      <c r="A4016" t="s">
        <v>6530</v>
      </c>
      <c r="B4016" s="6">
        <v>1852771</v>
      </c>
    </row>
    <row r="4017" spans="1:2" x14ac:dyDescent="0.15">
      <c r="A4017" t="s">
        <v>6531</v>
      </c>
      <c r="B4017" s="6">
        <v>1883814</v>
      </c>
    </row>
    <row r="4018" spans="1:2" x14ac:dyDescent="0.15">
      <c r="A4018" t="s">
        <v>6532</v>
      </c>
      <c r="B4018" s="6">
        <v>733590</v>
      </c>
    </row>
    <row r="4019" spans="1:2" x14ac:dyDescent="0.15">
      <c r="A4019" t="s">
        <v>6533</v>
      </c>
      <c r="B4019" s="6">
        <v>1556336</v>
      </c>
    </row>
    <row r="4020" spans="1:2" x14ac:dyDescent="0.15">
      <c r="A4020" t="s">
        <v>2635</v>
      </c>
      <c r="B4020" s="6">
        <v>720154</v>
      </c>
    </row>
    <row r="4021" spans="1:2" x14ac:dyDescent="0.15">
      <c r="A4021" t="s">
        <v>6534</v>
      </c>
      <c r="B4021" s="6">
        <v>1592058</v>
      </c>
    </row>
    <row r="4022" spans="1:2" x14ac:dyDescent="0.15">
      <c r="A4022" t="s">
        <v>6535</v>
      </c>
      <c r="B4022" s="6">
        <v>1561566</v>
      </c>
    </row>
    <row r="4023" spans="1:2" x14ac:dyDescent="0.15">
      <c r="A4023" t="s">
        <v>6536</v>
      </c>
      <c r="B4023" s="6">
        <v>811808</v>
      </c>
    </row>
    <row r="4024" spans="1:2" x14ac:dyDescent="0.15">
      <c r="A4024" t="s">
        <v>6537</v>
      </c>
      <c r="B4024" s="6">
        <v>1819584</v>
      </c>
    </row>
    <row r="4025" spans="1:2" x14ac:dyDescent="0.15">
      <c r="A4025" t="s">
        <v>2827</v>
      </c>
      <c r="B4025" s="6">
        <v>1027838</v>
      </c>
    </row>
    <row r="4026" spans="1:2" x14ac:dyDescent="0.15">
      <c r="A4026" t="s">
        <v>6538</v>
      </c>
      <c r="B4026" s="6">
        <v>1327318</v>
      </c>
    </row>
    <row r="4027" spans="1:2" x14ac:dyDescent="0.15">
      <c r="A4027" t="s">
        <v>6539</v>
      </c>
      <c r="B4027" s="6">
        <v>84129</v>
      </c>
    </row>
    <row r="4028" spans="1:2" x14ac:dyDescent="0.15">
      <c r="A4028" t="s">
        <v>6540</v>
      </c>
      <c r="B4028" s="6">
        <v>1839434</v>
      </c>
    </row>
    <row r="4029" spans="1:2" x14ac:dyDescent="0.15">
      <c r="A4029" t="s">
        <v>6541</v>
      </c>
      <c r="B4029" s="6">
        <v>1137391</v>
      </c>
    </row>
    <row r="4030" spans="1:2" x14ac:dyDescent="0.15">
      <c r="A4030" t="s">
        <v>2388</v>
      </c>
      <c r="B4030" s="6">
        <v>1813814</v>
      </c>
    </row>
    <row r="4031" spans="1:2" x14ac:dyDescent="0.15">
      <c r="A4031" t="s">
        <v>2017</v>
      </c>
      <c r="B4031" s="6">
        <v>1649989</v>
      </c>
    </row>
    <row r="4032" spans="1:2" x14ac:dyDescent="0.15">
      <c r="A4032" t="s">
        <v>6542</v>
      </c>
      <c r="B4032" s="6">
        <v>1038186</v>
      </c>
    </row>
    <row r="4033" spans="1:2" x14ac:dyDescent="0.15">
      <c r="A4033" t="s">
        <v>6543</v>
      </c>
      <c r="B4033" s="6">
        <v>1823323</v>
      </c>
    </row>
    <row r="4034" spans="1:2" x14ac:dyDescent="0.15">
      <c r="A4034" t="s">
        <v>6544</v>
      </c>
      <c r="B4034" s="6">
        <v>1820144</v>
      </c>
    </row>
    <row r="4035" spans="1:2" x14ac:dyDescent="0.15">
      <c r="A4035" t="s">
        <v>6545</v>
      </c>
      <c r="B4035" s="6">
        <v>1838176</v>
      </c>
    </row>
    <row r="4036" spans="1:2" x14ac:dyDescent="0.15">
      <c r="A4036" t="s">
        <v>6546</v>
      </c>
      <c r="B4036" s="6">
        <v>933972</v>
      </c>
    </row>
    <row r="4037" spans="1:2" x14ac:dyDescent="0.15">
      <c r="A4037" t="s">
        <v>6547</v>
      </c>
      <c r="B4037" s="6">
        <v>1823481</v>
      </c>
    </row>
    <row r="4038" spans="1:2" x14ac:dyDescent="0.15">
      <c r="A4038" t="s">
        <v>6548</v>
      </c>
      <c r="B4038" s="6">
        <v>1398832</v>
      </c>
    </row>
    <row r="4039" spans="1:2" x14ac:dyDescent="0.15">
      <c r="A4039" t="s">
        <v>6549</v>
      </c>
      <c r="B4039" s="6">
        <v>928658</v>
      </c>
    </row>
    <row r="4040" spans="1:2" x14ac:dyDescent="0.15">
      <c r="A4040" t="s">
        <v>6550</v>
      </c>
      <c r="B4040" s="6">
        <v>1041657</v>
      </c>
    </row>
    <row r="4041" spans="1:2" x14ac:dyDescent="0.15">
      <c r="A4041" t="s">
        <v>6551</v>
      </c>
      <c r="B4041" s="6">
        <v>1826435</v>
      </c>
    </row>
    <row r="4042" spans="1:2" x14ac:dyDescent="0.15">
      <c r="A4042" t="s">
        <v>6552</v>
      </c>
      <c r="B4042" s="6">
        <v>1830374</v>
      </c>
    </row>
    <row r="4043" spans="1:2" x14ac:dyDescent="0.15">
      <c r="A4043" t="s">
        <v>6553</v>
      </c>
      <c r="B4043" s="6">
        <v>1835636</v>
      </c>
    </row>
    <row r="4044" spans="1:2" x14ac:dyDescent="0.15">
      <c r="A4044" t="s">
        <v>6554</v>
      </c>
      <c r="B4044" s="6">
        <v>1831937</v>
      </c>
    </row>
    <row r="4045" spans="1:2" x14ac:dyDescent="0.15">
      <c r="A4045" t="s">
        <v>6555</v>
      </c>
      <c r="B4045" s="6">
        <v>1845550</v>
      </c>
    </row>
    <row r="4046" spans="1:2" x14ac:dyDescent="0.15">
      <c r="A4046" t="s">
        <v>6556</v>
      </c>
      <c r="B4046" s="6">
        <v>1839611</v>
      </c>
    </row>
    <row r="4047" spans="1:2" x14ac:dyDescent="0.15">
      <c r="A4047" t="s">
        <v>6557</v>
      </c>
      <c r="B4047" s="6">
        <v>1863006</v>
      </c>
    </row>
    <row r="4048" spans="1:2" x14ac:dyDescent="0.15">
      <c r="A4048" t="s">
        <v>6558</v>
      </c>
      <c r="B4048" s="6">
        <v>1191334</v>
      </c>
    </row>
    <row r="4049" spans="1:2" x14ac:dyDescent="0.15">
      <c r="A4049" t="s">
        <v>6559</v>
      </c>
      <c r="B4049" s="6">
        <v>1692376</v>
      </c>
    </row>
    <row r="4050" spans="1:2" x14ac:dyDescent="0.15">
      <c r="A4050" t="s">
        <v>6560</v>
      </c>
      <c r="B4050" s="6">
        <v>1831481</v>
      </c>
    </row>
    <row r="4051" spans="1:2" x14ac:dyDescent="0.15">
      <c r="A4051" t="s">
        <v>6561</v>
      </c>
      <c r="B4051" s="6">
        <v>1835972</v>
      </c>
    </row>
    <row r="4052" spans="1:2" x14ac:dyDescent="0.15">
      <c r="A4052" t="s">
        <v>6562</v>
      </c>
      <c r="B4052" s="6">
        <v>1841024</v>
      </c>
    </row>
    <row r="4053" spans="1:2" x14ac:dyDescent="0.15">
      <c r="A4053" t="s">
        <v>6563</v>
      </c>
      <c r="B4053" s="6">
        <v>1811856</v>
      </c>
    </row>
    <row r="4054" spans="1:2" x14ac:dyDescent="0.15">
      <c r="A4054" t="s">
        <v>6564</v>
      </c>
      <c r="B4054" s="6">
        <v>720858</v>
      </c>
    </row>
    <row r="4055" spans="1:2" x14ac:dyDescent="0.15">
      <c r="A4055" t="s">
        <v>6565</v>
      </c>
      <c r="B4055" s="6">
        <v>1102238</v>
      </c>
    </row>
    <row r="4056" spans="1:2" x14ac:dyDescent="0.15">
      <c r="A4056" t="s">
        <v>6566</v>
      </c>
      <c r="B4056" s="6">
        <v>1824301</v>
      </c>
    </row>
    <row r="4057" spans="1:2" x14ac:dyDescent="0.15">
      <c r="A4057" t="s">
        <v>2814</v>
      </c>
      <c r="B4057" s="6">
        <v>1637761</v>
      </c>
    </row>
    <row r="4058" spans="1:2" x14ac:dyDescent="0.15">
      <c r="A4058" t="s">
        <v>1988</v>
      </c>
      <c r="B4058" s="6">
        <v>1337553</v>
      </c>
    </row>
    <row r="4059" spans="1:2" x14ac:dyDescent="0.15">
      <c r="A4059" t="s">
        <v>6567</v>
      </c>
      <c r="B4059" s="6">
        <v>1370450</v>
      </c>
    </row>
    <row r="4060" spans="1:2" x14ac:dyDescent="0.15">
      <c r="A4060" t="s">
        <v>6568</v>
      </c>
      <c r="B4060" s="6">
        <v>703604</v>
      </c>
    </row>
    <row r="4061" spans="1:2" x14ac:dyDescent="0.15">
      <c r="A4061" t="s">
        <v>687</v>
      </c>
      <c r="B4061" s="6">
        <v>1797768</v>
      </c>
    </row>
    <row r="4062" spans="1:2" x14ac:dyDescent="0.15">
      <c r="A4062" t="s">
        <v>6569</v>
      </c>
      <c r="B4062" s="6">
        <v>23197</v>
      </c>
    </row>
    <row r="4063" spans="1:2" x14ac:dyDescent="0.15">
      <c r="A4063" t="s">
        <v>6570</v>
      </c>
      <c r="B4063" s="6">
        <v>1713334</v>
      </c>
    </row>
    <row r="4064" spans="1:2" x14ac:dyDescent="0.15">
      <c r="A4064" t="s">
        <v>2797</v>
      </c>
      <c r="B4064" s="6">
        <v>1531177</v>
      </c>
    </row>
    <row r="4065" spans="1:2" x14ac:dyDescent="0.15">
      <c r="A4065" t="s">
        <v>6571</v>
      </c>
      <c r="B4065" s="6">
        <v>1836075</v>
      </c>
    </row>
    <row r="4066" spans="1:2" x14ac:dyDescent="0.15">
      <c r="A4066" t="s">
        <v>6572</v>
      </c>
      <c r="B4066" s="6">
        <v>826735</v>
      </c>
    </row>
    <row r="4067" spans="1:2" x14ac:dyDescent="0.15">
      <c r="A4067" t="s">
        <v>6573</v>
      </c>
      <c r="B4067" s="6">
        <v>1844280</v>
      </c>
    </row>
    <row r="4068" spans="1:2" x14ac:dyDescent="0.15">
      <c r="A4068" t="s">
        <v>6574</v>
      </c>
      <c r="B4068" s="6">
        <v>1368519</v>
      </c>
    </row>
    <row r="4069" spans="1:2" x14ac:dyDescent="0.15">
      <c r="A4069" t="s">
        <v>6575</v>
      </c>
      <c r="B4069" s="6">
        <v>1802749</v>
      </c>
    </row>
    <row r="4070" spans="1:2" x14ac:dyDescent="0.15">
      <c r="A4070" t="s">
        <v>6576</v>
      </c>
      <c r="B4070" s="6">
        <v>1820875</v>
      </c>
    </row>
    <row r="4071" spans="1:2" x14ac:dyDescent="0.15">
      <c r="A4071" t="s">
        <v>6577</v>
      </c>
      <c r="B4071" s="6">
        <v>1682325</v>
      </c>
    </row>
    <row r="4072" spans="1:2" x14ac:dyDescent="0.15">
      <c r="A4072" t="s">
        <v>6578</v>
      </c>
      <c r="B4072" s="6">
        <v>1823884</v>
      </c>
    </row>
    <row r="4073" spans="1:2" x14ac:dyDescent="0.15">
      <c r="A4073" t="s">
        <v>6579</v>
      </c>
      <c r="B4073" s="6">
        <v>798287</v>
      </c>
    </row>
    <row r="4074" spans="1:2" x14ac:dyDescent="0.15">
      <c r="A4074" t="s">
        <v>6580</v>
      </c>
      <c r="B4074" s="6">
        <v>1865187</v>
      </c>
    </row>
    <row r="4075" spans="1:2" x14ac:dyDescent="0.15">
      <c r="A4075" t="s">
        <v>6581</v>
      </c>
      <c r="B4075" s="6">
        <v>1879297</v>
      </c>
    </row>
    <row r="4076" spans="1:2" x14ac:dyDescent="0.15">
      <c r="A4076" t="s">
        <v>324</v>
      </c>
      <c r="B4076" s="6">
        <v>1863127</v>
      </c>
    </row>
    <row r="4077" spans="1:2" x14ac:dyDescent="0.15">
      <c r="A4077" t="s">
        <v>6582</v>
      </c>
      <c r="B4077" s="6">
        <v>786035</v>
      </c>
    </row>
    <row r="4078" spans="1:2" x14ac:dyDescent="0.15">
      <c r="A4078" t="s">
        <v>6583</v>
      </c>
      <c r="B4078" s="6">
        <v>1377789</v>
      </c>
    </row>
    <row r="4079" spans="1:2" x14ac:dyDescent="0.15">
      <c r="A4079" t="s">
        <v>6584</v>
      </c>
      <c r="B4079" s="6">
        <v>1481792</v>
      </c>
    </row>
    <row r="4080" spans="1:2" x14ac:dyDescent="0.15">
      <c r="A4080" t="s">
        <v>1396</v>
      </c>
      <c r="B4080" s="6">
        <v>764195</v>
      </c>
    </row>
    <row r="4081" spans="1:2" x14ac:dyDescent="0.15">
      <c r="A4081" t="s">
        <v>6585</v>
      </c>
      <c r="B4081" s="6">
        <v>922358</v>
      </c>
    </row>
    <row r="4082" spans="1:2" x14ac:dyDescent="0.15">
      <c r="A4082" t="s">
        <v>6586</v>
      </c>
      <c r="B4082" s="6">
        <v>1838361</v>
      </c>
    </row>
    <row r="4083" spans="1:2" x14ac:dyDescent="0.15">
      <c r="A4083" t="s">
        <v>6587</v>
      </c>
      <c r="B4083" s="6">
        <v>1847874</v>
      </c>
    </row>
    <row r="4084" spans="1:2" x14ac:dyDescent="0.15">
      <c r="A4084" t="s">
        <v>6588</v>
      </c>
      <c r="B4084" s="6">
        <v>885508</v>
      </c>
    </row>
    <row r="4085" spans="1:2" x14ac:dyDescent="0.15">
      <c r="A4085" t="s">
        <v>6589</v>
      </c>
      <c r="B4085" s="6">
        <v>1680379</v>
      </c>
    </row>
    <row r="4086" spans="1:2" x14ac:dyDescent="0.15">
      <c r="A4086" t="s">
        <v>6590</v>
      </c>
      <c r="B4086" s="6">
        <v>1818880</v>
      </c>
    </row>
    <row r="4087" spans="1:2" x14ac:dyDescent="0.15">
      <c r="A4087" t="s">
        <v>6591</v>
      </c>
      <c r="B4087" s="6">
        <v>1821606</v>
      </c>
    </row>
    <row r="4088" spans="1:2" x14ac:dyDescent="0.15">
      <c r="A4088" t="s">
        <v>6592</v>
      </c>
      <c r="B4088" s="6">
        <v>1657045</v>
      </c>
    </row>
    <row r="4089" spans="1:2" x14ac:dyDescent="0.15">
      <c r="A4089" t="s">
        <v>6593</v>
      </c>
      <c r="B4089" s="6">
        <v>1835856</v>
      </c>
    </row>
    <row r="4090" spans="1:2" x14ac:dyDescent="0.15">
      <c r="A4090" t="s">
        <v>6594</v>
      </c>
      <c r="B4090" s="6">
        <v>1865407</v>
      </c>
    </row>
    <row r="4091" spans="1:2" x14ac:dyDescent="0.15">
      <c r="A4091" t="s">
        <v>6595</v>
      </c>
      <c r="B4091" s="6">
        <v>1820209</v>
      </c>
    </row>
    <row r="4092" spans="1:2" x14ac:dyDescent="0.15">
      <c r="A4092" t="s">
        <v>173</v>
      </c>
      <c r="B4092" s="6">
        <v>1860782</v>
      </c>
    </row>
    <row r="4093" spans="1:2" x14ac:dyDescent="0.15">
      <c r="A4093" t="s">
        <v>6596</v>
      </c>
      <c r="B4093" s="6">
        <v>1830029</v>
      </c>
    </row>
    <row r="4094" spans="1:2" x14ac:dyDescent="0.15">
      <c r="A4094" t="s">
        <v>6597</v>
      </c>
      <c r="B4094" s="6">
        <v>1824171</v>
      </c>
    </row>
    <row r="4095" spans="1:2" x14ac:dyDescent="0.15">
      <c r="A4095" t="s">
        <v>6598</v>
      </c>
      <c r="B4095" s="6">
        <v>1313310</v>
      </c>
    </row>
    <row r="4096" spans="1:2" x14ac:dyDescent="0.15">
      <c r="A4096" t="s">
        <v>6599</v>
      </c>
      <c r="B4096" s="6">
        <v>1851959</v>
      </c>
    </row>
    <row r="4097" spans="1:2" x14ac:dyDescent="0.15">
      <c r="A4097" t="s">
        <v>6600</v>
      </c>
      <c r="B4097" s="6">
        <v>1519177</v>
      </c>
    </row>
    <row r="4098" spans="1:2" x14ac:dyDescent="0.15">
      <c r="A4098" t="s">
        <v>6601</v>
      </c>
      <c r="B4098" s="6">
        <v>1827899</v>
      </c>
    </row>
    <row r="4099" spans="1:2" x14ac:dyDescent="0.15">
      <c r="A4099" t="s">
        <v>6602</v>
      </c>
      <c r="B4099" s="6">
        <v>1829427</v>
      </c>
    </row>
    <row r="4100" spans="1:2" x14ac:dyDescent="0.15">
      <c r="A4100" t="s">
        <v>6603</v>
      </c>
      <c r="B4100" s="6">
        <v>1538716</v>
      </c>
    </row>
    <row r="4101" spans="1:2" x14ac:dyDescent="0.15">
      <c r="A4101" t="s">
        <v>6604</v>
      </c>
      <c r="B4101" s="6">
        <v>1822912</v>
      </c>
    </row>
    <row r="4102" spans="1:2" x14ac:dyDescent="0.15">
      <c r="A4102" t="s">
        <v>6605</v>
      </c>
      <c r="B4102" s="6">
        <v>1845437</v>
      </c>
    </row>
    <row r="4103" spans="1:2" x14ac:dyDescent="0.15">
      <c r="A4103" t="s">
        <v>6606</v>
      </c>
      <c r="B4103" s="6">
        <v>1838831</v>
      </c>
    </row>
    <row r="4104" spans="1:2" x14ac:dyDescent="0.15">
      <c r="A4104" t="s">
        <v>6607</v>
      </c>
      <c r="B4104" s="6">
        <v>1832765</v>
      </c>
    </row>
    <row r="4105" spans="1:2" x14ac:dyDescent="0.15">
      <c r="A4105" t="s">
        <v>6608</v>
      </c>
      <c r="B4105" s="6">
        <v>1130144</v>
      </c>
    </row>
    <row r="4106" spans="1:2" x14ac:dyDescent="0.15">
      <c r="A4106" t="s">
        <v>6609</v>
      </c>
      <c r="B4106" s="6">
        <v>1835800</v>
      </c>
    </row>
    <row r="4107" spans="1:2" x14ac:dyDescent="0.15">
      <c r="A4107" t="s">
        <v>6610</v>
      </c>
      <c r="B4107" s="6">
        <v>1838433</v>
      </c>
    </row>
    <row r="4108" spans="1:2" x14ac:dyDescent="0.15">
      <c r="A4108" t="s">
        <v>6611</v>
      </c>
      <c r="B4108" s="6">
        <v>1823143</v>
      </c>
    </row>
    <row r="4109" spans="1:2" x14ac:dyDescent="0.15">
      <c r="A4109" t="s">
        <v>6612</v>
      </c>
      <c r="B4109" s="6">
        <v>1825720</v>
      </c>
    </row>
    <row r="4110" spans="1:2" x14ac:dyDescent="0.15">
      <c r="A4110" t="s">
        <v>6613</v>
      </c>
      <c r="B4110" s="6">
        <v>1828914</v>
      </c>
    </row>
    <row r="4111" spans="1:2" x14ac:dyDescent="0.15">
      <c r="A4111" t="s">
        <v>6614</v>
      </c>
      <c r="B4111" s="6">
        <v>1831874</v>
      </c>
    </row>
    <row r="4112" spans="1:2" x14ac:dyDescent="0.15">
      <c r="A4112" t="s">
        <v>6615</v>
      </c>
      <c r="B4112" s="6">
        <v>1837607</v>
      </c>
    </row>
    <row r="4113" spans="1:2" x14ac:dyDescent="0.15">
      <c r="A4113" t="s">
        <v>6616</v>
      </c>
      <c r="B4113" s="6">
        <v>1813452</v>
      </c>
    </row>
    <row r="4114" spans="1:2" x14ac:dyDescent="0.15">
      <c r="A4114" t="s">
        <v>6617</v>
      </c>
      <c r="B4114" s="6">
        <v>1517399</v>
      </c>
    </row>
    <row r="4115" spans="1:2" x14ac:dyDescent="0.15">
      <c r="A4115" t="s">
        <v>6618</v>
      </c>
      <c r="B4115" s="6">
        <v>1837105</v>
      </c>
    </row>
    <row r="4116" spans="1:2" x14ac:dyDescent="0.15">
      <c r="A4116" t="s">
        <v>6619</v>
      </c>
      <c r="B4116" s="6">
        <v>1829328</v>
      </c>
    </row>
    <row r="4117" spans="1:2" x14ac:dyDescent="0.15">
      <c r="A4117" t="s">
        <v>6620</v>
      </c>
      <c r="B4117" s="6">
        <v>103595</v>
      </c>
    </row>
    <row r="4118" spans="1:2" x14ac:dyDescent="0.15">
      <c r="A4118" t="s">
        <v>6621</v>
      </c>
      <c r="B4118" s="6">
        <v>1844336</v>
      </c>
    </row>
    <row r="4119" spans="1:2" x14ac:dyDescent="0.15">
      <c r="A4119" t="s">
        <v>6622</v>
      </c>
      <c r="B4119" s="6">
        <v>1842609</v>
      </c>
    </row>
    <row r="4120" spans="1:2" x14ac:dyDescent="0.15">
      <c r="A4120" t="s">
        <v>6623</v>
      </c>
      <c r="B4120" s="6">
        <v>1832696</v>
      </c>
    </row>
    <row r="4121" spans="1:2" x14ac:dyDescent="0.15">
      <c r="A4121" t="s">
        <v>6624</v>
      </c>
      <c r="B4121" s="6">
        <v>911971</v>
      </c>
    </row>
    <row r="4122" spans="1:2" x14ac:dyDescent="0.15">
      <c r="A4122" t="s">
        <v>6625</v>
      </c>
      <c r="B4122" s="6">
        <v>1869673</v>
      </c>
    </row>
    <row r="4123" spans="1:2" x14ac:dyDescent="0.15">
      <c r="A4123" t="s">
        <v>6626</v>
      </c>
      <c r="B4123" s="6">
        <v>1839569</v>
      </c>
    </row>
    <row r="4124" spans="1:2" x14ac:dyDescent="0.15">
      <c r="A4124" t="s">
        <v>6627</v>
      </c>
      <c r="B4124" s="6">
        <v>1635650</v>
      </c>
    </row>
    <row r="4125" spans="1:2" x14ac:dyDescent="0.15">
      <c r="A4125" t="s">
        <v>6628</v>
      </c>
      <c r="B4125" s="6">
        <v>1368493</v>
      </c>
    </row>
    <row r="4126" spans="1:2" x14ac:dyDescent="0.15">
      <c r="A4126" t="s">
        <v>6629</v>
      </c>
      <c r="B4126" s="6">
        <v>1156388</v>
      </c>
    </row>
    <row r="4127" spans="1:2" x14ac:dyDescent="0.15">
      <c r="A4127" t="s">
        <v>6630</v>
      </c>
      <c r="B4127" s="6">
        <v>1829889</v>
      </c>
    </row>
    <row r="4128" spans="1:2" x14ac:dyDescent="0.15">
      <c r="A4128" t="s">
        <v>6631</v>
      </c>
      <c r="B4128" s="6">
        <v>1596964</v>
      </c>
    </row>
    <row r="4129" spans="1:2" x14ac:dyDescent="0.15">
      <c r="A4129" t="s">
        <v>6632</v>
      </c>
      <c r="B4129" s="6">
        <v>1412095</v>
      </c>
    </row>
    <row r="4130" spans="1:2" x14ac:dyDescent="0.15">
      <c r="A4130" t="s">
        <v>6633</v>
      </c>
      <c r="B4130" s="6">
        <v>1839972</v>
      </c>
    </row>
    <row r="4131" spans="1:2" x14ac:dyDescent="0.15">
      <c r="A4131" t="s">
        <v>6634</v>
      </c>
      <c r="B4131" s="6">
        <v>1261654</v>
      </c>
    </row>
    <row r="4132" spans="1:2" x14ac:dyDescent="0.15">
      <c r="A4132" t="s">
        <v>6635</v>
      </c>
      <c r="B4132" s="6">
        <v>1552198</v>
      </c>
    </row>
    <row r="4133" spans="1:2" x14ac:dyDescent="0.15">
      <c r="A4133" t="s">
        <v>6636</v>
      </c>
      <c r="B4133" s="6">
        <v>1777835</v>
      </c>
    </row>
    <row r="4134" spans="1:2" x14ac:dyDescent="0.15">
      <c r="A4134" t="s">
        <v>6637</v>
      </c>
      <c r="B4134" s="6">
        <v>1649752</v>
      </c>
    </row>
    <row r="4135" spans="1:2" x14ac:dyDescent="0.15">
      <c r="A4135" t="s">
        <v>1380</v>
      </c>
      <c r="B4135" s="6">
        <v>1832038</v>
      </c>
    </row>
    <row r="4136" spans="1:2" x14ac:dyDescent="0.15">
      <c r="A4136" t="s">
        <v>1985</v>
      </c>
      <c r="B4136" s="6">
        <v>1468748</v>
      </c>
    </row>
    <row r="4137" spans="1:2" x14ac:dyDescent="0.15">
      <c r="A4137" t="s">
        <v>6638</v>
      </c>
      <c r="B4137" s="6">
        <v>1841383</v>
      </c>
    </row>
    <row r="4138" spans="1:2" x14ac:dyDescent="0.15">
      <c r="A4138" t="s">
        <v>6639</v>
      </c>
      <c r="B4138" s="6">
        <v>1350869</v>
      </c>
    </row>
    <row r="4139" spans="1:2" x14ac:dyDescent="0.15">
      <c r="A4139" t="s">
        <v>6640</v>
      </c>
      <c r="B4139" s="6">
        <v>1681206</v>
      </c>
    </row>
    <row r="4140" spans="1:2" x14ac:dyDescent="0.15">
      <c r="A4140" t="s">
        <v>2633</v>
      </c>
      <c r="B4140" s="6">
        <v>1815849</v>
      </c>
    </row>
    <row r="4141" spans="1:2" x14ac:dyDescent="0.15">
      <c r="A4141" t="s">
        <v>6641</v>
      </c>
      <c r="B4141" s="6">
        <v>1849548</v>
      </c>
    </row>
    <row r="4142" spans="1:2" x14ac:dyDescent="0.15">
      <c r="A4142" t="s">
        <v>6642</v>
      </c>
      <c r="B4142" s="6">
        <v>1306550</v>
      </c>
    </row>
    <row r="4143" spans="1:2" x14ac:dyDescent="0.15">
      <c r="A4143" t="s">
        <v>6643</v>
      </c>
      <c r="B4143" s="6">
        <v>1710482</v>
      </c>
    </row>
    <row r="4144" spans="1:2" x14ac:dyDescent="0.15">
      <c r="A4144" t="s">
        <v>6644</v>
      </c>
      <c r="B4144" s="6">
        <v>1572621</v>
      </c>
    </row>
    <row r="4145" spans="1:2" x14ac:dyDescent="0.15">
      <c r="A4145" t="s">
        <v>6645</v>
      </c>
      <c r="B4145" s="6">
        <v>1006840</v>
      </c>
    </row>
    <row r="4146" spans="1:2" x14ac:dyDescent="0.15">
      <c r="A4146" t="s">
        <v>6646</v>
      </c>
      <c r="B4146" s="6">
        <v>1162027</v>
      </c>
    </row>
    <row r="4147" spans="1:2" x14ac:dyDescent="0.15">
      <c r="A4147" t="s">
        <v>6647</v>
      </c>
      <c r="B4147" s="6">
        <v>1853021</v>
      </c>
    </row>
    <row r="4148" spans="1:2" x14ac:dyDescent="0.15">
      <c r="A4148" t="s">
        <v>6648</v>
      </c>
      <c r="B4148" s="6">
        <v>1915328</v>
      </c>
    </row>
    <row r="4149" spans="1:2" x14ac:dyDescent="0.15">
      <c r="A4149" t="s">
        <v>6649</v>
      </c>
      <c r="B4149" s="6">
        <v>1244183</v>
      </c>
    </row>
    <row r="4150" spans="1:2" x14ac:dyDescent="0.15">
      <c r="A4150" t="s">
        <v>6650</v>
      </c>
      <c r="B4150" s="6">
        <v>72162</v>
      </c>
    </row>
    <row r="4151" spans="1:2" x14ac:dyDescent="0.15">
      <c r="A4151" t="s">
        <v>6651</v>
      </c>
      <c r="B4151" s="6">
        <v>1646188</v>
      </c>
    </row>
    <row r="4152" spans="1:2" x14ac:dyDescent="0.15">
      <c r="A4152" t="s">
        <v>6652</v>
      </c>
      <c r="B4152" s="6">
        <v>1839610</v>
      </c>
    </row>
    <row r="4153" spans="1:2" x14ac:dyDescent="0.15">
      <c r="A4153" t="s">
        <v>2803</v>
      </c>
      <c r="B4153" s="6">
        <v>1111485</v>
      </c>
    </row>
    <row r="4154" spans="1:2" x14ac:dyDescent="0.15">
      <c r="A4154" t="s">
        <v>2135</v>
      </c>
      <c r="B4154" s="6">
        <v>1348911</v>
      </c>
    </row>
    <row r="4155" spans="1:2" x14ac:dyDescent="0.15">
      <c r="A4155" t="s">
        <v>6653</v>
      </c>
      <c r="B4155" s="6">
        <v>1325670</v>
      </c>
    </row>
    <row r="4156" spans="1:2" x14ac:dyDescent="0.15">
      <c r="A4156" t="s">
        <v>466</v>
      </c>
      <c r="B4156" s="6">
        <v>1745020</v>
      </c>
    </row>
    <row r="4157" spans="1:2" x14ac:dyDescent="0.15">
      <c r="A4157" t="s">
        <v>6654</v>
      </c>
      <c r="B4157" s="6">
        <v>1842430</v>
      </c>
    </row>
    <row r="4158" spans="1:2" x14ac:dyDescent="0.15">
      <c r="A4158" t="s">
        <v>578</v>
      </c>
      <c r="B4158" s="6">
        <v>1428522</v>
      </c>
    </row>
    <row r="4159" spans="1:2" x14ac:dyDescent="0.15">
      <c r="A4159" t="s">
        <v>6655</v>
      </c>
      <c r="B4159" s="6">
        <v>1417892</v>
      </c>
    </row>
    <row r="4160" spans="1:2" x14ac:dyDescent="0.15">
      <c r="A4160" t="s">
        <v>6656</v>
      </c>
      <c r="B4160" s="6">
        <v>1378950</v>
      </c>
    </row>
    <row r="4161" spans="1:2" x14ac:dyDescent="0.15">
      <c r="A4161" t="s">
        <v>6657</v>
      </c>
      <c r="B4161" s="6">
        <v>1504678</v>
      </c>
    </row>
    <row r="4162" spans="1:2" x14ac:dyDescent="0.15">
      <c r="A4162" t="s">
        <v>6658</v>
      </c>
      <c r="B4162" s="6">
        <v>1844363</v>
      </c>
    </row>
    <row r="4163" spans="1:2" x14ac:dyDescent="0.15">
      <c r="A4163" t="s">
        <v>6659</v>
      </c>
      <c r="B4163" s="6">
        <v>1849475</v>
      </c>
    </row>
    <row r="4164" spans="1:2" x14ac:dyDescent="0.15">
      <c r="A4164" t="s">
        <v>6660</v>
      </c>
      <c r="B4164" s="6">
        <v>91847</v>
      </c>
    </row>
    <row r="4165" spans="1:2" x14ac:dyDescent="0.15">
      <c r="A4165" t="s">
        <v>6661</v>
      </c>
      <c r="B4165" s="6">
        <v>1805385</v>
      </c>
    </row>
    <row r="4166" spans="1:2" x14ac:dyDescent="0.15">
      <c r="A4166" t="s">
        <v>6662</v>
      </c>
      <c r="B4166" s="6">
        <v>768411</v>
      </c>
    </row>
    <row r="4167" spans="1:2" x14ac:dyDescent="0.15">
      <c r="A4167" t="s">
        <v>6663</v>
      </c>
      <c r="B4167" s="6">
        <v>1066194</v>
      </c>
    </row>
    <row r="4168" spans="1:2" x14ac:dyDescent="0.15">
      <c r="A4168" t="s">
        <v>6664</v>
      </c>
      <c r="B4168" s="6">
        <v>1504379</v>
      </c>
    </row>
    <row r="4169" spans="1:2" x14ac:dyDescent="0.15">
      <c r="A4169" t="s">
        <v>6665</v>
      </c>
      <c r="B4169" s="6">
        <v>1698519</v>
      </c>
    </row>
    <row r="4170" spans="1:2" x14ac:dyDescent="0.15">
      <c r="A4170" t="s">
        <v>6666</v>
      </c>
      <c r="B4170" s="6">
        <v>1351636</v>
      </c>
    </row>
    <row r="4171" spans="1:2" x14ac:dyDescent="0.15">
      <c r="A4171" t="s">
        <v>6667</v>
      </c>
      <c r="B4171" s="6">
        <v>1101680</v>
      </c>
    </row>
    <row r="4172" spans="1:2" x14ac:dyDescent="0.15">
      <c r="A4172" t="s">
        <v>6668</v>
      </c>
      <c r="B4172" s="6">
        <v>1562463</v>
      </c>
    </row>
    <row r="4173" spans="1:2" x14ac:dyDescent="0.15">
      <c r="A4173" t="s">
        <v>6669</v>
      </c>
      <c r="B4173" s="6">
        <v>1836100</v>
      </c>
    </row>
    <row r="4174" spans="1:2" x14ac:dyDescent="0.15">
      <c r="A4174" t="s">
        <v>6670</v>
      </c>
      <c r="B4174" s="6">
        <v>1760717</v>
      </c>
    </row>
    <row r="4175" spans="1:2" x14ac:dyDescent="0.15">
      <c r="A4175" t="s">
        <v>6671</v>
      </c>
      <c r="B4175" s="6">
        <v>813298</v>
      </c>
    </row>
    <row r="4176" spans="1:2" x14ac:dyDescent="0.15">
      <c r="A4176" t="s">
        <v>6672</v>
      </c>
      <c r="B4176" s="6">
        <v>1862461</v>
      </c>
    </row>
    <row r="4177" spans="1:2" x14ac:dyDescent="0.15">
      <c r="A4177" t="s">
        <v>6673</v>
      </c>
      <c r="B4177" s="6">
        <v>1723648</v>
      </c>
    </row>
    <row r="4178" spans="1:2" x14ac:dyDescent="0.15">
      <c r="A4178" t="s">
        <v>6674</v>
      </c>
      <c r="B4178" s="6">
        <v>275053</v>
      </c>
    </row>
    <row r="4179" spans="1:2" x14ac:dyDescent="0.15">
      <c r="A4179" t="s">
        <v>6675</v>
      </c>
      <c r="B4179" s="6">
        <v>1819404</v>
      </c>
    </row>
    <row r="4180" spans="1:2" x14ac:dyDescent="0.15">
      <c r="A4180" t="s">
        <v>6676</v>
      </c>
      <c r="B4180" s="6">
        <v>1854275</v>
      </c>
    </row>
    <row r="4181" spans="1:2" x14ac:dyDescent="0.15">
      <c r="A4181" t="s">
        <v>6677</v>
      </c>
      <c r="B4181" s="6">
        <v>1823707</v>
      </c>
    </row>
    <row r="4182" spans="1:2" x14ac:dyDescent="0.15">
      <c r="A4182" t="s">
        <v>6678</v>
      </c>
      <c r="B4182" s="6">
        <v>1845290</v>
      </c>
    </row>
    <row r="4183" spans="1:2" x14ac:dyDescent="0.15">
      <c r="A4183" t="s">
        <v>6679</v>
      </c>
      <c r="B4183" s="6">
        <v>1228454</v>
      </c>
    </row>
    <row r="4184" spans="1:2" x14ac:dyDescent="0.15">
      <c r="A4184" t="s">
        <v>6680</v>
      </c>
      <c r="B4184" s="6">
        <v>855887</v>
      </c>
    </row>
    <row r="4185" spans="1:2" x14ac:dyDescent="0.15">
      <c r="A4185" t="s">
        <v>6681</v>
      </c>
      <c r="B4185" s="6">
        <v>1847241</v>
      </c>
    </row>
    <row r="4186" spans="1:2" x14ac:dyDescent="0.15">
      <c r="A4186" t="s">
        <v>6682</v>
      </c>
      <c r="B4186" s="6">
        <v>1869141</v>
      </c>
    </row>
    <row r="4187" spans="1:2" x14ac:dyDescent="0.15">
      <c r="A4187" t="s">
        <v>601</v>
      </c>
      <c r="B4187" s="6">
        <v>1422142</v>
      </c>
    </row>
    <row r="4188" spans="1:2" x14ac:dyDescent="0.15">
      <c r="A4188" t="s">
        <v>6683</v>
      </c>
      <c r="B4188" s="6">
        <v>1282850</v>
      </c>
    </row>
    <row r="4189" spans="1:2" x14ac:dyDescent="0.15">
      <c r="A4189" t="s">
        <v>6684</v>
      </c>
      <c r="B4189" s="6">
        <v>1839530</v>
      </c>
    </row>
    <row r="4190" spans="1:2" x14ac:dyDescent="0.15">
      <c r="A4190" t="s">
        <v>6685</v>
      </c>
      <c r="B4190" s="6">
        <v>1579597</v>
      </c>
    </row>
    <row r="4191" spans="1:2" x14ac:dyDescent="0.15">
      <c r="A4191" t="s">
        <v>6686</v>
      </c>
      <c r="B4191" s="6">
        <v>1609151</v>
      </c>
    </row>
    <row r="4192" spans="1:2" x14ac:dyDescent="0.15">
      <c r="A4192" t="s">
        <v>6687</v>
      </c>
      <c r="B4192" s="6">
        <v>28823</v>
      </c>
    </row>
    <row r="4193" spans="1:2" x14ac:dyDescent="0.15">
      <c r="A4193" t="s">
        <v>2637</v>
      </c>
      <c r="B4193" s="6">
        <v>1554859</v>
      </c>
    </row>
    <row r="4194" spans="1:2" x14ac:dyDescent="0.15">
      <c r="A4194" t="s">
        <v>6688</v>
      </c>
      <c r="B4194" s="6">
        <v>1844452</v>
      </c>
    </row>
    <row r="4195" spans="1:2" x14ac:dyDescent="0.15">
      <c r="A4195" t="s">
        <v>386</v>
      </c>
      <c r="B4195" s="6">
        <v>1403752</v>
      </c>
    </row>
    <row r="4196" spans="1:2" x14ac:dyDescent="0.15">
      <c r="A4196" t="s">
        <v>6689</v>
      </c>
      <c r="B4196" s="6">
        <v>1839608</v>
      </c>
    </row>
    <row r="4197" spans="1:2" x14ac:dyDescent="0.15">
      <c r="A4197" t="s">
        <v>6690</v>
      </c>
      <c r="B4197" s="6">
        <v>1826814</v>
      </c>
    </row>
    <row r="4198" spans="1:2" x14ac:dyDescent="0.15">
      <c r="A4198" t="s">
        <v>6691</v>
      </c>
      <c r="B4198" s="6">
        <v>71829</v>
      </c>
    </row>
    <row r="4199" spans="1:2" x14ac:dyDescent="0.15">
      <c r="A4199" t="s">
        <v>6692</v>
      </c>
      <c r="B4199" s="6">
        <v>1181187</v>
      </c>
    </row>
    <row r="4200" spans="1:2" x14ac:dyDescent="0.15">
      <c r="A4200" t="s">
        <v>6693</v>
      </c>
      <c r="B4200" s="6">
        <v>1538169</v>
      </c>
    </row>
    <row r="4201" spans="1:2" x14ac:dyDescent="0.15">
      <c r="A4201" t="s">
        <v>6694</v>
      </c>
      <c r="B4201" s="6">
        <v>1515324</v>
      </c>
    </row>
    <row r="4202" spans="1:2" x14ac:dyDescent="0.15">
      <c r="A4202" t="s">
        <v>6695</v>
      </c>
      <c r="B4202" s="6">
        <v>1128173</v>
      </c>
    </row>
    <row r="4203" spans="1:2" x14ac:dyDescent="0.15">
      <c r="A4203" t="s">
        <v>6696</v>
      </c>
      <c r="B4203" s="6">
        <v>1825497</v>
      </c>
    </row>
    <row r="4204" spans="1:2" x14ac:dyDescent="0.15">
      <c r="A4204" t="s">
        <v>6697</v>
      </c>
      <c r="B4204" s="6">
        <v>1879248</v>
      </c>
    </row>
    <row r="4205" spans="1:2" x14ac:dyDescent="0.15">
      <c r="A4205" t="s">
        <v>6698</v>
      </c>
      <c r="B4205" s="6">
        <v>911147</v>
      </c>
    </row>
    <row r="4206" spans="1:2" x14ac:dyDescent="0.15">
      <c r="A4206" t="s">
        <v>6699</v>
      </c>
      <c r="B4206" s="6">
        <v>1822862</v>
      </c>
    </row>
    <row r="4207" spans="1:2" x14ac:dyDescent="0.15">
      <c r="A4207" t="s">
        <v>2660</v>
      </c>
      <c r="B4207" s="6">
        <v>1347858</v>
      </c>
    </row>
    <row r="4208" spans="1:2" x14ac:dyDescent="0.15">
      <c r="A4208" t="s">
        <v>2132</v>
      </c>
      <c r="B4208" s="6">
        <v>1798749</v>
      </c>
    </row>
    <row r="4209" spans="1:2" x14ac:dyDescent="0.15">
      <c r="A4209" t="s">
        <v>6700</v>
      </c>
      <c r="B4209" s="6">
        <v>1826855</v>
      </c>
    </row>
    <row r="4210" spans="1:2" x14ac:dyDescent="0.15">
      <c r="A4210" t="s">
        <v>6701</v>
      </c>
      <c r="B4210" s="6">
        <v>1703785</v>
      </c>
    </row>
    <row r="4211" spans="1:2" x14ac:dyDescent="0.15">
      <c r="A4211" t="s">
        <v>6702</v>
      </c>
      <c r="B4211" s="6">
        <v>1413855</v>
      </c>
    </row>
    <row r="4212" spans="1:2" x14ac:dyDescent="0.15">
      <c r="A4212" t="s">
        <v>6703</v>
      </c>
      <c r="B4212" s="6">
        <v>1022652</v>
      </c>
    </row>
    <row r="4213" spans="1:2" x14ac:dyDescent="0.15">
      <c r="A4213" t="s">
        <v>6704</v>
      </c>
      <c r="B4213" s="6">
        <v>866028</v>
      </c>
    </row>
    <row r="4214" spans="1:2" x14ac:dyDescent="0.15">
      <c r="A4214" t="s">
        <v>6705</v>
      </c>
      <c r="B4214" s="6">
        <v>1844579</v>
      </c>
    </row>
    <row r="4215" spans="1:2" x14ac:dyDescent="0.15">
      <c r="A4215" t="s">
        <v>6706</v>
      </c>
      <c r="B4215" s="6">
        <v>1850266</v>
      </c>
    </row>
    <row r="4216" spans="1:2" x14ac:dyDescent="0.15">
      <c r="A4216" t="s">
        <v>2810</v>
      </c>
      <c r="B4216" s="6">
        <v>1850902</v>
      </c>
    </row>
    <row r="4217" spans="1:2" x14ac:dyDescent="0.15">
      <c r="A4217" t="s">
        <v>6707</v>
      </c>
      <c r="B4217" s="6">
        <v>1158289</v>
      </c>
    </row>
    <row r="4218" spans="1:2" x14ac:dyDescent="0.15">
      <c r="A4218" t="s">
        <v>6708</v>
      </c>
      <c r="B4218" s="6">
        <v>844790</v>
      </c>
    </row>
    <row r="4219" spans="1:2" x14ac:dyDescent="0.15">
      <c r="A4219" t="s">
        <v>6709</v>
      </c>
      <c r="B4219" s="6">
        <v>1853580</v>
      </c>
    </row>
    <row r="4220" spans="1:2" x14ac:dyDescent="0.15">
      <c r="A4220" t="s">
        <v>6710</v>
      </c>
      <c r="B4220" s="6">
        <v>1434728</v>
      </c>
    </row>
    <row r="4221" spans="1:2" x14ac:dyDescent="0.15">
      <c r="A4221" t="s">
        <v>6711</v>
      </c>
      <c r="B4221" s="6">
        <v>1809353</v>
      </c>
    </row>
    <row r="4222" spans="1:2" x14ac:dyDescent="0.15">
      <c r="A4222" t="s">
        <v>6712</v>
      </c>
      <c r="B4222" s="6">
        <v>1850270</v>
      </c>
    </row>
    <row r="4223" spans="1:2" x14ac:dyDescent="0.15">
      <c r="A4223" t="s">
        <v>6713</v>
      </c>
      <c r="B4223" s="6">
        <v>1840792</v>
      </c>
    </row>
    <row r="4224" spans="1:2" x14ac:dyDescent="0.15">
      <c r="A4224" t="s">
        <v>6714</v>
      </c>
      <c r="B4224" s="6">
        <v>1376227</v>
      </c>
    </row>
    <row r="4225" spans="1:2" x14ac:dyDescent="0.15">
      <c r="A4225" t="s">
        <v>6715</v>
      </c>
      <c r="B4225" s="6">
        <v>1375340</v>
      </c>
    </row>
    <row r="4226" spans="1:2" x14ac:dyDescent="0.15">
      <c r="A4226" t="s">
        <v>6716</v>
      </c>
      <c r="B4226" s="6">
        <v>1436425</v>
      </c>
    </row>
    <row r="4227" spans="1:2" x14ac:dyDescent="0.15">
      <c r="A4227" t="s">
        <v>6717</v>
      </c>
      <c r="B4227" s="6">
        <v>1058239</v>
      </c>
    </row>
    <row r="4228" spans="1:2" x14ac:dyDescent="0.15">
      <c r="A4228" t="s">
        <v>6718</v>
      </c>
      <c r="B4228" s="6">
        <v>1620749</v>
      </c>
    </row>
    <row r="4229" spans="1:2" x14ac:dyDescent="0.15">
      <c r="A4229" t="s">
        <v>6719</v>
      </c>
      <c r="B4229" s="6">
        <v>1842644</v>
      </c>
    </row>
    <row r="4230" spans="1:2" x14ac:dyDescent="0.15">
      <c r="A4230" t="s">
        <v>6720</v>
      </c>
      <c r="B4230" s="6">
        <v>1419536</v>
      </c>
    </row>
    <row r="4231" spans="1:2" x14ac:dyDescent="0.15">
      <c r="A4231" t="s">
        <v>6721</v>
      </c>
      <c r="B4231" s="6">
        <v>1113809</v>
      </c>
    </row>
    <row r="4232" spans="1:2" x14ac:dyDescent="0.15">
      <c r="A4232" t="s">
        <v>6722</v>
      </c>
      <c r="B4232" s="6">
        <v>1552800</v>
      </c>
    </row>
    <row r="4233" spans="1:2" x14ac:dyDescent="0.15">
      <c r="A4233" t="s">
        <v>6723</v>
      </c>
      <c r="B4233" s="6">
        <v>1854593</v>
      </c>
    </row>
    <row r="4234" spans="1:2" x14ac:dyDescent="0.15">
      <c r="A4234" t="s">
        <v>6724</v>
      </c>
      <c r="B4234" s="6">
        <v>1423869</v>
      </c>
    </row>
    <row r="4235" spans="1:2" x14ac:dyDescent="0.15">
      <c r="A4235" t="s">
        <v>6725</v>
      </c>
      <c r="B4235" s="6">
        <v>1371489</v>
      </c>
    </row>
    <row r="4236" spans="1:2" x14ac:dyDescent="0.15">
      <c r="A4236" t="s">
        <v>2806</v>
      </c>
      <c r="B4236" s="6">
        <v>706698</v>
      </c>
    </row>
    <row r="4237" spans="1:2" x14ac:dyDescent="0.15">
      <c r="A4237" t="s">
        <v>2805</v>
      </c>
      <c r="B4237" s="6">
        <v>898437</v>
      </c>
    </row>
    <row r="4238" spans="1:2" x14ac:dyDescent="0.15">
      <c r="A4238" t="s">
        <v>6726</v>
      </c>
      <c r="B4238" s="6">
        <v>946394</v>
      </c>
    </row>
    <row r="4239" spans="1:2" x14ac:dyDescent="0.15">
      <c r="A4239" t="s">
        <v>6727</v>
      </c>
      <c r="B4239" s="6">
        <v>1771226</v>
      </c>
    </row>
    <row r="4240" spans="1:2" x14ac:dyDescent="0.15">
      <c r="A4240" t="s">
        <v>6728</v>
      </c>
      <c r="B4240" s="6">
        <v>1844650</v>
      </c>
    </row>
    <row r="4241" spans="1:2" x14ac:dyDescent="0.15">
      <c r="A4241" t="s">
        <v>6729</v>
      </c>
      <c r="B4241" s="6">
        <v>1837929</v>
      </c>
    </row>
    <row r="4242" spans="1:2" x14ac:dyDescent="0.15">
      <c r="A4242" t="s">
        <v>6730</v>
      </c>
      <c r="B4242" s="6">
        <v>1833498</v>
      </c>
    </row>
    <row r="4243" spans="1:2" x14ac:dyDescent="0.15">
      <c r="A4243" t="s">
        <v>6731</v>
      </c>
      <c r="B4243" s="6">
        <v>1820931</v>
      </c>
    </row>
    <row r="4244" spans="1:2" x14ac:dyDescent="0.15">
      <c r="A4244" t="s">
        <v>6732</v>
      </c>
      <c r="B4244" s="6">
        <v>1327607</v>
      </c>
    </row>
    <row r="4245" spans="1:2" x14ac:dyDescent="0.15">
      <c r="A4245" t="s">
        <v>2802</v>
      </c>
      <c r="B4245" s="6">
        <v>805928</v>
      </c>
    </row>
    <row r="4246" spans="1:2" x14ac:dyDescent="0.15">
      <c r="A4246" t="s">
        <v>6733</v>
      </c>
      <c r="B4246" s="6">
        <v>1850272</v>
      </c>
    </row>
    <row r="4247" spans="1:2" x14ac:dyDescent="0.15">
      <c r="A4247" t="s">
        <v>6734</v>
      </c>
      <c r="B4247" s="6">
        <v>1841585</v>
      </c>
    </row>
    <row r="4248" spans="1:2" x14ac:dyDescent="0.15">
      <c r="A4248" t="s">
        <v>6735</v>
      </c>
      <c r="B4248" s="6">
        <v>887921</v>
      </c>
    </row>
    <row r="4249" spans="1:2" x14ac:dyDescent="0.15">
      <c r="A4249" t="s">
        <v>6736</v>
      </c>
      <c r="B4249" s="6">
        <v>1619544</v>
      </c>
    </row>
    <row r="4250" spans="1:2" x14ac:dyDescent="0.15">
      <c r="A4250" t="s">
        <v>6737</v>
      </c>
      <c r="B4250" s="6">
        <v>1850271</v>
      </c>
    </row>
    <row r="4251" spans="1:2" x14ac:dyDescent="0.15">
      <c r="A4251" t="s">
        <v>6738</v>
      </c>
      <c r="B4251" s="6">
        <v>789933</v>
      </c>
    </row>
    <row r="4252" spans="1:2" x14ac:dyDescent="0.15">
      <c r="A4252" t="s">
        <v>6739</v>
      </c>
      <c r="B4252" s="6">
        <v>1597672</v>
      </c>
    </row>
    <row r="4253" spans="1:2" x14ac:dyDescent="0.15">
      <c r="A4253" t="s">
        <v>6740</v>
      </c>
      <c r="B4253" s="6">
        <v>1846136</v>
      </c>
    </row>
    <row r="4254" spans="1:2" x14ac:dyDescent="0.15">
      <c r="A4254" t="s">
        <v>6741</v>
      </c>
      <c r="B4254" s="6">
        <v>1819510</v>
      </c>
    </row>
    <row r="4255" spans="1:2" x14ac:dyDescent="0.15">
      <c r="A4255" t="s">
        <v>6742</v>
      </c>
      <c r="B4255" s="6">
        <v>1822027</v>
      </c>
    </row>
    <row r="4256" spans="1:2" x14ac:dyDescent="0.15">
      <c r="A4256" t="s">
        <v>6743</v>
      </c>
      <c r="B4256" s="6">
        <v>944745</v>
      </c>
    </row>
    <row r="4257" spans="1:2" x14ac:dyDescent="0.15">
      <c r="A4257" t="s">
        <v>6744</v>
      </c>
      <c r="B4257" s="6">
        <v>1399520</v>
      </c>
    </row>
    <row r="4258" spans="1:2" x14ac:dyDescent="0.15">
      <c r="A4258" t="s">
        <v>6745</v>
      </c>
      <c r="B4258" s="6">
        <v>1703956</v>
      </c>
    </row>
    <row r="4259" spans="1:2" x14ac:dyDescent="0.15">
      <c r="A4259" t="s">
        <v>6746</v>
      </c>
      <c r="B4259" s="6">
        <v>1826667</v>
      </c>
    </row>
    <row r="4260" spans="1:2" x14ac:dyDescent="0.15">
      <c r="A4260" t="s">
        <v>6747</v>
      </c>
      <c r="B4260" s="6">
        <v>356590</v>
      </c>
    </row>
    <row r="4261" spans="1:2" x14ac:dyDescent="0.15">
      <c r="A4261" t="s">
        <v>6748</v>
      </c>
      <c r="B4261" s="6">
        <v>1781730</v>
      </c>
    </row>
    <row r="4262" spans="1:2" x14ac:dyDescent="0.15">
      <c r="A4262" t="s">
        <v>6749</v>
      </c>
      <c r="B4262" s="6">
        <v>1680062</v>
      </c>
    </row>
    <row r="4263" spans="1:2" x14ac:dyDescent="0.15">
      <c r="A4263" t="s">
        <v>6750</v>
      </c>
      <c r="B4263" s="6">
        <v>1759774</v>
      </c>
    </row>
    <row r="4264" spans="1:2" x14ac:dyDescent="0.15">
      <c r="A4264" t="s">
        <v>6751</v>
      </c>
      <c r="B4264" s="6">
        <v>1828325</v>
      </c>
    </row>
    <row r="4265" spans="1:2" x14ac:dyDescent="0.15">
      <c r="A4265" t="s">
        <v>6752</v>
      </c>
      <c r="B4265" s="6">
        <v>1823033</v>
      </c>
    </row>
    <row r="4266" spans="1:2" x14ac:dyDescent="0.15">
      <c r="A4266" t="s">
        <v>6753</v>
      </c>
      <c r="B4266" s="6">
        <v>736744</v>
      </c>
    </row>
    <row r="4267" spans="1:2" x14ac:dyDescent="0.15">
      <c r="A4267" t="s">
        <v>2236</v>
      </c>
      <c r="B4267" s="6">
        <v>1867096</v>
      </c>
    </row>
    <row r="4268" spans="1:2" x14ac:dyDescent="0.15">
      <c r="A4268" t="s">
        <v>6754</v>
      </c>
      <c r="B4268" s="6">
        <v>18255</v>
      </c>
    </row>
    <row r="4269" spans="1:2" x14ac:dyDescent="0.15">
      <c r="A4269" t="s">
        <v>6755</v>
      </c>
      <c r="B4269" s="6">
        <v>1821812</v>
      </c>
    </row>
    <row r="4270" spans="1:2" x14ac:dyDescent="0.15">
      <c r="A4270" t="s">
        <v>6756</v>
      </c>
      <c r="B4270" s="6">
        <v>1282648</v>
      </c>
    </row>
    <row r="4271" spans="1:2" x14ac:dyDescent="0.15">
      <c r="A4271" t="s">
        <v>115</v>
      </c>
      <c r="B4271" s="6">
        <v>1382101</v>
      </c>
    </row>
    <row r="4272" spans="1:2" x14ac:dyDescent="0.15">
      <c r="A4272" t="s">
        <v>6757</v>
      </c>
      <c r="B4272" s="6">
        <v>924822</v>
      </c>
    </row>
    <row r="4273" spans="1:2" x14ac:dyDescent="0.15">
      <c r="A4273" t="s">
        <v>6758</v>
      </c>
      <c r="B4273" s="6">
        <v>835333</v>
      </c>
    </row>
    <row r="4274" spans="1:2" x14ac:dyDescent="0.15">
      <c r="A4274" t="s">
        <v>1999</v>
      </c>
      <c r="B4274" s="6">
        <v>1393434</v>
      </c>
    </row>
    <row r="4275" spans="1:2" x14ac:dyDescent="0.15">
      <c r="A4275" t="s">
        <v>6759</v>
      </c>
      <c r="B4275" s="6">
        <v>920427</v>
      </c>
    </row>
    <row r="4276" spans="1:2" x14ac:dyDescent="0.15">
      <c r="A4276" t="s">
        <v>6760</v>
      </c>
      <c r="B4276" s="6">
        <v>1327688</v>
      </c>
    </row>
    <row r="4277" spans="1:2" x14ac:dyDescent="0.15">
      <c r="A4277" t="s">
        <v>6761</v>
      </c>
      <c r="B4277" s="6">
        <v>765207</v>
      </c>
    </row>
    <row r="4278" spans="1:2" x14ac:dyDescent="0.15">
      <c r="A4278" t="s">
        <v>6762</v>
      </c>
      <c r="B4278" s="6">
        <v>811831</v>
      </c>
    </row>
    <row r="4279" spans="1:2" x14ac:dyDescent="0.15">
      <c r="A4279" t="s">
        <v>6763</v>
      </c>
      <c r="B4279" s="6">
        <v>1834253</v>
      </c>
    </row>
    <row r="4280" spans="1:2" x14ac:dyDescent="0.15">
      <c r="A4280" t="s">
        <v>6764</v>
      </c>
      <c r="B4280" s="6">
        <v>891482</v>
      </c>
    </row>
    <row r="4281" spans="1:2" x14ac:dyDescent="0.15">
      <c r="A4281" t="s">
        <v>6765</v>
      </c>
      <c r="B4281" s="6">
        <v>738214</v>
      </c>
    </row>
    <row r="4282" spans="1:2" x14ac:dyDescent="0.15">
      <c r="A4282" t="s">
        <v>6766</v>
      </c>
      <c r="B4282" s="6">
        <v>1643194</v>
      </c>
    </row>
    <row r="4283" spans="1:2" x14ac:dyDescent="0.15">
      <c r="A4283" t="s">
        <v>6767</v>
      </c>
      <c r="B4283" s="6">
        <v>1828852</v>
      </c>
    </row>
    <row r="4284" spans="1:2" x14ac:dyDescent="0.15">
      <c r="A4284" t="s">
        <v>6768</v>
      </c>
      <c r="B4284" s="6">
        <v>1845013</v>
      </c>
    </row>
    <row r="4285" spans="1:2" x14ac:dyDescent="0.15">
      <c r="A4285" t="s">
        <v>6769</v>
      </c>
      <c r="B4285" s="6">
        <v>1865975</v>
      </c>
    </row>
    <row r="4286" spans="1:2" x14ac:dyDescent="0.15">
      <c r="A4286" t="s">
        <v>6770</v>
      </c>
      <c r="B4286" s="6">
        <v>1870258</v>
      </c>
    </row>
    <row r="4287" spans="1:2" x14ac:dyDescent="0.15">
      <c r="A4287" t="s">
        <v>2138</v>
      </c>
      <c r="B4287" s="6">
        <v>1819576</v>
      </c>
    </row>
    <row r="4288" spans="1:2" x14ac:dyDescent="0.15">
      <c r="A4288" t="s">
        <v>6771</v>
      </c>
      <c r="B4288" s="6">
        <v>1750264</v>
      </c>
    </row>
    <row r="4289" spans="1:2" x14ac:dyDescent="0.15">
      <c r="A4289" t="s">
        <v>988</v>
      </c>
      <c r="B4289" s="6">
        <v>1695357</v>
      </c>
    </row>
    <row r="4290" spans="1:2" x14ac:dyDescent="0.15">
      <c r="A4290" t="s">
        <v>6772</v>
      </c>
      <c r="B4290" s="6">
        <v>1181506</v>
      </c>
    </row>
    <row r="4291" spans="1:2" x14ac:dyDescent="0.15">
      <c r="A4291" t="s">
        <v>6773</v>
      </c>
      <c r="B4291" s="6">
        <v>1388141</v>
      </c>
    </row>
    <row r="4292" spans="1:2" x14ac:dyDescent="0.15">
      <c r="A4292" t="s">
        <v>1178</v>
      </c>
      <c r="B4292" s="6">
        <v>1739410</v>
      </c>
    </row>
    <row r="4293" spans="1:2" x14ac:dyDescent="0.15">
      <c r="A4293" t="s">
        <v>2246</v>
      </c>
      <c r="B4293" s="6">
        <v>1827506</v>
      </c>
    </row>
    <row r="4294" spans="1:2" x14ac:dyDescent="0.15">
      <c r="A4294" t="s">
        <v>6774</v>
      </c>
      <c r="B4294" s="6">
        <v>809173</v>
      </c>
    </row>
    <row r="4295" spans="1:2" x14ac:dyDescent="0.15">
      <c r="A4295" t="s">
        <v>6775</v>
      </c>
      <c r="B4295" s="6">
        <v>846676</v>
      </c>
    </row>
    <row r="4296" spans="1:2" x14ac:dyDescent="0.15">
      <c r="A4296" t="s">
        <v>6776</v>
      </c>
      <c r="B4296" s="6">
        <v>1615905</v>
      </c>
    </row>
    <row r="4297" spans="1:2" x14ac:dyDescent="0.15">
      <c r="A4297" t="s">
        <v>6777</v>
      </c>
      <c r="B4297" s="6">
        <v>1503707</v>
      </c>
    </row>
    <row r="4298" spans="1:2" x14ac:dyDescent="0.15">
      <c r="A4298" t="s">
        <v>6778</v>
      </c>
      <c r="B4298" s="6">
        <v>1853928</v>
      </c>
    </row>
    <row r="4299" spans="1:2" x14ac:dyDescent="0.15">
      <c r="A4299" t="s">
        <v>6779</v>
      </c>
      <c r="B4299" s="6">
        <v>851170</v>
      </c>
    </row>
    <row r="4300" spans="1:2" x14ac:dyDescent="0.15">
      <c r="A4300" t="s">
        <v>6780</v>
      </c>
      <c r="B4300" s="6">
        <v>1711570</v>
      </c>
    </row>
    <row r="4301" spans="1:2" x14ac:dyDescent="0.15">
      <c r="A4301" t="s">
        <v>6781</v>
      </c>
      <c r="B4301" s="6">
        <v>1326390</v>
      </c>
    </row>
    <row r="4302" spans="1:2" x14ac:dyDescent="0.15">
      <c r="A4302" t="s">
        <v>6782</v>
      </c>
      <c r="B4302" s="6">
        <v>8063</v>
      </c>
    </row>
    <row r="4303" spans="1:2" x14ac:dyDescent="0.15">
      <c r="A4303" t="s">
        <v>6783</v>
      </c>
      <c r="B4303" s="6">
        <v>1053584</v>
      </c>
    </row>
    <row r="4304" spans="1:2" x14ac:dyDescent="0.15">
      <c r="A4304" t="s">
        <v>6784</v>
      </c>
      <c r="B4304" s="6">
        <v>832327</v>
      </c>
    </row>
    <row r="4305" spans="1:2" x14ac:dyDescent="0.15">
      <c r="A4305" t="s">
        <v>6785</v>
      </c>
      <c r="B4305" s="6">
        <v>1867949</v>
      </c>
    </row>
    <row r="4306" spans="1:2" x14ac:dyDescent="0.15">
      <c r="A4306" t="s">
        <v>6786</v>
      </c>
      <c r="B4306" s="6">
        <v>1893219</v>
      </c>
    </row>
    <row r="4307" spans="1:2" x14ac:dyDescent="0.15">
      <c r="A4307" t="s">
        <v>6787</v>
      </c>
      <c r="B4307" s="6">
        <v>1802450</v>
      </c>
    </row>
    <row r="4308" spans="1:2" x14ac:dyDescent="0.15">
      <c r="A4308" t="s">
        <v>1776</v>
      </c>
      <c r="B4308" s="6">
        <v>1640266</v>
      </c>
    </row>
    <row r="4309" spans="1:2" x14ac:dyDescent="0.15">
      <c r="A4309" t="s">
        <v>6788</v>
      </c>
      <c r="B4309" s="6">
        <v>1596961</v>
      </c>
    </row>
    <row r="4310" spans="1:2" x14ac:dyDescent="0.15">
      <c r="A4310" t="s">
        <v>6789</v>
      </c>
      <c r="B4310" s="6">
        <v>65172</v>
      </c>
    </row>
    <row r="4311" spans="1:2" x14ac:dyDescent="0.15">
      <c r="A4311" t="s">
        <v>6790</v>
      </c>
      <c r="B4311" s="6">
        <v>1843993</v>
      </c>
    </row>
    <row r="4312" spans="1:2" x14ac:dyDescent="0.15">
      <c r="A4312" t="s">
        <v>2337</v>
      </c>
      <c r="B4312" s="6">
        <v>1574235</v>
      </c>
    </row>
    <row r="4313" spans="1:2" x14ac:dyDescent="0.15">
      <c r="A4313" t="s">
        <v>6791</v>
      </c>
      <c r="B4313" s="6">
        <v>1497186</v>
      </c>
    </row>
    <row r="4314" spans="1:2" x14ac:dyDescent="0.15">
      <c r="A4314" t="s">
        <v>6792</v>
      </c>
      <c r="B4314" s="6">
        <v>1521404</v>
      </c>
    </row>
    <row r="4315" spans="1:2" x14ac:dyDescent="0.15">
      <c r="A4315" t="s">
        <v>6793</v>
      </c>
      <c r="B4315" s="6">
        <v>1854863</v>
      </c>
    </row>
    <row r="4316" spans="1:2" x14ac:dyDescent="0.15">
      <c r="A4316" t="s">
        <v>6794</v>
      </c>
      <c r="B4316" s="6">
        <v>3545</v>
      </c>
    </row>
    <row r="4317" spans="1:2" x14ac:dyDescent="0.15">
      <c r="A4317" t="s">
        <v>6795</v>
      </c>
      <c r="B4317" s="6">
        <v>1831964</v>
      </c>
    </row>
    <row r="4318" spans="1:2" x14ac:dyDescent="0.15">
      <c r="A4318" t="s">
        <v>6796</v>
      </c>
      <c r="B4318" s="6">
        <v>1680873</v>
      </c>
    </row>
    <row r="4319" spans="1:2" x14ac:dyDescent="0.15">
      <c r="A4319" t="s">
        <v>6797</v>
      </c>
      <c r="B4319" s="6">
        <v>715579</v>
      </c>
    </row>
    <row r="4320" spans="1:2" x14ac:dyDescent="0.15">
      <c r="A4320" t="s">
        <v>6798</v>
      </c>
      <c r="B4320" s="6">
        <v>1729173</v>
      </c>
    </row>
    <row r="4321" spans="1:2" x14ac:dyDescent="0.15">
      <c r="A4321" t="s">
        <v>6799</v>
      </c>
      <c r="B4321" s="6">
        <v>1835713</v>
      </c>
    </row>
    <row r="4322" spans="1:2" x14ac:dyDescent="0.15">
      <c r="A4322" t="s">
        <v>6800</v>
      </c>
      <c r="B4322" s="6">
        <v>918251</v>
      </c>
    </row>
    <row r="4323" spans="1:2" x14ac:dyDescent="0.15">
      <c r="A4323" t="s">
        <v>6801</v>
      </c>
      <c r="B4323" s="6">
        <v>1858327</v>
      </c>
    </row>
    <row r="4324" spans="1:2" x14ac:dyDescent="0.15">
      <c r="A4324" t="s">
        <v>2631</v>
      </c>
      <c r="B4324" s="6">
        <v>1467808</v>
      </c>
    </row>
    <row r="4325" spans="1:2" x14ac:dyDescent="0.15">
      <c r="A4325" t="s">
        <v>6802</v>
      </c>
      <c r="B4325" s="6">
        <v>1326003</v>
      </c>
    </row>
    <row r="4326" spans="1:2" x14ac:dyDescent="0.15">
      <c r="A4326" t="s">
        <v>6803</v>
      </c>
      <c r="B4326" s="6">
        <v>1469392</v>
      </c>
    </row>
    <row r="4327" spans="1:2" x14ac:dyDescent="0.15">
      <c r="A4327" t="s">
        <v>6804</v>
      </c>
      <c r="B4327" s="6">
        <v>1284940</v>
      </c>
    </row>
    <row r="4328" spans="1:2" x14ac:dyDescent="0.15">
      <c r="A4328" t="s">
        <v>6805</v>
      </c>
      <c r="B4328" s="6">
        <v>1844505</v>
      </c>
    </row>
    <row r="4329" spans="1:2" x14ac:dyDescent="0.15">
      <c r="A4329" t="s">
        <v>6806</v>
      </c>
      <c r="B4329" s="6">
        <v>1823652</v>
      </c>
    </row>
    <row r="4330" spans="1:2" x14ac:dyDescent="0.15">
      <c r="A4330" t="s">
        <v>6807</v>
      </c>
      <c r="B4330" s="6">
        <v>80035</v>
      </c>
    </row>
    <row r="4331" spans="1:2" x14ac:dyDescent="0.15">
      <c r="A4331" t="s">
        <v>6808</v>
      </c>
      <c r="B4331" s="6">
        <v>1827392</v>
      </c>
    </row>
    <row r="4332" spans="1:2" x14ac:dyDescent="0.15">
      <c r="A4332" t="s">
        <v>2811</v>
      </c>
      <c r="B4332" s="6">
        <v>1850906</v>
      </c>
    </row>
    <row r="4333" spans="1:2" x14ac:dyDescent="0.15">
      <c r="A4333" t="s">
        <v>6809</v>
      </c>
      <c r="B4333" s="6">
        <v>818851</v>
      </c>
    </row>
    <row r="4334" spans="1:2" x14ac:dyDescent="0.15">
      <c r="A4334" t="s">
        <v>6810</v>
      </c>
      <c r="B4334" s="6">
        <v>1791725</v>
      </c>
    </row>
    <row r="4335" spans="1:2" x14ac:dyDescent="0.15">
      <c r="A4335" t="s">
        <v>6811</v>
      </c>
      <c r="B4335" s="6">
        <v>925528</v>
      </c>
    </row>
    <row r="4336" spans="1:2" x14ac:dyDescent="0.15">
      <c r="A4336" t="s">
        <v>6812</v>
      </c>
      <c r="B4336" s="6">
        <v>1862463</v>
      </c>
    </row>
    <row r="4337" spans="1:2" x14ac:dyDescent="0.15">
      <c r="A4337" t="s">
        <v>6813</v>
      </c>
      <c r="B4337" s="6">
        <v>1171155</v>
      </c>
    </row>
    <row r="4338" spans="1:2" x14ac:dyDescent="0.15">
      <c r="A4338" t="s">
        <v>1804</v>
      </c>
      <c r="B4338" s="6">
        <v>1012477</v>
      </c>
    </row>
    <row r="4339" spans="1:2" x14ac:dyDescent="0.15">
      <c r="A4339" t="s">
        <v>6814</v>
      </c>
      <c r="B4339" s="6">
        <v>1854270</v>
      </c>
    </row>
    <row r="4340" spans="1:2" x14ac:dyDescent="0.15">
      <c r="A4340" t="s">
        <v>6815</v>
      </c>
      <c r="B4340" s="6">
        <v>314203</v>
      </c>
    </row>
    <row r="4341" spans="1:2" x14ac:dyDescent="0.15">
      <c r="A4341" t="s">
        <v>6816</v>
      </c>
      <c r="B4341" s="6">
        <v>1630856</v>
      </c>
    </row>
    <row r="4342" spans="1:2" x14ac:dyDescent="0.15">
      <c r="A4342" t="s">
        <v>6817</v>
      </c>
      <c r="B4342" s="6">
        <v>746514</v>
      </c>
    </row>
    <row r="4343" spans="1:2" x14ac:dyDescent="0.15">
      <c r="A4343" t="s">
        <v>6818</v>
      </c>
      <c r="B4343" s="6">
        <v>1093082</v>
      </c>
    </row>
    <row r="4344" spans="1:2" x14ac:dyDescent="0.15">
      <c r="A4344" t="s">
        <v>1388</v>
      </c>
      <c r="B4344" s="6">
        <v>1754068</v>
      </c>
    </row>
    <row r="4345" spans="1:2" x14ac:dyDescent="0.15">
      <c r="A4345" t="s">
        <v>1392</v>
      </c>
      <c r="B4345" s="6">
        <v>1786255</v>
      </c>
    </row>
    <row r="4346" spans="1:2" x14ac:dyDescent="0.15">
      <c r="A4346" t="s">
        <v>6819</v>
      </c>
      <c r="B4346" s="6">
        <v>275694</v>
      </c>
    </row>
    <row r="4347" spans="1:2" x14ac:dyDescent="0.15">
      <c r="A4347" t="s">
        <v>6820</v>
      </c>
      <c r="B4347" s="6">
        <v>1521951</v>
      </c>
    </row>
    <row r="4348" spans="1:2" x14ac:dyDescent="0.15">
      <c r="A4348" t="s">
        <v>6821</v>
      </c>
      <c r="B4348" s="6">
        <v>1227857</v>
      </c>
    </row>
    <row r="4349" spans="1:2" x14ac:dyDescent="0.15">
      <c r="A4349" t="s">
        <v>6822</v>
      </c>
      <c r="B4349" s="6">
        <v>1842729</v>
      </c>
    </row>
    <row r="4350" spans="1:2" x14ac:dyDescent="0.15">
      <c r="A4350" t="s">
        <v>6823</v>
      </c>
      <c r="B4350" s="6">
        <v>909112</v>
      </c>
    </row>
    <row r="4351" spans="1:2" x14ac:dyDescent="0.15">
      <c r="A4351" t="s">
        <v>6824</v>
      </c>
      <c r="B4351" s="6">
        <v>1856995</v>
      </c>
    </row>
    <row r="4352" spans="1:2" x14ac:dyDescent="0.15">
      <c r="A4352" t="s">
        <v>6825</v>
      </c>
      <c r="B4352" s="6">
        <v>1375205</v>
      </c>
    </row>
    <row r="4353" spans="1:2" x14ac:dyDescent="0.15">
      <c r="A4353" t="s">
        <v>6826</v>
      </c>
      <c r="B4353" s="6">
        <v>357294</v>
      </c>
    </row>
    <row r="4354" spans="1:2" x14ac:dyDescent="0.15">
      <c r="A4354" t="s">
        <v>6827</v>
      </c>
      <c r="B4354" s="6">
        <v>1850487</v>
      </c>
    </row>
    <row r="4355" spans="1:2" x14ac:dyDescent="0.15">
      <c r="A4355" t="s">
        <v>6828</v>
      </c>
      <c r="B4355" s="6">
        <v>1826574</v>
      </c>
    </row>
    <row r="4356" spans="1:2" x14ac:dyDescent="0.15">
      <c r="A4356" t="s">
        <v>6829</v>
      </c>
      <c r="B4356" s="6">
        <v>1846253</v>
      </c>
    </row>
    <row r="4357" spans="1:2" x14ac:dyDescent="0.15">
      <c r="A4357" t="s">
        <v>6830</v>
      </c>
      <c r="B4357" s="6">
        <v>1842659</v>
      </c>
    </row>
    <row r="4358" spans="1:2" x14ac:dyDescent="0.15">
      <c r="A4358" t="s">
        <v>6831</v>
      </c>
      <c r="B4358" s="6">
        <v>1462056</v>
      </c>
    </row>
    <row r="4359" spans="1:2" x14ac:dyDescent="0.15">
      <c r="A4359" t="s">
        <v>6832</v>
      </c>
      <c r="B4359" s="6">
        <v>1826991</v>
      </c>
    </row>
    <row r="4360" spans="1:2" x14ac:dyDescent="0.15">
      <c r="A4360" t="s">
        <v>6833</v>
      </c>
      <c r="B4360" s="6">
        <v>1860482</v>
      </c>
    </row>
    <row r="4361" spans="1:2" x14ac:dyDescent="0.15">
      <c r="A4361" t="s">
        <v>6834</v>
      </c>
      <c r="B4361" s="6">
        <v>1837238</v>
      </c>
    </row>
    <row r="4362" spans="1:2" x14ac:dyDescent="0.15">
      <c r="A4362" t="s">
        <v>1459</v>
      </c>
      <c r="B4362" s="6">
        <v>1819790</v>
      </c>
    </row>
    <row r="4363" spans="1:2" x14ac:dyDescent="0.15">
      <c r="A4363" t="s">
        <v>176</v>
      </c>
      <c r="B4363" s="6">
        <v>1356090</v>
      </c>
    </row>
    <row r="4364" spans="1:2" x14ac:dyDescent="0.15">
      <c r="A4364" t="s">
        <v>6835</v>
      </c>
      <c r="B4364" s="6">
        <v>1822309</v>
      </c>
    </row>
    <row r="4365" spans="1:2" x14ac:dyDescent="0.15">
      <c r="A4365" t="s">
        <v>6836</v>
      </c>
      <c r="B4365" s="6">
        <v>1865537</v>
      </c>
    </row>
    <row r="4366" spans="1:2" x14ac:dyDescent="0.15">
      <c r="A4366" t="s">
        <v>724</v>
      </c>
      <c r="B4366" s="6">
        <v>1621227</v>
      </c>
    </row>
    <row r="4367" spans="1:2" x14ac:dyDescent="0.15">
      <c r="A4367" t="s">
        <v>6837</v>
      </c>
      <c r="B4367" s="6">
        <v>1338561</v>
      </c>
    </row>
    <row r="4368" spans="1:2" x14ac:dyDescent="0.15">
      <c r="A4368" t="s">
        <v>6838</v>
      </c>
      <c r="B4368" s="6">
        <v>1860514</v>
      </c>
    </row>
    <row r="4369" spans="1:2" x14ac:dyDescent="0.15">
      <c r="A4369" t="s">
        <v>6839</v>
      </c>
      <c r="B4369" s="6">
        <v>1842223</v>
      </c>
    </row>
    <row r="4370" spans="1:2" x14ac:dyDescent="0.15">
      <c r="A4370" t="s">
        <v>6840</v>
      </c>
      <c r="B4370" s="6">
        <v>1850038</v>
      </c>
    </row>
    <row r="4371" spans="1:2" x14ac:dyDescent="0.15">
      <c r="A4371" t="s">
        <v>6841</v>
      </c>
      <c r="B4371" s="6">
        <v>1720420</v>
      </c>
    </row>
    <row r="4372" spans="1:2" x14ac:dyDescent="0.15">
      <c r="A4372" t="s">
        <v>6842</v>
      </c>
      <c r="B4372" s="6">
        <v>1844149</v>
      </c>
    </row>
    <row r="4373" spans="1:2" x14ac:dyDescent="0.15">
      <c r="A4373" t="s">
        <v>6843</v>
      </c>
      <c r="B4373" s="6">
        <v>1871745</v>
      </c>
    </row>
    <row r="4374" spans="1:2" x14ac:dyDescent="0.15">
      <c r="A4374" t="s">
        <v>6844</v>
      </c>
      <c r="B4374" s="6">
        <v>1753886</v>
      </c>
    </row>
    <row r="4375" spans="1:2" x14ac:dyDescent="0.15">
      <c r="A4375" t="s">
        <v>6845</v>
      </c>
      <c r="B4375" s="6">
        <v>1313275</v>
      </c>
    </row>
    <row r="4376" spans="1:2" x14ac:dyDescent="0.15">
      <c r="A4376" t="s">
        <v>6846</v>
      </c>
      <c r="B4376" s="6">
        <v>1600641</v>
      </c>
    </row>
    <row r="4377" spans="1:2" x14ac:dyDescent="0.15">
      <c r="A4377" t="s">
        <v>6847</v>
      </c>
      <c r="B4377" s="6">
        <v>1318268</v>
      </c>
    </row>
    <row r="4378" spans="1:2" x14ac:dyDescent="0.15">
      <c r="A4378" t="s">
        <v>6848</v>
      </c>
      <c r="B4378" s="6">
        <v>830122</v>
      </c>
    </row>
    <row r="4379" spans="1:2" x14ac:dyDescent="0.15">
      <c r="A4379" t="s">
        <v>6849</v>
      </c>
      <c r="B4379" s="6">
        <v>1855168</v>
      </c>
    </row>
    <row r="4380" spans="1:2" x14ac:dyDescent="0.15">
      <c r="A4380" t="s">
        <v>6850</v>
      </c>
      <c r="B4380" s="6">
        <v>1848558</v>
      </c>
    </row>
    <row r="4381" spans="1:2" x14ac:dyDescent="0.15">
      <c r="A4381" t="s">
        <v>6851</v>
      </c>
      <c r="B4381" s="6">
        <v>1822966</v>
      </c>
    </row>
    <row r="4382" spans="1:2" x14ac:dyDescent="0.15">
      <c r="A4382" t="s">
        <v>2125</v>
      </c>
      <c r="B4382" s="6">
        <v>1062822</v>
      </c>
    </row>
    <row r="4383" spans="1:2" x14ac:dyDescent="0.15">
      <c r="A4383" t="s">
        <v>6852</v>
      </c>
      <c r="B4383" s="6">
        <v>1850699</v>
      </c>
    </row>
    <row r="4384" spans="1:2" x14ac:dyDescent="0.15">
      <c r="A4384" t="s">
        <v>6853</v>
      </c>
      <c r="B4384" s="6">
        <v>1825962</v>
      </c>
    </row>
    <row r="4385" spans="1:2" x14ac:dyDescent="0.15">
      <c r="A4385" t="s">
        <v>6854</v>
      </c>
      <c r="B4385" s="6">
        <v>1853436</v>
      </c>
    </row>
    <row r="4386" spans="1:2" x14ac:dyDescent="0.15">
      <c r="A4386" t="s">
        <v>6855</v>
      </c>
      <c r="B4386" s="6">
        <v>1857803</v>
      </c>
    </row>
    <row r="4387" spans="1:2" x14ac:dyDescent="0.15">
      <c r="A4387" t="s">
        <v>6856</v>
      </c>
      <c r="B4387" s="6">
        <v>1854795</v>
      </c>
    </row>
    <row r="4388" spans="1:2" x14ac:dyDescent="0.15">
      <c r="A4388" t="s">
        <v>6857</v>
      </c>
      <c r="B4388" s="6">
        <v>1841948</v>
      </c>
    </row>
    <row r="4389" spans="1:2" x14ac:dyDescent="0.15">
      <c r="A4389" t="s">
        <v>6858</v>
      </c>
      <c r="B4389" s="6">
        <v>1852749</v>
      </c>
    </row>
    <row r="4390" spans="1:2" x14ac:dyDescent="0.15">
      <c r="A4390" t="s">
        <v>6859</v>
      </c>
      <c r="B4390" s="6">
        <v>1841800</v>
      </c>
    </row>
    <row r="4391" spans="1:2" x14ac:dyDescent="0.15">
      <c r="A4391" t="s">
        <v>6860</v>
      </c>
      <c r="B4391" s="6">
        <v>1845149</v>
      </c>
    </row>
    <row r="4392" spans="1:2" x14ac:dyDescent="0.15">
      <c r="A4392" t="s">
        <v>6861</v>
      </c>
      <c r="B4392" s="6">
        <v>895456</v>
      </c>
    </row>
    <row r="4393" spans="1:2" x14ac:dyDescent="0.15">
      <c r="A4393" t="s">
        <v>6862</v>
      </c>
      <c r="B4393" s="6">
        <v>1315399</v>
      </c>
    </row>
    <row r="4394" spans="1:2" x14ac:dyDescent="0.15">
      <c r="A4394" t="s">
        <v>6863</v>
      </c>
      <c r="B4394" s="6">
        <v>1794717</v>
      </c>
    </row>
    <row r="4395" spans="1:2" x14ac:dyDescent="0.15">
      <c r="A4395" t="s">
        <v>6864</v>
      </c>
      <c r="B4395" s="6">
        <v>1870143</v>
      </c>
    </row>
    <row r="4396" spans="1:2" x14ac:dyDescent="0.15">
      <c r="A4396" t="s">
        <v>6865</v>
      </c>
      <c r="B4396" s="6">
        <v>1854480</v>
      </c>
    </row>
    <row r="4397" spans="1:2" x14ac:dyDescent="0.15">
      <c r="A4397" t="s">
        <v>6866</v>
      </c>
      <c r="B4397" s="6">
        <v>1392326</v>
      </c>
    </row>
    <row r="4398" spans="1:2" x14ac:dyDescent="0.15">
      <c r="A4398" t="s">
        <v>6867</v>
      </c>
      <c r="B4398" s="6">
        <v>1675644</v>
      </c>
    </row>
    <row r="4399" spans="1:2" x14ac:dyDescent="0.15">
      <c r="A4399" t="s">
        <v>2219</v>
      </c>
      <c r="B4399" s="6">
        <v>1829667</v>
      </c>
    </row>
    <row r="4400" spans="1:2" x14ac:dyDescent="0.15">
      <c r="A4400" t="s">
        <v>6868</v>
      </c>
      <c r="B4400" s="6">
        <v>1855485</v>
      </c>
    </row>
    <row r="4401" spans="1:2" x14ac:dyDescent="0.15">
      <c r="A4401" t="s">
        <v>6869</v>
      </c>
      <c r="B4401" s="6">
        <v>1836547</v>
      </c>
    </row>
    <row r="4402" spans="1:2" x14ac:dyDescent="0.15">
      <c r="A4402" t="s">
        <v>6870</v>
      </c>
      <c r="B4402" s="6">
        <v>1005286</v>
      </c>
    </row>
    <row r="4403" spans="1:2" x14ac:dyDescent="0.15">
      <c r="A4403" t="s">
        <v>6871</v>
      </c>
      <c r="B4403" s="6">
        <v>1691337</v>
      </c>
    </row>
    <row r="4404" spans="1:2" x14ac:dyDescent="0.15">
      <c r="A4404" t="s">
        <v>6872</v>
      </c>
      <c r="B4404" s="6">
        <v>1827328</v>
      </c>
    </row>
    <row r="4405" spans="1:2" x14ac:dyDescent="0.15">
      <c r="A4405" t="s">
        <v>6873</v>
      </c>
      <c r="B4405" s="6">
        <v>1377936</v>
      </c>
    </row>
    <row r="4406" spans="1:2" x14ac:dyDescent="0.15">
      <c r="A4406" t="s">
        <v>6874</v>
      </c>
      <c r="B4406" s="6">
        <v>1140392</v>
      </c>
    </row>
    <row r="4407" spans="1:2" x14ac:dyDescent="0.15">
      <c r="A4407" t="s">
        <v>6875</v>
      </c>
      <c r="B4407" s="6">
        <v>1830531</v>
      </c>
    </row>
    <row r="4408" spans="1:2" x14ac:dyDescent="0.15">
      <c r="A4408" t="s">
        <v>6876</v>
      </c>
      <c r="B4408" s="6">
        <v>1824888</v>
      </c>
    </row>
    <row r="4409" spans="1:2" x14ac:dyDescent="0.15">
      <c r="A4409" t="s">
        <v>6877</v>
      </c>
      <c r="B4409" s="6">
        <v>1838544</v>
      </c>
    </row>
    <row r="4410" spans="1:2" x14ac:dyDescent="0.15">
      <c r="A4410" t="s">
        <v>6878</v>
      </c>
      <c r="B4410" s="6">
        <v>1853044</v>
      </c>
    </row>
    <row r="4411" spans="1:2" x14ac:dyDescent="0.15">
      <c r="A4411" t="s">
        <v>6879</v>
      </c>
      <c r="B4411" s="6">
        <v>1852736</v>
      </c>
    </row>
    <row r="4412" spans="1:2" x14ac:dyDescent="0.15">
      <c r="A4412" t="s">
        <v>6880</v>
      </c>
      <c r="B4412" s="6">
        <v>1851612</v>
      </c>
    </row>
    <row r="4413" spans="1:2" x14ac:dyDescent="0.15">
      <c r="A4413" t="s">
        <v>6881</v>
      </c>
      <c r="B4413" s="6">
        <v>1850051</v>
      </c>
    </row>
    <row r="4414" spans="1:2" x14ac:dyDescent="0.15">
      <c r="A4414" t="s">
        <v>6882</v>
      </c>
      <c r="B4414" s="6">
        <v>1847577</v>
      </c>
    </row>
    <row r="4415" spans="1:2" x14ac:dyDescent="0.15">
      <c r="A4415" t="s">
        <v>6883</v>
      </c>
      <c r="B4415" s="6">
        <v>1840416</v>
      </c>
    </row>
    <row r="4416" spans="1:2" x14ac:dyDescent="0.15">
      <c r="A4416" t="s">
        <v>6884</v>
      </c>
      <c r="B4416" s="6">
        <v>1826011</v>
      </c>
    </row>
    <row r="4417" spans="1:2" x14ac:dyDescent="0.15">
      <c r="A4417" t="s">
        <v>6885</v>
      </c>
      <c r="B4417" s="6">
        <v>1852019</v>
      </c>
    </row>
    <row r="4418" spans="1:2" x14ac:dyDescent="0.15">
      <c r="A4418" t="s">
        <v>6886</v>
      </c>
      <c r="B4418" s="6">
        <v>1821075</v>
      </c>
    </row>
    <row r="4419" spans="1:2" x14ac:dyDescent="0.15">
      <c r="A4419" t="s">
        <v>6887</v>
      </c>
      <c r="B4419" s="6">
        <v>1823826</v>
      </c>
    </row>
    <row r="4420" spans="1:2" x14ac:dyDescent="0.15">
      <c r="A4420" t="s">
        <v>6888</v>
      </c>
      <c r="B4420" s="6">
        <v>1531031</v>
      </c>
    </row>
    <row r="4421" spans="1:2" x14ac:dyDescent="0.15">
      <c r="A4421" t="s">
        <v>6889</v>
      </c>
      <c r="B4421" s="6">
        <v>1824434</v>
      </c>
    </row>
    <row r="4422" spans="1:2" x14ac:dyDescent="0.15">
      <c r="A4422" t="s">
        <v>6890</v>
      </c>
      <c r="B4422" s="6">
        <v>1778784</v>
      </c>
    </row>
    <row r="4423" spans="1:2" x14ac:dyDescent="0.15">
      <c r="A4423" t="s">
        <v>6891</v>
      </c>
      <c r="B4423" s="6">
        <v>1805508</v>
      </c>
    </row>
    <row r="4424" spans="1:2" x14ac:dyDescent="0.15">
      <c r="A4424" t="s">
        <v>6892</v>
      </c>
      <c r="B4424" s="6">
        <v>1842373</v>
      </c>
    </row>
    <row r="4425" spans="1:2" x14ac:dyDescent="0.15">
      <c r="A4425" t="s">
        <v>6893</v>
      </c>
      <c r="B4425" s="6">
        <v>1825413</v>
      </c>
    </row>
    <row r="4426" spans="1:2" x14ac:dyDescent="0.15">
      <c r="A4426" t="s">
        <v>6894</v>
      </c>
      <c r="B4426" s="6">
        <v>1820160</v>
      </c>
    </row>
    <row r="4427" spans="1:2" x14ac:dyDescent="0.15">
      <c r="A4427" t="s">
        <v>6895</v>
      </c>
      <c r="B4427" s="6">
        <v>1036044</v>
      </c>
    </row>
    <row r="4428" spans="1:2" x14ac:dyDescent="0.15">
      <c r="A4428" t="s">
        <v>6896</v>
      </c>
      <c r="B4428" s="6">
        <v>1828438</v>
      </c>
    </row>
    <row r="4429" spans="1:2" x14ac:dyDescent="0.15">
      <c r="A4429" t="s">
        <v>6897</v>
      </c>
      <c r="B4429" s="6">
        <v>1832250</v>
      </c>
    </row>
    <row r="4430" spans="1:2" x14ac:dyDescent="0.15">
      <c r="A4430" t="s">
        <v>6898</v>
      </c>
      <c r="B4430" s="6">
        <v>1041514</v>
      </c>
    </row>
    <row r="4431" spans="1:2" x14ac:dyDescent="0.15">
      <c r="A4431" t="s">
        <v>6899</v>
      </c>
      <c r="B4431" s="6">
        <v>827876</v>
      </c>
    </row>
    <row r="4432" spans="1:2" x14ac:dyDescent="0.15">
      <c r="A4432" t="s">
        <v>6900</v>
      </c>
      <c r="B4432" s="6">
        <v>1834226</v>
      </c>
    </row>
    <row r="4433" spans="1:2" x14ac:dyDescent="0.15">
      <c r="A4433" t="s">
        <v>6901</v>
      </c>
      <c r="B4433" s="6">
        <v>1832371</v>
      </c>
    </row>
    <row r="4434" spans="1:2" x14ac:dyDescent="0.15">
      <c r="A4434" t="s">
        <v>6902</v>
      </c>
      <c r="B4434" s="6">
        <v>1643953</v>
      </c>
    </row>
    <row r="4435" spans="1:2" x14ac:dyDescent="0.15">
      <c r="A4435" t="s">
        <v>6903</v>
      </c>
      <c r="B4435" s="6">
        <v>1835236</v>
      </c>
    </row>
    <row r="4436" spans="1:2" x14ac:dyDescent="0.15">
      <c r="A4436" t="s">
        <v>697</v>
      </c>
      <c r="B4436" s="6">
        <v>1741830</v>
      </c>
    </row>
    <row r="4437" spans="1:2" x14ac:dyDescent="0.15">
      <c r="A4437" t="s">
        <v>6904</v>
      </c>
      <c r="B4437" s="6">
        <v>1839799</v>
      </c>
    </row>
    <row r="4438" spans="1:2" x14ac:dyDescent="0.15">
      <c r="A4438" t="s">
        <v>2824</v>
      </c>
      <c r="B4438" s="6">
        <v>1651944</v>
      </c>
    </row>
    <row r="4439" spans="1:2" x14ac:dyDescent="0.15">
      <c r="A4439" t="s">
        <v>6905</v>
      </c>
      <c r="B4439" s="6">
        <v>1140411</v>
      </c>
    </row>
    <row r="4440" spans="1:2" x14ac:dyDescent="0.15">
      <c r="A4440" t="s">
        <v>6906</v>
      </c>
      <c r="B4440" s="6">
        <v>100726</v>
      </c>
    </row>
    <row r="4441" spans="1:2" x14ac:dyDescent="0.15">
      <c r="A4441" t="s">
        <v>1991</v>
      </c>
      <c r="B4441" s="6">
        <v>1590750</v>
      </c>
    </row>
    <row r="4442" spans="1:2" x14ac:dyDescent="0.15">
      <c r="A4442" t="s">
        <v>6907</v>
      </c>
      <c r="B4442" s="6">
        <v>1843091</v>
      </c>
    </row>
    <row r="4443" spans="1:2" x14ac:dyDescent="0.15">
      <c r="A4443" t="s">
        <v>6908</v>
      </c>
      <c r="B4443" s="6">
        <v>1841144</v>
      </c>
    </row>
    <row r="4444" spans="1:2" x14ac:dyDescent="0.15">
      <c r="A4444" t="s">
        <v>6909</v>
      </c>
      <c r="B4444" s="6">
        <v>1861541</v>
      </c>
    </row>
    <row r="4445" spans="1:2" x14ac:dyDescent="0.15">
      <c r="A4445" t="s">
        <v>2399</v>
      </c>
      <c r="B4445" s="6">
        <v>1491434</v>
      </c>
    </row>
    <row r="4446" spans="1:2" x14ac:dyDescent="0.15">
      <c r="A4446" t="s">
        <v>6910</v>
      </c>
      <c r="B4446" s="6">
        <v>1832136</v>
      </c>
    </row>
    <row r="4447" spans="1:2" x14ac:dyDescent="0.15">
      <c r="A4447" t="s">
        <v>6911</v>
      </c>
      <c r="B4447" s="6">
        <v>55772</v>
      </c>
    </row>
    <row r="4448" spans="1:2" x14ac:dyDescent="0.15">
      <c r="A4448" t="s">
        <v>6912</v>
      </c>
      <c r="B4448" s="6">
        <v>1848898</v>
      </c>
    </row>
    <row r="4449" spans="1:2" x14ac:dyDescent="0.15">
      <c r="A4449" t="s">
        <v>6913</v>
      </c>
      <c r="B4449" s="6">
        <v>1364125</v>
      </c>
    </row>
    <row r="4450" spans="1:2" x14ac:dyDescent="0.15">
      <c r="A4450" t="s">
        <v>6914</v>
      </c>
      <c r="B4450" s="6">
        <v>1505732</v>
      </c>
    </row>
    <row r="4451" spans="1:2" x14ac:dyDescent="0.15">
      <c r="A4451" t="s">
        <v>6915</v>
      </c>
      <c r="B4451" s="6">
        <v>1403256</v>
      </c>
    </row>
    <row r="4452" spans="1:2" x14ac:dyDescent="0.15">
      <c r="A4452" t="s">
        <v>6916</v>
      </c>
      <c r="B4452" s="6">
        <v>1058623</v>
      </c>
    </row>
    <row r="4453" spans="1:2" x14ac:dyDescent="0.15">
      <c r="A4453" t="s">
        <v>6917</v>
      </c>
      <c r="B4453" s="6">
        <v>850033</v>
      </c>
    </row>
    <row r="4454" spans="1:2" x14ac:dyDescent="0.15">
      <c r="A4454" t="s">
        <v>6918</v>
      </c>
      <c r="B4454" s="6">
        <v>1576914</v>
      </c>
    </row>
    <row r="4455" spans="1:2" x14ac:dyDescent="0.15">
      <c r="A4455" t="s">
        <v>6919</v>
      </c>
      <c r="B4455" s="6">
        <v>1454741</v>
      </c>
    </row>
    <row r="4456" spans="1:2" x14ac:dyDescent="0.15">
      <c r="A4456" t="s">
        <v>6920</v>
      </c>
      <c r="B4456" s="6">
        <v>1870997</v>
      </c>
    </row>
    <row r="4457" spans="1:2" x14ac:dyDescent="0.15">
      <c r="A4457" t="s">
        <v>6921</v>
      </c>
      <c r="B4457" s="6">
        <v>1864448</v>
      </c>
    </row>
    <row r="4458" spans="1:2" x14ac:dyDescent="0.15">
      <c r="A4458" t="s">
        <v>6922</v>
      </c>
      <c r="B4458" s="6">
        <v>1227073</v>
      </c>
    </row>
    <row r="4459" spans="1:2" x14ac:dyDescent="0.15">
      <c r="A4459" t="s">
        <v>6923</v>
      </c>
      <c r="B4459" s="6">
        <v>1598655</v>
      </c>
    </row>
    <row r="4460" spans="1:2" x14ac:dyDescent="0.15">
      <c r="A4460" t="s">
        <v>6924</v>
      </c>
      <c r="B4460" s="6">
        <v>916618</v>
      </c>
    </row>
    <row r="4461" spans="1:2" x14ac:dyDescent="0.15">
      <c r="A4461" t="s">
        <v>6925</v>
      </c>
      <c r="B4461" s="6">
        <v>1843973</v>
      </c>
    </row>
    <row r="4462" spans="1:2" x14ac:dyDescent="0.15">
      <c r="A4462" t="s">
        <v>6926</v>
      </c>
      <c r="B4462" s="6">
        <v>1515940</v>
      </c>
    </row>
    <row r="4463" spans="1:2" x14ac:dyDescent="0.15">
      <c r="A4463" t="s">
        <v>457</v>
      </c>
      <c r="B4463" s="6">
        <v>1622229</v>
      </c>
    </row>
    <row r="4464" spans="1:2" x14ac:dyDescent="0.15">
      <c r="A4464" t="s">
        <v>6927</v>
      </c>
      <c r="B4464" s="6">
        <v>1841661</v>
      </c>
    </row>
    <row r="4465" spans="1:2" x14ac:dyDescent="0.15">
      <c r="A4465" t="s">
        <v>6928</v>
      </c>
      <c r="B4465" s="6">
        <v>842717</v>
      </c>
    </row>
    <row r="4466" spans="1:2" x14ac:dyDescent="0.15">
      <c r="A4466" t="s">
        <v>6929</v>
      </c>
      <c r="B4466" s="6">
        <v>1137390</v>
      </c>
    </row>
    <row r="4467" spans="1:2" x14ac:dyDescent="0.15">
      <c r="A4467" t="s">
        <v>3031</v>
      </c>
      <c r="B4467" s="6">
        <v>1692705</v>
      </c>
    </row>
    <row r="4468" spans="1:2" x14ac:dyDescent="0.15">
      <c r="A4468" t="s">
        <v>6930</v>
      </c>
      <c r="B4468" s="6">
        <v>1166663</v>
      </c>
    </row>
    <row r="4469" spans="1:2" x14ac:dyDescent="0.15">
      <c r="A4469" t="s">
        <v>6931</v>
      </c>
      <c r="B4469" s="6">
        <v>1844908</v>
      </c>
    </row>
    <row r="4470" spans="1:2" x14ac:dyDescent="0.15">
      <c r="A4470" t="s">
        <v>6932</v>
      </c>
      <c r="B4470" s="6">
        <v>1842883</v>
      </c>
    </row>
    <row r="4471" spans="1:2" x14ac:dyDescent="0.15">
      <c r="A4471" t="s">
        <v>6933</v>
      </c>
      <c r="B4471" s="6">
        <v>1493761</v>
      </c>
    </row>
    <row r="4472" spans="1:2" x14ac:dyDescent="0.15">
      <c r="A4472" t="s">
        <v>6934</v>
      </c>
      <c r="B4472" s="6">
        <v>1839824</v>
      </c>
    </row>
    <row r="4473" spans="1:2" x14ac:dyDescent="0.15">
      <c r="A4473" t="s">
        <v>1169</v>
      </c>
      <c r="B4473" s="6">
        <v>1293971</v>
      </c>
    </row>
    <row r="4474" spans="1:2" x14ac:dyDescent="0.15">
      <c r="A4474" t="s">
        <v>6935</v>
      </c>
      <c r="B4474" s="6">
        <v>1729997</v>
      </c>
    </row>
    <row r="4475" spans="1:2" x14ac:dyDescent="0.15">
      <c r="A4475" t="s">
        <v>238</v>
      </c>
      <c r="B4475" s="6">
        <v>1626199</v>
      </c>
    </row>
    <row r="4476" spans="1:2" x14ac:dyDescent="0.15">
      <c r="A4476" t="s">
        <v>6936</v>
      </c>
      <c r="B4476" s="6">
        <v>739421</v>
      </c>
    </row>
    <row r="4477" spans="1:2" x14ac:dyDescent="0.15">
      <c r="A4477" t="s">
        <v>6937</v>
      </c>
      <c r="B4477" s="6">
        <v>1848795</v>
      </c>
    </row>
    <row r="4478" spans="1:2" x14ac:dyDescent="0.15">
      <c r="A4478" t="s">
        <v>6938</v>
      </c>
      <c r="B4478" s="6">
        <v>1524025</v>
      </c>
    </row>
    <row r="4479" spans="1:2" x14ac:dyDescent="0.15">
      <c r="A4479" t="s">
        <v>6939</v>
      </c>
      <c r="B4479" s="6">
        <v>1753706</v>
      </c>
    </row>
    <row r="4480" spans="1:2" x14ac:dyDescent="0.15">
      <c r="A4480" t="s">
        <v>2357</v>
      </c>
      <c r="B4480" s="6">
        <v>1261249</v>
      </c>
    </row>
    <row r="4481" spans="1:2" x14ac:dyDescent="0.15">
      <c r="A4481" t="s">
        <v>6940</v>
      </c>
      <c r="B4481" s="6">
        <v>1841734</v>
      </c>
    </row>
    <row r="4482" spans="1:2" x14ac:dyDescent="0.15">
      <c r="A4482" t="s">
        <v>6941</v>
      </c>
      <c r="B4482" s="6">
        <v>1847152</v>
      </c>
    </row>
    <row r="4483" spans="1:2" x14ac:dyDescent="0.15">
      <c r="A4483" t="s">
        <v>6942</v>
      </c>
      <c r="B4483" s="6">
        <v>23426</v>
      </c>
    </row>
    <row r="4484" spans="1:2" x14ac:dyDescent="0.15">
      <c r="A4484" t="s">
        <v>6943</v>
      </c>
      <c r="B4484" s="6">
        <v>1826729</v>
      </c>
    </row>
    <row r="4485" spans="1:2" x14ac:dyDescent="0.15">
      <c r="A4485" t="s">
        <v>6944</v>
      </c>
      <c r="B4485" s="6">
        <v>1629665</v>
      </c>
    </row>
    <row r="4486" spans="1:2" x14ac:dyDescent="0.15">
      <c r="A4486" t="s">
        <v>6945</v>
      </c>
      <c r="B4486" s="6">
        <v>1822835</v>
      </c>
    </row>
    <row r="4487" spans="1:2" x14ac:dyDescent="0.15">
      <c r="A4487" t="s">
        <v>6946</v>
      </c>
      <c r="B4487" s="6">
        <v>1769663</v>
      </c>
    </row>
    <row r="4488" spans="1:2" x14ac:dyDescent="0.15">
      <c r="A4488" t="s">
        <v>6947</v>
      </c>
      <c r="B4488" s="6">
        <v>1843988</v>
      </c>
    </row>
    <row r="4489" spans="1:2" x14ac:dyDescent="0.15">
      <c r="A4489" t="s">
        <v>1162</v>
      </c>
      <c r="B4489" s="6">
        <v>1727196</v>
      </c>
    </row>
    <row r="4490" spans="1:2" x14ac:dyDescent="0.15">
      <c r="A4490" t="s">
        <v>2340</v>
      </c>
      <c r="B4490" s="6">
        <v>749647</v>
      </c>
    </row>
    <row r="4491" spans="1:2" x14ac:dyDescent="0.15">
      <c r="A4491" t="s">
        <v>6948</v>
      </c>
      <c r="B4491" s="6">
        <v>1049606</v>
      </c>
    </row>
    <row r="4492" spans="1:2" x14ac:dyDescent="0.15">
      <c r="A4492" t="s">
        <v>6949</v>
      </c>
      <c r="B4492" s="6">
        <v>1853397</v>
      </c>
    </row>
    <row r="4493" spans="1:2" x14ac:dyDescent="0.15">
      <c r="A4493" t="s">
        <v>6950</v>
      </c>
      <c r="B4493" s="6">
        <v>1218683</v>
      </c>
    </row>
    <row r="4494" spans="1:2" x14ac:dyDescent="0.15">
      <c r="A4494" t="s">
        <v>6951</v>
      </c>
      <c r="B4494" s="6">
        <v>1393883</v>
      </c>
    </row>
    <row r="4495" spans="1:2" x14ac:dyDescent="0.15">
      <c r="A4495" t="s">
        <v>6952</v>
      </c>
      <c r="B4495" s="6">
        <v>1504461</v>
      </c>
    </row>
    <row r="4496" spans="1:2" x14ac:dyDescent="0.15">
      <c r="A4496" t="s">
        <v>6953</v>
      </c>
      <c r="B4496" s="6">
        <v>894242</v>
      </c>
    </row>
    <row r="4497" spans="1:2" x14ac:dyDescent="0.15">
      <c r="A4497" t="s">
        <v>6954</v>
      </c>
      <c r="B4497" s="6">
        <v>874396</v>
      </c>
    </row>
    <row r="4498" spans="1:2" x14ac:dyDescent="0.15">
      <c r="A4498" t="s">
        <v>112</v>
      </c>
      <c r="B4498" s="6">
        <v>1442836</v>
      </c>
    </row>
    <row r="4499" spans="1:2" x14ac:dyDescent="0.15">
      <c r="A4499" t="s">
        <v>6955</v>
      </c>
      <c r="B4499" s="6">
        <v>1844971</v>
      </c>
    </row>
    <row r="4500" spans="1:2" x14ac:dyDescent="0.15">
      <c r="A4500" t="s">
        <v>412</v>
      </c>
      <c r="B4500" s="6">
        <v>1640455</v>
      </c>
    </row>
    <row r="4501" spans="1:2" x14ac:dyDescent="0.15">
      <c r="A4501" t="s">
        <v>6956</v>
      </c>
      <c r="B4501" s="6">
        <v>1719489</v>
      </c>
    </row>
    <row r="4502" spans="1:2" x14ac:dyDescent="0.15">
      <c r="A4502" t="s">
        <v>636</v>
      </c>
      <c r="B4502" s="6">
        <v>1526119</v>
      </c>
    </row>
    <row r="4503" spans="1:2" x14ac:dyDescent="0.15">
      <c r="A4503" t="s">
        <v>6957</v>
      </c>
      <c r="B4503" s="6">
        <v>1854078</v>
      </c>
    </row>
    <row r="4504" spans="1:2" x14ac:dyDescent="0.15">
      <c r="A4504" t="s">
        <v>6958</v>
      </c>
      <c r="B4504" s="6">
        <v>1318484</v>
      </c>
    </row>
    <row r="4505" spans="1:2" x14ac:dyDescent="0.15">
      <c r="A4505" t="s">
        <v>6959</v>
      </c>
      <c r="B4505" s="6">
        <v>1835416</v>
      </c>
    </row>
    <row r="4506" spans="1:2" x14ac:dyDescent="0.15">
      <c r="A4506" t="s">
        <v>6960</v>
      </c>
      <c r="B4506" s="6">
        <v>1801754</v>
      </c>
    </row>
    <row r="4507" spans="1:2" x14ac:dyDescent="0.15">
      <c r="A4507" t="s">
        <v>6961</v>
      </c>
      <c r="B4507" s="6">
        <v>826154</v>
      </c>
    </row>
    <row r="4508" spans="1:2" x14ac:dyDescent="0.15">
      <c r="A4508" t="s">
        <v>694</v>
      </c>
      <c r="B4508" s="6">
        <v>1466301</v>
      </c>
    </row>
    <row r="4509" spans="1:2" x14ac:dyDescent="0.15">
      <c r="A4509" t="s">
        <v>2826</v>
      </c>
      <c r="B4509" s="6">
        <v>1527753</v>
      </c>
    </row>
    <row r="4510" spans="1:2" x14ac:dyDescent="0.15">
      <c r="A4510" t="s">
        <v>6962</v>
      </c>
      <c r="B4510" s="6">
        <v>1408534</v>
      </c>
    </row>
    <row r="4511" spans="1:2" x14ac:dyDescent="0.15">
      <c r="A4511" t="s">
        <v>6963</v>
      </c>
      <c r="B4511" s="6">
        <v>1010134</v>
      </c>
    </row>
    <row r="4512" spans="1:2" x14ac:dyDescent="0.15">
      <c r="A4512" t="s">
        <v>6964</v>
      </c>
      <c r="B4512" s="6">
        <v>1001385</v>
      </c>
    </row>
    <row r="4513" spans="1:2" x14ac:dyDescent="0.15">
      <c r="A4513" t="s">
        <v>2011</v>
      </c>
      <c r="B4513" s="6">
        <v>1815620</v>
      </c>
    </row>
    <row r="4514" spans="1:2" x14ac:dyDescent="0.15">
      <c r="A4514" t="s">
        <v>6965</v>
      </c>
      <c r="B4514" s="6">
        <v>1828161</v>
      </c>
    </row>
    <row r="4515" spans="1:2" x14ac:dyDescent="0.15">
      <c r="A4515" t="s">
        <v>6966</v>
      </c>
      <c r="B4515" s="6">
        <v>1275158</v>
      </c>
    </row>
    <row r="4516" spans="1:2" x14ac:dyDescent="0.15">
      <c r="A4516" t="s">
        <v>6967</v>
      </c>
      <c r="B4516" s="6">
        <v>1840353</v>
      </c>
    </row>
    <row r="4517" spans="1:2" x14ac:dyDescent="0.15">
      <c r="A4517" t="s">
        <v>6968</v>
      </c>
      <c r="B4517" s="6">
        <v>95574</v>
      </c>
    </row>
    <row r="4518" spans="1:2" x14ac:dyDescent="0.15">
      <c r="A4518" t="s">
        <v>6969</v>
      </c>
      <c r="B4518" s="6">
        <v>1849580</v>
      </c>
    </row>
    <row r="4519" spans="1:2" x14ac:dyDescent="0.15">
      <c r="A4519" t="s">
        <v>6970</v>
      </c>
      <c r="B4519" s="6">
        <v>1901637</v>
      </c>
    </row>
    <row r="4520" spans="1:2" x14ac:dyDescent="0.15">
      <c r="A4520" t="s">
        <v>6971</v>
      </c>
      <c r="B4520" s="6">
        <v>825202</v>
      </c>
    </row>
    <row r="4521" spans="1:2" x14ac:dyDescent="0.15">
      <c r="A4521" t="s">
        <v>6972</v>
      </c>
      <c r="B4521" s="6">
        <v>1287480</v>
      </c>
    </row>
    <row r="4522" spans="1:2" x14ac:dyDescent="0.15">
      <c r="A4522" t="s">
        <v>6973</v>
      </c>
      <c r="B4522" s="6">
        <v>1854233</v>
      </c>
    </row>
    <row r="4523" spans="1:2" x14ac:dyDescent="0.15">
      <c r="A4523" t="s">
        <v>6974</v>
      </c>
      <c r="B4523" s="6">
        <v>1822523</v>
      </c>
    </row>
    <row r="4524" spans="1:2" x14ac:dyDescent="0.15">
      <c r="A4524" t="s">
        <v>6975</v>
      </c>
      <c r="B4524" s="6">
        <v>1837997</v>
      </c>
    </row>
    <row r="4525" spans="1:2" x14ac:dyDescent="0.15">
      <c r="A4525" t="s">
        <v>6976</v>
      </c>
      <c r="B4525" s="6">
        <v>1836478</v>
      </c>
    </row>
    <row r="4526" spans="1:2" x14ac:dyDescent="0.15">
      <c r="A4526" t="s">
        <v>6977</v>
      </c>
      <c r="B4526" s="6">
        <v>1808220</v>
      </c>
    </row>
    <row r="4527" spans="1:2" x14ac:dyDescent="0.15">
      <c r="A4527" t="s">
        <v>6978</v>
      </c>
      <c r="B4527" s="6">
        <v>1825739</v>
      </c>
    </row>
    <row r="4528" spans="1:2" x14ac:dyDescent="0.15">
      <c r="A4528" t="s">
        <v>6979</v>
      </c>
      <c r="B4528" s="6">
        <v>1551901</v>
      </c>
    </row>
    <row r="4529" spans="1:2" x14ac:dyDescent="0.15">
      <c r="A4529" t="s">
        <v>625</v>
      </c>
      <c r="B4529" s="6">
        <v>1633932</v>
      </c>
    </row>
    <row r="4530" spans="1:2" x14ac:dyDescent="0.15">
      <c r="A4530" t="s">
        <v>6980</v>
      </c>
      <c r="B4530" s="6">
        <v>1420520</v>
      </c>
    </row>
    <row r="4531" spans="1:2" x14ac:dyDescent="0.15">
      <c r="A4531" t="s">
        <v>6981</v>
      </c>
      <c r="B4531" s="6">
        <v>1827669</v>
      </c>
    </row>
    <row r="4532" spans="1:2" x14ac:dyDescent="0.15">
      <c r="A4532" t="s">
        <v>6982</v>
      </c>
      <c r="B4532" s="6">
        <v>1812360</v>
      </c>
    </row>
    <row r="4533" spans="1:2" x14ac:dyDescent="0.15">
      <c r="A4533" t="s">
        <v>6983</v>
      </c>
      <c r="B4533" s="6">
        <v>1487428</v>
      </c>
    </row>
    <row r="4534" spans="1:2" x14ac:dyDescent="0.15">
      <c r="A4534" t="s">
        <v>6984</v>
      </c>
      <c r="B4534" s="6">
        <v>895528</v>
      </c>
    </row>
    <row r="4535" spans="1:2" x14ac:dyDescent="0.15">
      <c r="A4535" t="s">
        <v>6985</v>
      </c>
      <c r="B4535" s="6">
        <v>1855555</v>
      </c>
    </row>
    <row r="4536" spans="1:2" x14ac:dyDescent="0.15">
      <c r="A4536" t="s">
        <v>6986</v>
      </c>
      <c r="B4536" s="6">
        <v>1823857</v>
      </c>
    </row>
    <row r="4537" spans="1:2" x14ac:dyDescent="0.15">
      <c r="A4537" t="s">
        <v>6987</v>
      </c>
      <c r="B4537" s="6">
        <v>1483510</v>
      </c>
    </row>
    <row r="4538" spans="1:2" x14ac:dyDescent="0.15">
      <c r="A4538" t="s">
        <v>1787</v>
      </c>
      <c r="B4538" s="6">
        <v>1411685</v>
      </c>
    </row>
    <row r="4539" spans="1:2" x14ac:dyDescent="0.15">
      <c r="A4539" t="s">
        <v>6988</v>
      </c>
      <c r="B4539" s="6">
        <v>1525201</v>
      </c>
    </row>
    <row r="4540" spans="1:2" x14ac:dyDescent="0.15">
      <c r="A4540" t="s">
        <v>6989</v>
      </c>
      <c r="B4540" s="6">
        <v>1831928</v>
      </c>
    </row>
    <row r="4541" spans="1:2" x14ac:dyDescent="0.15">
      <c r="A4541" t="s">
        <v>6990</v>
      </c>
      <c r="B4541" s="6">
        <v>1204413</v>
      </c>
    </row>
    <row r="4542" spans="1:2" x14ac:dyDescent="0.15">
      <c r="A4542" t="s">
        <v>6991</v>
      </c>
      <c r="B4542" s="6">
        <v>1768012</v>
      </c>
    </row>
    <row r="4543" spans="1:2" x14ac:dyDescent="0.15">
      <c r="A4543" t="s">
        <v>2945</v>
      </c>
      <c r="B4543" s="6">
        <v>1506928</v>
      </c>
    </row>
    <row r="4544" spans="1:2" x14ac:dyDescent="0.15">
      <c r="A4544" t="s">
        <v>6992</v>
      </c>
      <c r="B4544" s="6">
        <v>1864891</v>
      </c>
    </row>
    <row r="4545" spans="1:2" x14ac:dyDescent="0.15">
      <c r="A4545" t="s">
        <v>6993</v>
      </c>
      <c r="B4545" s="6">
        <v>1806156</v>
      </c>
    </row>
    <row r="4546" spans="1:2" x14ac:dyDescent="0.15">
      <c r="A4546" t="s">
        <v>6994</v>
      </c>
      <c r="B4546" s="6">
        <v>897269</v>
      </c>
    </row>
    <row r="4547" spans="1:2" x14ac:dyDescent="0.15">
      <c r="A4547" t="s">
        <v>6995</v>
      </c>
      <c r="B4547" s="6">
        <v>1851174</v>
      </c>
    </row>
    <row r="4548" spans="1:2" x14ac:dyDescent="0.15">
      <c r="A4548" t="s">
        <v>6996</v>
      </c>
      <c r="B4548" s="6">
        <v>1498612</v>
      </c>
    </row>
    <row r="4549" spans="1:2" x14ac:dyDescent="0.15">
      <c r="A4549" t="s">
        <v>6997</v>
      </c>
      <c r="B4549" s="6">
        <v>1450445</v>
      </c>
    </row>
    <row r="4550" spans="1:2" x14ac:dyDescent="0.15">
      <c r="A4550" t="s">
        <v>2661</v>
      </c>
      <c r="B4550" s="6">
        <v>1857030</v>
      </c>
    </row>
    <row r="4551" spans="1:2" x14ac:dyDescent="0.15">
      <c r="A4551" t="s">
        <v>6998</v>
      </c>
      <c r="B4551" s="6">
        <v>829365</v>
      </c>
    </row>
    <row r="4552" spans="1:2" x14ac:dyDescent="0.15">
      <c r="A4552" t="s">
        <v>6999</v>
      </c>
      <c r="B4552" s="6">
        <v>1832511</v>
      </c>
    </row>
    <row r="4553" spans="1:2" x14ac:dyDescent="0.15">
      <c r="A4553" t="s">
        <v>7000</v>
      </c>
      <c r="B4553" s="6">
        <v>1622996</v>
      </c>
    </row>
    <row r="4554" spans="1:2" x14ac:dyDescent="0.15">
      <c r="A4554" t="s">
        <v>7001</v>
      </c>
      <c r="B4554" s="6">
        <v>1836934</v>
      </c>
    </row>
    <row r="4555" spans="1:2" x14ac:dyDescent="0.15">
      <c r="A4555" t="s">
        <v>7002</v>
      </c>
      <c r="B4555" s="6">
        <v>889609</v>
      </c>
    </row>
    <row r="4556" spans="1:2" x14ac:dyDescent="0.15">
      <c r="A4556" t="s">
        <v>7003</v>
      </c>
      <c r="B4556" s="6">
        <v>1743971</v>
      </c>
    </row>
    <row r="4557" spans="1:2" x14ac:dyDescent="0.15">
      <c r="A4557" t="s">
        <v>7004</v>
      </c>
      <c r="B4557" s="6">
        <v>1815737</v>
      </c>
    </row>
    <row r="4558" spans="1:2" x14ac:dyDescent="0.15">
      <c r="A4558" t="s">
        <v>7005</v>
      </c>
      <c r="B4558" s="6">
        <v>1533924</v>
      </c>
    </row>
    <row r="4559" spans="1:2" x14ac:dyDescent="0.15">
      <c r="A4559" t="s">
        <v>7006</v>
      </c>
      <c r="B4559" s="6">
        <v>1839185</v>
      </c>
    </row>
    <row r="4560" spans="1:2" x14ac:dyDescent="0.15">
      <c r="A4560" t="s">
        <v>7007</v>
      </c>
      <c r="B4560" s="6">
        <v>1848756</v>
      </c>
    </row>
    <row r="4561" spans="1:2" x14ac:dyDescent="0.15">
      <c r="A4561" t="s">
        <v>2214</v>
      </c>
      <c r="B4561" s="6">
        <v>1856725</v>
      </c>
    </row>
    <row r="4562" spans="1:2" x14ac:dyDescent="0.15">
      <c r="A4562" t="s">
        <v>7008</v>
      </c>
      <c r="B4562" s="6">
        <v>1839990</v>
      </c>
    </row>
    <row r="4563" spans="1:2" x14ac:dyDescent="0.15">
      <c r="A4563" t="s">
        <v>7009</v>
      </c>
      <c r="B4563" s="6">
        <v>1863181</v>
      </c>
    </row>
    <row r="4564" spans="1:2" x14ac:dyDescent="0.15">
      <c r="A4564" t="s">
        <v>7010</v>
      </c>
      <c r="B4564" s="6">
        <v>1851625</v>
      </c>
    </row>
    <row r="4565" spans="1:2" x14ac:dyDescent="0.15">
      <c r="A4565" t="s">
        <v>1769</v>
      </c>
      <c r="B4565" s="6">
        <v>1651625</v>
      </c>
    </row>
    <row r="4566" spans="1:2" x14ac:dyDescent="0.15">
      <c r="A4566" t="s">
        <v>7011</v>
      </c>
      <c r="B4566" s="6">
        <v>887394</v>
      </c>
    </row>
    <row r="4567" spans="1:2" x14ac:dyDescent="0.15">
      <c r="A4567" t="s">
        <v>7012</v>
      </c>
      <c r="B4567" s="6">
        <v>1831270</v>
      </c>
    </row>
    <row r="4568" spans="1:2" x14ac:dyDescent="0.15">
      <c r="A4568" t="s">
        <v>7013</v>
      </c>
      <c r="B4568" s="6">
        <v>1030997</v>
      </c>
    </row>
    <row r="4569" spans="1:2" x14ac:dyDescent="0.15">
      <c r="A4569" t="s">
        <v>7014</v>
      </c>
      <c r="B4569" s="6">
        <v>1095315</v>
      </c>
    </row>
    <row r="4570" spans="1:2" x14ac:dyDescent="0.15">
      <c r="A4570" t="s">
        <v>7015</v>
      </c>
      <c r="B4570" s="6">
        <v>1858503</v>
      </c>
    </row>
    <row r="4571" spans="1:2" x14ac:dyDescent="0.15">
      <c r="A4571" t="s">
        <v>7016</v>
      </c>
      <c r="B4571" s="6">
        <v>1848323</v>
      </c>
    </row>
    <row r="4572" spans="1:2" x14ac:dyDescent="0.15">
      <c r="A4572" t="s">
        <v>7017</v>
      </c>
      <c r="B4572" s="6">
        <v>1817786</v>
      </c>
    </row>
    <row r="4573" spans="1:2" x14ac:dyDescent="0.15">
      <c r="A4573" t="s">
        <v>7018</v>
      </c>
      <c r="B4573" s="6">
        <v>276720</v>
      </c>
    </row>
    <row r="4574" spans="1:2" x14ac:dyDescent="0.15">
      <c r="A4574" t="s">
        <v>7019</v>
      </c>
      <c r="B4574" s="6">
        <v>1863294</v>
      </c>
    </row>
    <row r="4575" spans="1:2" x14ac:dyDescent="0.15">
      <c r="A4575" t="s">
        <v>7020</v>
      </c>
      <c r="B4575" s="6">
        <v>1851909</v>
      </c>
    </row>
    <row r="4576" spans="1:2" x14ac:dyDescent="0.15">
      <c r="A4576" t="s">
        <v>7021</v>
      </c>
      <c r="B4576" s="6">
        <v>1051627</v>
      </c>
    </row>
    <row r="4577" spans="1:2" x14ac:dyDescent="0.15">
      <c r="A4577" t="s">
        <v>2020</v>
      </c>
      <c r="B4577" s="6">
        <v>1745114</v>
      </c>
    </row>
    <row r="4578" spans="1:2" x14ac:dyDescent="0.15">
      <c r="A4578" t="s">
        <v>7022</v>
      </c>
      <c r="B4578" s="6">
        <v>1089907</v>
      </c>
    </row>
    <row r="4579" spans="1:2" x14ac:dyDescent="0.15">
      <c r="A4579" t="s">
        <v>7023</v>
      </c>
      <c r="B4579" s="6">
        <v>1844981</v>
      </c>
    </row>
    <row r="4580" spans="1:2" x14ac:dyDescent="0.15">
      <c r="A4580" t="s">
        <v>7024</v>
      </c>
      <c r="B4580" s="6">
        <v>1844635</v>
      </c>
    </row>
    <row r="4581" spans="1:2" x14ac:dyDescent="0.15">
      <c r="A4581" t="s">
        <v>7025</v>
      </c>
      <c r="B4581" s="6">
        <v>1777946</v>
      </c>
    </row>
    <row r="4582" spans="1:2" x14ac:dyDescent="0.15">
      <c r="A4582" t="s">
        <v>7026</v>
      </c>
      <c r="B4582" s="6">
        <v>1722606</v>
      </c>
    </row>
    <row r="4583" spans="1:2" x14ac:dyDescent="0.15">
      <c r="A4583" t="s">
        <v>7027</v>
      </c>
      <c r="B4583" s="6">
        <v>1830795</v>
      </c>
    </row>
    <row r="4584" spans="1:2" x14ac:dyDescent="0.15">
      <c r="A4584" t="s">
        <v>7028</v>
      </c>
      <c r="B4584" s="6">
        <v>1383084</v>
      </c>
    </row>
    <row r="4585" spans="1:2" x14ac:dyDescent="0.15">
      <c r="A4585" t="s">
        <v>7029</v>
      </c>
      <c r="B4585" s="6">
        <v>1801602</v>
      </c>
    </row>
    <row r="4586" spans="1:2" x14ac:dyDescent="0.15">
      <c r="A4586" t="s">
        <v>7030</v>
      </c>
      <c r="B4586" s="6">
        <v>834285</v>
      </c>
    </row>
    <row r="4587" spans="1:2" x14ac:dyDescent="0.15">
      <c r="A4587" t="s">
        <v>2830</v>
      </c>
      <c r="B4587" s="6">
        <v>1833769</v>
      </c>
    </row>
    <row r="4588" spans="1:2" x14ac:dyDescent="0.15">
      <c r="A4588" t="s">
        <v>2807</v>
      </c>
      <c r="B4588" s="6">
        <v>846475</v>
      </c>
    </row>
    <row r="4589" spans="1:2" x14ac:dyDescent="0.15">
      <c r="A4589" t="s">
        <v>7031</v>
      </c>
      <c r="B4589" s="6">
        <v>1821682</v>
      </c>
    </row>
    <row r="4590" spans="1:2" x14ac:dyDescent="0.15">
      <c r="A4590" t="s">
        <v>7032</v>
      </c>
      <c r="B4590" s="6">
        <v>1843121</v>
      </c>
    </row>
    <row r="4591" spans="1:2" x14ac:dyDescent="0.15">
      <c r="A4591" t="s">
        <v>7033</v>
      </c>
      <c r="B4591" s="6">
        <v>1254370</v>
      </c>
    </row>
    <row r="4592" spans="1:2" x14ac:dyDescent="0.15">
      <c r="A4592" t="s">
        <v>7034</v>
      </c>
      <c r="B4592" s="6">
        <v>1010559</v>
      </c>
    </row>
    <row r="4593" spans="1:2" x14ac:dyDescent="0.15">
      <c r="A4593" t="s">
        <v>7035</v>
      </c>
      <c r="B4593" s="6">
        <v>1846975</v>
      </c>
    </row>
    <row r="4594" spans="1:2" x14ac:dyDescent="0.15">
      <c r="A4594" t="s">
        <v>7036</v>
      </c>
      <c r="B4594" s="6">
        <v>1843764</v>
      </c>
    </row>
    <row r="4595" spans="1:2" x14ac:dyDescent="0.15">
      <c r="A4595" t="s">
        <v>7037</v>
      </c>
      <c r="B4595" s="6">
        <v>1847416</v>
      </c>
    </row>
    <row r="4596" spans="1:2" x14ac:dyDescent="0.15">
      <c r="A4596" t="s">
        <v>7038</v>
      </c>
      <c r="B4596" s="6">
        <v>1819974</v>
      </c>
    </row>
    <row r="4597" spans="1:2" x14ac:dyDescent="0.15">
      <c r="A4597" t="s">
        <v>7039</v>
      </c>
      <c r="B4597" s="6">
        <v>1838666</v>
      </c>
    </row>
    <row r="4598" spans="1:2" x14ac:dyDescent="0.15">
      <c r="A4598" t="s">
        <v>7040</v>
      </c>
      <c r="B4598" s="6">
        <v>1071899</v>
      </c>
    </row>
    <row r="4599" spans="1:2" x14ac:dyDescent="0.15">
      <c r="A4599" t="s">
        <v>1791</v>
      </c>
      <c r="B4599" s="6">
        <v>1267813</v>
      </c>
    </row>
    <row r="4600" spans="1:2" x14ac:dyDescent="0.15">
      <c r="A4600" t="s">
        <v>7041</v>
      </c>
      <c r="B4600" s="6">
        <v>1703079</v>
      </c>
    </row>
    <row r="4601" spans="1:2" x14ac:dyDescent="0.15">
      <c r="A4601" t="s">
        <v>2813</v>
      </c>
      <c r="B4601" s="6">
        <v>1684144</v>
      </c>
    </row>
    <row r="4602" spans="1:2" x14ac:dyDescent="0.15">
      <c r="A4602" t="s">
        <v>2639</v>
      </c>
      <c r="B4602" s="6">
        <v>1138723</v>
      </c>
    </row>
    <row r="4603" spans="1:2" x14ac:dyDescent="0.15">
      <c r="A4603" t="s">
        <v>7042</v>
      </c>
      <c r="B4603" s="6">
        <v>1721741</v>
      </c>
    </row>
    <row r="4604" spans="1:2" x14ac:dyDescent="0.15">
      <c r="A4604" t="s">
        <v>7043</v>
      </c>
      <c r="B4604" s="6">
        <v>1441082</v>
      </c>
    </row>
    <row r="4605" spans="1:2" x14ac:dyDescent="0.15">
      <c r="A4605" t="s">
        <v>7044</v>
      </c>
      <c r="B4605" s="6">
        <v>1816017</v>
      </c>
    </row>
    <row r="4606" spans="1:2" x14ac:dyDescent="0.15">
      <c r="A4606" t="s">
        <v>7045</v>
      </c>
      <c r="B4606" s="6">
        <v>1385763</v>
      </c>
    </row>
    <row r="4607" spans="1:2" x14ac:dyDescent="0.15">
      <c r="A4607" t="s">
        <v>7046</v>
      </c>
      <c r="B4607" s="6">
        <v>1385613</v>
      </c>
    </row>
    <row r="4608" spans="1:2" x14ac:dyDescent="0.15">
      <c r="A4608" t="s">
        <v>7047</v>
      </c>
      <c r="B4608" s="6">
        <v>1163370</v>
      </c>
    </row>
    <row r="4609" spans="1:2" x14ac:dyDescent="0.15">
      <c r="A4609" t="s">
        <v>7048</v>
      </c>
      <c r="B4609" s="6">
        <v>76267</v>
      </c>
    </row>
    <row r="4610" spans="1:2" x14ac:dyDescent="0.15">
      <c r="A4610" t="s">
        <v>7049</v>
      </c>
      <c r="B4610" s="6">
        <v>1636289</v>
      </c>
    </row>
    <row r="4611" spans="1:2" x14ac:dyDescent="0.15">
      <c r="A4611" t="s">
        <v>7050</v>
      </c>
      <c r="B4611" s="6">
        <v>1593548</v>
      </c>
    </row>
    <row r="4612" spans="1:2" x14ac:dyDescent="0.15">
      <c r="A4612" t="s">
        <v>7051</v>
      </c>
      <c r="B4612" s="6">
        <v>1302084</v>
      </c>
    </row>
    <row r="4613" spans="1:2" x14ac:dyDescent="0.15">
      <c r="A4613" t="s">
        <v>7052</v>
      </c>
      <c r="B4613" s="6">
        <v>1632275</v>
      </c>
    </row>
    <row r="4614" spans="1:2" x14ac:dyDescent="0.15">
      <c r="A4614" t="s">
        <v>3036</v>
      </c>
      <c r="B4614" s="6">
        <v>1270131</v>
      </c>
    </row>
    <row r="4615" spans="1:2" x14ac:dyDescent="0.15">
      <c r="A4615" t="s">
        <v>7053</v>
      </c>
      <c r="B4615" s="6">
        <v>716006</v>
      </c>
    </row>
    <row r="4616" spans="1:2" x14ac:dyDescent="0.15">
      <c r="A4616" t="s">
        <v>7054</v>
      </c>
      <c r="B4616" s="6">
        <v>1587264</v>
      </c>
    </row>
    <row r="4617" spans="1:2" x14ac:dyDescent="0.15">
      <c r="A4617" t="s">
        <v>7055</v>
      </c>
      <c r="B4617" s="6">
        <v>1848020</v>
      </c>
    </row>
    <row r="4618" spans="1:2" x14ac:dyDescent="0.15">
      <c r="A4618" t="s">
        <v>7056</v>
      </c>
      <c r="B4618" s="6">
        <v>934549</v>
      </c>
    </row>
    <row r="4619" spans="1:2" x14ac:dyDescent="0.15">
      <c r="A4619" t="s">
        <v>7057</v>
      </c>
      <c r="B4619" s="6">
        <v>729580</v>
      </c>
    </row>
    <row r="4620" spans="1:2" x14ac:dyDescent="0.15">
      <c r="A4620" t="s">
        <v>1384</v>
      </c>
      <c r="B4620" s="6">
        <v>1305253</v>
      </c>
    </row>
    <row r="4621" spans="1:2" x14ac:dyDescent="0.15">
      <c r="A4621" t="s">
        <v>7058</v>
      </c>
      <c r="B4621" s="6">
        <v>1290900</v>
      </c>
    </row>
    <row r="4622" spans="1:2" x14ac:dyDescent="0.15">
      <c r="A4622" t="s">
        <v>7059</v>
      </c>
      <c r="B4622" s="6">
        <v>1509470</v>
      </c>
    </row>
    <row r="4623" spans="1:2" x14ac:dyDescent="0.15">
      <c r="A4623" t="s">
        <v>7060</v>
      </c>
      <c r="B4623" s="6">
        <v>1730984</v>
      </c>
    </row>
    <row r="4624" spans="1:2" x14ac:dyDescent="0.15">
      <c r="A4624" t="s">
        <v>7061</v>
      </c>
      <c r="B4624" s="6">
        <v>1615063</v>
      </c>
    </row>
    <row r="4625" spans="1:2" x14ac:dyDescent="0.15">
      <c r="A4625" t="s">
        <v>7062</v>
      </c>
      <c r="B4625" s="6">
        <v>1699039</v>
      </c>
    </row>
    <row r="4626" spans="1:2" x14ac:dyDescent="0.15">
      <c r="A4626" t="s">
        <v>7063</v>
      </c>
      <c r="B4626" s="6">
        <v>916793</v>
      </c>
    </row>
    <row r="4627" spans="1:2" x14ac:dyDescent="0.15">
      <c r="A4627" t="s">
        <v>7064</v>
      </c>
      <c r="B4627" s="6">
        <v>1524223</v>
      </c>
    </row>
    <row r="4628" spans="1:2" x14ac:dyDescent="0.15">
      <c r="A4628" t="s">
        <v>7065</v>
      </c>
      <c r="B4628" s="6">
        <v>1846235</v>
      </c>
    </row>
    <row r="4629" spans="1:2" x14ac:dyDescent="0.15">
      <c r="A4629" t="s">
        <v>7066</v>
      </c>
      <c r="B4629" s="6">
        <v>1006837</v>
      </c>
    </row>
    <row r="4630" spans="1:2" x14ac:dyDescent="0.15">
      <c r="A4630" t="s">
        <v>179</v>
      </c>
      <c r="B4630" s="6">
        <v>1730463</v>
      </c>
    </row>
    <row r="4631" spans="1:2" x14ac:dyDescent="0.15">
      <c r="A4631" t="s">
        <v>7067</v>
      </c>
      <c r="B4631" s="6">
        <v>1513789</v>
      </c>
    </row>
    <row r="4632" spans="1:2" x14ac:dyDescent="0.15">
      <c r="A4632" t="s">
        <v>7068</v>
      </c>
      <c r="B4632" s="6">
        <v>809559</v>
      </c>
    </row>
    <row r="4633" spans="1:2" x14ac:dyDescent="0.15">
      <c r="A4633" t="s">
        <v>7069</v>
      </c>
      <c r="B4633" s="6">
        <v>1867752</v>
      </c>
    </row>
    <row r="4634" spans="1:2" x14ac:dyDescent="0.15">
      <c r="A4634" t="s">
        <v>2823</v>
      </c>
      <c r="B4634" s="6">
        <v>1626878</v>
      </c>
    </row>
    <row r="4635" spans="1:2" x14ac:dyDescent="0.15">
      <c r="A4635" t="s">
        <v>7070</v>
      </c>
      <c r="B4635" s="6">
        <v>1820190</v>
      </c>
    </row>
    <row r="4636" spans="1:2" x14ac:dyDescent="0.15">
      <c r="A4636" t="s">
        <v>7071</v>
      </c>
      <c r="B4636" s="6">
        <v>1790625</v>
      </c>
    </row>
    <row r="4637" spans="1:2" x14ac:dyDescent="0.15">
      <c r="A4637" t="s">
        <v>981</v>
      </c>
      <c r="B4637" s="6">
        <v>1657312</v>
      </c>
    </row>
    <row r="4638" spans="1:2" x14ac:dyDescent="0.15">
      <c r="A4638" t="s">
        <v>7072</v>
      </c>
      <c r="B4638" s="6">
        <v>1846288</v>
      </c>
    </row>
    <row r="4639" spans="1:2" x14ac:dyDescent="0.15">
      <c r="A4639" t="s">
        <v>7073</v>
      </c>
      <c r="B4639" s="6">
        <v>878200</v>
      </c>
    </row>
    <row r="4640" spans="1:2" x14ac:dyDescent="0.15">
      <c r="A4640" t="s">
        <v>7074</v>
      </c>
      <c r="B4640" s="6">
        <v>711669</v>
      </c>
    </row>
    <row r="4641" spans="1:2" x14ac:dyDescent="0.15">
      <c r="A4641" t="s">
        <v>7075</v>
      </c>
      <c r="B4641" s="6">
        <v>1127371</v>
      </c>
    </row>
    <row r="4642" spans="1:2" x14ac:dyDescent="0.15">
      <c r="A4642" t="s">
        <v>1195</v>
      </c>
      <c r="B4642" s="6">
        <v>1815776</v>
      </c>
    </row>
    <row r="4643" spans="1:2" x14ac:dyDescent="0.15">
      <c r="A4643" t="s">
        <v>934</v>
      </c>
      <c r="B4643" s="6">
        <v>1567529</v>
      </c>
    </row>
    <row r="4644" spans="1:2" x14ac:dyDescent="0.15">
      <c r="A4644" t="s">
        <v>7076</v>
      </c>
      <c r="B4644" s="6">
        <v>1282977</v>
      </c>
    </row>
    <row r="4645" spans="1:2" x14ac:dyDescent="0.15">
      <c r="A4645" t="s">
        <v>7077</v>
      </c>
      <c r="B4645" s="6">
        <v>1759614</v>
      </c>
    </row>
    <row r="4646" spans="1:2" x14ac:dyDescent="0.15">
      <c r="A4646" t="s">
        <v>7078</v>
      </c>
      <c r="B4646" s="6">
        <v>106532</v>
      </c>
    </row>
    <row r="4647" spans="1:2" x14ac:dyDescent="0.15">
      <c r="A4647" t="s">
        <v>1599</v>
      </c>
      <c r="B4647" s="6">
        <v>1512717</v>
      </c>
    </row>
    <row r="4648" spans="1:2" x14ac:dyDescent="0.15">
      <c r="A4648" t="s">
        <v>7079</v>
      </c>
      <c r="B4648" s="6">
        <v>80420</v>
      </c>
    </row>
    <row r="4649" spans="1:2" x14ac:dyDescent="0.15">
      <c r="A4649" t="s">
        <v>7080</v>
      </c>
      <c r="B4649" s="6">
        <v>1850453</v>
      </c>
    </row>
    <row r="4650" spans="1:2" x14ac:dyDescent="0.15">
      <c r="A4650" t="s">
        <v>2835</v>
      </c>
      <c r="B4650" s="6">
        <v>1380106</v>
      </c>
    </row>
    <row r="4651" spans="1:2" x14ac:dyDescent="0.15">
      <c r="A4651" t="s">
        <v>7081</v>
      </c>
      <c r="B4651" s="6">
        <v>1232582</v>
      </c>
    </row>
    <row r="4652" spans="1:2" x14ac:dyDescent="0.15">
      <c r="A4652" t="s">
        <v>7082</v>
      </c>
      <c r="B4652" s="6">
        <v>1074902</v>
      </c>
    </row>
    <row r="4653" spans="1:2" x14ac:dyDescent="0.15">
      <c r="A4653" t="s">
        <v>7083</v>
      </c>
      <c r="B4653" s="6">
        <v>1828989</v>
      </c>
    </row>
    <row r="4654" spans="1:2" x14ac:dyDescent="0.15">
      <c r="A4654" t="s">
        <v>7084</v>
      </c>
      <c r="B4654" s="6">
        <v>1847513</v>
      </c>
    </row>
    <row r="4655" spans="1:2" x14ac:dyDescent="0.15">
      <c r="A4655" t="s">
        <v>7085</v>
      </c>
      <c r="B4655" s="6">
        <v>1870404</v>
      </c>
    </row>
    <row r="4656" spans="1:2" x14ac:dyDescent="0.15">
      <c r="A4656" t="s">
        <v>7086</v>
      </c>
      <c r="B4656" s="6">
        <v>1177161</v>
      </c>
    </row>
    <row r="4657" spans="1:2" x14ac:dyDescent="0.15">
      <c r="A4657" t="s">
        <v>7087</v>
      </c>
      <c r="B4657" s="6">
        <v>1584754</v>
      </c>
    </row>
    <row r="4658" spans="1:2" x14ac:dyDescent="0.15">
      <c r="A4658" t="s">
        <v>7088</v>
      </c>
      <c r="B4658" s="6">
        <v>1013272</v>
      </c>
    </row>
    <row r="4659" spans="1:2" x14ac:dyDescent="0.15">
      <c r="A4659" t="s">
        <v>7089</v>
      </c>
      <c r="B4659" s="6">
        <v>1745059</v>
      </c>
    </row>
    <row r="4660" spans="1:2" x14ac:dyDescent="0.15">
      <c r="A4660" t="s">
        <v>7090</v>
      </c>
      <c r="B4660" s="6">
        <v>1622148</v>
      </c>
    </row>
    <row r="4661" spans="1:2" x14ac:dyDescent="0.15">
      <c r="A4661" t="s">
        <v>1185</v>
      </c>
      <c r="B4661" s="6">
        <v>1678660</v>
      </c>
    </row>
    <row r="4662" spans="1:2" x14ac:dyDescent="0.15">
      <c r="A4662" t="s">
        <v>532</v>
      </c>
      <c r="B4662" s="6">
        <v>1598599</v>
      </c>
    </row>
    <row r="4663" spans="1:2" x14ac:dyDescent="0.15">
      <c r="A4663" t="s">
        <v>2224</v>
      </c>
      <c r="B4663" s="6">
        <v>1560241</v>
      </c>
    </row>
    <row r="4664" spans="1:2" x14ac:dyDescent="0.15">
      <c r="A4664" t="s">
        <v>7091</v>
      </c>
      <c r="B4664" s="6">
        <v>1875943</v>
      </c>
    </row>
    <row r="4665" spans="1:2" x14ac:dyDescent="0.15">
      <c r="A4665" t="s">
        <v>7092</v>
      </c>
      <c r="B4665" s="6">
        <v>1140102</v>
      </c>
    </row>
    <row r="4666" spans="1:2" x14ac:dyDescent="0.15">
      <c r="A4666" t="s">
        <v>7093</v>
      </c>
      <c r="B4666" s="6">
        <v>724910</v>
      </c>
    </row>
    <row r="4667" spans="1:2" x14ac:dyDescent="0.15">
      <c r="A4667" t="s">
        <v>2815</v>
      </c>
      <c r="B4667" s="6">
        <v>1041934</v>
      </c>
    </row>
    <row r="4668" spans="1:2" x14ac:dyDescent="0.15">
      <c r="A4668" t="s">
        <v>7094</v>
      </c>
      <c r="B4668" s="6">
        <v>1390352</v>
      </c>
    </row>
    <row r="4669" spans="1:2" x14ac:dyDescent="0.15">
      <c r="A4669" t="s">
        <v>7095</v>
      </c>
      <c r="B4669" s="6">
        <v>1372807</v>
      </c>
    </row>
    <row r="4670" spans="1:2" x14ac:dyDescent="0.15">
      <c r="A4670" t="s">
        <v>7096</v>
      </c>
      <c r="B4670" s="6">
        <v>801961</v>
      </c>
    </row>
    <row r="4671" spans="1:2" x14ac:dyDescent="0.15">
      <c r="A4671" t="s">
        <v>7097</v>
      </c>
      <c r="B4671" s="6">
        <v>883618</v>
      </c>
    </row>
    <row r="4672" spans="1:2" x14ac:dyDescent="0.15">
      <c r="A4672" t="s">
        <v>7098</v>
      </c>
      <c r="B4672" s="6">
        <v>1627452</v>
      </c>
    </row>
    <row r="4673" spans="1:2" x14ac:dyDescent="0.15">
      <c r="A4673" t="s">
        <v>7099</v>
      </c>
      <c r="B4673" s="6">
        <v>1478035</v>
      </c>
    </row>
    <row r="4674" spans="1:2" x14ac:dyDescent="0.15">
      <c r="A4674" t="s">
        <v>7100</v>
      </c>
      <c r="B4674" s="6">
        <v>1844419</v>
      </c>
    </row>
    <row r="4675" spans="1:2" x14ac:dyDescent="0.15">
      <c r="A4675" t="s">
        <v>7101</v>
      </c>
      <c r="B4675" s="6">
        <v>1530249</v>
      </c>
    </row>
    <row r="4676" spans="1:2" x14ac:dyDescent="0.15">
      <c r="A4676" t="s">
        <v>7102</v>
      </c>
      <c r="B4676" s="6">
        <v>65433</v>
      </c>
    </row>
    <row r="4677" spans="1:2" x14ac:dyDescent="0.15">
      <c r="A4677" t="s">
        <v>7103</v>
      </c>
      <c r="B4677" s="6">
        <v>1752474</v>
      </c>
    </row>
    <row r="4678" spans="1:2" x14ac:dyDescent="0.15">
      <c r="A4678" t="s">
        <v>7104</v>
      </c>
      <c r="B4678" s="6">
        <v>7039</v>
      </c>
    </row>
    <row r="4679" spans="1:2" x14ac:dyDescent="0.15">
      <c r="A4679" t="s">
        <v>7105</v>
      </c>
      <c r="B4679" s="6">
        <v>1839133</v>
      </c>
    </row>
    <row r="4680" spans="1:2" x14ac:dyDescent="0.15">
      <c r="A4680" t="s">
        <v>7106</v>
      </c>
      <c r="B4680" s="6">
        <v>806279</v>
      </c>
    </row>
    <row r="4681" spans="1:2" x14ac:dyDescent="0.15">
      <c r="A4681" t="s">
        <v>7107</v>
      </c>
      <c r="B4681" s="6">
        <v>1563696</v>
      </c>
    </row>
    <row r="4682" spans="1:2" x14ac:dyDescent="0.15">
      <c r="A4682" t="s">
        <v>2641</v>
      </c>
      <c r="B4682" s="6">
        <v>1123494</v>
      </c>
    </row>
    <row r="4683" spans="1:2" x14ac:dyDescent="0.15">
      <c r="A4683" t="s">
        <v>7108</v>
      </c>
      <c r="B4683" s="6">
        <v>41091</v>
      </c>
    </row>
    <row r="4684" spans="1:2" x14ac:dyDescent="0.15">
      <c r="A4684" t="s">
        <v>3053</v>
      </c>
      <c r="B4684" s="6">
        <v>1651431</v>
      </c>
    </row>
    <row r="4685" spans="1:2" x14ac:dyDescent="0.15">
      <c r="A4685" t="s">
        <v>7109</v>
      </c>
      <c r="B4685" s="6">
        <v>897421</v>
      </c>
    </row>
    <row r="4686" spans="1:2" x14ac:dyDescent="0.15">
      <c r="A4686" t="s">
        <v>7110</v>
      </c>
      <c r="B4686" s="6">
        <v>1577437</v>
      </c>
    </row>
    <row r="4687" spans="1:2" x14ac:dyDescent="0.15">
      <c r="A4687" t="s">
        <v>7111</v>
      </c>
      <c r="B4687" s="6">
        <v>1849902</v>
      </c>
    </row>
    <row r="4688" spans="1:2" x14ac:dyDescent="0.15">
      <c r="A4688" t="s">
        <v>7112</v>
      </c>
      <c r="B4688" s="6">
        <v>1333493</v>
      </c>
    </row>
    <row r="4689" spans="1:2" x14ac:dyDescent="0.15">
      <c r="A4689" t="s">
        <v>7113</v>
      </c>
      <c r="B4689" s="6">
        <v>1166258</v>
      </c>
    </row>
    <row r="4690" spans="1:2" x14ac:dyDescent="0.15">
      <c r="A4690" t="s">
        <v>7114</v>
      </c>
      <c r="B4690" s="6">
        <v>1847090</v>
      </c>
    </row>
    <row r="4691" spans="1:2" x14ac:dyDescent="0.15">
      <c r="A4691" t="s">
        <v>7115</v>
      </c>
      <c r="B4691" s="6">
        <v>1838000</v>
      </c>
    </row>
    <row r="4692" spans="1:2" x14ac:dyDescent="0.15">
      <c r="A4692" t="s">
        <v>2847</v>
      </c>
      <c r="B4692" s="6">
        <v>1805890</v>
      </c>
    </row>
    <row r="4693" spans="1:2" x14ac:dyDescent="0.15">
      <c r="A4693" t="s">
        <v>7116</v>
      </c>
      <c r="B4693" s="6">
        <v>1854461</v>
      </c>
    </row>
    <row r="4694" spans="1:2" x14ac:dyDescent="0.15">
      <c r="A4694" t="s">
        <v>7117</v>
      </c>
      <c r="B4694" s="6">
        <v>1178839</v>
      </c>
    </row>
    <row r="4695" spans="1:2" x14ac:dyDescent="0.15">
      <c r="A4695" t="s">
        <v>7118</v>
      </c>
      <c r="B4695" s="6">
        <v>1594204</v>
      </c>
    </row>
    <row r="4696" spans="1:2" x14ac:dyDescent="0.15">
      <c r="A4696" t="s">
        <v>7119</v>
      </c>
      <c r="B4696" s="6">
        <v>1517006</v>
      </c>
    </row>
    <row r="4697" spans="1:2" x14ac:dyDescent="0.15">
      <c r="A4697" t="s">
        <v>7120</v>
      </c>
      <c r="B4697" s="6">
        <v>1580864</v>
      </c>
    </row>
    <row r="4698" spans="1:2" x14ac:dyDescent="0.15">
      <c r="A4698" t="s">
        <v>7121</v>
      </c>
      <c r="B4698" s="6">
        <v>1686142</v>
      </c>
    </row>
    <row r="4699" spans="1:2" x14ac:dyDescent="0.15">
      <c r="A4699" t="s">
        <v>7122</v>
      </c>
      <c r="B4699" s="6">
        <v>63330</v>
      </c>
    </row>
    <row r="4700" spans="1:2" x14ac:dyDescent="0.15">
      <c r="A4700" t="s">
        <v>7123</v>
      </c>
      <c r="B4700" s="6">
        <v>1411059</v>
      </c>
    </row>
    <row r="4701" spans="1:2" x14ac:dyDescent="0.15">
      <c r="A4701" t="s">
        <v>2234</v>
      </c>
      <c r="B4701" s="6">
        <v>1817229</v>
      </c>
    </row>
    <row r="4702" spans="1:2" x14ac:dyDescent="0.15">
      <c r="A4702" t="s">
        <v>7124</v>
      </c>
      <c r="B4702" s="6">
        <v>1845601</v>
      </c>
    </row>
    <row r="4703" spans="1:2" x14ac:dyDescent="0.15">
      <c r="A4703" t="s">
        <v>7125</v>
      </c>
      <c r="B4703" s="6">
        <v>1487839</v>
      </c>
    </row>
    <row r="4704" spans="1:2" x14ac:dyDescent="0.15">
      <c r="A4704" t="s">
        <v>7126</v>
      </c>
      <c r="B4704" s="6">
        <v>1866782</v>
      </c>
    </row>
    <row r="4705" spans="1:2" x14ac:dyDescent="0.15">
      <c r="A4705" t="s">
        <v>7127</v>
      </c>
      <c r="B4705" s="6">
        <v>1852973</v>
      </c>
    </row>
    <row r="4706" spans="1:2" x14ac:dyDescent="0.15">
      <c r="A4706" t="s">
        <v>2376</v>
      </c>
      <c r="B4706" s="6">
        <v>88790</v>
      </c>
    </row>
    <row r="4707" spans="1:2" x14ac:dyDescent="0.15">
      <c r="A4707" t="s">
        <v>2230</v>
      </c>
      <c r="B4707" s="6">
        <v>791908</v>
      </c>
    </row>
    <row r="4708" spans="1:2" x14ac:dyDescent="0.15">
      <c r="A4708" t="s">
        <v>7128</v>
      </c>
      <c r="B4708" s="6">
        <v>1046050</v>
      </c>
    </row>
    <row r="4709" spans="1:2" x14ac:dyDescent="0.15">
      <c r="A4709" t="s">
        <v>7129</v>
      </c>
      <c r="B4709" s="6">
        <v>1823575</v>
      </c>
    </row>
    <row r="4710" spans="1:2" x14ac:dyDescent="0.15">
      <c r="A4710" t="s">
        <v>7130</v>
      </c>
      <c r="B4710" s="6">
        <v>1822145</v>
      </c>
    </row>
    <row r="4711" spans="1:2" x14ac:dyDescent="0.15">
      <c r="A4711" t="s">
        <v>7131</v>
      </c>
      <c r="B4711" s="6">
        <v>1754226</v>
      </c>
    </row>
    <row r="4712" spans="1:2" x14ac:dyDescent="0.15">
      <c r="A4712" t="s">
        <v>7132</v>
      </c>
      <c r="B4712" s="6">
        <v>1606909</v>
      </c>
    </row>
    <row r="4713" spans="1:2" x14ac:dyDescent="0.15">
      <c r="A4713" t="s">
        <v>7133</v>
      </c>
      <c r="B4713" s="6">
        <v>1781162</v>
      </c>
    </row>
    <row r="4714" spans="1:2" x14ac:dyDescent="0.15">
      <c r="A4714" t="s">
        <v>7134</v>
      </c>
      <c r="B4714" s="6">
        <v>903651</v>
      </c>
    </row>
    <row r="4715" spans="1:2" x14ac:dyDescent="0.15">
      <c r="A4715" t="s">
        <v>7135</v>
      </c>
      <c r="B4715" s="6">
        <v>1170300</v>
      </c>
    </row>
    <row r="4716" spans="1:2" x14ac:dyDescent="0.15">
      <c r="A4716" t="s">
        <v>7136</v>
      </c>
      <c r="B4716" s="6">
        <v>1841425</v>
      </c>
    </row>
    <row r="4717" spans="1:2" x14ac:dyDescent="0.15">
      <c r="A4717" t="s">
        <v>7137</v>
      </c>
      <c r="B4717" s="6">
        <v>1839360</v>
      </c>
    </row>
    <row r="4718" spans="1:2" x14ac:dyDescent="0.15">
      <c r="A4718" t="s">
        <v>7138</v>
      </c>
      <c r="B4718" s="6">
        <v>1839121</v>
      </c>
    </row>
    <row r="4719" spans="1:2" x14ac:dyDescent="0.15">
      <c r="A4719" t="s">
        <v>7139</v>
      </c>
      <c r="B4719" s="6">
        <v>763563</v>
      </c>
    </row>
    <row r="4720" spans="1:2" x14ac:dyDescent="0.15">
      <c r="A4720" t="s">
        <v>7140</v>
      </c>
      <c r="B4720" s="6">
        <v>1526243</v>
      </c>
    </row>
    <row r="4721" spans="1:2" x14ac:dyDescent="0.15">
      <c r="A4721" t="s">
        <v>7141</v>
      </c>
      <c r="B4721" s="6">
        <v>1261166</v>
      </c>
    </row>
    <row r="4722" spans="1:2" x14ac:dyDescent="0.15">
      <c r="A4722" t="s">
        <v>7142</v>
      </c>
      <c r="B4722" s="6">
        <v>1746129</v>
      </c>
    </row>
    <row r="4723" spans="1:2" x14ac:dyDescent="0.15">
      <c r="A4723" t="s">
        <v>7143</v>
      </c>
      <c r="B4723" s="6">
        <v>1823466</v>
      </c>
    </row>
    <row r="4724" spans="1:2" x14ac:dyDescent="0.15">
      <c r="A4724" t="s">
        <v>7144</v>
      </c>
      <c r="B4724" s="6">
        <v>1807765</v>
      </c>
    </row>
    <row r="4725" spans="1:2" x14ac:dyDescent="0.15">
      <c r="A4725" t="s">
        <v>7145</v>
      </c>
      <c r="B4725" s="6">
        <v>1678130</v>
      </c>
    </row>
    <row r="4726" spans="1:2" x14ac:dyDescent="0.15">
      <c r="A4726" t="s">
        <v>7146</v>
      </c>
      <c r="B4726" s="6">
        <v>1603016</v>
      </c>
    </row>
    <row r="4727" spans="1:2" x14ac:dyDescent="0.15">
      <c r="A4727" t="s">
        <v>7147</v>
      </c>
      <c r="B4727" s="6">
        <v>1849820</v>
      </c>
    </row>
    <row r="4728" spans="1:2" x14ac:dyDescent="0.15">
      <c r="A4728" t="s">
        <v>7148</v>
      </c>
      <c r="B4728" s="6">
        <v>1855886</v>
      </c>
    </row>
    <row r="4729" spans="1:2" x14ac:dyDescent="0.15">
      <c r="A4729" t="s">
        <v>7149</v>
      </c>
      <c r="B4729" s="6">
        <v>1502573</v>
      </c>
    </row>
    <row r="4730" spans="1:2" x14ac:dyDescent="0.15">
      <c r="A4730" t="s">
        <v>7150</v>
      </c>
      <c r="B4730" s="6">
        <v>1857855</v>
      </c>
    </row>
    <row r="4731" spans="1:2" x14ac:dyDescent="0.15">
      <c r="A4731" t="s">
        <v>7151</v>
      </c>
      <c r="B4731" s="6">
        <v>1701167</v>
      </c>
    </row>
    <row r="4732" spans="1:2" x14ac:dyDescent="0.15">
      <c r="A4732" t="s">
        <v>7152</v>
      </c>
      <c r="B4732" s="6">
        <v>1722380</v>
      </c>
    </row>
    <row r="4733" spans="1:2" x14ac:dyDescent="0.15">
      <c r="A4733" t="s">
        <v>7153</v>
      </c>
      <c r="B4733" s="6">
        <v>1223026</v>
      </c>
    </row>
    <row r="4734" spans="1:2" x14ac:dyDescent="0.15">
      <c r="A4734" t="s">
        <v>7154</v>
      </c>
      <c r="B4734" s="6">
        <v>1512931</v>
      </c>
    </row>
    <row r="4735" spans="1:2" x14ac:dyDescent="0.15">
      <c r="A4735" t="s">
        <v>7155</v>
      </c>
      <c r="B4735" s="6">
        <v>1863685</v>
      </c>
    </row>
    <row r="4736" spans="1:2" x14ac:dyDescent="0.15">
      <c r="A4736" t="s">
        <v>7156</v>
      </c>
      <c r="B4736" s="6">
        <v>1824211</v>
      </c>
    </row>
    <row r="4737" spans="1:2" x14ac:dyDescent="0.15">
      <c r="A4737" t="s">
        <v>7157</v>
      </c>
      <c r="B4737" s="6">
        <v>1844211</v>
      </c>
    </row>
    <row r="4738" spans="1:2" x14ac:dyDescent="0.15">
      <c r="A4738" t="s">
        <v>7158</v>
      </c>
      <c r="B4738" s="6">
        <v>1820302</v>
      </c>
    </row>
    <row r="4739" spans="1:2" x14ac:dyDescent="0.15">
      <c r="A4739" t="s">
        <v>7159</v>
      </c>
      <c r="B4739" s="6">
        <v>1849011</v>
      </c>
    </row>
    <row r="4740" spans="1:2" x14ac:dyDescent="0.15">
      <c r="A4740" t="s">
        <v>7160</v>
      </c>
      <c r="B4740" s="6">
        <v>1733868</v>
      </c>
    </row>
    <row r="4741" spans="1:2" x14ac:dyDescent="0.15">
      <c r="A4741" t="s">
        <v>7161</v>
      </c>
      <c r="B4741" s="6">
        <v>1884516</v>
      </c>
    </row>
    <row r="4742" spans="1:2" x14ac:dyDescent="0.15">
      <c r="A4742" t="s">
        <v>7162</v>
      </c>
      <c r="B4742" s="6">
        <v>1849489</v>
      </c>
    </row>
    <row r="4743" spans="1:2" x14ac:dyDescent="0.15">
      <c r="A4743" t="s">
        <v>7163</v>
      </c>
      <c r="B4743" s="6">
        <v>855874</v>
      </c>
    </row>
    <row r="4744" spans="1:2" x14ac:dyDescent="0.15">
      <c r="A4744" t="s">
        <v>7164</v>
      </c>
      <c r="B4744" s="6">
        <v>1854139</v>
      </c>
    </row>
    <row r="4745" spans="1:2" x14ac:dyDescent="0.15">
      <c r="A4745" t="s">
        <v>7165</v>
      </c>
      <c r="B4745" s="6">
        <v>1637736</v>
      </c>
    </row>
    <row r="4746" spans="1:2" x14ac:dyDescent="0.15">
      <c r="A4746" t="s">
        <v>7166</v>
      </c>
      <c r="B4746" s="6">
        <v>1084577</v>
      </c>
    </row>
    <row r="4747" spans="1:2" x14ac:dyDescent="0.15">
      <c r="A4747" t="s">
        <v>7167</v>
      </c>
      <c r="B4747" s="6">
        <v>1817232</v>
      </c>
    </row>
    <row r="4748" spans="1:2" x14ac:dyDescent="0.15">
      <c r="A4748" t="s">
        <v>7168</v>
      </c>
      <c r="B4748" s="6">
        <v>1826671</v>
      </c>
    </row>
    <row r="4749" spans="1:2" x14ac:dyDescent="0.15">
      <c r="A4749" t="s">
        <v>7169</v>
      </c>
      <c r="B4749" s="6">
        <v>1258943</v>
      </c>
    </row>
    <row r="4750" spans="1:2" x14ac:dyDescent="0.15">
      <c r="A4750" t="s">
        <v>2227</v>
      </c>
      <c r="B4750" s="6">
        <v>1176309</v>
      </c>
    </row>
    <row r="4751" spans="1:2" x14ac:dyDescent="0.15">
      <c r="A4751" t="s">
        <v>7170</v>
      </c>
      <c r="B4751" s="6">
        <v>1833213</v>
      </c>
    </row>
    <row r="4752" spans="1:2" x14ac:dyDescent="0.15">
      <c r="A4752" t="s">
        <v>7171</v>
      </c>
      <c r="B4752" s="6">
        <v>1771706</v>
      </c>
    </row>
    <row r="4753" spans="1:2" x14ac:dyDescent="0.15">
      <c r="A4753" t="s">
        <v>7172</v>
      </c>
      <c r="B4753" s="6">
        <v>1843351</v>
      </c>
    </row>
    <row r="4754" spans="1:2" x14ac:dyDescent="0.15">
      <c r="A4754" t="s">
        <v>7173</v>
      </c>
      <c r="B4754" s="6">
        <v>1040470</v>
      </c>
    </row>
    <row r="4755" spans="1:2" x14ac:dyDescent="0.15">
      <c r="A4755" t="s">
        <v>7174</v>
      </c>
      <c r="B4755" s="6">
        <v>1355848</v>
      </c>
    </row>
    <row r="4756" spans="1:2" x14ac:dyDescent="0.15">
      <c r="A4756" t="s">
        <v>7175</v>
      </c>
      <c r="B4756" s="6">
        <v>796534</v>
      </c>
    </row>
    <row r="4757" spans="1:2" x14ac:dyDescent="0.15">
      <c r="A4757" t="s">
        <v>7176</v>
      </c>
      <c r="B4757" s="6">
        <v>1386067</v>
      </c>
    </row>
    <row r="4758" spans="1:2" x14ac:dyDescent="0.15">
      <c r="A4758" t="s">
        <v>2482</v>
      </c>
      <c r="B4758" s="6">
        <v>1310527</v>
      </c>
    </row>
    <row r="4759" spans="1:2" x14ac:dyDescent="0.15">
      <c r="A4759" t="s">
        <v>2562</v>
      </c>
      <c r="B4759" s="6">
        <v>1803901</v>
      </c>
    </row>
    <row r="4760" spans="1:2" x14ac:dyDescent="0.15">
      <c r="A4760" t="s">
        <v>7177</v>
      </c>
      <c r="B4760" s="6">
        <v>1756640</v>
      </c>
    </row>
    <row r="4761" spans="1:2" x14ac:dyDescent="0.15">
      <c r="A4761" t="s">
        <v>7178</v>
      </c>
      <c r="B4761" s="6">
        <v>1233087</v>
      </c>
    </row>
    <row r="4762" spans="1:2" x14ac:dyDescent="0.15">
      <c r="A4762" t="s">
        <v>7179</v>
      </c>
      <c r="B4762" s="6">
        <v>1061353</v>
      </c>
    </row>
    <row r="4763" spans="1:2" x14ac:dyDescent="0.15">
      <c r="A4763" t="s">
        <v>7180</v>
      </c>
      <c r="B4763" s="6">
        <v>921671</v>
      </c>
    </row>
    <row r="4764" spans="1:2" x14ac:dyDescent="0.15">
      <c r="A4764" t="s">
        <v>7181</v>
      </c>
      <c r="B4764" s="6">
        <v>1614806</v>
      </c>
    </row>
    <row r="4765" spans="1:2" x14ac:dyDescent="0.15">
      <c r="A4765" t="s">
        <v>7182</v>
      </c>
      <c r="B4765" s="6">
        <v>1006655</v>
      </c>
    </row>
    <row r="4766" spans="1:2" x14ac:dyDescent="0.15">
      <c r="A4766" t="s">
        <v>7183</v>
      </c>
      <c r="B4766" s="6">
        <v>1635881</v>
      </c>
    </row>
    <row r="4767" spans="1:2" x14ac:dyDescent="0.15">
      <c r="A4767" t="s">
        <v>2253</v>
      </c>
      <c r="B4767" s="6">
        <v>1760854</v>
      </c>
    </row>
    <row r="4768" spans="1:2" x14ac:dyDescent="0.15">
      <c r="A4768" t="s">
        <v>7184</v>
      </c>
      <c r="B4768" s="6">
        <v>1370416</v>
      </c>
    </row>
    <row r="4769" spans="1:2" x14ac:dyDescent="0.15">
      <c r="A4769" t="s">
        <v>7185</v>
      </c>
      <c r="B4769" s="6">
        <v>1753368</v>
      </c>
    </row>
    <row r="4770" spans="1:2" x14ac:dyDescent="0.15">
      <c r="A4770" t="s">
        <v>7186</v>
      </c>
      <c r="B4770" s="6">
        <v>1447051</v>
      </c>
    </row>
    <row r="4771" spans="1:2" x14ac:dyDescent="0.15">
      <c r="A4771" t="s">
        <v>7187</v>
      </c>
      <c r="B4771" s="6">
        <v>1836259</v>
      </c>
    </row>
    <row r="4772" spans="1:2" x14ac:dyDescent="0.15">
      <c r="A4772" t="s">
        <v>7188</v>
      </c>
      <c r="B4772" s="6">
        <v>1365767</v>
      </c>
    </row>
    <row r="4773" spans="1:2" x14ac:dyDescent="0.15">
      <c r="A4773" t="s">
        <v>992</v>
      </c>
      <c r="B4773" s="6">
        <v>1285819</v>
      </c>
    </row>
    <row r="4774" spans="1:2" x14ac:dyDescent="0.15">
      <c r="A4774" t="s">
        <v>7189</v>
      </c>
      <c r="B4774" s="6">
        <v>1285786</v>
      </c>
    </row>
    <row r="4775" spans="1:2" x14ac:dyDescent="0.15">
      <c r="A4775" t="s">
        <v>7190</v>
      </c>
      <c r="B4775" s="6">
        <v>1132651</v>
      </c>
    </row>
    <row r="4776" spans="1:2" x14ac:dyDescent="0.15">
      <c r="A4776" t="s">
        <v>7191</v>
      </c>
      <c r="B4776" s="6">
        <v>1843249</v>
      </c>
    </row>
    <row r="4777" spans="1:2" x14ac:dyDescent="0.15">
      <c r="A4777" t="s">
        <v>7192</v>
      </c>
      <c r="B4777" s="6">
        <v>1495320</v>
      </c>
    </row>
    <row r="4778" spans="1:2" x14ac:dyDescent="0.15">
      <c r="A4778" t="s">
        <v>7193</v>
      </c>
      <c r="B4778" s="6">
        <v>1682811</v>
      </c>
    </row>
    <row r="4779" spans="1:2" x14ac:dyDescent="0.15">
      <c r="A4779" t="s">
        <v>7194</v>
      </c>
      <c r="B4779" s="6">
        <v>1384135</v>
      </c>
    </row>
    <row r="4780" spans="1:2" x14ac:dyDescent="0.15">
      <c r="A4780" t="s">
        <v>7195</v>
      </c>
      <c r="B4780" s="6">
        <v>1786248</v>
      </c>
    </row>
    <row r="4781" spans="1:2" x14ac:dyDescent="0.15">
      <c r="A4781" t="s">
        <v>7196</v>
      </c>
      <c r="B4781" s="6">
        <v>1472341</v>
      </c>
    </row>
    <row r="4782" spans="1:2" x14ac:dyDescent="0.15">
      <c r="A4782" t="s">
        <v>7197</v>
      </c>
      <c r="B4782" s="6">
        <v>1847064</v>
      </c>
    </row>
    <row r="4783" spans="1:2" x14ac:dyDescent="0.15">
      <c r="A4783" t="s">
        <v>1007</v>
      </c>
      <c r="B4783" s="6">
        <v>1564824</v>
      </c>
    </row>
    <row r="4784" spans="1:2" x14ac:dyDescent="0.15">
      <c r="A4784" t="s">
        <v>7198</v>
      </c>
      <c r="B4784" s="6">
        <v>1845459</v>
      </c>
    </row>
    <row r="4785" spans="1:2" x14ac:dyDescent="0.15">
      <c r="A4785" t="s">
        <v>7199</v>
      </c>
      <c r="B4785" s="6">
        <v>1565381</v>
      </c>
    </row>
    <row r="4786" spans="1:2" x14ac:dyDescent="0.15">
      <c r="A4786" t="s">
        <v>400</v>
      </c>
      <c r="B4786" s="6">
        <v>1865494</v>
      </c>
    </row>
    <row r="4787" spans="1:2" x14ac:dyDescent="0.15">
      <c r="A4787" t="s">
        <v>7200</v>
      </c>
      <c r="B4787" s="6">
        <v>1278211</v>
      </c>
    </row>
    <row r="4788" spans="1:2" x14ac:dyDescent="0.15">
      <c r="A4788" t="s">
        <v>7201</v>
      </c>
      <c r="B4788" s="6">
        <v>1689731</v>
      </c>
    </row>
    <row r="4789" spans="1:2" x14ac:dyDescent="0.15">
      <c r="A4789" t="s">
        <v>7202</v>
      </c>
      <c r="B4789" s="6">
        <v>1098151</v>
      </c>
    </row>
    <row r="4790" spans="1:2" x14ac:dyDescent="0.15">
      <c r="A4790" t="s">
        <v>7203</v>
      </c>
      <c r="B4790" s="6">
        <v>883265</v>
      </c>
    </row>
    <row r="4791" spans="1:2" x14ac:dyDescent="0.15">
      <c r="A4791" t="s">
        <v>7204</v>
      </c>
      <c r="B4791" s="6">
        <v>1342423</v>
      </c>
    </row>
    <row r="4792" spans="1:2" x14ac:dyDescent="0.15">
      <c r="A4792" t="s">
        <v>7205</v>
      </c>
      <c r="B4792" s="6">
        <v>1705682</v>
      </c>
    </row>
    <row r="4793" spans="1:2" x14ac:dyDescent="0.15">
      <c r="A4793" t="s">
        <v>7206</v>
      </c>
      <c r="B4793" s="6">
        <v>1786117</v>
      </c>
    </row>
    <row r="4794" spans="1:2" x14ac:dyDescent="0.15">
      <c r="A4794" t="s">
        <v>7207</v>
      </c>
      <c r="B4794" s="6">
        <v>730255</v>
      </c>
    </row>
    <row r="4795" spans="1:2" x14ac:dyDescent="0.15">
      <c r="A4795" t="s">
        <v>7208</v>
      </c>
      <c r="B4795" s="6">
        <v>1000209</v>
      </c>
    </row>
    <row r="4796" spans="1:2" x14ac:dyDescent="0.15">
      <c r="A4796" t="s">
        <v>7209</v>
      </c>
      <c r="B4796" s="6">
        <v>1549966</v>
      </c>
    </row>
    <row r="4797" spans="1:2" x14ac:dyDescent="0.15">
      <c r="A4797" t="s">
        <v>7210</v>
      </c>
      <c r="B4797" s="6">
        <v>66901</v>
      </c>
    </row>
    <row r="4798" spans="1:2" x14ac:dyDescent="0.15">
      <c r="A4798" t="s">
        <v>7211</v>
      </c>
      <c r="B4798" s="6">
        <v>1522767</v>
      </c>
    </row>
    <row r="4799" spans="1:2" x14ac:dyDescent="0.15">
      <c r="A4799" t="s">
        <v>7212</v>
      </c>
      <c r="B4799" s="6">
        <v>804123</v>
      </c>
    </row>
    <row r="4800" spans="1:2" x14ac:dyDescent="0.15">
      <c r="A4800" t="s">
        <v>7213</v>
      </c>
      <c r="B4800" s="6">
        <v>1847409</v>
      </c>
    </row>
    <row r="4801" spans="1:2" x14ac:dyDescent="0.15">
      <c r="A4801" t="s">
        <v>7214</v>
      </c>
      <c r="B4801" s="6">
        <v>1842498</v>
      </c>
    </row>
    <row r="4802" spans="1:2" x14ac:dyDescent="0.15">
      <c r="A4802" t="s">
        <v>7215</v>
      </c>
      <c r="B4802" s="6">
        <v>763532</v>
      </c>
    </row>
    <row r="4803" spans="1:2" x14ac:dyDescent="0.15">
      <c r="A4803" t="s">
        <v>7216</v>
      </c>
      <c r="B4803" s="6">
        <v>1602658</v>
      </c>
    </row>
    <row r="4804" spans="1:2" x14ac:dyDescent="0.15">
      <c r="A4804" t="s">
        <v>7217</v>
      </c>
      <c r="B4804" s="6">
        <v>1077688</v>
      </c>
    </row>
    <row r="4805" spans="1:2" x14ac:dyDescent="0.15">
      <c r="A4805" t="s">
        <v>7218</v>
      </c>
      <c r="B4805" s="6">
        <v>886093</v>
      </c>
    </row>
    <row r="4806" spans="1:2" x14ac:dyDescent="0.15">
      <c r="A4806" t="s">
        <v>7219</v>
      </c>
      <c r="B4806" s="6">
        <v>1851908</v>
      </c>
    </row>
    <row r="4807" spans="1:2" x14ac:dyDescent="0.15">
      <c r="A4807" t="s">
        <v>7220</v>
      </c>
      <c r="B4807" s="6">
        <v>1432133</v>
      </c>
    </row>
    <row r="4808" spans="1:2" x14ac:dyDescent="0.15">
      <c r="A4808" t="s">
        <v>7221</v>
      </c>
      <c r="B4808" s="6">
        <v>1070050</v>
      </c>
    </row>
    <row r="4809" spans="1:2" x14ac:dyDescent="0.15">
      <c r="A4809" t="s">
        <v>7222</v>
      </c>
      <c r="B4809" s="6">
        <v>1547341</v>
      </c>
    </row>
    <row r="4810" spans="1:2" x14ac:dyDescent="0.15">
      <c r="A4810" t="s">
        <v>7223</v>
      </c>
      <c r="B4810" s="6">
        <v>1093428</v>
      </c>
    </row>
    <row r="4811" spans="1:2" x14ac:dyDescent="0.15">
      <c r="A4811" t="s">
        <v>7224</v>
      </c>
      <c r="B4811" s="6">
        <v>1772720</v>
      </c>
    </row>
    <row r="4812" spans="1:2" x14ac:dyDescent="0.15">
      <c r="A4812" t="s">
        <v>7225</v>
      </c>
      <c r="B4812" s="6">
        <v>1171838</v>
      </c>
    </row>
    <row r="4813" spans="1:2" x14ac:dyDescent="0.15">
      <c r="A4813" t="s">
        <v>7226</v>
      </c>
      <c r="B4813" s="6">
        <v>1844817</v>
      </c>
    </row>
    <row r="4814" spans="1:2" x14ac:dyDescent="0.15">
      <c r="A4814" t="s">
        <v>7227</v>
      </c>
      <c r="B4814" s="6">
        <v>1601280</v>
      </c>
    </row>
    <row r="4815" spans="1:2" x14ac:dyDescent="0.15">
      <c r="A4815" t="s">
        <v>7228</v>
      </c>
      <c r="B4815" s="6">
        <v>1490286</v>
      </c>
    </row>
    <row r="4816" spans="1:2" x14ac:dyDescent="0.15">
      <c r="A4816" t="s">
        <v>1011</v>
      </c>
      <c r="B4816" s="6">
        <v>1721484</v>
      </c>
    </row>
    <row r="4817" spans="1:2" x14ac:dyDescent="0.15">
      <c r="A4817" t="s">
        <v>930</v>
      </c>
      <c r="B4817" s="6">
        <v>1746473</v>
      </c>
    </row>
    <row r="4818" spans="1:2" x14ac:dyDescent="0.15">
      <c r="A4818" t="s">
        <v>7229</v>
      </c>
      <c r="B4818" s="6">
        <v>1316517</v>
      </c>
    </row>
    <row r="4819" spans="1:2" x14ac:dyDescent="0.15">
      <c r="A4819" t="s">
        <v>7230</v>
      </c>
      <c r="B4819" s="6">
        <v>1814114</v>
      </c>
    </row>
    <row r="4820" spans="1:2" x14ac:dyDescent="0.15">
      <c r="A4820" t="s">
        <v>7231</v>
      </c>
      <c r="B4820" s="6">
        <v>1171759</v>
      </c>
    </row>
    <row r="4821" spans="1:2" x14ac:dyDescent="0.15">
      <c r="A4821" t="s">
        <v>7232</v>
      </c>
      <c r="B4821" s="6">
        <v>842518</v>
      </c>
    </row>
    <row r="4822" spans="1:2" x14ac:dyDescent="0.15">
      <c r="A4822" t="s">
        <v>7233</v>
      </c>
      <c r="B4822" s="6">
        <v>1843100</v>
      </c>
    </row>
    <row r="4823" spans="1:2" x14ac:dyDescent="0.15">
      <c r="A4823" t="s">
        <v>7234</v>
      </c>
      <c r="B4823" s="6">
        <v>71508</v>
      </c>
    </row>
    <row r="4824" spans="1:2" x14ac:dyDescent="0.15">
      <c r="A4824" t="s">
        <v>7235</v>
      </c>
      <c r="B4824" s="6">
        <v>1646109</v>
      </c>
    </row>
    <row r="4825" spans="1:2" x14ac:dyDescent="0.15">
      <c r="A4825" t="s">
        <v>2831</v>
      </c>
      <c r="B4825" s="6">
        <v>1251769</v>
      </c>
    </row>
    <row r="4826" spans="1:2" x14ac:dyDescent="0.15">
      <c r="A4826" t="s">
        <v>2808</v>
      </c>
      <c r="B4826" s="6">
        <v>1285550</v>
      </c>
    </row>
    <row r="4827" spans="1:2" x14ac:dyDescent="0.15">
      <c r="A4827" t="s">
        <v>7236</v>
      </c>
      <c r="B4827" s="6">
        <v>1101396</v>
      </c>
    </row>
    <row r="4828" spans="1:2" x14ac:dyDescent="0.15">
      <c r="A4828" t="s">
        <v>2014</v>
      </c>
      <c r="B4828" s="6">
        <v>876343</v>
      </c>
    </row>
    <row r="4829" spans="1:2" x14ac:dyDescent="0.15">
      <c r="A4829" t="s">
        <v>1172</v>
      </c>
      <c r="B4829" s="6">
        <v>1689375</v>
      </c>
    </row>
    <row r="4830" spans="1:2" x14ac:dyDescent="0.15">
      <c r="A4830" t="s">
        <v>7237</v>
      </c>
      <c r="B4830" s="6">
        <v>1168455</v>
      </c>
    </row>
    <row r="4831" spans="1:2" x14ac:dyDescent="0.15">
      <c r="A4831" t="s">
        <v>7238</v>
      </c>
      <c r="B4831" s="6">
        <v>1391437</v>
      </c>
    </row>
    <row r="4832" spans="1:2" x14ac:dyDescent="0.15">
      <c r="A4832" t="s">
        <v>7239</v>
      </c>
      <c r="B4832" s="6">
        <v>1437226</v>
      </c>
    </row>
    <row r="4833" spans="1:2" x14ac:dyDescent="0.15">
      <c r="A4833" t="s">
        <v>7240</v>
      </c>
      <c r="B4833" s="6">
        <v>318673</v>
      </c>
    </row>
    <row r="4834" spans="1:2" x14ac:dyDescent="0.15">
      <c r="A4834" t="s">
        <v>7241</v>
      </c>
      <c r="B4834" s="6">
        <v>862651</v>
      </c>
    </row>
    <row r="4835" spans="1:2" x14ac:dyDescent="0.15">
      <c r="A4835" t="s">
        <v>7242</v>
      </c>
      <c r="B4835" s="6">
        <v>1441693</v>
      </c>
    </row>
    <row r="4836" spans="1:2" x14ac:dyDescent="0.15">
      <c r="A4836" t="s">
        <v>2231</v>
      </c>
      <c r="B4836" s="6">
        <v>1494650</v>
      </c>
    </row>
    <row r="4837" spans="1:2" x14ac:dyDescent="0.15">
      <c r="A4837" t="s">
        <v>7243</v>
      </c>
      <c r="B4837" s="6">
        <v>1650101</v>
      </c>
    </row>
    <row r="4838" spans="1:2" x14ac:dyDescent="0.15">
      <c r="A4838" t="s">
        <v>2634</v>
      </c>
      <c r="B4838" s="6">
        <v>1729149</v>
      </c>
    </row>
    <row r="4839" spans="1:2" x14ac:dyDescent="0.15">
      <c r="A4839" t="s">
        <v>2381</v>
      </c>
      <c r="B4839" s="6">
        <v>1587221</v>
      </c>
    </row>
    <row r="4840" spans="1:2" x14ac:dyDescent="0.15">
      <c r="A4840" t="s">
        <v>7244</v>
      </c>
      <c r="B4840" s="6">
        <v>809708</v>
      </c>
    </row>
    <row r="4841" spans="1:2" x14ac:dyDescent="0.15">
      <c r="A4841" t="s">
        <v>7245</v>
      </c>
      <c r="B4841" s="6">
        <v>866439</v>
      </c>
    </row>
    <row r="4842" spans="1:2" x14ac:dyDescent="0.15">
      <c r="A4842" t="s">
        <v>7246</v>
      </c>
      <c r="B4842" s="6">
        <v>1328598</v>
      </c>
    </row>
    <row r="4843" spans="1:2" x14ac:dyDescent="0.15">
      <c r="A4843" t="s">
        <v>7247</v>
      </c>
      <c r="B4843" s="6">
        <v>320340</v>
      </c>
    </row>
    <row r="4844" spans="1:2" x14ac:dyDescent="0.15">
      <c r="A4844" t="s">
        <v>7248</v>
      </c>
      <c r="B4844" s="6">
        <v>1823882</v>
      </c>
    </row>
    <row r="4845" spans="1:2" x14ac:dyDescent="0.15">
      <c r="A4845" t="s">
        <v>215</v>
      </c>
      <c r="B4845" s="6">
        <v>1661460</v>
      </c>
    </row>
    <row r="4846" spans="1:2" x14ac:dyDescent="0.15">
      <c r="A4846" t="s">
        <v>7249</v>
      </c>
      <c r="B4846" s="6">
        <v>65312</v>
      </c>
    </row>
    <row r="4847" spans="1:2" x14ac:dyDescent="0.15">
      <c r="A4847" t="s">
        <v>7250</v>
      </c>
      <c r="B4847" s="6">
        <v>1612875</v>
      </c>
    </row>
    <row r="4848" spans="1:2" x14ac:dyDescent="0.15">
      <c r="A4848" t="s">
        <v>7251</v>
      </c>
      <c r="B4848" s="6">
        <v>1512228</v>
      </c>
    </row>
    <row r="4849" spans="1:2" x14ac:dyDescent="0.15">
      <c r="A4849" t="s">
        <v>7252</v>
      </c>
      <c r="B4849" s="6">
        <v>1259429</v>
      </c>
    </row>
    <row r="4850" spans="1:2" x14ac:dyDescent="0.15">
      <c r="A4850" t="s">
        <v>1596</v>
      </c>
      <c r="B4850" s="6">
        <v>1607678</v>
      </c>
    </row>
    <row r="4851" spans="1:2" x14ac:dyDescent="0.15">
      <c r="A4851" t="s">
        <v>7253</v>
      </c>
      <c r="B4851" s="6">
        <v>1526697</v>
      </c>
    </row>
    <row r="4852" spans="1:2" x14ac:dyDescent="0.15">
      <c r="A4852" t="s">
        <v>7254</v>
      </c>
      <c r="B4852" s="6">
        <v>1852332</v>
      </c>
    </row>
    <row r="4853" spans="1:2" x14ac:dyDescent="0.15">
      <c r="A4853" t="s">
        <v>1801</v>
      </c>
      <c r="B4853" s="6">
        <v>1636651</v>
      </c>
    </row>
    <row r="4854" spans="1:2" x14ac:dyDescent="0.15">
      <c r="A4854" t="s">
        <v>7255</v>
      </c>
      <c r="B4854" s="6">
        <v>1704299</v>
      </c>
    </row>
    <row r="4855" spans="1:2" x14ac:dyDescent="0.15">
      <c r="A4855" t="s">
        <v>7256</v>
      </c>
      <c r="B4855" s="6">
        <v>785557</v>
      </c>
    </row>
    <row r="4856" spans="1:2" x14ac:dyDescent="0.15">
      <c r="A4856" t="s">
        <v>7257</v>
      </c>
      <c r="B4856" s="6">
        <v>1817868</v>
      </c>
    </row>
    <row r="4857" spans="1:2" x14ac:dyDescent="0.15">
      <c r="A4857" t="s">
        <v>632</v>
      </c>
      <c r="B4857" s="6">
        <v>1119774</v>
      </c>
    </row>
    <row r="4858" spans="1:2" x14ac:dyDescent="0.15">
      <c r="A4858" t="s">
        <v>7258</v>
      </c>
      <c r="B4858" s="6">
        <v>1785680</v>
      </c>
    </row>
    <row r="4859" spans="1:2" x14ac:dyDescent="0.15">
      <c r="A4859" t="s">
        <v>7259</v>
      </c>
      <c r="B4859" s="6">
        <v>1486298</v>
      </c>
    </row>
    <row r="4860" spans="1:2" x14ac:dyDescent="0.15">
      <c r="A4860" t="s">
        <v>2400</v>
      </c>
      <c r="B4860" s="6">
        <v>1175680</v>
      </c>
    </row>
    <row r="4861" spans="1:2" x14ac:dyDescent="0.15">
      <c r="A4861" t="s">
        <v>7260</v>
      </c>
      <c r="B4861" s="6">
        <v>1913971</v>
      </c>
    </row>
    <row r="4862" spans="1:2" x14ac:dyDescent="0.15">
      <c r="A4862" t="s">
        <v>7261</v>
      </c>
      <c r="B4862" s="6">
        <v>1538847</v>
      </c>
    </row>
    <row r="4863" spans="1:2" x14ac:dyDescent="0.15">
      <c r="A4863" t="s">
        <v>7262</v>
      </c>
      <c r="B4863" s="6">
        <v>1665300</v>
      </c>
    </row>
    <row r="4864" spans="1:2" x14ac:dyDescent="0.15">
      <c r="A4864" t="s">
        <v>7263</v>
      </c>
      <c r="B4864" s="6">
        <v>1309082</v>
      </c>
    </row>
    <row r="4865" spans="1:2" x14ac:dyDescent="0.15">
      <c r="A4865" t="s">
        <v>7264</v>
      </c>
      <c r="B4865" s="6">
        <v>1767837</v>
      </c>
    </row>
    <row r="4866" spans="1:2" x14ac:dyDescent="0.15">
      <c r="A4866" t="s">
        <v>7265</v>
      </c>
      <c r="B4866" s="6">
        <v>1568292</v>
      </c>
    </row>
    <row r="4867" spans="1:2" x14ac:dyDescent="0.15">
      <c r="A4867" t="s">
        <v>7266</v>
      </c>
      <c r="B4867" s="6">
        <v>1870129</v>
      </c>
    </row>
    <row r="4868" spans="1:2" x14ac:dyDescent="0.15">
      <c r="A4868" t="s">
        <v>7267</v>
      </c>
      <c r="B4868" s="6">
        <v>100378</v>
      </c>
    </row>
    <row r="4869" spans="1:2" x14ac:dyDescent="0.15">
      <c r="A4869" t="s">
        <v>7268</v>
      </c>
      <c r="B4869" s="6">
        <v>1519505</v>
      </c>
    </row>
    <row r="4870" spans="1:2" x14ac:dyDescent="0.15">
      <c r="A4870" t="s">
        <v>2642</v>
      </c>
      <c r="B4870" s="6">
        <v>1043000</v>
      </c>
    </row>
    <row r="4871" spans="1:2" x14ac:dyDescent="0.15">
      <c r="A4871" t="s">
        <v>7269</v>
      </c>
      <c r="B4871" s="6">
        <v>1750735</v>
      </c>
    </row>
    <row r="4872" spans="1:2" x14ac:dyDescent="0.15">
      <c r="A4872" t="s">
        <v>7270</v>
      </c>
      <c r="B4872" s="6">
        <v>1501072</v>
      </c>
    </row>
    <row r="4873" spans="1:2" x14ac:dyDescent="0.15">
      <c r="A4873" t="s">
        <v>435</v>
      </c>
      <c r="B4873" s="6">
        <v>1583648</v>
      </c>
    </row>
    <row r="4874" spans="1:2" x14ac:dyDescent="0.15">
      <c r="A4874" t="s">
        <v>7271</v>
      </c>
      <c r="B4874" s="6">
        <v>69733</v>
      </c>
    </row>
    <row r="4875" spans="1:2" x14ac:dyDescent="0.15">
      <c r="A4875" t="s">
        <v>7272</v>
      </c>
      <c r="B4875" s="6">
        <v>1722010</v>
      </c>
    </row>
    <row r="4876" spans="1:2" x14ac:dyDescent="0.15">
      <c r="A4876" t="s">
        <v>7273</v>
      </c>
      <c r="B4876" s="6">
        <v>1847590</v>
      </c>
    </row>
    <row r="4877" spans="1:2" x14ac:dyDescent="0.15">
      <c r="A4877" t="s">
        <v>2833</v>
      </c>
      <c r="B4877" s="6">
        <v>1811115</v>
      </c>
    </row>
    <row r="4878" spans="1:2" x14ac:dyDescent="0.15">
      <c r="A4878" t="s">
        <v>7274</v>
      </c>
      <c r="B4878" s="6">
        <v>1842939</v>
      </c>
    </row>
    <row r="4879" spans="1:2" x14ac:dyDescent="0.15">
      <c r="A4879" t="s">
        <v>7275</v>
      </c>
      <c r="B4879" s="6">
        <v>700841</v>
      </c>
    </row>
    <row r="4880" spans="1:2" x14ac:dyDescent="0.15">
      <c r="A4880" t="s">
        <v>7276</v>
      </c>
      <c r="B4880" s="6">
        <v>1693577</v>
      </c>
    </row>
    <row r="4881" spans="1:2" x14ac:dyDescent="0.15">
      <c r="A4881" t="s">
        <v>7277</v>
      </c>
      <c r="B4881" s="6">
        <v>1556727</v>
      </c>
    </row>
    <row r="4882" spans="1:2" x14ac:dyDescent="0.15">
      <c r="A4882" t="s">
        <v>7278</v>
      </c>
      <c r="B4882" s="6">
        <v>1157647</v>
      </c>
    </row>
    <row r="4883" spans="1:2" x14ac:dyDescent="0.15">
      <c r="A4883" t="s">
        <v>7279</v>
      </c>
      <c r="B4883" s="6">
        <v>1842384</v>
      </c>
    </row>
    <row r="4884" spans="1:2" x14ac:dyDescent="0.15">
      <c r="A4884" t="s">
        <v>7280</v>
      </c>
      <c r="B4884" s="6">
        <v>1841004</v>
      </c>
    </row>
    <row r="4885" spans="1:2" x14ac:dyDescent="0.15">
      <c r="A4885" t="s">
        <v>7281</v>
      </c>
      <c r="B4885" s="6">
        <v>1114925</v>
      </c>
    </row>
    <row r="4886" spans="1:2" x14ac:dyDescent="0.15">
      <c r="A4886" t="s">
        <v>7282</v>
      </c>
      <c r="B4886" s="6">
        <v>1383055</v>
      </c>
    </row>
    <row r="4887" spans="1:2" x14ac:dyDescent="0.15">
      <c r="A4887" t="s">
        <v>7283</v>
      </c>
      <c r="B4887" s="6">
        <v>1690334</v>
      </c>
    </row>
    <row r="4888" spans="1:2" x14ac:dyDescent="0.15">
      <c r="A4888" t="s">
        <v>7284</v>
      </c>
      <c r="B4888" s="6">
        <v>1833764</v>
      </c>
    </row>
    <row r="4889" spans="1:2" x14ac:dyDescent="0.15">
      <c r="A4889" t="s">
        <v>1593</v>
      </c>
      <c r="B4889" s="6">
        <v>1042074</v>
      </c>
    </row>
    <row r="4890" spans="1:2" x14ac:dyDescent="0.15">
      <c r="A4890" t="s">
        <v>7285</v>
      </c>
      <c r="B4890" s="6">
        <v>1734520</v>
      </c>
    </row>
    <row r="4891" spans="1:2" x14ac:dyDescent="0.15">
      <c r="A4891" t="s">
        <v>7286</v>
      </c>
      <c r="B4891" s="6">
        <v>1799290</v>
      </c>
    </row>
    <row r="4892" spans="1:2" x14ac:dyDescent="0.15">
      <c r="A4892" t="s">
        <v>7287</v>
      </c>
      <c r="B4892" s="6">
        <v>1449488</v>
      </c>
    </row>
    <row r="4893" spans="1:2" x14ac:dyDescent="0.15">
      <c r="A4893" t="s">
        <v>7288</v>
      </c>
      <c r="B4893" s="6">
        <v>1770088</v>
      </c>
    </row>
    <row r="4894" spans="1:2" x14ac:dyDescent="0.15">
      <c r="A4894" t="s">
        <v>7289</v>
      </c>
      <c r="B4894" s="6">
        <v>1462586</v>
      </c>
    </row>
    <row r="4895" spans="1:2" x14ac:dyDescent="0.15">
      <c r="A4895" t="s">
        <v>7290</v>
      </c>
      <c r="B4895" s="6">
        <v>1181504</v>
      </c>
    </row>
    <row r="4896" spans="1:2" x14ac:dyDescent="0.15">
      <c r="A4896" t="s">
        <v>7291</v>
      </c>
      <c r="B4896" s="6">
        <v>5094</v>
      </c>
    </row>
    <row r="4897" spans="1:2" x14ac:dyDescent="0.15">
      <c r="A4897" t="s">
        <v>7292</v>
      </c>
      <c r="B4897" s="6">
        <v>1392091</v>
      </c>
    </row>
    <row r="4898" spans="1:2" x14ac:dyDescent="0.15">
      <c r="A4898" t="s">
        <v>7293</v>
      </c>
      <c r="B4898" s="6">
        <v>1245648</v>
      </c>
    </row>
    <row r="4899" spans="1:2" x14ac:dyDescent="0.15">
      <c r="A4899" t="s">
        <v>7294</v>
      </c>
      <c r="B4899" s="6">
        <v>1820175</v>
      </c>
    </row>
    <row r="4900" spans="1:2" x14ac:dyDescent="0.15">
      <c r="A4900" t="s">
        <v>7295</v>
      </c>
      <c r="B4900" s="6">
        <v>1465872</v>
      </c>
    </row>
    <row r="4901" spans="1:2" x14ac:dyDescent="0.15">
      <c r="A4901" t="s">
        <v>7296</v>
      </c>
      <c r="B4901" s="6">
        <v>833040</v>
      </c>
    </row>
    <row r="4902" spans="1:2" x14ac:dyDescent="0.15">
      <c r="A4902" t="s">
        <v>7297</v>
      </c>
      <c r="B4902" s="6">
        <v>1838821</v>
      </c>
    </row>
    <row r="4903" spans="1:2" x14ac:dyDescent="0.15">
      <c r="A4903" t="s">
        <v>7298</v>
      </c>
      <c r="B4903" s="6">
        <v>1819724</v>
      </c>
    </row>
    <row r="4904" spans="1:2" x14ac:dyDescent="0.15">
      <c r="A4904" t="s">
        <v>7299</v>
      </c>
      <c r="B4904" s="6">
        <v>1286613</v>
      </c>
    </row>
    <row r="4905" spans="1:2" x14ac:dyDescent="0.15">
      <c r="A4905" t="s">
        <v>7300</v>
      </c>
      <c r="B4905" s="6">
        <v>859796</v>
      </c>
    </row>
    <row r="4906" spans="1:2" x14ac:dyDescent="0.15">
      <c r="A4906" t="s">
        <v>7301</v>
      </c>
      <c r="B4906" s="6">
        <v>1720161</v>
      </c>
    </row>
    <row r="4907" spans="1:2" x14ac:dyDescent="0.15">
      <c r="A4907" t="s">
        <v>7302</v>
      </c>
      <c r="B4907" s="6">
        <v>1823200</v>
      </c>
    </row>
    <row r="4908" spans="1:2" x14ac:dyDescent="0.15">
      <c r="A4908" t="s">
        <v>7303</v>
      </c>
      <c r="B4908" s="6">
        <v>1753539</v>
      </c>
    </row>
    <row r="4909" spans="1:2" x14ac:dyDescent="0.15">
      <c r="A4909" t="s">
        <v>7304</v>
      </c>
      <c r="B4909" s="6">
        <v>1018164</v>
      </c>
    </row>
    <row r="4910" spans="1:2" x14ac:dyDescent="0.15">
      <c r="A4910" t="s">
        <v>2832</v>
      </c>
      <c r="B4910" s="6">
        <v>1289340</v>
      </c>
    </row>
    <row r="4911" spans="1:2" x14ac:dyDescent="0.15">
      <c r="A4911" t="s">
        <v>7305</v>
      </c>
      <c r="B4911" s="6">
        <v>315374</v>
      </c>
    </row>
    <row r="4912" spans="1:2" x14ac:dyDescent="0.15">
      <c r="A4912" t="s">
        <v>7306</v>
      </c>
      <c r="B4912" s="6">
        <v>842517</v>
      </c>
    </row>
    <row r="4913" spans="1:2" x14ac:dyDescent="0.15">
      <c r="A4913" t="s">
        <v>7307</v>
      </c>
      <c r="B4913" s="6">
        <v>1412100</v>
      </c>
    </row>
    <row r="4914" spans="1:2" x14ac:dyDescent="0.15">
      <c r="A4914" t="s">
        <v>1572</v>
      </c>
      <c r="B4914" s="6">
        <v>1326190</v>
      </c>
    </row>
    <row r="4915" spans="1:2" x14ac:dyDescent="0.15">
      <c r="A4915" t="s">
        <v>7308</v>
      </c>
      <c r="B4915" s="6">
        <v>1645842</v>
      </c>
    </row>
    <row r="4916" spans="1:2" x14ac:dyDescent="0.15">
      <c r="A4916" t="s">
        <v>7309</v>
      </c>
      <c r="B4916" s="6">
        <v>1852432</v>
      </c>
    </row>
    <row r="4917" spans="1:2" x14ac:dyDescent="0.15">
      <c r="A4917" t="s">
        <v>574</v>
      </c>
      <c r="B4917" s="6">
        <v>1656634</v>
      </c>
    </row>
    <row r="4918" spans="1:2" x14ac:dyDescent="0.15">
      <c r="A4918" t="s">
        <v>7310</v>
      </c>
      <c r="B4918" s="6">
        <v>873860</v>
      </c>
    </row>
    <row r="4919" spans="1:2" x14ac:dyDescent="0.15">
      <c r="A4919" t="s">
        <v>7311</v>
      </c>
      <c r="B4919" s="6">
        <v>1057861</v>
      </c>
    </row>
    <row r="4920" spans="1:2" x14ac:dyDescent="0.15">
      <c r="A4920" t="s">
        <v>7312</v>
      </c>
      <c r="B4920" s="6">
        <v>1828376</v>
      </c>
    </row>
    <row r="4921" spans="1:2" x14ac:dyDescent="0.15">
      <c r="A4921" t="s">
        <v>7313</v>
      </c>
      <c r="B4921" s="6">
        <v>1843724</v>
      </c>
    </row>
    <row r="4922" spans="1:2" x14ac:dyDescent="0.15">
      <c r="A4922" t="s">
        <v>7314</v>
      </c>
      <c r="B4922" s="6">
        <v>1557265</v>
      </c>
    </row>
    <row r="4923" spans="1:2" x14ac:dyDescent="0.15">
      <c r="A4923" t="s">
        <v>7315</v>
      </c>
      <c r="B4923" s="6">
        <v>1610682</v>
      </c>
    </row>
    <row r="4924" spans="1:2" x14ac:dyDescent="0.15">
      <c r="A4924" t="s">
        <v>7316</v>
      </c>
      <c r="B4924" s="6">
        <v>807707</v>
      </c>
    </row>
    <row r="4925" spans="1:2" x14ac:dyDescent="0.15">
      <c r="A4925" t="s">
        <v>7317</v>
      </c>
      <c r="B4925" s="6">
        <v>1846968</v>
      </c>
    </row>
    <row r="4926" spans="1:2" x14ac:dyDescent="0.15">
      <c r="A4926" t="s">
        <v>7318</v>
      </c>
      <c r="B4926" s="6">
        <v>803164</v>
      </c>
    </row>
    <row r="4927" spans="1:2" x14ac:dyDescent="0.15">
      <c r="A4927" t="s">
        <v>2568</v>
      </c>
      <c r="B4927" s="6">
        <v>1360214</v>
      </c>
    </row>
    <row r="4928" spans="1:2" x14ac:dyDescent="0.15">
      <c r="A4928" t="s">
        <v>7319</v>
      </c>
      <c r="B4928" s="6">
        <v>1158172</v>
      </c>
    </row>
    <row r="4929" spans="1:2" x14ac:dyDescent="0.15">
      <c r="A4929" t="s">
        <v>7320</v>
      </c>
      <c r="B4929" s="6">
        <v>844959</v>
      </c>
    </row>
    <row r="4930" spans="1:2" x14ac:dyDescent="0.15">
      <c r="A4930" t="s">
        <v>7321</v>
      </c>
      <c r="B4930" s="6">
        <v>1176334</v>
      </c>
    </row>
    <row r="4931" spans="1:2" x14ac:dyDescent="0.15">
      <c r="A4931" t="s">
        <v>7322</v>
      </c>
      <c r="B4931" s="6">
        <v>1842219</v>
      </c>
    </row>
    <row r="4932" spans="1:2" x14ac:dyDescent="0.15">
      <c r="A4932" t="s">
        <v>2145</v>
      </c>
      <c r="B4932" s="6">
        <v>1408443</v>
      </c>
    </row>
    <row r="4933" spans="1:2" x14ac:dyDescent="0.15">
      <c r="A4933" t="s">
        <v>2578</v>
      </c>
      <c r="B4933" s="6">
        <v>714256</v>
      </c>
    </row>
    <row r="4934" spans="1:2" x14ac:dyDescent="0.15">
      <c r="A4934" t="s">
        <v>7323</v>
      </c>
      <c r="B4934" s="6">
        <v>1849058</v>
      </c>
    </row>
    <row r="4935" spans="1:2" x14ac:dyDescent="0.15">
      <c r="A4935" t="s">
        <v>1794</v>
      </c>
      <c r="B4935" s="6">
        <v>1822791</v>
      </c>
    </row>
    <row r="4936" spans="1:2" x14ac:dyDescent="0.15">
      <c r="A4936" t="s">
        <v>7324</v>
      </c>
      <c r="B4936" s="6">
        <v>1499832</v>
      </c>
    </row>
    <row r="4937" spans="1:2" x14ac:dyDescent="0.15">
      <c r="A4937" t="s">
        <v>7325</v>
      </c>
      <c r="B4937" s="6">
        <v>1529628</v>
      </c>
    </row>
    <row r="4938" spans="1:2" x14ac:dyDescent="0.15">
      <c r="A4938" t="s">
        <v>7326</v>
      </c>
      <c r="B4938" s="6">
        <v>1847440</v>
      </c>
    </row>
    <row r="4939" spans="1:2" x14ac:dyDescent="0.15">
      <c r="A4939" t="s">
        <v>7327</v>
      </c>
      <c r="B4939" s="6">
        <v>74046</v>
      </c>
    </row>
    <row r="4940" spans="1:2" x14ac:dyDescent="0.15">
      <c r="A4940" t="s">
        <v>7328</v>
      </c>
      <c r="B4940" s="6">
        <v>1847398</v>
      </c>
    </row>
    <row r="4941" spans="1:2" x14ac:dyDescent="0.15">
      <c r="A4941" t="s">
        <v>7329</v>
      </c>
      <c r="B4941" s="6">
        <v>1857662</v>
      </c>
    </row>
    <row r="4942" spans="1:2" x14ac:dyDescent="0.15">
      <c r="A4942" t="s">
        <v>7330</v>
      </c>
      <c r="B4942" s="6">
        <v>1773087</v>
      </c>
    </row>
    <row r="4943" spans="1:2" x14ac:dyDescent="0.15">
      <c r="A4943" t="s">
        <v>7331</v>
      </c>
      <c r="B4943" s="6">
        <v>1807594</v>
      </c>
    </row>
    <row r="4944" spans="1:2" x14ac:dyDescent="0.15">
      <c r="A4944" t="s">
        <v>558</v>
      </c>
      <c r="B4944" s="6">
        <v>1660334</v>
      </c>
    </row>
    <row r="4945" spans="1:2" x14ac:dyDescent="0.15">
      <c r="A4945" t="s">
        <v>7332</v>
      </c>
      <c r="B4945" s="6">
        <v>1316463</v>
      </c>
    </row>
    <row r="4946" spans="1:2" x14ac:dyDescent="0.15">
      <c r="A4946" t="s">
        <v>471</v>
      </c>
      <c r="B4946" s="6">
        <v>1506184</v>
      </c>
    </row>
    <row r="4947" spans="1:2" x14ac:dyDescent="0.15">
      <c r="A4947" t="s">
        <v>7333</v>
      </c>
      <c r="B4947" s="6">
        <v>1164771</v>
      </c>
    </row>
    <row r="4948" spans="1:2" x14ac:dyDescent="0.15">
      <c r="A4948" t="s">
        <v>7334</v>
      </c>
      <c r="B4948" s="6">
        <v>1195734</v>
      </c>
    </row>
    <row r="4949" spans="1:2" x14ac:dyDescent="0.15">
      <c r="A4949" t="s">
        <v>7335</v>
      </c>
      <c r="B4949" s="6">
        <v>1841867</v>
      </c>
    </row>
    <row r="4950" spans="1:2" x14ac:dyDescent="0.15">
      <c r="A4950" t="s">
        <v>1828</v>
      </c>
      <c r="B4950" s="6">
        <v>1280776</v>
      </c>
    </row>
    <row r="4951" spans="1:2" x14ac:dyDescent="0.15">
      <c r="A4951" t="s">
        <v>7336</v>
      </c>
      <c r="B4951" s="6">
        <v>1572334</v>
      </c>
    </row>
    <row r="4952" spans="1:2" x14ac:dyDescent="0.15">
      <c r="A4952" t="s">
        <v>7337</v>
      </c>
      <c r="B4952" s="6">
        <v>1814974</v>
      </c>
    </row>
    <row r="4953" spans="1:2" x14ac:dyDescent="0.15">
      <c r="A4953" t="s">
        <v>7338</v>
      </c>
      <c r="B4953" s="6">
        <v>830622</v>
      </c>
    </row>
    <row r="4954" spans="1:2" x14ac:dyDescent="0.15">
      <c r="A4954" t="s">
        <v>7339</v>
      </c>
      <c r="B4954" s="6">
        <v>72633</v>
      </c>
    </row>
    <row r="4955" spans="1:2" x14ac:dyDescent="0.15">
      <c r="A4955" t="s">
        <v>7340</v>
      </c>
      <c r="B4955" s="6">
        <v>75208</v>
      </c>
    </row>
    <row r="4956" spans="1:2" x14ac:dyDescent="0.15">
      <c r="A4956" t="s">
        <v>7341</v>
      </c>
      <c r="B4956" s="6">
        <v>1134115</v>
      </c>
    </row>
    <row r="4957" spans="1:2" x14ac:dyDescent="0.15">
      <c r="A4957" t="s">
        <v>1182</v>
      </c>
      <c r="B4957" s="6">
        <v>1836379</v>
      </c>
    </row>
    <row r="4958" spans="1:2" x14ac:dyDescent="0.15">
      <c r="A4958" t="s">
        <v>7342</v>
      </c>
      <c r="B4958" s="6">
        <v>825345</v>
      </c>
    </row>
    <row r="4959" spans="1:2" x14ac:dyDescent="0.15">
      <c r="A4959" t="s">
        <v>7343</v>
      </c>
      <c r="B4959" s="6">
        <v>30125</v>
      </c>
    </row>
    <row r="4960" spans="1:2" x14ac:dyDescent="0.15">
      <c r="A4960" t="s">
        <v>7344</v>
      </c>
      <c r="B4960" s="6">
        <v>1852767</v>
      </c>
    </row>
    <row r="4961" spans="1:2" x14ac:dyDescent="0.15">
      <c r="A4961" t="s">
        <v>2821</v>
      </c>
      <c r="B4961" s="6">
        <v>1239819</v>
      </c>
    </row>
    <row r="4962" spans="1:2" x14ac:dyDescent="0.15">
      <c r="A4962" t="s">
        <v>1605</v>
      </c>
      <c r="B4962" s="6">
        <v>1757064</v>
      </c>
    </row>
    <row r="4963" spans="1:2" x14ac:dyDescent="0.15">
      <c r="A4963" t="s">
        <v>7345</v>
      </c>
      <c r="B4963" s="6">
        <v>1808997</v>
      </c>
    </row>
    <row r="4964" spans="1:2" x14ac:dyDescent="0.15">
      <c r="A4964" t="s">
        <v>7346</v>
      </c>
      <c r="B4964" s="6">
        <v>1869824</v>
      </c>
    </row>
    <row r="4965" spans="1:2" x14ac:dyDescent="0.15">
      <c r="A4965" t="s">
        <v>7347</v>
      </c>
      <c r="B4965" s="6">
        <v>866273</v>
      </c>
    </row>
    <row r="4966" spans="1:2" x14ac:dyDescent="0.15">
      <c r="A4966" t="s">
        <v>7348</v>
      </c>
      <c r="B4966" s="6">
        <v>1382230</v>
      </c>
    </row>
    <row r="4967" spans="1:2" x14ac:dyDescent="0.15">
      <c r="A4967" t="s">
        <v>7349</v>
      </c>
      <c r="B4967" s="6">
        <v>943033</v>
      </c>
    </row>
    <row r="4968" spans="1:2" x14ac:dyDescent="0.15">
      <c r="A4968" t="s">
        <v>7350</v>
      </c>
      <c r="B4968" s="6">
        <v>1752036</v>
      </c>
    </row>
    <row r="4969" spans="1:2" x14ac:dyDescent="0.15">
      <c r="A4969" t="s">
        <v>7351</v>
      </c>
      <c r="B4969" s="6">
        <v>1448397</v>
      </c>
    </row>
    <row r="4970" spans="1:2" x14ac:dyDescent="0.15">
      <c r="A4970" t="s">
        <v>7352</v>
      </c>
      <c r="B4970" s="6">
        <v>1861233</v>
      </c>
    </row>
    <row r="4971" spans="1:2" x14ac:dyDescent="0.15">
      <c r="A4971" t="s">
        <v>7353</v>
      </c>
      <c r="B4971" s="6">
        <v>1856365</v>
      </c>
    </row>
    <row r="4972" spans="1:2" x14ac:dyDescent="0.15">
      <c r="A4972" t="s">
        <v>7354</v>
      </c>
      <c r="B4972" s="6">
        <v>1579214</v>
      </c>
    </row>
    <row r="4973" spans="1:2" x14ac:dyDescent="0.15">
      <c r="A4973" t="s">
        <v>7355</v>
      </c>
      <c r="B4973" s="6">
        <v>1435508</v>
      </c>
    </row>
    <row r="4974" spans="1:2" x14ac:dyDescent="0.15">
      <c r="A4974" t="s">
        <v>7356</v>
      </c>
      <c r="B4974" s="6">
        <v>33488</v>
      </c>
    </row>
    <row r="4975" spans="1:2" x14ac:dyDescent="0.15">
      <c r="A4975" t="s">
        <v>7357</v>
      </c>
      <c r="B4975" s="6">
        <v>1848165</v>
      </c>
    </row>
    <row r="4976" spans="1:2" x14ac:dyDescent="0.15">
      <c r="A4976" t="s">
        <v>7358</v>
      </c>
      <c r="B4976" s="6">
        <v>1377630</v>
      </c>
    </row>
    <row r="4977" spans="1:2" x14ac:dyDescent="0.15">
      <c r="A4977" t="s">
        <v>2002</v>
      </c>
      <c r="B4977" s="6">
        <v>1341235</v>
      </c>
    </row>
    <row r="4978" spans="1:2" x14ac:dyDescent="0.15">
      <c r="A4978" t="s">
        <v>7359</v>
      </c>
      <c r="B4978" s="6">
        <v>1849280</v>
      </c>
    </row>
    <row r="4979" spans="1:2" x14ac:dyDescent="0.15">
      <c r="A4979" t="s">
        <v>66</v>
      </c>
      <c r="B4979" s="6">
        <v>1325879</v>
      </c>
    </row>
    <row r="4980" spans="1:2" x14ac:dyDescent="0.15">
      <c r="A4980" t="s">
        <v>7360</v>
      </c>
      <c r="B4980" s="6">
        <v>1341170</v>
      </c>
    </row>
    <row r="4981" spans="1:2" x14ac:dyDescent="0.15">
      <c r="A4981" t="s">
        <v>2263</v>
      </c>
      <c r="B4981" s="6">
        <v>1801777</v>
      </c>
    </row>
    <row r="4982" spans="1:2" x14ac:dyDescent="0.15">
      <c r="A4982" t="s">
        <v>7361</v>
      </c>
      <c r="B4982" s="6">
        <v>1536674</v>
      </c>
    </row>
    <row r="4983" spans="1:2" x14ac:dyDescent="0.15">
      <c r="A4983" t="s">
        <v>7362</v>
      </c>
      <c r="B4983" s="6">
        <v>1069533</v>
      </c>
    </row>
    <row r="4984" spans="1:2" x14ac:dyDescent="0.15">
      <c r="A4984" t="s">
        <v>2953</v>
      </c>
      <c r="B4984" s="6">
        <v>1292519</v>
      </c>
    </row>
    <row r="4985" spans="1:2" x14ac:dyDescent="0.15">
      <c r="A4985" t="s">
        <v>7363</v>
      </c>
      <c r="B4985" s="6">
        <v>1228509</v>
      </c>
    </row>
    <row r="4986" spans="1:2" x14ac:dyDescent="0.15">
      <c r="A4986" t="s">
        <v>7364</v>
      </c>
      <c r="B4986" s="6">
        <v>897802</v>
      </c>
    </row>
    <row r="4987" spans="1:2" x14ac:dyDescent="0.15">
      <c r="A4987" t="s">
        <v>2838</v>
      </c>
      <c r="B4987" s="6">
        <v>1528287</v>
      </c>
    </row>
    <row r="4988" spans="1:2" x14ac:dyDescent="0.15">
      <c r="A4988" t="s">
        <v>7365</v>
      </c>
      <c r="B4988" s="6">
        <v>1828326</v>
      </c>
    </row>
    <row r="4989" spans="1:2" x14ac:dyDescent="0.15">
      <c r="A4989" t="s">
        <v>7366</v>
      </c>
      <c r="B4989" s="6">
        <v>1832010</v>
      </c>
    </row>
    <row r="4990" spans="1:2" x14ac:dyDescent="0.15">
      <c r="A4990" t="s">
        <v>7367</v>
      </c>
      <c r="B4990" s="6">
        <v>766011</v>
      </c>
    </row>
    <row r="4991" spans="1:2" x14ac:dyDescent="0.15">
      <c r="A4991" t="s">
        <v>7368</v>
      </c>
      <c r="B4991" s="6">
        <v>877019</v>
      </c>
    </row>
    <row r="4992" spans="1:2" x14ac:dyDescent="0.15">
      <c r="A4992" t="s">
        <v>7369</v>
      </c>
      <c r="B4992" s="6">
        <v>1874071</v>
      </c>
    </row>
    <row r="4993" spans="1:2" x14ac:dyDescent="0.15">
      <c r="A4993" t="s">
        <v>7370</v>
      </c>
      <c r="B4993" s="6">
        <v>1383062</v>
      </c>
    </row>
    <row r="4994" spans="1:2" x14ac:dyDescent="0.15">
      <c r="A4994" t="s">
        <v>7371</v>
      </c>
      <c r="B4994" s="6">
        <v>1726126</v>
      </c>
    </row>
    <row r="4995" spans="1:2" x14ac:dyDescent="0.15">
      <c r="A4995" t="s">
        <v>7372</v>
      </c>
      <c r="B4995" s="6">
        <v>923571</v>
      </c>
    </row>
    <row r="4996" spans="1:2" x14ac:dyDescent="0.15">
      <c r="A4996" t="s">
        <v>1407</v>
      </c>
      <c r="B4996" s="6">
        <v>1828185</v>
      </c>
    </row>
    <row r="4997" spans="1:2" x14ac:dyDescent="0.15">
      <c r="A4997" t="s">
        <v>7373</v>
      </c>
      <c r="B4997" s="6">
        <v>948708</v>
      </c>
    </row>
    <row r="4998" spans="1:2" x14ac:dyDescent="0.15">
      <c r="A4998" t="s">
        <v>7374</v>
      </c>
      <c r="B4998" s="6">
        <v>1534992</v>
      </c>
    </row>
    <row r="4999" spans="1:2" x14ac:dyDescent="0.15">
      <c r="A4999" t="s">
        <v>7375</v>
      </c>
      <c r="B4999" s="6">
        <v>1825437</v>
      </c>
    </row>
    <row r="5000" spans="1:2" x14ac:dyDescent="0.15">
      <c r="A5000" t="s">
        <v>7376</v>
      </c>
      <c r="B5000" s="6">
        <v>1177162</v>
      </c>
    </row>
    <row r="5001" spans="1:2" x14ac:dyDescent="0.15">
      <c r="A5001" t="s">
        <v>7377</v>
      </c>
      <c r="B5001" s="6">
        <v>1330016</v>
      </c>
    </row>
    <row r="5002" spans="1:2" x14ac:dyDescent="0.15">
      <c r="A5002" t="s">
        <v>7378</v>
      </c>
      <c r="B5002" s="6">
        <v>893847</v>
      </c>
    </row>
    <row r="5003" spans="1:2" x14ac:dyDescent="0.15">
      <c r="A5003" t="s">
        <v>7379</v>
      </c>
      <c r="B5003" s="6">
        <v>1855644</v>
      </c>
    </row>
    <row r="5004" spans="1:2" x14ac:dyDescent="0.15">
      <c r="A5004" t="s">
        <v>7380</v>
      </c>
      <c r="B5004" s="6">
        <v>1081834</v>
      </c>
    </row>
    <row r="5005" spans="1:2" x14ac:dyDescent="0.15">
      <c r="A5005" t="s">
        <v>182</v>
      </c>
      <c r="B5005" s="6">
        <v>1627281</v>
      </c>
    </row>
    <row r="5006" spans="1:2" x14ac:dyDescent="0.15">
      <c r="A5006" t="s">
        <v>7381</v>
      </c>
      <c r="B5006" s="6">
        <v>1564584</v>
      </c>
    </row>
    <row r="5007" spans="1:2" x14ac:dyDescent="0.15">
      <c r="A5007" t="s">
        <v>1780</v>
      </c>
      <c r="B5007" s="6">
        <v>1445499</v>
      </c>
    </row>
    <row r="5008" spans="1:2" x14ac:dyDescent="0.15">
      <c r="A5008" t="s">
        <v>7382</v>
      </c>
      <c r="B5008" s="6">
        <v>1766368</v>
      </c>
    </row>
    <row r="5009" spans="1:2" x14ac:dyDescent="0.15">
      <c r="A5009" t="s">
        <v>7383</v>
      </c>
      <c r="B5009" s="6">
        <v>1514281</v>
      </c>
    </row>
    <row r="5010" spans="1:2" x14ac:dyDescent="0.15">
      <c r="A5010" t="s">
        <v>7384</v>
      </c>
      <c r="B5010" s="6">
        <v>1462418</v>
      </c>
    </row>
    <row r="5011" spans="1:2" x14ac:dyDescent="0.15">
      <c r="A5011" t="s">
        <v>7385</v>
      </c>
      <c r="B5011" s="6">
        <v>891038</v>
      </c>
    </row>
    <row r="5012" spans="1:2" x14ac:dyDescent="0.15">
      <c r="A5012" t="s">
        <v>7386</v>
      </c>
      <c r="B5012" s="6">
        <v>1047716</v>
      </c>
    </row>
    <row r="5013" spans="1:2" x14ac:dyDescent="0.15">
      <c r="A5013" t="s">
        <v>7387</v>
      </c>
      <c r="B5013" s="6">
        <v>36840</v>
      </c>
    </row>
    <row r="5014" spans="1:2" x14ac:dyDescent="0.15">
      <c r="A5014" t="s">
        <v>7388</v>
      </c>
      <c r="B5014" s="6">
        <v>3197</v>
      </c>
    </row>
    <row r="5015" spans="1:2" x14ac:dyDescent="0.15">
      <c r="A5015" t="s">
        <v>3024</v>
      </c>
      <c r="B5015" s="6">
        <v>1436126</v>
      </c>
    </row>
    <row r="5016" spans="1:2" x14ac:dyDescent="0.15">
      <c r="A5016" t="s">
        <v>7389</v>
      </c>
      <c r="B5016" s="6">
        <v>1785424</v>
      </c>
    </row>
    <row r="5017" spans="1:2" x14ac:dyDescent="0.15">
      <c r="A5017" t="s">
        <v>2640</v>
      </c>
      <c r="B5017" s="6">
        <v>1337013</v>
      </c>
    </row>
    <row r="5018" spans="1:2" x14ac:dyDescent="0.15">
      <c r="A5018" t="s">
        <v>7390</v>
      </c>
      <c r="B5018" s="6">
        <v>1835205</v>
      </c>
    </row>
    <row r="5019" spans="1:2" x14ac:dyDescent="0.15">
      <c r="A5019" t="s">
        <v>7391</v>
      </c>
      <c r="B5019" s="6">
        <v>1873324</v>
      </c>
    </row>
    <row r="5020" spans="1:2" x14ac:dyDescent="0.15">
      <c r="A5020" t="s">
        <v>3016</v>
      </c>
      <c r="B5020" s="6">
        <v>1417802</v>
      </c>
    </row>
    <row r="5021" spans="1:2" x14ac:dyDescent="0.15">
      <c r="A5021" t="s">
        <v>7392</v>
      </c>
      <c r="B5021" s="6">
        <v>1442999</v>
      </c>
    </row>
    <row r="5022" spans="1:2" x14ac:dyDescent="0.15">
      <c r="A5022" t="s">
        <v>2999</v>
      </c>
      <c r="B5022" s="6">
        <v>2178</v>
      </c>
    </row>
    <row r="5023" spans="1:2" x14ac:dyDescent="0.15">
      <c r="A5023" t="s">
        <v>7393</v>
      </c>
      <c r="B5023" s="6">
        <v>1701809</v>
      </c>
    </row>
    <row r="5024" spans="1:2" x14ac:dyDescent="0.15">
      <c r="A5024" t="s">
        <v>7394</v>
      </c>
      <c r="B5024" s="6">
        <v>1738906</v>
      </c>
    </row>
    <row r="5025" spans="1:2" x14ac:dyDescent="0.15">
      <c r="A5025" t="s">
        <v>212</v>
      </c>
      <c r="B5025" s="6">
        <v>1826492</v>
      </c>
    </row>
    <row r="5026" spans="1:2" x14ac:dyDescent="0.15">
      <c r="A5026" t="s">
        <v>7395</v>
      </c>
      <c r="B5026" s="6">
        <v>1863428</v>
      </c>
    </row>
    <row r="5027" spans="1:2" x14ac:dyDescent="0.15">
      <c r="A5027" t="s">
        <v>7396</v>
      </c>
      <c r="B5027" s="6">
        <v>1502377</v>
      </c>
    </row>
    <row r="5028" spans="1:2" x14ac:dyDescent="0.15">
      <c r="A5028" t="s">
        <v>255</v>
      </c>
      <c r="B5028" s="6">
        <v>1680367</v>
      </c>
    </row>
    <row r="5029" spans="1:2" x14ac:dyDescent="0.15">
      <c r="A5029" t="s">
        <v>7397</v>
      </c>
      <c r="B5029" s="6">
        <v>1528356</v>
      </c>
    </row>
    <row r="5030" spans="1:2" x14ac:dyDescent="0.15">
      <c r="A5030" t="s">
        <v>7398</v>
      </c>
      <c r="B5030" s="6">
        <v>1561180</v>
      </c>
    </row>
    <row r="5031" spans="1:2" x14ac:dyDescent="0.15">
      <c r="A5031" t="s">
        <v>7399</v>
      </c>
      <c r="B5031" s="6">
        <v>1799332</v>
      </c>
    </row>
    <row r="5032" spans="1:2" x14ac:dyDescent="0.15">
      <c r="A5032" t="s">
        <v>7400</v>
      </c>
      <c r="B5032" s="6">
        <v>1720446</v>
      </c>
    </row>
    <row r="5033" spans="1:2" x14ac:dyDescent="0.15">
      <c r="A5033" t="s">
        <v>7401</v>
      </c>
      <c r="B5033" s="6">
        <v>1821146</v>
      </c>
    </row>
    <row r="5034" spans="1:2" x14ac:dyDescent="0.15">
      <c r="A5034" t="s">
        <v>7402</v>
      </c>
      <c r="B5034" s="6">
        <v>1705259</v>
      </c>
    </row>
    <row r="5035" spans="1:2" x14ac:dyDescent="0.15">
      <c r="A5035" t="s">
        <v>7403</v>
      </c>
      <c r="B5035" s="6">
        <v>1035976</v>
      </c>
    </row>
    <row r="5036" spans="1:2" x14ac:dyDescent="0.15">
      <c r="A5036" t="s">
        <v>7404</v>
      </c>
      <c r="B5036" s="6">
        <v>10329</v>
      </c>
    </row>
    <row r="5037" spans="1:2" x14ac:dyDescent="0.15">
      <c r="A5037" t="s">
        <v>7405</v>
      </c>
      <c r="B5037" s="6">
        <v>1059213</v>
      </c>
    </row>
    <row r="5038" spans="1:2" x14ac:dyDescent="0.15">
      <c r="A5038" t="s">
        <v>7406</v>
      </c>
      <c r="B5038" s="6">
        <v>1631761</v>
      </c>
    </row>
    <row r="5039" spans="1:2" x14ac:dyDescent="0.15">
      <c r="A5039" t="s">
        <v>1524</v>
      </c>
      <c r="B5039" s="6">
        <v>1701108</v>
      </c>
    </row>
    <row r="5040" spans="1:2" x14ac:dyDescent="0.15">
      <c r="A5040" t="s">
        <v>7407</v>
      </c>
      <c r="B5040" s="6">
        <v>1662684</v>
      </c>
    </row>
    <row r="5041" spans="1:2" x14ac:dyDescent="0.15">
      <c r="A5041" t="s">
        <v>7408</v>
      </c>
      <c r="B5041" s="6">
        <v>1562151</v>
      </c>
    </row>
    <row r="5042" spans="1:2" x14ac:dyDescent="0.15">
      <c r="A5042" t="s">
        <v>2035</v>
      </c>
      <c r="B5042" s="6">
        <v>1720725</v>
      </c>
    </row>
    <row r="5043" spans="1:2" x14ac:dyDescent="0.15">
      <c r="A5043" t="s">
        <v>7409</v>
      </c>
      <c r="B5043" s="6">
        <v>1452477</v>
      </c>
    </row>
    <row r="5044" spans="1:2" x14ac:dyDescent="0.15">
      <c r="A5044" t="s">
        <v>7410</v>
      </c>
      <c r="B5044" s="6">
        <v>1828377</v>
      </c>
    </row>
    <row r="5045" spans="1:2" x14ac:dyDescent="0.15">
      <c r="A5045" t="s">
        <v>7411</v>
      </c>
      <c r="B5045" s="6">
        <v>716605</v>
      </c>
    </row>
    <row r="5046" spans="1:2" x14ac:dyDescent="0.15">
      <c r="A5046" t="s">
        <v>7412</v>
      </c>
      <c r="B5046" s="6">
        <v>1358356</v>
      </c>
    </row>
    <row r="5047" spans="1:2" x14ac:dyDescent="0.15">
      <c r="A5047" t="s">
        <v>7413</v>
      </c>
      <c r="B5047" s="6">
        <v>818850</v>
      </c>
    </row>
    <row r="5048" spans="1:2" x14ac:dyDescent="0.15">
      <c r="A5048" t="s">
        <v>7414</v>
      </c>
      <c r="B5048" s="6">
        <v>1857086</v>
      </c>
    </row>
    <row r="5049" spans="1:2" x14ac:dyDescent="0.15">
      <c r="A5049" t="s">
        <v>565</v>
      </c>
      <c r="B5049" s="6">
        <v>1472091</v>
      </c>
    </row>
    <row r="5050" spans="1:2" x14ac:dyDescent="0.15">
      <c r="A5050" t="s">
        <v>7415</v>
      </c>
      <c r="B5050" s="6">
        <v>95953</v>
      </c>
    </row>
    <row r="5051" spans="1:2" x14ac:dyDescent="0.15">
      <c r="A5051" t="s">
        <v>7416</v>
      </c>
      <c r="B5051" s="6">
        <v>858706</v>
      </c>
    </row>
    <row r="5052" spans="1:2" x14ac:dyDescent="0.15">
      <c r="A5052" t="s">
        <v>7417</v>
      </c>
      <c r="B5052" s="6">
        <v>908311</v>
      </c>
    </row>
    <row r="5053" spans="1:2" x14ac:dyDescent="0.15">
      <c r="A5053" t="s">
        <v>7418</v>
      </c>
      <c r="B5053" s="6">
        <v>1819157</v>
      </c>
    </row>
    <row r="5054" spans="1:2" x14ac:dyDescent="0.15">
      <c r="A5054" t="s">
        <v>7419</v>
      </c>
      <c r="B5054" s="6">
        <v>1504234</v>
      </c>
    </row>
    <row r="5055" spans="1:2" x14ac:dyDescent="0.15">
      <c r="A5055" t="s">
        <v>7420</v>
      </c>
      <c r="B5055" s="6">
        <v>1709505</v>
      </c>
    </row>
    <row r="5056" spans="1:2" x14ac:dyDescent="0.15">
      <c r="A5056" t="s">
        <v>7421</v>
      </c>
      <c r="B5056" s="6">
        <v>1364128</v>
      </c>
    </row>
    <row r="5057" spans="1:2" x14ac:dyDescent="0.15">
      <c r="A5057" t="s">
        <v>338</v>
      </c>
      <c r="B5057" s="6">
        <v>1850838</v>
      </c>
    </row>
    <row r="5058" spans="1:2" x14ac:dyDescent="0.15">
      <c r="A5058" t="s">
        <v>7422</v>
      </c>
      <c r="B5058" s="6">
        <v>1831978</v>
      </c>
    </row>
    <row r="5059" spans="1:2" x14ac:dyDescent="0.15">
      <c r="A5059" t="s">
        <v>7423</v>
      </c>
      <c r="B5059" s="6">
        <v>1419275</v>
      </c>
    </row>
    <row r="5060" spans="1:2" x14ac:dyDescent="0.15">
      <c r="A5060" t="s">
        <v>1798</v>
      </c>
      <c r="B5060" s="6">
        <v>1434647</v>
      </c>
    </row>
    <row r="5061" spans="1:2" x14ac:dyDescent="0.15">
      <c r="A5061" t="s">
        <v>7424</v>
      </c>
      <c r="B5061" s="6">
        <v>1715433</v>
      </c>
    </row>
    <row r="5062" spans="1:2" x14ac:dyDescent="0.15">
      <c r="A5062" t="s">
        <v>7425</v>
      </c>
      <c r="B5062" s="6">
        <v>928340</v>
      </c>
    </row>
    <row r="5063" spans="1:2" x14ac:dyDescent="0.15">
      <c r="A5063" t="s">
        <v>2987</v>
      </c>
      <c r="B5063" s="6">
        <v>1782594</v>
      </c>
    </row>
    <row r="5064" spans="1:2" x14ac:dyDescent="0.15">
      <c r="A5064" t="s">
        <v>7426</v>
      </c>
      <c r="B5064" s="6">
        <v>832090</v>
      </c>
    </row>
    <row r="5065" spans="1:2" x14ac:dyDescent="0.15">
      <c r="A5065" t="s">
        <v>7427</v>
      </c>
      <c r="B5065" s="6">
        <v>1439237</v>
      </c>
    </row>
    <row r="5066" spans="1:2" x14ac:dyDescent="0.15">
      <c r="A5066" t="s">
        <v>7428</v>
      </c>
      <c r="B5066" s="6">
        <v>1859310</v>
      </c>
    </row>
    <row r="5067" spans="1:2" x14ac:dyDescent="0.15">
      <c r="A5067" t="s">
        <v>7429</v>
      </c>
      <c r="B5067" s="6">
        <v>355948</v>
      </c>
    </row>
    <row r="5068" spans="1:2" x14ac:dyDescent="0.15">
      <c r="A5068" t="s">
        <v>7430</v>
      </c>
      <c r="B5068" s="6">
        <v>1084991</v>
      </c>
    </row>
    <row r="5069" spans="1:2" x14ac:dyDescent="0.15">
      <c r="A5069" t="s">
        <v>7431</v>
      </c>
      <c r="B5069" s="6">
        <v>1841258</v>
      </c>
    </row>
    <row r="5070" spans="1:2" x14ac:dyDescent="0.15">
      <c r="A5070" t="s">
        <v>1784</v>
      </c>
      <c r="B5070" s="6">
        <v>1576885</v>
      </c>
    </row>
    <row r="5071" spans="1:2" x14ac:dyDescent="0.15">
      <c r="A5071" t="s">
        <v>7432</v>
      </c>
      <c r="B5071" s="6">
        <v>1845991</v>
      </c>
    </row>
    <row r="5072" spans="1:2" x14ac:dyDescent="0.15">
      <c r="A5072" t="s">
        <v>7433</v>
      </c>
      <c r="B5072" s="6">
        <v>1757932</v>
      </c>
    </row>
    <row r="5073" spans="1:2" x14ac:dyDescent="0.15">
      <c r="A5073" t="s">
        <v>7434</v>
      </c>
      <c r="B5073" s="6">
        <v>1503290</v>
      </c>
    </row>
    <row r="5074" spans="1:2" x14ac:dyDescent="0.15">
      <c r="A5074" t="s">
        <v>7435</v>
      </c>
      <c r="B5074" s="6">
        <v>1642365</v>
      </c>
    </row>
    <row r="5075" spans="1:2" x14ac:dyDescent="0.15">
      <c r="A5075" t="s">
        <v>2027</v>
      </c>
      <c r="B5075" s="6">
        <v>1211583</v>
      </c>
    </row>
    <row r="5076" spans="1:2" x14ac:dyDescent="0.15">
      <c r="A5076" t="s">
        <v>7436</v>
      </c>
      <c r="B5076" s="6">
        <v>1847986</v>
      </c>
    </row>
    <row r="5077" spans="1:2" x14ac:dyDescent="0.15">
      <c r="A5077" t="s">
        <v>389</v>
      </c>
      <c r="B5077" s="6">
        <v>1835579</v>
      </c>
    </row>
    <row r="5078" spans="1:2" x14ac:dyDescent="0.15">
      <c r="A5078" t="s">
        <v>2820</v>
      </c>
      <c r="B5078" s="6">
        <v>1628808</v>
      </c>
    </row>
    <row r="5079" spans="1:2" x14ac:dyDescent="0.15">
      <c r="A5079" t="s">
        <v>7437</v>
      </c>
      <c r="B5079" s="6">
        <v>1160791</v>
      </c>
    </row>
    <row r="5080" spans="1:2" x14ac:dyDescent="0.15">
      <c r="A5080" t="s">
        <v>7438</v>
      </c>
      <c r="B5080" s="6">
        <v>1725033</v>
      </c>
    </row>
    <row r="5081" spans="1:2" x14ac:dyDescent="0.15">
      <c r="A5081" t="s">
        <v>283</v>
      </c>
      <c r="B5081" s="6">
        <v>1818838</v>
      </c>
    </row>
    <row r="5082" spans="1:2" x14ac:dyDescent="0.15">
      <c r="A5082" t="s">
        <v>2238</v>
      </c>
      <c r="B5082" s="6">
        <v>1582554</v>
      </c>
    </row>
    <row r="5083" spans="1:2" x14ac:dyDescent="0.15">
      <c r="A5083" t="s">
        <v>549</v>
      </c>
      <c r="B5083" s="6">
        <v>1600847</v>
      </c>
    </row>
    <row r="5084" spans="1:2" x14ac:dyDescent="0.15">
      <c r="A5084" t="s">
        <v>7439</v>
      </c>
      <c r="B5084" s="6">
        <v>1634117</v>
      </c>
    </row>
    <row r="5085" spans="1:2" x14ac:dyDescent="0.15">
      <c r="A5085" t="s">
        <v>2825</v>
      </c>
      <c r="B5085" s="6">
        <v>1762303</v>
      </c>
    </row>
    <row r="5086" spans="1:2" x14ac:dyDescent="0.15">
      <c r="A5086" t="s">
        <v>7440</v>
      </c>
      <c r="B5086" s="6">
        <v>1787414</v>
      </c>
    </row>
    <row r="5087" spans="1:2" x14ac:dyDescent="0.15">
      <c r="A5087" t="s">
        <v>2959</v>
      </c>
      <c r="B5087" s="6">
        <v>1641631</v>
      </c>
    </row>
    <row r="5088" spans="1:2" x14ac:dyDescent="0.15">
      <c r="A5088" t="s">
        <v>7441</v>
      </c>
      <c r="B5088" s="6">
        <v>1865861</v>
      </c>
    </row>
    <row r="5089" spans="1:2" x14ac:dyDescent="0.15">
      <c r="A5089" t="s">
        <v>7442</v>
      </c>
      <c r="B5089" s="6">
        <v>1071840</v>
      </c>
    </row>
    <row r="5090" spans="1:2" x14ac:dyDescent="0.15">
      <c r="A5090" t="s">
        <v>7443</v>
      </c>
      <c r="B5090" s="6">
        <v>1016838</v>
      </c>
    </row>
    <row r="5091" spans="1:2" x14ac:dyDescent="0.15">
      <c r="A5091" t="s">
        <v>7444</v>
      </c>
      <c r="B5091" s="6">
        <v>880807</v>
      </c>
    </row>
    <row r="5092" spans="1:2" x14ac:dyDescent="0.15">
      <c r="A5092" t="s">
        <v>7445</v>
      </c>
      <c r="B5092" s="6">
        <v>816332</v>
      </c>
    </row>
    <row r="5093" spans="1:2" x14ac:dyDescent="0.15">
      <c r="A5093" t="s">
        <v>7446</v>
      </c>
      <c r="B5093" s="6">
        <v>1487918</v>
      </c>
    </row>
    <row r="5094" spans="1:2" x14ac:dyDescent="0.15">
      <c r="A5094" t="s">
        <v>7447</v>
      </c>
      <c r="B5094" s="6">
        <v>1687932</v>
      </c>
    </row>
    <row r="5095" spans="1:2" x14ac:dyDescent="0.15">
      <c r="A5095" t="s">
        <v>7448</v>
      </c>
      <c r="B5095" s="6">
        <v>1383057</v>
      </c>
    </row>
    <row r="5096" spans="1:2" x14ac:dyDescent="0.15">
      <c r="A5096" t="s">
        <v>7449</v>
      </c>
      <c r="B5096" s="6">
        <v>1550695</v>
      </c>
    </row>
    <row r="5097" spans="1:2" x14ac:dyDescent="0.15">
      <c r="A5097" t="s">
        <v>7450</v>
      </c>
      <c r="B5097" s="6">
        <v>1496749</v>
      </c>
    </row>
    <row r="5098" spans="1:2" x14ac:dyDescent="0.15">
      <c r="A5098" t="s">
        <v>7451</v>
      </c>
      <c r="B5098" s="6">
        <v>1305168</v>
      </c>
    </row>
    <row r="5099" spans="1:2" x14ac:dyDescent="0.15">
      <c r="A5099" t="s">
        <v>7452</v>
      </c>
      <c r="B5099" s="6">
        <v>1567345</v>
      </c>
    </row>
    <row r="5100" spans="1:2" x14ac:dyDescent="0.15">
      <c r="A5100" t="s">
        <v>7453</v>
      </c>
      <c r="B5100" s="6">
        <v>1058811</v>
      </c>
    </row>
    <row r="5101" spans="1:2" x14ac:dyDescent="0.15">
      <c r="A5101" t="s">
        <v>7454</v>
      </c>
      <c r="B5101" s="6">
        <v>1606698</v>
      </c>
    </row>
    <row r="5102" spans="1:2" x14ac:dyDescent="0.15">
      <c r="A5102" t="s">
        <v>7455</v>
      </c>
      <c r="B5102" s="6">
        <v>1870778</v>
      </c>
    </row>
    <row r="5103" spans="1:2" x14ac:dyDescent="0.15">
      <c r="A5103" t="s">
        <v>7456</v>
      </c>
      <c r="B5103" s="6">
        <v>1869365</v>
      </c>
    </row>
    <row r="5104" spans="1:2" x14ac:dyDescent="0.15">
      <c r="A5104" t="s">
        <v>7457</v>
      </c>
      <c r="B5104" s="6">
        <v>56868</v>
      </c>
    </row>
    <row r="5105" spans="1:2" x14ac:dyDescent="0.15">
      <c r="A5105" t="s">
        <v>651</v>
      </c>
      <c r="B5105" s="6">
        <v>1709401</v>
      </c>
    </row>
    <row r="5106" spans="1:2" x14ac:dyDescent="0.15">
      <c r="A5106" t="s">
        <v>7458</v>
      </c>
      <c r="B5106" s="6">
        <v>1558583</v>
      </c>
    </row>
    <row r="5107" spans="1:2" x14ac:dyDescent="0.15">
      <c r="A5107" t="s">
        <v>7459</v>
      </c>
      <c r="B5107" s="6">
        <v>1031029</v>
      </c>
    </row>
    <row r="5108" spans="1:2" x14ac:dyDescent="0.15">
      <c r="A5108" t="s">
        <v>2249</v>
      </c>
      <c r="B5108" s="6">
        <v>1684693</v>
      </c>
    </row>
    <row r="5109" spans="1:2" x14ac:dyDescent="0.15">
      <c r="A5109" t="s">
        <v>7460</v>
      </c>
      <c r="B5109" s="6">
        <v>1119769</v>
      </c>
    </row>
    <row r="5110" spans="1:2" x14ac:dyDescent="0.15">
      <c r="A5110" t="s">
        <v>7461</v>
      </c>
      <c r="B5110" s="6">
        <v>1401564</v>
      </c>
    </row>
    <row r="5111" spans="1:2" x14ac:dyDescent="0.15">
      <c r="A5111" t="s">
        <v>7462</v>
      </c>
      <c r="B5111" s="6">
        <v>1532383</v>
      </c>
    </row>
    <row r="5112" spans="1:2" x14ac:dyDescent="0.15">
      <c r="A5112" t="s">
        <v>973</v>
      </c>
      <c r="B5112" s="6">
        <v>1613780</v>
      </c>
    </row>
    <row r="5113" spans="1:2" x14ac:dyDescent="0.15">
      <c r="A5113" t="s">
        <v>7463</v>
      </c>
      <c r="B5113" s="6">
        <v>1842356</v>
      </c>
    </row>
    <row r="5114" spans="1:2" x14ac:dyDescent="0.15">
      <c r="A5114" t="s">
        <v>7464</v>
      </c>
      <c r="B5114" s="6">
        <v>836147</v>
      </c>
    </row>
    <row r="5115" spans="1:2" x14ac:dyDescent="0.15">
      <c r="A5115" t="s">
        <v>7465</v>
      </c>
      <c r="B5115" s="6">
        <v>1648087</v>
      </c>
    </row>
    <row r="5116" spans="1:2" x14ac:dyDescent="0.15">
      <c r="A5116" t="s">
        <v>7466</v>
      </c>
      <c r="B5116" s="6">
        <v>1823383</v>
      </c>
    </row>
    <row r="5117" spans="1:2" x14ac:dyDescent="0.15">
      <c r="A5117" t="s">
        <v>7467</v>
      </c>
      <c r="B5117" s="6">
        <v>1504545</v>
      </c>
    </row>
    <row r="5118" spans="1:2" x14ac:dyDescent="0.15">
      <c r="A5118" t="s">
        <v>7468</v>
      </c>
      <c r="B5118" s="6">
        <v>1289868</v>
      </c>
    </row>
    <row r="5119" spans="1:2" x14ac:dyDescent="0.15">
      <c r="A5119" t="s">
        <v>7469</v>
      </c>
      <c r="B5119" s="6">
        <v>1595527</v>
      </c>
    </row>
    <row r="5120" spans="1:2" x14ac:dyDescent="0.15">
      <c r="A5120" t="s">
        <v>7470</v>
      </c>
      <c r="B5120" s="6">
        <v>1824036</v>
      </c>
    </row>
    <row r="5121" spans="1:2" x14ac:dyDescent="0.15">
      <c r="A5121" t="s">
        <v>7471</v>
      </c>
      <c r="B5121" s="6">
        <v>1662991</v>
      </c>
    </row>
    <row r="5122" spans="1:2" x14ac:dyDescent="0.15">
      <c r="A5122" t="s">
        <v>7472</v>
      </c>
      <c r="B5122" s="6">
        <v>352825</v>
      </c>
    </row>
    <row r="5123" spans="1:2" x14ac:dyDescent="0.15">
      <c r="A5123" t="s">
        <v>7473</v>
      </c>
      <c r="B5123" s="6">
        <v>1093672</v>
      </c>
    </row>
    <row r="5124" spans="1:2" x14ac:dyDescent="0.15">
      <c r="A5124" t="s">
        <v>7474</v>
      </c>
      <c r="B5124" s="6">
        <v>1828735</v>
      </c>
    </row>
    <row r="5125" spans="1:2" x14ac:dyDescent="0.15">
      <c r="A5125" t="s">
        <v>7475</v>
      </c>
      <c r="B5125" s="6">
        <v>1834342</v>
      </c>
    </row>
    <row r="5126" spans="1:2" x14ac:dyDescent="0.15">
      <c r="A5126" t="s">
        <v>7476</v>
      </c>
      <c r="B5126" s="6">
        <v>1332943</v>
      </c>
    </row>
    <row r="5127" spans="1:2" x14ac:dyDescent="0.15">
      <c r="A5127" t="s">
        <v>7477</v>
      </c>
      <c r="B5127" s="6">
        <v>1007587</v>
      </c>
    </row>
    <row r="5128" spans="1:2" x14ac:dyDescent="0.15">
      <c r="A5128" t="s">
        <v>7478</v>
      </c>
      <c r="B5128" s="6">
        <v>1849380</v>
      </c>
    </row>
    <row r="5129" spans="1:2" x14ac:dyDescent="0.15">
      <c r="A5129" t="s">
        <v>7479</v>
      </c>
      <c r="B5129" s="6">
        <v>1602842</v>
      </c>
    </row>
    <row r="5130" spans="1:2" x14ac:dyDescent="0.15">
      <c r="A5130" t="s">
        <v>7480</v>
      </c>
      <c r="B5130" s="6">
        <v>1041368</v>
      </c>
    </row>
    <row r="5131" spans="1:2" x14ac:dyDescent="0.15">
      <c r="A5131" t="s">
        <v>7481</v>
      </c>
      <c r="B5131" s="6">
        <v>883945</v>
      </c>
    </row>
    <row r="5132" spans="1:2" x14ac:dyDescent="0.15">
      <c r="A5132" t="s">
        <v>1533</v>
      </c>
      <c r="B5132" s="6">
        <v>1478069</v>
      </c>
    </row>
    <row r="5133" spans="1:2" x14ac:dyDescent="0.15">
      <c r="A5133" t="s">
        <v>7482</v>
      </c>
      <c r="B5133" s="6">
        <v>1762359</v>
      </c>
    </row>
    <row r="5134" spans="1:2" x14ac:dyDescent="0.15">
      <c r="A5134" t="s">
        <v>7483</v>
      </c>
      <c r="B5134" s="6">
        <v>24090</v>
      </c>
    </row>
    <row r="5135" spans="1:2" x14ac:dyDescent="0.15">
      <c r="A5135" t="s">
        <v>1807</v>
      </c>
      <c r="B5135" s="6">
        <v>1806310</v>
      </c>
    </row>
    <row r="5136" spans="1:2" x14ac:dyDescent="0.15">
      <c r="A5136" t="s">
        <v>7484</v>
      </c>
      <c r="B5136" s="6">
        <v>1817640</v>
      </c>
    </row>
    <row r="5137" spans="1:2" x14ac:dyDescent="0.15">
      <c r="A5137" t="s">
        <v>7485</v>
      </c>
      <c r="B5137" s="6">
        <v>810766</v>
      </c>
    </row>
    <row r="5138" spans="1:2" x14ac:dyDescent="0.15">
      <c r="A5138" t="s">
        <v>7486</v>
      </c>
      <c r="B5138" s="6">
        <v>1854963</v>
      </c>
    </row>
    <row r="5139" spans="1:2" x14ac:dyDescent="0.15">
      <c r="A5139" t="s">
        <v>7487</v>
      </c>
      <c r="B5139" s="6">
        <v>915779</v>
      </c>
    </row>
    <row r="5140" spans="1:2" x14ac:dyDescent="0.15">
      <c r="A5140" t="s">
        <v>7488</v>
      </c>
      <c r="B5140" s="6">
        <v>37472</v>
      </c>
    </row>
    <row r="5141" spans="1:2" x14ac:dyDescent="0.15">
      <c r="A5141" t="s">
        <v>2368</v>
      </c>
      <c r="B5141" s="6">
        <v>1874252</v>
      </c>
    </row>
    <row r="5142" spans="1:2" x14ac:dyDescent="0.15">
      <c r="A5142" t="s">
        <v>2656</v>
      </c>
      <c r="B5142" s="6">
        <v>1540013</v>
      </c>
    </row>
    <row r="5143" spans="1:2" x14ac:dyDescent="0.15">
      <c r="A5143" t="s">
        <v>3017</v>
      </c>
      <c r="B5143" s="6">
        <v>1814423</v>
      </c>
    </row>
    <row r="5144" spans="1:2" x14ac:dyDescent="0.15">
      <c r="A5144" t="s">
        <v>7489</v>
      </c>
      <c r="B5144" s="6">
        <v>748691</v>
      </c>
    </row>
    <row r="5145" spans="1:2" x14ac:dyDescent="0.15">
      <c r="A5145" t="s">
        <v>7490</v>
      </c>
      <c r="B5145" s="6">
        <v>1837344</v>
      </c>
    </row>
    <row r="5146" spans="1:2" x14ac:dyDescent="0.15">
      <c r="A5146" t="s">
        <v>7491</v>
      </c>
      <c r="B5146" s="6">
        <v>945983</v>
      </c>
    </row>
    <row r="5147" spans="1:2" x14ac:dyDescent="0.15">
      <c r="A5147" t="s">
        <v>7492</v>
      </c>
      <c r="B5147" s="6">
        <v>771266</v>
      </c>
    </row>
    <row r="5148" spans="1:2" x14ac:dyDescent="0.15">
      <c r="A5148" t="s">
        <v>7493</v>
      </c>
      <c r="B5148" s="6">
        <v>1060219</v>
      </c>
    </row>
    <row r="5149" spans="1:2" x14ac:dyDescent="0.15">
      <c r="A5149" t="s">
        <v>7494</v>
      </c>
      <c r="B5149" s="6">
        <v>1449794</v>
      </c>
    </row>
    <row r="5150" spans="1:2" x14ac:dyDescent="0.15">
      <c r="A5150" t="s">
        <v>7495</v>
      </c>
      <c r="B5150" s="6">
        <v>1394039</v>
      </c>
    </row>
    <row r="5151" spans="1:2" x14ac:dyDescent="0.15">
      <c r="A5151" t="s">
        <v>7496</v>
      </c>
      <c r="B5151" s="6">
        <v>1560905</v>
      </c>
    </row>
    <row r="5152" spans="1:2" x14ac:dyDescent="0.15">
      <c r="A5152" t="s">
        <v>7497</v>
      </c>
      <c r="B5152" s="6">
        <v>1836875</v>
      </c>
    </row>
    <row r="5153" spans="1:2" x14ac:dyDescent="0.15">
      <c r="A5153" t="s">
        <v>7498</v>
      </c>
      <c r="B5153" s="6">
        <v>1863990</v>
      </c>
    </row>
    <row r="5154" spans="1:2" x14ac:dyDescent="0.15">
      <c r="A5154" t="s">
        <v>7499</v>
      </c>
      <c r="B5154" s="6">
        <v>1302028</v>
      </c>
    </row>
    <row r="5155" spans="1:2" x14ac:dyDescent="0.15">
      <c r="A5155" t="s">
        <v>7500</v>
      </c>
      <c r="B5155" s="6">
        <v>1509957</v>
      </c>
    </row>
    <row r="5156" spans="1:2" x14ac:dyDescent="0.15">
      <c r="A5156" t="s">
        <v>7501</v>
      </c>
      <c r="B5156" s="6">
        <v>1864531</v>
      </c>
    </row>
    <row r="5157" spans="1:2" x14ac:dyDescent="0.15">
      <c r="A5157" t="s">
        <v>7502</v>
      </c>
      <c r="B5157" s="6">
        <v>64472</v>
      </c>
    </row>
    <row r="5158" spans="1:2" x14ac:dyDescent="0.15">
      <c r="A5158" t="s">
        <v>7503</v>
      </c>
      <c r="B5158" s="6">
        <v>1880151</v>
      </c>
    </row>
    <row r="5159" spans="1:2" x14ac:dyDescent="0.15">
      <c r="A5159" t="s">
        <v>155</v>
      </c>
      <c r="B5159" s="6">
        <v>1668243</v>
      </c>
    </row>
    <row r="5160" spans="1:2" x14ac:dyDescent="0.15">
      <c r="A5160" t="s">
        <v>7504</v>
      </c>
      <c r="B5160" s="6">
        <v>1758530</v>
      </c>
    </row>
    <row r="5161" spans="1:2" x14ac:dyDescent="0.15">
      <c r="A5161" t="s">
        <v>7505</v>
      </c>
      <c r="B5161" s="6">
        <v>904112</v>
      </c>
    </row>
    <row r="5162" spans="1:2" x14ac:dyDescent="0.15">
      <c r="A5162" t="s">
        <v>7506</v>
      </c>
      <c r="B5162" s="6">
        <v>1825254</v>
      </c>
    </row>
    <row r="5163" spans="1:2" x14ac:dyDescent="0.15">
      <c r="A5163" t="s">
        <v>7507</v>
      </c>
      <c r="B5163" s="6">
        <v>1888734</v>
      </c>
    </row>
    <row r="5164" spans="1:2" x14ac:dyDescent="0.15">
      <c r="A5164" t="s">
        <v>7508</v>
      </c>
      <c r="B5164" s="6">
        <v>1823086</v>
      </c>
    </row>
    <row r="5165" spans="1:2" x14ac:dyDescent="0.15">
      <c r="A5165" t="s">
        <v>7509</v>
      </c>
      <c r="B5165" s="6">
        <v>1545224</v>
      </c>
    </row>
    <row r="5166" spans="1:2" x14ac:dyDescent="0.15">
      <c r="A5166" t="s">
        <v>7510</v>
      </c>
      <c r="B5166" s="6">
        <v>1589420</v>
      </c>
    </row>
    <row r="5167" spans="1:2" x14ac:dyDescent="0.15">
      <c r="A5167" t="s">
        <v>7511</v>
      </c>
      <c r="B5167" s="6">
        <v>1710350</v>
      </c>
    </row>
    <row r="5168" spans="1:2" x14ac:dyDescent="0.15">
      <c r="A5168" t="s">
        <v>7512</v>
      </c>
      <c r="B5168" s="6">
        <v>892992</v>
      </c>
    </row>
    <row r="5169" spans="1:2" x14ac:dyDescent="0.15">
      <c r="A5169" t="s">
        <v>7513</v>
      </c>
      <c r="B5169" s="6">
        <v>1707303</v>
      </c>
    </row>
    <row r="5170" spans="1:2" x14ac:dyDescent="0.15">
      <c r="A5170" t="s">
        <v>7514</v>
      </c>
      <c r="B5170" s="6">
        <v>1682220</v>
      </c>
    </row>
    <row r="5171" spans="1:2" x14ac:dyDescent="0.15">
      <c r="A5171" t="s">
        <v>7515</v>
      </c>
      <c r="B5171" s="6">
        <v>1490596</v>
      </c>
    </row>
    <row r="5172" spans="1:2" x14ac:dyDescent="0.15">
      <c r="A5172" t="s">
        <v>7516</v>
      </c>
      <c r="B5172" s="6">
        <v>1855447</v>
      </c>
    </row>
    <row r="5173" spans="1:2" x14ac:dyDescent="0.15">
      <c r="A5173" t="s">
        <v>7517</v>
      </c>
      <c r="B5173" s="6">
        <v>1679063</v>
      </c>
    </row>
    <row r="5174" spans="1:2" x14ac:dyDescent="0.15">
      <c r="A5174" t="s">
        <v>7518</v>
      </c>
      <c r="B5174" s="6">
        <v>1353613</v>
      </c>
    </row>
    <row r="5175" spans="1:2" x14ac:dyDescent="0.15">
      <c r="A5175" t="s">
        <v>7519</v>
      </c>
      <c r="B5175" s="6">
        <v>1756704</v>
      </c>
    </row>
    <row r="5176" spans="1:2" x14ac:dyDescent="0.15">
      <c r="A5176" t="s">
        <v>7520</v>
      </c>
      <c r="B5176" s="6">
        <v>932781</v>
      </c>
    </row>
    <row r="5177" spans="1:2" x14ac:dyDescent="0.15">
      <c r="A5177" t="s">
        <v>7521</v>
      </c>
      <c r="B5177" s="6">
        <v>1163609</v>
      </c>
    </row>
    <row r="5178" spans="1:2" x14ac:dyDescent="0.15">
      <c r="A5178" t="s">
        <v>7522</v>
      </c>
      <c r="B5178" s="6">
        <v>1437283</v>
      </c>
    </row>
    <row r="5179" spans="1:2" x14ac:dyDescent="0.15">
      <c r="A5179" t="s">
        <v>7523</v>
      </c>
      <c r="B5179" s="6">
        <v>763907</v>
      </c>
    </row>
    <row r="5180" spans="1:2" x14ac:dyDescent="0.15">
      <c r="A5180" t="s">
        <v>7524</v>
      </c>
      <c r="B5180" s="6">
        <v>1867757</v>
      </c>
    </row>
    <row r="5181" spans="1:2" x14ac:dyDescent="0.15">
      <c r="A5181" t="s">
        <v>358</v>
      </c>
      <c r="B5181" s="6">
        <v>1799788</v>
      </c>
    </row>
    <row r="5182" spans="1:2" x14ac:dyDescent="0.15">
      <c r="A5182" t="s">
        <v>7525</v>
      </c>
      <c r="B5182" s="6">
        <v>759866</v>
      </c>
    </row>
    <row r="5183" spans="1:2" x14ac:dyDescent="0.15">
      <c r="A5183" t="s">
        <v>7526</v>
      </c>
      <c r="B5183" s="6">
        <v>1861622</v>
      </c>
    </row>
    <row r="5184" spans="1:2" x14ac:dyDescent="0.15">
      <c r="A5184" t="s">
        <v>7527</v>
      </c>
      <c r="B5184" s="6">
        <v>1672909</v>
      </c>
    </row>
    <row r="5185" spans="1:2" x14ac:dyDescent="0.15">
      <c r="A5185" t="s">
        <v>7528</v>
      </c>
      <c r="B5185" s="6">
        <v>1021270</v>
      </c>
    </row>
    <row r="5186" spans="1:2" x14ac:dyDescent="0.15">
      <c r="A5186" t="s">
        <v>7529</v>
      </c>
      <c r="B5186" s="6">
        <v>1398805</v>
      </c>
    </row>
    <row r="5187" spans="1:2" x14ac:dyDescent="0.15">
      <c r="A5187" t="s">
        <v>7530</v>
      </c>
      <c r="B5187" s="6">
        <v>1855631</v>
      </c>
    </row>
    <row r="5188" spans="1:2" x14ac:dyDescent="0.15">
      <c r="A5188" t="s">
        <v>7531</v>
      </c>
      <c r="B5188" s="6">
        <v>1713539</v>
      </c>
    </row>
    <row r="5189" spans="1:2" x14ac:dyDescent="0.15">
      <c r="A5189" t="s">
        <v>7532</v>
      </c>
      <c r="B5189" s="6">
        <v>868578</v>
      </c>
    </row>
    <row r="5190" spans="1:2" x14ac:dyDescent="0.15">
      <c r="A5190" t="s">
        <v>7533</v>
      </c>
      <c r="B5190" s="6">
        <v>1725134</v>
      </c>
    </row>
    <row r="5191" spans="1:2" x14ac:dyDescent="0.15">
      <c r="A5191" t="s">
        <v>7534</v>
      </c>
      <c r="B5191" s="6">
        <v>1445942</v>
      </c>
    </row>
    <row r="5192" spans="1:2" x14ac:dyDescent="0.15">
      <c r="A5192" t="s">
        <v>7535</v>
      </c>
      <c r="B5192" s="6">
        <v>1853314</v>
      </c>
    </row>
    <row r="5193" spans="1:2" x14ac:dyDescent="0.15">
      <c r="A5193" t="s">
        <v>7536</v>
      </c>
      <c r="B5193" s="6">
        <v>31107</v>
      </c>
    </row>
    <row r="5194" spans="1:2" x14ac:dyDescent="0.15">
      <c r="A5194" t="s">
        <v>7537</v>
      </c>
      <c r="B5194" s="6">
        <v>894671</v>
      </c>
    </row>
    <row r="5195" spans="1:2" x14ac:dyDescent="0.15">
      <c r="A5195" t="s">
        <v>7538</v>
      </c>
      <c r="B5195" s="6">
        <v>1354866</v>
      </c>
    </row>
    <row r="5196" spans="1:2" x14ac:dyDescent="0.15">
      <c r="A5196" t="s">
        <v>7539</v>
      </c>
      <c r="B5196" s="6">
        <v>839122</v>
      </c>
    </row>
    <row r="5197" spans="1:2" x14ac:dyDescent="0.15">
      <c r="A5197" t="s">
        <v>7540</v>
      </c>
      <c r="B5197" s="6">
        <v>1431567</v>
      </c>
    </row>
    <row r="5198" spans="1:2" x14ac:dyDescent="0.15">
      <c r="A5198" t="s">
        <v>7541</v>
      </c>
      <c r="B5198" s="6">
        <v>830487</v>
      </c>
    </row>
    <row r="5199" spans="1:2" x14ac:dyDescent="0.15">
      <c r="A5199" t="s">
        <v>7542</v>
      </c>
      <c r="B5199" s="6">
        <v>1860663</v>
      </c>
    </row>
    <row r="5200" spans="1:2" x14ac:dyDescent="0.15">
      <c r="A5200" t="s">
        <v>7543</v>
      </c>
      <c r="B5200" s="6">
        <v>1346610</v>
      </c>
    </row>
    <row r="5201" spans="1:2" x14ac:dyDescent="0.15">
      <c r="A5201" t="s">
        <v>7544</v>
      </c>
      <c r="B5201" s="6">
        <v>737875</v>
      </c>
    </row>
    <row r="5202" spans="1:2" x14ac:dyDescent="0.15">
      <c r="A5202" t="s">
        <v>7545</v>
      </c>
      <c r="B5202" s="6">
        <v>1287498</v>
      </c>
    </row>
    <row r="5203" spans="1:2" x14ac:dyDescent="0.15">
      <c r="A5203" t="s">
        <v>7546</v>
      </c>
      <c r="B5203" s="6">
        <v>1690947</v>
      </c>
    </row>
    <row r="5204" spans="1:2" x14ac:dyDescent="0.15">
      <c r="A5204" t="s">
        <v>7547</v>
      </c>
      <c r="B5204" s="6">
        <v>943535</v>
      </c>
    </row>
    <row r="5205" spans="1:2" x14ac:dyDescent="0.15">
      <c r="A5205" t="s">
        <v>7548</v>
      </c>
      <c r="B5205" s="6">
        <v>1865191</v>
      </c>
    </row>
    <row r="5206" spans="1:2" x14ac:dyDescent="0.15">
      <c r="A5206" t="s">
        <v>7549</v>
      </c>
      <c r="B5206" s="6">
        <v>1865045</v>
      </c>
    </row>
    <row r="5207" spans="1:2" x14ac:dyDescent="0.15">
      <c r="A5207" t="s">
        <v>2894</v>
      </c>
      <c r="B5207" s="6">
        <v>1719395</v>
      </c>
    </row>
    <row r="5208" spans="1:2" x14ac:dyDescent="0.15">
      <c r="A5208" t="s">
        <v>7550</v>
      </c>
      <c r="B5208" s="6">
        <v>1271554</v>
      </c>
    </row>
    <row r="5209" spans="1:2" x14ac:dyDescent="0.15">
      <c r="A5209" t="s">
        <v>7551</v>
      </c>
      <c r="B5209" s="6">
        <v>1854463</v>
      </c>
    </row>
    <row r="5210" spans="1:2" x14ac:dyDescent="0.15">
      <c r="A5210" t="s">
        <v>7552</v>
      </c>
      <c r="B5210" s="6">
        <v>23111</v>
      </c>
    </row>
    <row r="5211" spans="1:2" x14ac:dyDescent="0.15">
      <c r="A5211" t="s">
        <v>2266</v>
      </c>
      <c r="B5211" s="6">
        <v>1788028</v>
      </c>
    </row>
    <row r="5212" spans="1:2" x14ac:dyDescent="0.15">
      <c r="A5212" t="s">
        <v>7553</v>
      </c>
      <c r="B5212" s="6">
        <v>1126961</v>
      </c>
    </row>
    <row r="5213" spans="1:2" x14ac:dyDescent="0.15">
      <c r="A5213" t="s">
        <v>7554</v>
      </c>
      <c r="B5213" s="6">
        <v>1823584</v>
      </c>
    </row>
    <row r="5214" spans="1:2" x14ac:dyDescent="0.15">
      <c r="A5214" t="s">
        <v>2989</v>
      </c>
      <c r="B5214" s="6">
        <v>1790340</v>
      </c>
    </row>
    <row r="5215" spans="1:2" x14ac:dyDescent="0.15">
      <c r="A5215" t="s">
        <v>7555</v>
      </c>
      <c r="B5215" s="6">
        <v>1487610</v>
      </c>
    </row>
    <row r="5216" spans="1:2" x14ac:dyDescent="0.15">
      <c r="A5216" t="s">
        <v>7556</v>
      </c>
      <c r="B5216" s="6">
        <v>723646</v>
      </c>
    </row>
    <row r="5217" spans="1:2" x14ac:dyDescent="0.15">
      <c r="A5217" t="s">
        <v>427</v>
      </c>
      <c r="B5217" s="6">
        <v>1506251</v>
      </c>
    </row>
    <row r="5218" spans="1:2" x14ac:dyDescent="0.15">
      <c r="A5218" t="s">
        <v>7557</v>
      </c>
      <c r="B5218" s="6">
        <v>1321847</v>
      </c>
    </row>
    <row r="5219" spans="1:2" x14ac:dyDescent="0.15">
      <c r="A5219" t="s">
        <v>7558</v>
      </c>
      <c r="B5219" s="6">
        <v>1649096</v>
      </c>
    </row>
    <row r="5220" spans="1:2" x14ac:dyDescent="0.15">
      <c r="A5220" t="s">
        <v>7559</v>
      </c>
      <c r="B5220" s="6">
        <v>748790</v>
      </c>
    </row>
    <row r="5221" spans="1:2" x14ac:dyDescent="0.15">
      <c r="A5221" t="s">
        <v>7560</v>
      </c>
      <c r="B5221" s="6">
        <v>1856519</v>
      </c>
    </row>
    <row r="5222" spans="1:2" x14ac:dyDescent="0.15">
      <c r="A5222" t="s">
        <v>539</v>
      </c>
      <c r="B5222" s="6">
        <v>1711754</v>
      </c>
    </row>
    <row r="5223" spans="1:2" x14ac:dyDescent="0.15">
      <c r="A5223" t="s">
        <v>7561</v>
      </c>
      <c r="B5223" s="6">
        <v>1286973</v>
      </c>
    </row>
    <row r="5224" spans="1:2" x14ac:dyDescent="0.15">
      <c r="A5224" t="s">
        <v>7562</v>
      </c>
      <c r="B5224" s="6">
        <v>1534293</v>
      </c>
    </row>
    <row r="5225" spans="1:2" x14ac:dyDescent="0.15">
      <c r="A5225" t="s">
        <v>1489</v>
      </c>
      <c r="B5225" s="6">
        <v>1599298</v>
      </c>
    </row>
    <row r="5226" spans="1:2" x14ac:dyDescent="0.15">
      <c r="A5226" t="s">
        <v>7563</v>
      </c>
      <c r="B5226" s="6">
        <v>58361</v>
      </c>
    </row>
    <row r="5227" spans="1:2" x14ac:dyDescent="0.15">
      <c r="A5227" t="s">
        <v>2241</v>
      </c>
      <c r="B5227" s="6">
        <v>831547</v>
      </c>
    </row>
    <row r="5228" spans="1:2" x14ac:dyDescent="0.15">
      <c r="A5228" t="s">
        <v>7564</v>
      </c>
      <c r="B5228" s="6">
        <v>759828</v>
      </c>
    </row>
    <row r="5229" spans="1:2" x14ac:dyDescent="0.15">
      <c r="A5229" t="s">
        <v>7565</v>
      </c>
      <c r="B5229" s="6">
        <v>701719</v>
      </c>
    </row>
    <row r="5230" spans="1:2" x14ac:dyDescent="0.15">
      <c r="A5230" t="s">
        <v>7566</v>
      </c>
      <c r="B5230" s="6">
        <v>1478102</v>
      </c>
    </row>
    <row r="5231" spans="1:2" x14ac:dyDescent="0.15">
      <c r="A5231" t="s">
        <v>81</v>
      </c>
      <c r="B5231" s="6">
        <v>1738021</v>
      </c>
    </row>
    <row r="5232" spans="1:2" x14ac:dyDescent="0.15">
      <c r="A5232" t="s">
        <v>2239</v>
      </c>
      <c r="B5232" s="6">
        <v>1321834</v>
      </c>
    </row>
    <row r="5233" spans="1:2" x14ac:dyDescent="0.15">
      <c r="A5233" t="s">
        <v>7567</v>
      </c>
      <c r="B5233" s="6">
        <v>1544400</v>
      </c>
    </row>
    <row r="5234" spans="1:2" x14ac:dyDescent="0.15">
      <c r="A5234" t="s">
        <v>7568</v>
      </c>
      <c r="B5234" s="6">
        <v>1843656</v>
      </c>
    </row>
    <row r="5235" spans="1:2" x14ac:dyDescent="0.15">
      <c r="A5235" t="s">
        <v>7569</v>
      </c>
      <c r="B5235" s="6">
        <v>1845840</v>
      </c>
    </row>
    <row r="5236" spans="1:2" x14ac:dyDescent="0.15">
      <c r="A5236" t="s">
        <v>7570</v>
      </c>
      <c r="B5236" s="6">
        <v>1578987</v>
      </c>
    </row>
    <row r="5237" spans="1:2" x14ac:dyDescent="0.15">
      <c r="A5237" t="s">
        <v>261</v>
      </c>
      <c r="B5237" s="6">
        <v>1796280</v>
      </c>
    </row>
    <row r="5238" spans="1:2" x14ac:dyDescent="0.15">
      <c r="A5238" t="s">
        <v>7571</v>
      </c>
      <c r="B5238" s="6">
        <v>1438423</v>
      </c>
    </row>
    <row r="5239" spans="1:2" x14ac:dyDescent="0.15">
      <c r="A5239" t="s">
        <v>7572</v>
      </c>
      <c r="B5239" s="6">
        <v>1606745</v>
      </c>
    </row>
    <row r="5240" spans="1:2" x14ac:dyDescent="0.15">
      <c r="A5240" t="s">
        <v>7573</v>
      </c>
      <c r="B5240" s="6">
        <v>1810140</v>
      </c>
    </row>
    <row r="5241" spans="1:2" x14ac:dyDescent="0.15">
      <c r="A5241" t="s">
        <v>7574</v>
      </c>
      <c r="B5241" s="6">
        <v>1813658</v>
      </c>
    </row>
    <row r="5242" spans="1:2" x14ac:dyDescent="0.15">
      <c r="A5242" t="s">
        <v>7575</v>
      </c>
      <c r="B5242" s="6">
        <v>1805795</v>
      </c>
    </row>
    <row r="5243" spans="1:2" x14ac:dyDescent="0.15">
      <c r="A5243" t="s">
        <v>7576</v>
      </c>
      <c r="B5243" s="6">
        <v>1343793</v>
      </c>
    </row>
    <row r="5244" spans="1:2" x14ac:dyDescent="0.15">
      <c r="A5244" t="s">
        <v>2244</v>
      </c>
      <c r="B5244" s="6">
        <v>1604950</v>
      </c>
    </row>
    <row r="5245" spans="1:2" x14ac:dyDescent="0.15">
      <c r="A5245" t="s">
        <v>7577</v>
      </c>
      <c r="B5245" s="6">
        <v>933034</v>
      </c>
    </row>
    <row r="5246" spans="1:2" x14ac:dyDescent="0.15">
      <c r="A5246" t="s">
        <v>2242</v>
      </c>
      <c r="B5246" s="6">
        <v>725363</v>
      </c>
    </row>
    <row r="5247" spans="1:2" x14ac:dyDescent="0.15">
      <c r="A5247" t="s">
        <v>7578</v>
      </c>
      <c r="B5247" s="6">
        <v>845379</v>
      </c>
    </row>
    <row r="5248" spans="1:2" x14ac:dyDescent="0.15">
      <c r="A5248" t="s">
        <v>7579</v>
      </c>
      <c r="B5248" s="6">
        <v>1679033</v>
      </c>
    </row>
    <row r="5249" spans="1:2" x14ac:dyDescent="0.15">
      <c r="A5249" t="s">
        <v>7580</v>
      </c>
      <c r="B5249" s="6">
        <v>847538</v>
      </c>
    </row>
    <row r="5250" spans="1:2" x14ac:dyDescent="0.15">
      <c r="A5250" t="s">
        <v>7581</v>
      </c>
      <c r="B5250" s="6">
        <v>1499785</v>
      </c>
    </row>
    <row r="5251" spans="1:2" x14ac:dyDescent="0.15">
      <c r="A5251" t="s">
        <v>7582</v>
      </c>
      <c r="B5251" s="6">
        <v>1501078</v>
      </c>
    </row>
    <row r="5252" spans="1:2" x14ac:dyDescent="0.15">
      <c r="A5252" t="s">
        <v>2377</v>
      </c>
      <c r="B5252" s="6">
        <v>1580063</v>
      </c>
    </row>
    <row r="5253" spans="1:2" x14ac:dyDescent="0.15">
      <c r="A5253" t="s">
        <v>7583</v>
      </c>
      <c r="B5253" s="6">
        <v>1824119</v>
      </c>
    </row>
    <row r="5254" spans="1:2" x14ac:dyDescent="0.15">
      <c r="A5254" t="s">
        <v>7584</v>
      </c>
      <c r="B5254" s="6">
        <v>1874259</v>
      </c>
    </row>
    <row r="5255" spans="1:2" x14ac:dyDescent="0.15">
      <c r="A5255" t="s">
        <v>7585</v>
      </c>
      <c r="B5255" s="6">
        <v>1689382</v>
      </c>
    </row>
    <row r="5256" spans="1:2" x14ac:dyDescent="0.15">
      <c r="A5256" t="s">
        <v>7586</v>
      </c>
      <c r="B5256" s="6">
        <v>1481028</v>
      </c>
    </row>
    <row r="5257" spans="1:2" x14ac:dyDescent="0.15">
      <c r="A5257" t="s">
        <v>7587</v>
      </c>
      <c r="B5257" s="6">
        <v>1853651</v>
      </c>
    </row>
    <row r="5258" spans="1:2" x14ac:dyDescent="0.15">
      <c r="A5258" t="s">
        <v>2366</v>
      </c>
      <c r="B5258" s="6">
        <v>1780097</v>
      </c>
    </row>
    <row r="5259" spans="1:2" x14ac:dyDescent="0.15">
      <c r="A5259" t="s">
        <v>7588</v>
      </c>
      <c r="B5259" s="6">
        <v>1465470</v>
      </c>
    </row>
    <row r="5260" spans="1:2" x14ac:dyDescent="0.15">
      <c r="A5260" t="s">
        <v>7589</v>
      </c>
      <c r="B5260" s="6">
        <v>1367859</v>
      </c>
    </row>
    <row r="5261" spans="1:2" x14ac:dyDescent="0.15">
      <c r="A5261" t="s">
        <v>7590</v>
      </c>
      <c r="B5261" s="6">
        <v>1072627</v>
      </c>
    </row>
    <row r="5262" spans="1:2" x14ac:dyDescent="0.15">
      <c r="A5262" t="s">
        <v>7591</v>
      </c>
      <c r="B5262" s="6">
        <v>919864</v>
      </c>
    </row>
    <row r="5263" spans="1:2" x14ac:dyDescent="0.15">
      <c r="A5263" t="s">
        <v>7592</v>
      </c>
      <c r="B5263" s="6">
        <v>1096938</v>
      </c>
    </row>
    <row r="5264" spans="1:2" x14ac:dyDescent="0.15">
      <c r="A5264" t="s">
        <v>7593</v>
      </c>
      <c r="B5264" s="6">
        <v>1697851</v>
      </c>
    </row>
    <row r="5265" spans="1:2" x14ac:dyDescent="0.15">
      <c r="A5265" t="s">
        <v>7594</v>
      </c>
      <c r="B5265" s="6">
        <v>740971</v>
      </c>
    </row>
    <row r="5266" spans="1:2" x14ac:dyDescent="0.15">
      <c r="A5266" t="s">
        <v>7595</v>
      </c>
      <c r="B5266" s="6">
        <v>1289945</v>
      </c>
    </row>
    <row r="5267" spans="1:2" x14ac:dyDescent="0.15">
      <c r="A5267" t="s">
        <v>7596</v>
      </c>
      <c r="B5267" s="6">
        <v>886136</v>
      </c>
    </row>
    <row r="5268" spans="1:2" x14ac:dyDescent="0.15">
      <c r="A5268" t="s">
        <v>7597</v>
      </c>
      <c r="B5268" s="6">
        <v>1137547</v>
      </c>
    </row>
    <row r="5269" spans="1:2" x14ac:dyDescent="0.15">
      <c r="A5269" t="s">
        <v>7598</v>
      </c>
      <c r="B5269" s="6">
        <v>1821318</v>
      </c>
    </row>
    <row r="5270" spans="1:2" x14ac:dyDescent="0.15">
      <c r="A5270" t="s">
        <v>7599</v>
      </c>
      <c r="B5270" s="6">
        <v>1667161</v>
      </c>
    </row>
    <row r="5271" spans="1:2" x14ac:dyDescent="0.15">
      <c r="A5271" t="s">
        <v>7600</v>
      </c>
      <c r="B5271" s="6">
        <v>1641229</v>
      </c>
    </row>
    <row r="5272" spans="1:2" x14ac:dyDescent="0.15">
      <c r="A5272" t="s">
        <v>7601</v>
      </c>
      <c r="B5272" s="6">
        <v>1070680</v>
      </c>
    </row>
    <row r="5273" spans="1:2" x14ac:dyDescent="0.15">
      <c r="A5273" t="s">
        <v>7602</v>
      </c>
      <c r="B5273" s="6">
        <v>1303942</v>
      </c>
    </row>
    <row r="5274" spans="1:2" x14ac:dyDescent="0.15">
      <c r="A5274" t="s">
        <v>7603</v>
      </c>
      <c r="B5274" s="6">
        <v>1478454</v>
      </c>
    </row>
    <row r="5275" spans="1:2" x14ac:dyDescent="0.15">
      <c r="A5275" t="s">
        <v>2852</v>
      </c>
      <c r="B5275" s="6">
        <v>1561921</v>
      </c>
    </row>
    <row r="5276" spans="1:2" x14ac:dyDescent="0.15">
      <c r="A5276" t="s">
        <v>7604</v>
      </c>
      <c r="B5276" s="6">
        <v>1509253</v>
      </c>
    </row>
    <row r="5277" spans="1:2" x14ac:dyDescent="0.15">
      <c r="A5277" t="s">
        <v>7605</v>
      </c>
      <c r="B5277" s="6">
        <v>1509397</v>
      </c>
    </row>
    <row r="5278" spans="1:2" x14ac:dyDescent="0.15">
      <c r="A5278" t="s">
        <v>7606</v>
      </c>
      <c r="B5278" s="6">
        <v>706863</v>
      </c>
    </row>
    <row r="5279" spans="1:2" x14ac:dyDescent="0.15">
      <c r="A5279" t="s">
        <v>7607</v>
      </c>
      <c r="B5279" s="6">
        <v>1843248</v>
      </c>
    </row>
    <row r="5280" spans="1:2" x14ac:dyDescent="0.15">
      <c r="A5280" t="s">
        <v>2822</v>
      </c>
      <c r="B5280" s="6">
        <v>1692415</v>
      </c>
    </row>
    <row r="5281" spans="1:2" x14ac:dyDescent="0.15">
      <c r="A5281" t="s">
        <v>1466</v>
      </c>
      <c r="B5281" s="6">
        <v>1160308</v>
      </c>
    </row>
    <row r="5282" spans="1:2" x14ac:dyDescent="0.15">
      <c r="A5282" t="s">
        <v>2842</v>
      </c>
      <c r="B5282" s="6">
        <v>1386570</v>
      </c>
    </row>
    <row r="5283" spans="1:2" x14ac:dyDescent="0.15">
      <c r="A5283" t="s">
        <v>7608</v>
      </c>
      <c r="B5283" s="6">
        <v>1165002</v>
      </c>
    </row>
    <row r="5284" spans="1:2" x14ac:dyDescent="0.15">
      <c r="A5284" t="s">
        <v>69</v>
      </c>
      <c r="B5284" s="6">
        <v>1826892</v>
      </c>
    </row>
    <row r="5285" spans="1:2" x14ac:dyDescent="0.15">
      <c r="A5285" t="s">
        <v>1469</v>
      </c>
      <c r="B5285" s="6">
        <v>1410098</v>
      </c>
    </row>
    <row r="5286" spans="1:2" x14ac:dyDescent="0.15">
      <c r="A5286" t="s">
        <v>7609</v>
      </c>
      <c r="B5286" s="6">
        <v>831655</v>
      </c>
    </row>
    <row r="5287" spans="1:2" x14ac:dyDescent="0.15">
      <c r="A5287" t="s">
        <v>7610</v>
      </c>
      <c r="B5287" s="6">
        <v>1199004</v>
      </c>
    </row>
    <row r="5288" spans="1:2" x14ac:dyDescent="0.15">
      <c r="A5288" t="s">
        <v>7611</v>
      </c>
      <c r="B5288" s="6">
        <v>1869974</v>
      </c>
    </row>
    <row r="5289" spans="1:2" x14ac:dyDescent="0.15">
      <c r="A5289" t="s">
        <v>7612</v>
      </c>
      <c r="B5289" s="6">
        <v>1828937</v>
      </c>
    </row>
    <row r="5290" spans="1:2" x14ac:dyDescent="0.15">
      <c r="A5290" t="s">
        <v>2252</v>
      </c>
      <c r="B5290" s="6">
        <v>1388320</v>
      </c>
    </row>
    <row r="5291" spans="1:2" x14ac:dyDescent="0.15">
      <c r="A5291" t="s">
        <v>7613</v>
      </c>
      <c r="B5291" s="6">
        <v>1514056</v>
      </c>
    </row>
    <row r="5292" spans="1:2" x14ac:dyDescent="0.15">
      <c r="A5292" t="s">
        <v>7614</v>
      </c>
      <c r="B5292" s="6">
        <v>1819035</v>
      </c>
    </row>
    <row r="5293" spans="1:2" x14ac:dyDescent="0.15">
      <c r="A5293" t="s">
        <v>2848</v>
      </c>
      <c r="B5293" s="6">
        <v>1872529</v>
      </c>
    </row>
    <row r="5294" spans="1:2" x14ac:dyDescent="0.15">
      <c r="A5294" t="s">
        <v>7615</v>
      </c>
      <c r="B5294" s="6">
        <v>808326</v>
      </c>
    </row>
    <row r="5295" spans="1:2" x14ac:dyDescent="0.15">
      <c r="A5295" t="s">
        <v>7616</v>
      </c>
      <c r="B5295" s="6">
        <v>767405</v>
      </c>
    </row>
    <row r="5296" spans="1:2" x14ac:dyDescent="0.15">
      <c r="A5296" t="s">
        <v>7617</v>
      </c>
      <c r="B5296" s="6">
        <v>1822929</v>
      </c>
    </row>
    <row r="5297" spans="1:2" x14ac:dyDescent="0.15">
      <c r="A5297" t="s">
        <v>7618</v>
      </c>
      <c r="B5297" s="6">
        <v>1539190</v>
      </c>
    </row>
    <row r="5298" spans="1:2" x14ac:dyDescent="0.15">
      <c r="A5298" t="s">
        <v>2161</v>
      </c>
      <c r="B5298" s="6">
        <v>1368148</v>
      </c>
    </row>
    <row r="5299" spans="1:2" x14ac:dyDescent="0.15">
      <c r="A5299" t="s">
        <v>7619</v>
      </c>
      <c r="B5299" s="6">
        <v>1584547</v>
      </c>
    </row>
    <row r="5300" spans="1:2" x14ac:dyDescent="0.15">
      <c r="A5300" t="s">
        <v>7620</v>
      </c>
      <c r="B5300" s="6">
        <v>1474903</v>
      </c>
    </row>
    <row r="5301" spans="1:2" x14ac:dyDescent="0.15">
      <c r="A5301" t="s">
        <v>7621</v>
      </c>
      <c r="B5301" s="6">
        <v>779336</v>
      </c>
    </row>
    <row r="5302" spans="1:2" x14ac:dyDescent="0.15">
      <c r="A5302" t="s">
        <v>7622</v>
      </c>
      <c r="B5302" s="6">
        <v>1709164</v>
      </c>
    </row>
    <row r="5303" spans="1:2" x14ac:dyDescent="0.15">
      <c r="A5303" t="s">
        <v>7623</v>
      </c>
      <c r="B5303" s="6">
        <v>1831868</v>
      </c>
    </row>
    <row r="5304" spans="1:2" x14ac:dyDescent="0.15">
      <c r="A5304" t="s">
        <v>7624</v>
      </c>
      <c r="B5304" s="6">
        <v>103872</v>
      </c>
    </row>
    <row r="5305" spans="1:2" x14ac:dyDescent="0.15">
      <c r="A5305" t="s">
        <v>7625</v>
      </c>
      <c r="B5305" s="6">
        <v>1821468</v>
      </c>
    </row>
    <row r="5306" spans="1:2" x14ac:dyDescent="0.15">
      <c r="A5306" t="s">
        <v>119</v>
      </c>
      <c r="B5306" s="6">
        <v>1836056</v>
      </c>
    </row>
    <row r="5307" spans="1:2" x14ac:dyDescent="0.15">
      <c r="A5307" t="s">
        <v>7626</v>
      </c>
      <c r="B5307" s="6">
        <v>1753162</v>
      </c>
    </row>
    <row r="5308" spans="1:2" x14ac:dyDescent="0.15">
      <c r="A5308" t="s">
        <v>7627</v>
      </c>
      <c r="B5308" s="6">
        <v>718413</v>
      </c>
    </row>
    <row r="5309" spans="1:2" x14ac:dyDescent="0.15">
      <c r="A5309" t="s">
        <v>7628</v>
      </c>
      <c r="B5309" s="6">
        <v>1163792</v>
      </c>
    </row>
    <row r="5310" spans="1:2" x14ac:dyDescent="0.15">
      <c r="A5310" t="s">
        <v>7629</v>
      </c>
      <c r="B5310" s="6">
        <v>883107</v>
      </c>
    </row>
    <row r="5311" spans="1:2" x14ac:dyDescent="0.15">
      <c r="A5311" t="s">
        <v>7630</v>
      </c>
      <c r="B5311" s="6">
        <v>1001902</v>
      </c>
    </row>
    <row r="5312" spans="1:2" x14ac:dyDescent="0.15">
      <c r="A5312" t="s">
        <v>7631</v>
      </c>
      <c r="B5312" s="6">
        <v>1455634</v>
      </c>
    </row>
    <row r="5313" spans="1:2" x14ac:dyDescent="0.15">
      <c r="A5313" t="s">
        <v>7632</v>
      </c>
      <c r="B5313" s="6">
        <v>1846809</v>
      </c>
    </row>
    <row r="5314" spans="1:2" x14ac:dyDescent="0.15">
      <c r="A5314" t="s">
        <v>7633</v>
      </c>
      <c r="B5314" s="6">
        <v>788965</v>
      </c>
    </row>
    <row r="5315" spans="1:2" x14ac:dyDescent="0.15">
      <c r="A5315" t="s">
        <v>1463</v>
      </c>
      <c r="B5315" s="6">
        <v>1694665</v>
      </c>
    </row>
    <row r="5316" spans="1:2" x14ac:dyDescent="0.15">
      <c r="A5316" t="s">
        <v>7634</v>
      </c>
      <c r="B5316" s="6">
        <v>1289028</v>
      </c>
    </row>
    <row r="5317" spans="1:2" x14ac:dyDescent="0.15">
      <c r="A5317" t="s">
        <v>7635</v>
      </c>
      <c r="B5317" s="6">
        <v>1883983</v>
      </c>
    </row>
    <row r="5318" spans="1:2" x14ac:dyDescent="0.15">
      <c r="A5318" t="s">
        <v>7636</v>
      </c>
      <c r="B5318" s="6">
        <v>815577</v>
      </c>
    </row>
    <row r="5319" spans="1:2" x14ac:dyDescent="0.15">
      <c r="A5319" t="s">
        <v>1479</v>
      </c>
      <c r="B5319" s="6">
        <v>1733413</v>
      </c>
    </row>
    <row r="5320" spans="1:2" x14ac:dyDescent="0.15">
      <c r="A5320" t="s">
        <v>7637</v>
      </c>
      <c r="B5320" s="6">
        <v>1527383</v>
      </c>
    </row>
    <row r="5321" spans="1:2" x14ac:dyDescent="0.15">
      <c r="A5321" t="s">
        <v>7638</v>
      </c>
      <c r="B5321" s="6">
        <v>719402</v>
      </c>
    </row>
    <row r="5322" spans="1:2" x14ac:dyDescent="0.15">
      <c r="A5322" t="s">
        <v>1432</v>
      </c>
      <c r="B5322" s="6">
        <v>1293310</v>
      </c>
    </row>
    <row r="5323" spans="1:2" x14ac:dyDescent="0.15">
      <c r="A5323" t="s">
        <v>7639</v>
      </c>
      <c r="B5323" s="6">
        <v>1023198</v>
      </c>
    </row>
    <row r="5324" spans="1:2" x14ac:dyDescent="0.15">
      <c r="A5324" t="s">
        <v>7640</v>
      </c>
      <c r="B5324" s="6">
        <v>1849294</v>
      </c>
    </row>
    <row r="5325" spans="1:2" x14ac:dyDescent="0.15">
      <c r="A5325" t="s">
        <v>2840</v>
      </c>
      <c r="B5325" s="6">
        <v>946563</v>
      </c>
    </row>
    <row r="5326" spans="1:2" x14ac:dyDescent="0.15">
      <c r="A5326" t="s">
        <v>7641</v>
      </c>
      <c r="B5326" s="6">
        <v>899394</v>
      </c>
    </row>
    <row r="5327" spans="1:2" x14ac:dyDescent="0.15">
      <c r="A5327" t="s">
        <v>418</v>
      </c>
      <c r="B5327" s="6">
        <v>1645460</v>
      </c>
    </row>
    <row r="5328" spans="1:2" x14ac:dyDescent="0.15">
      <c r="A5328" t="s">
        <v>2041</v>
      </c>
      <c r="B5328" s="6">
        <v>1493566</v>
      </c>
    </row>
    <row r="5329" spans="1:2" x14ac:dyDescent="0.15">
      <c r="A5329" t="s">
        <v>7642</v>
      </c>
      <c r="B5329" s="6">
        <v>882071</v>
      </c>
    </row>
    <row r="5330" spans="1:2" x14ac:dyDescent="0.15">
      <c r="A5330" t="s">
        <v>2818</v>
      </c>
      <c r="B5330" s="6">
        <v>719135</v>
      </c>
    </row>
    <row r="5331" spans="1:2" x14ac:dyDescent="0.15">
      <c r="A5331" t="s">
        <v>7643</v>
      </c>
      <c r="B5331" s="6">
        <v>1804583</v>
      </c>
    </row>
    <row r="5332" spans="1:2" x14ac:dyDescent="0.15">
      <c r="A5332" t="s">
        <v>7644</v>
      </c>
      <c r="B5332" s="6">
        <v>793040</v>
      </c>
    </row>
    <row r="5333" spans="1:2" x14ac:dyDescent="0.15">
      <c r="A5333" t="s">
        <v>7645</v>
      </c>
      <c r="B5333" s="6">
        <v>1750155</v>
      </c>
    </row>
    <row r="5334" spans="1:2" x14ac:dyDescent="0.15">
      <c r="A5334" t="s">
        <v>7646</v>
      </c>
      <c r="B5334" s="6">
        <v>1641614</v>
      </c>
    </row>
    <row r="5335" spans="1:2" x14ac:dyDescent="0.15">
      <c r="A5335" t="s">
        <v>1821</v>
      </c>
      <c r="B5335" s="6">
        <v>1226616</v>
      </c>
    </row>
    <row r="5336" spans="1:2" x14ac:dyDescent="0.15">
      <c r="A5336" t="s">
        <v>7647</v>
      </c>
      <c r="B5336" s="6">
        <v>1776932</v>
      </c>
    </row>
    <row r="5337" spans="1:2" x14ac:dyDescent="0.15">
      <c r="A5337" t="s">
        <v>7648</v>
      </c>
      <c r="B5337" s="6">
        <v>1876945</v>
      </c>
    </row>
    <row r="5338" spans="1:2" x14ac:dyDescent="0.15">
      <c r="A5338" t="s">
        <v>206</v>
      </c>
      <c r="B5338" s="6">
        <v>1357874</v>
      </c>
    </row>
    <row r="5339" spans="1:2" x14ac:dyDescent="0.15">
      <c r="A5339" t="s">
        <v>7649</v>
      </c>
      <c r="B5339" s="6">
        <v>1114927</v>
      </c>
    </row>
    <row r="5340" spans="1:2" x14ac:dyDescent="0.15">
      <c r="A5340" t="s">
        <v>1411</v>
      </c>
      <c r="B5340" s="6">
        <v>1488039</v>
      </c>
    </row>
    <row r="5341" spans="1:2" x14ac:dyDescent="0.15">
      <c r="A5341" t="s">
        <v>7650</v>
      </c>
      <c r="B5341" s="6">
        <v>836690</v>
      </c>
    </row>
    <row r="5342" spans="1:2" x14ac:dyDescent="0.15">
      <c r="A5342" t="s">
        <v>7651</v>
      </c>
      <c r="B5342" s="6">
        <v>1757840</v>
      </c>
    </row>
    <row r="5343" spans="1:2" x14ac:dyDescent="0.15">
      <c r="A5343" t="s">
        <v>7652</v>
      </c>
      <c r="B5343" s="6">
        <v>1730346</v>
      </c>
    </row>
    <row r="5344" spans="1:2" x14ac:dyDescent="0.15">
      <c r="A5344" t="s">
        <v>7653</v>
      </c>
      <c r="B5344" s="6">
        <v>16859</v>
      </c>
    </row>
    <row r="5345" spans="1:2" x14ac:dyDescent="0.15">
      <c r="A5345" t="s">
        <v>7654</v>
      </c>
      <c r="B5345" s="6">
        <v>1173204</v>
      </c>
    </row>
    <row r="5346" spans="1:2" x14ac:dyDescent="0.15">
      <c r="A5346" t="s">
        <v>7655</v>
      </c>
      <c r="B5346" s="6">
        <v>1523836</v>
      </c>
    </row>
    <row r="5347" spans="1:2" x14ac:dyDescent="0.15">
      <c r="A5347" t="s">
        <v>7656</v>
      </c>
      <c r="B5347" s="6">
        <v>720500</v>
      </c>
    </row>
    <row r="5348" spans="1:2" x14ac:dyDescent="0.15">
      <c r="A5348" t="s">
        <v>7657</v>
      </c>
      <c r="B5348" s="6">
        <v>1009829</v>
      </c>
    </row>
    <row r="5349" spans="1:2" x14ac:dyDescent="0.15">
      <c r="A5349" t="s">
        <v>7658</v>
      </c>
      <c r="B5349" s="6">
        <v>1362481</v>
      </c>
    </row>
    <row r="5350" spans="1:2" x14ac:dyDescent="0.15">
      <c r="A5350" t="s">
        <v>7659</v>
      </c>
      <c r="B5350" s="6">
        <v>900391</v>
      </c>
    </row>
    <row r="5351" spans="1:2" x14ac:dyDescent="0.15">
      <c r="A5351" t="s">
        <v>7660</v>
      </c>
      <c r="B5351" s="6">
        <v>76282</v>
      </c>
    </row>
    <row r="5352" spans="1:2" x14ac:dyDescent="0.15">
      <c r="A5352" t="s">
        <v>7661</v>
      </c>
      <c r="B5352" s="6">
        <v>1095052</v>
      </c>
    </row>
    <row r="5353" spans="1:2" x14ac:dyDescent="0.15">
      <c r="A5353" t="s">
        <v>7662</v>
      </c>
      <c r="B5353" s="6">
        <v>1141688</v>
      </c>
    </row>
    <row r="5354" spans="1:2" x14ac:dyDescent="0.15">
      <c r="A5354" t="s">
        <v>7663</v>
      </c>
      <c r="B5354" s="6">
        <v>1627854</v>
      </c>
    </row>
    <row r="5355" spans="1:2" x14ac:dyDescent="0.15">
      <c r="A5355" t="s">
        <v>2809</v>
      </c>
      <c r="B5355" s="6">
        <v>1505065</v>
      </c>
    </row>
    <row r="5356" spans="1:2" x14ac:dyDescent="0.15">
      <c r="A5356" t="s">
        <v>7664</v>
      </c>
      <c r="B5356" s="6">
        <v>1701114</v>
      </c>
    </row>
    <row r="5357" spans="1:2" x14ac:dyDescent="0.15">
      <c r="A5357" t="s">
        <v>7665</v>
      </c>
      <c r="B5357" s="6">
        <v>750558</v>
      </c>
    </row>
    <row r="5358" spans="1:2" x14ac:dyDescent="0.15">
      <c r="A5358" t="s">
        <v>7666</v>
      </c>
      <c r="B5358" s="6">
        <v>1823524</v>
      </c>
    </row>
    <row r="5359" spans="1:2" x14ac:dyDescent="0.15">
      <c r="A5359" t="s">
        <v>1473</v>
      </c>
      <c r="B5359" s="6">
        <v>921114</v>
      </c>
    </row>
    <row r="5360" spans="1:2" x14ac:dyDescent="0.15">
      <c r="A5360" t="s">
        <v>7667</v>
      </c>
      <c r="B5360" s="6">
        <v>845606</v>
      </c>
    </row>
    <row r="5361" spans="1:2" x14ac:dyDescent="0.15">
      <c r="A5361" t="s">
        <v>7668</v>
      </c>
      <c r="B5361" s="6">
        <v>1844507</v>
      </c>
    </row>
    <row r="5362" spans="1:2" x14ac:dyDescent="0.15">
      <c r="A5362" t="s">
        <v>7669</v>
      </c>
      <c r="B5362" s="6">
        <v>798081</v>
      </c>
    </row>
    <row r="5363" spans="1:2" x14ac:dyDescent="0.15">
      <c r="A5363" t="s">
        <v>2868</v>
      </c>
      <c r="B5363" s="6">
        <v>1253176</v>
      </c>
    </row>
    <row r="5364" spans="1:2" x14ac:dyDescent="0.15">
      <c r="A5364" t="s">
        <v>2839</v>
      </c>
      <c r="B5364" s="6">
        <v>1235912</v>
      </c>
    </row>
    <row r="5365" spans="1:2" x14ac:dyDescent="0.15">
      <c r="A5365" t="s">
        <v>7670</v>
      </c>
      <c r="B5365" s="6">
        <v>1456189</v>
      </c>
    </row>
    <row r="5366" spans="1:2" x14ac:dyDescent="0.15">
      <c r="A5366" t="s">
        <v>1811</v>
      </c>
      <c r="B5366" s="6">
        <v>1692830</v>
      </c>
    </row>
    <row r="5367" spans="1:2" x14ac:dyDescent="0.15">
      <c r="A5367" t="s">
        <v>7671</v>
      </c>
      <c r="B5367" s="6">
        <v>1549922</v>
      </c>
    </row>
    <row r="5368" spans="1:2" x14ac:dyDescent="0.15">
      <c r="A5368" t="s">
        <v>7672</v>
      </c>
      <c r="B5368" s="6">
        <v>1070296</v>
      </c>
    </row>
    <row r="5369" spans="1:2" x14ac:dyDescent="0.15">
      <c r="A5369" t="s">
        <v>7673</v>
      </c>
      <c r="B5369" s="6">
        <v>884144</v>
      </c>
    </row>
    <row r="5370" spans="1:2" x14ac:dyDescent="0.15">
      <c r="A5370" t="s">
        <v>7674</v>
      </c>
      <c r="B5370" s="6">
        <v>1305767</v>
      </c>
    </row>
    <row r="5371" spans="1:2" x14ac:dyDescent="0.15">
      <c r="A5371" t="s">
        <v>7675</v>
      </c>
      <c r="B5371" s="6">
        <v>1517496</v>
      </c>
    </row>
    <row r="5372" spans="1:2" x14ac:dyDescent="0.15">
      <c r="A5372" t="s">
        <v>2861</v>
      </c>
      <c r="B5372" s="6">
        <v>1624326</v>
      </c>
    </row>
    <row r="5373" spans="1:2" x14ac:dyDescent="0.15">
      <c r="A5373" t="s">
        <v>2288</v>
      </c>
      <c r="B5373" s="6">
        <v>1850079</v>
      </c>
    </row>
    <row r="5374" spans="1:2" x14ac:dyDescent="0.15">
      <c r="A5374" t="s">
        <v>7676</v>
      </c>
      <c r="B5374" s="6">
        <v>810332</v>
      </c>
    </row>
    <row r="5375" spans="1:2" x14ac:dyDescent="0.15">
      <c r="A5375" t="s">
        <v>7677</v>
      </c>
      <c r="B5375" s="6">
        <v>1874097</v>
      </c>
    </row>
    <row r="5376" spans="1:2" x14ac:dyDescent="0.15">
      <c r="A5376" t="s">
        <v>7678</v>
      </c>
      <c r="B5376" s="6">
        <v>1464963</v>
      </c>
    </row>
    <row r="5377" spans="1:2" x14ac:dyDescent="0.15">
      <c r="A5377" t="s">
        <v>307</v>
      </c>
      <c r="B5377" s="6">
        <v>1509745</v>
      </c>
    </row>
    <row r="5378" spans="1:2" x14ac:dyDescent="0.15">
      <c r="A5378" t="s">
        <v>7679</v>
      </c>
      <c r="B5378" s="6">
        <v>1371782</v>
      </c>
    </row>
    <row r="5379" spans="1:2" x14ac:dyDescent="0.15">
      <c r="A5379" t="s">
        <v>7680</v>
      </c>
      <c r="B5379" s="6">
        <v>1550603</v>
      </c>
    </row>
    <row r="5380" spans="1:2" x14ac:dyDescent="0.15">
      <c r="A5380" t="s">
        <v>7681</v>
      </c>
      <c r="B5380" s="6">
        <v>1578776</v>
      </c>
    </row>
    <row r="5381" spans="1:2" x14ac:dyDescent="0.15">
      <c r="A5381" t="s">
        <v>7682</v>
      </c>
      <c r="B5381" s="6">
        <v>1824884</v>
      </c>
    </row>
    <row r="5382" spans="1:2" x14ac:dyDescent="0.15">
      <c r="A5382" t="s">
        <v>7683</v>
      </c>
      <c r="B5382" s="6">
        <v>1554906</v>
      </c>
    </row>
    <row r="5383" spans="1:2" x14ac:dyDescent="0.15">
      <c r="A5383" t="s">
        <v>7684</v>
      </c>
      <c r="B5383" s="6">
        <v>1004530</v>
      </c>
    </row>
    <row r="5384" spans="1:2" x14ac:dyDescent="0.15">
      <c r="A5384" t="s">
        <v>7685</v>
      </c>
      <c r="B5384" s="6">
        <v>918541</v>
      </c>
    </row>
    <row r="5385" spans="1:2" x14ac:dyDescent="0.15">
      <c r="A5385" t="s">
        <v>7686</v>
      </c>
      <c r="B5385" s="6">
        <v>880641</v>
      </c>
    </row>
    <row r="5386" spans="1:2" x14ac:dyDescent="0.15">
      <c r="A5386" t="s">
        <v>7687</v>
      </c>
      <c r="B5386" s="6">
        <v>75398</v>
      </c>
    </row>
    <row r="5387" spans="1:2" x14ac:dyDescent="0.15">
      <c r="A5387" t="s">
        <v>7688</v>
      </c>
      <c r="B5387" s="6">
        <v>894351</v>
      </c>
    </row>
    <row r="5388" spans="1:2" x14ac:dyDescent="0.15">
      <c r="A5388" t="s">
        <v>415</v>
      </c>
      <c r="B5388" s="6">
        <v>1785530</v>
      </c>
    </row>
    <row r="5389" spans="1:2" x14ac:dyDescent="0.15">
      <c r="A5389" t="s">
        <v>447</v>
      </c>
      <c r="B5389" s="6">
        <v>1828522</v>
      </c>
    </row>
    <row r="5390" spans="1:2" x14ac:dyDescent="0.15">
      <c r="A5390" t="s">
        <v>7689</v>
      </c>
      <c r="B5390" s="6">
        <v>1285650</v>
      </c>
    </row>
    <row r="5391" spans="1:2" x14ac:dyDescent="0.15">
      <c r="A5391" t="s">
        <v>7690</v>
      </c>
      <c r="B5391" s="6">
        <v>1437479</v>
      </c>
    </row>
    <row r="5392" spans="1:2" x14ac:dyDescent="0.15">
      <c r="A5392" t="s">
        <v>7691</v>
      </c>
      <c r="B5392" s="6">
        <v>1397183</v>
      </c>
    </row>
    <row r="5393" spans="1:2" x14ac:dyDescent="0.15">
      <c r="A5393" t="s">
        <v>7692</v>
      </c>
      <c r="B5393" s="6">
        <v>1597835</v>
      </c>
    </row>
    <row r="5394" spans="1:2" x14ac:dyDescent="0.15">
      <c r="A5394" t="s">
        <v>7693</v>
      </c>
      <c r="B5394" s="6">
        <v>1401257</v>
      </c>
    </row>
    <row r="5395" spans="1:2" x14ac:dyDescent="0.15">
      <c r="A5395" t="s">
        <v>2853</v>
      </c>
      <c r="B5395" s="6">
        <v>316253</v>
      </c>
    </row>
    <row r="5396" spans="1:2" x14ac:dyDescent="0.15">
      <c r="A5396" t="s">
        <v>2850</v>
      </c>
      <c r="B5396" s="6">
        <v>704440</v>
      </c>
    </row>
    <row r="5397" spans="1:2" x14ac:dyDescent="0.15">
      <c r="A5397" t="s">
        <v>7694</v>
      </c>
      <c r="B5397" s="6">
        <v>1051343</v>
      </c>
    </row>
    <row r="5398" spans="1:2" x14ac:dyDescent="0.15">
      <c r="A5398" t="s">
        <v>622</v>
      </c>
      <c r="B5398" s="6">
        <v>1501989</v>
      </c>
    </row>
    <row r="5399" spans="1:2" x14ac:dyDescent="0.15">
      <c r="A5399" t="s">
        <v>2247</v>
      </c>
      <c r="B5399" s="6">
        <v>1685316</v>
      </c>
    </row>
    <row r="5400" spans="1:2" x14ac:dyDescent="0.15">
      <c r="A5400" t="s">
        <v>2148</v>
      </c>
      <c r="B5400" s="6">
        <v>1603207</v>
      </c>
    </row>
    <row r="5401" spans="1:2" x14ac:dyDescent="0.15">
      <c r="A5401" t="s">
        <v>7695</v>
      </c>
      <c r="B5401" s="6">
        <v>1131554</v>
      </c>
    </row>
    <row r="5402" spans="1:2" x14ac:dyDescent="0.15">
      <c r="A5402" t="s">
        <v>7696</v>
      </c>
      <c r="B5402" s="6">
        <v>1605301</v>
      </c>
    </row>
    <row r="5403" spans="1:2" x14ac:dyDescent="0.15">
      <c r="A5403" t="s">
        <v>7697</v>
      </c>
      <c r="B5403" s="6">
        <v>1609065</v>
      </c>
    </row>
    <row r="5404" spans="1:2" x14ac:dyDescent="0.15">
      <c r="A5404" t="s">
        <v>7698</v>
      </c>
      <c r="B5404" s="6">
        <v>1040161</v>
      </c>
    </row>
    <row r="5405" spans="1:2" x14ac:dyDescent="0.15">
      <c r="A5405" t="s">
        <v>7699</v>
      </c>
      <c r="B5405" s="6">
        <v>1829949</v>
      </c>
    </row>
    <row r="5406" spans="1:2" x14ac:dyDescent="0.15">
      <c r="A5406" t="s">
        <v>7700</v>
      </c>
      <c r="B5406" s="6">
        <v>1415813</v>
      </c>
    </row>
    <row r="5407" spans="1:2" x14ac:dyDescent="0.15">
      <c r="A5407" t="s">
        <v>1485</v>
      </c>
      <c r="B5407" s="6">
        <v>1733257</v>
      </c>
    </row>
    <row r="5408" spans="1:2" x14ac:dyDescent="0.15">
      <c r="A5408" t="s">
        <v>2849</v>
      </c>
      <c r="B5408" s="6">
        <v>355019</v>
      </c>
    </row>
    <row r="5409" spans="1:2" x14ac:dyDescent="0.15">
      <c r="A5409" t="s">
        <v>1027</v>
      </c>
      <c r="B5409" s="6">
        <v>1339970</v>
      </c>
    </row>
    <row r="5410" spans="1:2" x14ac:dyDescent="0.15">
      <c r="A5410" t="s">
        <v>1218</v>
      </c>
      <c r="B5410" s="6">
        <v>1527599</v>
      </c>
    </row>
    <row r="5411" spans="1:2" x14ac:dyDescent="0.15">
      <c r="A5411" t="s">
        <v>7701</v>
      </c>
      <c r="B5411" s="6">
        <v>811922</v>
      </c>
    </row>
    <row r="5412" spans="1:2" x14ac:dyDescent="0.15">
      <c r="A5412" t="s">
        <v>7702</v>
      </c>
      <c r="B5412" s="6">
        <v>1571776</v>
      </c>
    </row>
    <row r="5413" spans="1:2" x14ac:dyDescent="0.15">
      <c r="A5413" t="s">
        <v>7703</v>
      </c>
      <c r="B5413" s="6">
        <v>1776909</v>
      </c>
    </row>
    <row r="5414" spans="1:2" x14ac:dyDescent="0.15">
      <c r="A5414" t="s">
        <v>7704</v>
      </c>
      <c r="B5414" s="6">
        <v>1378701</v>
      </c>
    </row>
    <row r="5415" spans="1:2" x14ac:dyDescent="0.15">
      <c r="A5415" t="s">
        <v>7705</v>
      </c>
      <c r="B5415" s="6">
        <v>1279014</v>
      </c>
    </row>
    <row r="5416" spans="1:2" x14ac:dyDescent="0.15">
      <c r="A5416" t="s">
        <v>7706</v>
      </c>
      <c r="B5416" s="6">
        <v>1496292</v>
      </c>
    </row>
    <row r="5417" spans="1:2" x14ac:dyDescent="0.15">
      <c r="A5417" t="s">
        <v>7707</v>
      </c>
      <c r="B5417" s="6">
        <v>890119</v>
      </c>
    </row>
    <row r="5418" spans="1:2" x14ac:dyDescent="0.15">
      <c r="A5418" t="s">
        <v>1840</v>
      </c>
      <c r="B5418" s="6">
        <v>1662774</v>
      </c>
    </row>
    <row r="5419" spans="1:2" x14ac:dyDescent="0.15">
      <c r="A5419" t="s">
        <v>7708</v>
      </c>
      <c r="B5419" s="6">
        <v>14177</v>
      </c>
    </row>
    <row r="5420" spans="1:2" x14ac:dyDescent="0.15">
      <c r="A5420" t="s">
        <v>7709</v>
      </c>
      <c r="B5420" s="6">
        <v>1437925</v>
      </c>
    </row>
    <row r="5421" spans="1:2" x14ac:dyDescent="0.15">
      <c r="A5421" t="s">
        <v>7710</v>
      </c>
      <c r="B5421" s="6">
        <v>2098</v>
      </c>
    </row>
    <row r="5422" spans="1:2" x14ac:dyDescent="0.15">
      <c r="A5422" t="s">
        <v>2873</v>
      </c>
      <c r="B5422" s="6">
        <v>1652724</v>
      </c>
    </row>
    <row r="5423" spans="1:2" x14ac:dyDescent="0.15">
      <c r="A5423" t="s">
        <v>7711</v>
      </c>
      <c r="B5423" s="6">
        <v>1751783</v>
      </c>
    </row>
    <row r="5424" spans="1:2" x14ac:dyDescent="0.15">
      <c r="A5424" t="s">
        <v>7712</v>
      </c>
      <c r="B5424" s="6">
        <v>64463</v>
      </c>
    </row>
    <row r="5425" spans="1:2" x14ac:dyDescent="0.15">
      <c r="A5425" t="s">
        <v>7713</v>
      </c>
      <c r="B5425" s="6">
        <v>1528188</v>
      </c>
    </row>
    <row r="5426" spans="1:2" x14ac:dyDescent="0.15">
      <c r="A5426" t="s">
        <v>7714</v>
      </c>
      <c r="B5426" s="6">
        <v>1367408</v>
      </c>
    </row>
    <row r="5427" spans="1:2" x14ac:dyDescent="0.15">
      <c r="A5427" t="s">
        <v>7715</v>
      </c>
      <c r="B5427" s="6">
        <v>1762322</v>
      </c>
    </row>
    <row r="5428" spans="1:2" x14ac:dyDescent="0.15">
      <c r="A5428" t="s">
        <v>7716</v>
      </c>
      <c r="B5428" s="6">
        <v>1784168</v>
      </c>
    </row>
    <row r="5429" spans="1:2" x14ac:dyDescent="0.15">
      <c r="A5429" t="s">
        <v>7717</v>
      </c>
      <c r="B5429" s="6">
        <v>1836517</v>
      </c>
    </row>
    <row r="5430" spans="1:2" x14ac:dyDescent="0.15">
      <c r="A5430" t="s">
        <v>7718</v>
      </c>
      <c r="B5430" s="6">
        <v>1304730</v>
      </c>
    </row>
    <row r="5431" spans="1:2" x14ac:dyDescent="0.15">
      <c r="A5431" t="s">
        <v>7719</v>
      </c>
      <c r="B5431" s="6">
        <v>1805077</v>
      </c>
    </row>
    <row r="5432" spans="1:2" x14ac:dyDescent="0.15">
      <c r="A5432" t="s">
        <v>7720</v>
      </c>
      <c r="B5432" s="6">
        <v>1177219</v>
      </c>
    </row>
    <row r="5433" spans="1:2" x14ac:dyDescent="0.15">
      <c r="A5433" t="s">
        <v>7721</v>
      </c>
      <c r="B5433" s="6">
        <v>1093728</v>
      </c>
    </row>
    <row r="5434" spans="1:2" x14ac:dyDescent="0.15">
      <c r="A5434" t="s">
        <v>7722</v>
      </c>
      <c r="B5434" s="6">
        <v>34563</v>
      </c>
    </row>
    <row r="5435" spans="1:2" x14ac:dyDescent="0.15">
      <c r="A5435" t="s">
        <v>7723</v>
      </c>
      <c r="B5435" s="6">
        <v>1850262</v>
      </c>
    </row>
    <row r="5436" spans="1:2" x14ac:dyDescent="0.15">
      <c r="A5436" t="s">
        <v>7724</v>
      </c>
      <c r="B5436" s="6">
        <v>928054</v>
      </c>
    </row>
    <row r="5437" spans="1:2" x14ac:dyDescent="0.15">
      <c r="A5437" t="s">
        <v>7725</v>
      </c>
      <c r="B5437" s="6">
        <v>1823144</v>
      </c>
    </row>
    <row r="5438" spans="1:2" x14ac:dyDescent="0.15">
      <c r="A5438" t="s">
        <v>95</v>
      </c>
      <c r="B5438" s="6">
        <v>1661059</v>
      </c>
    </row>
    <row r="5439" spans="1:2" x14ac:dyDescent="0.15">
      <c r="A5439" t="s">
        <v>7726</v>
      </c>
      <c r="B5439" s="6">
        <v>1585855</v>
      </c>
    </row>
    <row r="5440" spans="1:2" x14ac:dyDescent="0.15">
      <c r="A5440" t="s">
        <v>7727</v>
      </c>
      <c r="B5440" s="6">
        <v>1606268</v>
      </c>
    </row>
    <row r="5441" spans="1:2" x14ac:dyDescent="0.15">
      <c r="A5441" t="s">
        <v>7728</v>
      </c>
      <c r="B5441" s="6">
        <v>1578453</v>
      </c>
    </row>
    <row r="5442" spans="1:2" x14ac:dyDescent="0.15">
      <c r="A5442" t="s">
        <v>7729</v>
      </c>
      <c r="B5442" s="6">
        <v>315131</v>
      </c>
    </row>
    <row r="5443" spans="1:2" x14ac:dyDescent="0.15">
      <c r="A5443" t="s">
        <v>7730</v>
      </c>
      <c r="B5443" s="6">
        <v>9521</v>
      </c>
    </row>
    <row r="5444" spans="1:2" x14ac:dyDescent="0.15">
      <c r="A5444" t="s">
        <v>1482</v>
      </c>
      <c r="B5444" s="6">
        <v>1178711</v>
      </c>
    </row>
    <row r="5445" spans="1:2" x14ac:dyDescent="0.15">
      <c r="A5445" t="s">
        <v>7731</v>
      </c>
      <c r="B5445" s="6">
        <v>1010470</v>
      </c>
    </row>
    <row r="5446" spans="1:2" x14ac:dyDescent="0.15">
      <c r="A5446" t="s">
        <v>7732</v>
      </c>
      <c r="B5446" s="6">
        <v>882300</v>
      </c>
    </row>
    <row r="5447" spans="1:2" x14ac:dyDescent="0.15">
      <c r="A5447" t="s">
        <v>7733</v>
      </c>
      <c r="B5447" s="6">
        <v>1515156</v>
      </c>
    </row>
    <row r="5448" spans="1:2" x14ac:dyDescent="0.15">
      <c r="A5448" t="s">
        <v>7734</v>
      </c>
      <c r="B5448" s="6">
        <v>813623</v>
      </c>
    </row>
    <row r="5449" spans="1:2" x14ac:dyDescent="0.15">
      <c r="A5449" t="s">
        <v>7735</v>
      </c>
      <c r="B5449" s="6">
        <v>1742770</v>
      </c>
    </row>
    <row r="5450" spans="1:2" x14ac:dyDescent="0.15">
      <c r="A5450" t="s">
        <v>7736</v>
      </c>
      <c r="B5450" s="6">
        <v>716634</v>
      </c>
    </row>
    <row r="5451" spans="1:2" x14ac:dyDescent="0.15">
      <c r="A5451" t="s">
        <v>7737</v>
      </c>
      <c r="B5451" s="6">
        <v>1516899</v>
      </c>
    </row>
    <row r="5452" spans="1:2" x14ac:dyDescent="0.15">
      <c r="A5452" t="s">
        <v>7738</v>
      </c>
      <c r="B5452" s="6">
        <v>1598665</v>
      </c>
    </row>
    <row r="5453" spans="1:2" x14ac:dyDescent="0.15">
      <c r="A5453" t="s">
        <v>7739</v>
      </c>
      <c r="B5453" s="6">
        <v>1175483</v>
      </c>
    </row>
    <row r="5454" spans="1:2" x14ac:dyDescent="0.15">
      <c r="A5454" t="s">
        <v>7740</v>
      </c>
      <c r="B5454" s="6">
        <v>1692427</v>
      </c>
    </row>
    <row r="5455" spans="1:2" x14ac:dyDescent="0.15">
      <c r="A5455" t="s">
        <v>7741</v>
      </c>
      <c r="B5455" s="6">
        <v>1726189</v>
      </c>
    </row>
    <row r="5456" spans="1:2" x14ac:dyDescent="0.15">
      <c r="A5456" t="s">
        <v>7742</v>
      </c>
      <c r="B5456" s="6">
        <v>1897245</v>
      </c>
    </row>
    <row r="5457" spans="1:2" x14ac:dyDescent="0.15">
      <c r="A5457" t="s">
        <v>7743</v>
      </c>
      <c r="B5457" s="6">
        <v>350868</v>
      </c>
    </row>
    <row r="5458" spans="1:2" x14ac:dyDescent="0.15">
      <c r="A5458" t="s">
        <v>7744</v>
      </c>
      <c r="B5458" s="6">
        <v>709283</v>
      </c>
    </row>
    <row r="5459" spans="1:2" x14ac:dyDescent="0.15">
      <c r="A5459" t="s">
        <v>7745</v>
      </c>
      <c r="B5459" s="6">
        <v>1586452</v>
      </c>
    </row>
    <row r="5460" spans="1:2" x14ac:dyDescent="0.15">
      <c r="A5460" t="s">
        <v>7746</v>
      </c>
      <c r="B5460" s="6">
        <v>1064052</v>
      </c>
    </row>
    <row r="5461" spans="1:2" x14ac:dyDescent="0.15">
      <c r="A5461" t="s">
        <v>7747</v>
      </c>
      <c r="B5461" s="6">
        <v>1389207</v>
      </c>
    </row>
    <row r="5462" spans="1:2" x14ac:dyDescent="0.15">
      <c r="A5462" t="s">
        <v>7748</v>
      </c>
      <c r="B5462" s="6">
        <v>1590715</v>
      </c>
    </row>
    <row r="5463" spans="1:2" x14ac:dyDescent="0.15">
      <c r="A5463" t="s">
        <v>7749</v>
      </c>
      <c r="B5463" s="6">
        <v>1679817</v>
      </c>
    </row>
    <row r="5464" spans="1:2" x14ac:dyDescent="0.15">
      <c r="A5464" t="s">
        <v>7750</v>
      </c>
      <c r="B5464" s="6">
        <v>1829280</v>
      </c>
    </row>
    <row r="5465" spans="1:2" x14ac:dyDescent="0.15">
      <c r="A5465" t="s">
        <v>7751</v>
      </c>
      <c r="B5465" s="6">
        <v>748268</v>
      </c>
    </row>
    <row r="5466" spans="1:2" x14ac:dyDescent="0.15">
      <c r="A5466" t="s">
        <v>404</v>
      </c>
      <c r="B5466" s="6">
        <v>1838716</v>
      </c>
    </row>
    <row r="5467" spans="1:2" x14ac:dyDescent="0.15">
      <c r="A5467" t="s">
        <v>1608</v>
      </c>
      <c r="B5467" s="6">
        <v>1671858</v>
      </c>
    </row>
    <row r="5468" spans="1:2" x14ac:dyDescent="0.15">
      <c r="A5468" t="s">
        <v>144</v>
      </c>
      <c r="B5468" s="6">
        <v>1610820</v>
      </c>
    </row>
    <row r="5469" spans="1:2" x14ac:dyDescent="0.15">
      <c r="A5469" t="s">
        <v>7752</v>
      </c>
      <c r="B5469" s="6">
        <v>72205</v>
      </c>
    </row>
    <row r="5470" spans="1:2" x14ac:dyDescent="0.15">
      <c r="A5470" t="s">
        <v>7753</v>
      </c>
      <c r="B5470" s="6">
        <v>924383</v>
      </c>
    </row>
    <row r="5471" spans="1:2" x14ac:dyDescent="0.15">
      <c r="A5471" t="s">
        <v>7754</v>
      </c>
      <c r="B5471" s="6">
        <v>71557</v>
      </c>
    </row>
    <row r="5472" spans="1:2" x14ac:dyDescent="0.15">
      <c r="A5472" t="s">
        <v>7755</v>
      </c>
      <c r="B5472" s="6">
        <v>921183</v>
      </c>
    </row>
    <row r="5473" spans="1:2" x14ac:dyDescent="0.15">
      <c r="A5473" t="s">
        <v>7756</v>
      </c>
      <c r="B5473" s="6">
        <v>1505413</v>
      </c>
    </row>
    <row r="5474" spans="1:2" x14ac:dyDescent="0.15">
      <c r="A5474" t="s">
        <v>7757</v>
      </c>
      <c r="B5474" s="6">
        <v>845611</v>
      </c>
    </row>
    <row r="5475" spans="1:2" x14ac:dyDescent="0.15">
      <c r="A5475" t="s">
        <v>591</v>
      </c>
      <c r="B5475" s="6">
        <v>1651407</v>
      </c>
    </row>
    <row r="5476" spans="1:2" x14ac:dyDescent="0.15">
      <c r="A5476" t="s">
        <v>2638</v>
      </c>
      <c r="B5476" s="6">
        <v>868278</v>
      </c>
    </row>
    <row r="5477" spans="1:2" x14ac:dyDescent="0.15">
      <c r="A5477" t="s">
        <v>2643</v>
      </c>
      <c r="B5477" s="6">
        <v>1770141</v>
      </c>
    </row>
    <row r="5478" spans="1:2" x14ac:dyDescent="0.15">
      <c r="A5478" t="s">
        <v>7758</v>
      </c>
      <c r="B5478" s="6">
        <v>860131</v>
      </c>
    </row>
    <row r="5479" spans="1:2" x14ac:dyDescent="0.15">
      <c r="A5479" t="s">
        <v>2240</v>
      </c>
      <c r="B5479" s="6">
        <v>920465</v>
      </c>
    </row>
    <row r="5480" spans="1:2" x14ac:dyDescent="0.15">
      <c r="A5480" t="s">
        <v>7759</v>
      </c>
      <c r="B5480" s="6">
        <v>1801762</v>
      </c>
    </row>
    <row r="5481" spans="1:2" x14ac:dyDescent="0.15">
      <c r="A5481" t="s">
        <v>1772</v>
      </c>
      <c r="B5481" s="6">
        <v>1631574</v>
      </c>
    </row>
    <row r="5482" spans="1:2" x14ac:dyDescent="0.15">
      <c r="A5482" t="s">
        <v>7760</v>
      </c>
      <c r="B5482" s="6">
        <v>1847846</v>
      </c>
    </row>
    <row r="5483" spans="1:2" x14ac:dyDescent="0.15">
      <c r="A5483" t="s">
        <v>7761</v>
      </c>
      <c r="B5483" s="6">
        <v>1823465</v>
      </c>
    </row>
    <row r="5484" spans="1:2" x14ac:dyDescent="0.15">
      <c r="A5484" t="s">
        <v>7762</v>
      </c>
      <c r="B5484" s="6">
        <v>1560672</v>
      </c>
    </row>
    <row r="5485" spans="1:2" x14ac:dyDescent="0.15">
      <c r="A5485" t="s">
        <v>7763</v>
      </c>
      <c r="B5485" s="6">
        <v>880417</v>
      </c>
    </row>
    <row r="5486" spans="1:2" x14ac:dyDescent="0.15">
      <c r="A5486" t="s">
        <v>2024</v>
      </c>
      <c r="B5486" s="6">
        <v>1501756</v>
      </c>
    </row>
    <row r="5487" spans="1:2" x14ac:dyDescent="0.15">
      <c r="A5487" t="s">
        <v>2967</v>
      </c>
      <c r="B5487" s="6">
        <v>876378</v>
      </c>
    </row>
    <row r="5488" spans="1:2" x14ac:dyDescent="0.15">
      <c r="A5488" t="s">
        <v>7764</v>
      </c>
      <c r="B5488" s="6">
        <v>1830180</v>
      </c>
    </row>
    <row r="5489" spans="1:2" x14ac:dyDescent="0.15">
      <c r="A5489" t="s">
        <v>7765</v>
      </c>
      <c r="B5489" s="6">
        <v>897419</v>
      </c>
    </row>
    <row r="5490" spans="1:2" x14ac:dyDescent="0.15">
      <c r="A5490" t="s">
        <v>7766</v>
      </c>
      <c r="B5490" s="6">
        <v>69422</v>
      </c>
    </row>
    <row r="5491" spans="1:2" x14ac:dyDescent="0.15">
      <c r="A5491" t="s">
        <v>7767</v>
      </c>
      <c r="B5491" s="6">
        <v>731653</v>
      </c>
    </row>
    <row r="5492" spans="1:2" x14ac:dyDescent="0.15">
      <c r="A5492" t="s">
        <v>7768</v>
      </c>
      <c r="B5492" s="6">
        <v>1819794</v>
      </c>
    </row>
    <row r="5493" spans="1:2" x14ac:dyDescent="0.15">
      <c r="A5493" t="s">
        <v>1000</v>
      </c>
      <c r="B5493" s="6">
        <v>1367920</v>
      </c>
    </row>
    <row r="5494" spans="1:2" x14ac:dyDescent="0.15">
      <c r="A5494" t="s">
        <v>7769</v>
      </c>
      <c r="B5494" s="6">
        <v>750574</v>
      </c>
    </row>
    <row r="5495" spans="1:2" x14ac:dyDescent="0.15">
      <c r="A5495" t="s">
        <v>7770</v>
      </c>
      <c r="B5495" s="6">
        <v>1087456</v>
      </c>
    </row>
    <row r="5496" spans="1:2" x14ac:dyDescent="0.15">
      <c r="A5496" t="s">
        <v>568</v>
      </c>
      <c r="B5496" s="6">
        <v>1841387</v>
      </c>
    </row>
    <row r="5497" spans="1:2" x14ac:dyDescent="0.15">
      <c r="A5497" t="s">
        <v>7771</v>
      </c>
      <c r="B5497" s="6">
        <v>1332551</v>
      </c>
    </row>
    <row r="5498" spans="1:2" x14ac:dyDescent="0.15">
      <c r="A5498" t="s">
        <v>7772</v>
      </c>
      <c r="B5498" s="6">
        <v>1743102</v>
      </c>
    </row>
    <row r="5499" spans="1:2" x14ac:dyDescent="0.15">
      <c r="A5499" t="s">
        <v>7773</v>
      </c>
      <c r="B5499" s="6">
        <v>1442236</v>
      </c>
    </row>
    <row r="5500" spans="1:2" x14ac:dyDescent="0.15">
      <c r="A5500" t="s">
        <v>7774</v>
      </c>
      <c r="B5500" s="6">
        <v>1855751</v>
      </c>
    </row>
    <row r="5501" spans="1:2" x14ac:dyDescent="0.15">
      <c r="A5501" t="s">
        <v>7775</v>
      </c>
      <c r="B5501" s="6">
        <v>1310114</v>
      </c>
    </row>
    <row r="5502" spans="1:2" x14ac:dyDescent="0.15">
      <c r="A5502" t="s">
        <v>795</v>
      </c>
      <c r="B5502" s="6">
        <v>1750284</v>
      </c>
    </row>
    <row r="5503" spans="1:2" x14ac:dyDescent="0.15">
      <c r="A5503" t="s">
        <v>2851</v>
      </c>
      <c r="B5503" s="6">
        <v>1642380</v>
      </c>
    </row>
    <row r="5504" spans="1:2" x14ac:dyDescent="0.15">
      <c r="A5504" t="s">
        <v>7776</v>
      </c>
      <c r="B5504" s="6">
        <v>1867834</v>
      </c>
    </row>
    <row r="5505" spans="1:2" x14ac:dyDescent="0.15">
      <c r="A5505" t="s">
        <v>1832</v>
      </c>
      <c r="B5505" s="6">
        <v>1137883</v>
      </c>
    </row>
    <row r="5506" spans="1:2" x14ac:dyDescent="0.15">
      <c r="A5506" t="s">
        <v>7777</v>
      </c>
      <c r="B5506" s="6">
        <v>1746967</v>
      </c>
    </row>
    <row r="5507" spans="1:2" x14ac:dyDescent="0.15">
      <c r="A5507" t="s">
        <v>247</v>
      </c>
      <c r="B5507" s="6">
        <v>1718108</v>
      </c>
    </row>
    <row r="5508" spans="1:2" x14ac:dyDescent="0.15">
      <c r="A5508" t="s">
        <v>2841</v>
      </c>
      <c r="B5508" s="6">
        <v>1715925</v>
      </c>
    </row>
    <row r="5509" spans="1:2" x14ac:dyDescent="0.15">
      <c r="A5509" t="s">
        <v>7778</v>
      </c>
      <c r="B5509" s="6">
        <v>1119190</v>
      </c>
    </row>
    <row r="5510" spans="1:2" x14ac:dyDescent="0.15">
      <c r="A5510" t="s">
        <v>7779</v>
      </c>
      <c r="B5510" s="6">
        <v>1460329</v>
      </c>
    </row>
    <row r="5511" spans="1:2" x14ac:dyDescent="0.15">
      <c r="A5511" t="s">
        <v>1049</v>
      </c>
      <c r="B5511" s="6">
        <v>1835268</v>
      </c>
    </row>
    <row r="5512" spans="1:2" x14ac:dyDescent="0.15">
      <c r="A5512" t="s">
        <v>2863</v>
      </c>
      <c r="B5512" s="6">
        <v>1488917</v>
      </c>
    </row>
    <row r="5513" spans="1:2" x14ac:dyDescent="0.15">
      <c r="A5513" t="s">
        <v>7780</v>
      </c>
      <c r="B5513" s="6">
        <v>1752372</v>
      </c>
    </row>
    <row r="5514" spans="1:2" x14ac:dyDescent="0.15">
      <c r="A5514" t="s">
        <v>478</v>
      </c>
      <c r="B5514" s="6">
        <v>1724979</v>
      </c>
    </row>
    <row r="5515" spans="1:2" x14ac:dyDescent="0.15">
      <c r="A5515" t="s">
        <v>7781</v>
      </c>
      <c r="B5515" s="6">
        <v>1506488</v>
      </c>
    </row>
    <row r="5516" spans="1:2" x14ac:dyDescent="0.15">
      <c r="A5516" t="s">
        <v>7782</v>
      </c>
      <c r="B5516" s="6">
        <v>1823406</v>
      </c>
    </row>
    <row r="5517" spans="1:2" x14ac:dyDescent="0.15">
      <c r="A5517" t="s">
        <v>511</v>
      </c>
      <c r="B5517" s="6">
        <v>882361</v>
      </c>
    </row>
    <row r="5518" spans="1:2" x14ac:dyDescent="0.15">
      <c r="A5518" t="s">
        <v>7783</v>
      </c>
      <c r="B5518" s="6">
        <v>1075706</v>
      </c>
    </row>
    <row r="5519" spans="1:2" x14ac:dyDescent="0.15">
      <c r="A5519" t="s">
        <v>7784</v>
      </c>
      <c r="B5519" s="6">
        <v>1579157</v>
      </c>
    </row>
    <row r="5520" spans="1:2" x14ac:dyDescent="0.15">
      <c r="A5520" t="s">
        <v>7785</v>
      </c>
      <c r="B5520" s="6">
        <v>1070732</v>
      </c>
    </row>
    <row r="5521" spans="1:2" x14ac:dyDescent="0.15">
      <c r="A5521" t="s">
        <v>7786</v>
      </c>
      <c r="B5521" s="6">
        <v>1759008</v>
      </c>
    </row>
    <row r="5522" spans="1:2" x14ac:dyDescent="0.15">
      <c r="A5522" t="s">
        <v>2854</v>
      </c>
      <c r="B5522" s="6">
        <v>1702924</v>
      </c>
    </row>
    <row r="5523" spans="1:2" x14ac:dyDescent="0.15">
      <c r="A5523" t="s">
        <v>2262</v>
      </c>
      <c r="B5523" s="6">
        <v>1604477</v>
      </c>
    </row>
    <row r="5524" spans="1:2" x14ac:dyDescent="0.15">
      <c r="A5524" t="s">
        <v>7787</v>
      </c>
      <c r="B5524" s="6">
        <v>1001171</v>
      </c>
    </row>
    <row r="5525" spans="1:2" x14ac:dyDescent="0.15">
      <c r="A5525" t="s">
        <v>7788</v>
      </c>
      <c r="B5525" s="6">
        <v>6176</v>
      </c>
    </row>
    <row r="5526" spans="1:2" x14ac:dyDescent="0.15">
      <c r="A5526" t="s">
        <v>7789</v>
      </c>
      <c r="B5526" s="6">
        <v>875582</v>
      </c>
    </row>
    <row r="5527" spans="1:2" x14ac:dyDescent="0.15">
      <c r="A5527" t="s">
        <v>3023</v>
      </c>
      <c r="B5527" s="6">
        <v>1851682</v>
      </c>
    </row>
    <row r="5528" spans="1:2" x14ac:dyDescent="0.15">
      <c r="A5528" t="s">
        <v>7790</v>
      </c>
      <c r="B5528" s="6">
        <v>1699906</v>
      </c>
    </row>
    <row r="5529" spans="1:2" x14ac:dyDescent="0.15">
      <c r="A5529" t="s">
        <v>7791</v>
      </c>
      <c r="B5529" s="6">
        <v>846596</v>
      </c>
    </row>
    <row r="5530" spans="1:2" x14ac:dyDescent="0.15">
      <c r="A5530" t="s">
        <v>7792</v>
      </c>
      <c r="B5530" s="6">
        <v>1448597</v>
      </c>
    </row>
    <row r="5531" spans="1:2" x14ac:dyDescent="0.15">
      <c r="A5531" t="s">
        <v>7793</v>
      </c>
      <c r="B5531" s="6">
        <v>1673481</v>
      </c>
    </row>
    <row r="5532" spans="1:2" x14ac:dyDescent="0.15">
      <c r="A5532" t="s">
        <v>7794</v>
      </c>
      <c r="B5532" s="6">
        <v>1575434</v>
      </c>
    </row>
    <row r="5533" spans="1:2" x14ac:dyDescent="0.15">
      <c r="A5533" t="s">
        <v>2860</v>
      </c>
      <c r="B5533" s="6">
        <v>1631487</v>
      </c>
    </row>
    <row r="5534" spans="1:2" x14ac:dyDescent="0.15">
      <c r="A5534" t="s">
        <v>7795</v>
      </c>
      <c r="B5534" s="6">
        <v>1763660</v>
      </c>
    </row>
    <row r="5535" spans="1:2" x14ac:dyDescent="0.15">
      <c r="A5535" t="s">
        <v>7796</v>
      </c>
      <c r="B5535" s="6">
        <v>914122</v>
      </c>
    </row>
    <row r="5536" spans="1:2" x14ac:dyDescent="0.15">
      <c r="A5536" t="s">
        <v>7797</v>
      </c>
      <c r="B5536" s="6">
        <v>1790177</v>
      </c>
    </row>
    <row r="5537" spans="1:2" x14ac:dyDescent="0.15">
      <c r="A5537" t="s">
        <v>1415</v>
      </c>
      <c r="B5537" s="6">
        <v>1833214</v>
      </c>
    </row>
    <row r="5538" spans="1:2" x14ac:dyDescent="0.15">
      <c r="A5538" t="s">
        <v>2315</v>
      </c>
      <c r="B5538" s="6">
        <v>1018735</v>
      </c>
    </row>
    <row r="5539" spans="1:2" x14ac:dyDescent="0.15">
      <c r="A5539" t="s">
        <v>7798</v>
      </c>
      <c r="B5539" s="6">
        <v>1520048</v>
      </c>
    </row>
    <row r="5540" spans="1:2" x14ac:dyDescent="0.15">
      <c r="A5540" t="s">
        <v>1043</v>
      </c>
      <c r="B5540" s="6">
        <v>1551986</v>
      </c>
    </row>
    <row r="5541" spans="1:2" x14ac:dyDescent="0.15">
      <c r="A5541" t="s">
        <v>1814</v>
      </c>
      <c r="B5541" s="6">
        <v>1787297</v>
      </c>
    </row>
    <row r="5542" spans="1:2" x14ac:dyDescent="0.15">
      <c r="A5542" t="s">
        <v>1203</v>
      </c>
      <c r="B5542" s="6">
        <v>1528115</v>
      </c>
    </row>
    <row r="5543" spans="1:2" x14ac:dyDescent="0.15">
      <c r="A5543" t="s">
        <v>7799</v>
      </c>
      <c r="B5543" s="6">
        <v>818677</v>
      </c>
    </row>
    <row r="5544" spans="1:2" x14ac:dyDescent="0.15">
      <c r="A5544" t="s">
        <v>7800</v>
      </c>
      <c r="B5544" s="6">
        <v>1769804</v>
      </c>
    </row>
    <row r="5545" spans="1:2" x14ac:dyDescent="0.15">
      <c r="A5545" t="s">
        <v>2403</v>
      </c>
      <c r="B5545" s="6">
        <v>1500123</v>
      </c>
    </row>
    <row r="5546" spans="1:2" x14ac:dyDescent="0.15">
      <c r="A5546" t="s">
        <v>2254</v>
      </c>
      <c r="B5546" s="6">
        <v>771856</v>
      </c>
    </row>
    <row r="5547" spans="1:2" x14ac:dyDescent="0.15">
      <c r="A5547" t="s">
        <v>7801</v>
      </c>
      <c r="B5547" s="6">
        <v>1756701</v>
      </c>
    </row>
    <row r="5548" spans="1:2" x14ac:dyDescent="0.15">
      <c r="A5548" t="s">
        <v>2859</v>
      </c>
      <c r="B5548" s="6">
        <v>1175151</v>
      </c>
    </row>
    <row r="5549" spans="1:2" x14ac:dyDescent="0.15">
      <c r="A5549" t="s">
        <v>7802</v>
      </c>
      <c r="B5549" s="6">
        <v>1089872</v>
      </c>
    </row>
    <row r="5550" spans="1:2" x14ac:dyDescent="0.15">
      <c r="A5550" t="s">
        <v>7803</v>
      </c>
      <c r="B5550" s="6">
        <v>1538217</v>
      </c>
    </row>
    <row r="5551" spans="1:2" x14ac:dyDescent="0.15">
      <c r="A5551" t="s">
        <v>7804</v>
      </c>
      <c r="B5551" s="6">
        <v>1548536</v>
      </c>
    </row>
    <row r="5552" spans="1:2" x14ac:dyDescent="0.15">
      <c r="A5552" t="s">
        <v>7805</v>
      </c>
      <c r="B5552" s="6">
        <v>1388126</v>
      </c>
    </row>
    <row r="5553" spans="1:2" x14ac:dyDescent="0.15">
      <c r="A5553" t="s">
        <v>7806</v>
      </c>
      <c r="B5553" s="6">
        <v>1438893</v>
      </c>
    </row>
    <row r="5554" spans="1:2" x14ac:dyDescent="0.15">
      <c r="A5554" t="s">
        <v>7807</v>
      </c>
      <c r="B5554" s="6">
        <v>1731388</v>
      </c>
    </row>
    <row r="5555" spans="1:2" x14ac:dyDescent="0.15">
      <c r="A5555" t="s">
        <v>7808</v>
      </c>
      <c r="B5555" s="6">
        <v>844856</v>
      </c>
    </row>
    <row r="5556" spans="1:2" x14ac:dyDescent="0.15">
      <c r="A5556" t="s">
        <v>2259</v>
      </c>
      <c r="B5556" s="6">
        <v>1429260</v>
      </c>
    </row>
    <row r="5557" spans="1:2" x14ac:dyDescent="0.15">
      <c r="A5557" t="s">
        <v>7809</v>
      </c>
      <c r="B5557" s="6">
        <v>1117171</v>
      </c>
    </row>
    <row r="5558" spans="1:2" x14ac:dyDescent="0.15">
      <c r="A5558" t="s">
        <v>7810</v>
      </c>
      <c r="B5558" s="6">
        <v>1637655</v>
      </c>
    </row>
    <row r="5559" spans="1:2" x14ac:dyDescent="0.15">
      <c r="A5559" t="s">
        <v>7811</v>
      </c>
      <c r="B5559" s="6">
        <v>1774170</v>
      </c>
    </row>
    <row r="5560" spans="1:2" x14ac:dyDescent="0.15">
      <c r="A5560" t="s">
        <v>7812</v>
      </c>
      <c r="B5560" s="6">
        <v>1438731</v>
      </c>
    </row>
    <row r="5561" spans="1:2" x14ac:dyDescent="0.15">
      <c r="A5561" t="s">
        <v>7813</v>
      </c>
      <c r="B5561" s="6">
        <v>1679268</v>
      </c>
    </row>
    <row r="5562" spans="1:2" x14ac:dyDescent="0.15">
      <c r="A5562" t="s">
        <v>7814</v>
      </c>
      <c r="B5562" s="6">
        <v>1082324</v>
      </c>
    </row>
    <row r="5563" spans="1:2" x14ac:dyDescent="0.15">
      <c r="A5563" t="s">
        <v>7815</v>
      </c>
      <c r="B5563" s="6">
        <v>1700357</v>
      </c>
    </row>
    <row r="5564" spans="1:2" x14ac:dyDescent="0.15">
      <c r="A5564" t="s">
        <v>7816</v>
      </c>
      <c r="B5564" s="6">
        <v>1141197</v>
      </c>
    </row>
    <row r="5565" spans="1:2" x14ac:dyDescent="0.15">
      <c r="A5565" t="s">
        <v>2664</v>
      </c>
      <c r="B5565" s="6">
        <v>1790169</v>
      </c>
    </row>
    <row r="5566" spans="1:2" x14ac:dyDescent="0.15">
      <c r="A5566" t="s">
        <v>7817</v>
      </c>
      <c r="B5566" s="6">
        <v>1377757</v>
      </c>
    </row>
    <row r="5567" spans="1:2" x14ac:dyDescent="0.15">
      <c r="A5567" t="s">
        <v>7818</v>
      </c>
      <c r="B5567" s="6">
        <v>1528811</v>
      </c>
    </row>
    <row r="5568" spans="1:2" x14ac:dyDescent="0.15">
      <c r="A5568" t="s">
        <v>2819</v>
      </c>
      <c r="B5568" s="6">
        <v>1693011</v>
      </c>
    </row>
    <row r="5569" spans="1:2" x14ac:dyDescent="0.15">
      <c r="A5569" t="s">
        <v>7819</v>
      </c>
      <c r="B5569" s="6">
        <v>1737339</v>
      </c>
    </row>
    <row r="5570" spans="1:2" x14ac:dyDescent="0.15">
      <c r="A5570" t="s">
        <v>7820</v>
      </c>
      <c r="B5570" s="6">
        <v>1895249</v>
      </c>
    </row>
    <row r="5571" spans="1:2" x14ac:dyDescent="0.15">
      <c r="A5571" t="s">
        <v>7821</v>
      </c>
      <c r="B5571" s="6">
        <v>1007273</v>
      </c>
    </row>
    <row r="5572" spans="1:2" x14ac:dyDescent="0.15">
      <c r="A5572" t="s">
        <v>7822</v>
      </c>
      <c r="B5572" s="6">
        <v>1410428</v>
      </c>
    </row>
    <row r="5573" spans="1:2" x14ac:dyDescent="0.15">
      <c r="A5573" t="s">
        <v>7823</v>
      </c>
      <c r="B5573" s="6">
        <v>740806</v>
      </c>
    </row>
    <row r="5574" spans="1:2" x14ac:dyDescent="0.15">
      <c r="A5574" t="s">
        <v>7824</v>
      </c>
      <c r="B5574" s="6">
        <v>1459188</v>
      </c>
    </row>
    <row r="5575" spans="1:2" x14ac:dyDescent="0.15">
      <c r="A5575" t="s">
        <v>7825</v>
      </c>
      <c r="B5575" s="6">
        <v>1480999</v>
      </c>
    </row>
    <row r="5576" spans="1:2" x14ac:dyDescent="0.15">
      <c r="A5576" t="s">
        <v>330</v>
      </c>
      <c r="B5576" s="6">
        <v>1840748</v>
      </c>
    </row>
    <row r="5577" spans="1:2" x14ac:dyDescent="0.15">
      <c r="A5577" t="s">
        <v>504</v>
      </c>
      <c r="B5577" s="6">
        <v>1734768</v>
      </c>
    </row>
    <row r="5578" spans="1:2" x14ac:dyDescent="0.15">
      <c r="A5578" t="s">
        <v>7826</v>
      </c>
      <c r="B5578" s="6">
        <v>1541119</v>
      </c>
    </row>
    <row r="5579" spans="1:2" x14ac:dyDescent="0.15">
      <c r="A5579" t="s">
        <v>7827</v>
      </c>
      <c r="B5579" s="6">
        <v>1855467</v>
      </c>
    </row>
    <row r="5580" spans="1:2" x14ac:dyDescent="0.15">
      <c r="A5580" t="s">
        <v>2280</v>
      </c>
      <c r="B5580" s="6">
        <v>1385508</v>
      </c>
    </row>
    <row r="5581" spans="1:2" x14ac:dyDescent="0.15">
      <c r="A5581" t="s">
        <v>1851</v>
      </c>
      <c r="B5581" s="6">
        <v>1723069</v>
      </c>
    </row>
    <row r="5582" spans="1:2" x14ac:dyDescent="0.15">
      <c r="A5582" t="s">
        <v>562</v>
      </c>
      <c r="B5582" s="6">
        <v>1061027</v>
      </c>
    </row>
    <row r="5583" spans="1:2" x14ac:dyDescent="0.15">
      <c r="A5583" t="s">
        <v>7828</v>
      </c>
      <c r="B5583" s="6">
        <v>1888175</v>
      </c>
    </row>
    <row r="5584" spans="1:2" x14ac:dyDescent="0.15">
      <c r="A5584" t="s">
        <v>7829</v>
      </c>
      <c r="B5584" s="6">
        <v>1328919</v>
      </c>
    </row>
    <row r="5585" spans="1:2" x14ac:dyDescent="0.15">
      <c r="A5585" t="s">
        <v>7830</v>
      </c>
      <c r="B5585" s="6">
        <v>8146</v>
      </c>
    </row>
    <row r="5586" spans="1:2" x14ac:dyDescent="0.15">
      <c r="A5586" t="s">
        <v>2871</v>
      </c>
      <c r="B5586" s="6">
        <v>1305773</v>
      </c>
    </row>
    <row r="5587" spans="1:2" x14ac:dyDescent="0.15">
      <c r="A5587" t="s">
        <v>196</v>
      </c>
      <c r="B5587" s="6">
        <v>715446</v>
      </c>
    </row>
    <row r="5588" spans="1:2" x14ac:dyDescent="0.15">
      <c r="A5588" t="s">
        <v>7831</v>
      </c>
      <c r="B5588" s="6">
        <v>1440024</v>
      </c>
    </row>
    <row r="5589" spans="1:2" x14ac:dyDescent="0.15">
      <c r="A5589" t="s">
        <v>7832</v>
      </c>
      <c r="B5589" s="6">
        <v>1078207</v>
      </c>
    </row>
    <row r="5590" spans="1:2" x14ac:dyDescent="0.15">
      <c r="A5590" t="s">
        <v>7833</v>
      </c>
      <c r="B5590" s="6">
        <v>1708261</v>
      </c>
    </row>
    <row r="5591" spans="1:2" x14ac:dyDescent="0.15">
      <c r="A5591" t="s">
        <v>7834</v>
      </c>
      <c r="B5591" s="6">
        <v>1517767</v>
      </c>
    </row>
    <row r="5592" spans="1:2" x14ac:dyDescent="0.15">
      <c r="A5592" t="s">
        <v>7835</v>
      </c>
      <c r="B5592" s="6">
        <v>1651094</v>
      </c>
    </row>
    <row r="5593" spans="1:2" x14ac:dyDescent="0.15">
      <c r="A5593" t="s">
        <v>7836</v>
      </c>
      <c r="B5593" s="6">
        <v>809844</v>
      </c>
    </row>
    <row r="5594" spans="1:2" x14ac:dyDescent="0.15">
      <c r="A5594" t="s">
        <v>7837</v>
      </c>
      <c r="B5594" s="6">
        <v>928465</v>
      </c>
    </row>
    <row r="5595" spans="1:2" x14ac:dyDescent="0.15">
      <c r="A5595" t="s">
        <v>7838</v>
      </c>
      <c r="B5595" s="6">
        <v>13156</v>
      </c>
    </row>
    <row r="5596" spans="1:2" x14ac:dyDescent="0.15">
      <c r="A5596" t="s">
        <v>7839</v>
      </c>
      <c r="B5596" s="6">
        <v>1490349</v>
      </c>
    </row>
    <row r="5597" spans="1:2" x14ac:dyDescent="0.15">
      <c r="A5597" t="s">
        <v>7840</v>
      </c>
      <c r="B5597" s="6">
        <v>1336835</v>
      </c>
    </row>
    <row r="5598" spans="1:2" x14ac:dyDescent="0.15">
      <c r="A5598" t="s">
        <v>1023</v>
      </c>
      <c r="B5598" s="6">
        <v>1596812</v>
      </c>
    </row>
    <row r="5599" spans="1:2" x14ac:dyDescent="0.15">
      <c r="A5599" t="s">
        <v>2047</v>
      </c>
      <c r="B5599" s="6">
        <v>1539029</v>
      </c>
    </row>
    <row r="5600" spans="1:2" x14ac:dyDescent="0.15">
      <c r="A5600" t="s">
        <v>2856</v>
      </c>
      <c r="B5600" s="6">
        <v>1274737</v>
      </c>
    </row>
    <row r="5601" spans="1:2" x14ac:dyDescent="0.15">
      <c r="A5601" t="s">
        <v>7841</v>
      </c>
      <c r="B5601" s="6">
        <v>1716951</v>
      </c>
    </row>
    <row r="5602" spans="1:2" x14ac:dyDescent="0.15">
      <c r="A5602" t="s">
        <v>2378</v>
      </c>
      <c r="B5602" s="6">
        <v>1588972</v>
      </c>
    </row>
    <row r="5603" spans="1:2" x14ac:dyDescent="0.15">
      <c r="A5603" t="s">
        <v>7842</v>
      </c>
      <c r="B5603" s="6">
        <v>1592016</v>
      </c>
    </row>
    <row r="5604" spans="1:2" x14ac:dyDescent="0.15">
      <c r="A5604" t="s">
        <v>2248</v>
      </c>
      <c r="B5604" s="6">
        <v>1808665</v>
      </c>
    </row>
    <row r="5605" spans="1:2" x14ac:dyDescent="0.15">
      <c r="A5605" t="s">
        <v>7843</v>
      </c>
      <c r="B5605" s="6">
        <v>1603978</v>
      </c>
    </row>
    <row r="5606" spans="1:2" x14ac:dyDescent="0.15">
      <c r="A5606" t="s">
        <v>7844</v>
      </c>
      <c r="B5606" s="6">
        <v>783324</v>
      </c>
    </row>
    <row r="5607" spans="1:2" x14ac:dyDescent="0.15">
      <c r="A5607" t="s">
        <v>1207</v>
      </c>
      <c r="B5607" s="6">
        <v>1661998</v>
      </c>
    </row>
    <row r="5608" spans="1:2" x14ac:dyDescent="0.15">
      <c r="A5608" t="s">
        <v>7845</v>
      </c>
      <c r="B5608" s="6">
        <v>1809158</v>
      </c>
    </row>
    <row r="5609" spans="1:2" x14ac:dyDescent="0.15">
      <c r="A5609" t="s">
        <v>7846</v>
      </c>
      <c r="B5609" s="6">
        <v>1705012</v>
      </c>
    </row>
    <row r="5610" spans="1:2" x14ac:dyDescent="0.15">
      <c r="A5610" t="s">
        <v>7847</v>
      </c>
      <c r="B5610" s="6">
        <v>1472215</v>
      </c>
    </row>
    <row r="5611" spans="1:2" x14ac:dyDescent="0.15">
      <c r="A5611" t="s">
        <v>1617</v>
      </c>
      <c r="B5611" s="6">
        <v>1082038</v>
      </c>
    </row>
    <row r="5612" spans="1:2" x14ac:dyDescent="0.15">
      <c r="A5612" t="s">
        <v>7848</v>
      </c>
      <c r="B5612" s="6">
        <v>1496443</v>
      </c>
    </row>
    <row r="5613" spans="1:2" x14ac:dyDescent="0.15">
      <c r="A5613" t="s">
        <v>7849</v>
      </c>
      <c r="B5613" s="6">
        <v>1179821</v>
      </c>
    </row>
    <row r="5614" spans="1:2" x14ac:dyDescent="0.15">
      <c r="A5614" t="s">
        <v>7850</v>
      </c>
      <c r="B5614" s="6">
        <v>1744494</v>
      </c>
    </row>
    <row r="5615" spans="1:2" x14ac:dyDescent="0.15">
      <c r="A5615" t="s">
        <v>7851</v>
      </c>
      <c r="B5615" s="6">
        <v>1401521</v>
      </c>
    </row>
    <row r="5616" spans="1:2" x14ac:dyDescent="0.15">
      <c r="A5616" t="s">
        <v>88</v>
      </c>
      <c r="B5616" s="6">
        <v>1840233</v>
      </c>
    </row>
    <row r="5617" spans="1:2" x14ac:dyDescent="0.15">
      <c r="A5617" t="s">
        <v>7852</v>
      </c>
      <c r="B5617" s="6">
        <v>1170311</v>
      </c>
    </row>
    <row r="5618" spans="1:2" x14ac:dyDescent="0.15">
      <c r="A5618" t="s">
        <v>7853</v>
      </c>
      <c r="B5618" s="6">
        <v>858800</v>
      </c>
    </row>
    <row r="5619" spans="1:2" x14ac:dyDescent="0.15">
      <c r="A5619" t="s">
        <v>7854</v>
      </c>
      <c r="B5619" s="6">
        <v>1725872</v>
      </c>
    </row>
    <row r="5620" spans="1:2" x14ac:dyDescent="0.15">
      <c r="A5620" t="s">
        <v>2031</v>
      </c>
      <c r="B5620" s="6">
        <v>1722271</v>
      </c>
    </row>
    <row r="5621" spans="1:2" x14ac:dyDescent="0.15">
      <c r="A5621" t="s">
        <v>7855</v>
      </c>
      <c r="B5621" s="6">
        <v>1769116</v>
      </c>
    </row>
    <row r="5622" spans="1:2" x14ac:dyDescent="0.15">
      <c r="A5622" t="s">
        <v>7856</v>
      </c>
      <c r="B5622" s="6">
        <v>1557523</v>
      </c>
    </row>
    <row r="5623" spans="1:2" x14ac:dyDescent="0.15">
      <c r="A5623" t="s">
        <v>7857</v>
      </c>
      <c r="B5623" s="6">
        <v>1741257</v>
      </c>
    </row>
    <row r="5624" spans="1:2" x14ac:dyDescent="0.15">
      <c r="A5624" t="s">
        <v>7858</v>
      </c>
      <c r="B5624" s="6">
        <v>1419806</v>
      </c>
    </row>
    <row r="5625" spans="1:2" x14ac:dyDescent="0.15">
      <c r="A5625" t="s">
        <v>2837</v>
      </c>
      <c r="B5625" s="6">
        <v>1603454</v>
      </c>
    </row>
    <row r="5626" spans="1:2" x14ac:dyDescent="0.15">
      <c r="A5626" t="s">
        <v>7859</v>
      </c>
      <c r="B5626" s="6">
        <v>1288795</v>
      </c>
    </row>
    <row r="5627" spans="1:2" x14ac:dyDescent="0.15">
      <c r="A5627" t="s">
        <v>7860</v>
      </c>
      <c r="B5627" s="6">
        <v>1066684</v>
      </c>
    </row>
    <row r="5628" spans="1:2" x14ac:dyDescent="0.15">
      <c r="A5628" t="s">
        <v>7861</v>
      </c>
      <c r="B5628" s="6">
        <v>1398972</v>
      </c>
    </row>
    <row r="5629" spans="1:2" x14ac:dyDescent="0.15">
      <c r="A5629" t="s">
        <v>7862</v>
      </c>
      <c r="B5629" s="6">
        <v>1056285</v>
      </c>
    </row>
    <row r="5630" spans="1:2" x14ac:dyDescent="0.15">
      <c r="A5630" t="s">
        <v>7863</v>
      </c>
      <c r="B5630" s="6">
        <v>1759186</v>
      </c>
    </row>
    <row r="5631" spans="1:2" x14ac:dyDescent="0.15">
      <c r="A5631" t="s">
        <v>2260</v>
      </c>
      <c r="B5631" s="6">
        <v>1611842</v>
      </c>
    </row>
    <row r="5632" spans="1:2" x14ac:dyDescent="0.15">
      <c r="A5632" t="s">
        <v>7864</v>
      </c>
      <c r="B5632" s="6">
        <v>1805651</v>
      </c>
    </row>
    <row r="5633" spans="1:2" x14ac:dyDescent="0.15">
      <c r="A5633" t="s">
        <v>7865</v>
      </c>
      <c r="B5633" s="6">
        <v>1209028</v>
      </c>
    </row>
    <row r="5634" spans="1:2" x14ac:dyDescent="0.15">
      <c r="A5634" t="s">
        <v>7866</v>
      </c>
      <c r="B5634" s="6">
        <v>1510593</v>
      </c>
    </row>
    <row r="5635" spans="1:2" x14ac:dyDescent="0.15">
      <c r="A5635" t="s">
        <v>2245</v>
      </c>
      <c r="B5635" s="6">
        <v>1401667</v>
      </c>
    </row>
    <row r="5636" spans="1:2" x14ac:dyDescent="0.15">
      <c r="A5636" t="s">
        <v>7867</v>
      </c>
      <c r="B5636" s="6">
        <v>1501103</v>
      </c>
    </row>
    <row r="5637" spans="1:2" x14ac:dyDescent="0.15">
      <c r="A5637" t="s">
        <v>7868</v>
      </c>
      <c r="B5637" s="6">
        <v>1141240</v>
      </c>
    </row>
    <row r="5638" spans="1:2" x14ac:dyDescent="0.15">
      <c r="A5638" t="s">
        <v>7869</v>
      </c>
      <c r="B5638" s="6">
        <v>1845942</v>
      </c>
    </row>
    <row r="5639" spans="1:2" x14ac:dyDescent="0.15">
      <c r="A5639" t="s">
        <v>1621</v>
      </c>
      <c r="B5639" s="6">
        <v>1437402</v>
      </c>
    </row>
    <row r="5640" spans="1:2" x14ac:dyDescent="0.15">
      <c r="A5640" t="s">
        <v>7870</v>
      </c>
      <c r="B5640" s="6">
        <v>866643</v>
      </c>
    </row>
    <row r="5641" spans="1:2" x14ac:dyDescent="0.15">
      <c r="A5641" t="s">
        <v>7871</v>
      </c>
      <c r="B5641" s="6">
        <v>1396167</v>
      </c>
    </row>
    <row r="5642" spans="1:2" x14ac:dyDescent="0.15">
      <c r="A5642" t="s">
        <v>2261</v>
      </c>
      <c r="B5642" s="6">
        <v>1768446</v>
      </c>
    </row>
    <row r="5643" spans="1:2" x14ac:dyDescent="0.15">
      <c r="A5643" t="s">
        <v>316</v>
      </c>
      <c r="B5643" s="6">
        <v>1183765</v>
      </c>
    </row>
    <row r="5644" spans="1:2" x14ac:dyDescent="0.15">
      <c r="A5644" t="s">
        <v>7872</v>
      </c>
      <c r="B5644" s="6">
        <v>1177439</v>
      </c>
    </row>
    <row r="5645" spans="1:2" x14ac:dyDescent="0.15">
      <c r="A5645" t="s">
        <v>7873</v>
      </c>
      <c r="B5645" s="6">
        <v>1318025</v>
      </c>
    </row>
    <row r="5646" spans="1:2" x14ac:dyDescent="0.15">
      <c r="A5646" t="s">
        <v>996</v>
      </c>
      <c r="B5646" s="6">
        <v>1453687</v>
      </c>
    </row>
    <row r="5647" spans="1:2" x14ac:dyDescent="0.15">
      <c r="A5647" t="s">
        <v>7874</v>
      </c>
      <c r="B5647" s="6">
        <v>1095348</v>
      </c>
    </row>
    <row r="5648" spans="1:2" x14ac:dyDescent="0.15">
      <c r="A5648" t="s">
        <v>1624</v>
      </c>
      <c r="B5648" s="6">
        <v>1133416</v>
      </c>
    </row>
    <row r="5649" spans="1:2" x14ac:dyDescent="0.15">
      <c r="A5649" t="s">
        <v>7875</v>
      </c>
      <c r="B5649" s="6">
        <v>1383395</v>
      </c>
    </row>
    <row r="5650" spans="1:2" x14ac:dyDescent="0.15">
      <c r="A5650" t="s">
        <v>7876</v>
      </c>
      <c r="B5650" s="6">
        <v>1320461</v>
      </c>
    </row>
    <row r="5651" spans="1:2" x14ac:dyDescent="0.15">
      <c r="A5651" t="s">
        <v>7877</v>
      </c>
      <c r="B5651" s="6">
        <v>1300050</v>
      </c>
    </row>
    <row r="5652" spans="1:2" x14ac:dyDescent="0.15">
      <c r="A5652" t="s">
        <v>7878</v>
      </c>
      <c r="B5652" s="6">
        <v>784539</v>
      </c>
    </row>
    <row r="5653" spans="1:2" x14ac:dyDescent="0.15">
      <c r="A5653" t="s">
        <v>7879</v>
      </c>
      <c r="B5653" s="6">
        <v>1282957</v>
      </c>
    </row>
    <row r="5654" spans="1:2" x14ac:dyDescent="0.15">
      <c r="A5654" t="s">
        <v>7880</v>
      </c>
      <c r="B5654" s="6">
        <v>1602813</v>
      </c>
    </row>
    <row r="5655" spans="1:2" x14ac:dyDescent="0.15">
      <c r="A5655" t="s">
        <v>7881</v>
      </c>
      <c r="B5655" s="6">
        <v>1340476</v>
      </c>
    </row>
    <row r="5656" spans="1:2" x14ac:dyDescent="0.15">
      <c r="A5656" t="s">
        <v>7882</v>
      </c>
      <c r="B5656" s="6">
        <v>1133311</v>
      </c>
    </row>
    <row r="5657" spans="1:2" x14ac:dyDescent="0.15">
      <c r="A5657" t="s">
        <v>7883</v>
      </c>
      <c r="B5657" s="6">
        <v>1696898</v>
      </c>
    </row>
    <row r="5658" spans="1:2" x14ac:dyDescent="0.15">
      <c r="A5658" t="s">
        <v>7884</v>
      </c>
      <c r="B5658" s="6">
        <v>1651561</v>
      </c>
    </row>
    <row r="5659" spans="1:2" x14ac:dyDescent="0.15">
      <c r="A5659" t="s">
        <v>1019</v>
      </c>
      <c r="B5659" s="6">
        <v>1824893</v>
      </c>
    </row>
    <row r="5660" spans="1:2" x14ac:dyDescent="0.15">
      <c r="A5660" t="s">
        <v>7885</v>
      </c>
      <c r="B5660" s="6">
        <v>1408201</v>
      </c>
    </row>
    <row r="5661" spans="1:2" x14ac:dyDescent="0.15">
      <c r="A5661" t="s">
        <v>7886</v>
      </c>
      <c r="B5661" s="6">
        <v>6207</v>
      </c>
    </row>
    <row r="5662" spans="1:2" x14ac:dyDescent="0.15">
      <c r="A5662" t="s">
        <v>1883</v>
      </c>
      <c r="B5662" s="6">
        <v>1719406</v>
      </c>
    </row>
    <row r="5663" spans="1:2" x14ac:dyDescent="0.15">
      <c r="A5663" t="s">
        <v>2391</v>
      </c>
      <c r="B5663" s="6">
        <v>1833141</v>
      </c>
    </row>
    <row r="5664" spans="1:2" x14ac:dyDescent="0.15">
      <c r="A5664" t="s">
        <v>7887</v>
      </c>
      <c r="B5664" s="6">
        <v>1591956</v>
      </c>
    </row>
    <row r="5665" spans="1:2" x14ac:dyDescent="0.15">
      <c r="A5665" t="s">
        <v>7888</v>
      </c>
      <c r="B5665" s="6">
        <v>1724009</v>
      </c>
    </row>
    <row r="5666" spans="1:2" x14ac:dyDescent="0.15">
      <c r="A5666" t="s">
        <v>7889</v>
      </c>
      <c r="B5666" s="6">
        <v>749660</v>
      </c>
    </row>
    <row r="5667" spans="1:2" x14ac:dyDescent="0.15">
      <c r="A5667" t="s">
        <v>1899</v>
      </c>
      <c r="B5667" s="6">
        <v>1580149</v>
      </c>
    </row>
    <row r="5668" spans="1:2" x14ac:dyDescent="0.15">
      <c r="A5668" t="s">
        <v>450</v>
      </c>
      <c r="B5668" s="6">
        <v>1108205</v>
      </c>
    </row>
    <row r="5669" spans="1:2" x14ac:dyDescent="0.15">
      <c r="A5669" t="s">
        <v>7890</v>
      </c>
      <c r="B5669" s="6">
        <v>1626745</v>
      </c>
    </row>
    <row r="5670" spans="1:2" x14ac:dyDescent="0.15">
      <c r="A5670" t="s">
        <v>7891</v>
      </c>
      <c r="B5670" s="6">
        <v>830271</v>
      </c>
    </row>
    <row r="5671" spans="1:2" x14ac:dyDescent="0.15">
      <c r="A5671" t="s">
        <v>1843</v>
      </c>
      <c r="B5671" s="6">
        <v>1677077</v>
      </c>
    </row>
    <row r="5672" spans="1:2" x14ac:dyDescent="0.15">
      <c r="A5672" t="s">
        <v>7892</v>
      </c>
      <c r="B5672" s="6">
        <v>1533030</v>
      </c>
    </row>
    <row r="5673" spans="1:2" x14ac:dyDescent="0.15">
      <c r="A5673" t="s">
        <v>7893</v>
      </c>
      <c r="B5673" s="6">
        <v>843006</v>
      </c>
    </row>
    <row r="5674" spans="1:2" x14ac:dyDescent="0.15">
      <c r="A5674" t="s">
        <v>7894</v>
      </c>
      <c r="B5674" s="6">
        <v>1784851</v>
      </c>
    </row>
    <row r="5675" spans="1:2" x14ac:dyDescent="0.15">
      <c r="A5675" t="s">
        <v>7895</v>
      </c>
      <c r="B5675" s="6">
        <v>1157762</v>
      </c>
    </row>
    <row r="5676" spans="1:2" x14ac:dyDescent="0.15">
      <c r="A5676" t="s">
        <v>7896</v>
      </c>
      <c r="B5676" s="6">
        <v>1753673</v>
      </c>
    </row>
    <row r="5677" spans="1:2" x14ac:dyDescent="0.15">
      <c r="A5677" t="s">
        <v>7897</v>
      </c>
      <c r="B5677" s="6">
        <v>1697818</v>
      </c>
    </row>
    <row r="5678" spans="1:2" x14ac:dyDescent="0.15">
      <c r="A5678" t="s">
        <v>7898</v>
      </c>
      <c r="B5678" s="6">
        <v>1333172</v>
      </c>
    </row>
    <row r="5679" spans="1:2" x14ac:dyDescent="0.15">
      <c r="A5679" t="s">
        <v>7899</v>
      </c>
      <c r="B5679" s="6">
        <v>881787</v>
      </c>
    </row>
    <row r="5680" spans="1:2" x14ac:dyDescent="0.15">
      <c r="A5680" t="s">
        <v>7900</v>
      </c>
      <c r="B5680" s="6">
        <v>1532286</v>
      </c>
    </row>
    <row r="5681" spans="1:2" x14ac:dyDescent="0.15">
      <c r="A5681" t="s">
        <v>7901</v>
      </c>
      <c r="B5681" s="6">
        <v>727273</v>
      </c>
    </row>
    <row r="5682" spans="1:2" x14ac:dyDescent="0.15">
      <c r="A5682" t="s">
        <v>7902</v>
      </c>
      <c r="B5682" s="6">
        <v>1210708</v>
      </c>
    </row>
    <row r="5683" spans="1:2" x14ac:dyDescent="0.15">
      <c r="A5683" t="s">
        <v>7903</v>
      </c>
      <c r="B5683" s="6">
        <v>1320854</v>
      </c>
    </row>
    <row r="5684" spans="1:2" x14ac:dyDescent="0.15">
      <c r="A5684" t="s">
        <v>2268</v>
      </c>
      <c r="B5684" s="6">
        <v>1815974</v>
      </c>
    </row>
    <row r="5685" spans="1:2" x14ac:dyDescent="0.15">
      <c r="A5685" t="s">
        <v>7904</v>
      </c>
      <c r="B5685" s="6">
        <v>1859035</v>
      </c>
    </row>
    <row r="5686" spans="1:2" x14ac:dyDescent="0.15">
      <c r="A5686" t="s">
        <v>513</v>
      </c>
      <c r="B5686" s="6">
        <v>1830749</v>
      </c>
    </row>
    <row r="5687" spans="1:2" x14ac:dyDescent="0.15">
      <c r="A5687" t="s">
        <v>7905</v>
      </c>
      <c r="B5687" s="6">
        <v>50471</v>
      </c>
    </row>
    <row r="5688" spans="1:2" x14ac:dyDescent="0.15">
      <c r="A5688" t="s">
        <v>7906</v>
      </c>
      <c r="B5688" s="6">
        <v>47307</v>
      </c>
    </row>
    <row r="5689" spans="1:2" x14ac:dyDescent="0.15">
      <c r="A5689" t="s">
        <v>7907</v>
      </c>
      <c r="B5689" s="6">
        <v>1602409</v>
      </c>
    </row>
    <row r="5690" spans="1:2" x14ac:dyDescent="0.15">
      <c r="A5690" t="s">
        <v>1488</v>
      </c>
      <c r="B5690" s="6">
        <v>1724344</v>
      </c>
    </row>
    <row r="5691" spans="1:2" x14ac:dyDescent="0.15">
      <c r="A5691" t="s">
        <v>2855</v>
      </c>
      <c r="B5691" s="6">
        <v>1708527</v>
      </c>
    </row>
    <row r="5692" spans="1:2" x14ac:dyDescent="0.15">
      <c r="A5692" t="s">
        <v>7908</v>
      </c>
      <c r="B5692" s="6">
        <v>924719</v>
      </c>
    </row>
    <row r="5693" spans="1:2" x14ac:dyDescent="0.15">
      <c r="A5693" t="s">
        <v>2258</v>
      </c>
      <c r="B5693" s="6">
        <v>1401914</v>
      </c>
    </row>
    <row r="5694" spans="1:2" x14ac:dyDescent="0.15">
      <c r="A5694" t="s">
        <v>726</v>
      </c>
      <c r="B5694" s="6">
        <v>1750019</v>
      </c>
    </row>
    <row r="5695" spans="1:2" x14ac:dyDescent="0.15">
      <c r="A5695" t="s">
        <v>7909</v>
      </c>
      <c r="B5695" s="6">
        <v>1465885</v>
      </c>
    </row>
    <row r="5696" spans="1:2" x14ac:dyDescent="0.15">
      <c r="A5696" t="s">
        <v>7910</v>
      </c>
      <c r="B5696" s="6">
        <v>1620179</v>
      </c>
    </row>
    <row r="5697" spans="1:2" x14ac:dyDescent="0.15">
      <c r="A5697" t="s">
        <v>1326</v>
      </c>
      <c r="B5697" s="6">
        <v>1690585</v>
      </c>
    </row>
    <row r="5698" spans="1:2" x14ac:dyDescent="0.15">
      <c r="A5698" t="s">
        <v>2275</v>
      </c>
      <c r="B5698" s="6">
        <v>1497504</v>
      </c>
    </row>
    <row r="5699" spans="1:2" x14ac:dyDescent="0.15">
      <c r="A5699" t="s">
        <v>7911</v>
      </c>
      <c r="B5699" s="6">
        <v>814586</v>
      </c>
    </row>
    <row r="5700" spans="1:2" x14ac:dyDescent="0.15">
      <c r="A5700" t="s">
        <v>2265</v>
      </c>
      <c r="B5700" s="6">
        <v>1710340</v>
      </c>
    </row>
    <row r="5701" spans="1:2" x14ac:dyDescent="0.15">
      <c r="A5701" t="s">
        <v>2879</v>
      </c>
      <c r="B5701" s="6">
        <v>1551693</v>
      </c>
    </row>
    <row r="5702" spans="1:2" x14ac:dyDescent="0.15">
      <c r="A5702" t="s">
        <v>7912</v>
      </c>
      <c r="B5702" s="6">
        <v>1607997</v>
      </c>
    </row>
    <row r="5703" spans="1:2" x14ac:dyDescent="0.15">
      <c r="A5703" t="s">
        <v>7913</v>
      </c>
      <c r="B5703" s="6">
        <v>1749797</v>
      </c>
    </row>
    <row r="5704" spans="1:2" x14ac:dyDescent="0.15">
      <c r="A5704" t="s">
        <v>7914</v>
      </c>
      <c r="B5704" s="6">
        <v>1126741</v>
      </c>
    </row>
    <row r="5705" spans="1:2" x14ac:dyDescent="0.15">
      <c r="A5705" t="s">
        <v>7915</v>
      </c>
      <c r="B5705" s="6">
        <v>1882078</v>
      </c>
    </row>
    <row r="5706" spans="1:2" x14ac:dyDescent="0.15">
      <c r="A5706" t="s">
        <v>7916</v>
      </c>
      <c r="B5706" s="6">
        <v>1385632</v>
      </c>
    </row>
    <row r="5707" spans="1:2" x14ac:dyDescent="0.15">
      <c r="A5707" t="s">
        <v>351</v>
      </c>
      <c r="B5707" s="6">
        <v>1075880</v>
      </c>
    </row>
    <row r="5708" spans="1:2" x14ac:dyDescent="0.15">
      <c r="A5708" t="s">
        <v>7917</v>
      </c>
      <c r="B5708" s="6">
        <v>1084551</v>
      </c>
    </row>
    <row r="5709" spans="1:2" x14ac:dyDescent="0.15">
      <c r="A5709" t="s">
        <v>7918</v>
      </c>
      <c r="B5709" s="6">
        <v>1394056</v>
      </c>
    </row>
    <row r="5710" spans="1:2" x14ac:dyDescent="0.15">
      <c r="A5710" t="s">
        <v>7919</v>
      </c>
      <c r="B5710" s="6">
        <v>806172</v>
      </c>
    </row>
    <row r="5711" spans="1:2" x14ac:dyDescent="0.15">
      <c r="A5711" t="s">
        <v>7920</v>
      </c>
      <c r="B5711" s="6">
        <v>1272842</v>
      </c>
    </row>
    <row r="5712" spans="1:2" x14ac:dyDescent="0.15">
      <c r="A5712" t="s">
        <v>7921</v>
      </c>
      <c r="B5712" s="6">
        <v>1036262</v>
      </c>
    </row>
    <row r="5713" spans="1:2" x14ac:dyDescent="0.15">
      <c r="A5713" t="s">
        <v>2251</v>
      </c>
      <c r="B5713" s="6">
        <v>1615055</v>
      </c>
    </row>
    <row r="5714" spans="1:2" x14ac:dyDescent="0.15">
      <c r="A5714" t="s">
        <v>7922</v>
      </c>
      <c r="B5714" s="6">
        <v>1409375</v>
      </c>
    </row>
    <row r="5715" spans="1:2" x14ac:dyDescent="0.15">
      <c r="A5715" t="s">
        <v>7923</v>
      </c>
      <c r="B5715" s="6">
        <v>885732</v>
      </c>
    </row>
    <row r="5716" spans="1:2" x14ac:dyDescent="0.15">
      <c r="A5716" t="s">
        <v>7924</v>
      </c>
      <c r="B5716" s="6">
        <v>1402829</v>
      </c>
    </row>
    <row r="5717" spans="1:2" x14ac:dyDescent="0.15">
      <c r="A5717" t="s">
        <v>7925</v>
      </c>
      <c r="B5717" s="6">
        <v>101295</v>
      </c>
    </row>
    <row r="5718" spans="1:2" x14ac:dyDescent="0.15">
      <c r="A5718" t="s">
        <v>7926</v>
      </c>
      <c r="B5718" s="6">
        <v>1856084</v>
      </c>
    </row>
    <row r="5719" spans="1:2" x14ac:dyDescent="0.15">
      <c r="A5719" t="s">
        <v>7927</v>
      </c>
      <c r="B5719" s="6">
        <v>798528</v>
      </c>
    </row>
    <row r="5720" spans="1:2" x14ac:dyDescent="0.15">
      <c r="A5720" t="s">
        <v>7928</v>
      </c>
      <c r="B5720" s="6">
        <v>1421570</v>
      </c>
    </row>
    <row r="5721" spans="1:2" x14ac:dyDescent="0.15">
      <c r="A5721" t="s">
        <v>481</v>
      </c>
      <c r="B5721" s="6">
        <v>1840439</v>
      </c>
    </row>
    <row r="5722" spans="1:2" x14ac:dyDescent="0.15">
      <c r="A5722" t="s">
        <v>7929</v>
      </c>
      <c r="B5722" s="6">
        <v>1593204</v>
      </c>
    </row>
    <row r="5723" spans="1:2" x14ac:dyDescent="0.15">
      <c r="A5723" t="s">
        <v>313</v>
      </c>
      <c r="B5723" s="6">
        <v>1701541</v>
      </c>
    </row>
    <row r="5724" spans="1:2" x14ac:dyDescent="0.15">
      <c r="A5724" t="s">
        <v>1627</v>
      </c>
      <c r="B5724" s="6">
        <v>1426800</v>
      </c>
    </row>
    <row r="5725" spans="1:2" x14ac:dyDescent="0.15">
      <c r="A5725" t="s">
        <v>1046</v>
      </c>
      <c r="B5725" s="6">
        <v>1553846</v>
      </c>
    </row>
    <row r="5726" spans="1:2" x14ac:dyDescent="0.15">
      <c r="A5726" t="s">
        <v>7930</v>
      </c>
      <c r="B5726" s="6">
        <v>1891791</v>
      </c>
    </row>
    <row r="5727" spans="1:2" x14ac:dyDescent="0.15">
      <c r="A5727" t="s">
        <v>7931</v>
      </c>
      <c r="B5727" s="6">
        <v>1489803</v>
      </c>
    </row>
    <row r="5728" spans="1:2" x14ac:dyDescent="0.15">
      <c r="A5728" t="s">
        <v>7932</v>
      </c>
      <c r="B5728" s="6">
        <v>879535</v>
      </c>
    </row>
    <row r="5729" spans="1:2" x14ac:dyDescent="0.15">
      <c r="A5729" t="s">
        <v>2404</v>
      </c>
      <c r="B5729" s="6">
        <v>908259</v>
      </c>
    </row>
    <row r="5730" spans="1:2" x14ac:dyDescent="0.15">
      <c r="A5730" t="s">
        <v>7933</v>
      </c>
      <c r="B5730" s="6">
        <v>1113513</v>
      </c>
    </row>
    <row r="5731" spans="1:2" x14ac:dyDescent="0.15">
      <c r="A5731" t="s">
        <v>7934</v>
      </c>
      <c r="B5731" s="6">
        <v>865400</v>
      </c>
    </row>
    <row r="5732" spans="1:2" x14ac:dyDescent="0.15">
      <c r="A5732" t="s">
        <v>2558</v>
      </c>
      <c r="B5732" s="6">
        <v>1776197</v>
      </c>
    </row>
    <row r="5733" spans="1:2" x14ac:dyDescent="0.15">
      <c r="A5733" t="s">
        <v>7935</v>
      </c>
      <c r="B5733" s="6">
        <v>1576340</v>
      </c>
    </row>
    <row r="5734" spans="1:2" x14ac:dyDescent="0.15">
      <c r="A5734" t="s">
        <v>2889</v>
      </c>
      <c r="B5734" s="6">
        <v>1407973</v>
      </c>
    </row>
    <row r="5735" spans="1:2" x14ac:dyDescent="0.15">
      <c r="A5735" t="s">
        <v>1520</v>
      </c>
      <c r="B5735" s="6">
        <v>1830162</v>
      </c>
    </row>
    <row r="5736" spans="1:2" x14ac:dyDescent="0.15">
      <c r="A5736" t="s">
        <v>2056</v>
      </c>
      <c r="B5736" s="6">
        <v>911216</v>
      </c>
    </row>
    <row r="5737" spans="1:2" x14ac:dyDescent="0.15">
      <c r="A5737" t="s">
        <v>7936</v>
      </c>
      <c r="B5737" s="6">
        <v>1496690</v>
      </c>
    </row>
    <row r="5738" spans="1:2" x14ac:dyDescent="0.15">
      <c r="A5738" t="s">
        <v>2561</v>
      </c>
      <c r="B5738" s="6">
        <v>1533998</v>
      </c>
    </row>
    <row r="5739" spans="1:2" x14ac:dyDescent="0.15">
      <c r="A5739" t="s">
        <v>7937</v>
      </c>
      <c r="B5739" s="6">
        <v>1590496</v>
      </c>
    </row>
    <row r="5740" spans="1:2" x14ac:dyDescent="0.15">
      <c r="A5740" t="s">
        <v>1864</v>
      </c>
      <c r="B5740" s="6">
        <v>1832168</v>
      </c>
    </row>
    <row r="5741" spans="1:2" x14ac:dyDescent="0.15">
      <c r="A5741" t="s">
        <v>7938</v>
      </c>
      <c r="B5741" s="6">
        <v>1586454</v>
      </c>
    </row>
    <row r="5742" spans="1:2" x14ac:dyDescent="0.15">
      <c r="A5742" t="s">
        <v>7939</v>
      </c>
      <c r="B5742" s="6">
        <v>95552</v>
      </c>
    </row>
    <row r="5743" spans="1:2" x14ac:dyDescent="0.15">
      <c r="A5743" t="s">
        <v>7940</v>
      </c>
      <c r="B5743" s="6">
        <v>1276469</v>
      </c>
    </row>
    <row r="5744" spans="1:2" x14ac:dyDescent="0.15">
      <c r="A5744" t="s">
        <v>7941</v>
      </c>
      <c r="B5744" s="6">
        <v>1476573</v>
      </c>
    </row>
    <row r="5745" spans="1:2" x14ac:dyDescent="0.15">
      <c r="A5745" t="s">
        <v>1211</v>
      </c>
      <c r="B5745" s="6">
        <v>1133869</v>
      </c>
    </row>
    <row r="5746" spans="1:2" x14ac:dyDescent="0.15">
      <c r="A5746" t="s">
        <v>7942</v>
      </c>
      <c r="B5746" s="6">
        <v>1532619</v>
      </c>
    </row>
    <row r="5747" spans="1:2" x14ac:dyDescent="0.15">
      <c r="A5747" t="s">
        <v>7943</v>
      </c>
      <c r="B5747" s="6">
        <v>1649739</v>
      </c>
    </row>
    <row r="5748" spans="1:2" x14ac:dyDescent="0.15">
      <c r="A5748" t="s">
        <v>669</v>
      </c>
      <c r="B5748" s="6">
        <v>1782223</v>
      </c>
    </row>
    <row r="5749" spans="1:2" x14ac:dyDescent="0.15">
      <c r="A5749" t="s">
        <v>7944</v>
      </c>
      <c r="B5749" s="6">
        <v>1337068</v>
      </c>
    </row>
    <row r="5750" spans="1:2" x14ac:dyDescent="0.15">
      <c r="A5750" t="s">
        <v>7945</v>
      </c>
      <c r="B5750" s="6">
        <v>1566469</v>
      </c>
    </row>
    <row r="5751" spans="1:2" x14ac:dyDescent="0.15">
      <c r="A5751" t="s">
        <v>2865</v>
      </c>
      <c r="B5751" s="6">
        <v>1799011</v>
      </c>
    </row>
    <row r="5752" spans="1:2" x14ac:dyDescent="0.15">
      <c r="A5752" t="s">
        <v>7946</v>
      </c>
      <c r="B5752" s="6">
        <v>1563568</v>
      </c>
    </row>
    <row r="5753" spans="1:2" x14ac:dyDescent="0.15">
      <c r="A5753" t="s">
        <v>2644</v>
      </c>
      <c r="B5753" s="6">
        <v>1625101</v>
      </c>
    </row>
    <row r="5754" spans="1:2" x14ac:dyDescent="0.15">
      <c r="A5754" t="s">
        <v>7947</v>
      </c>
      <c r="B5754" s="6">
        <v>866095</v>
      </c>
    </row>
    <row r="5755" spans="1:2" x14ac:dyDescent="0.15">
      <c r="A5755" t="s">
        <v>7948</v>
      </c>
      <c r="B5755" s="6">
        <v>809248</v>
      </c>
    </row>
    <row r="5756" spans="1:2" x14ac:dyDescent="0.15">
      <c r="A5756" t="s">
        <v>7949</v>
      </c>
      <c r="B5756" s="6">
        <v>1845799</v>
      </c>
    </row>
    <row r="5757" spans="1:2" x14ac:dyDescent="0.15">
      <c r="A5757" t="s">
        <v>7950</v>
      </c>
      <c r="B5757" s="6">
        <v>1706524</v>
      </c>
    </row>
    <row r="5758" spans="1:2" x14ac:dyDescent="0.15">
      <c r="A5758" t="s">
        <v>2875</v>
      </c>
      <c r="B5758" s="6">
        <v>855683</v>
      </c>
    </row>
    <row r="5759" spans="1:2" x14ac:dyDescent="0.15">
      <c r="A5759" t="s">
        <v>711</v>
      </c>
      <c r="B5759" s="6">
        <v>1662244</v>
      </c>
    </row>
    <row r="5760" spans="1:2" x14ac:dyDescent="0.15">
      <c r="A5760" t="s">
        <v>7951</v>
      </c>
      <c r="B5760" s="6">
        <v>1043186</v>
      </c>
    </row>
    <row r="5761" spans="1:2" x14ac:dyDescent="0.15">
      <c r="A5761" t="s">
        <v>7952</v>
      </c>
      <c r="B5761" s="6">
        <v>1732406</v>
      </c>
    </row>
    <row r="5762" spans="1:2" x14ac:dyDescent="0.15">
      <c r="A5762" t="s">
        <v>7953</v>
      </c>
      <c r="B5762" s="6">
        <v>1341318</v>
      </c>
    </row>
    <row r="5763" spans="1:2" x14ac:dyDescent="0.15">
      <c r="A5763" t="s">
        <v>2151</v>
      </c>
      <c r="B5763" s="6">
        <v>1702123</v>
      </c>
    </row>
    <row r="5764" spans="1:2" x14ac:dyDescent="0.15">
      <c r="A5764" t="s">
        <v>7954</v>
      </c>
      <c r="B5764" s="6">
        <v>1026655</v>
      </c>
    </row>
    <row r="5765" spans="1:2" x14ac:dyDescent="0.15">
      <c r="A5765" t="s">
        <v>7955</v>
      </c>
      <c r="B5765" s="6">
        <v>1290476</v>
      </c>
    </row>
    <row r="5766" spans="1:2" x14ac:dyDescent="0.15">
      <c r="A5766" t="s">
        <v>7956</v>
      </c>
      <c r="B5766" s="6">
        <v>1050606</v>
      </c>
    </row>
    <row r="5767" spans="1:2" x14ac:dyDescent="0.15">
      <c r="A5767" t="s">
        <v>7957</v>
      </c>
      <c r="B5767" s="6">
        <v>1532390</v>
      </c>
    </row>
    <row r="5768" spans="1:2" x14ac:dyDescent="0.15">
      <c r="A5768" t="s">
        <v>7958</v>
      </c>
      <c r="B5768" s="6">
        <v>898770</v>
      </c>
    </row>
    <row r="5769" spans="1:2" x14ac:dyDescent="0.15">
      <c r="A5769" t="s">
        <v>7959</v>
      </c>
      <c r="B5769" s="6">
        <v>1514597</v>
      </c>
    </row>
    <row r="5770" spans="1:2" x14ac:dyDescent="0.15">
      <c r="A5770" t="s">
        <v>7960</v>
      </c>
      <c r="B5770" s="6">
        <v>1828791</v>
      </c>
    </row>
    <row r="5771" spans="1:2" x14ac:dyDescent="0.15">
      <c r="A5771" t="s">
        <v>679</v>
      </c>
      <c r="B5771" s="6">
        <v>1828673</v>
      </c>
    </row>
    <row r="5772" spans="1:2" x14ac:dyDescent="0.15">
      <c r="A5772" t="s">
        <v>7961</v>
      </c>
      <c r="B5772" s="6">
        <v>54187</v>
      </c>
    </row>
    <row r="5773" spans="1:2" x14ac:dyDescent="0.15">
      <c r="A5773" t="s">
        <v>7962</v>
      </c>
      <c r="B5773" s="6">
        <v>1785494</v>
      </c>
    </row>
    <row r="5774" spans="1:2" x14ac:dyDescent="0.15">
      <c r="A5774" t="s">
        <v>2876</v>
      </c>
      <c r="B5774" s="6">
        <v>1602078</v>
      </c>
    </row>
    <row r="5775" spans="1:2" x14ac:dyDescent="0.15">
      <c r="A5775" t="s">
        <v>7963</v>
      </c>
      <c r="B5775" s="6">
        <v>878726</v>
      </c>
    </row>
    <row r="5776" spans="1:2" x14ac:dyDescent="0.15">
      <c r="A5776" t="s">
        <v>1836</v>
      </c>
      <c r="B5776" s="6">
        <v>1477845</v>
      </c>
    </row>
    <row r="5777" spans="1:2" x14ac:dyDescent="0.15">
      <c r="A5777" t="s">
        <v>7964</v>
      </c>
      <c r="B5777" s="6">
        <v>912061</v>
      </c>
    </row>
    <row r="5778" spans="1:2" x14ac:dyDescent="0.15">
      <c r="A5778" t="s">
        <v>7965</v>
      </c>
      <c r="B5778" s="6">
        <v>1708176</v>
      </c>
    </row>
    <row r="5779" spans="1:2" x14ac:dyDescent="0.15">
      <c r="A5779" t="s">
        <v>7966</v>
      </c>
      <c r="B5779" s="6">
        <v>1787384</v>
      </c>
    </row>
    <row r="5780" spans="1:2" x14ac:dyDescent="0.15">
      <c r="A5780" t="s">
        <v>7967</v>
      </c>
      <c r="B5780" s="6">
        <v>1856028</v>
      </c>
    </row>
    <row r="5781" spans="1:2" x14ac:dyDescent="0.15">
      <c r="A5781" t="s">
        <v>7968</v>
      </c>
      <c r="B5781" s="6">
        <v>1632081</v>
      </c>
    </row>
    <row r="5782" spans="1:2" x14ac:dyDescent="0.15">
      <c r="A5782" t="s">
        <v>7969</v>
      </c>
      <c r="B5782" s="6">
        <v>714712</v>
      </c>
    </row>
    <row r="5783" spans="1:2" x14ac:dyDescent="0.15">
      <c r="A5783" t="s">
        <v>7970</v>
      </c>
      <c r="B5783" s="6">
        <v>1746119</v>
      </c>
    </row>
    <row r="5784" spans="1:2" x14ac:dyDescent="0.15">
      <c r="A5784" t="s">
        <v>2864</v>
      </c>
      <c r="B5784" s="6">
        <v>1734750</v>
      </c>
    </row>
    <row r="5785" spans="1:2" x14ac:dyDescent="0.15">
      <c r="A5785" t="s">
        <v>7971</v>
      </c>
      <c r="B5785" s="6">
        <v>948320</v>
      </c>
    </row>
    <row r="5786" spans="1:2" x14ac:dyDescent="0.15">
      <c r="A5786" t="s">
        <v>7972</v>
      </c>
      <c r="B5786" s="6">
        <v>716314</v>
      </c>
    </row>
    <row r="5787" spans="1:2" x14ac:dyDescent="0.15">
      <c r="A5787" t="s">
        <v>7973</v>
      </c>
      <c r="B5787" s="6">
        <v>202947</v>
      </c>
    </row>
    <row r="5788" spans="1:2" x14ac:dyDescent="0.15">
      <c r="A5788" t="s">
        <v>7974</v>
      </c>
      <c r="B5788" s="6">
        <v>1776067</v>
      </c>
    </row>
    <row r="5789" spans="1:2" x14ac:dyDescent="0.15">
      <c r="A5789" t="s">
        <v>7975</v>
      </c>
      <c r="B5789" s="6">
        <v>1657642</v>
      </c>
    </row>
    <row r="5790" spans="1:2" x14ac:dyDescent="0.15">
      <c r="A5790" t="s">
        <v>7976</v>
      </c>
      <c r="B5790" s="6">
        <v>875657</v>
      </c>
    </row>
    <row r="5791" spans="1:2" x14ac:dyDescent="0.15">
      <c r="A5791" t="s">
        <v>7977</v>
      </c>
      <c r="B5791" s="6">
        <v>1158399</v>
      </c>
    </row>
    <row r="5792" spans="1:2" x14ac:dyDescent="0.15">
      <c r="A5792" t="s">
        <v>2284</v>
      </c>
      <c r="B5792" s="6">
        <v>25743</v>
      </c>
    </row>
    <row r="5793" spans="1:2" x14ac:dyDescent="0.15">
      <c r="A5793" t="s">
        <v>117</v>
      </c>
      <c r="B5793" s="6">
        <v>1485003</v>
      </c>
    </row>
    <row r="5794" spans="1:2" x14ac:dyDescent="0.15">
      <c r="A5794" t="s">
        <v>7978</v>
      </c>
      <c r="B5794" s="6">
        <v>1718405</v>
      </c>
    </row>
    <row r="5795" spans="1:2" x14ac:dyDescent="0.15">
      <c r="A5795" t="s">
        <v>7979</v>
      </c>
      <c r="B5795" s="6">
        <v>1848097</v>
      </c>
    </row>
    <row r="5796" spans="1:2" x14ac:dyDescent="0.15">
      <c r="A5796" t="s">
        <v>2872</v>
      </c>
      <c r="B5796" s="6">
        <v>1320350</v>
      </c>
    </row>
    <row r="5797" spans="1:2" x14ac:dyDescent="0.15">
      <c r="A5797" t="s">
        <v>2165</v>
      </c>
      <c r="B5797" s="6">
        <v>1454789</v>
      </c>
    </row>
    <row r="5798" spans="1:2" x14ac:dyDescent="0.15">
      <c r="A5798" t="s">
        <v>2946</v>
      </c>
      <c r="B5798" s="6">
        <v>1425627</v>
      </c>
    </row>
    <row r="5799" spans="1:2" x14ac:dyDescent="0.15">
      <c r="A5799" t="s">
        <v>7980</v>
      </c>
      <c r="B5799" s="6">
        <v>770460</v>
      </c>
    </row>
    <row r="5800" spans="1:2" x14ac:dyDescent="0.15">
      <c r="A5800" t="s">
        <v>2869</v>
      </c>
      <c r="B5800" s="6">
        <v>926617</v>
      </c>
    </row>
    <row r="5801" spans="1:2" x14ac:dyDescent="0.15">
      <c r="A5801" t="s">
        <v>7981</v>
      </c>
      <c r="B5801" s="6">
        <v>1057083</v>
      </c>
    </row>
    <row r="5802" spans="1:2" x14ac:dyDescent="0.15">
      <c r="A5802" t="s">
        <v>7982</v>
      </c>
      <c r="B5802" s="6">
        <v>1575793</v>
      </c>
    </row>
    <row r="5803" spans="1:2" x14ac:dyDescent="0.15">
      <c r="A5803" t="s">
        <v>7983</v>
      </c>
      <c r="B5803" s="6">
        <v>754811</v>
      </c>
    </row>
    <row r="5804" spans="1:2" x14ac:dyDescent="0.15">
      <c r="A5804" t="s">
        <v>74</v>
      </c>
      <c r="B5804" s="6">
        <v>1532346</v>
      </c>
    </row>
    <row r="5805" spans="1:2" x14ac:dyDescent="0.15">
      <c r="A5805" t="s">
        <v>7984</v>
      </c>
      <c r="B5805" s="6">
        <v>1667313</v>
      </c>
    </row>
    <row r="5806" spans="1:2" x14ac:dyDescent="0.15">
      <c r="A5806" t="s">
        <v>7985</v>
      </c>
      <c r="B5806" s="6">
        <v>1696355</v>
      </c>
    </row>
    <row r="5807" spans="1:2" x14ac:dyDescent="0.15">
      <c r="A5807" t="s">
        <v>373</v>
      </c>
      <c r="B5807" s="6">
        <v>1595248</v>
      </c>
    </row>
    <row r="5808" spans="1:2" x14ac:dyDescent="0.15">
      <c r="A5808" t="s">
        <v>7986</v>
      </c>
      <c r="B5808" s="6">
        <v>1676580</v>
      </c>
    </row>
    <row r="5809" spans="1:2" x14ac:dyDescent="0.15">
      <c r="A5809" t="s">
        <v>7987</v>
      </c>
      <c r="B5809" s="6">
        <v>914712</v>
      </c>
    </row>
    <row r="5810" spans="1:2" x14ac:dyDescent="0.15">
      <c r="A5810" t="s">
        <v>7988</v>
      </c>
      <c r="B5810" s="6">
        <v>1723580</v>
      </c>
    </row>
    <row r="5811" spans="1:2" x14ac:dyDescent="0.15">
      <c r="A5811" t="s">
        <v>2877</v>
      </c>
      <c r="B5811" s="6">
        <v>1630113</v>
      </c>
    </row>
    <row r="5812" spans="1:2" x14ac:dyDescent="0.15">
      <c r="A5812" t="s">
        <v>2816</v>
      </c>
      <c r="B5812" s="6">
        <v>1584371</v>
      </c>
    </row>
    <row r="5813" spans="1:2" x14ac:dyDescent="0.15">
      <c r="A5813" t="s">
        <v>7989</v>
      </c>
      <c r="B5813" s="6">
        <v>1000045</v>
      </c>
    </row>
    <row r="5814" spans="1:2" x14ac:dyDescent="0.15">
      <c r="A5814" t="s">
        <v>7990</v>
      </c>
      <c r="B5814" s="6">
        <v>1602380</v>
      </c>
    </row>
    <row r="5815" spans="1:2" x14ac:dyDescent="0.15">
      <c r="A5815" t="s">
        <v>7991</v>
      </c>
      <c r="B5815" s="6">
        <v>1173643</v>
      </c>
    </row>
    <row r="5816" spans="1:2" x14ac:dyDescent="0.15">
      <c r="A5816" t="s">
        <v>2990</v>
      </c>
      <c r="B5816" s="6">
        <v>1757097</v>
      </c>
    </row>
    <row r="5817" spans="1:2" x14ac:dyDescent="0.15">
      <c r="A5817" t="s">
        <v>7992</v>
      </c>
      <c r="B5817" s="6">
        <v>870826</v>
      </c>
    </row>
    <row r="5818" spans="1:2" x14ac:dyDescent="0.15">
      <c r="A5818" t="s">
        <v>2237</v>
      </c>
      <c r="B5818" s="6">
        <v>1327273</v>
      </c>
    </row>
    <row r="5819" spans="1:2" x14ac:dyDescent="0.15">
      <c r="A5819" t="s">
        <v>555</v>
      </c>
      <c r="B5819" s="6">
        <v>1840229</v>
      </c>
    </row>
    <row r="5820" spans="1:2" x14ac:dyDescent="0.15">
      <c r="A5820" t="s">
        <v>2982</v>
      </c>
      <c r="B5820" s="6">
        <v>1460602</v>
      </c>
    </row>
    <row r="5821" spans="1:2" x14ac:dyDescent="0.15">
      <c r="A5821" t="s">
        <v>7993</v>
      </c>
      <c r="B5821" s="6">
        <v>1509786</v>
      </c>
    </row>
    <row r="5822" spans="1:2" x14ac:dyDescent="0.15">
      <c r="A5822" t="s">
        <v>7994</v>
      </c>
      <c r="B5822" s="6">
        <v>1597095</v>
      </c>
    </row>
    <row r="5823" spans="1:2" x14ac:dyDescent="0.15">
      <c r="A5823" t="s">
        <v>7995</v>
      </c>
      <c r="B5823" s="6">
        <v>1866757</v>
      </c>
    </row>
    <row r="5824" spans="1:2" x14ac:dyDescent="0.15">
      <c r="A5824" t="s">
        <v>658</v>
      </c>
      <c r="B5824" s="6">
        <v>1129928</v>
      </c>
    </row>
    <row r="5825" spans="1:2" x14ac:dyDescent="0.15">
      <c r="A5825" t="s">
        <v>7996</v>
      </c>
      <c r="B5825" s="6">
        <v>723603</v>
      </c>
    </row>
    <row r="5826" spans="1:2" x14ac:dyDescent="0.15">
      <c r="A5826" t="s">
        <v>2663</v>
      </c>
      <c r="B5826" s="6">
        <v>1792030</v>
      </c>
    </row>
    <row r="5827" spans="1:2" x14ac:dyDescent="0.15">
      <c r="A5827" t="s">
        <v>2264</v>
      </c>
      <c r="B5827" s="6">
        <v>1274792</v>
      </c>
    </row>
    <row r="5828" spans="1:2" x14ac:dyDescent="0.15">
      <c r="A5828" t="s">
        <v>7997</v>
      </c>
      <c r="B5828" s="6">
        <v>1822792</v>
      </c>
    </row>
    <row r="5829" spans="1:2" x14ac:dyDescent="0.15">
      <c r="A5829" t="s">
        <v>7998</v>
      </c>
      <c r="B5829" s="6">
        <v>1534154</v>
      </c>
    </row>
    <row r="5830" spans="1:2" x14ac:dyDescent="0.15">
      <c r="A5830" t="s">
        <v>2277</v>
      </c>
      <c r="B5830" s="6">
        <v>1527096</v>
      </c>
    </row>
    <row r="5831" spans="1:2" x14ac:dyDescent="0.15">
      <c r="A5831" t="s">
        <v>7999</v>
      </c>
      <c r="B5831" s="6">
        <v>1853084</v>
      </c>
    </row>
    <row r="5832" spans="1:2" x14ac:dyDescent="0.15">
      <c r="A5832" t="s">
        <v>2870</v>
      </c>
      <c r="B5832" s="6">
        <v>1452965</v>
      </c>
    </row>
    <row r="5833" spans="1:2" x14ac:dyDescent="0.15">
      <c r="A5833" t="s">
        <v>8000</v>
      </c>
      <c r="B5833" s="6">
        <v>1514743</v>
      </c>
    </row>
    <row r="5834" spans="1:2" x14ac:dyDescent="0.15">
      <c r="A5834" t="s">
        <v>8001</v>
      </c>
      <c r="B5834" s="6">
        <v>1769697</v>
      </c>
    </row>
    <row r="5835" spans="1:2" x14ac:dyDescent="0.15">
      <c r="A5835" t="s">
        <v>8002</v>
      </c>
      <c r="B5835" s="6">
        <v>811641</v>
      </c>
    </row>
    <row r="5836" spans="1:2" x14ac:dyDescent="0.15">
      <c r="A5836" t="s">
        <v>8003</v>
      </c>
      <c r="B5836" s="6">
        <v>1622879</v>
      </c>
    </row>
    <row r="5837" spans="1:2" x14ac:dyDescent="0.15">
      <c r="A5837" t="s">
        <v>8004</v>
      </c>
      <c r="B5837" s="6">
        <v>1497649</v>
      </c>
    </row>
    <row r="5838" spans="1:2" x14ac:dyDescent="0.15">
      <c r="A5838" t="s">
        <v>8005</v>
      </c>
      <c r="B5838" s="6">
        <v>1858028</v>
      </c>
    </row>
    <row r="5839" spans="1:2" x14ac:dyDescent="0.15">
      <c r="A5839" t="s">
        <v>2573</v>
      </c>
      <c r="B5839" s="6">
        <v>1553788</v>
      </c>
    </row>
    <row r="5840" spans="1:2" x14ac:dyDescent="0.15">
      <c r="A5840" t="s">
        <v>8006</v>
      </c>
      <c r="B5840" s="6">
        <v>1858414</v>
      </c>
    </row>
    <row r="5841" spans="1:2" x14ac:dyDescent="0.15">
      <c r="A5841" t="s">
        <v>8007</v>
      </c>
      <c r="B5841" s="6">
        <v>896923</v>
      </c>
    </row>
    <row r="5842" spans="1:2" x14ac:dyDescent="0.15">
      <c r="A5842" t="s">
        <v>2273</v>
      </c>
      <c r="B5842" s="6">
        <v>1814140</v>
      </c>
    </row>
    <row r="5843" spans="1:2" x14ac:dyDescent="0.15">
      <c r="A5843" t="s">
        <v>8008</v>
      </c>
      <c r="B5843" s="6">
        <v>1863460</v>
      </c>
    </row>
    <row r="5844" spans="1:2" x14ac:dyDescent="0.15">
      <c r="A5844" t="s">
        <v>8009</v>
      </c>
      <c r="B5844" s="6">
        <v>1841209</v>
      </c>
    </row>
    <row r="5845" spans="1:2" x14ac:dyDescent="0.15">
      <c r="A5845" t="s">
        <v>8010</v>
      </c>
      <c r="B5845" s="6">
        <v>1853774</v>
      </c>
    </row>
    <row r="5846" spans="1:2" x14ac:dyDescent="0.15">
      <c r="A5846" t="s">
        <v>8011</v>
      </c>
      <c r="B5846" s="6">
        <v>1760683</v>
      </c>
    </row>
    <row r="5847" spans="1:2" x14ac:dyDescent="0.15">
      <c r="A5847" t="s">
        <v>8012</v>
      </c>
      <c r="B5847" s="6">
        <v>857949</v>
      </c>
    </row>
    <row r="5848" spans="1:2" x14ac:dyDescent="0.15">
      <c r="A5848" t="s">
        <v>8013</v>
      </c>
      <c r="B5848" s="6">
        <v>1822886</v>
      </c>
    </row>
    <row r="5849" spans="1:2" x14ac:dyDescent="0.15">
      <c r="A5849" t="s">
        <v>8014</v>
      </c>
      <c r="B5849" s="6">
        <v>1074692</v>
      </c>
    </row>
    <row r="5850" spans="1:2" x14ac:dyDescent="0.15">
      <c r="A5850" t="s">
        <v>71</v>
      </c>
      <c r="B5850" s="6">
        <v>1708493</v>
      </c>
    </row>
    <row r="5851" spans="1:2" x14ac:dyDescent="0.15">
      <c r="A5851" t="s">
        <v>8015</v>
      </c>
      <c r="B5851" s="6">
        <v>1108967</v>
      </c>
    </row>
    <row r="5852" spans="1:2" x14ac:dyDescent="0.15">
      <c r="A5852" t="s">
        <v>8016</v>
      </c>
      <c r="B5852" s="6">
        <v>1582244</v>
      </c>
    </row>
    <row r="5853" spans="1:2" x14ac:dyDescent="0.15">
      <c r="A5853" t="s">
        <v>8017</v>
      </c>
      <c r="B5853" s="6">
        <v>1843608</v>
      </c>
    </row>
    <row r="5854" spans="1:2" x14ac:dyDescent="0.15">
      <c r="A5854" t="s">
        <v>8018</v>
      </c>
      <c r="B5854" s="6">
        <v>891532</v>
      </c>
    </row>
    <row r="5855" spans="1:2" x14ac:dyDescent="0.15">
      <c r="A5855" t="s">
        <v>8019</v>
      </c>
      <c r="B5855" s="6">
        <v>925173</v>
      </c>
    </row>
    <row r="5856" spans="1:2" x14ac:dyDescent="0.15">
      <c r="A5856" t="s">
        <v>8020</v>
      </c>
      <c r="B5856" s="6">
        <v>846671</v>
      </c>
    </row>
    <row r="5857" spans="1:2" x14ac:dyDescent="0.15">
      <c r="A5857" t="s">
        <v>8021</v>
      </c>
      <c r="B5857" s="6">
        <v>1854583</v>
      </c>
    </row>
    <row r="5858" spans="1:2" x14ac:dyDescent="0.15">
      <c r="A5858" t="s">
        <v>8022</v>
      </c>
      <c r="B5858" s="6">
        <v>1398453</v>
      </c>
    </row>
    <row r="5859" spans="1:2" x14ac:dyDescent="0.15">
      <c r="A5859" t="s">
        <v>2267</v>
      </c>
      <c r="B5859" s="6">
        <v>1517022</v>
      </c>
    </row>
    <row r="5860" spans="1:2" x14ac:dyDescent="0.15">
      <c r="A5860" t="s">
        <v>1031</v>
      </c>
      <c r="B5860" s="6">
        <v>1746466</v>
      </c>
    </row>
    <row r="5861" spans="1:2" x14ac:dyDescent="0.15">
      <c r="A5861" t="s">
        <v>8023</v>
      </c>
      <c r="B5861" s="6">
        <v>1383088</v>
      </c>
    </row>
    <row r="5862" spans="1:2" x14ac:dyDescent="0.15">
      <c r="A5862" t="s">
        <v>8024</v>
      </c>
      <c r="B5862" s="6">
        <v>1001115</v>
      </c>
    </row>
    <row r="5863" spans="1:2" x14ac:dyDescent="0.15">
      <c r="A5863" t="s">
        <v>1652</v>
      </c>
      <c r="B5863" s="6">
        <v>1636282</v>
      </c>
    </row>
    <row r="5864" spans="1:2" x14ac:dyDescent="0.15">
      <c r="A5864" t="s">
        <v>8025</v>
      </c>
      <c r="B5864" s="6">
        <v>1734902</v>
      </c>
    </row>
    <row r="5865" spans="1:2" x14ac:dyDescent="0.15">
      <c r="A5865" t="s">
        <v>8026</v>
      </c>
      <c r="B5865" s="6">
        <v>350737</v>
      </c>
    </row>
    <row r="5866" spans="1:2" x14ac:dyDescent="0.15">
      <c r="A5866" t="s">
        <v>8027</v>
      </c>
      <c r="B5866" s="6">
        <v>1145255</v>
      </c>
    </row>
    <row r="5867" spans="1:2" x14ac:dyDescent="0.15">
      <c r="A5867" t="s">
        <v>8028</v>
      </c>
      <c r="B5867" s="6">
        <v>855787</v>
      </c>
    </row>
    <row r="5868" spans="1:2" x14ac:dyDescent="0.15">
      <c r="A5868" t="s">
        <v>8029</v>
      </c>
      <c r="B5868" s="6">
        <v>1794287</v>
      </c>
    </row>
    <row r="5869" spans="1:2" x14ac:dyDescent="0.15">
      <c r="A5869" t="s">
        <v>8030</v>
      </c>
      <c r="B5869" s="6">
        <v>931584</v>
      </c>
    </row>
    <row r="5870" spans="1:2" x14ac:dyDescent="0.15">
      <c r="A5870" t="s">
        <v>8031</v>
      </c>
      <c r="B5870" s="6">
        <v>1495231</v>
      </c>
    </row>
    <row r="5871" spans="1:2" x14ac:dyDescent="0.15">
      <c r="A5871" t="s">
        <v>8032</v>
      </c>
      <c r="B5871" s="6">
        <v>832480</v>
      </c>
    </row>
    <row r="5872" spans="1:2" x14ac:dyDescent="0.15">
      <c r="A5872" t="s">
        <v>320</v>
      </c>
      <c r="B5872" s="6">
        <v>1659352</v>
      </c>
    </row>
    <row r="5873" spans="1:2" x14ac:dyDescent="0.15">
      <c r="A5873" t="s">
        <v>8033</v>
      </c>
      <c r="B5873" s="6">
        <v>1120970</v>
      </c>
    </row>
    <row r="5874" spans="1:2" x14ac:dyDescent="0.15">
      <c r="A5874" t="s">
        <v>8034</v>
      </c>
      <c r="B5874" s="6">
        <v>1829999</v>
      </c>
    </row>
    <row r="5875" spans="1:2" x14ac:dyDescent="0.15">
      <c r="A5875" t="s">
        <v>8035</v>
      </c>
      <c r="B5875" s="6">
        <v>1753217</v>
      </c>
    </row>
    <row r="5876" spans="1:2" x14ac:dyDescent="0.15">
      <c r="A5876" t="s">
        <v>1035</v>
      </c>
      <c r="B5876" s="6">
        <v>1708688</v>
      </c>
    </row>
    <row r="5877" spans="1:2" x14ac:dyDescent="0.15">
      <c r="A5877" t="s">
        <v>1906</v>
      </c>
      <c r="B5877" s="6">
        <v>1430306</v>
      </c>
    </row>
    <row r="5878" spans="1:2" x14ac:dyDescent="0.15">
      <c r="A5878" t="s">
        <v>608</v>
      </c>
      <c r="B5878" s="6">
        <v>1262104</v>
      </c>
    </row>
    <row r="5879" spans="1:2" x14ac:dyDescent="0.15">
      <c r="A5879" t="s">
        <v>2906</v>
      </c>
      <c r="B5879" s="6">
        <v>1173313</v>
      </c>
    </row>
    <row r="5880" spans="1:2" x14ac:dyDescent="0.15">
      <c r="A5880" t="s">
        <v>8036</v>
      </c>
      <c r="B5880" s="6">
        <v>316888</v>
      </c>
    </row>
    <row r="5881" spans="1:2" x14ac:dyDescent="0.15">
      <c r="A5881" t="s">
        <v>2469</v>
      </c>
      <c r="B5881" s="6">
        <v>1014763</v>
      </c>
    </row>
    <row r="5882" spans="1:2" x14ac:dyDescent="0.15">
      <c r="A5882" t="s">
        <v>8037</v>
      </c>
      <c r="B5882" s="6">
        <v>1084133</v>
      </c>
    </row>
    <row r="5883" spans="1:2" x14ac:dyDescent="0.15">
      <c r="A5883" t="s">
        <v>8038</v>
      </c>
      <c r="B5883" s="6">
        <v>1539778</v>
      </c>
    </row>
    <row r="5884" spans="1:2" x14ac:dyDescent="0.15">
      <c r="A5884" t="s">
        <v>8039</v>
      </c>
      <c r="B5884" s="6">
        <v>1834645</v>
      </c>
    </row>
    <row r="5885" spans="1:2" x14ac:dyDescent="0.15">
      <c r="A5885" t="s">
        <v>8040</v>
      </c>
      <c r="B5885" s="6">
        <v>1224133</v>
      </c>
    </row>
    <row r="5886" spans="1:2" x14ac:dyDescent="0.15">
      <c r="A5886" t="s">
        <v>8041</v>
      </c>
      <c r="B5886" s="6">
        <v>39020</v>
      </c>
    </row>
    <row r="5887" spans="1:2" x14ac:dyDescent="0.15">
      <c r="A5887" t="s">
        <v>552</v>
      </c>
      <c r="B5887" s="6">
        <v>1095435</v>
      </c>
    </row>
    <row r="5888" spans="1:2" x14ac:dyDescent="0.15">
      <c r="A5888" t="s">
        <v>8042</v>
      </c>
      <c r="B5888" s="6">
        <v>1140410</v>
      </c>
    </row>
    <row r="5889" spans="1:2" x14ac:dyDescent="0.15">
      <c r="A5889" t="s">
        <v>8043</v>
      </c>
      <c r="B5889" s="6">
        <v>1287808</v>
      </c>
    </row>
    <row r="5890" spans="1:2" x14ac:dyDescent="0.15">
      <c r="A5890" t="s">
        <v>8044</v>
      </c>
      <c r="B5890" s="6">
        <v>40570</v>
      </c>
    </row>
    <row r="5891" spans="1:2" x14ac:dyDescent="0.15">
      <c r="A5891" t="s">
        <v>2394</v>
      </c>
      <c r="B5891" s="6">
        <v>1571498</v>
      </c>
    </row>
    <row r="5892" spans="1:2" x14ac:dyDescent="0.15">
      <c r="A5892" t="s">
        <v>8045</v>
      </c>
      <c r="B5892" s="6">
        <v>1841993</v>
      </c>
    </row>
    <row r="5893" spans="1:2" x14ac:dyDescent="0.15">
      <c r="A5893" t="s">
        <v>1229</v>
      </c>
      <c r="B5893" s="6">
        <v>1126234</v>
      </c>
    </row>
    <row r="5894" spans="1:2" x14ac:dyDescent="0.15">
      <c r="A5894" t="s">
        <v>8046</v>
      </c>
      <c r="B5894" s="6">
        <v>1158114</v>
      </c>
    </row>
    <row r="5895" spans="1:2" x14ac:dyDescent="0.15">
      <c r="A5895" t="s">
        <v>8047</v>
      </c>
      <c r="B5895" s="6">
        <v>810943</v>
      </c>
    </row>
    <row r="5896" spans="1:2" x14ac:dyDescent="0.15">
      <c r="A5896" t="s">
        <v>8048</v>
      </c>
      <c r="B5896" s="6">
        <v>1849867</v>
      </c>
    </row>
    <row r="5897" spans="1:2" x14ac:dyDescent="0.15">
      <c r="A5897" t="s">
        <v>8049</v>
      </c>
      <c r="B5897" s="6">
        <v>847411</v>
      </c>
    </row>
    <row r="5898" spans="1:2" x14ac:dyDescent="0.15">
      <c r="A5898" t="s">
        <v>8050</v>
      </c>
      <c r="B5898" s="6">
        <v>1696558</v>
      </c>
    </row>
    <row r="5899" spans="1:2" x14ac:dyDescent="0.15">
      <c r="A5899" t="s">
        <v>8051</v>
      </c>
      <c r="B5899" s="6">
        <v>1400897</v>
      </c>
    </row>
    <row r="5900" spans="1:2" x14ac:dyDescent="0.15">
      <c r="A5900" t="s">
        <v>8052</v>
      </c>
      <c r="B5900" s="6">
        <v>717806</v>
      </c>
    </row>
    <row r="5901" spans="1:2" x14ac:dyDescent="0.15">
      <c r="A5901" t="s">
        <v>8053</v>
      </c>
      <c r="B5901" s="6">
        <v>1275101</v>
      </c>
    </row>
    <row r="5902" spans="1:2" x14ac:dyDescent="0.15">
      <c r="A5902" t="s">
        <v>1225</v>
      </c>
      <c r="B5902" s="6">
        <v>1748907</v>
      </c>
    </row>
    <row r="5903" spans="1:2" x14ac:dyDescent="0.15">
      <c r="A5903" t="s">
        <v>8054</v>
      </c>
      <c r="B5903" s="6">
        <v>1302624</v>
      </c>
    </row>
    <row r="5904" spans="1:2" x14ac:dyDescent="0.15">
      <c r="A5904" t="s">
        <v>8055</v>
      </c>
      <c r="B5904" s="6">
        <v>1848000</v>
      </c>
    </row>
    <row r="5905" spans="1:2" x14ac:dyDescent="0.15">
      <c r="A5905" t="s">
        <v>8056</v>
      </c>
      <c r="B5905" s="6">
        <v>1563227</v>
      </c>
    </row>
    <row r="5906" spans="1:2" x14ac:dyDescent="0.15">
      <c r="A5906" t="s">
        <v>8057</v>
      </c>
      <c r="B5906" s="6">
        <v>1006830</v>
      </c>
    </row>
    <row r="5907" spans="1:2" x14ac:dyDescent="0.15">
      <c r="A5907" t="s">
        <v>2874</v>
      </c>
      <c r="B5907" s="6">
        <v>1534969</v>
      </c>
    </row>
    <row r="5908" spans="1:2" x14ac:dyDescent="0.15">
      <c r="A5908" t="s">
        <v>8058</v>
      </c>
      <c r="B5908" s="6">
        <v>1008586</v>
      </c>
    </row>
    <row r="5909" spans="1:2" x14ac:dyDescent="0.15">
      <c r="A5909" t="s">
        <v>1254</v>
      </c>
      <c r="B5909" s="6">
        <v>1374690</v>
      </c>
    </row>
    <row r="5910" spans="1:2" x14ac:dyDescent="0.15">
      <c r="A5910" t="s">
        <v>612</v>
      </c>
      <c r="B5910" s="6">
        <v>1113148</v>
      </c>
    </row>
    <row r="5911" spans="1:2" x14ac:dyDescent="0.15">
      <c r="A5911" t="s">
        <v>8059</v>
      </c>
      <c r="B5911" s="6">
        <v>1131312</v>
      </c>
    </row>
    <row r="5912" spans="1:2" x14ac:dyDescent="0.15">
      <c r="A5912" t="s">
        <v>8060</v>
      </c>
      <c r="B5912" s="6">
        <v>1853775</v>
      </c>
    </row>
    <row r="5913" spans="1:2" x14ac:dyDescent="0.15">
      <c r="A5913" t="s">
        <v>8061</v>
      </c>
      <c r="B5913" s="6">
        <v>1578348</v>
      </c>
    </row>
    <row r="5914" spans="1:2" x14ac:dyDescent="0.15">
      <c r="A5914" t="s">
        <v>1639</v>
      </c>
      <c r="B5914" s="6">
        <v>1583771</v>
      </c>
    </row>
    <row r="5915" spans="1:2" x14ac:dyDescent="0.15">
      <c r="A5915" t="s">
        <v>8062</v>
      </c>
      <c r="B5915" s="6">
        <v>1527702</v>
      </c>
    </row>
    <row r="5916" spans="1:2" x14ac:dyDescent="0.15">
      <c r="A5916" t="s">
        <v>218</v>
      </c>
      <c r="B5916" s="6">
        <v>1680048</v>
      </c>
    </row>
    <row r="5917" spans="1:2" x14ac:dyDescent="0.15">
      <c r="A5917" t="s">
        <v>8063</v>
      </c>
      <c r="B5917" s="6">
        <v>854800</v>
      </c>
    </row>
    <row r="5918" spans="1:2" x14ac:dyDescent="0.15">
      <c r="A5918" t="s">
        <v>739</v>
      </c>
      <c r="B5918" s="6">
        <v>1719714</v>
      </c>
    </row>
    <row r="5919" spans="1:2" x14ac:dyDescent="0.15">
      <c r="A5919" t="s">
        <v>8064</v>
      </c>
      <c r="B5919" s="6">
        <v>12040</v>
      </c>
    </row>
    <row r="5920" spans="1:2" x14ac:dyDescent="0.15">
      <c r="A5920" t="s">
        <v>2662</v>
      </c>
      <c r="B5920" s="6">
        <v>1775194</v>
      </c>
    </row>
    <row r="5921" spans="1:2" x14ac:dyDescent="0.15">
      <c r="A5921" t="s">
        <v>8065</v>
      </c>
      <c r="B5921" s="6">
        <v>1095146</v>
      </c>
    </row>
    <row r="5922" spans="1:2" x14ac:dyDescent="0.15">
      <c r="A5922" t="s">
        <v>8066</v>
      </c>
      <c r="B5922" s="6">
        <v>1517130</v>
      </c>
    </row>
    <row r="5923" spans="1:2" x14ac:dyDescent="0.15">
      <c r="A5923" t="s">
        <v>8067</v>
      </c>
      <c r="B5923" s="6">
        <v>860489</v>
      </c>
    </row>
    <row r="5924" spans="1:2" x14ac:dyDescent="0.15">
      <c r="A5924" t="s">
        <v>8068</v>
      </c>
      <c r="B5924" s="6">
        <v>1602706</v>
      </c>
    </row>
    <row r="5925" spans="1:2" x14ac:dyDescent="0.15">
      <c r="A5925" t="s">
        <v>2402</v>
      </c>
      <c r="B5925" s="6">
        <v>1413754</v>
      </c>
    </row>
    <row r="5926" spans="1:2" x14ac:dyDescent="0.15">
      <c r="A5926" t="s">
        <v>92</v>
      </c>
      <c r="B5926" s="6">
        <v>1783032</v>
      </c>
    </row>
    <row r="5927" spans="1:2" x14ac:dyDescent="0.15">
      <c r="A5927" t="s">
        <v>2298</v>
      </c>
      <c r="B5927" s="6">
        <v>1638097</v>
      </c>
    </row>
    <row r="5928" spans="1:2" x14ac:dyDescent="0.15">
      <c r="A5928" t="s">
        <v>2060</v>
      </c>
      <c r="B5928" s="6">
        <v>1682639</v>
      </c>
    </row>
    <row r="5929" spans="1:2" x14ac:dyDescent="0.15">
      <c r="A5929" t="s">
        <v>8069</v>
      </c>
      <c r="B5929" s="6">
        <v>1302387</v>
      </c>
    </row>
    <row r="5930" spans="1:2" x14ac:dyDescent="0.15">
      <c r="A5930" t="s">
        <v>8070</v>
      </c>
      <c r="B5930" s="6">
        <v>1631282</v>
      </c>
    </row>
    <row r="5931" spans="1:2" x14ac:dyDescent="0.15">
      <c r="A5931" t="s">
        <v>8071</v>
      </c>
      <c r="B5931" s="6">
        <v>1413119</v>
      </c>
    </row>
    <row r="5932" spans="1:2" x14ac:dyDescent="0.15">
      <c r="A5932" t="s">
        <v>8072</v>
      </c>
      <c r="B5932" s="6">
        <v>1596856</v>
      </c>
    </row>
    <row r="5933" spans="1:2" x14ac:dyDescent="0.15">
      <c r="A5933" t="s">
        <v>8073</v>
      </c>
      <c r="B5933" s="6">
        <v>1847360</v>
      </c>
    </row>
    <row r="5934" spans="1:2" x14ac:dyDescent="0.15">
      <c r="A5934" t="s">
        <v>1861</v>
      </c>
      <c r="B5934" s="6">
        <v>1455365</v>
      </c>
    </row>
    <row r="5935" spans="1:2" x14ac:dyDescent="0.15">
      <c r="A5935" t="s">
        <v>8074</v>
      </c>
      <c r="B5935" s="6">
        <v>1500375</v>
      </c>
    </row>
    <row r="5936" spans="1:2" x14ac:dyDescent="0.15">
      <c r="A5936" t="s">
        <v>8075</v>
      </c>
      <c r="B5936" s="6">
        <v>1088034</v>
      </c>
    </row>
    <row r="5937" spans="1:2" x14ac:dyDescent="0.15">
      <c r="A5937" t="s">
        <v>8076</v>
      </c>
      <c r="B5937" s="6">
        <v>15847</v>
      </c>
    </row>
    <row r="5938" spans="1:2" x14ac:dyDescent="0.15">
      <c r="A5938" t="s">
        <v>8077</v>
      </c>
      <c r="B5938" s="6">
        <v>707605</v>
      </c>
    </row>
    <row r="5939" spans="1:2" x14ac:dyDescent="0.15">
      <c r="A5939" t="s">
        <v>8078</v>
      </c>
      <c r="B5939" s="6">
        <v>1711012</v>
      </c>
    </row>
    <row r="5940" spans="1:2" x14ac:dyDescent="0.15">
      <c r="A5940" t="s">
        <v>8079</v>
      </c>
      <c r="B5940" s="6">
        <v>1712178</v>
      </c>
    </row>
    <row r="5941" spans="1:2" x14ac:dyDescent="0.15">
      <c r="A5941" t="s">
        <v>8080</v>
      </c>
      <c r="B5941" s="6">
        <v>86115</v>
      </c>
    </row>
    <row r="5942" spans="1:2" x14ac:dyDescent="0.15">
      <c r="A5942" t="s">
        <v>2680</v>
      </c>
      <c r="B5942" s="6">
        <v>727207</v>
      </c>
    </row>
    <row r="5943" spans="1:2" x14ac:dyDescent="0.15">
      <c r="A5943" t="s">
        <v>8081</v>
      </c>
      <c r="B5943" s="6">
        <v>893739</v>
      </c>
    </row>
    <row r="5944" spans="1:2" x14ac:dyDescent="0.15">
      <c r="A5944" t="s">
        <v>8082</v>
      </c>
      <c r="B5944" s="6">
        <v>1761510</v>
      </c>
    </row>
    <row r="5945" spans="1:2" x14ac:dyDescent="0.15">
      <c r="A5945" t="s">
        <v>8083</v>
      </c>
      <c r="B5945" s="6">
        <v>87050</v>
      </c>
    </row>
    <row r="5946" spans="1:2" x14ac:dyDescent="0.15">
      <c r="A5946" t="s">
        <v>8084</v>
      </c>
      <c r="B5946" s="6">
        <v>1783407</v>
      </c>
    </row>
    <row r="5947" spans="1:2" x14ac:dyDescent="0.15">
      <c r="A5947" t="s">
        <v>8085</v>
      </c>
      <c r="B5947" s="6">
        <v>1102432</v>
      </c>
    </row>
    <row r="5948" spans="1:2" x14ac:dyDescent="0.15">
      <c r="A5948" t="s">
        <v>1232</v>
      </c>
      <c r="B5948" s="6">
        <v>1828253</v>
      </c>
    </row>
    <row r="5949" spans="1:2" x14ac:dyDescent="0.15">
      <c r="A5949" t="s">
        <v>8086</v>
      </c>
      <c r="B5949" s="6">
        <v>1318482</v>
      </c>
    </row>
    <row r="5950" spans="1:2" x14ac:dyDescent="0.15">
      <c r="A5950" t="s">
        <v>2880</v>
      </c>
      <c r="B5950" s="6">
        <v>1607962</v>
      </c>
    </row>
    <row r="5951" spans="1:2" x14ac:dyDescent="0.15">
      <c r="A5951" t="s">
        <v>2053</v>
      </c>
      <c r="B5951" s="6">
        <v>1816736</v>
      </c>
    </row>
    <row r="5952" spans="1:2" x14ac:dyDescent="0.15">
      <c r="A5952" t="s">
        <v>8087</v>
      </c>
      <c r="B5952" s="6">
        <v>1017303</v>
      </c>
    </row>
    <row r="5953" spans="1:2" x14ac:dyDescent="0.15">
      <c r="A5953" t="s">
        <v>8088</v>
      </c>
      <c r="B5953" s="6">
        <v>1621832</v>
      </c>
    </row>
    <row r="5954" spans="1:2" x14ac:dyDescent="0.15">
      <c r="A5954" t="s">
        <v>8089</v>
      </c>
      <c r="B5954" s="6">
        <v>1850398</v>
      </c>
    </row>
    <row r="5955" spans="1:2" x14ac:dyDescent="0.15">
      <c r="A5955" t="s">
        <v>1614</v>
      </c>
      <c r="B5955" s="6">
        <v>1633070</v>
      </c>
    </row>
    <row r="5956" spans="1:2" x14ac:dyDescent="0.15">
      <c r="A5956" t="s">
        <v>8090</v>
      </c>
      <c r="B5956" s="6">
        <v>1498232</v>
      </c>
    </row>
    <row r="5957" spans="1:2" x14ac:dyDescent="0.15">
      <c r="A5957" t="s">
        <v>2878</v>
      </c>
      <c r="B5957" s="6">
        <v>1420720</v>
      </c>
    </row>
    <row r="5958" spans="1:2" x14ac:dyDescent="0.15">
      <c r="A5958" t="s">
        <v>2858</v>
      </c>
      <c r="B5958" s="6">
        <v>1227636</v>
      </c>
    </row>
    <row r="5959" spans="1:2" x14ac:dyDescent="0.15">
      <c r="A5959" t="s">
        <v>8091</v>
      </c>
      <c r="B5959" s="6">
        <v>1512927</v>
      </c>
    </row>
    <row r="5960" spans="1:2" x14ac:dyDescent="0.15">
      <c r="A5960" t="s">
        <v>8092</v>
      </c>
      <c r="B5960" s="6">
        <v>1859902</v>
      </c>
    </row>
    <row r="5961" spans="1:2" x14ac:dyDescent="0.15">
      <c r="A5961" t="s">
        <v>8093</v>
      </c>
      <c r="B5961" s="6">
        <v>1396502</v>
      </c>
    </row>
    <row r="5962" spans="1:2" x14ac:dyDescent="0.15">
      <c r="A5962" t="s">
        <v>8094</v>
      </c>
      <c r="B5962" s="6">
        <v>1397616</v>
      </c>
    </row>
    <row r="5963" spans="1:2" x14ac:dyDescent="0.15">
      <c r="A5963" t="s">
        <v>8095</v>
      </c>
      <c r="B5963" s="6">
        <v>1547546</v>
      </c>
    </row>
    <row r="5964" spans="1:2" x14ac:dyDescent="0.15">
      <c r="A5964" t="s">
        <v>2176</v>
      </c>
      <c r="B5964" s="6">
        <v>1401040</v>
      </c>
    </row>
    <row r="5965" spans="1:2" x14ac:dyDescent="0.15">
      <c r="A5965" t="s">
        <v>8096</v>
      </c>
      <c r="B5965" s="6">
        <v>16099</v>
      </c>
    </row>
    <row r="5966" spans="1:2" x14ac:dyDescent="0.15">
      <c r="A5966" t="s">
        <v>8097</v>
      </c>
      <c r="B5966" s="6">
        <v>39092</v>
      </c>
    </row>
    <row r="5967" spans="1:2" x14ac:dyDescent="0.15">
      <c r="A5967" t="s">
        <v>8098</v>
      </c>
      <c r="B5967" s="6">
        <v>1363958</v>
      </c>
    </row>
    <row r="5968" spans="1:2" x14ac:dyDescent="0.15">
      <c r="A5968" t="s">
        <v>8099</v>
      </c>
      <c r="B5968" s="6">
        <v>1722387</v>
      </c>
    </row>
    <row r="5969" spans="1:2" x14ac:dyDescent="0.15">
      <c r="A5969" t="s">
        <v>8100</v>
      </c>
      <c r="B5969" s="6">
        <v>828146</v>
      </c>
    </row>
    <row r="5970" spans="1:2" x14ac:dyDescent="0.15">
      <c r="A5970" t="s">
        <v>2904</v>
      </c>
      <c r="B5970" s="6">
        <v>1492674</v>
      </c>
    </row>
    <row r="5971" spans="1:2" x14ac:dyDescent="0.15">
      <c r="A5971" t="s">
        <v>1855</v>
      </c>
      <c r="B5971" s="6">
        <v>1017491</v>
      </c>
    </row>
    <row r="5972" spans="1:2" x14ac:dyDescent="0.15">
      <c r="A5972" t="s">
        <v>1847</v>
      </c>
      <c r="B5972" s="6">
        <v>1191070</v>
      </c>
    </row>
    <row r="5973" spans="1:2" x14ac:dyDescent="0.15">
      <c r="A5973" t="s">
        <v>2281</v>
      </c>
      <c r="B5973" s="6">
        <v>1677940</v>
      </c>
    </row>
    <row r="5974" spans="1:2" x14ac:dyDescent="0.15">
      <c r="A5974" t="s">
        <v>8101</v>
      </c>
      <c r="B5974" s="6">
        <v>1624512</v>
      </c>
    </row>
    <row r="5975" spans="1:2" x14ac:dyDescent="0.15">
      <c r="A5975" t="s">
        <v>2560</v>
      </c>
      <c r="B5975" s="6">
        <v>1472072</v>
      </c>
    </row>
    <row r="5976" spans="1:2" x14ac:dyDescent="0.15">
      <c r="A5976" t="s">
        <v>8102</v>
      </c>
      <c r="B5976" s="6">
        <v>1800637</v>
      </c>
    </row>
    <row r="5977" spans="1:2" x14ac:dyDescent="0.15">
      <c r="A5977" t="s">
        <v>2866</v>
      </c>
      <c r="B5977" s="6">
        <v>1266806</v>
      </c>
    </row>
    <row r="5978" spans="1:2" x14ac:dyDescent="0.15">
      <c r="A5978" t="s">
        <v>8103</v>
      </c>
      <c r="B5978" s="6">
        <v>65596</v>
      </c>
    </row>
    <row r="5979" spans="1:2" x14ac:dyDescent="0.15">
      <c r="A5979" t="s">
        <v>8104</v>
      </c>
      <c r="B5979" s="6">
        <v>740664</v>
      </c>
    </row>
    <row r="5980" spans="1:2" x14ac:dyDescent="0.15">
      <c r="A5980" t="s">
        <v>2286</v>
      </c>
      <c r="B5980" s="6">
        <v>949858</v>
      </c>
    </row>
    <row r="5981" spans="1:2" x14ac:dyDescent="0.15">
      <c r="A5981" t="s">
        <v>8105</v>
      </c>
      <c r="B5981" s="6">
        <v>1031235</v>
      </c>
    </row>
    <row r="5982" spans="1:2" x14ac:dyDescent="0.15">
      <c r="A5982" t="s">
        <v>1015</v>
      </c>
      <c r="B5982" s="6">
        <v>1563880</v>
      </c>
    </row>
    <row r="5983" spans="1:2" x14ac:dyDescent="0.15">
      <c r="A5983" t="s">
        <v>8106</v>
      </c>
      <c r="B5983" s="6">
        <v>1080340</v>
      </c>
    </row>
    <row r="5984" spans="1:2" x14ac:dyDescent="0.15">
      <c r="A5984" t="s">
        <v>2175</v>
      </c>
      <c r="B5984" s="6">
        <v>1799850</v>
      </c>
    </row>
    <row r="5985" spans="1:2" x14ac:dyDescent="0.15">
      <c r="A5985" t="s">
        <v>682</v>
      </c>
      <c r="B5985" s="6">
        <v>1763950</v>
      </c>
    </row>
    <row r="5986" spans="1:2" x14ac:dyDescent="0.15">
      <c r="A5986" t="s">
        <v>8107</v>
      </c>
      <c r="B5986" s="6">
        <v>1606163</v>
      </c>
    </row>
    <row r="5987" spans="1:2" x14ac:dyDescent="0.15">
      <c r="A5987" t="s">
        <v>8108</v>
      </c>
      <c r="B5987" s="6">
        <v>1289636</v>
      </c>
    </row>
    <row r="5988" spans="1:2" x14ac:dyDescent="0.15">
      <c r="A5988" t="s">
        <v>8109</v>
      </c>
      <c r="B5988" s="6">
        <v>1790515</v>
      </c>
    </row>
    <row r="5989" spans="1:2" x14ac:dyDescent="0.15">
      <c r="A5989" t="s">
        <v>1496</v>
      </c>
      <c r="B5989" s="6">
        <v>1178253</v>
      </c>
    </row>
    <row r="5990" spans="1:2" x14ac:dyDescent="0.15">
      <c r="A5990" t="s">
        <v>2271</v>
      </c>
      <c r="B5990" s="6">
        <v>1779578</v>
      </c>
    </row>
    <row r="5991" spans="1:2" x14ac:dyDescent="0.15">
      <c r="A5991" t="s">
        <v>8110</v>
      </c>
      <c r="B5991" s="6">
        <v>1178840</v>
      </c>
    </row>
    <row r="5992" spans="1:2" x14ac:dyDescent="0.15">
      <c r="A5992" t="s">
        <v>8111</v>
      </c>
      <c r="B5992" s="6">
        <v>1702318</v>
      </c>
    </row>
    <row r="5993" spans="1:2" x14ac:dyDescent="0.15">
      <c r="A5993" t="s">
        <v>8112</v>
      </c>
      <c r="B5993" s="6">
        <v>1596123</v>
      </c>
    </row>
    <row r="5994" spans="1:2" x14ac:dyDescent="0.15">
      <c r="A5994" t="s">
        <v>8113</v>
      </c>
      <c r="B5994" s="6">
        <v>1718939</v>
      </c>
    </row>
    <row r="5995" spans="1:2" x14ac:dyDescent="0.15">
      <c r="A5995" t="s">
        <v>8114</v>
      </c>
      <c r="B5995" s="6">
        <v>1072725</v>
      </c>
    </row>
    <row r="5996" spans="1:2" x14ac:dyDescent="0.15">
      <c r="A5996" t="s">
        <v>2467</v>
      </c>
      <c r="B5996" s="6">
        <v>1563665</v>
      </c>
    </row>
    <row r="5997" spans="1:2" x14ac:dyDescent="0.15">
      <c r="A5997" t="s">
        <v>8115</v>
      </c>
      <c r="B5997" s="6">
        <v>764897</v>
      </c>
    </row>
    <row r="5998" spans="1:2" x14ac:dyDescent="0.15">
      <c r="A5998" t="s">
        <v>8116</v>
      </c>
      <c r="B5998" s="6">
        <v>1378140</v>
      </c>
    </row>
    <row r="5999" spans="1:2" x14ac:dyDescent="0.15">
      <c r="A5999" t="s">
        <v>8117</v>
      </c>
      <c r="B5999" s="6">
        <v>1698113</v>
      </c>
    </row>
    <row r="6000" spans="1:2" x14ac:dyDescent="0.15">
      <c r="A6000" t="s">
        <v>8118</v>
      </c>
      <c r="B6000" s="6">
        <v>1011509</v>
      </c>
    </row>
    <row r="6001" spans="1:2" x14ac:dyDescent="0.15">
      <c r="A6001" t="s">
        <v>8119</v>
      </c>
      <c r="B6001" s="6">
        <v>1787518</v>
      </c>
    </row>
    <row r="6002" spans="1:2" x14ac:dyDescent="0.15">
      <c r="A6002" t="s">
        <v>2299</v>
      </c>
      <c r="B6002" s="6">
        <v>1867066</v>
      </c>
    </row>
    <row r="6003" spans="1:2" x14ac:dyDescent="0.15">
      <c r="A6003" t="s">
        <v>8120</v>
      </c>
      <c r="B6003" s="6">
        <v>1045742</v>
      </c>
    </row>
    <row r="6004" spans="1:2" x14ac:dyDescent="0.15">
      <c r="A6004" t="s">
        <v>8121</v>
      </c>
      <c r="B6004" s="6">
        <v>8177</v>
      </c>
    </row>
    <row r="6005" spans="1:2" x14ac:dyDescent="0.15">
      <c r="A6005" t="s">
        <v>8122</v>
      </c>
      <c r="B6005" s="6">
        <v>1627606</v>
      </c>
    </row>
    <row r="6006" spans="1:2" x14ac:dyDescent="0.15">
      <c r="A6006" t="s">
        <v>8123</v>
      </c>
      <c r="B6006" s="6">
        <v>779544</v>
      </c>
    </row>
    <row r="6007" spans="1:2" x14ac:dyDescent="0.15">
      <c r="A6007" t="s">
        <v>8124</v>
      </c>
      <c r="B6007" s="6">
        <v>1769267</v>
      </c>
    </row>
    <row r="6008" spans="1:2" x14ac:dyDescent="0.15">
      <c r="A6008" t="s">
        <v>8125</v>
      </c>
      <c r="B6008" s="6">
        <v>803578</v>
      </c>
    </row>
    <row r="6009" spans="1:2" x14ac:dyDescent="0.15">
      <c r="A6009" t="s">
        <v>8126</v>
      </c>
      <c r="B6009" s="6">
        <v>1074828</v>
      </c>
    </row>
    <row r="6010" spans="1:2" x14ac:dyDescent="0.15">
      <c r="A6010" t="s">
        <v>2270</v>
      </c>
      <c r="B6010" s="6">
        <v>887247</v>
      </c>
    </row>
    <row r="6011" spans="1:2" x14ac:dyDescent="0.15">
      <c r="A6011" t="s">
        <v>2645</v>
      </c>
      <c r="B6011" s="6">
        <v>1865482</v>
      </c>
    </row>
    <row r="6012" spans="1:2" x14ac:dyDescent="0.15">
      <c r="A6012" t="s">
        <v>257</v>
      </c>
      <c r="B6012" s="6">
        <v>1626971</v>
      </c>
    </row>
    <row r="6013" spans="1:2" x14ac:dyDescent="0.15">
      <c r="A6013" t="s">
        <v>8127</v>
      </c>
      <c r="B6013" s="6">
        <v>1854368</v>
      </c>
    </row>
    <row r="6014" spans="1:2" x14ac:dyDescent="0.15">
      <c r="A6014" t="s">
        <v>3041</v>
      </c>
      <c r="B6014" s="6">
        <v>1526329</v>
      </c>
    </row>
    <row r="6015" spans="1:2" x14ac:dyDescent="0.15">
      <c r="A6015" t="s">
        <v>8128</v>
      </c>
      <c r="B6015" s="6">
        <v>795800</v>
      </c>
    </row>
    <row r="6016" spans="1:2" x14ac:dyDescent="0.15">
      <c r="A6016" t="s">
        <v>8129</v>
      </c>
      <c r="B6016" s="6">
        <v>1046995</v>
      </c>
    </row>
    <row r="6017" spans="1:2" x14ac:dyDescent="0.15">
      <c r="A6017" t="s">
        <v>8130</v>
      </c>
      <c r="B6017" s="6">
        <v>25895</v>
      </c>
    </row>
    <row r="6018" spans="1:2" x14ac:dyDescent="0.15">
      <c r="A6018" t="s">
        <v>431</v>
      </c>
      <c r="B6018" s="6">
        <v>1807983</v>
      </c>
    </row>
    <row r="6019" spans="1:2" x14ac:dyDescent="0.15">
      <c r="A6019" t="s">
        <v>8131</v>
      </c>
      <c r="B6019" s="6">
        <v>1368365</v>
      </c>
    </row>
    <row r="6020" spans="1:2" x14ac:dyDescent="0.15">
      <c r="A6020" t="s">
        <v>2302</v>
      </c>
      <c r="B6020" s="6">
        <v>1056358</v>
      </c>
    </row>
    <row r="6021" spans="1:2" x14ac:dyDescent="0.15">
      <c r="A6021" t="s">
        <v>8132</v>
      </c>
      <c r="B6021" s="6">
        <v>1156174</v>
      </c>
    </row>
    <row r="6022" spans="1:2" x14ac:dyDescent="0.15">
      <c r="A6022" t="s">
        <v>8133</v>
      </c>
      <c r="B6022" s="6">
        <v>1844389</v>
      </c>
    </row>
    <row r="6023" spans="1:2" x14ac:dyDescent="0.15">
      <c r="A6023" t="s">
        <v>534</v>
      </c>
      <c r="B6023" s="6">
        <v>109657</v>
      </c>
    </row>
    <row r="6024" spans="1:2" x14ac:dyDescent="0.15">
      <c r="A6024" t="s">
        <v>8134</v>
      </c>
      <c r="B6024" s="6">
        <v>1098146</v>
      </c>
    </row>
    <row r="6025" spans="1:2" x14ac:dyDescent="0.15">
      <c r="A6025" t="s">
        <v>8135</v>
      </c>
      <c r="B6025" s="6">
        <v>1568139</v>
      </c>
    </row>
    <row r="6026" spans="1:2" x14ac:dyDescent="0.15">
      <c r="A6026" t="s">
        <v>2913</v>
      </c>
      <c r="B6026" s="6">
        <v>1596946</v>
      </c>
    </row>
    <row r="6027" spans="1:2" x14ac:dyDescent="0.15">
      <c r="A6027" t="s">
        <v>8136</v>
      </c>
      <c r="B6027" s="6">
        <v>804563</v>
      </c>
    </row>
    <row r="6028" spans="1:2" x14ac:dyDescent="0.15">
      <c r="A6028" t="s">
        <v>8137</v>
      </c>
      <c r="B6028" s="6">
        <v>1567900</v>
      </c>
    </row>
    <row r="6029" spans="1:2" x14ac:dyDescent="0.15">
      <c r="A6029" t="s">
        <v>2274</v>
      </c>
      <c r="B6029" s="6">
        <v>1498403</v>
      </c>
    </row>
    <row r="6030" spans="1:2" x14ac:dyDescent="0.15">
      <c r="A6030" t="s">
        <v>8138</v>
      </c>
      <c r="B6030" s="6">
        <v>1334325</v>
      </c>
    </row>
    <row r="6031" spans="1:2" x14ac:dyDescent="0.15">
      <c r="A6031" t="s">
        <v>8139</v>
      </c>
      <c r="B6031" s="6">
        <v>1800392</v>
      </c>
    </row>
    <row r="6032" spans="1:2" x14ac:dyDescent="0.15">
      <c r="A6032" t="s">
        <v>8140</v>
      </c>
      <c r="B6032" s="6">
        <v>1652561</v>
      </c>
    </row>
    <row r="6033" spans="1:2" x14ac:dyDescent="0.15">
      <c r="A6033" t="s">
        <v>8141</v>
      </c>
      <c r="B6033" s="6">
        <v>1575858</v>
      </c>
    </row>
    <row r="6034" spans="1:2" x14ac:dyDescent="0.15">
      <c r="A6034" t="s">
        <v>8142</v>
      </c>
      <c r="B6034" s="6">
        <v>1520358</v>
      </c>
    </row>
    <row r="6035" spans="1:2" x14ac:dyDescent="0.15">
      <c r="A6035" t="s">
        <v>8143</v>
      </c>
      <c r="B6035" s="6">
        <v>1575295</v>
      </c>
    </row>
    <row r="6036" spans="1:2" x14ac:dyDescent="0.15">
      <c r="A6036" t="s">
        <v>2646</v>
      </c>
      <c r="B6036" s="6">
        <v>1138978</v>
      </c>
    </row>
    <row r="6037" spans="1:2" x14ac:dyDescent="0.15">
      <c r="A6037" t="s">
        <v>8144</v>
      </c>
      <c r="B6037" s="6">
        <v>1065078</v>
      </c>
    </row>
    <row r="6038" spans="1:2" x14ac:dyDescent="0.15">
      <c r="A6038" t="s">
        <v>8145</v>
      </c>
      <c r="B6038" s="6">
        <v>1181749</v>
      </c>
    </row>
    <row r="6039" spans="1:2" x14ac:dyDescent="0.15">
      <c r="A6039" t="s">
        <v>8146</v>
      </c>
      <c r="B6039" s="6">
        <v>1708341</v>
      </c>
    </row>
    <row r="6040" spans="1:2" x14ac:dyDescent="0.15">
      <c r="A6040" t="s">
        <v>640</v>
      </c>
      <c r="B6040" s="6">
        <v>1556263</v>
      </c>
    </row>
    <row r="6041" spans="1:2" x14ac:dyDescent="0.15">
      <c r="A6041" t="s">
        <v>8147</v>
      </c>
      <c r="B6041" s="6">
        <v>1732409</v>
      </c>
    </row>
    <row r="6042" spans="1:2" x14ac:dyDescent="0.15">
      <c r="A6042" t="s">
        <v>2375</v>
      </c>
      <c r="B6042" s="6">
        <v>1476963</v>
      </c>
    </row>
    <row r="6043" spans="1:2" x14ac:dyDescent="0.15">
      <c r="A6043" t="s">
        <v>8148</v>
      </c>
      <c r="B6043" s="6">
        <v>1551040</v>
      </c>
    </row>
    <row r="6044" spans="1:2" x14ac:dyDescent="0.15">
      <c r="A6044" t="s">
        <v>8149</v>
      </c>
      <c r="B6044" s="6">
        <v>1524769</v>
      </c>
    </row>
    <row r="6045" spans="1:2" x14ac:dyDescent="0.15">
      <c r="A6045" t="s">
        <v>2843</v>
      </c>
      <c r="B6045" s="6">
        <v>1402479</v>
      </c>
    </row>
    <row r="6046" spans="1:2" x14ac:dyDescent="0.15">
      <c r="A6046" t="s">
        <v>8150</v>
      </c>
      <c r="B6046" s="6">
        <v>8504</v>
      </c>
    </row>
    <row r="6047" spans="1:2" x14ac:dyDescent="0.15">
      <c r="A6047" t="s">
        <v>1215</v>
      </c>
      <c r="B6047" s="6">
        <v>1707502</v>
      </c>
    </row>
    <row r="6048" spans="1:2" x14ac:dyDescent="0.15">
      <c r="A6048" t="s">
        <v>1887</v>
      </c>
      <c r="B6048" s="6">
        <v>1674365</v>
      </c>
    </row>
    <row r="6049" spans="1:2" x14ac:dyDescent="0.15">
      <c r="A6049" t="s">
        <v>615</v>
      </c>
      <c r="B6049" s="6">
        <v>1213037</v>
      </c>
    </row>
    <row r="6050" spans="1:2" x14ac:dyDescent="0.15">
      <c r="A6050" t="s">
        <v>8151</v>
      </c>
      <c r="B6050" s="6">
        <v>1075736</v>
      </c>
    </row>
    <row r="6051" spans="1:2" x14ac:dyDescent="0.15">
      <c r="A6051" t="s">
        <v>1492</v>
      </c>
      <c r="B6051" s="6">
        <v>1213809</v>
      </c>
    </row>
    <row r="6052" spans="1:2" x14ac:dyDescent="0.15">
      <c r="A6052" t="s">
        <v>8152</v>
      </c>
      <c r="B6052" s="6">
        <v>1471727</v>
      </c>
    </row>
    <row r="6053" spans="1:2" x14ac:dyDescent="0.15">
      <c r="A6053" t="s">
        <v>3054</v>
      </c>
      <c r="B6053" s="6">
        <v>1566373</v>
      </c>
    </row>
    <row r="6054" spans="1:2" x14ac:dyDescent="0.15">
      <c r="A6054" t="s">
        <v>8153</v>
      </c>
      <c r="B6054" s="6">
        <v>1687919</v>
      </c>
    </row>
    <row r="6055" spans="1:2" x14ac:dyDescent="0.15">
      <c r="A6055" t="s">
        <v>2291</v>
      </c>
      <c r="B6055" s="6">
        <v>1621443</v>
      </c>
    </row>
    <row r="6056" spans="1:2" x14ac:dyDescent="0.15">
      <c r="A6056" t="s">
        <v>8154</v>
      </c>
      <c r="B6056" s="6">
        <v>1360565</v>
      </c>
    </row>
    <row r="6057" spans="1:2" x14ac:dyDescent="0.15">
      <c r="A6057" t="s">
        <v>8155</v>
      </c>
      <c r="B6057" s="6">
        <v>1431922</v>
      </c>
    </row>
    <row r="6058" spans="1:2" x14ac:dyDescent="0.15">
      <c r="A6058" t="s">
        <v>2276</v>
      </c>
      <c r="B6058" s="6">
        <v>787253</v>
      </c>
    </row>
    <row r="6059" spans="1:2" x14ac:dyDescent="0.15">
      <c r="A6059" t="s">
        <v>8156</v>
      </c>
      <c r="B6059" s="6">
        <v>1297341</v>
      </c>
    </row>
    <row r="6060" spans="1:2" x14ac:dyDescent="0.15">
      <c r="A6060" t="s">
        <v>8157</v>
      </c>
      <c r="B6060" s="6">
        <v>1705338</v>
      </c>
    </row>
    <row r="6061" spans="1:2" x14ac:dyDescent="0.15">
      <c r="A6061" t="s">
        <v>8158</v>
      </c>
      <c r="B6061" s="6">
        <v>1015739</v>
      </c>
    </row>
    <row r="6062" spans="1:2" x14ac:dyDescent="0.15">
      <c r="A6062" t="s">
        <v>2468</v>
      </c>
      <c r="B6062" s="6">
        <v>1419051</v>
      </c>
    </row>
    <row r="6063" spans="1:2" x14ac:dyDescent="0.15">
      <c r="A6063" t="s">
        <v>2168</v>
      </c>
      <c r="B6063" s="6">
        <v>1169245</v>
      </c>
    </row>
    <row r="6064" spans="1:2" x14ac:dyDescent="0.15">
      <c r="A6064" t="s">
        <v>8159</v>
      </c>
      <c r="B6064" s="6">
        <v>1342958</v>
      </c>
    </row>
    <row r="6065" spans="1:2" x14ac:dyDescent="0.15">
      <c r="A6065" t="s">
        <v>8160</v>
      </c>
      <c r="B6065" s="6">
        <v>1579823</v>
      </c>
    </row>
    <row r="6066" spans="1:2" x14ac:dyDescent="0.15">
      <c r="A6066" t="s">
        <v>2256</v>
      </c>
      <c r="B6066" s="6">
        <v>1509261</v>
      </c>
    </row>
    <row r="6067" spans="1:2" x14ac:dyDescent="0.15">
      <c r="A6067" t="s">
        <v>8161</v>
      </c>
      <c r="B6067" s="6">
        <v>1085243</v>
      </c>
    </row>
    <row r="6068" spans="1:2" x14ac:dyDescent="0.15">
      <c r="A6068" t="s">
        <v>8162</v>
      </c>
      <c r="B6068" s="6">
        <v>56701</v>
      </c>
    </row>
    <row r="6069" spans="1:2" x14ac:dyDescent="0.15">
      <c r="A6069" t="s">
        <v>8163</v>
      </c>
      <c r="B6069" s="6">
        <v>84112</v>
      </c>
    </row>
    <row r="6070" spans="1:2" x14ac:dyDescent="0.15">
      <c r="A6070" t="s">
        <v>8164</v>
      </c>
      <c r="B6070" s="6">
        <v>1011060</v>
      </c>
    </row>
    <row r="6071" spans="1:2" x14ac:dyDescent="0.15">
      <c r="A6071" t="s">
        <v>8165</v>
      </c>
      <c r="B6071" s="6">
        <v>819913</v>
      </c>
    </row>
    <row r="6072" spans="1:2" x14ac:dyDescent="0.15">
      <c r="A6072" t="s">
        <v>8166</v>
      </c>
      <c r="B6072" s="6">
        <v>791718</v>
      </c>
    </row>
    <row r="6073" spans="1:2" x14ac:dyDescent="0.15">
      <c r="A6073" t="s">
        <v>8167</v>
      </c>
      <c r="B6073" s="6">
        <v>1231339</v>
      </c>
    </row>
    <row r="6074" spans="1:2" x14ac:dyDescent="0.15">
      <c r="A6074" t="s">
        <v>8168</v>
      </c>
      <c r="B6074" s="6">
        <v>882508</v>
      </c>
    </row>
    <row r="6075" spans="1:2" x14ac:dyDescent="0.15">
      <c r="A6075" t="s">
        <v>8169</v>
      </c>
      <c r="B6075" s="6">
        <v>1793855</v>
      </c>
    </row>
    <row r="6076" spans="1:2" x14ac:dyDescent="0.15">
      <c r="A6076" t="s">
        <v>8170</v>
      </c>
      <c r="B6076" s="6">
        <v>1379329</v>
      </c>
    </row>
    <row r="6077" spans="1:2" x14ac:dyDescent="0.15">
      <c r="A6077" t="s">
        <v>8171</v>
      </c>
      <c r="B6077" s="6">
        <v>838131</v>
      </c>
    </row>
    <row r="6078" spans="1:2" x14ac:dyDescent="0.15">
      <c r="A6078" t="s">
        <v>2893</v>
      </c>
      <c r="B6078" s="6">
        <v>1006045</v>
      </c>
    </row>
    <row r="6079" spans="1:2" x14ac:dyDescent="0.15">
      <c r="A6079" t="s">
        <v>8172</v>
      </c>
      <c r="B6079" s="6">
        <v>1437491</v>
      </c>
    </row>
    <row r="6080" spans="1:2" x14ac:dyDescent="0.15">
      <c r="A6080" t="s">
        <v>1222</v>
      </c>
      <c r="B6080" s="6">
        <v>1637715</v>
      </c>
    </row>
    <row r="6081" spans="1:2" x14ac:dyDescent="0.15">
      <c r="A6081" t="s">
        <v>8173</v>
      </c>
      <c r="B6081" s="6">
        <v>1844417</v>
      </c>
    </row>
    <row r="6082" spans="1:2" x14ac:dyDescent="0.15">
      <c r="A6082" t="s">
        <v>439</v>
      </c>
      <c r="B6082" s="6">
        <v>1641281</v>
      </c>
    </row>
    <row r="6083" spans="1:2" x14ac:dyDescent="0.15">
      <c r="A6083" t="s">
        <v>8174</v>
      </c>
      <c r="B6083" s="6">
        <v>716643</v>
      </c>
    </row>
    <row r="6084" spans="1:2" x14ac:dyDescent="0.15">
      <c r="A6084" t="s">
        <v>203</v>
      </c>
      <c r="B6084" s="6">
        <v>895051</v>
      </c>
    </row>
    <row r="6085" spans="1:2" x14ac:dyDescent="0.15">
      <c r="A6085" t="s">
        <v>8175</v>
      </c>
      <c r="B6085" s="6">
        <v>1491419</v>
      </c>
    </row>
    <row r="6086" spans="1:2" x14ac:dyDescent="0.15">
      <c r="A6086" t="s">
        <v>8176</v>
      </c>
      <c r="B6086" s="6">
        <v>1834975</v>
      </c>
    </row>
    <row r="6087" spans="1:2" x14ac:dyDescent="0.15">
      <c r="A6087" t="s">
        <v>8177</v>
      </c>
      <c r="B6087" s="6">
        <v>898171</v>
      </c>
    </row>
    <row r="6088" spans="1:2" x14ac:dyDescent="0.15">
      <c r="A6088" t="s">
        <v>2296</v>
      </c>
      <c r="B6088" s="6">
        <v>1398733</v>
      </c>
    </row>
    <row r="6089" spans="1:2" x14ac:dyDescent="0.15">
      <c r="A6089" t="s">
        <v>8178</v>
      </c>
      <c r="B6089" s="6">
        <v>793524</v>
      </c>
    </row>
    <row r="6090" spans="1:2" x14ac:dyDescent="0.15">
      <c r="A6090" t="s">
        <v>8179</v>
      </c>
      <c r="B6090" s="6">
        <v>1847075</v>
      </c>
    </row>
    <row r="6091" spans="1:2" x14ac:dyDescent="0.15">
      <c r="A6091" t="s">
        <v>8180</v>
      </c>
      <c r="B6091" s="6">
        <v>1031623</v>
      </c>
    </row>
    <row r="6092" spans="1:2" x14ac:dyDescent="0.15">
      <c r="A6092" t="s">
        <v>8181</v>
      </c>
      <c r="B6092" s="6">
        <v>1137091</v>
      </c>
    </row>
    <row r="6093" spans="1:2" x14ac:dyDescent="0.15">
      <c r="A6093" t="s">
        <v>2908</v>
      </c>
      <c r="B6093" s="6">
        <v>1409269</v>
      </c>
    </row>
    <row r="6094" spans="1:2" x14ac:dyDescent="0.15">
      <c r="A6094" t="s">
        <v>8182</v>
      </c>
      <c r="B6094" s="6">
        <v>1646576</v>
      </c>
    </row>
    <row r="6095" spans="1:2" x14ac:dyDescent="0.15">
      <c r="A6095" t="s">
        <v>8183</v>
      </c>
      <c r="B6095" s="6">
        <v>1778982</v>
      </c>
    </row>
    <row r="6096" spans="1:2" x14ac:dyDescent="0.15">
      <c r="A6096" t="s">
        <v>8184</v>
      </c>
      <c r="B6096" s="6">
        <v>1362705</v>
      </c>
    </row>
    <row r="6097" spans="1:2" x14ac:dyDescent="0.15">
      <c r="A6097" t="s">
        <v>8185</v>
      </c>
      <c r="B6097" s="6">
        <v>719733</v>
      </c>
    </row>
    <row r="6098" spans="1:2" x14ac:dyDescent="0.15">
      <c r="A6098" t="s">
        <v>8186</v>
      </c>
      <c r="B6098" s="6">
        <v>1756180</v>
      </c>
    </row>
    <row r="6099" spans="1:2" x14ac:dyDescent="0.15">
      <c r="A6099" t="s">
        <v>2898</v>
      </c>
      <c r="B6099" s="6">
        <v>1858685</v>
      </c>
    </row>
    <row r="6100" spans="1:2" x14ac:dyDescent="0.15">
      <c r="A6100" t="s">
        <v>8187</v>
      </c>
      <c r="B6100" s="6">
        <v>1505611</v>
      </c>
    </row>
    <row r="6101" spans="1:2" x14ac:dyDescent="0.15">
      <c r="A6101" t="s">
        <v>8188</v>
      </c>
      <c r="B6101" s="6">
        <v>1558740</v>
      </c>
    </row>
    <row r="6102" spans="1:2" x14ac:dyDescent="0.15">
      <c r="A6102" t="s">
        <v>8189</v>
      </c>
      <c r="B6102" s="6">
        <v>1514490</v>
      </c>
    </row>
    <row r="6103" spans="1:2" x14ac:dyDescent="0.15">
      <c r="A6103" t="s">
        <v>8190</v>
      </c>
      <c r="B6103" s="6">
        <v>1814067</v>
      </c>
    </row>
    <row r="6104" spans="1:2" x14ac:dyDescent="0.15">
      <c r="A6104" t="s">
        <v>8191</v>
      </c>
      <c r="B6104" s="6">
        <v>1769624</v>
      </c>
    </row>
    <row r="6105" spans="1:2" x14ac:dyDescent="0.15">
      <c r="A6105" t="s">
        <v>8192</v>
      </c>
      <c r="B6105" s="6">
        <v>1674440</v>
      </c>
    </row>
    <row r="6106" spans="1:2" x14ac:dyDescent="0.15">
      <c r="A6106" t="s">
        <v>1053</v>
      </c>
      <c r="B6106" s="6">
        <v>1690080</v>
      </c>
    </row>
    <row r="6107" spans="1:2" x14ac:dyDescent="0.15">
      <c r="A6107" t="s">
        <v>8193</v>
      </c>
      <c r="B6107" s="6">
        <v>1392994</v>
      </c>
    </row>
    <row r="6108" spans="1:2" x14ac:dyDescent="0.15">
      <c r="A6108" t="s">
        <v>8194</v>
      </c>
      <c r="B6108" s="6">
        <v>808439</v>
      </c>
    </row>
    <row r="6109" spans="1:2" x14ac:dyDescent="0.15">
      <c r="A6109" t="s">
        <v>8195</v>
      </c>
      <c r="B6109" s="6">
        <v>1582982</v>
      </c>
    </row>
    <row r="6110" spans="1:2" x14ac:dyDescent="0.15">
      <c r="A6110" t="s">
        <v>2285</v>
      </c>
      <c r="B6110" s="6">
        <v>849146</v>
      </c>
    </row>
    <row r="6111" spans="1:2" x14ac:dyDescent="0.15">
      <c r="A6111" t="s">
        <v>8196</v>
      </c>
      <c r="B6111" s="6">
        <v>1414382</v>
      </c>
    </row>
    <row r="6112" spans="1:2" x14ac:dyDescent="0.15">
      <c r="A6112" t="s">
        <v>271</v>
      </c>
      <c r="B6112" s="6">
        <v>1796129</v>
      </c>
    </row>
    <row r="6113" spans="1:2" x14ac:dyDescent="0.15">
      <c r="A6113" t="s">
        <v>8197</v>
      </c>
      <c r="B6113" s="6">
        <v>1498148</v>
      </c>
    </row>
    <row r="6114" spans="1:2" x14ac:dyDescent="0.15">
      <c r="A6114" t="s">
        <v>8198</v>
      </c>
      <c r="B6114" s="6">
        <v>1099668</v>
      </c>
    </row>
    <row r="6115" spans="1:2" x14ac:dyDescent="0.15">
      <c r="A6115" t="s">
        <v>8199</v>
      </c>
      <c r="B6115" s="6">
        <v>1592603</v>
      </c>
    </row>
    <row r="6116" spans="1:2" x14ac:dyDescent="0.15">
      <c r="A6116" t="s">
        <v>8200</v>
      </c>
      <c r="B6116" s="6">
        <v>31667</v>
      </c>
    </row>
    <row r="6117" spans="1:2" x14ac:dyDescent="0.15">
      <c r="A6117" t="s">
        <v>8201</v>
      </c>
      <c r="B6117" s="6">
        <v>61004</v>
      </c>
    </row>
    <row r="6118" spans="1:2" x14ac:dyDescent="0.15">
      <c r="A6118" t="s">
        <v>8202</v>
      </c>
      <c r="B6118" s="6">
        <v>946936</v>
      </c>
    </row>
    <row r="6119" spans="1:2" x14ac:dyDescent="0.15">
      <c r="A6119" t="s">
        <v>8203</v>
      </c>
      <c r="B6119" s="6">
        <v>884269</v>
      </c>
    </row>
    <row r="6120" spans="1:2" x14ac:dyDescent="0.15">
      <c r="A6120" t="s">
        <v>8204</v>
      </c>
      <c r="B6120" s="6">
        <v>1084554</v>
      </c>
    </row>
    <row r="6121" spans="1:2" x14ac:dyDescent="0.15">
      <c r="A6121" t="s">
        <v>8205</v>
      </c>
      <c r="B6121" s="6">
        <v>1768910</v>
      </c>
    </row>
    <row r="6122" spans="1:2" x14ac:dyDescent="0.15">
      <c r="A6122" t="s">
        <v>8206</v>
      </c>
      <c r="B6122" s="6">
        <v>1216128</v>
      </c>
    </row>
    <row r="6123" spans="1:2" x14ac:dyDescent="0.15">
      <c r="A6123" t="s">
        <v>8207</v>
      </c>
      <c r="B6123" s="6">
        <v>931059</v>
      </c>
    </row>
    <row r="6124" spans="1:2" x14ac:dyDescent="0.15">
      <c r="A6124" t="s">
        <v>536</v>
      </c>
      <c r="B6124" s="6">
        <v>1300699</v>
      </c>
    </row>
    <row r="6125" spans="1:2" x14ac:dyDescent="0.15">
      <c r="A6125" t="s">
        <v>8208</v>
      </c>
      <c r="B6125" s="6">
        <v>946454</v>
      </c>
    </row>
    <row r="6126" spans="1:2" x14ac:dyDescent="0.15">
      <c r="A6126" t="s">
        <v>2891</v>
      </c>
      <c r="B6126" s="6">
        <v>1453593</v>
      </c>
    </row>
    <row r="6127" spans="1:2" x14ac:dyDescent="0.15">
      <c r="A6127" t="s">
        <v>8209</v>
      </c>
      <c r="B6127" s="6">
        <v>1681903</v>
      </c>
    </row>
    <row r="6128" spans="1:2" x14ac:dyDescent="0.15">
      <c r="A6128" t="s">
        <v>291</v>
      </c>
      <c r="B6128" s="6">
        <v>748592</v>
      </c>
    </row>
    <row r="6129" spans="1:2" x14ac:dyDescent="0.15">
      <c r="A6129" t="s">
        <v>8210</v>
      </c>
      <c r="B6129" s="6">
        <v>1738758</v>
      </c>
    </row>
    <row r="6130" spans="1:2" x14ac:dyDescent="0.15">
      <c r="A6130" t="s">
        <v>782</v>
      </c>
      <c r="B6130" s="6">
        <v>1537917</v>
      </c>
    </row>
    <row r="6131" spans="1:2" x14ac:dyDescent="0.15">
      <c r="A6131" t="s">
        <v>1633</v>
      </c>
      <c r="B6131" s="6">
        <v>1799448</v>
      </c>
    </row>
    <row r="6132" spans="1:2" x14ac:dyDescent="0.15">
      <c r="A6132" t="s">
        <v>8211</v>
      </c>
      <c r="B6132" s="6">
        <v>1704760</v>
      </c>
    </row>
    <row r="6133" spans="1:2" x14ac:dyDescent="0.15">
      <c r="A6133" t="s">
        <v>8212</v>
      </c>
      <c r="B6133" s="6">
        <v>788920</v>
      </c>
    </row>
    <row r="6134" spans="1:2" x14ac:dyDescent="0.15">
      <c r="A6134" t="s">
        <v>2881</v>
      </c>
      <c r="B6134" s="6">
        <v>742112</v>
      </c>
    </row>
    <row r="6135" spans="1:2" x14ac:dyDescent="0.15">
      <c r="A6135" t="s">
        <v>8213</v>
      </c>
      <c r="B6135" s="6">
        <v>45919</v>
      </c>
    </row>
    <row r="6136" spans="1:2" x14ac:dyDescent="0.15">
      <c r="A6136" t="s">
        <v>2470</v>
      </c>
      <c r="B6136" s="6">
        <v>1042418</v>
      </c>
    </row>
    <row r="6137" spans="1:2" x14ac:dyDescent="0.15">
      <c r="A6137" t="s">
        <v>2292</v>
      </c>
      <c r="B6137" s="6">
        <v>1467154</v>
      </c>
    </row>
    <row r="6138" spans="1:2" x14ac:dyDescent="0.15">
      <c r="A6138" t="s">
        <v>2975</v>
      </c>
      <c r="B6138" s="6">
        <v>862692</v>
      </c>
    </row>
    <row r="6139" spans="1:2" x14ac:dyDescent="0.15">
      <c r="A6139" t="s">
        <v>8214</v>
      </c>
      <c r="B6139" s="6">
        <v>1614556</v>
      </c>
    </row>
    <row r="6140" spans="1:2" x14ac:dyDescent="0.15">
      <c r="A6140" t="s">
        <v>8215</v>
      </c>
      <c r="B6140" s="6">
        <v>862022</v>
      </c>
    </row>
    <row r="6141" spans="1:2" x14ac:dyDescent="0.15">
      <c r="A6141" t="s">
        <v>8216</v>
      </c>
      <c r="B6141" s="6">
        <v>1748621</v>
      </c>
    </row>
    <row r="6142" spans="1:2" x14ac:dyDescent="0.15">
      <c r="A6142" t="s">
        <v>8217</v>
      </c>
      <c r="B6142" s="6">
        <v>1163389</v>
      </c>
    </row>
    <row r="6143" spans="1:2" x14ac:dyDescent="0.15">
      <c r="A6143" t="s">
        <v>2063</v>
      </c>
      <c r="B6143" s="6">
        <v>1463361</v>
      </c>
    </row>
    <row r="6144" spans="1:2" x14ac:dyDescent="0.15">
      <c r="A6144" t="s">
        <v>376</v>
      </c>
      <c r="B6144" s="6">
        <v>1538210</v>
      </c>
    </row>
    <row r="6145" spans="1:2" x14ac:dyDescent="0.15">
      <c r="A6145" t="s">
        <v>8218</v>
      </c>
      <c r="B6145" s="6">
        <v>1547158</v>
      </c>
    </row>
    <row r="6146" spans="1:2" x14ac:dyDescent="0.15">
      <c r="A6146" t="s">
        <v>1240</v>
      </c>
      <c r="B6146" s="6">
        <v>1541157</v>
      </c>
    </row>
    <row r="6147" spans="1:2" x14ac:dyDescent="0.15">
      <c r="A6147" t="s">
        <v>8219</v>
      </c>
      <c r="B6147" s="6">
        <v>895574</v>
      </c>
    </row>
    <row r="6148" spans="1:2" x14ac:dyDescent="0.15">
      <c r="A6148" t="s">
        <v>8220</v>
      </c>
      <c r="B6148" s="6">
        <v>728447</v>
      </c>
    </row>
    <row r="6149" spans="1:2" x14ac:dyDescent="0.15">
      <c r="A6149" t="s">
        <v>1278</v>
      </c>
      <c r="B6149" s="6">
        <v>1697532</v>
      </c>
    </row>
    <row r="6150" spans="1:2" x14ac:dyDescent="0.15">
      <c r="A6150" t="s">
        <v>8221</v>
      </c>
      <c r="B6150" s="6">
        <v>1798270</v>
      </c>
    </row>
    <row r="6151" spans="1:2" x14ac:dyDescent="0.15">
      <c r="A6151" t="s">
        <v>421</v>
      </c>
      <c r="B6151" s="6">
        <v>1404644</v>
      </c>
    </row>
    <row r="6152" spans="1:2" x14ac:dyDescent="0.15">
      <c r="A6152" t="s">
        <v>8222</v>
      </c>
      <c r="B6152" s="6">
        <v>927355</v>
      </c>
    </row>
    <row r="6153" spans="1:2" x14ac:dyDescent="0.15">
      <c r="A6153" t="s">
        <v>2882</v>
      </c>
      <c r="B6153" s="6">
        <v>1439725</v>
      </c>
    </row>
    <row r="6154" spans="1:2" x14ac:dyDescent="0.15">
      <c r="A6154" t="s">
        <v>8223</v>
      </c>
      <c r="B6154" s="6">
        <v>1506929</v>
      </c>
    </row>
    <row r="6155" spans="1:2" x14ac:dyDescent="0.15">
      <c r="A6155" t="s">
        <v>8224</v>
      </c>
      <c r="B6155" s="6">
        <v>1477246</v>
      </c>
    </row>
    <row r="6156" spans="1:2" x14ac:dyDescent="0.15">
      <c r="A6156" t="s">
        <v>98</v>
      </c>
      <c r="B6156" s="6">
        <v>1614744</v>
      </c>
    </row>
    <row r="6157" spans="1:2" x14ac:dyDescent="0.15">
      <c r="A6157" t="s">
        <v>8225</v>
      </c>
      <c r="B6157" s="6">
        <v>1723935</v>
      </c>
    </row>
    <row r="6158" spans="1:2" x14ac:dyDescent="0.15">
      <c r="A6158" t="s">
        <v>8226</v>
      </c>
      <c r="B6158" s="6">
        <v>1854445</v>
      </c>
    </row>
    <row r="6159" spans="1:2" x14ac:dyDescent="0.15">
      <c r="A6159" t="s">
        <v>8227</v>
      </c>
      <c r="B6159" s="6">
        <v>1178841</v>
      </c>
    </row>
    <row r="6160" spans="1:2" x14ac:dyDescent="0.15">
      <c r="A6160" t="s">
        <v>8228</v>
      </c>
      <c r="B6160" s="6">
        <v>1119083</v>
      </c>
    </row>
    <row r="6161" spans="1:2" x14ac:dyDescent="0.15">
      <c r="A6161" t="s">
        <v>8229</v>
      </c>
      <c r="B6161" s="6">
        <v>1571329</v>
      </c>
    </row>
    <row r="6162" spans="1:2" x14ac:dyDescent="0.15">
      <c r="A6162" t="s">
        <v>665</v>
      </c>
      <c r="B6162" s="6">
        <v>1260990</v>
      </c>
    </row>
    <row r="6163" spans="1:2" x14ac:dyDescent="0.15">
      <c r="A6163" t="s">
        <v>2038</v>
      </c>
      <c r="B6163" s="6">
        <v>1656536</v>
      </c>
    </row>
    <row r="6164" spans="1:2" x14ac:dyDescent="0.15">
      <c r="A6164" t="s">
        <v>279</v>
      </c>
      <c r="B6164" s="6">
        <v>946644</v>
      </c>
    </row>
    <row r="6165" spans="1:2" x14ac:dyDescent="0.15">
      <c r="A6165" t="s">
        <v>8230</v>
      </c>
      <c r="B6165" s="6">
        <v>1691221</v>
      </c>
    </row>
    <row r="6166" spans="1:2" x14ac:dyDescent="0.15">
      <c r="A6166" t="s">
        <v>8231</v>
      </c>
      <c r="B6166" s="6">
        <v>880242</v>
      </c>
    </row>
    <row r="6167" spans="1:2" x14ac:dyDescent="0.15">
      <c r="A6167" t="s">
        <v>8232</v>
      </c>
      <c r="B6167" s="6">
        <v>1096950</v>
      </c>
    </row>
    <row r="6168" spans="1:2" x14ac:dyDescent="0.15">
      <c r="A6168" t="s">
        <v>8233</v>
      </c>
      <c r="B6168" s="6">
        <v>949961</v>
      </c>
    </row>
    <row r="6169" spans="1:2" x14ac:dyDescent="0.15">
      <c r="A6169" t="s">
        <v>1236</v>
      </c>
      <c r="B6169" s="6">
        <v>1612940</v>
      </c>
    </row>
    <row r="6170" spans="1:2" x14ac:dyDescent="0.15">
      <c r="A6170" t="s">
        <v>8234</v>
      </c>
      <c r="B6170" s="6">
        <v>1031233</v>
      </c>
    </row>
    <row r="6171" spans="1:2" x14ac:dyDescent="0.15">
      <c r="A6171" t="s">
        <v>8235</v>
      </c>
      <c r="B6171" s="6">
        <v>814676</v>
      </c>
    </row>
    <row r="6172" spans="1:2" x14ac:dyDescent="0.15">
      <c r="A6172" t="s">
        <v>1199</v>
      </c>
      <c r="B6172" s="6">
        <v>1006281</v>
      </c>
    </row>
    <row r="6173" spans="1:2" x14ac:dyDescent="0.15">
      <c r="A6173" t="s">
        <v>8236</v>
      </c>
      <c r="B6173" s="6">
        <v>1172631</v>
      </c>
    </row>
    <row r="6174" spans="1:2" x14ac:dyDescent="0.15">
      <c r="A6174" t="s">
        <v>8237</v>
      </c>
      <c r="B6174" s="6">
        <v>1805594</v>
      </c>
    </row>
    <row r="6175" spans="1:2" x14ac:dyDescent="0.15">
      <c r="A6175" t="s">
        <v>8238</v>
      </c>
      <c r="B6175" s="6">
        <v>1849466</v>
      </c>
    </row>
    <row r="6176" spans="1:2" x14ac:dyDescent="0.15">
      <c r="A6176" t="s">
        <v>8239</v>
      </c>
      <c r="B6176" s="6">
        <v>1598924</v>
      </c>
    </row>
    <row r="6177" spans="1:2" x14ac:dyDescent="0.15">
      <c r="A6177" t="s">
        <v>2305</v>
      </c>
      <c r="B6177" s="6">
        <v>1158780</v>
      </c>
    </row>
    <row r="6178" spans="1:2" x14ac:dyDescent="0.15">
      <c r="A6178" t="s">
        <v>8240</v>
      </c>
      <c r="B6178" s="6">
        <v>1386301</v>
      </c>
    </row>
    <row r="6179" spans="1:2" x14ac:dyDescent="0.15">
      <c r="A6179" t="s">
        <v>8241</v>
      </c>
      <c r="B6179" s="6">
        <v>278165</v>
      </c>
    </row>
    <row r="6180" spans="1:2" x14ac:dyDescent="0.15">
      <c r="A6180" t="s">
        <v>2991</v>
      </c>
      <c r="B6180" s="6">
        <v>1630212</v>
      </c>
    </row>
    <row r="6181" spans="1:2" x14ac:dyDescent="0.15">
      <c r="A6181" t="s">
        <v>8242</v>
      </c>
      <c r="B6181" s="6">
        <v>1077640</v>
      </c>
    </row>
    <row r="6182" spans="1:2" x14ac:dyDescent="0.15">
      <c r="A6182" t="s">
        <v>8243</v>
      </c>
      <c r="B6182" s="6">
        <v>896494</v>
      </c>
    </row>
    <row r="6183" spans="1:2" x14ac:dyDescent="0.15">
      <c r="A6183" t="s">
        <v>8244</v>
      </c>
      <c r="B6183" s="6">
        <v>1337090</v>
      </c>
    </row>
    <row r="6184" spans="1:2" x14ac:dyDescent="0.15">
      <c r="A6184" t="s">
        <v>8245</v>
      </c>
      <c r="B6184" s="6">
        <v>1643715</v>
      </c>
    </row>
    <row r="6185" spans="1:2" x14ac:dyDescent="0.15">
      <c r="A6185" t="s">
        <v>8246</v>
      </c>
      <c r="B6185" s="6">
        <v>1321851</v>
      </c>
    </row>
    <row r="6186" spans="1:2" x14ac:dyDescent="0.15">
      <c r="A6186" t="s">
        <v>8247</v>
      </c>
      <c r="B6186" s="6">
        <v>1738827</v>
      </c>
    </row>
    <row r="6187" spans="1:2" x14ac:dyDescent="0.15">
      <c r="A6187" t="s">
        <v>8248</v>
      </c>
      <c r="B6187" s="6">
        <v>1472619</v>
      </c>
    </row>
    <row r="6188" spans="1:2" x14ac:dyDescent="0.15">
      <c r="A6188" t="s">
        <v>8249</v>
      </c>
      <c r="B6188" s="6">
        <v>1328792</v>
      </c>
    </row>
    <row r="6189" spans="1:2" x14ac:dyDescent="0.15">
      <c r="A6189" t="s">
        <v>729</v>
      </c>
      <c r="B6189" s="6">
        <v>1783328</v>
      </c>
    </row>
    <row r="6190" spans="1:2" x14ac:dyDescent="0.15">
      <c r="A6190" t="s">
        <v>8250</v>
      </c>
      <c r="B6190" s="6">
        <v>1527102</v>
      </c>
    </row>
    <row r="6191" spans="1:2" x14ac:dyDescent="0.15">
      <c r="A6191" t="s">
        <v>8251</v>
      </c>
      <c r="B6191" s="6">
        <v>1451512</v>
      </c>
    </row>
    <row r="6192" spans="1:2" x14ac:dyDescent="0.15">
      <c r="A6192" t="s">
        <v>8252</v>
      </c>
      <c r="B6192" s="6">
        <v>1829966</v>
      </c>
    </row>
    <row r="6193" spans="1:2" x14ac:dyDescent="0.15">
      <c r="A6193" t="s">
        <v>2301</v>
      </c>
      <c r="B6193" s="6">
        <v>1411906</v>
      </c>
    </row>
    <row r="6194" spans="1:2" x14ac:dyDescent="0.15">
      <c r="A6194" t="s">
        <v>8253</v>
      </c>
      <c r="B6194" s="6">
        <v>876717</v>
      </c>
    </row>
    <row r="6195" spans="1:2" x14ac:dyDescent="0.15">
      <c r="A6195" t="s">
        <v>8254</v>
      </c>
      <c r="B6195" s="6">
        <v>1577445</v>
      </c>
    </row>
    <row r="6196" spans="1:2" x14ac:dyDescent="0.15">
      <c r="A6196" t="s">
        <v>2075</v>
      </c>
      <c r="B6196" s="6">
        <v>1479419</v>
      </c>
    </row>
    <row r="6197" spans="1:2" x14ac:dyDescent="0.15">
      <c r="A6197" t="s">
        <v>8255</v>
      </c>
      <c r="B6197" s="6">
        <v>831609</v>
      </c>
    </row>
    <row r="6198" spans="1:2" x14ac:dyDescent="0.15">
      <c r="A6198" t="s">
        <v>2888</v>
      </c>
      <c r="B6198" s="6">
        <v>1828098</v>
      </c>
    </row>
    <row r="6199" spans="1:2" x14ac:dyDescent="0.15">
      <c r="A6199" t="s">
        <v>8256</v>
      </c>
      <c r="B6199" s="6">
        <v>353184</v>
      </c>
    </row>
    <row r="6200" spans="1:2" x14ac:dyDescent="0.15">
      <c r="A6200" t="s">
        <v>8257</v>
      </c>
      <c r="B6200" s="6">
        <v>1654672</v>
      </c>
    </row>
    <row r="6201" spans="1:2" x14ac:dyDescent="0.15">
      <c r="A6201" t="s">
        <v>8258</v>
      </c>
      <c r="B6201" s="6">
        <v>1791278</v>
      </c>
    </row>
    <row r="6202" spans="1:2" x14ac:dyDescent="0.15">
      <c r="A6202" t="s">
        <v>8259</v>
      </c>
      <c r="B6202" s="6">
        <v>1541190</v>
      </c>
    </row>
    <row r="6203" spans="1:2" x14ac:dyDescent="0.15">
      <c r="A6203" t="s">
        <v>788</v>
      </c>
      <c r="B6203" s="6">
        <v>1829802</v>
      </c>
    </row>
    <row r="6204" spans="1:2" x14ac:dyDescent="0.15">
      <c r="A6204" t="s">
        <v>2307</v>
      </c>
      <c r="B6204" s="6">
        <v>1563577</v>
      </c>
    </row>
    <row r="6205" spans="1:2" x14ac:dyDescent="0.15">
      <c r="A6205" t="s">
        <v>8260</v>
      </c>
      <c r="B6205" s="6">
        <v>1319183</v>
      </c>
    </row>
    <row r="6206" spans="1:2" x14ac:dyDescent="0.15">
      <c r="A6206" t="s">
        <v>8261</v>
      </c>
      <c r="B6206" s="6">
        <v>1099160</v>
      </c>
    </row>
    <row r="6207" spans="1:2" x14ac:dyDescent="0.15">
      <c r="A6207" t="s">
        <v>8262</v>
      </c>
      <c r="B6207" s="6">
        <v>1386044</v>
      </c>
    </row>
    <row r="6208" spans="1:2" x14ac:dyDescent="0.15">
      <c r="A6208" t="s">
        <v>2409</v>
      </c>
      <c r="B6208" s="6">
        <v>1038277</v>
      </c>
    </row>
    <row r="6209" spans="1:2" x14ac:dyDescent="0.15">
      <c r="A6209" t="s">
        <v>8263</v>
      </c>
      <c r="B6209" s="6">
        <v>1210618</v>
      </c>
    </row>
    <row r="6210" spans="1:2" x14ac:dyDescent="0.15">
      <c r="A6210" t="s">
        <v>187</v>
      </c>
      <c r="B6210" s="6">
        <v>1637890</v>
      </c>
    </row>
    <row r="6211" spans="1:2" x14ac:dyDescent="0.15">
      <c r="A6211" t="s">
        <v>8264</v>
      </c>
      <c r="B6211" s="6">
        <v>1296774</v>
      </c>
    </row>
    <row r="6212" spans="1:2" x14ac:dyDescent="0.15">
      <c r="A6212" t="s">
        <v>8265</v>
      </c>
      <c r="B6212" s="6">
        <v>1499780</v>
      </c>
    </row>
    <row r="6213" spans="1:2" x14ac:dyDescent="0.15">
      <c r="A6213" t="s">
        <v>2282</v>
      </c>
      <c r="B6213" s="6">
        <v>1429560</v>
      </c>
    </row>
    <row r="6214" spans="1:2" x14ac:dyDescent="0.15">
      <c r="A6214" t="s">
        <v>2279</v>
      </c>
      <c r="B6214" s="6">
        <v>1593984</v>
      </c>
    </row>
    <row r="6215" spans="1:2" x14ac:dyDescent="0.15">
      <c r="A6215" t="s">
        <v>8266</v>
      </c>
      <c r="B6215" s="6">
        <v>1417663</v>
      </c>
    </row>
    <row r="6216" spans="1:2" x14ac:dyDescent="0.15">
      <c r="A6216" t="s">
        <v>8267</v>
      </c>
      <c r="B6216" s="6">
        <v>1507957</v>
      </c>
    </row>
    <row r="6217" spans="1:2" x14ac:dyDescent="0.15">
      <c r="A6217" t="s">
        <v>8268</v>
      </c>
      <c r="B6217" s="6">
        <v>1621672</v>
      </c>
    </row>
    <row r="6218" spans="1:2" x14ac:dyDescent="0.15">
      <c r="A6218" t="s">
        <v>8269</v>
      </c>
      <c r="B6218" s="6">
        <v>1621906</v>
      </c>
    </row>
    <row r="6219" spans="1:2" x14ac:dyDescent="0.15">
      <c r="A6219" t="s">
        <v>8270</v>
      </c>
      <c r="B6219" s="6">
        <v>1652539</v>
      </c>
    </row>
    <row r="6220" spans="1:2" x14ac:dyDescent="0.15">
      <c r="A6220" t="s">
        <v>8271</v>
      </c>
      <c r="B6220" s="6">
        <v>1542731</v>
      </c>
    </row>
    <row r="6221" spans="1:2" x14ac:dyDescent="0.15">
      <c r="A6221" t="s">
        <v>1503</v>
      </c>
      <c r="B6221" s="6">
        <v>1659323</v>
      </c>
    </row>
    <row r="6222" spans="1:2" x14ac:dyDescent="0.15">
      <c r="A6222" t="s">
        <v>8272</v>
      </c>
      <c r="B6222" s="6">
        <v>1744345</v>
      </c>
    </row>
    <row r="6223" spans="1:2" x14ac:dyDescent="0.15">
      <c r="A6223" t="s">
        <v>8273</v>
      </c>
      <c r="B6223" s="6">
        <v>1553264</v>
      </c>
    </row>
    <row r="6224" spans="1:2" x14ac:dyDescent="0.15">
      <c r="A6224" t="s">
        <v>8274</v>
      </c>
      <c r="B6224" s="6">
        <v>1784567</v>
      </c>
    </row>
    <row r="6225" spans="1:2" x14ac:dyDescent="0.15">
      <c r="A6225" t="s">
        <v>8275</v>
      </c>
      <c r="B6225" s="6">
        <v>93676</v>
      </c>
    </row>
    <row r="6226" spans="1:2" x14ac:dyDescent="0.15">
      <c r="A6226" t="s">
        <v>2884</v>
      </c>
      <c r="B6226" s="6">
        <v>27367</v>
      </c>
    </row>
    <row r="6227" spans="1:2" x14ac:dyDescent="0.15">
      <c r="A6227" t="s">
        <v>8276</v>
      </c>
      <c r="B6227" s="6">
        <v>1477081</v>
      </c>
    </row>
    <row r="6228" spans="1:2" x14ac:dyDescent="0.15">
      <c r="A6228" t="s">
        <v>8277</v>
      </c>
      <c r="B6228" s="6">
        <v>839470</v>
      </c>
    </row>
    <row r="6229" spans="1:2" x14ac:dyDescent="0.15">
      <c r="A6229" t="s">
        <v>2895</v>
      </c>
      <c r="B6229" s="6">
        <v>73290</v>
      </c>
    </row>
    <row r="6230" spans="1:2" x14ac:dyDescent="0.15">
      <c r="A6230" t="s">
        <v>8278</v>
      </c>
      <c r="B6230" s="6">
        <v>1391933</v>
      </c>
    </row>
    <row r="6231" spans="1:2" x14ac:dyDescent="0.15">
      <c r="A6231" t="s">
        <v>8279</v>
      </c>
      <c r="B6231" s="6">
        <v>829323</v>
      </c>
    </row>
    <row r="6232" spans="1:2" x14ac:dyDescent="0.15">
      <c r="A6232" t="s">
        <v>8280</v>
      </c>
      <c r="B6232" s="6">
        <v>1372183</v>
      </c>
    </row>
    <row r="6233" spans="1:2" x14ac:dyDescent="0.15">
      <c r="A6233" t="s">
        <v>8281</v>
      </c>
      <c r="B6233" s="6">
        <v>1693690</v>
      </c>
    </row>
    <row r="6234" spans="1:2" x14ac:dyDescent="0.15">
      <c r="A6234" t="s">
        <v>2289</v>
      </c>
      <c r="B6234" s="6">
        <v>1157075</v>
      </c>
    </row>
    <row r="6235" spans="1:2" x14ac:dyDescent="0.15">
      <c r="A6235" t="s">
        <v>8282</v>
      </c>
      <c r="B6235" s="6">
        <v>1363438</v>
      </c>
    </row>
    <row r="6236" spans="1:2" x14ac:dyDescent="0.15">
      <c r="A6236" t="s">
        <v>2342</v>
      </c>
      <c r="B6236" s="6">
        <v>1816815</v>
      </c>
    </row>
    <row r="6237" spans="1:2" x14ac:dyDescent="0.15">
      <c r="A6237" t="s">
        <v>8283</v>
      </c>
      <c r="B6237" s="6">
        <v>1418489</v>
      </c>
    </row>
    <row r="6238" spans="1:2" x14ac:dyDescent="0.15">
      <c r="A6238" t="s">
        <v>2867</v>
      </c>
      <c r="B6238" s="6">
        <v>840551</v>
      </c>
    </row>
    <row r="6239" spans="1:2" x14ac:dyDescent="0.15">
      <c r="A6239" t="s">
        <v>8284</v>
      </c>
      <c r="B6239" s="6">
        <v>885731</v>
      </c>
    </row>
    <row r="6240" spans="1:2" x14ac:dyDescent="0.15">
      <c r="A6240" t="s">
        <v>8285</v>
      </c>
      <c r="B6240" s="6">
        <v>724742</v>
      </c>
    </row>
    <row r="6241" spans="1:2" x14ac:dyDescent="0.15">
      <c r="A6241" t="s">
        <v>8286</v>
      </c>
      <c r="B6241" s="6">
        <v>1788841</v>
      </c>
    </row>
    <row r="6242" spans="1:2" x14ac:dyDescent="0.15">
      <c r="A6242" t="s">
        <v>1499</v>
      </c>
      <c r="B6242" s="6">
        <v>1610618</v>
      </c>
    </row>
    <row r="6243" spans="1:2" x14ac:dyDescent="0.15">
      <c r="A6243" t="s">
        <v>1243</v>
      </c>
      <c r="B6243" s="6">
        <v>1444192</v>
      </c>
    </row>
    <row r="6244" spans="1:2" x14ac:dyDescent="0.15">
      <c r="A6244" t="s">
        <v>8287</v>
      </c>
      <c r="B6244" s="6">
        <v>1430300</v>
      </c>
    </row>
    <row r="6245" spans="1:2" x14ac:dyDescent="0.15">
      <c r="A6245" t="s">
        <v>1246</v>
      </c>
      <c r="B6245" s="6">
        <v>1534120</v>
      </c>
    </row>
    <row r="6246" spans="1:2" x14ac:dyDescent="0.15">
      <c r="A6246" t="s">
        <v>8288</v>
      </c>
      <c r="B6246" s="6">
        <v>1780731</v>
      </c>
    </row>
    <row r="6247" spans="1:2" x14ac:dyDescent="0.15">
      <c r="A6247" t="s">
        <v>2310</v>
      </c>
      <c r="B6247" s="6">
        <v>1446159</v>
      </c>
    </row>
    <row r="6248" spans="1:2" x14ac:dyDescent="0.15">
      <c r="A6248" t="s">
        <v>1419</v>
      </c>
      <c r="B6248" s="6">
        <v>1472012</v>
      </c>
    </row>
    <row r="6249" spans="1:2" x14ac:dyDescent="0.15">
      <c r="A6249" t="s">
        <v>8289</v>
      </c>
      <c r="B6249" s="6">
        <v>1566610</v>
      </c>
    </row>
    <row r="6250" spans="1:2" x14ac:dyDescent="0.15">
      <c r="A6250" t="s">
        <v>8290</v>
      </c>
      <c r="B6250" s="6">
        <v>864240</v>
      </c>
    </row>
    <row r="6251" spans="1:2" x14ac:dyDescent="0.15">
      <c r="A6251" t="s">
        <v>1427</v>
      </c>
      <c r="B6251" s="6">
        <v>1412486</v>
      </c>
    </row>
    <row r="6252" spans="1:2" x14ac:dyDescent="0.15">
      <c r="A6252" t="s">
        <v>8291</v>
      </c>
      <c r="B6252" s="6">
        <v>1594555</v>
      </c>
    </row>
    <row r="6253" spans="1:2" x14ac:dyDescent="0.15">
      <c r="A6253" t="s">
        <v>2407</v>
      </c>
      <c r="B6253" s="6">
        <v>1549145</v>
      </c>
    </row>
    <row r="6254" spans="1:2" x14ac:dyDescent="0.15">
      <c r="A6254" t="s">
        <v>8292</v>
      </c>
      <c r="B6254" s="6">
        <v>1592782</v>
      </c>
    </row>
    <row r="6255" spans="1:2" x14ac:dyDescent="0.15">
      <c r="A6255" t="s">
        <v>8293</v>
      </c>
      <c r="B6255" s="6">
        <v>1362190</v>
      </c>
    </row>
    <row r="6256" spans="1:2" x14ac:dyDescent="0.15">
      <c r="A6256" t="s">
        <v>8294</v>
      </c>
      <c r="B6256" s="6">
        <v>1133062</v>
      </c>
    </row>
    <row r="6257" spans="1:2" x14ac:dyDescent="0.15">
      <c r="A6257" t="s">
        <v>8295</v>
      </c>
      <c r="B6257" s="6">
        <v>1769256</v>
      </c>
    </row>
    <row r="6258" spans="1:2" x14ac:dyDescent="0.15">
      <c r="A6258" t="s">
        <v>140</v>
      </c>
      <c r="B6258" s="6">
        <v>1659617</v>
      </c>
    </row>
    <row r="6259" spans="1:2" x14ac:dyDescent="0.15">
      <c r="A6259" t="s">
        <v>8296</v>
      </c>
      <c r="B6259" s="6">
        <v>1166362</v>
      </c>
    </row>
    <row r="6260" spans="1:2" x14ac:dyDescent="0.15">
      <c r="A6260" t="s">
        <v>2304</v>
      </c>
      <c r="B6260" s="6">
        <v>1574565</v>
      </c>
    </row>
    <row r="6261" spans="1:2" x14ac:dyDescent="0.15">
      <c r="A6261" t="s">
        <v>8297</v>
      </c>
      <c r="B6261" s="6">
        <v>1481443</v>
      </c>
    </row>
    <row r="6262" spans="1:2" x14ac:dyDescent="0.15">
      <c r="A6262" t="s">
        <v>8298</v>
      </c>
      <c r="B6262" s="6">
        <v>1650575</v>
      </c>
    </row>
    <row r="6263" spans="1:2" x14ac:dyDescent="0.15">
      <c r="A6263" t="s">
        <v>8299</v>
      </c>
      <c r="B6263" s="6">
        <v>1433309</v>
      </c>
    </row>
    <row r="6264" spans="1:2" x14ac:dyDescent="0.15">
      <c r="A6264" t="s">
        <v>806</v>
      </c>
      <c r="B6264" s="6">
        <v>1390478</v>
      </c>
    </row>
    <row r="6265" spans="1:2" x14ac:dyDescent="0.15">
      <c r="A6265" t="s">
        <v>1064</v>
      </c>
      <c r="B6265" s="6">
        <v>1722926</v>
      </c>
    </row>
    <row r="6266" spans="1:2" x14ac:dyDescent="0.15">
      <c r="A6266" t="s">
        <v>571</v>
      </c>
      <c r="B6266" s="6">
        <v>1760542</v>
      </c>
    </row>
    <row r="6267" spans="1:2" x14ac:dyDescent="0.15">
      <c r="A6267" t="s">
        <v>8300</v>
      </c>
      <c r="B6267" s="6">
        <v>1172102</v>
      </c>
    </row>
    <row r="6268" spans="1:2" x14ac:dyDescent="0.15">
      <c r="A6268" t="s">
        <v>2887</v>
      </c>
      <c r="B6268" s="6">
        <v>1832415</v>
      </c>
    </row>
    <row r="6269" spans="1:2" x14ac:dyDescent="0.15">
      <c r="A6269" t="s">
        <v>3040</v>
      </c>
      <c r="B6269" s="6">
        <v>1743340</v>
      </c>
    </row>
    <row r="6270" spans="1:2" x14ac:dyDescent="0.15">
      <c r="A6270" t="s">
        <v>8301</v>
      </c>
      <c r="B6270" s="6">
        <v>1676852</v>
      </c>
    </row>
    <row r="6271" spans="1:2" x14ac:dyDescent="0.15">
      <c r="A6271" t="s">
        <v>8302</v>
      </c>
      <c r="B6271" s="6">
        <v>751365</v>
      </c>
    </row>
    <row r="6272" spans="1:2" x14ac:dyDescent="0.15">
      <c r="A6272" t="s">
        <v>8303</v>
      </c>
      <c r="B6272" s="6">
        <v>1484737</v>
      </c>
    </row>
    <row r="6273" spans="1:2" x14ac:dyDescent="0.15">
      <c r="A6273" t="s">
        <v>8304</v>
      </c>
      <c r="B6273" s="6">
        <v>933738</v>
      </c>
    </row>
    <row r="6274" spans="1:2" x14ac:dyDescent="0.15">
      <c r="A6274" t="s">
        <v>8305</v>
      </c>
      <c r="B6274" s="6">
        <v>838875</v>
      </c>
    </row>
    <row r="6275" spans="1:2" x14ac:dyDescent="0.15">
      <c r="A6275" t="s">
        <v>2290</v>
      </c>
      <c r="B6275" s="6">
        <v>1713863</v>
      </c>
    </row>
    <row r="6276" spans="1:2" x14ac:dyDescent="0.15">
      <c r="A6276" t="s">
        <v>8306</v>
      </c>
      <c r="B6276" s="6">
        <v>29332</v>
      </c>
    </row>
    <row r="6277" spans="1:2" x14ac:dyDescent="0.15">
      <c r="A6277" t="s">
        <v>8307</v>
      </c>
      <c r="B6277" s="6">
        <v>1758009</v>
      </c>
    </row>
    <row r="6278" spans="1:2" x14ac:dyDescent="0.15">
      <c r="A6278" t="s">
        <v>8308</v>
      </c>
      <c r="B6278" s="6">
        <v>1009759</v>
      </c>
    </row>
    <row r="6279" spans="1:2" x14ac:dyDescent="0.15">
      <c r="A6279" t="s">
        <v>8309</v>
      </c>
      <c r="B6279" s="6">
        <v>1406944</v>
      </c>
    </row>
    <row r="6280" spans="1:2" x14ac:dyDescent="0.15">
      <c r="A6280" t="s">
        <v>8310</v>
      </c>
      <c r="B6280" s="6">
        <v>1686000</v>
      </c>
    </row>
    <row r="6281" spans="1:2" x14ac:dyDescent="0.15">
      <c r="A6281" t="s">
        <v>8311</v>
      </c>
      <c r="B6281" s="6">
        <v>1174891</v>
      </c>
    </row>
    <row r="6282" spans="1:2" x14ac:dyDescent="0.15">
      <c r="A6282" t="s">
        <v>2897</v>
      </c>
      <c r="B6282" s="6">
        <v>728387</v>
      </c>
    </row>
    <row r="6283" spans="1:2" x14ac:dyDescent="0.15">
      <c r="A6283" t="s">
        <v>8312</v>
      </c>
      <c r="B6283" s="6">
        <v>1787005</v>
      </c>
    </row>
    <row r="6284" spans="1:2" x14ac:dyDescent="0.15">
      <c r="A6284" t="s">
        <v>8313</v>
      </c>
      <c r="B6284" s="6">
        <v>1468639</v>
      </c>
    </row>
    <row r="6285" spans="1:2" x14ac:dyDescent="0.15">
      <c r="A6285" t="s">
        <v>8314</v>
      </c>
      <c r="B6285" s="6">
        <v>33992</v>
      </c>
    </row>
    <row r="6286" spans="1:2" x14ac:dyDescent="0.15">
      <c r="A6286" t="s">
        <v>1611</v>
      </c>
      <c r="B6286" s="6">
        <v>1785173</v>
      </c>
    </row>
    <row r="6287" spans="1:2" x14ac:dyDescent="0.15">
      <c r="A6287" t="s">
        <v>8315</v>
      </c>
      <c r="B6287" s="6">
        <v>1846084</v>
      </c>
    </row>
    <row r="6288" spans="1:2" x14ac:dyDescent="0.15">
      <c r="A6288" t="s">
        <v>8316</v>
      </c>
      <c r="B6288" s="6">
        <v>1448705</v>
      </c>
    </row>
    <row r="6289" spans="1:2" x14ac:dyDescent="0.15">
      <c r="A6289" t="s">
        <v>8317</v>
      </c>
      <c r="B6289" s="6">
        <v>1061164</v>
      </c>
    </row>
    <row r="6290" spans="1:2" x14ac:dyDescent="0.15">
      <c r="A6290" t="s">
        <v>8318</v>
      </c>
      <c r="B6290" s="6">
        <v>1336050</v>
      </c>
    </row>
    <row r="6291" spans="1:2" x14ac:dyDescent="0.15">
      <c r="A6291" t="s">
        <v>8319</v>
      </c>
      <c r="B6291" s="6">
        <v>318833</v>
      </c>
    </row>
    <row r="6292" spans="1:2" x14ac:dyDescent="0.15">
      <c r="A6292" t="s">
        <v>2903</v>
      </c>
      <c r="B6292" s="6">
        <v>872912</v>
      </c>
    </row>
    <row r="6293" spans="1:2" x14ac:dyDescent="0.15">
      <c r="A6293" t="s">
        <v>8320</v>
      </c>
      <c r="B6293" s="6">
        <v>1358190</v>
      </c>
    </row>
    <row r="6294" spans="1:2" x14ac:dyDescent="0.15">
      <c r="A6294" t="s">
        <v>8321</v>
      </c>
      <c r="B6294" s="6">
        <v>1230058</v>
      </c>
    </row>
    <row r="6295" spans="1:2" x14ac:dyDescent="0.15">
      <c r="A6295" t="s">
        <v>8322</v>
      </c>
      <c r="B6295" s="6">
        <v>833021</v>
      </c>
    </row>
    <row r="6296" spans="1:2" x14ac:dyDescent="0.15">
      <c r="A6296" t="s">
        <v>2901</v>
      </c>
      <c r="B6296" s="6">
        <v>1661053</v>
      </c>
    </row>
    <row r="6297" spans="1:2" x14ac:dyDescent="0.15">
      <c r="A6297" t="s">
        <v>136</v>
      </c>
      <c r="B6297" s="6">
        <v>1624422</v>
      </c>
    </row>
    <row r="6298" spans="1:2" x14ac:dyDescent="0.15">
      <c r="A6298" t="s">
        <v>8323</v>
      </c>
      <c r="B6298" s="6">
        <v>1277998</v>
      </c>
    </row>
    <row r="6299" spans="1:2" x14ac:dyDescent="0.15">
      <c r="A6299" t="s">
        <v>8324</v>
      </c>
      <c r="B6299" s="6">
        <v>1066923</v>
      </c>
    </row>
    <row r="6300" spans="1:2" x14ac:dyDescent="0.15">
      <c r="A6300" t="s">
        <v>8325</v>
      </c>
      <c r="B6300" s="6">
        <v>1670349</v>
      </c>
    </row>
    <row r="6301" spans="1:2" x14ac:dyDescent="0.15">
      <c r="A6301" t="s">
        <v>8326</v>
      </c>
      <c r="B6301" s="6">
        <v>1871149</v>
      </c>
    </row>
    <row r="6302" spans="1:2" x14ac:dyDescent="0.15">
      <c r="A6302" t="s">
        <v>2900</v>
      </c>
      <c r="B6302" s="6">
        <v>1051514</v>
      </c>
    </row>
    <row r="6303" spans="1:2" x14ac:dyDescent="0.15">
      <c r="A6303" t="s">
        <v>8327</v>
      </c>
      <c r="B6303" s="6">
        <v>1500122</v>
      </c>
    </row>
    <row r="6304" spans="1:2" x14ac:dyDescent="0.15">
      <c r="A6304" t="s">
        <v>2050</v>
      </c>
      <c r="B6304" s="6">
        <v>1703647</v>
      </c>
    </row>
    <row r="6305" spans="1:2" x14ac:dyDescent="0.15">
      <c r="A6305" t="s">
        <v>8328</v>
      </c>
      <c r="B6305" s="6">
        <v>1705402</v>
      </c>
    </row>
    <row r="6306" spans="1:2" x14ac:dyDescent="0.15">
      <c r="A6306" t="s">
        <v>8329</v>
      </c>
      <c r="B6306" s="6">
        <v>1766526</v>
      </c>
    </row>
    <row r="6307" spans="1:2" x14ac:dyDescent="0.15">
      <c r="A6307" t="s">
        <v>8330</v>
      </c>
      <c r="B6307" s="6">
        <v>101538</v>
      </c>
    </row>
    <row r="6308" spans="1:2" x14ac:dyDescent="0.15">
      <c r="A6308" t="s">
        <v>8331</v>
      </c>
      <c r="B6308" s="6">
        <v>1731727</v>
      </c>
    </row>
    <row r="6309" spans="1:2" x14ac:dyDescent="0.15">
      <c r="A6309" t="s">
        <v>8332</v>
      </c>
      <c r="B6309" s="6">
        <v>1818502</v>
      </c>
    </row>
    <row r="6310" spans="1:2" x14ac:dyDescent="0.15">
      <c r="A6310" t="s">
        <v>8333</v>
      </c>
      <c r="B6310" s="6">
        <v>1873722</v>
      </c>
    </row>
    <row r="6311" spans="1:2" x14ac:dyDescent="0.15">
      <c r="A6311" t="s">
        <v>8334</v>
      </c>
      <c r="B6311" s="6">
        <v>355379</v>
      </c>
    </row>
    <row r="6312" spans="1:2" x14ac:dyDescent="0.15">
      <c r="A6312" t="s">
        <v>1039</v>
      </c>
      <c r="B6312" s="6">
        <v>1641489</v>
      </c>
    </row>
    <row r="6313" spans="1:2" x14ac:dyDescent="0.15">
      <c r="A6313" t="s">
        <v>2295</v>
      </c>
      <c r="B6313" s="6">
        <v>1404281</v>
      </c>
    </row>
    <row r="6314" spans="1:2" x14ac:dyDescent="0.15">
      <c r="A6314" t="s">
        <v>8335</v>
      </c>
      <c r="B6314" s="6">
        <v>1310488</v>
      </c>
    </row>
    <row r="6315" spans="1:2" x14ac:dyDescent="0.15">
      <c r="A6315" t="s">
        <v>8336</v>
      </c>
      <c r="B6315" s="6">
        <v>1392694</v>
      </c>
    </row>
    <row r="6316" spans="1:2" x14ac:dyDescent="0.15">
      <c r="A6316" t="s">
        <v>8337</v>
      </c>
      <c r="B6316" s="6">
        <v>1734875</v>
      </c>
    </row>
    <row r="6317" spans="1:2" x14ac:dyDescent="0.15">
      <c r="A6317" t="s">
        <v>8338</v>
      </c>
      <c r="B6317" s="6">
        <v>1181505</v>
      </c>
    </row>
    <row r="6318" spans="1:2" x14ac:dyDescent="0.15">
      <c r="A6318" t="s">
        <v>8339</v>
      </c>
      <c r="B6318" s="6">
        <v>87802</v>
      </c>
    </row>
    <row r="6319" spans="1:2" x14ac:dyDescent="0.15">
      <c r="A6319" t="s">
        <v>334</v>
      </c>
      <c r="B6319" s="6">
        <v>1740279</v>
      </c>
    </row>
    <row r="6320" spans="1:2" x14ac:dyDescent="0.15">
      <c r="A6320" t="s">
        <v>1867</v>
      </c>
      <c r="B6320" s="6">
        <v>1205922</v>
      </c>
    </row>
    <row r="6321" spans="1:2" x14ac:dyDescent="0.15">
      <c r="A6321" t="s">
        <v>685</v>
      </c>
      <c r="B6321" s="6">
        <v>1800315</v>
      </c>
    </row>
    <row r="6322" spans="1:2" x14ac:dyDescent="0.15">
      <c r="A6322" t="s">
        <v>8340</v>
      </c>
      <c r="B6322" s="6">
        <v>917225</v>
      </c>
    </row>
    <row r="6323" spans="1:2" x14ac:dyDescent="0.15">
      <c r="A6323" t="s">
        <v>8341</v>
      </c>
      <c r="B6323" s="6">
        <v>856128</v>
      </c>
    </row>
    <row r="6324" spans="1:2" x14ac:dyDescent="0.15">
      <c r="A6324" t="s">
        <v>2283</v>
      </c>
      <c r="B6324" s="6">
        <v>1533743</v>
      </c>
    </row>
    <row r="6325" spans="1:2" x14ac:dyDescent="0.15">
      <c r="A6325" t="s">
        <v>8342</v>
      </c>
      <c r="B6325" s="6">
        <v>77281</v>
      </c>
    </row>
    <row r="6326" spans="1:2" x14ac:dyDescent="0.15">
      <c r="A6326" t="s">
        <v>8343</v>
      </c>
      <c r="B6326" s="6">
        <v>1735041</v>
      </c>
    </row>
    <row r="6327" spans="1:2" x14ac:dyDescent="0.15">
      <c r="A6327" t="s">
        <v>8344</v>
      </c>
      <c r="B6327" s="6">
        <v>1434524</v>
      </c>
    </row>
    <row r="6328" spans="1:2" x14ac:dyDescent="0.15">
      <c r="A6328" t="s">
        <v>8345</v>
      </c>
      <c r="B6328" s="6">
        <v>1015155</v>
      </c>
    </row>
    <row r="6329" spans="1:2" x14ac:dyDescent="0.15">
      <c r="A6329" t="s">
        <v>1057</v>
      </c>
      <c r="B6329" s="6">
        <v>1595097</v>
      </c>
    </row>
    <row r="6330" spans="1:2" x14ac:dyDescent="0.15">
      <c r="A6330" t="s">
        <v>2930</v>
      </c>
      <c r="B6330" s="6">
        <v>1196298</v>
      </c>
    </row>
    <row r="6331" spans="1:2" x14ac:dyDescent="0.15">
      <c r="A6331" t="s">
        <v>1636</v>
      </c>
      <c r="B6331" s="6">
        <v>1831363</v>
      </c>
    </row>
    <row r="6332" spans="1:2" x14ac:dyDescent="0.15">
      <c r="A6332" t="s">
        <v>8346</v>
      </c>
      <c r="B6332" s="6">
        <v>736012</v>
      </c>
    </row>
    <row r="6333" spans="1:2" x14ac:dyDescent="0.15">
      <c r="A6333" t="s">
        <v>8347</v>
      </c>
      <c r="B6333" s="6">
        <v>799165</v>
      </c>
    </row>
    <row r="6334" spans="1:2" x14ac:dyDescent="0.15">
      <c r="A6334" t="s">
        <v>588</v>
      </c>
      <c r="B6334" s="6">
        <v>1394319</v>
      </c>
    </row>
    <row r="6335" spans="1:2" x14ac:dyDescent="0.15">
      <c r="A6335" t="s">
        <v>2899</v>
      </c>
      <c r="B6335" s="6">
        <v>883975</v>
      </c>
    </row>
    <row r="6336" spans="1:2" x14ac:dyDescent="0.15">
      <c r="A6336" t="s">
        <v>8348</v>
      </c>
      <c r="B6336" s="6">
        <v>1136294</v>
      </c>
    </row>
    <row r="6337" spans="1:2" x14ac:dyDescent="0.15">
      <c r="A6337" t="s">
        <v>8349</v>
      </c>
      <c r="B6337" s="6">
        <v>1756499</v>
      </c>
    </row>
    <row r="6338" spans="1:2" x14ac:dyDescent="0.15">
      <c r="A6338" t="s">
        <v>8350</v>
      </c>
      <c r="B6338" s="6">
        <v>825324</v>
      </c>
    </row>
    <row r="6339" spans="1:2" x14ac:dyDescent="0.15">
      <c r="A6339" t="s">
        <v>8351</v>
      </c>
      <c r="B6339" s="6">
        <v>1039280</v>
      </c>
    </row>
    <row r="6340" spans="1:2" x14ac:dyDescent="0.15">
      <c r="A6340" t="s">
        <v>8352</v>
      </c>
      <c r="B6340" s="6">
        <v>1432176</v>
      </c>
    </row>
    <row r="6341" spans="1:2" x14ac:dyDescent="0.15">
      <c r="A6341" t="s">
        <v>8353</v>
      </c>
      <c r="B6341" s="6">
        <v>1447380</v>
      </c>
    </row>
    <row r="6342" spans="1:2" x14ac:dyDescent="0.15">
      <c r="A6342" t="s">
        <v>2412</v>
      </c>
      <c r="B6342" s="6">
        <v>1098880</v>
      </c>
    </row>
    <row r="6343" spans="1:2" x14ac:dyDescent="0.15">
      <c r="A6343" t="s">
        <v>8354</v>
      </c>
      <c r="B6343" s="6">
        <v>2186</v>
      </c>
    </row>
    <row r="6344" spans="1:2" x14ac:dyDescent="0.15">
      <c r="A6344" t="s">
        <v>8355</v>
      </c>
      <c r="B6344" s="6">
        <v>865058</v>
      </c>
    </row>
    <row r="6345" spans="1:2" x14ac:dyDescent="0.15">
      <c r="A6345" t="s">
        <v>8356</v>
      </c>
      <c r="B6345" s="6">
        <v>1786286</v>
      </c>
    </row>
    <row r="6346" spans="1:2" x14ac:dyDescent="0.15">
      <c r="A6346" t="s">
        <v>8357</v>
      </c>
      <c r="B6346" s="6">
        <v>1507713</v>
      </c>
    </row>
    <row r="6347" spans="1:2" x14ac:dyDescent="0.15">
      <c r="A6347" t="s">
        <v>8358</v>
      </c>
      <c r="B6347" s="6">
        <v>1371451</v>
      </c>
    </row>
    <row r="6348" spans="1:2" x14ac:dyDescent="0.15">
      <c r="A6348" t="s">
        <v>8359</v>
      </c>
      <c r="B6348" s="6">
        <v>1839730</v>
      </c>
    </row>
    <row r="6349" spans="1:2" x14ac:dyDescent="0.15">
      <c r="A6349" t="s">
        <v>8360</v>
      </c>
      <c r="B6349" s="6">
        <v>875729</v>
      </c>
    </row>
    <row r="6350" spans="1:2" x14ac:dyDescent="0.15">
      <c r="A6350" t="s">
        <v>8361</v>
      </c>
      <c r="B6350" s="6">
        <v>1040896</v>
      </c>
    </row>
    <row r="6351" spans="1:2" x14ac:dyDescent="0.15">
      <c r="A6351" t="s">
        <v>185</v>
      </c>
      <c r="B6351" s="6">
        <v>1759138</v>
      </c>
    </row>
    <row r="6352" spans="1:2" x14ac:dyDescent="0.15">
      <c r="A6352" t="s">
        <v>8362</v>
      </c>
      <c r="B6352" s="6">
        <v>1083743</v>
      </c>
    </row>
    <row r="6353" spans="1:2" x14ac:dyDescent="0.15">
      <c r="A6353" t="s">
        <v>130</v>
      </c>
      <c r="B6353" s="6">
        <v>1683553</v>
      </c>
    </row>
    <row r="6354" spans="1:2" x14ac:dyDescent="0.15">
      <c r="A6354" t="s">
        <v>8363</v>
      </c>
      <c r="B6354" s="6">
        <v>1489874</v>
      </c>
    </row>
    <row r="6355" spans="1:2" x14ac:dyDescent="0.15">
      <c r="A6355" t="s">
        <v>8364</v>
      </c>
      <c r="B6355" s="6">
        <v>1892025</v>
      </c>
    </row>
    <row r="6356" spans="1:2" x14ac:dyDescent="0.15">
      <c r="A6356" t="s">
        <v>8365</v>
      </c>
      <c r="B6356" s="6">
        <v>846913</v>
      </c>
    </row>
    <row r="6357" spans="1:2" x14ac:dyDescent="0.15">
      <c r="A6357" t="s">
        <v>2905</v>
      </c>
      <c r="B6357" s="6">
        <v>1716166</v>
      </c>
    </row>
    <row r="6358" spans="1:2" x14ac:dyDescent="0.15">
      <c r="A6358" t="s">
        <v>8366</v>
      </c>
      <c r="B6358" s="6">
        <v>889971</v>
      </c>
    </row>
    <row r="6359" spans="1:2" x14ac:dyDescent="0.15">
      <c r="A6359" t="s">
        <v>443</v>
      </c>
      <c r="B6359" s="6">
        <v>1359931</v>
      </c>
    </row>
    <row r="6360" spans="1:2" x14ac:dyDescent="0.15">
      <c r="A6360" t="s">
        <v>8367</v>
      </c>
      <c r="B6360" s="6">
        <v>1357971</v>
      </c>
    </row>
    <row r="6361" spans="1:2" x14ac:dyDescent="0.15">
      <c r="A6361" t="s">
        <v>1871</v>
      </c>
      <c r="B6361" s="6">
        <v>1819411</v>
      </c>
    </row>
    <row r="6362" spans="1:2" x14ac:dyDescent="0.15">
      <c r="A6362" t="s">
        <v>8368</v>
      </c>
      <c r="B6362" s="6">
        <v>1880343</v>
      </c>
    </row>
    <row r="6363" spans="1:2" x14ac:dyDescent="0.15">
      <c r="A6363" t="s">
        <v>1250</v>
      </c>
      <c r="B6363" s="6">
        <v>1681087</v>
      </c>
    </row>
    <row r="6364" spans="1:2" x14ac:dyDescent="0.15">
      <c r="A6364" t="s">
        <v>1879</v>
      </c>
      <c r="B6364" s="6">
        <v>1771885</v>
      </c>
    </row>
    <row r="6365" spans="1:2" x14ac:dyDescent="0.15">
      <c r="A6365" t="s">
        <v>8369</v>
      </c>
      <c r="B6365" s="6">
        <v>1080657</v>
      </c>
    </row>
    <row r="6366" spans="1:2" x14ac:dyDescent="0.15">
      <c r="A6366" t="s">
        <v>8370</v>
      </c>
      <c r="B6366" s="6">
        <v>1817511</v>
      </c>
    </row>
    <row r="6367" spans="1:2" x14ac:dyDescent="0.15">
      <c r="A6367" t="s">
        <v>1902</v>
      </c>
      <c r="B6367" s="6">
        <v>1604924</v>
      </c>
    </row>
    <row r="6368" spans="1:2" x14ac:dyDescent="0.15">
      <c r="A6368" t="s">
        <v>2081</v>
      </c>
      <c r="B6368" s="6">
        <v>1273636</v>
      </c>
    </row>
    <row r="6369" spans="1:2" x14ac:dyDescent="0.15">
      <c r="A6369" t="s">
        <v>8371</v>
      </c>
      <c r="B6369" s="6">
        <v>1015647</v>
      </c>
    </row>
    <row r="6370" spans="1:2" x14ac:dyDescent="0.15">
      <c r="A6370" t="s">
        <v>2471</v>
      </c>
      <c r="B6370" s="6">
        <v>1445815</v>
      </c>
    </row>
    <row r="6371" spans="1:2" x14ac:dyDescent="0.15">
      <c r="A6371" t="s">
        <v>2651</v>
      </c>
      <c r="B6371" s="6">
        <v>1653247</v>
      </c>
    </row>
    <row r="6372" spans="1:2" x14ac:dyDescent="0.15">
      <c r="A6372" t="s">
        <v>8372</v>
      </c>
      <c r="B6372" s="6">
        <v>27093</v>
      </c>
    </row>
    <row r="6373" spans="1:2" x14ac:dyDescent="0.15">
      <c r="A6373" t="s">
        <v>8373</v>
      </c>
      <c r="B6373" s="6">
        <v>1604738</v>
      </c>
    </row>
    <row r="6374" spans="1:2" x14ac:dyDescent="0.15">
      <c r="A6374" t="s">
        <v>8374</v>
      </c>
      <c r="B6374" s="6">
        <v>850027</v>
      </c>
    </row>
    <row r="6375" spans="1:2" x14ac:dyDescent="0.15">
      <c r="A6375" t="s">
        <v>2665</v>
      </c>
      <c r="B6375" s="6">
        <v>1819615</v>
      </c>
    </row>
    <row r="6376" spans="1:2" x14ac:dyDescent="0.15">
      <c r="A6376" t="s">
        <v>8375</v>
      </c>
      <c r="B6376" s="6">
        <v>1449792</v>
      </c>
    </row>
    <row r="6377" spans="1:2" x14ac:dyDescent="0.15">
      <c r="A6377" t="s">
        <v>2419</v>
      </c>
      <c r="B6377" s="6">
        <v>822370</v>
      </c>
    </row>
    <row r="6378" spans="1:2" x14ac:dyDescent="0.15">
      <c r="A6378" t="s">
        <v>8376</v>
      </c>
      <c r="B6378" s="6">
        <v>1019671</v>
      </c>
    </row>
    <row r="6379" spans="1:2" x14ac:dyDescent="0.15">
      <c r="A6379" t="s">
        <v>8377</v>
      </c>
      <c r="B6379" s="6">
        <v>1509646</v>
      </c>
    </row>
    <row r="6380" spans="1:2" x14ac:dyDescent="0.15">
      <c r="A6380" t="s">
        <v>8378</v>
      </c>
      <c r="B6380" s="6">
        <v>1634293</v>
      </c>
    </row>
    <row r="6381" spans="1:2" x14ac:dyDescent="0.15">
      <c r="A6381" t="s">
        <v>8379</v>
      </c>
      <c r="B6381" s="6">
        <v>845819</v>
      </c>
    </row>
    <row r="6382" spans="1:2" x14ac:dyDescent="0.15">
      <c r="A6382" t="s">
        <v>228</v>
      </c>
      <c r="B6382" s="6">
        <v>1253689</v>
      </c>
    </row>
    <row r="6383" spans="1:2" x14ac:dyDescent="0.15">
      <c r="A6383" t="s">
        <v>1521</v>
      </c>
      <c r="B6383" s="6">
        <v>1739174</v>
      </c>
    </row>
    <row r="6384" spans="1:2" x14ac:dyDescent="0.15">
      <c r="A6384" t="s">
        <v>8380</v>
      </c>
      <c r="B6384" s="6">
        <v>1096275</v>
      </c>
    </row>
    <row r="6385" spans="1:2" x14ac:dyDescent="0.15">
      <c r="A6385" t="s">
        <v>8381</v>
      </c>
      <c r="B6385" s="6">
        <v>1616262</v>
      </c>
    </row>
    <row r="6386" spans="1:2" x14ac:dyDescent="0.15">
      <c r="A6386" t="s">
        <v>8382</v>
      </c>
      <c r="B6386" s="6">
        <v>1076691</v>
      </c>
    </row>
    <row r="6387" spans="1:2" x14ac:dyDescent="0.15">
      <c r="A6387" t="s">
        <v>8383</v>
      </c>
      <c r="B6387" s="6">
        <v>1696195</v>
      </c>
    </row>
    <row r="6388" spans="1:2" x14ac:dyDescent="0.15">
      <c r="A6388" t="s">
        <v>8384</v>
      </c>
      <c r="B6388" s="6">
        <v>81955</v>
      </c>
    </row>
    <row r="6389" spans="1:2" x14ac:dyDescent="0.15">
      <c r="A6389" t="s">
        <v>8385</v>
      </c>
      <c r="B6389" s="6">
        <v>1806524</v>
      </c>
    </row>
    <row r="6390" spans="1:2" x14ac:dyDescent="0.15">
      <c r="A6390" t="s">
        <v>8386</v>
      </c>
      <c r="B6390" s="6">
        <v>1751707</v>
      </c>
    </row>
    <row r="6391" spans="1:2" x14ac:dyDescent="0.15">
      <c r="A6391" t="s">
        <v>2972</v>
      </c>
      <c r="B6391" s="6">
        <v>55529</v>
      </c>
    </row>
    <row r="6392" spans="1:2" x14ac:dyDescent="0.15">
      <c r="A6392" t="s">
        <v>2321</v>
      </c>
      <c r="B6392" s="6">
        <v>1420565</v>
      </c>
    </row>
    <row r="6393" spans="1:2" x14ac:dyDescent="0.15">
      <c r="A6393" t="s">
        <v>2072</v>
      </c>
      <c r="B6393" s="6">
        <v>1267602</v>
      </c>
    </row>
    <row r="6394" spans="1:2" x14ac:dyDescent="0.15">
      <c r="A6394" t="s">
        <v>8387</v>
      </c>
      <c r="B6394" s="6">
        <v>1668438</v>
      </c>
    </row>
    <row r="6395" spans="1:2" x14ac:dyDescent="0.15">
      <c r="A6395" t="s">
        <v>8388</v>
      </c>
      <c r="B6395" s="6">
        <v>1700157</v>
      </c>
    </row>
    <row r="6396" spans="1:2" x14ac:dyDescent="0.15">
      <c r="A6396" t="s">
        <v>8389</v>
      </c>
      <c r="B6396" s="6">
        <v>65759</v>
      </c>
    </row>
    <row r="6397" spans="1:2" x14ac:dyDescent="0.15">
      <c r="A6397" t="s">
        <v>1645</v>
      </c>
      <c r="B6397" s="6">
        <v>1601485</v>
      </c>
    </row>
    <row r="6398" spans="1:2" x14ac:dyDescent="0.15">
      <c r="A6398" t="s">
        <v>8390</v>
      </c>
      <c r="B6398" s="6">
        <v>1553404</v>
      </c>
    </row>
    <row r="6399" spans="1:2" x14ac:dyDescent="0.15">
      <c r="A6399" t="s">
        <v>8391</v>
      </c>
      <c r="B6399" s="6">
        <v>1644903</v>
      </c>
    </row>
    <row r="6400" spans="1:2" x14ac:dyDescent="0.15">
      <c r="A6400" t="s">
        <v>8392</v>
      </c>
      <c r="B6400" s="6">
        <v>849145</v>
      </c>
    </row>
    <row r="6401" spans="1:2" x14ac:dyDescent="0.15">
      <c r="A6401" t="s">
        <v>2069</v>
      </c>
      <c r="B6401" s="6">
        <v>1228627</v>
      </c>
    </row>
    <row r="6402" spans="1:2" x14ac:dyDescent="0.15">
      <c r="A6402" t="s">
        <v>8393</v>
      </c>
      <c r="B6402" s="6">
        <v>1849670</v>
      </c>
    </row>
    <row r="6403" spans="1:2" x14ac:dyDescent="0.15">
      <c r="A6403" t="s">
        <v>8394</v>
      </c>
      <c r="B6403" s="6">
        <v>1086745</v>
      </c>
    </row>
    <row r="6404" spans="1:2" x14ac:dyDescent="0.15">
      <c r="A6404" t="s">
        <v>8395</v>
      </c>
      <c r="B6404" s="6">
        <v>1537435</v>
      </c>
    </row>
    <row r="6405" spans="1:2" x14ac:dyDescent="0.15">
      <c r="A6405" t="s">
        <v>8396</v>
      </c>
      <c r="B6405" s="6">
        <v>1488638</v>
      </c>
    </row>
    <row r="6406" spans="1:2" x14ac:dyDescent="0.15">
      <c r="A6406" t="s">
        <v>8397</v>
      </c>
      <c r="B6406" s="6">
        <v>1782627</v>
      </c>
    </row>
    <row r="6407" spans="1:2" x14ac:dyDescent="0.15">
      <c r="A6407" t="s">
        <v>8398</v>
      </c>
      <c r="B6407" s="6">
        <v>1160798</v>
      </c>
    </row>
    <row r="6408" spans="1:2" x14ac:dyDescent="0.15">
      <c r="A6408" t="s">
        <v>8399</v>
      </c>
      <c r="B6408" s="6">
        <v>1831096</v>
      </c>
    </row>
    <row r="6409" spans="1:2" x14ac:dyDescent="0.15">
      <c r="A6409" t="s">
        <v>8400</v>
      </c>
      <c r="B6409" s="6">
        <v>1299969</v>
      </c>
    </row>
    <row r="6410" spans="1:2" x14ac:dyDescent="0.15">
      <c r="A6410" t="s">
        <v>8401</v>
      </c>
      <c r="B6410" s="6">
        <v>722572</v>
      </c>
    </row>
    <row r="6411" spans="1:2" x14ac:dyDescent="0.15">
      <c r="A6411" t="s">
        <v>8402</v>
      </c>
      <c r="B6411" s="6">
        <v>1425355</v>
      </c>
    </row>
    <row r="6412" spans="1:2" x14ac:dyDescent="0.15">
      <c r="A6412" t="s">
        <v>8403</v>
      </c>
      <c r="B6412" s="6">
        <v>1398006</v>
      </c>
    </row>
    <row r="6413" spans="1:2" x14ac:dyDescent="0.15">
      <c r="A6413" t="s">
        <v>8404</v>
      </c>
      <c r="B6413" s="6">
        <v>1817153</v>
      </c>
    </row>
    <row r="6414" spans="1:2" x14ac:dyDescent="0.15">
      <c r="A6414" t="s">
        <v>1513</v>
      </c>
      <c r="B6414" s="6">
        <v>1736243</v>
      </c>
    </row>
    <row r="6415" spans="1:2" x14ac:dyDescent="0.15">
      <c r="A6415" t="s">
        <v>8405</v>
      </c>
      <c r="B6415" s="6">
        <v>909724</v>
      </c>
    </row>
    <row r="6416" spans="1:2" x14ac:dyDescent="0.15">
      <c r="A6416" t="s">
        <v>8406</v>
      </c>
      <c r="B6416" s="6">
        <v>863900</v>
      </c>
    </row>
    <row r="6417" spans="1:2" x14ac:dyDescent="0.15">
      <c r="A6417" t="s">
        <v>8407</v>
      </c>
      <c r="B6417" s="6">
        <v>1347652</v>
      </c>
    </row>
    <row r="6418" spans="1:2" x14ac:dyDescent="0.15">
      <c r="A6418" t="s">
        <v>1506</v>
      </c>
      <c r="B6418" s="6">
        <v>1174940</v>
      </c>
    </row>
    <row r="6419" spans="1:2" x14ac:dyDescent="0.15">
      <c r="A6419" t="s">
        <v>2649</v>
      </c>
      <c r="B6419" s="6">
        <v>1735948</v>
      </c>
    </row>
    <row r="6420" spans="1:2" x14ac:dyDescent="0.15">
      <c r="A6420" t="s">
        <v>8408</v>
      </c>
      <c r="B6420" s="6">
        <v>885462</v>
      </c>
    </row>
    <row r="6421" spans="1:2" x14ac:dyDescent="0.15">
      <c r="A6421" t="s">
        <v>8409</v>
      </c>
      <c r="B6421" s="6">
        <v>1819704</v>
      </c>
    </row>
    <row r="6422" spans="1:2" x14ac:dyDescent="0.15">
      <c r="A6422" t="s">
        <v>8410</v>
      </c>
      <c r="B6422" s="6">
        <v>1156041</v>
      </c>
    </row>
    <row r="6423" spans="1:2" x14ac:dyDescent="0.15">
      <c r="A6423" t="s">
        <v>1257</v>
      </c>
      <c r="B6423" s="6">
        <v>1113423</v>
      </c>
    </row>
    <row r="6424" spans="1:2" x14ac:dyDescent="0.15">
      <c r="A6424" t="s">
        <v>8411</v>
      </c>
      <c r="B6424" s="6">
        <v>890066</v>
      </c>
    </row>
    <row r="6425" spans="1:2" x14ac:dyDescent="0.15">
      <c r="A6425" t="s">
        <v>8412</v>
      </c>
      <c r="B6425" s="6">
        <v>30831</v>
      </c>
    </row>
    <row r="6426" spans="1:2" x14ac:dyDescent="0.15">
      <c r="A6426" t="s">
        <v>8413</v>
      </c>
      <c r="B6426" s="6">
        <v>1537028</v>
      </c>
    </row>
    <row r="6427" spans="1:2" x14ac:dyDescent="0.15">
      <c r="A6427" t="s">
        <v>2406</v>
      </c>
      <c r="B6427" s="6">
        <v>1053369</v>
      </c>
    </row>
    <row r="6428" spans="1:2" x14ac:dyDescent="0.15">
      <c r="A6428" t="s">
        <v>1895</v>
      </c>
      <c r="B6428" s="6">
        <v>1571934</v>
      </c>
    </row>
    <row r="6429" spans="1:2" x14ac:dyDescent="0.15">
      <c r="A6429" t="s">
        <v>8414</v>
      </c>
      <c r="B6429" s="6">
        <v>1746278</v>
      </c>
    </row>
    <row r="6430" spans="1:2" x14ac:dyDescent="0.15">
      <c r="A6430" t="s">
        <v>1260</v>
      </c>
      <c r="B6430" s="6">
        <v>1173281</v>
      </c>
    </row>
    <row r="6431" spans="1:2" x14ac:dyDescent="0.15">
      <c r="A6431" t="s">
        <v>8415</v>
      </c>
      <c r="B6431" s="6">
        <v>1724542</v>
      </c>
    </row>
    <row r="6432" spans="1:2" x14ac:dyDescent="0.15">
      <c r="A6432" t="s">
        <v>275</v>
      </c>
      <c r="B6432" s="6">
        <v>1709626</v>
      </c>
    </row>
    <row r="6433" spans="1:2" x14ac:dyDescent="0.15">
      <c r="A6433" t="s">
        <v>1060</v>
      </c>
      <c r="B6433" s="6">
        <v>1534248</v>
      </c>
    </row>
    <row r="6434" spans="1:2" x14ac:dyDescent="0.15">
      <c r="A6434" t="s">
        <v>8416</v>
      </c>
      <c r="B6434" s="6">
        <v>1787412</v>
      </c>
    </row>
    <row r="6435" spans="1:2" x14ac:dyDescent="0.15">
      <c r="A6435" t="s">
        <v>8417</v>
      </c>
      <c r="B6435" s="6">
        <v>1389002</v>
      </c>
    </row>
    <row r="6436" spans="1:2" x14ac:dyDescent="0.15">
      <c r="A6436" t="s">
        <v>8418</v>
      </c>
      <c r="B6436" s="6">
        <v>1626644</v>
      </c>
    </row>
    <row r="6437" spans="1:2" x14ac:dyDescent="0.15">
      <c r="A6437" t="s">
        <v>8419</v>
      </c>
      <c r="B6437" s="6">
        <v>1311673</v>
      </c>
    </row>
    <row r="6438" spans="1:2" x14ac:dyDescent="0.15">
      <c r="A6438" t="s">
        <v>8420</v>
      </c>
      <c r="B6438" s="6">
        <v>1420529</v>
      </c>
    </row>
    <row r="6439" spans="1:2" x14ac:dyDescent="0.15">
      <c r="A6439" t="s">
        <v>8421</v>
      </c>
      <c r="B6439" s="6">
        <v>1565228</v>
      </c>
    </row>
    <row r="6440" spans="1:2" x14ac:dyDescent="0.15">
      <c r="A6440" t="s">
        <v>8422</v>
      </c>
      <c r="B6440" s="6">
        <v>1407583</v>
      </c>
    </row>
    <row r="6441" spans="1:2" x14ac:dyDescent="0.15">
      <c r="A6441" t="s">
        <v>8423</v>
      </c>
      <c r="B6441" s="6">
        <v>1120370</v>
      </c>
    </row>
    <row r="6442" spans="1:2" x14ac:dyDescent="0.15">
      <c r="A6442" t="s">
        <v>2309</v>
      </c>
      <c r="B6442" s="6">
        <v>1087294</v>
      </c>
    </row>
    <row r="6443" spans="1:2" x14ac:dyDescent="0.15">
      <c r="A6443" t="s">
        <v>8424</v>
      </c>
      <c r="B6443" s="6">
        <v>1111741</v>
      </c>
    </row>
    <row r="6444" spans="1:2" x14ac:dyDescent="0.15">
      <c r="A6444" t="s">
        <v>8425</v>
      </c>
      <c r="B6444" s="6">
        <v>1641398</v>
      </c>
    </row>
    <row r="6445" spans="1:2" x14ac:dyDescent="0.15">
      <c r="A6445" t="s">
        <v>8426</v>
      </c>
      <c r="B6445" s="6">
        <v>1796514</v>
      </c>
    </row>
    <row r="6446" spans="1:2" x14ac:dyDescent="0.15">
      <c r="A6446" t="s">
        <v>8427</v>
      </c>
      <c r="B6446" s="6">
        <v>1872356</v>
      </c>
    </row>
    <row r="6447" spans="1:2" x14ac:dyDescent="0.15">
      <c r="A6447" t="s">
        <v>8428</v>
      </c>
      <c r="B6447" s="6">
        <v>1597846</v>
      </c>
    </row>
    <row r="6448" spans="1:2" x14ac:dyDescent="0.15">
      <c r="A6448" t="s">
        <v>8429</v>
      </c>
      <c r="B6448" s="6">
        <v>1574186</v>
      </c>
    </row>
    <row r="6449" spans="1:2" x14ac:dyDescent="0.15">
      <c r="A6449" t="s">
        <v>2314</v>
      </c>
      <c r="B6449" s="6">
        <v>1326205</v>
      </c>
    </row>
    <row r="6450" spans="1:2" x14ac:dyDescent="0.15">
      <c r="A6450" t="s">
        <v>8430</v>
      </c>
      <c r="B6450" s="6">
        <v>1879726</v>
      </c>
    </row>
    <row r="6451" spans="1:2" x14ac:dyDescent="0.15">
      <c r="A6451" t="s">
        <v>8431</v>
      </c>
      <c r="B6451" s="6">
        <v>1730773</v>
      </c>
    </row>
    <row r="6452" spans="1:2" x14ac:dyDescent="0.15">
      <c r="A6452" t="s">
        <v>2886</v>
      </c>
      <c r="B6452" s="6">
        <v>1734005</v>
      </c>
    </row>
    <row r="6453" spans="1:2" x14ac:dyDescent="0.15">
      <c r="A6453" t="s">
        <v>8432</v>
      </c>
      <c r="B6453" s="6">
        <v>1813783</v>
      </c>
    </row>
    <row r="6454" spans="1:2" x14ac:dyDescent="0.15">
      <c r="A6454" t="s">
        <v>301</v>
      </c>
      <c r="B6454" s="6">
        <v>1797336</v>
      </c>
    </row>
    <row r="6455" spans="1:2" x14ac:dyDescent="0.15">
      <c r="A6455" t="s">
        <v>8433</v>
      </c>
      <c r="B6455" s="6">
        <v>1080319</v>
      </c>
    </row>
    <row r="6456" spans="1:2" x14ac:dyDescent="0.15">
      <c r="A6456" t="s">
        <v>8434</v>
      </c>
      <c r="B6456" s="6">
        <v>66418</v>
      </c>
    </row>
    <row r="6457" spans="1:2" x14ac:dyDescent="0.15">
      <c r="A6457" t="s">
        <v>8435</v>
      </c>
      <c r="B6457" s="6">
        <v>1213660</v>
      </c>
    </row>
    <row r="6458" spans="1:2" x14ac:dyDescent="0.15">
      <c r="A6458" t="s">
        <v>8436</v>
      </c>
      <c r="B6458" s="6">
        <v>1413898</v>
      </c>
    </row>
    <row r="6459" spans="1:2" x14ac:dyDescent="0.15">
      <c r="A6459" t="s">
        <v>8437</v>
      </c>
      <c r="B6459" s="6">
        <v>1777765</v>
      </c>
    </row>
    <row r="6460" spans="1:2" x14ac:dyDescent="0.15">
      <c r="A6460" t="s">
        <v>8438</v>
      </c>
      <c r="B6460" s="6">
        <v>1740797</v>
      </c>
    </row>
    <row r="6461" spans="1:2" x14ac:dyDescent="0.15">
      <c r="A6461" t="s">
        <v>8439</v>
      </c>
      <c r="B6461" s="6">
        <v>1023364</v>
      </c>
    </row>
    <row r="6462" spans="1:2" x14ac:dyDescent="0.15">
      <c r="A6462" t="s">
        <v>8440</v>
      </c>
      <c r="B6462" s="6">
        <v>1069394</v>
      </c>
    </row>
    <row r="6463" spans="1:2" x14ac:dyDescent="0.15">
      <c r="A6463" t="s">
        <v>654</v>
      </c>
      <c r="B6463" s="6">
        <v>1829635</v>
      </c>
    </row>
    <row r="6464" spans="1:2" x14ac:dyDescent="0.15">
      <c r="A6464" t="s">
        <v>2316</v>
      </c>
      <c r="B6464" s="6">
        <v>1821323</v>
      </c>
    </row>
    <row r="6465" spans="1:2" x14ac:dyDescent="0.15">
      <c r="A6465" t="s">
        <v>8441</v>
      </c>
      <c r="B6465" s="6">
        <v>1491487</v>
      </c>
    </row>
    <row r="6466" spans="1:2" x14ac:dyDescent="0.15">
      <c r="A6466" t="s">
        <v>1263</v>
      </c>
      <c r="B6466" s="6">
        <v>1501697</v>
      </c>
    </row>
    <row r="6467" spans="1:2" x14ac:dyDescent="0.15">
      <c r="A6467" t="s">
        <v>2902</v>
      </c>
      <c r="B6467" s="6">
        <v>722313</v>
      </c>
    </row>
    <row r="6468" spans="1:2" x14ac:dyDescent="0.15">
      <c r="A6468" t="s">
        <v>8442</v>
      </c>
      <c r="B6468" s="6">
        <v>1680139</v>
      </c>
    </row>
    <row r="6469" spans="1:2" x14ac:dyDescent="0.15">
      <c r="A6469" t="s">
        <v>8443</v>
      </c>
      <c r="B6469" s="6">
        <v>943034</v>
      </c>
    </row>
    <row r="6470" spans="1:2" x14ac:dyDescent="0.15">
      <c r="A6470" t="s">
        <v>2654</v>
      </c>
      <c r="B6470" s="6">
        <v>806517</v>
      </c>
    </row>
    <row r="6471" spans="1:2" x14ac:dyDescent="0.15">
      <c r="A6471" t="s">
        <v>8444</v>
      </c>
      <c r="B6471" s="6">
        <v>1713832</v>
      </c>
    </row>
    <row r="6472" spans="1:2" x14ac:dyDescent="0.15">
      <c r="A6472" t="s">
        <v>2896</v>
      </c>
      <c r="B6472" s="6">
        <v>1610590</v>
      </c>
    </row>
    <row r="6473" spans="1:2" x14ac:dyDescent="0.15">
      <c r="A6473" t="s">
        <v>2890</v>
      </c>
      <c r="B6473" s="6">
        <v>1757143</v>
      </c>
    </row>
    <row r="6474" spans="1:2" x14ac:dyDescent="0.15">
      <c r="A6474" t="s">
        <v>8445</v>
      </c>
      <c r="B6474" s="6">
        <v>786947</v>
      </c>
    </row>
    <row r="6475" spans="1:2" x14ac:dyDescent="0.15">
      <c r="A6475" t="s">
        <v>8446</v>
      </c>
      <c r="B6475" s="6">
        <v>1779476</v>
      </c>
    </row>
    <row r="6476" spans="1:2" x14ac:dyDescent="0.15">
      <c r="A6476" t="s">
        <v>8447</v>
      </c>
      <c r="B6476" s="6">
        <v>1738699</v>
      </c>
    </row>
    <row r="6477" spans="1:2" x14ac:dyDescent="0.15">
      <c r="A6477" t="s">
        <v>8448</v>
      </c>
      <c r="B6477" s="6">
        <v>878828</v>
      </c>
    </row>
    <row r="6478" spans="1:2" x14ac:dyDescent="0.15">
      <c r="A6478" t="s">
        <v>8449</v>
      </c>
      <c r="B6478" s="6">
        <v>1659494</v>
      </c>
    </row>
    <row r="6479" spans="1:2" x14ac:dyDescent="0.15">
      <c r="A6479" t="s">
        <v>8450</v>
      </c>
      <c r="B6479" s="6">
        <v>1830072</v>
      </c>
    </row>
    <row r="6480" spans="1:2" x14ac:dyDescent="0.15">
      <c r="A6480" t="s">
        <v>8451</v>
      </c>
      <c r="B6480" s="6">
        <v>890394</v>
      </c>
    </row>
    <row r="6481" spans="1:2" x14ac:dyDescent="0.15">
      <c r="A6481" t="s">
        <v>8452</v>
      </c>
      <c r="B6481" s="6">
        <v>725394</v>
      </c>
    </row>
    <row r="6482" spans="1:2" x14ac:dyDescent="0.15">
      <c r="A6482" t="s">
        <v>8453</v>
      </c>
      <c r="B6482" s="6">
        <v>1872525</v>
      </c>
    </row>
    <row r="6483" spans="1:2" x14ac:dyDescent="0.15">
      <c r="A6483" t="s">
        <v>2172</v>
      </c>
      <c r="B6483" s="6">
        <v>907654</v>
      </c>
    </row>
    <row r="6484" spans="1:2" x14ac:dyDescent="0.15">
      <c r="A6484" t="s">
        <v>8454</v>
      </c>
      <c r="B6484" s="6">
        <v>1487798</v>
      </c>
    </row>
    <row r="6485" spans="1:2" x14ac:dyDescent="0.15">
      <c r="A6485" t="s">
        <v>8455</v>
      </c>
      <c r="B6485" s="6">
        <v>1297937</v>
      </c>
    </row>
    <row r="6486" spans="1:2" x14ac:dyDescent="0.15">
      <c r="A6486" t="s">
        <v>8456</v>
      </c>
      <c r="B6486" s="6">
        <v>1563298</v>
      </c>
    </row>
    <row r="6487" spans="1:2" x14ac:dyDescent="0.15">
      <c r="A6487" t="s">
        <v>8457</v>
      </c>
      <c r="B6487" s="6">
        <v>1701261</v>
      </c>
    </row>
    <row r="6488" spans="1:2" x14ac:dyDescent="0.15">
      <c r="A6488" t="s">
        <v>8458</v>
      </c>
      <c r="B6488" s="6">
        <v>1648960</v>
      </c>
    </row>
    <row r="6489" spans="1:2" x14ac:dyDescent="0.15">
      <c r="A6489" t="s">
        <v>8459</v>
      </c>
      <c r="B6489" s="6">
        <v>878932</v>
      </c>
    </row>
    <row r="6490" spans="1:2" x14ac:dyDescent="0.15">
      <c r="A6490" t="s">
        <v>8460</v>
      </c>
      <c r="B6490" s="6">
        <v>1301236</v>
      </c>
    </row>
    <row r="6491" spans="1:2" x14ac:dyDescent="0.15">
      <c r="A6491" t="s">
        <v>8461</v>
      </c>
      <c r="B6491" s="6">
        <v>896493</v>
      </c>
    </row>
    <row r="6492" spans="1:2" x14ac:dyDescent="0.15">
      <c r="A6492" t="s">
        <v>8462</v>
      </c>
      <c r="B6492" s="6">
        <v>1436229</v>
      </c>
    </row>
    <row r="6493" spans="1:2" x14ac:dyDescent="0.15">
      <c r="A6493" t="s">
        <v>1068</v>
      </c>
      <c r="B6493" s="6">
        <v>1785345</v>
      </c>
    </row>
    <row r="6494" spans="1:2" x14ac:dyDescent="0.15">
      <c r="A6494" t="s">
        <v>8463</v>
      </c>
      <c r="B6494" s="6">
        <v>771999</v>
      </c>
    </row>
    <row r="6495" spans="1:2" x14ac:dyDescent="0.15">
      <c r="A6495" t="s">
        <v>8464</v>
      </c>
      <c r="B6495" s="6">
        <v>867840</v>
      </c>
    </row>
    <row r="6496" spans="1:2" x14ac:dyDescent="0.15">
      <c r="A6496" t="s">
        <v>8465</v>
      </c>
      <c r="B6496" s="6">
        <v>1634447</v>
      </c>
    </row>
    <row r="6497" spans="1:2" x14ac:dyDescent="0.15">
      <c r="A6497" t="s">
        <v>1267</v>
      </c>
      <c r="B6497" s="6">
        <v>1672619</v>
      </c>
    </row>
    <row r="6498" spans="1:2" x14ac:dyDescent="0.15">
      <c r="A6498" t="s">
        <v>1423</v>
      </c>
      <c r="B6498" s="6">
        <v>1818844</v>
      </c>
    </row>
    <row r="6499" spans="1:2" x14ac:dyDescent="0.15">
      <c r="A6499" t="s">
        <v>408</v>
      </c>
      <c r="B6499" s="6">
        <v>1444307</v>
      </c>
    </row>
    <row r="6500" spans="1:2" x14ac:dyDescent="0.15">
      <c r="A6500" t="s">
        <v>2907</v>
      </c>
      <c r="B6500" s="6">
        <v>1522860</v>
      </c>
    </row>
    <row r="6501" spans="1:2" x14ac:dyDescent="0.15">
      <c r="A6501" t="s">
        <v>8466</v>
      </c>
      <c r="B6501" s="6">
        <v>1622345</v>
      </c>
    </row>
    <row r="6502" spans="1:2" x14ac:dyDescent="0.15">
      <c r="A6502" t="s">
        <v>8467</v>
      </c>
      <c r="B6502" s="6">
        <v>83350</v>
      </c>
    </row>
    <row r="6503" spans="1:2" x14ac:dyDescent="0.15">
      <c r="A6503" t="s">
        <v>1926</v>
      </c>
      <c r="B6503" s="6">
        <v>1708599</v>
      </c>
    </row>
    <row r="6504" spans="1:2" x14ac:dyDescent="0.15">
      <c r="A6504" t="s">
        <v>8468</v>
      </c>
      <c r="B6504" s="6">
        <v>1280396</v>
      </c>
    </row>
    <row r="6505" spans="1:2" x14ac:dyDescent="0.15">
      <c r="A6505" t="s">
        <v>2414</v>
      </c>
      <c r="B6505" s="6">
        <v>802257</v>
      </c>
    </row>
    <row r="6506" spans="1:2" x14ac:dyDescent="0.15">
      <c r="A6506" t="s">
        <v>605</v>
      </c>
      <c r="B6506" s="6">
        <v>1279704</v>
      </c>
    </row>
    <row r="6507" spans="1:2" x14ac:dyDescent="0.15">
      <c r="A6507" t="s">
        <v>8469</v>
      </c>
      <c r="B6507" s="6">
        <v>934796</v>
      </c>
    </row>
    <row r="6508" spans="1:2" x14ac:dyDescent="0.15">
      <c r="A6508" t="s">
        <v>8470</v>
      </c>
      <c r="B6508" s="6">
        <v>1415332</v>
      </c>
    </row>
    <row r="6509" spans="1:2" x14ac:dyDescent="0.15">
      <c r="A6509" t="s">
        <v>8471</v>
      </c>
      <c r="B6509" s="6">
        <v>1023109</v>
      </c>
    </row>
    <row r="6510" spans="1:2" x14ac:dyDescent="0.15">
      <c r="A6510" t="s">
        <v>8472</v>
      </c>
      <c r="B6510" s="6">
        <v>1463978</v>
      </c>
    </row>
    <row r="6511" spans="1:2" x14ac:dyDescent="0.15">
      <c r="A6511" t="s">
        <v>1919</v>
      </c>
      <c r="B6511" s="6">
        <v>1755237</v>
      </c>
    </row>
    <row r="6512" spans="1:2" x14ac:dyDescent="0.15">
      <c r="A6512" t="s">
        <v>2416</v>
      </c>
      <c r="B6512" s="6">
        <v>1778651</v>
      </c>
    </row>
    <row r="6513" spans="1:2" x14ac:dyDescent="0.15">
      <c r="A6513" t="s">
        <v>8473</v>
      </c>
      <c r="B6513" s="6">
        <v>1481504</v>
      </c>
    </row>
    <row r="6514" spans="1:2" x14ac:dyDescent="0.15">
      <c r="A6514" t="s">
        <v>2154</v>
      </c>
      <c r="B6514" s="6">
        <v>1810031</v>
      </c>
    </row>
    <row r="6515" spans="1:2" x14ac:dyDescent="0.15">
      <c r="A6515" t="s">
        <v>8474</v>
      </c>
      <c r="B6515" s="6">
        <v>96536</v>
      </c>
    </row>
    <row r="6516" spans="1:2" x14ac:dyDescent="0.15">
      <c r="A6516" t="s">
        <v>2313</v>
      </c>
      <c r="B6516" s="6">
        <v>1069308</v>
      </c>
    </row>
    <row r="6517" spans="1:2" x14ac:dyDescent="0.15">
      <c r="A6517" t="s">
        <v>2303</v>
      </c>
      <c r="B6517" s="6">
        <v>1676047</v>
      </c>
    </row>
    <row r="6518" spans="1:2" x14ac:dyDescent="0.15">
      <c r="A6518" t="s">
        <v>8475</v>
      </c>
      <c r="B6518" s="6">
        <v>1688126</v>
      </c>
    </row>
    <row r="6519" spans="1:2" x14ac:dyDescent="0.15">
      <c r="A6519" t="s">
        <v>8476</v>
      </c>
      <c r="B6519" s="6">
        <v>1409175</v>
      </c>
    </row>
    <row r="6520" spans="1:2" x14ac:dyDescent="0.15">
      <c r="A6520" t="s">
        <v>8477</v>
      </c>
      <c r="B6520" s="6">
        <v>1282224</v>
      </c>
    </row>
    <row r="6521" spans="1:2" x14ac:dyDescent="0.15">
      <c r="A6521" t="s">
        <v>8478</v>
      </c>
      <c r="B6521" s="6">
        <v>1418149</v>
      </c>
    </row>
    <row r="6522" spans="1:2" x14ac:dyDescent="0.15">
      <c r="A6522" t="s">
        <v>1510</v>
      </c>
      <c r="B6522" s="6">
        <v>894158</v>
      </c>
    </row>
    <row r="6523" spans="1:2" x14ac:dyDescent="0.15">
      <c r="A6523" t="s">
        <v>761</v>
      </c>
      <c r="B6523" s="6">
        <v>1781983</v>
      </c>
    </row>
    <row r="6524" spans="1:2" x14ac:dyDescent="0.15">
      <c r="A6524" t="s">
        <v>8479</v>
      </c>
      <c r="B6524" s="6">
        <v>858707</v>
      </c>
    </row>
    <row r="6525" spans="1:2" x14ac:dyDescent="0.15">
      <c r="A6525" t="s">
        <v>8480</v>
      </c>
      <c r="B6525" s="6">
        <v>33533</v>
      </c>
    </row>
    <row r="6526" spans="1:2" x14ac:dyDescent="0.15">
      <c r="A6526" t="s">
        <v>8481</v>
      </c>
      <c r="B6526" s="6">
        <v>1656501</v>
      </c>
    </row>
    <row r="6527" spans="1:2" x14ac:dyDescent="0.15">
      <c r="A6527" t="s">
        <v>2308</v>
      </c>
      <c r="B6527" s="6">
        <v>12239</v>
      </c>
    </row>
    <row r="6528" spans="1:2" x14ac:dyDescent="0.15">
      <c r="A6528" t="s">
        <v>297</v>
      </c>
      <c r="B6528" s="6">
        <v>1513818</v>
      </c>
    </row>
    <row r="6529" spans="1:2" x14ac:dyDescent="0.15">
      <c r="A6529" t="s">
        <v>8482</v>
      </c>
      <c r="B6529" s="6">
        <v>1294404</v>
      </c>
    </row>
    <row r="6530" spans="1:2" x14ac:dyDescent="0.15">
      <c r="A6530" t="s">
        <v>1923</v>
      </c>
      <c r="B6530" s="6">
        <v>1131343</v>
      </c>
    </row>
    <row r="6531" spans="1:2" x14ac:dyDescent="0.15">
      <c r="A6531" t="s">
        <v>8483</v>
      </c>
      <c r="B6531" s="6">
        <v>1815021</v>
      </c>
    </row>
    <row r="6532" spans="1:2" x14ac:dyDescent="0.15">
      <c r="A6532" t="s">
        <v>2293</v>
      </c>
      <c r="B6532" s="6">
        <v>1513525</v>
      </c>
    </row>
    <row r="6533" spans="1:2" x14ac:dyDescent="0.15">
      <c r="A6533" t="s">
        <v>1271</v>
      </c>
      <c r="B6533" s="6">
        <v>318306</v>
      </c>
    </row>
    <row r="6534" spans="1:2" x14ac:dyDescent="0.15">
      <c r="A6534" t="s">
        <v>2912</v>
      </c>
      <c r="B6534" s="6">
        <v>57725</v>
      </c>
    </row>
    <row r="6535" spans="1:2" x14ac:dyDescent="0.15">
      <c r="A6535" t="s">
        <v>8484</v>
      </c>
      <c r="B6535" s="6">
        <v>845385</v>
      </c>
    </row>
    <row r="6536" spans="1:2" x14ac:dyDescent="0.15">
      <c r="A6536" t="s">
        <v>8485</v>
      </c>
      <c r="B6536" s="6">
        <v>1495651</v>
      </c>
    </row>
    <row r="6537" spans="1:2" x14ac:dyDescent="0.15">
      <c r="A6537" t="s">
        <v>8486</v>
      </c>
      <c r="B6537" s="6">
        <v>939930</v>
      </c>
    </row>
    <row r="6538" spans="1:2" x14ac:dyDescent="0.15">
      <c r="A6538" t="s">
        <v>1436</v>
      </c>
      <c r="B6538" s="6">
        <v>1671818</v>
      </c>
    </row>
    <row r="6539" spans="1:2" x14ac:dyDescent="0.15">
      <c r="A6539" t="s">
        <v>8487</v>
      </c>
      <c r="B6539" s="6">
        <v>356037</v>
      </c>
    </row>
    <row r="6540" spans="1:2" x14ac:dyDescent="0.15">
      <c r="A6540" t="s">
        <v>8488</v>
      </c>
      <c r="B6540" s="6">
        <v>319458</v>
      </c>
    </row>
    <row r="6541" spans="1:2" x14ac:dyDescent="0.15">
      <c r="A6541" t="s">
        <v>8489</v>
      </c>
      <c r="B6541" s="6">
        <v>1771755</v>
      </c>
    </row>
    <row r="6542" spans="1:2" x14ac:dyDescent="0.15">
      <c r="A6542" t="s">
        <v>8490</v>
      </c>
      <c r="B6542" s="6">
        <v>1678848</v>
      </c>
    </row>
    <row r="6543" spans="1:2" x14ac:dyDescent="0.15">
      <c r="A6543" t="s">
        <v>2411</v>
      </c>
      <c r="B6543" s="6">
        <v>1109504</v>
      </c>
    </row>
    <row r="6544" spans="1:2" x14ac:dyDescent="0.15">
      <c r="A6544" t="s">
        <v>8491</v>
      </c>
      <c r="B6544" s="6">
        <v>944480</v>
      </c>
    </row>
    <row r="6545" spans="1:2" x14ac:dyDescent="0.15">
      <c r="A6545" t="s">
        <v>8492</v>
      </c>
      <c r="B6545" s="6">
        <v>773717</v>
      </c>
    </row>
    <row r="6546" spans="1:2" x14ac:dyDescent="0.15">
      <c r="A6546" t="s">
        <v>8493</v>
      </c>
      <c r="B6546" s="6">
        <v>1034760</v>
      </c>
    </row>
    <row r="6547" spans="1:2" x14ac:dyDescent="0.15">
      <c r="A6547" t="s">
        <v>2179</v>
      </c>
      <c r="B6547" s="6">
        <v>320017</v>
      </c>
    </row>
    <row r="6548" spans="1:2" x14ac:dyDescent="0.15">
      <c r="A6548" t="s">
        <v>8494</v>
      </c>
      <c r="B6548" s="6">
        <v>1288750</v>
      </c>
    </row>
    <row r="6549" spans="1:2" x14ac:dyDescent="0.15">
      <c r="A6549" t="s">
        <v>8495</v>
      </c>
      <c r="B6549" s="6">
        <v>1545634</v>
      </c>
    </row>
    <row r="6550" spans="1:2" x14ac:dyDescent="0.15">
      <c r="A6550" t="s">
        <v>8496</v>
      </c>
      <c r="B6550" s="6">
        <v>1844392</v>
      </c>
    </row>
    <row r="6551" spans="1:2" x14ac:dyDescent="0.15">
      <c r="A6551" t="s">
        <v>8497</v>
      </c>
      <c r="B6551" s="6">
        <v>1365388</v>
      </c>
    </row>
    <row r="6552" spans="1:2" x14ac:dyDescent="0.15">
      <c r="A6552" t="s">
        <v>8498</v>
      </c>
      <c r="B6552" s="6">
        <v>1816906</v>
      </c>
    </row>
    <row r="6553" spans="1:2" x14ac:dyDescent="0.15">
      <c r="A6553" t="s">
        <v>8499</v>
      </c>
      <c r="B6553" s="6">
        <v>1307579</v>
      </c>
    </row>
    <row r="6554" spans="1:2" x14ac:dyDescent="0.15">
      <c r="A6554" t="s">
        <v>2320</v>
      </c>
      <c r="B6554" s="6">
        <v>1716947</v>
      </c>
    </row>
    <row r="6555" spans="1:2" x14ac:dyDescent="0.15">
      <c r="A6555" t="s">
        <v>8500</v>
      </c>
      <c r="B6555" s="6">
        <v>889348</v>
      </c>
    </row>
    <row r="6556" spans="1:2" x14ac:dyDescent="0.15">
      <c r="A6556" t="s">
        <v>1667</v>
      </c>
      <c r="B6556" s="6">
        <v>1595353</v>
      </c>
    </row>
    <row r="6557" spans="1:2" x14ac:dyDescent="0.15">
      <c r="A6557" t="s">
        <v>2994</v>
      </c>
      <c r="B6557" s="6">
        <v>1041024</v>
      </c>
    </row>
    <row r="6558" spans="1:2" x14ac:dyDescent="0.15">
      <c r="A6558" t="s">
        <v>8501</v>
      </c>
      <c r="B6558" s="6">
        <v>793628</v>
      </c>
    </row>
    <row r="6559" spans="1:2" x14ac:dyDescent="0.15">
      <c r="A6559" t="s">
        <v>8502</v>
      </c>
      <c r="B6559" s="6">
        <v>79661</v>
      </c>
    </row>
    <row r="6560" spans="1:2" x14ac:dyDescent="0.15">
      <c r="A6560" t="s">
        <v>8503</v>
      </c>
      <c r="B6560" s="6">
        <v>1299865</v>
      </c>
    </row>
    <row r="6561" spans="1:2" x14ac:dyDescent="0.15">
      <c r="A6561" t="s">
        <v>8504</v>
      </c>
      <c r="B6561" s="6">
        <v>1467761</v>
      </c>
    </row>
    <row r="6562" spans="1:2" x14ac:dyDescent="0.15">
      <c r="A6562" t="s">
        <v>8505</v>
      </c>
      <c r="B6562" s="6">
        <v>1786182</v>
      </c>
    </row>
    <row r="6563" spans="1:2" x14ac:dyDescent="0.15">
      <c r="A6563" t="s">
        <v>8506</v>
      </c>
      <c r="B6563" s="6">
        <v>1288770</v>
      </c>
    </row>
    <row r="6564" spans="1:2" x14ac:dyDescent="0.15">
      <c r="A6564" t="s">
        <v>8507</v>
      </c>
      <c r="B6564" s="6">
        <v>1582581</v>
      </c>
    </row>
    <row r="6565" spans="1:2" x14ac:dyDescent="0.15">
      <c r="A6565" t="s">
        <v>8508</v>
      </c>
      <c r="B6565" s="6">
        <v>1518561</v>
      </c>
    </row>
    <row r="6566" spans="1:2" x14ac:dyDescent="0.15">
      <c r="A6566" t="s">
        <v>2992</v>
      </c>
      <c r="B6566" s="6">
        <v>810509</v>
      </c>
    </row>
    <row r="6567" spans="1:2" x14ac:dyDescent="0.15">
      <c r="A6567" t="s">
        <v>8509</v>
      </c>
      <c r="B6567" s="6">
        <v>1499961</v>
      </c>
    </row>
    <row r="6568" spans="1:2" x14ac:dyDescent="0.15">
      <c r="A6568" t="s">
        <v>8510</v>
      </c>
      <c r="B6568" s="6">
        <v>1730869</v>
      </c>
    </row>
    <row r="6569" spans="1:2" x14ac:dyDescent="0.15">
      <c r="A6569" t="s">
        <v>8511</v>
      </c>
      <c r="B6569" s="6">
        <v>1878835</v>
      </c>
    </row>
    <row r="6570" spans="1:2" x14ac:dyDescent="0.15">
      <c r="A6570" t="s">
        <v>8512</v>
      </c>
      <c r="B6570" s="6">
        <v>1491829</v>
      </c>
    </row>
    <row r="6571" spans="1:2" x14ac:dyDescent="0.15">
      <c r="A6571" t="s">
        <v>1516</v>
      </c>
      <c r="B6571" s="6">
        <v>1101026</v>
      </c>
    </row>
    <row r="6572" spans="1:2" x14ac:dyDescent="0.15">
      <c r="A6572" t="s">
        <v>8513</v>
      </c>
      <c r="B6572" s="6">
        <v>1169483</v>
      </c>
    </row>
    <row r="6573" spans="1:2" x14ac:dyDescent="0.15">
      <c r="A6573" t="s">
        <v>8514</v>
      </c>
      <c r="B6573" s="6">
        <v>721693</v>
      </c>
    </row>
    <row r="6574" spans="1:2" x14ac:dyDescent="0.15">
      <c r="A6574" t="s">
        <v>8515</v>
      </c>
      <c r="B6574" s="6">
        <v>1556266</v>
      </c>
    </row>
    <row r="6575" spans="1:2" x14ac:dyDescent="0.15">
      <c r="A6575" t="s">
        <v>8516</v>
      </c>
      <c r="B6575" s="6">
        <v>1009922</v>
      </c>
    </row>
    <row r="6576" spans="1:2" x14ac:dyDescent="0.15">
      <c r="A6576" t="s">
        <v>8517</v>
      </c>
      <c r="B6576" s="6">
        <v>1640384</v>
      </c>
    </row>
    <row r="6577" spans="1:2" x14ac:dyDescent="0.15">
      <c r="A6577" t="s">
        <v>8518</v>
      </c>
      <c r="B6577" s="6">
        <v>1619096</v>
      </c>
    </row>
    <row r="6578" spans="1:2" x14ac:dyDescent="0.15">
      <c r="A6578" t="s">
        <v>8519</v>
      </c>
      <c r="B6578" s="6">
        <v>1350073</v>
      </c>
    </row>
    <row r="6579" spans="1:2" x14ac:dyDescent="0.15">
      <c r="A6579" t="s">
        <v>8520</v>
      </c>
      <c r="B6579" s="6">
        <v>927719</v>
      </c>
    </row>
    <row r="6580" spans="1:2" x14ac:dyDescent="0.15">
      <c r="A6580" t="s">
        <v>1078</v>
      </c>
      <c r="B6580" s="6">
        <v>1035354</v>
      </c>
    </row>
    <row r="6581" spans="1:2" x14ac:dyDescent="0.15">
      <c r="A6581" t="s">
        <v>8521</v>
      </c>
      <c r="B6581" s="6">
        <v>1775898</v>
      </c>
    </row>
    <row r="6582" spans="1:2" x14ac:dyDescent="0.15">
      <c r="A6582" t="s">
        <v>2306</v>
      </c>
      <c r="B6582" s="6">
        <v>1427925</v>
      </c>
    </row>
    <row r="6583" spans="1:2" x14ac:dyDescent="0.15">
      <c r="A6583" t="s">
        <v>8522</v>
      </c>
      <c r="B6583" s="6">
        <v>1527613</v>
      </c>
    </row>
    <row r="6584" spans="1:2" x14ac:dyDescent="0.15">
      <c r="A6584" t="s">
        <v>8523</v>
      </c>
      <c r="B6584" s="6">
        <v>915358</v>
      </c>
    </row>
    <row r="6585" spans="1:2" x14ac:dyDescent="0.15">
      <c r="A6585" t="s">
        <v>8524</v>
      </c>
      <c r="B6585" s="6">
        <v>1064722</v>
      </c>
    </row>
    <row r="6586" spans="1:2" x14ac:dyDescent="0.15">
      <c r="A6586" t="s">
        <v>8525</v>
      </c>
      <c r="B6586" s="6">
        <v>899782</v>
      </c>
    </row>
    <row r="6587" spans="1:2" x14ac:dyDescent="0.15">
      <c r="A6587" t="s">
        <v>2475</v>
      </c>
      <c r="B6587" s="6">
        <v>1589150</v>
      </c>
    </row>
    <row r="6588" spans="1:2" x14ac:dyDescent="0.15">
      <c r="A6588" t="s">
        <v>1075</v>
      </c>
      <c r="B6588" s="6">
        <v>1540159</v>
      </c>
    </row>
    <row r="6589" spans="1:2" x14ac:dyDescent="0.15">
      <c r="A6589" t="s">
        <v>8526</v>
      </c>
      <c r="B6589" s="6">
        <v>50292</v>
      </c>
    </row>
    <row r="6590" spans="1:2" x14ac:dyDescent="0.15">
      <c r="A6590" t="s">
        <v>1891</v>
      </c>
      <c r="B6590" s="6">
        <v>1560258</v>
      </c>
    </row>
    <row r="6591" spans="1:2" x14ac:dyDescent="0.15">
      <c r="A6591" t="s">
        <v>8527</v>
      </c>
      <c r="B6591" s="6">
        <v>1000230</v>
      </c>
    </row>
    <row r="6592" spans="1:2" x14ac:dyDescent="0.15">
      <c r="A6592" t="s">
        <v>8528</v>
      </c>
      <c r="B6592" s="6">
        <v>1763543</v>
      </c>
    </row>
    <row r="6593" spans="1:2" x14ac:dyDescent="0.15">
      <c r="A6593" t="s">
        <v>8529</v>
      </c>
      <c r="B6593" s="6">
        <v>1785566</v>
      </c>
    </row>
    <row r="6594" spans="1:2" x14ac:dyDescent="0.15">
      <c r="A6594" t="s">
        <v>8530</v>
      </c>
      <c r="B6594" s="6">
        <v>1743745</v>
      </c>
    </row>
    <row r="6595" spans="1:2" x14ac:dyDescent="0.15">
      <c r="A6595" t="s">
        <v>8531</v>
      </c>
      <c r="B6595" s="6">
        <v>766792</v>
      </c>
    </row>
    <row r="6596" spans="1:2" x14ac:dyDescent="0.15">
      <c r="A6596" t="s">
        <v>2920</v>
      </c>
      <c r="B6596" s="6">
        <v>1549084</v>
      </c>
    </row>
    <row r="6597" spans="1:2" x14ac:dyDescent="0.15">
      <c r="A6597" t="s">
        <v>2311</v>
      </c>
      <c r="B6597" s="6">
        <v>1645469</v>
      </c>
    </row>
    <row r="6598" spans="1:2" x14ac:dyDescent="0.15">
      <c r="A6598" t="s">
        <v>500</v>
      </c>
      <c r="B6598" s="6">
        <v>1130598</v>
      </c>
    </row>
    <row r="6599" spans="1:2" x14ac:dyDescent="0.15">
      <c r="A6599" t="s">
        <v>2657</v>
      </c>
      <c r="B6599" s="6">
        <v>1401395</v>
      </c>
    </row>
    <row r="6600" spans="1:2" x14ac:dyDescent="0.15">
      <c r="A6600" t="s">
        <v>8532</v>
      </c>
      <c r="B6600" s="6">
        <v>1480170</v>
      </c>
    </row>
    <row r="6601" spans="1:2" x14ac:dyDescent="0.15">
      <c r="A6601" t="s">
        <v>8533</v>
      </c>
      <c r="B6601" s="6">
        <v>826253</v>
      </c>
    </row>
    <row r="6602" spans="1:2" x14ac:dyDescent="0.15">
      <c r="A6602" t="s">
        <v>8534</v>
      </c>
      <c r="B6602" s="6">
        <v>1733298</v>
      </c>
    </row>
    <row r="6603" spans="1:2" x14ac:dyDescent="0.15">
      <c r="A6603" t="s">
        <v>8535</v>
      </c>
      <c r="B6603" s="6">
        <v>1539850</v>
      </c>
    </row>
    <row r="6604" spans="1:2" x14ac:dyDescent="0.15">
      <c r="A6604" t="s">
        <v>496</v>
      </c>
      <c r="B6604" s="6">
        <v>1094038</v>
      </c>
    </row>
    <row r="6605" spans="1:2" x14ac:dyDescent="0.15">
      <c r="A6605" t="s">
        <v>8536</v>
      </c>
      <c r="B6605" s="6">
        <v>880406</v>
      </c>
    </row>
    <row r="6606" spans="1:2" x14ac:dyDescent="0.15">
      <c r="A6606" t="s">
        <v>8537</v>
      </c>
      <c r="B6606" s="6">
        <v>704172</v>
      </c>
    </row>
    <row r="6607" spans="1:2" x14ac:dyDescent="0.15">
      <c r="A6607" t="s">
        <v>8538</v>
      </c>
      <c r="B6607" s="6">
        <v>944075</v>
      </c>
    </row>
    <row r="6608" spans="1:2" x14ac:dyDescent="0.15">
      <c r="A6608" t="s">
        <v>8539</v>
      </c>
      <c r="B6608" s="6">
        <v>1539680</v>
      </c>
    </row>
    <row r="6609" spans="1:2" x14ac:dyDescent="0.15">
      <c r="A6609" t="s">
        <v>8540</v>
      </c>
      <c r="B6609" s="6">
        <v>1508527</v>
      </c>
    </row>
    <row r="6610" spans="1:2" x14ac:dyDescent="0.15">
      <c r="A6610" t="s">
        <v>8541</v>
      </c>
      <c r="B6610" s="6">
        <v>1296484</v>
      </c>
    </row>
    <row r="6611" spans="1:2" x14ac:dyDescent="0.15">
      <c r="A6611" t="s">
        <v>8542</v>
      </c>
      <c r="B6611" s="6">
        <v>1762239</v>
      </c>
    </row>
    <row r="6612" spans="1:2" x14ac:dyDescent="0.15">
      <c r="A6612" t="s">
        <v>8543</v>
      </c>
      <c r="B6612" s="6">
        <v>1117057</v>
      </c>
    </row>
    <row r="6613" spans="1:2" x14ac:dyDescent="0.15">
      <c r="A6613" t="s">
        <v>8544</v>
      </c>
      <c r="B6613" s="6">
        <v>1826135</v>
      </c>
    </row>
    <row r="6614" spans="1:2" x14ac:dyDescent="0.15">
      <c r="A6614" t="s">
        <v>8545</v>
      </c>
      <c r="B6614" s="6">
        <v>1780785</v>
      </c>
    </row>
    <row r="6615" spans="1:2" x14ac:dyDescent="0.15">
      <c r="A6615" t="s">
        <v>8546</v>
      </c>
      <c r="B6615" s="6">
        <v>797465</v>
      </c>
    </row>
    <row r="6616" spans="1:2" x14ac:dyDescent="0.15">
      <c r="A6616" t="s">
        <v>8547</v>
      </c>
      <c r="B6616" s="6">
        <v>1650696</v>
      </c>
    </row>
    <row r="6617" spans="1:2" x14ac:dyDescent="0.15">
      <c r="A6617" t="s">
        <v>2916</v>
      </c>
      <c r="B6617" s="6">
        <v>1760173</v>
      </c>
    </row>
    <row r="6618" spans="1:2" x14ac:dyDescent="0.15">
      <c r="A6618" t="s">
        <v>8548</v>
      </c>
      <c r="B6618" s="6">
        <v>910679</v>
      </c>
    </row>
    <row r="6619" spans="1:2" x14ac:dyDescent="0.15">
      <c r="A6619" t="s">
        <v>8549</v>
      </c>
      <c r="B6619" s="6">
        <v>1737193</v>
      </c>
    </row>
    <row r="6620" spans="1:2" x14ac:dyDescent="0.15">
      <c r="A6620" t="s">
        <v>8550</v>
      </c>
      <c r="B6620" s="6">
        <v>1823365</v>
      </c>
    </row>
    <row r="6621" spans="1:2" x14ac:dyDescent="0.15">
      <c r="A6621" t="s">
        <v>2652</v>
      </c>
      <c r="B6621" s="6">
        <v>1558569</v>
      </c>
    </row>
    <row r="6622" spans="1:2" x14ac:dyDescent="0.15">
      <c r="A6622" t="s">
        <v>8551</v>
      </c>
      <c r="B6622" s="6">
        <v>351998</v>
      </c>
    </row>
    <row r="6623" spans="1:2" x14ac:dyDescent="0.15">
      <c r="A6623" t="s">
        <v>2917</v>
      </c>
      <c r="B6623" s="6">
        <v>1704287</v>
      </c>
    </row>
    <row r="6624" spans="1:2" x14ac:dyDescent="0.15">
      <c r="A6624" t="s">
        <v>8552</v>
      </c>
      <c r="B6624" s="6">
        <v>1600422</v>
      </c>
    </row>
    <row r="6625" spans="1:2" x14ac:dyDescent="0.15">
      <c r="A6625" t="s">
        <v>8553</v>
      </c>
      <c r="B6625" s="6">
        <v>1529113</v>
      </c>
    </row>
    <row r="6626" spans="1:2" x14ac:dyDescent="0.15">
      <c r="A6626" t="s">
        <v>8554</v>
      </c>
      <c r="B6626" s="6">
        <v>1812727</v>
      </c>
    </row>
    <row r="6627" spans="1:2" x14ac:dyDescent="0.15">
      <c r="A6627" t="s">
        <v>1642</v>
      </c>
      <c r="B6627" s="6">
        <v>1505512</v>
      </c>
    </row>
    <row r="6628" spans="1:2" x14ac:dyDescent="0.15">
      <c r="A6628" t="s">
        <v>8555</v>
      </c>
      <c r="B6628" s="6">
        <v>1687451</v>
      </c>
    </row>
    <row r="6629" spans="1:2" x14ac:dyDescent="0.15">
      <c r="A6629" t="s">
        <v>8556</v>
      </c>
      <c r="B6629" s="6">
        <v>1054721</v>
      </c>
    </row>
    <row r="6630" spans="1:2" x14ac:dyDescent="0.15">
      <c r="A6630" t="s">
        <v>2883</v>
      </c>
      <c r="B6630" s="6">
        <v>1074871</v>
      </c>
    </row>
    <row r="6631" spans="1:2" x14ac:dyDescent="0.15">
      <c r="A6631" t="s">
        <v>2653</v>
      </c>
      <c r="B6631" s="6">
        <v>1044378</v>
      </c>
    </row>
    <row r="6632" spans="1:2" x14ac:dyDescent="0.15">
      <c r="A6632" t="s">
        <v>1932</v>
      </c>
      <c r="B6632" s="6">
        <v>1750149</v>
      </c>
    </row>
    <row r="6633" spans="1:2" x14ac:dyDescent="0.15">
      <c r="A6633" t="s">
        <v>8557</v>
      </c>
      <c r="B6633" s="6">
        <v>1107280</v>
      </c>
    </row>
    <row r="6634" spans="1:2" x14ac:dyDescent="0.15">
      <c r="A6634" t="s">
        <v>8558</v>
      </c>
      <c r="B6634" s="6">
        <v>1829794</v>
      </c>
    </row>
    <row r="6635" spans="1:2" x14ac:dyDescent="0.15">
      <c r="A6635" t="s">
        <v>2909</v>
      </c>
      <c r="B6635" s="6">
        <v>1530766</v>
      </c>
    </row>
    <row r="6636" spans="1:2" x14ac:dyDescent="0.15">
      <c r="A6636" t="s">
        <v>8559</v>
      </c>
      <c r="B6636" s="6">
        <v>1750106</v>
      </c>
    </row>
    <row r="6637" spans="1:2" x14ac:dyDescent="0.15">
      <c r="A6637" t="s">
        <v>1950</v>
      </c>
      <c r="B6637" s="6">
        <v>1574232</v>
      </c>
    </row>
    <row r="6638" spans="1:2" x14ac:dyDescent="0.15">
      <c r="A6638" t="s">
        <v>8560</v>
      </c>
      <c r="B6638" s="6">
        <v>1826397</v>
      </c>
    </row>
    <row r="6639" spans="1:2" x14ac:dyDescent="0.15">
      <c r="A6639" t="s">
        <v>8561</v>
      </c>
      <c r="B6639" s="6">
        <v>1681348</v>
      </c>
    </row>
    <row r="6640" spans="1:2" x14ac:dyDescent="0.15">
      <c r="A6640" t="s">
        <v>2650</v>
      </c>
      <c r="B6640" s="6">
        <v>1136174</v>
      </c>
    </row>
    <row r="6641" spans="1:2" x14ac:dyDescent="0.15">
      <c r="A6641" t="s">
        <v>8562</v>
      </c>
      <c r="B6641" s="6">
        <v>1004989</v>
      </c>
    </row>
    <row r="6642" spans="1:2" x14ac:dyDescent="0.15">
      <c r="A6642" t="s">
        <v>1939</v>
      </c>
      <c r="B6642" s="6">
        <v>1742927</v>
      </c>
    </row>
    <row r="6643" spans="1:2" x14ac:dyDescent="0.15">
      <c r="A6643" t="s">
        <v>8563</v>
      </c>
      <c r="B6643" s="6">
        <v>1616741</v>
      </c>
    </row>
    <row r="6644" spans="1:2" x14ac:dyDescent="0.15">
      <c r="A6644" t="s">
        <v>8564</v>
      </c>
      <c r="B6644" s="6">
        <v>1846715</v>
      </c>
    </row>
    <row r="6645" spans="1:2" x14ac:dyDescent="0.15">
      <c r="A6645" t="s">
        <v>8565</v>
      </c>
      <c r="B6645" s="6">
        <v>315958</v>
      </c>
    </row>
    <row r="6646" spans="1:2" x14ac:dyDescent="0.15">
      <c r="A6646" t="s">
        <v>8566</v>
      </c>
      <c r="B6646" s="6">
        <v>1417370</v>
      </c>
    </row>
    <row r="6647" spans="1:2" x14ac:dyDescent="0.15">
      <c r="A6647" t="s">
        <v>8567</v>
      </c>
      <c r="B6647" s="6">
        <v>1754664</v>
      </c>
    </row>
    <row r="6648" spans="1:2" x14ac:dyDescent="0.15">
      <c r="A6648" t="s">
        <v>2919</v>
      </c>
      <c r="B6648" s="6">
        <v>1584751</v>
      </c>
    </row>
    <row r="6649" spans="1:2" x14ac:dyDescent="0.15">
      <c r="A6649" t="s">
        <v>8568</v>
      </c>
      <c r="B6649" s="6">
        <v>1864055</v>
      </c>
    </row>
    <row r="6650" spans="1:2" x14ac:dyDescent="0.15">
      <c r="A6650" t="s">
        <v>8569</v>
      </c>
      <c r="B6650" s="6">
        <v>728385</v>
      </c>
    </row>
    <row r="6651" spans="1:2" x14ac:dyDescent="0.15">
      <c r="A6651" t="s">
        <v>8570</v>
      </c>
      <c r="B6651" s="6">
        <v>1178727</v>
      </c>
    </row>
    <row r="6652" spans="1:2" x14ac:dyDescent="0.15">
      <c r="A6652" t="s">
        <v>2294</v>
      </c>
      <c r="B6652" s="6">
        <v>1618835</v>
      </c>
    </row>
    <row r="6653" spans="1:2" x14ac:dyDescent="0.15">
      <c r="A6653" t="s">
        <v>8571</v>
      </c>
      <c r="B6653" s="6">
        <v>1030471</v>
      </c>
    </row>
    <row r="6654" spans="1:2" x14ac:dyDescent="0.15">
      <c r="A6654" t="s">
        <v>8572</v>
      </c>
      <c r="B6654" s="6">
        <v>1570843</v>
      </c>
    </row>
    <row r="6655" spans="1:2" x14ac:dyDescent="0.15">
      <c r="A6655" t="s">
        <v>1281</v>
      </c>
      <c r="B6655" s="6">
        <v>1349929</v>
      </c>
    </row>
    <row r="6656" spans="1:2" x14ac:dyDescent="0.15">
      <c r="A6656" t="s">
        <v>8573</v>
      </c>
      <c r="B6656" s="6">
        <v>1285543</v>
      </c>
    </row>
    <row r="6657" spans="1:2" x14ac:dyDescent="0.15">
      <c r="A6657" t="s">
        <v>2183</v>
      </c>
      <c r="B6657" s="6">
        <v>925741</v>
      </c>
    </row>
    <row r="6658" spans="1:2" x14ac:dyDescent="0.15">
      <c r="A6658" t="s">
        <v>8574</v>
      </c>
      <c r="B6658" s="6">
        <v>1584831</v>
      </c>
    </row>
    <row r="6659" spans="1:2" x14ac:dyDescent="0.15">
      <c r="A6659" t="s">
        <v>8575</v>
      </c>
      <c r="B6659" s="6">
        <v>1569083</v>
      </c>
    </row>
    <row r="6660" spans="1:2" x14ac:dyDescent="0.15">
      <c r="A6660" t="s">
        <v>8576</v>
      </c>
      <c r="B6660" s="6">
        <v>1703073</v>
      </c>
    </row>
    <row r="6661" spans="1:2" x14ac:dyDescent="0.15">
      <c r="A6661" t="s">
        <v>8577</v>
      </c>
      <c r="B6661" s="6">
        <v>1418115</v>
      </c>
    </row>
    <row r="6662" spans="1:2" x14ac:dyDescent="0.15">
      <c r="A6662" t="s">
        <v>618</v>
      </c>
      <c r="B6662" s="6">
        <v>1544227</v>
      </c>
    </row>
    <row r="6663" spans="1:2" x14ac:dyDescent="0.15">
      <c r="A6663" t="s">
        <v>8578</v>
      </c>
      <c r="B6663" s="6">
        <v>1716338</v>
      </c>
    </row>
    <row r="6664" spans="1:2" x14ac:dyDescent="0.15">
      <c r="A6664" t="s">
        <v>2974</v>
      </c>
      <c r="B6664" s="6">
        <v>1001907</v>
      </c>
    </row>
    <row r="6665" spans="1:2" x14ac:dyDescent="0.15">
      <c r="A6665" t="s">
        <v>340</v>
      </c>
      <c r="B6665" s="6">
        <v>1166272</v>
      </c>
    </row>
    <row r="6666" spans="1:2" x14ac:dyDescent="0.15">
      <c r="A6666" t="s">
        <v>8579</v>
      </c>
      <c r="B6666" s="6">
        <v>1067873</v>
      </c>
    </row>
    <row r="6667" spans="1:2" x14ac:dyDescent="0.15">
      <c r="A6667" t="s">
        <v>8580</v>
      </c>
      <c r="B6667" s="6">
        <v>89140</v>
      </c>
    </row>
    <row r="6668" spans="1:2" x14ac:dyDescent="0.15">
      <c r="A6668" t="s">
        <v>8581</v>
      </c>
      <c r="B6668" s="6">
        <v>1580110</v>
      </c>
    </row>
    <row r="6669" spans="1:2" x14ac:dyDescent="0.15">
      <c r="A6669" t="s">
        <v>8582</v>
      </c>
      <c r="B6669" s="6">
        <v>1101433</v>
      </c>
    </row>
    <row r="6670" spans="1:2" x14ac:dyDescent="0.15">
      <c r="A6670" t="s">
        <v>133</v>
      </c>
      <c r="B6670" s="6">
        <v>1611747</v>
      </c>
    </row>
    <row r="6671" spans="1:2" x14ac:dyDescent="0.15">
      <c r="A6671" t="s">
        <v>8583</v>
      </c>
      <c r="B6671" s="6">
        <v>1408146</v>
      </c>
    </row>
    <row r="6672" spans="1:2" x14ac:dyDescent="0.15">
      <c r="A6672" t="s">
        <v>8584</v>
      </c>
      <c r="B6672" s="6">
        <v>10048</v>
      </c>
    </row>
    <row r="6673" spans="1:2" x14ac:dyDescent="0.15">
      <c r="A6673" t="s">
        <v>8585</v>
      </c>
      <c r="B6673" s="6">
        <v>1816172</v>
      </c>
    </row>
    <row r="6674" spans="1:2" x14ac:dyDescent="0.15">
      <c r="A6674" t="s">
        <v>8586</v>
      </c>
      <c r="B6674" s="6">
        <v>1168981</v>
      </c>
    </row>
    <row r="6675" spans="1:2" x14ac:dyDescent="0.15">
      <c r="A6675" t="s">
        <v>8587</v>
      </c>
      <c r="B6675" s="6">
        <v>1640043</v>
      </c>
    </row>
    <row r="6676" spans="1:2" x14ac:dyDescent="0.15">
      <c r="A6676" t="s">
        <v>8588</v>
      </c>
      <c r="B6676" s="6">
        <v>1760903</v>
      </c>
    </row>
    <row r="6677" spans="1:2" x14ac:dyDescent="0.15">
      <c r="A6677" t="s">
        <v>8589</v>
      </c>
      <c r="B6677" s="6">
        <v>1709819</v>
      </c>
    </row>
    <row r="6678" spans="1:2" x14ac:dyDescent="0.15">
      <c r="A6678" t="s">
        <v>8590</v>
      </c>
      <c r="B6678" s="6">
        <v>1281189</v>
      </c>
    </row>
    <row r="6679" spans="1:2" x14ac:dyDescent="0.15">
      <c r="A6679" t="s">
        <v>8591</v>
      </c>
      <c r="B6679" s="6">
        <v>885307</v>
      </c>
    </row>
    <row r="6680" spans="1:2" x14ac:dyDescent="0.15">
      <c r="A6680" t="s">
        <v>8592</v>
      </c>
      <c r="B6680" s="6">
        <v>1329606</v>
      </c>
    </row>
    <row r="6681" spans="1:2" x14ac:dyDescent="0.15">
      <c r="A6681" t="s">
        <v>8593</v>
      </c>
      <c r="B6681" s="6">
        <v>1865429</v>
      </c>
    </row>
    <row r="6682" spans="1:2" x14ac:dyDescent="0.15">
      <c r="A6682" t="s">
        <v>8594</v>
      </c>
      <c r="B6682" s="6">
        <v>1502758</v>
      </c>
    </row>
    <row r="6683" spans="1:2" x14ac:dyDescent="0.15">
      <c r="A6683" t="s">
        <v>8595</v>
      </c>
      <c r="B6683" s="6">
        <v>1590695</v>
      </c>
    </row>
    <row r="6684" spans="1:2" x14ac:dyDescent="0.15">
      <c r="A6684" t="s">
        <v>1082</v>
      </c>
      <c r="B6684" s="6">
        <v>819050</v>
      </c>
    </row>
    <row r="6685" spans="1:2" x14ac:dyDescent="0.15">
      <c r="A6685" t="s">
        <v>8596</v>
      </c>
      <c r="B6685" s="6">
        <v>1016178</v>
      </c>
    </row>
    <row r="6686" spans="1:2" x14ac:dyDescent="0.15">
      <c r="A6686" t="s">
        <v>8597</v>
      </c>
      <c r="B6686" s="6">
        <v>1414767</v>
      </c>
    </row>
    <row r="6687" spans="1:2" x14ac:dyDescent="0.15">
      <c r="A6687" t="s">
        <v>8598</v>
      </c>
      <c r="B6687" s="6">
        <v>1855509</v>
      </c>
    </row>
    <row r="6688" spans="1:2" x14ac:dyDescent="0.15">
      <c r="A6688" t="s">
        <v>8599</v>
      </c>
      <c r="B6688" s="6">
        <v>1839285</v>
      </c>
    </row>
    <row r="6689" spans="1:2" x14ac:dyDescent="0.15">
      <c r="A6689" t="s">
        <v>1910</v>
      </c>
      <c r="B6689" s="6">
        <v>1841330</v>
      </c>
    </row>
    <row r="6690" spans="1:2" x14ac:dyDescent="0.15">
      <c r="A6690" t="s">
        <v>8600</v>
      </c>
      <c r="B6690" s="6">
        <v>1838128</v>
      </c>
    </row>
    <row r="6691" spans="1:2" x14ac:dyDescent="0.15">
      <c r="A6691" t="s">
        <v>8601</v>
      </c>
      <c r="B6691" s="6">
        <v>1314772</v>
      </c>
    </row>
    <row r="6692" spans="1:2" x14ac:dyDescent="0.15">
      <c r="A6692" t="s">
        <v>2926</v>
      </c>
      <c r="B6692" s="6">
        <v>1815436</v>
      </c>
    </row>
    <row r="6693" spans="1:2" x14ac:dyDescent="0.15">
      <c r="A6693" t="s">
        <v>8602</v>
      </c>
      <c r="B6693" s="6">
        <v>1782037</v>
      </c>
    </row>
    <row r="6694" spans="1:2" x14ac:dyDescent="0.15">
      <c r="A6694" t="s">
        <v>2478</v>
      </c>
      <c r="B6694" s="6">
        <v>1468679</v>
      </c>
    </row>
    <row r="6695" spans="1:2" x14ac:dyDescent="0.15">
      <c r="A6695" t="s">
        <v>8603</v>
      </c>
      <c r="B6695" s="6">
        <v>1790665</v>
      </c>
    </row>
    <row r="6696" spans="1:2" x14ac:dyDescent="0.15">
      <c r="A6696" t="s">
        <v>8604</v>
      </c>
      <c r="B6696" s="6">
        <v>1270436</v>
      </c>
    </row>
    <row r="6697" spans="1:2" x14ac:dyDescent="0.15">
      <c r="A6697" t="s">
        <v>2910</v>
      </c>
      <c r="B6697" s="6">
        <v>888721</v>
      </c>
    </row>
    <row r="6698" spans="1:2" x14ac:dyDescent="0.15">
      <c r="A6698" t="s">
        <v>582</v>
      </c>
      <c r="B6698" s="6">
        <v>1857044</v>
      </c>
    </row>
    <row r="6699" spans="1:2" x14ac:dyDescent="0.15">
      <c r="A6699" t="s">
        <v>2343</v>
      </c>
      <c r="B6699" s="6">
        <v>1809616</v>
      </c>
    </row>
    <row r="6700" spans="1:2" x14ac:dyDescent="0.15">
      <c r="A6700" t="s">
        <v>8605</v>
      </c>
      <c r="B6700" s="6">
        <v>1013706</v>
      </c>
    </row>
    <row r="6701" spans="1:2" x14ac:dyDescent="0.15">
      <c r="A6701" t="s">
        <v>8606</v>
      </c>
      <c r="B6701" s="6">
        <v>1410738</v>
      </c>
    </row>
    <row r="6702" spans="1:2" x14ac:dyDescent="0.15">
      <c r="A6702" t="s">
        <v>2418</v>
      </c>
      <c r="B6702" s="6">
        <v>315545</v>
      </c>
    </row>
    <row r="6703" spans="1:2" x14ac:dyDescent="0.15">
      <c r="A6703" t="s">
        <v>8607</v>
      </c>
      <c r="B6703" s="6">
        <v>895665</v>
      </c>
    </row>
    <row r="6704" spans="1:2" x14ac:dyDescent="0.15">
      <c r="A6704" t="s">
        <v>8608</v>
      </c>
      <c r="B6704" s="6">
        <v>1755058</v>
      </c>
    </row>
    <row r="6705" spans="1:2" x14ac:dyDescent="0.15">
      <c r="A6705" t="s">
        <v>8609</v>
      </c>
      <c r="B6705" s="6">
        <v>19871</v>
      </c>
    </row>
    <row r="6706" spans="1:2" x14ac:dyDescent="0.15">
      <c r="A6706" t="s">
        <v>8610</v>
      </c>
      <c r="B6706" s="6">
        <v>1355839</v>
      </c>
    </row>
    <row r="6707" spans="1:2" x14ac:dyDescent="0.15">
      <c r="A6707" t="s">
        <v>8611</v>
      </c>
      <c r="B6707" s="6">
        <v>1554818</v>
      </c>
    </row>
    <row r="6708" spans="1:2" x14ac:dyDescent="0.15">
      <c r="A6708" t="s">
        <v>2885</v>
      </c>
      <c r="B6708" s="6">
        <v>1618500</v>
      </c>
    </row>
    <row r="6709" spans="1:2" x14ac:dyDescent="0.15">
      <c r="A6709" t="s">
        <v>8612</v>
      </c>
      <c r="B6709" s="6">
        <v>1713923</v>
      </c>
    </row>
    <row r="6710" spans="1:2" x14ac:dyDescent="0.15">
      <c r="A6710" t="s">
        <v>8613</v>
      </c>
      <c r="B6710" s="6">
        <v>1519469</v>
      </c>
    </row>
    <row r="6711" spans="1:2" x14ac:dyDescent="0.15">
      <c r="A6711" t="s">
        <v>8614</v>
      </c>
      <c r="B6711" s="6">
        <v>1807389</v>
      </c>
    </row>
    <row r="6712" spans="1:2" x14ac:dyDescent="0.15">
      <c r="A6712" t="s">
        <v>8615</v>
      </c>
      <c r="B6712" s="6">
        <v>1817975</v>
      </c>
    </row>
    <row r="6713" spans="1:2" x14ac:dyDescent="0.15">
      <c r="A6713" t="s">
        <v>8616</v>
      </c>
      <c r="B6713" s="6">
        <v>1626696</v>
      </c>
    </row>
    <row r="6714" spans="1:2" x14ac:dyDescent="0.15">
      <c r="A6714" t="s">
        <v>8617</v>
      </c>
      <c r="B6714" s="6">
        <v>1009891</v>
      </c>
    </row>
    <row r="6715" spans="1:2" x14ac:dyDescent="0.15">
      <c r="A6715" t="s">
        <v>2984</v>
      </c>
      <c r="B6715" s="6">
        <v>1497253</v>
      </c>
    </row>
    <row r="6716" spans="1:2" x14ac:dyDescent="0.15">
      <c r="A6716" t="s">
        <v>8618</v>
      </c>
      <c r="B6716" s="6">
        <v>1063537</v>
      </c>
    </row>
    <row r="6717" spans="1:2" x14ac:dyDescent="0.15">
      <c r="A6717" t="s">
        <v>8619</v>
      </c>
      <c r="B6717" s="6">
        <v>1164888</v>
      </c>
    </row>
    <row r="6718" spans="1:2" x14ac:dyDescent="0.15">
      <c r="A6718" t="s">
        <v>8620</v>
      </c>
      <c r="B6718" s="6">
        <v>1518461</v>
      </c>
    </row>
    <row r="6719" spans="1:2" x14ac:dyDescent="0.15">
      <c r="A6719" t="s">
        <v>8621</v>
      </c>
      <c r="B6719" s="6">
        <v>1331612</v>
      </c>
    </row>
    <row r="6720" spans="1:2" x14ac:dyDescent="0.15">
      <c r="A6720" t="s">
        <v>8622</v>
      </c>
      <c r="B6720" s="6">
        <v>1349706</v>
      </c>
    </row>
    <row r="6721" spans="1:2" x14ac:dyDescent="0.15">
      <c r="A6721" t="s">
        <v>8623</v>
      </c>
      <c r="B6721" s="6">
        <v>90168</v>
      </c>
    </row>
    <row r="6722" spans="1:2" x14ac:dyDescent="0.15">
      <c r="A6722" t="s">
        <v>8624</v>
      </c>
      <c r="B6722" s="6">
        <v>1421819</v>
      </c>
    </row>
    <row r="6723" spans="1:2" x14ac:dyDescent="0.15">
      <c r="A6723" t="s">
        <v>2915</v>
      </c>
      <c r="B6723" s="6">
        <v>1043961</v>
      </c>
    </row>
    <row r="6724" spans="1:2" x14ac:dyDescent="0.15">
      <c r="A6724" t="s">
        <v>8625</v>
      </c>
      <c r="B6724" s="6">
        <v>1592560</v>
      </c>
    </row>
    <row r="6725" spans="1:2" x14ac:dyDescent="0.15">
      <c r="A6725" t="s">
        <v>8626</v>
      </c>
      <c r="B6725" s="6">
        <v>1337085</v>
      </c>
    </row>
    <row r="6726" spans="1:2" x14ac:dyDescent="0.15">
      <c r="A6726" t="s">
        <v>488</v>
      </c>
      <c r="B6726" s="6">
        <v>1029125</v>
      </c>
    </row>
    <row r="6727" spans="1:2" x14ac:dyDescent="0.15">
      <c r="A6727" t="s">
        <v>8627</v>
      </c>
      <c r="B6727" s="6">
        <v>1751700</v>
      </c>
    </row>
    <row r="6728" spans="1:2" x14ac:dyDescent="0.15">
      <c r="A6728" t="s">
        <v>8628</v>
      </c>
      <c r="B6728" s="6">
        <v>82473</v>
      </c>
    </row>
    <row r="6729" spans="1:2" x14ac:dyDescent="0.15">
      <c r="A6729" t="s">
        <v>8629</v>
      </c>
      <c r="B6729" s="6">
        <v>1588084</v>
      </c>
    </row>
    <row r="6730" spans="1:2" x14ac:dyDescent="0.15">
      <c r="A6730" t="s">
        <v>8630</v>
      </c>
      <c r="B6730" s="6">
        <v>1305323</v>
      </c>
    </row>
    <row r="6731" spans="1:2" x14ac:dyDescent="0.15">
      <c r="A6731" t="s">
        <v>8631</v>
      </c>
      <c r="B6731" s="6">
        <v>826326</v>
      </c>
    </row>
    <row r="6732" spans="1:2" x14ac:dyDescent="0.15">
      <c r="A6732" t="s">
        <v>8632</v>
      </c>
      <c r="B6732" s="6">
        <v>1758736</v>
      </c>
    </row>
    <row r="6733" spans="1:2" x14ac:dyDescent="0.15">
      <c r="A6733" t="s">
        <v>8633</v>
      </c>
      <c r="B6733" s="6">
        <v>868822</v>
      </c>
    </row>
    <row r="6734" spans="1:2" x14ac:dyDescent="0.15">
      <c r="A6734" t="s">
        <v>2474</v>
      </c>
      <c r="B6734" s="6">
        <v>727510</v>
      </c>
    </row>
    <row r="6735" spans="1:2" x14ac:dyDescent="0.15">
      <c r="A6735" t="s">
        <v>8634</v>
      </c>
      <c r="B6735" s="6">
        <v>1833908</v>
      </c>
    </row>
    <row r="6736" spans="1:2" x14ac:dyDescent="0.15">
      <c r="A6736" t="s">
        <v>8635</v>
      </c>
      <c r="B6736" s="6">
        <v>1024672</v>
      </c>
    </row>
    <row r="6737" spans="1:2" x14ac:dyDescent="0.15">
      <c r="A6737" t="s">
        <v>8636</v>
      </c>
      <c r="B6737" s="6">
        <v>1477009</v>
      </c>
    </row>
    <row r="6738" spans="1:2" x14ac:dyDescent="0.15">
      <c r="A6738" t="s">
        <v>8637</v>
      </c>
      <c r="B6738" s="6">
        <v>1393772</v>
      </c>
    </row>
    <row r="6739" spans="1:2" x14ac:dyDescent="0.15">
      <c r="A6739" t="s">
        <v>8638</v>
      </c>
      <c r="B6739" s="6">
        <v>1781726</v>
      </c>
    </row>
    <row r="6740" spans="1:2" x14ac:dyDescent="0.15">
      <c r="A6740" t="s">
        <v>2432</v>
      </c>
      <c r="B6740" s="6">
        <v>1016504</v>
      </c>
    </row>
    <row r="6741" spans="1:2" x14ac:dyDescent="0.15">
      <c r="A6741" t="s">
        <v>8639</v>
      </c>
      <c r="B6741" s="6">
        <v>1750593</v>
      </c>
    </row>
    <row r="6742" spans="1:2" x14ac:dyDescent="0.15">
      <c r="A6742" t="s">
        <v>8640</v>
      </c>
      <c r="B6742" s="6">
        <v>1410172</v>
      </c>
    </row>
    <row r="6743" spans="1:2" x14ac:dyDescent="0.15">
      <c r="A6743" t="s">
        <v>8641</v>
      </c>
      <c r="B6743" s="6">
        <v>1046327</v>
      </c>
    </row>
    <row r="6744" spans="1:2" x14ac:dyDescent="0.15">
      <c r="A6744" t="s">
        <v>1275</v>
      </c>
      <c r="B6744" s="6">
        <v>812796</v>
      </c>
    </row>
    <row r="6745" spans="1:2" x14ac:dyDescent="0.15">
      <c r="A6745" t="s">
        <v>8642</v>
      </c>
      <c r="B6745" s="6">
        <v>1629210</v>
      </c>
    </row>
    <row r="6746" spans="1:2" x14ac:dyDescent="0.15">
      <c r="A6746" t="s">
        <v>8643</v>
      </c>
      <c r="B6746" s="6">
        <v>892482</v>
      </c>
    </row>
    <row r="6747" spans="1:2" x14ac:dyDescent="0.15">
      <c r="A6747" t="s">
        <v>8644</v>
      </c>
      <c r="B6747" s="6">
        <v>1300781</v>
      </c>
    </row>
    <row r="6748" spans="1:2" x14ac:dyDescent="0.15">
      <c r="A6748" t="s">
        <v>8645</v>
      </c>
      <c r="B6748" s="6">
        <v>942126</v>
      </c>
    </row>
    <row r="6749" spans="1:2" x14ac:dyDescent="0.15">
      <c r="A6749" t="s">
        <v>8646</v>
      </c>
      <c r="B6749" s="6">
        <v>1493130</v>
      </c>
    </row>
    <row r="6750" spans="1:2" x14ac:dyDescent="0.15">
      <c r="A6750" t="s">
        <v>8647</v>
      </c>
      <c r="B6750" s="6">
        <v>1169034</v>
      </c>
    </row>
    <row r="6751" spans="1:2" x14ac:dyDescent="0.15">
      <c r="A6751" t="s">
        <v>8648</v>
      </c>
      <c r="B6751" s="6">
        <v>1103833</v>
      </c>
    </row>
    <row r="6752" spans="1:2" x14ac:dyDescent="0.15">
      <c r="A6752" t="s">
        <v>2422</v>
      </c>
      <c r="B6752" s="6">
        <v>1087022</v>
      </c>
    </row>
    <row r="6753" spans="1:2" x14ac:dyDescent="0.15">
      <c r="A6753" t="s">
        <v>8649</v>
      </c>
      <c r="B6753" s="6">
        <v>1336364</v>
      </c>
    </row>
    <row r="6754" spans="1:2" x14ac:dyDescent="0.15">
      <c r="A6754" t="s">
        <v>8650</v>
      </c>
      <c r="B6754" s="6">
        <v>1633441</v>
      </c>
    </row>
    <row r="6755" spans="1:2" x14ac:dyDescent="0.15">
      <c r="A6755" t="s">
        <v>2335</v>
      </c>
      <c r="B6755" s="6">
        <v>1815903</v>
      </c>
    </row>
    <row r="6756" spans="1:2" x14ac:dyDescent="0.15">
      <c r="A6756" t="s">
        <v>8651</v>
      </c>
      <c r="B6756" s="6">
        <v>1708441</v>
      </c>
    </row>
    <row r="6757" spans="1:2" x14ac:dyDescent="0.15">
      <c r="A6757" t="s">
        <v>2331</v>
      </c>
      <c r="B6757" s="6">
        <v>1351172</v>
      </c>
    </row>
    <row r="6758" spans="1:2" x14ac:dyDescent="0.15">
      <c r="A6758" t="s">
        <v>2078</v>
      </c>
      <c r="B6758" s="6">
        <v>1534133</v>
      </c>
    </row>
    <row r="6759" spans="1:2" x14ac:dyDescent="0.15">
      <c r="A6759" t="s">
        <v>8652</v>
      </c>
      <c r="B6759" s="6">
        <v>1684425</v>
      </c>
    </row>
    <row r="6760" spans="1:2" x14ac:dyDescent="0.15">
      <c r="A6760" t="s">
        <v>2424</v>
      </c>
      <c r="B6760" s="6">
        <v>1643301</v>
      </c>
    </row>
    <row r="6761" spans="1:2" x14ac:dyDescent="0.15">
      <c r="A6761" t="s">
        <v>8653</v>
      </c>
      <c r="B6761" s="6">
        <v>1635729</v>
      </c>
    </row>
    <row r="6762" spans="1:2" x14ac:dyDescent="0.15">
      <c r="A6762" t="s">
        <v>8654</v>
      </c>
      <c r="B6762" s="6">
        <v>1140215</v>
      </c>
    </row>
    <row r="6763" spans="1:2" x14ac:dyDescent="0.15">
      <c r="A6763" t="s">
        <v>8655</v>
      </c>
      <c r="B6763" s="6">
        <v>1397047</v>
      </c>
    </row>
    <row r="6764" spans="1:2" x14ac:dyDescent="0.15">
      <c r="A6764" t="s">
        <v>8656</v>
      </c>
      <c r="B6764" s="6">
        <v>1310630</v>
      </c>
    </row>
    <row r="6765" spans="1:2" x14ac:dyDescent="0.15">
      <c r="A6765" t="s">
        <v>8657</v>
      </c>
      <c r="B6765" s="6">
        <v>1687277</v>
      </c>
    </row>
    <row r="6766" spans="1:2" x14ac:dyDescent="0.15">
      <c r="A6766" t="s">
        <v>8658</v>
      </c>
      <c r="B6766" s="6">
        <v>1023994</v>
      </c>
    </row>
    <row r="6767" spans="1:2" x14ac:dyDescent="0.15">
      <c r="A6767" t="s">
        <v>8659</v>
      </c>
      <c r="B6767" s="6">
        <v>1083220</v>
      </c>
    </row>
    <row r="6768" spans="1:2" x14ac:dyDescent="0.15">
      <c r="A6768" t="s">
        <v>8660</v>
      </c>
      <c r="B6768" s="6">
        <v>1263011</v>
      </c>
    </row>
    <row r="6769" spans="1:2" x14ac:dyDescent="0.15">
      <c r="A6769" t="s">
        <v>8661</v>
      </c>
      <c r="B6769" s="6">
        <v>352955</v>
      </c>
    </row>
    <row r="6770" spans="1:2" x14ac:dyDescent="0.15">
      <c r="A6770" t="s">
        <v>8662</v>
      </c>
      <c r="B6770" s="6">
        <v>1442620</v>
      </c>
    </row>
    <row r="6771" spans="1:2" x14ac:dyDescent="0.15">
      <c r="A6771" t="s">
        <v>8663</v>
      </c>
      <c r="B6771" s="6">
        <v>1462223</v>
      </c>
    </row>
    <row r="6772" spans="1:2" x14ac:dyDescent="0.15">
      <c r="A6772" t="s">
        <v>8664</v>
      </c>
      <c r="B6772" s="6">
        <v>1741534</v>
      </c>
    </row>
    <row r="6773" spans="1:2" x14ac:dyDescent="0.15">
      <c r="A6773" t="s">
        <v>2423</v>
      </c>
      <c r="B6773" s="6">
        <v>1557376</v>
      </c>
    </row>
    <row r="6774" spans="1:2" x14ac:dyDescent="0.15">
      <c r="A6774" t="s">
        <v>8665</v>
      </c>
      <c r="B6774" s="6">
        <v>1300734</v>
      </c>
    </row>
    <row r="6775" spans="1:2" x14ac:dyDescent="0.15">
      <c r="A6775" t="s">
        <v>8666</v>
      </c>
      <c r="B6775" s="6">
        <v>850971</v>
      </c>
    </row>
    <row r="6776" spans="1:2" x14ac:dyDescent="0.15">
      <c r="A6776" t="s">
        <v>8667</v>
      </c>
      <c r="B6776" s="6">
        <v>313364</v>
      </c>
    </row>
    <row r="6777" spans="1:2" x14ac:dyDescent="0.15">
      <c r="A6777" t="s">
        <v>1072</v>
      </c>
      <c r="B6777" s="6">
        <v>1566044</v>
      </c>
    </row>
    <row r="6778" spans="1:2" x14ac:dyDescent="0.15">
      <c r="A6778" t="s">
        <v>753</v>
      </c>
      <c r="B6778" s="6">
        <v>861838</v>
      </c>
    </row>
    <row r="6779" spans="1:2" x14ac:dyDescent="0.15">
      <c r="A6779" t="s">
        <v>8668</v>
      </c>
      <c r="B6779" s="6">
        <v>1469443</v>
      </c>
    </row>
    <row r="6780" spans="1:2" x14ac:dyDescent="0.15">
      <c r="A6780" t="s">
        <v>2928</v>
      </c>
      <c r="B6780" s="6">
        <v>1419554</v>
      </c>
    </row>
    <row r="6781" spans="1:2" x14ac:dyDescent="0.15">
      <c r="A6781" t="s">
        <v>8669</v>
      </c>
      <c r="B6781" s="6">
        <v>1611831</v>
      </c>
    </row>
    <row r="6782" spans="1:2" x14ac:dyDescent="0.15">
      <c r="A6782" t="s">
        <v>8670</v>
      </c>
      <c r="B6782" s="6">
        <v>1104038</v>
      </c>
    </row>
    <row r="6783" spans="1:2" x14ac:dyDescent="0.15">
      <c r="A6783" t="s">
        <v>2417</v>
      </c>
      <c r="B6783" s="6">
        <v>1449349</v>
      </c>
    </row>
    <row r="6784" spans="1:2" x14ac:dyDescent="0.15">
      <c r="A6784" t="s">
        <v>8671</v>
      </c>
      <c r="B6784" s="6">
        <v>1527541</v>
      </c>
    </row>
    <row r="6785" spans="1:2" x14ac:dyDescent="0.15">
      <c r="A6785" t="s">
        <v>8672</v>
      </c>
      <c r="B6785" s="6">
        <v>1406434</v>
      </c>
    </row>
    <row r="6786" spans="1:2" x14ac:dyDescent="0.15">
      <c r="A6786" t="s">
        <v>2476</v>
      </c>
      <c r="B6786" s="6">
        <v>1569340</v>
      </c>
    </row>
    <row r="6787" spans="1:2" x14ac:dyDescent="0.15">
      <c r="A6787" t="s">
        <v>8673</v>
      </c>
      <c r="B6787" s="6">
        <v>1025561</v>
      </c>
    </row>
    <row r="6788" spans="1:2" x14ac:dyDescent="0.15">
      <c r="A6788" t="s">
        <v>8674</v>
      </c>
      <c r="B6788" s="6">
        <v>1689448</v>
      </c>
    </row>
    <row r="6789" spans="1:2" x14ac:dyDescent="0.15">
      <c r="A6789" t="s">
        <v>1291</v>
      </c>
      <c r="B6789" s="6">
        <v>922247</v>
      </c>
    </row>
    <row r="6790" spans="1:2" x14ac:dyDescent="0.15">
      <c r="A6790" t="s">
        <v>8675</v>
      </c>
      <c r="B6790" s="6">
        <v>1083522</v>
      </c>
    </row>
    <row r="6791" spans="1:2" x14ac:dyDescent="0.15">
      <c r="A6791" t="s">
        <v>8676</v>
      </c>
      <c r="B6791" s="6">
        <v>1487198</v>
      </c>
    </row>
    <row r="6792" spans="1:2" x14ac:dyDescent="0.15">
      <c r="A6792" t="s">
        <v>8677</v>
      </c>
      <c r="B6792" s="6">
        <v>1021096</v>
      </c>
    </row>
    <row r="6793" spans="1:2" x14ac:dyDescent="0.15">
      <c r="A6793" t="s">
        <v>8678</v>
      </c>
      <c r="B6793" s="6">
        <v>719494</v>
      </c>
    </row>
    <row r="6794" spans="1:2" x14ac:dyDescent="0.15">
      <c r="A6794" t="s">
        <v>8679</v>
      </c>
      <c r="B6794" s="6">
        <v>1624985</v>
      </c>
    </row>
    <row r="6795" spans="1:2" x14ac:dyDescent="0.15">
      <c r="A6795" t="s">
        <v>8680</v>
      </c>
      <c r="B6795" s="6">
        <v>867038</v>
      </c>
    </row>
    <row r="6796" spans="1:2" x14ac:dyDescent="0.15">
      <c r="A6796" t="s">
        <v>8681</v>
      </c>
      <c r="B6796" s="6">
        <v>1692981</v>
      </c>
    </row>
    <row r="6797" spans="1:2" x14ac:dyDescent="0.15">
      <c r="A6797" t="s">
        <v>2421</v>
      </c>
      <c r="B6797" s="6">
        <v>707511</v>
      </c>
    </row>
    <row r="6798" spans="1:2" x14ac:dyDescent="0.15">
      <c r="A6798" t="s">
        <v>2918</v>
      </c>
      <c r="B6798" s="6">
        <v>1729944</v>
      </c>
    </row>
    <row r="6799" spans="1:2" x14ac:dyDescent="0.15">
      <c r="A6799" t="s">
        <v>8682</v>
      </c>
      <c r="B6799" s="6">
        <v>1463208</v>
      </c>
    </row>
    <row r="6800" spans="1:2" x14ac:dyDescent="0.15">
      <c r="A6800" t="s">
        <v>8683</v>
      </c>
      <c r="B6800" s="6">
        <v>1138608</v>
      </c>
    </row>
    <row r="6801" spans="1:2" x14ac:dyDescent="0.15">
      <c r="A6801" t="s">
        <v>8684</v>
      </c>
      <c r="B6801" s="6">
        <v>1411165</v>
      </c>
    </row>
    <row r="6802" spans="1:2" x14ac:dyDescent="0.15">
      <c r="A6802" t="s">
        <v>2477</v>
      </c>
      <c r="B6802" s="6">
        <v>1400271</v>
      </c>
    </row>
    <row r="6803" spans="1:2" x14ac:dyDescent="0.15">
      <c r="A6803" t="s">
        <v>241</v>
      </c>
      <c r="B6803" s="6">
        <v>1671584</v>
      </c>
    </row>
    <row r="6804" spans="1:2" x14ac:dyDescent="0.15">
      <c r="A6804" t="s">
        <v>1935</v>
      </c>
      <c r="B6804" s="6">
        <v>1598646</v>
      </c>
    </row>
    <row r="6805" spans="1:2" x14ac:dyDescent="0.15">
      <c r="A6805" t="s">
        <v>8685</v>
      </c>
      <c r="B6805" s="6">
        <v>1682241</v>
      </c>
    </row>
    <row r="6806" spans="1:2" x14ac:dyDescent="0.15">
      <c r="A6806" t="s">
        <v>1663</v>
      </c>
      <c r="B6806" s="6">
        <v>1522602</v>
      </c>
    </row>
    <row r="6807" spans="1:2" x14ac:dyDescent="0.15">
      <c r="A6807" t="s">
        <v>8686</v>
      </c>
      <c r="B6807" s="6">
        <v>1502292</v>
      </c>
    </row>
    <row r="6808" spans="1:2" x14ac:dyDescent="0.15">
      <c r="A6808" t="s">
        <v>8687</v>
      </c>
      <c r="B6808" s="6">
        <v>1781193</v>
      </c>
    </row>
    <row r="6809" spans="1:2" x14ac:dyDescent="0.15">
      <c r="A6809" t="s">
        <v>8688</v>
      </c>
      <c r="B6809" s="6">
        <v>1763329</v>
      </c>
    </row>
    <row r="6810" spans="1:2" x14ac:dyDescent="0.15">
      <c r="A6810" t="s">
        <v>2325</v>
      </c>
      <c r="B6810" s="6">
        <v>1708331</v>
      </c>
    </row>
    <row r="6811" spans="1:2" x14ac:dyDescent="0.15">
      <c r="A6811" t="s">
        <v>8689</v>
      </c>
      <c r="B6811" s="6">
        <v>1304161</v>
      </c>
    </row>
    <row r="6812" spans="1:2" x14ac:dyDescent="0.15">
      <c r="A6812" t="s">
        <v>8690</v>
      </c>
      <c r="B6812" s="6">
        <v>1274032</v>
      </c>
    </row>
    <row r="6813" spans="1:2" x14ac:dyDescent="0.15">
      <c r="A6813" t="s">
        <v>8691</v>
      </c>
      <c r="B6813" s="6">
        <v>1088413</v>
      </c>
    </row>
    <row r="6814" spans="1:2" x14ac:dyDescent="0.15">
      <c r="A6814" t="s">
        <v>8692</v>
      </c>
      <c r="B6814" s="6">
        <v>1161814</v>
      </c>
    </row>
    <row r="6815" spans="1:2" x14ac:dyDescent="0.15">
      <c r="A6815" t="s">
        <v>8693</v>
      </c>
      <c r="B6815" s="6">
        <v>1495584</v>
      </c>
    </row>
    <row r="6816" spans="1:2" x14ac:dyDescent="0.15">
      <c r="A6816" t="s">
        <v>8694</v>
      </c>
      <c r="B6816" s="6">
        <v>1510832</v>
      </c>
    </row>
    <row r="6817" spans="1:2" x14ac:dyDescent="0.15">
      <c r="A6817" t="s">
        <v>148</v>
      </c>
      <c r="B6817" s="6">
        <v>1133818</v>
      </c>
    </row>
    <row r="6818" spans="1:2" x14ac:dyDescent="0.15">
      <c r="A6818" t="s">
        <v>8695</v>
      </c>
      <c r="B6818" s="6">
        <v>1784254</v>
      </c>
    </row>
    <row r="6819" spans="1:2" x14ac:dyDescent="0.15">
      <c r="A6819" t="s">
        <v>8696</v>
      </c>
      <c r="B6819" s="6">
        <v>1747661</v>
      </c>
    </row>
    <row r="6820" spans="1:2" x14ac:dyDescent="0.15">
      <c r="A6820" t="s">
        <v>8697</v>
      </c>
      <c r="B6820" s="6">
        <v>1781397</v>
      </c>
    </row>
    <row r="6821" spans="1:2" x14ac:dyDescent="0.15">
      <c r="A6821" t="s">
        <v>8698</v>
      </c>
      <c r="B6821" s="6">
        <v>1775085</v>
      </c>
    </row>
    <row r="6822" spans="1:2" x14ac:dyDescent="0.15">
      <c r="A6822" t="s">
        <v>8699</v>
      </c>
      <c r="B6822" s="6">
        <v>1482753</v>
      </c>
    </row>
    <row r="6823" spans="1:2" x14ac:dyDescent="0.15">
      <c r="A6823" t="s">
        <v>8700</v>
      </c>
      <c r="B6823" s="6">
        <v>1134765</v>
      </c>
    </row>
    <row r="6824" spans="1:2" x14ac:dyDescent="0.15">
      <c r="A6824" t="s">
        <v>8701</v>
      </c>
      <c r="B6824" s="6">
        <v>1755953</v>
      </c>
    </row>
    <row r="6825" spans="1:2" x14ac:dyDescent="0.15">
      <c r="A6825" t="s">
        <v>1915</v>
      </c>
      <c r="B6825" s="6">
        <v>1636050</v>
      </c>
    </row>
    <row r="6826" spans="1:2" x14ac:dyDescent="0.15">
      <c r="A6826" t="s">
        <v>8702</v>
      </c>
      <c r="B6826" s="6">
        <v>1109486</v>
      </c>
    </row>
    <row r="6827" spans="1:2" x14ac:dyDescent="0.15">
      <c r="A6827" t="s">
        <v>8703</v>
      </c>
      <c r="B6827" s="6">
        <v>1603993</v>
      </c>
    </row>
    <row r="6828" spans="1:2" x14ac:dyDescent="0.15">
      <c r="A6828" t="s">
        <v>8704</v>
      </c>
      <c r="B6828" s="6">
        <v>1384437</v>
      </c>
    </row>
    <row r="6829" spans="1:2" x14ac:dyDescent="0.15">
      <c r="A6829" t="s">
        <v>8705</v>
      </c>
      <c r="B6829" s="6">
        <v>1591890</v>
      </c>
    </row>
    <row r="6830" spans="1:2" x14ac:dyDescent="0.15">
      <c r="A6830" t="s">
        <v>2317</v>
      </c>
      <c r="B6830" s="6">
        <v>1585608</v>
      </c>
    </row>
    <row r="6831" spans="1:2" x14ac:dyDescent="0.15">
      <c r="A6831" t="s">
        <v>2430</v>
      </c>
      <c r="B6831" s="6">
        <v>1443863</v>
      </c>
    </row>
    <row r="6832" spans="1:2" x14ac:dyDescent="0.15">
      <c r="A6832" t="s">
        <v>8706</v>
      </c>
      <c r="B6832" s="6">
        <v>1672572</v>
      </c>
    </row>
    <row r="6833" spans="1:2" x14ac:dyDescent="0.15">
      <c r="A6833" t="s">
        <v>2961</v>
      </c>
      <c r="B6833" s="6">
        <v>1369290</v>
      </c>
    </row>
    <row r="6834" spans="1:2" x14ac:dyDescent="0.15">
      <c r="A6834" t="s">
        <v>8707</v>
      </c>
      <c r="B6834" s="6">
        <v>1781405</v>
      </c>
    </row>
    <row r="6835" spans="1:2" x14ac:dyDescent="0.15">
      <c r="A6835" t="s">
        <v>8708</v>
      </c>
      <c r="B6835" s="6">
        <v>1698702</v>
      </c>
    </row>
    <row r="6836" spans="1:2" x14ac:dyDescent="0.15">
      <c r="A6836" t="s">
        <v>2186</v>
      </c>
      <c r="B6836" s="6">
        <v>946486</v>
      </c>
    </row>
    <row r="6837" spans="1:2" x14ac:dyDescent="0.15">
      <c r="A6837" t="s">
        <v>8709</v>
      </c>
      <c r="B6837" s="6">
        <v>1552670</v>
      </c>
    </row>
    <row r="6838" spans="1:2" x14ac:dyDescent="0.15">
      <c r="A6838" t="s">
        <v>8710</v>
      </c>
      <c r="B6838" s="6">
        <v>732026</v>
      </c>
    </row>
    <row r="6839" spans="1:2" x14ac:dyDescent="0.15">
      <c r="A6839" t="s">
        <v>8711</v>
      </c>
      <c r="B6839" s="6">
        <v>1784440</v>
      </c>
    </row>
    <row r="6840" spans="1:2" x14ac:dyDescent="0.15">
      <c r="A6840" t="s">
        <v>8712</v>
      </c>
      <c r="B6840" s="6">
        <v>1413745</v>
      </c>
    </row>
    <row r="6841" spans="1:2" x14ac:dyDescent="0.15">
      <c r="A6841" t="s">
        <v>8713</v>
      </c>
      <c r="B6841" s="6">
        <v>1029744</v>
      </c>
    </row>
    <row r="6842" spans="1:2" x14ac:dyDescent="0.15">
      <c r="A6842" t="s">
        <v>8714</v>
      </c>
      <c r="B6842" s="6">
        <v>1714562</v>
      </c>
    </row>
    <row r="6843" spans="1:2" x14ac:dyDescent="0.15">
      <c r="A6843" t="s">
        <v>8715</v>
      </c>
      <c r="B6843" s="6">
        <v>1106213</v>
      </c>
    </row>
    <row r="6844" spans="1:2" x14ac:dyDescent="0.15">
      <c r="A6844" t="s">
        <v>8716</v>
      </c>
      <c r="B6844" s="6">
        <v>1680637</v>
      </c>
    </row>
    <row r="6845" spans="1:2" x14ac:dyDescent="0.15">
      <c r="A6845" t="s">
        <v>8717</v>
      </c>
      <c r="B6845" s="6">
        <v>1463833</v>
      </c>
    </row>
    <row r="6846" spans="1:2" x14ac:dyDescent="0.15">
      <c r="A6846" t="s">
        <v>8718</v>
      </c>
      <c r="B6846" s="6">
        <v>1381074</v>
      </c>
    </row>
    <row r="6847" spans="1:2" x14ac:dyDescent="0.15">
      <c r="A6847" t="s">
        <v>2914</v>
      </c>
      <c r="B6847" s="6">
        <v>1289850</v>
      </c>
    </row>
    <row r="6848" spans="1:2" x14ac:dyDescent="0.15">
      <c r="A6848" t="s">
        <v>8719</v>
      </c>
      <c r="B6848" s="6">
        <v>1593773</v>
      </c>
    </row>
    <row r="6849" spans="1:2" x14ac:dyDescent="0.15">
      <c r="A6849" t="s">
        <v>8720</v>
      </c>
      <c r="B6849" s="6">
        <v>943184</v>
      </c>
    </row>
    <row r="6850" spans="1:2" x14ac:dyDescent="0.15">
      <c r="A6850" t="s">
        <v>8721</v>
      </c>
      <c r="B6850" s="6">
        <v>1540684</v>
      </c>
    </row>
    <row r="6851" spans="1:2" x14ac:dyDescent="0.15">
      <c r="A6851" t="s">
        <v>8722</v>
      </c>
      <c r="B6851" s="6">
        <v>747540</v>
      </c>
    </row>
    <row r="6852" spans="1:2" x14ac:dyDescent="0.15">
      <c r="A6852" t="s">
        <v>8723</v>
      </c>
      <c r="B6852" s="6">
        <v>91668</v>
      </c>
    </row>
    <row r="6853" spans="1:2" x14ac:dyDescent="0.15">
      <c r="A6853" t="s">
        <v>8724</v>
      </c>
      <c r="B6853" s="6">
        <v>1412126</v>
      </c>
    </row>
    <row r="6854" spans="1:2" x14ac:dyDescent="0.15">
      <c r="A6854" t="s">
        <v>8725</v>
      </c>
      <c r="B6854" s="6">
        <v>1609258</v>
      </c>
    </row>
    <row r="6855" spans="1:2" x14ac:dyDescent="0.15">
      <c r="A6855" t="s">
        <v>8726</v>
      </c>
      <c r="B6855" s="6">
        <v>1522142</v>
      </c>
    </row>
    <row r="6856" spans="1:2" x14ac:dyDescent="0.15">
      <c r="A6856" t="s">
        <v>8727</v>
      </c>
      <c r="B6856" s="6">
        <v>1288855</v>
      </c>
    </row>
    <row r="6857" spans="1:2" x14ac:dyDescent="0.15">
      <c r="A6857" t="s">
        <v>2927</v>
      </c>
      <c r="B6857" s="6">
        <v>1433607</v>
      </c>
    </row>
    <row r="6858" spans="1:2" x14ac:dyDescent="0.15">
      <c r="A6858" t="s">
        <v>8728</v>
      </c>
      <c r="B6858" s="6">
        <v>1026980</v>
      </c>
    </row>
    <row r="6859" spans="1:2" x14ac:dyDescent="0.15">
      <c r="A6859" t="s">
        <v>2923</v>
      </c>
      <c r="B6859" s="6">
        <v>1512922</v>
      </c>
    </row>
    <row r="6860" spans="1:2" x14ac:dyDescent="0.15">
      <c r="A6860" t="s">
        <v>8729</v>
      </c>
      <c r="B6860" s="6">
        <v>1684888</v>
      </c>
    </row>
    <row r="6861" spans="1:2" x14ac:dyDescent="0.15">
      <c r="A6861" t="s">
        <v>8730</v>
      </c>
      <c r="B6861" s="6">
        <v>1598323</v>
      </c>
    </row>
    <row r="6862" spans="1:2" x14ac:dyDescent="0.15">
      <c r="A6862" t="s">
        <v>2429</v>
      </c>
      <c r="B6862" s="6">
        <v>1516551</v>
      </c>
    </row>
    <row r="6863" spans="1:2" x14ac:dyDescent="0.15">
      <c r="A6863" t="s">
        <v>8731</v>
      </c>
      <c r="B6863" s="6">
        <v>1591565</v>
      </c>
    </row>
    <row r="6864" spans="1:2" x14ac:dyDescent="0.15">
      <c r="A6864" t="s">
        <v>8732</v>
      </c>
      <c r="B6864" s="6">
        <v>1275477</v>
      </c>
    </row>
    <row r="6865" spans="1:2" x14ac:dyDescent="0.15">
      <c r="A6865" t="s">
        <v>8733</v>
      </c>
      <c r="B6865" s="6">
        <v>1636051</v>
      </c>
    </row>
    <row r="6866" spans="1:2" x14ac:dyDescent="0.15">
      <c r="A6866" t="s">
        <v>2969</v>
      </c>
      <c r="B6866" s="6">
        <v>1293818</v>
      </c>
    </row>
    <row r="6867" spans="1:2" x14ac:dyDescent="0.15">
      <c r="A6867" t="s">
        <v>353</v>
      </c>
      <c r="B6867" s="6">
        <v>1460702</v>
      </c>
    </row>
    <row r="6868" spans="1:2" x14ac:dyDescent="0.15">
      <c r="A6868" t="s">
        <v>8734</v>
      </c>
      <c r="B6868" s="6">
        <v>1419951</v>
      </c>
    </row>
    <row r="6869" spans="1:2" x14ac:dyDescent="0.15">
      <c r="A6869" t="s">
        <v>2319</v>
      </c>
      <c r="B6869" s="6">
        <v>1536196</v>
      </c>
    </row>
    <row r="6870" spans="1:2" x14ac:dyDescent="0.15">
      <c r="A6870" t="s">
        <v>8735</v>
      </c>
      <c r="B6870" s="6">
        <v>900475</v>
      </c>
    </row>
    <row r="6871" spans="1:2" x14ac:dyDescent="0.15">
      <c r="A6871" t="s">
        <v>2428</v>
      </c>
      <c r="B6871" s="6">
        <v>1630176</v>
      </c>
    </row>
    <row r="6872" spans="1:2" x14ac:dyDescent="0.15">
      <c r="A6872" t="s">
        <v>8736</v>
      </c>
      <c r="B6872" s="6">
        <v>1403749</v>
      </c>
    </row>
    <row r="6873" spans="1:2" x14ac:dyDescent="0.15">
      <c r="A6873" t="s">
        <v>8737</v>
      </c>
      <c r="B6873" s="6">
        <v>1586495</v>
      </c>
    </row>
    <row r="6874" spans="1:2" x14ac:dyDescent="0.15">
      <c r="A6874" t="s">
        <v>8738</v>
      </c>
      <c r="B6874" s="6">
        <v>1754323</v>
      </c>
    </row>
    <row r="6875" spans="1:2" x14ac:dyDescent="0.15">
      <c r="A6875" t="s">
        <v>287</v>
      </c>
      <c r="B6875" s="6">
        <v>1130166</v>
      </c>
    </row>
    <row r="6876" spans="1:2" x14ac:dyDescent="0.15">
      <c r="A6876" t="s">
        <v>8739</v>
      </c>
      <c r="B6876" s="6">
        <v>1555074</v>
      </c>
    </row>
    <row r="6877" spans="1:2" x14ac:dyDescent="0.15">
      <c r="A6877" t="s">
        <v>8740</v>
      </c>
      <c r="B6877" s="6">
        <v>1105101</v>
      </c>
    </row>
    <row r="6878" spans="1:2" x14ac:dyDescent="0.15">
      <c r="A6878" t="s">
        <v>2479</v>
      </c>
      <c r="B6878" s="6">
        <v>1537561</v>
      </c>
    </row>
    <row r="6879" spans="1:2" x14ac:dyDescent="0.15">
      <c r="A6879" t="s">
        <v>629</v>
      </c>
      <c r="B6879" s="6">
        <v>1335105</v>
      </c>
    </row>
    <row r="6880" spans="1:2" x14ac:dyDescent="0.15">
      <c r="A6880" t="s">
        <v>8741</v>
      </c>
      <c r="B6880" s="6">
        <v>1705843</v>
      </c>
    </row>
    <row r="6881" spans="1:2" x14ac:dyDescent="0.15">
      <c r="A6881" t="s">
        <v>1655</v>
      </c>
      <c r="B6881" s="6">
        <v>1634379</v>
      </c>
    </row>
    <row r="6882" spans="1:2" x14ac:dyDescent="0.15">
      <c r="A6882" t="s">
        <v>8742</v>
      </c>
      <c r="B6882" s="6">
        <v>1815566</v>
      </c>
    </row>
    <row r="6883" spans="1:2" x14ac:dyDescent="0.15">
      <c r="A6883" t="s">
        <v>8743</v>
      </c>
      <c r="B6883" s="6">
        <v>1307624</v>
      </c>
    </row>
    <row r="6884" spans="1:2" x14ac:dyDescent="0.15">
      <c r="A6884" t="s">
        <v>8744</v>
      </c>
      <c r="B6884" s="6">
        <v>1643154</v>
      </c>
    </row>
    <row r="6885" spans="1:2" x14ac:dyDescent="0.15">
      <c r="A6885" t="s">
        <v>8745</v>
      </c>
      <c r="B6885" s="6">
        <v>1725332</v>
      </c>
    </row>
    <row r="6886" spans="1:2" x14ac:dyDescent="0.15">
      <c r="A6886" t="s">
        <v>8746</v>
      </c>
      <c r="B6886" s="6">
        <v>1397016</v>
      </c>
    </row>
    <row r="6887" spans="1:2" x14ac:dyDescent="0.15">
      <c r="A6887" t="s">
        <v>492</v>
      </c>
      <c r="B6887" s="6">
        <v>1496671</v>
      </c>
    </row>
    <row r="6888" spans="1:2" x14ac:dyDescent="0.15">
      <c r="A6888" t="s">
        <v>8747</v>
      </c>
      <c r="B6888" s="6">
        <v>1632121</v>
      </c>
    </row>
    <row r="6889" spans="1:2" x14ac:dyDescent="0.15">
      <c r="A6889" t="s">
        <v>8748</v>
      </c>
      <c r="B6889" s="6">
        <v>1074543</v>
      </c>
    </row>
    <row r="6890" spans="1:2" x14ac:dyDescent="0.15">
      <c r="A6890" t="s">
        <v>8749</v>
      </c>
      <c r="B6890" s="6">
        <v>1383054</v>
      </c>
    </row>
    <row r="6891" spans="1:2" x14ac:dyDescent="0.15">
      <c r="A6891" t="s">
        <v>8750</v>
      </c>
      <c r="B6891" s="6">
        <v>1096934</v>
      </c>
    </row>
    <row r="6892" spans="1:2" x14ac:dyDescent="0.15">
      <c r="A6892" t="s">
        <v>8751</v>
      </c>
      <c r="B6892" s="6">
        <v>1787803</v>
      </c>
    </row>
    <row r="6893" spans="1:2" x14ac:dyDescent="0.15">
      <c r="A6893" t="s">
        <v>1285</v>
      </c>
      <c r="B6893" s="6">
        <v>1385818</v>
      </c>
    </row>
    <row r="6894" spans="1:2" x14ac:dyDescent="0.15">
      <c r="A6894" t="s">
        <v>8752</v>
      </c>
      <c r="B6894" s="6">
        <v>1456857</v>
      </c>
    </row>
    <row r="6895" spans="1:2" x14ac:dyDescent="0.15">
      <c r="A6895" t="s">
        <v>2426</v>
      </c>
      <c r="B6895" s="6">
        <v>927761</v>
      </c>
    </row>
    <row r="6896" spans="1:2" x14ac:dyDescent="0.15">
      <c r="A6896" t="s">
        <v>8753</v>
      </c>
      <c r="B6896" s="6">
        <v>1085921</v>
      </c>
    </row>
    <row r="6897" spans="1:2" x14ac:dyDescent="0.15">
      <c r="A6897" t="s">
        <v>2968</v>
      </c>
      <c r="B6897" s="6">
        <v>1417926</v>
      </c>
    </row>
    <row r="6898" spans="1:2" x14ac:dyDescent="0.15">
      <c r="A6898" t="s">
        <v>2318</v>
      </c>
      <c r="B6898" s="6">
        <v>1339005</v>
      </c>
    </row>
    <row r="6899" spans="1:2" x14ac:dyDescent="0.15">
      <c r="A6899" t="s">
        <v>8754</v>
      </c>
      <c r="B6899" s="6">
        <v>1825270</v>
      </c>
    </row>
    <row r="6900" spans="1:2" x14ac:dyDescent="0.15">
      <c r="A6900" t="s">
        <v>8755</v>
      </c>
      <c r="B6900" s="6">
        <v>75340</v>
      </c>
    </row>
    <row r="6901" spans="1:2" x14ac:dyDescent="0.15">
      <c r="A6901" t="s">
        <v>8756</v>
      </c>
      <c r="B6901" s="6">
        <v>1589061</v>
      </c>
    </row>
    <row r="6902" spans="1:2" x14ac:dyDescent="0.15">
      <c r="A6902" t="s">
        <v>8757</v>
      </c>
      <c r="B6902" s="6">
        <v>1339688</v>
      </c>
    </row>
    <row r="6903" spans="1:2" x14ac:dyDescent="0.15">
      <c r="A6903" t="s">
        <v>8758</v>
      </c>
      <c r="B6903" s="6">
        <v>1402945</v>
      </c>
    </row>
    <row r="6904" spans="1:2" x14ac:dyDescent="0.15">
      <c r="A6904" t="s">
        <v>1298</v>
      </c>
      <c r="B6904" s="6">
        <v>1768946</v>
      </c>
    </row>
    <row r="6905" spans="1:2" x14ac:dyDescent="0.15">
      <c r="A6905" t="s">
        <v>2323</v>
      </c>
      <c r="B6905" s="6">
        <v>768408</v>
      </c>
    </row>
    <row r="6906" spans="1:2" x14ac:dyDescent="0.15">
      <c r="A6906" t="s">
        <v>1536</v>
      </c>
      <c r="B6906" s="6">
        <v>1660046</v>
      </c>
    </row>
    <row r="6907" spans="1:2" x14ac:dyDescent="0.15">
      <c r="A6907" t="s">
        <v>8759</v>
      </c>
      <c r="B6907" s="6">
        <v>1578019</v>
      </c>
    </row>
    <row r="6908" spans="1:2" x14ac:dyDescent="0.15">
      <c r="A6908" t="s">
        <v>8760</v>
      </c>
      <c r="B6908" s="6">
        <v>1616291</v>
      </c>
    </row>
    <row r="6909" spans="1:2" x14ac:dyDescent="0.15">
      <c r="A6909" t="s">
        <v>8761</v>
      </c>
      <c r="B6909" s="6">
        <v>718332</v>
      </c>
    </row>
    <row r="6910" spans="1:2" x14ac:dyDescent="0.15">
      <c r="A6910" t="s">
        <v>8762</v>
      </c>
      <c r="B6910" s="6">
        <v>1625901</v>
      </c>
    </row>
    <row r="6911" spans="1:2" x14ac:dyDescent="0.15">
      <c r="A6911" t="s">
        <v>1530</v>
      </c>
      <c r="B6911" s="6">
        <v>1419041</v>
      </c>
    </row>
    <row r="6912" spans="1:2" x14ac:dyDescent="0.15">
      <c r="A6912" t="s">
        <v>8763</v>
      </c>
      <c r="B6912" s="6">
        <v>1199392</v>
      </c>
    </row>
    <row r="6913" spans="1:2" x14ac:dyDescent="0.15">
      <c r="A6913" t="s">
        <v>8764</v>
      </c>
      <c r="B6913" s="6">
        <v>1498067</v>
      </c>
    </row>
    <row r="6914" spans="1:2" x14ac:dyDescent="0.15">
      <c r="A6914" t="s">
        <v>8765</v>
      </c>
      <c r="B6914" s="6">
        <v>1389034</v>
      </c>
    </row>
    <row r="6915" spans="1:2" x14ac:dyDescent="0.15">
      <c r="A6915" t="s">
        <v>8766</v>
      </c>
      <c r="B6915" s="6">
        <v>1552743</v>
      </c>
    </row>
    <row r="6916" spans="1:2" x14ac:dyDescent="0.15">
      <c r="A6916" t="s">
        <v>1444</v>
      </c>
      <c r="B6916" s="6">
        <v>1379006</v>
      </c>
    </row>
    <row r="6917" spans="1:2" x14ac:dyDescent="0.15">
      <c r="A6917" t="s">
        <v>8767</v>
      </c>
      <c r="B6917" s="6">
        <v>1543268</v>
      </c>
    </row>
    <row r="6918" spans="1:2" x14ac:dyDescent="0.15">
      <c r="A6918" t="s">
        <v>8768</v>
      </c>
      <c r="B6918" s="6">
        <v>1769768</v>
      </c>
    </row>
    <row r="6919" spans="1:2" x14ac:dyDescent="0.15">
      <c r="A6919" t="s">
        <v>8769</v>
      </c>
      <c r="B6919" s="6">
        <v>1782309</v>
      </c>
    </row>
    <row r="6920" spans="1:2" x14ac:dyDescent="0.15">
      <c r="A6920" t="s">
        <v>2361</v>
      </c>
      <c r="B6920" s="6">
        <v>1008848</v>
      </c>
    </row>
    <row r="6921" spans="1:2" x14ac:dyDescent="0.15">
      <c r="A6921" t="s">
        <v>8770</v>
      </c>
      <c r="B6921" s="6">
        <v>1123267</v>
      </c>
    </row>
    <row r="6922" spans="1:2" x14ac:dyDescent="0.15">
      <c r="A6922" t="s">
        <v>8771</v>
      </c>
      <c r="B6922" s="6">
        <v>101594</v>
      </c>
    </row>
    <row r="6923" spans="1:2" x14ac:dyDescent="0.15">
      <c r="A6923" t="s">
        <v>8772</v>
      </c>
      <c r="B6923" s="6">
        <v>1007019</v>
      </c>
    </row>
    <row r="6924" spans="1:2" x14ac:dyDescent="0.15">
      <c r="A6924" t="s">
        <v>8773</v>
      </c>
      <c r="B6924" s="6">
        <v>1450894</v>
      </c>
    </row>
    <row r="6925" spans="1:2" x14ac:dyDescent="0.15">
      <c r="A6925" t="s">
        <v>8774</v>
      </c>
      <c r="B6925" s="6">
        <v>1682149</v>
      </c>
    </row>
    <row r="6926" spans="1:2" x14ac:dyDescent="0.15">
      <c r="A6926" t="s">
        <v>8775</v>
      </c>
      <c r="B6926" s="6">
        <v>1358254</v>
      </c>
    </row>
    <row r="6927" spans="1:2" x14ac:dyDescent="0.15">
      <c r="A6927" t="s">
        <v>8776</v>
      </c>
      <c r="B6927" s="6">
        <v>1617669</v>
      </c>
    </row>
    <row r="6928" spans="1:2" x14ac:dyDescent="0.15">
      <c r="A6928" t="s">
        <v>294</v>
      </c>
      <c r="B6928" s="6">
        <v>1106838</v>
      </c>
    </row>
    <row r="6929" spans="1:2" x14ac:dyDescent="0.15">
      <c r="A6929" t="s">
        <v>2484</v>
      </c>
      <c r="B6929" s="6">
        <v>1016708</v>
      </c>
    </row>
    <row r="6930" spans="1:2" x14ac:dyDescent="0.15">
      <c r="A6930" t="s">
        <v>8777</v>
      </c>
      <c r="B6930" s="6">
        <v>727346</v>
      </c>
    </row>
    <row r="6931" spans="1:2" x14ac:dyDescent="0.15">
      <c r="A6931" t="s">
        <v>1875</v>
      </c>
      <c r="B6931" s="6">
        <v>1875091</v>
      </c>
    </row>
    <row r="6932" spans="1:2" x14ac:dyDescent="0.15">
      <c r="A6932" t="s">
        <v>8778</v>
      </c>
      <c r="B6932" s="6">
        <v>1134982</v>
      </c>
    </row>
    <row r="6933" spans="1:2" x14ac:dyDescent="0.15">
      <c r="A6933" t="s">
        <v>2922</v>
      </c>
      <c r="B6933" s="6">
        <v>1092662</v>
      </c>
    </row>
    <row r="6934" spans="1:2" x14ac:dyDescent="0.15">
      <c r="A6934" t="s">
        <v>8779</v>
      </c>
      <c r="B6934" s="6">
        <v>1536394</v>
      </c>
    </row>
    <row r="6935" spans="1:2" x14ac:dyDescent="0.15">
      <c r="A6935" t="s">
        <v>2189</v>
      </c>
      <c r="B6935" s="6">
        <v>34956</v>
      </c>
    </row>
    <row r="6936" spans="1:2" x14ac:dyDescent="0.15">
      <c r="A6936" t="s">
        <v>1527</v>
      </c>
      <c r="B6936" s="6">
        <v>1614067</v>
      </c>
    </row>
    <row r="6937" spans="1:2" x14ac:dyDescent="0.15">
      <c r="A6937" t="s">
        <v>1539</v>
      </c>
      <c r="B6937" s="6">
        <v>1641640</v>
      </c>
    </row>
    <row r="6938" spans="1:2" x14ac:dyDescent="0.15">
      <c r="A6938" t="s">
        <v>8780</v>
      </c>
      <c r="B6938" s="6">
        <v>1861522</v>
      </c>
    </row>
    <row r="6939" spans="1:2" x14ac:dyDescent="0.15">
      <c r="A6939" t="s">
        <v>8781</v>
      </c>
      <c r="B6939" s="6">
        <v>1668082</v>
      </c>
    </row>
    <row r="6940" spans="1:2" x14ac:dyDescent="0.15">
      <c r="A6940" t="s">
        <v>2985</v>
      </c>
      <c r="B6940" s="6">
        <v>1837493</v>
      </c>
    </row>
    <row r="6941" spans="1:2" x14ac:dyDescent="0.15">
      <c r="A6941" t="s">
        <v>8782</v>
      </c>
      <c r="B6941" s="6">
        <v>319016</v>
      </c>
    </row>
    <row r="6942" spans="1:2" x14ac:dyDescent="0.15">
      <c r="A6942" t="s">
        <v>8783</v>
      </c>
      <c r="B6942" s="6">
        <v>1752524</v>
      </c>
    </row>
    <row r="6943" spans="1:2" x14ac:dyDescent="0.15">
      <c r="A6943" t="s">
        <v>8784</v>
      </c>
      <c r="B6943" s="6">
        <v>1761696</v>
      </c>
    </row>
    <row r="6944" spans="1:2" x14ac:dyDescent="0.15">
      <c r="A6944" t="s">
        <v>8785</v>
      </c>
      <c r="B6944" s="6">
        <v>1376321</v>
      </c>
    </row>
    <row r="6945" spans="1:2" x14ac:dyDescent="0.15">
      <c r="A6945" t="s">
        <v>8786</v>
      </c>
      <c r="B6945" s="6">
        <v>1494558</v>
      </c>
    </row>
    <row r="6946" spans="1:2" x14ac:dyDescent="0.15">
      <c r="A6946" t="s">
        <v>8787</v>
      </c>
      <c r="B6946" s="6">
        <v>1838937</v>
      </c>
    </row>
    <row r="6947" spans="1:2" x14ac:dyDescent="0.15">
      <c r="A6947" t="s">
        <v>8788</v>
      </c>
      <c r="B6947" s="6">
        <v>1769725</v>
      </c>
    </row>
    <row r="6948" spans="1:2" x14ac:dyDescent="0.15">
      <c r="A6948" t="s">
        <v>8789</v>
      </c>
      <c r="B6948" s="6">
        <v>922612</v>
      </c>
    </row>
    <row r="6949" spans="1:2" x14ac:dyDescent="0.15">
      <c r="A6949" t="s">
        <v>8790</v>
      </c>
      <c r="B6949" s="6">
        <v>880984</v>
      </c>
    </row>
    <row r="6950" spans="1:2" x14ac:dyDescent="0.15">
      <c r="A6950" t="s">
        <v>8791</v>
      </c>
      <c r="B6950" s="6">
        <v>1435387</v>
      </c>
    </row>
    <row r="6951" spans="1:2" x14ac:dyDescent="0.15">
      <c r="A6951" t="s">
        <v>8792</v>
      </c>
      <c r="B6951" s="6">
        <v>1394108</v>
      </c>
    </row>
    <row r="6952" spans="1:2" x14ac:dyDescent="0.15">
      <c r="A6952" t="s">
        <v>8793</v>
      </c>
      <c r="B6952" s="6">
        <v>1599407</v>
      </c>
    </row>
    <row r="6953" spans="1:2" x14ac:dyDescent="0.15">
      <c r="A6953" t="s">
        <v>2431</v>
      </c>
      <c r="B6953" s="6">
        <v>1054102</v>
      </c>
    </row>
    <row r="6954" spans="1:2" x14ac:dyDescent="0.15">
      <c r="A6954" t="s">
        <v>1942</v>
      </c>
      <c r="B6954" s="6">
        <v>1862150</v>
      </c>
    </row>
    <row r="6955" spans="1:2" x14ac:dyDescent="0.15">
      <c r="A6955" t="s">
        <v>2338</v>
      </c>
      <c r="B6955" s="6">
        <v>1638287</v>
      </c>
    </row>
    <row r="6956" spans="1:2" x14ac:dyDescent="0.15">
      <c r="A6956" t="s">
        <v>8794</v>
      </c>
      <c r="B6956" s="6">
        <v>1566243</v>
      </c>
    </row>
    <row r="6957" spans="1:2" x14ac:dyDescent="0.15">
      <c r="A6957" t="s">
        <v>2931</v>
      </c>
      <c r="B6957" s="6">
        <v>882291</v>
      </c>
    </row>
    <row r="6958" spans="1:2" x14ac:dyDescent="0.15">
      <c r="A6958" t="s">
        <v>8795</v>
      </c>
      <c r="B6958" s="6">
        <v>351789</v>
      </c>
    </row>
    <row r="6959" spans="1:2" x14ac:dyDescent="0.15">
      <c r="A6959" t="s">
        <v>8796</v>
      </c>
      <c r="B6959" s="6">
        <v>1652842</v>
      </c>
    </row>
    <row r="6960" spans="1:2" x14ac:dyDescent="0.15">
      <c r="A6960" t="s">
        <v>799</v>
      </c>
      <c r="B6960" s="6">
        <v>1842952</v>
      </c>
    </row>
    <row r="6961" spans="1:2" x14ac:dyDescent="0.15">
      <c r="A6961" t="s">
        <v>8797</v>
      </c>
      <c r="B6961" s="6">
        <v>1019034</v>
      </c>
    </row>
    <row r="6962" spans="1:2" x14ac:dyDescent="0.15">
      <c r="A6962" t="s">
        <v>8798</v>
      </c>
      <c r="B6962" s="6">
        <v>840715</v>
      </c>
    </row>
    <row r="6963" spans="1:2" x14ac:dyDescent="0.15">
      <c r="A6963" t="s">
        <v>8799</v>
      </c>
      <c r="B6963" s="6">
        <v>1715611</v>
      </c>
    </row>
    <row r="6964" spans="1:2" x14ac:dyDescent="0.15">
      <c r="A6964" t="s">
        <v>8800</v>
      </c>
      <c r="B6964" s="6">
        <v>1175596</v>
      </c>
    </row>
    <row r="6965" spans="1:2" x14ac:dyDescent="0.15">
      <c r="A6965" t="s">
        <v>8801</v>
      </c>
      <c r="B6965" s="6">
        <v>1437750</v>
      </c>
    </row>
    <row r="6966" spans="1:2" x14ac:dyDescent="0.15">
      <c r="A6966" t="s">
        <v>2339</v>
      </c>
      <c r="B6966" s="6">
        <v>1621221</v>
      </c>
    </row>
    <row r="6967" spans="1:2" x14ac:dyDescent="0.15">
      <c r="A6967" t="s">
        <v>8802</v>
      </c>
      <c r="B6967" s="6">
        <v>38264</v>
      </c>
    </row>
    <row r="6968" spans="1:2" x14ac:dyDescent="0.15">
      <c r="A6968" t="s">
        <v>8803</v>
      </c>
      <c r="B6968" s="6">
        <v>1691077</v>
      </c>
    </row>
    <row r="6969" spans="1:2" x14ac:dyDescent="0.15">
      <c r="A6969" t="s">
        <v>8804</v>
      </c>
      <c r="B6969" s="6">
        <v>1817004</v>
      </c>
    </row>
    <row r="6970" spans="1:2" x14ac:dyDescent="0.15">
      <c r="A6970" t="s">
        <v>1946</v>
      </c>
      <c r="B6970" s="6">
        <v>1696396</v>
      </c>
    </row>
    <row r="6971" spans="1:2" x14ac:dyDescent="0.15">
      <c r="A6971" t="s">
        <v>8805</v>
      </c>
      <c r="B6971" s="6">
        <v>1480313</v>
      </c>
    </row>
    <row r="6972" spans="1:2" x14ac:dyDescent="0.15">
      <c r="A6972" t="s">
        <v>8806</v>
      </c>
      <c r="B6972" s="6">
        <v>1474167</v>
      </c>
    </row>
    <row r="6973" spans="1:2" x14ac:dyDescent="0.15">
      <c r="A6973" t="s">
        <v>8807</v>
      </c>
      <c r="B6973" s="6">
        <v>1424864</v>
      </c>
    </row>
    <row r="6974" spans="1:2" x14ac:dyDescent="0.15">
      <c r="A6974" t="s">
        <v>2439</v>
      </c>
      <c r="B6974" s="6">
        <v>1514183</v>
      </c>
    </row>
    <row r="6975" spans="1:2" x14ac:dyDescent="0.15">
      <c r="A6975" t="s">
        <v>2508</v>
      </c>
      <c r="B6975" s="6">
        <v>1457612</v>
      </c>
    </row>
    <row r="6976" spans="1:2" x14ac:dyDescent="0.15">
      <c r="A6976" t="s">
        <v>8808</v>
      </c>
      <c r="B6976" s="6">
        <v>1654595</v>
      </c>
    </row>
    <row r="6977" spans="1:2" x14ac:dyDescent="0.15">
      <c r="A6977" t="s">
        <v>8809</v>
      </c>
      <c r="B6977" s="6">
        <v>1141788</v>
      </c>
    </row>
    <row r="6978" spans="1:2" x14ac:dyDescent="0.15">
      <c r="A6978" t="s">
        <v>8810</v>
      </c>
      <c r="B6978" s="6">
        <v>1723187</v>
      </c>
    </row>
    <row r="6979" spans="1:2" x14ac:dyDescent="0.15">
      <c r="A6979" t="s">
        <v>2349</v>
      </c>
      <c r="B6979" s="6">
        <v>1403708</v>
      </c>
    </row>
    <row r="6980" spans="1:2" x14ac:dyDescent="0.15">
      <c r="A6980" t="s">
        <v>8811</v>
      </c>
      <c r="B6980" s="6">
        <v>867665</v>
      </c>
    </row>
    <row r="6981" spans="1:2" x14ac:dyDescent="0.15">
      <c r="A6981" t="s">
        <v>8812</v>
      </c>
      <c r="B6981" s="6">
        <v>1489588</v>
      </c>
    </row>
    <row r="6982" spans="1:2" x14ac:dyDescent="0.15">
      <c r="A6982" t="s">
        <v>8813</v>
      </c>
      <c r="B6982" s="6">
        <v>98338</v>
      </c>
    </row>
    <row r="6983" spans="1:2" x14ac:dyDescent="0.15">
      <c r="A6983" t="s">
        <v>8814</v>
      </c>
      <c r="B6983" s="6">
        <v>62362</v>
      </c>
    </row>
    <row r="6984" spans="1:2" x14ac:dyDescent="0.15">
      <c r="A6984" t="s">
        <v>8815</v>
      </c>
      <c r="B6984" s="6">
        <v>1701963</v>
      </c>
    </row>
    <row r="6985" spans="1:2" x14ac:dyDescent="0.15">
      <c r="A6985" t="s">
        <v>2334</v>
      </c>
      <c r="B6985" s="6">
        <v>1348362</v>
      </c>
    </row>
    <row r="6986" spans="1:2" x14ac:dyDescent="0.15">
      <c r="A6986" t="s">
        <v>8816</v>
      </c>
      <c r="B6986" s="6">
        <v>1527762</v>
      </c>
    </row>
    <row r="6987" spans="1:2" x14ac:dyDescent="0.15">
      <c r="A6987" t="s">
        <v>1302</v>
      </c>
      <c r="B6987" s="6">
        <v>1664106</v>
      </c>
    </row>
    <row r="6988" spans="1:2" x14ac:dyDescent="0.15">
      <c r="A6988" t="s">
        <v>8817</v>
      </c>
      <c r="B6988" s="6">
        <v>1759136</v>
      </c>
    </row>
    <row r="6989" spans="1:2" x14ac:dyDescent="0.15">
      <c r="A6989" t="s">
        <v>8818</v>
      </c>
      <c r="B6989" s="6">
        <v>1314196</v>
      </c>
    </row>
    <row r="6990" spans="1:2" x14ac:dyDescent="0.15">
      <c r="A6990" t="s">
        <v>8819</v>
      </c>
      <c r="B6990" s="6">
        <v>910492</v>
      </c>
    </row>
    <row r="6991" spans="1:2" x14ac:dyDescent="0.15">
      <c r="A6991" t="s">
        <v>8820</v>
      </c>
      <c r="B6991" s="6">
        <v>1286648</v>
      </c>
    </row>
    <row r="6992" spans="1:2" x14ac:dyDescent="0.15">
      <c r="A6992" t="s">
        <v>8821</v>
      </c>
      <c r="B6992" s="6">
        <v>1088005</v>
      </c>
    </row>
    <row r="6993" spans="1:2" x14ac:dyDescent="0.15">
      <c r="A6993" t="s">
        <v>1288</v>
      </c>
      <c r="B6993" s="6">
        <v>1484565</v>
      </c>
    </row>
    <row r="6994" spans="1:2" x14ac:dyDescent="0.15">
      <c r="A6994" t="s">
        <v>8822</v>
      </c>
      <c r="B6994" s="6">
        <v>1571398</v>
      </c>
    </row>
    <row r="6995" spans="1:2" x14ac:dyDescent="0.15">
      <c r="A6995" t="s">
        <v>8823</v>
      </c>
      <c r="B6995" s="6">
        <v>1518353</v>
      </c>
    </row>
    <row r="6996" spans="1:2" x14ac:dyDescent="0.15">
      <c r="A6996" t="s">
        <v>8824</v>
      </c>
      <c r="B6996" s="6">
        <v>1045942</v>
      </c>
    </row>
    <row r="6997" spans="1:2" x14ac:dyDescent="0.15">
      <c r="A6997" t="s">
        <v>2328</v>
      </c>
      <c r="B6997" s="6">
        <v>1504167</v>
      </c>
    </row>
    <row r="6998" spans="1:2" x14ac:dyDescent="0.15">
      <c r="A6998" t="s">
        <v>8825</v>
      </c>
      <c r="B6998" s="6">
        <v>1378590</v>
      </c>
    </row>
    <row r="6999" spans="1:2" x14ac:dyDescent="0.15">
      <c r="A6999" t="s">
        <v>8826</v>
      </c>
      <c r="B6999" s="6">
        <v>100716</v>
      </c>
    </row>
    <row r="7000" spans="1:2" x14ac:dyDescent="0.15">
      <c r="A7000" t="s">
        <v>8827</v>
      </c>
      <c r="B7000" s="6">
        <v>1090396</v>
      </c>
    </row>
    <row r="7001" spans="1:2" x14ac:dyDescent="0.15">
      <c r="A7001" t="s">
        <v>8828</v>
      </c>
      <c r="B7001" s="6">
        <v>1429393</v>
      </c>
    </row>
    <row r="7002" spans="1:2" x14ac:dyDescent="0.15">
      <c r="A7002" t="s">
        <v>2410</v>
      </c>
      <c r="B7002" s="6">
        <v>1622057</v>
      </c>
    </row>
    <row r="7003" spans="1:2" x14ac:dyDescent="0.15">
      <c r="A7003" t="s">
        <v>8829</v>
      </c>
      <c r="B7003" s="6">
        <v>1651721</v>
      </c>
    </row>
    <row r="7004" spans="1:2" x14ac:dyDescent="0.15">
      <c r="A7004" t="s">
        <v>8830</v>
      </c>
      <c r="B7004" s="6">
        <v>1534708</v>
      </c>
    </row>
    <row r="7005" spans="1:2" x14ac:dyDescent="0.15">
      <c r="A7005" t="s">
        <v>8831</v>
      </c>
      <c r="B7005" s="6">
        <v>1789192</v>
      </c>
    </row>
    <row r="7006" spans="1:2" x14ac:dyDescent="0.15">
      <c r="A7006" t="s">
        <v>8832</v>
      </c>
      <c r="B7006" s="6">
        <v>34285</v>
      </c>
    </row>
    <row r="7007" spans="1:2" x14ac:dyDescent="0.15">
      <c r="A7007" t="s">
        <v>2360</v>
      </c>
      <c r="B7007" s="6">
        <v>1076682</v>
      </c>
    </row>
    <row r="7008" spans="1:2" x14ac:dyDescent="0.15">
      <c r="A7008" t="s">
        <v>2935</v>
      </c>
      <c r="B7008" s="6">
        <v>1760764</v>
      </c>
    </row>
    <row r="7009" spans="1:2" x14ac:dyDescent="0.15">
      <c r="A7009" t="s">
        <v>8833</v>
      </c>
      <c r="B7009" s="6">
        <v>1006028</v>
      </c>
    </row>
    <row r="7010" spans="1:2" x14ac:dyDescent="0.15">
      <c r="A7010" t="s">
        <v>8834</v>
      </c>
      <c r="B7010" s="6">
        <v>1807166</v>
      </c>
    </row>
    <row r="7011" spans="1:2" x14ac:dyDescent="0.15">
      <c r="A7011" t="s">
        <v>8835</v>
      </c>
      <c r="B7011" s="6">
        <v>1559998</v>
      </c>
    </row>
    <row r="7012" spans="1:2" x14ac:dyDescent="0.15">
      <c r="A7012" t="s">
        <v>8836</v>
      </c>
      <c r="B7012" s="6">
        <v>1166708</v>
      </c>
    </row>
    <row r="7013" spans="1:2" x14ac:dyDescent="0.15">
      <c r="A7013" t="s">
        <v>8837</v>
      </c>
      <c r="B7013" s="6">
        <v>314227</v>
      </c>
    </row>
    <row r="7014" spans="1:2" x14ac:dyDescent="0.15">
      <c r="A7014" t="s">
        <v>8838</v>
      </c>
      <c r="B7014" s="6">
        <v>55234</v>
      </c>
    </row>
    <row r="7015" spans="1:2" x14ac:dyDescent="0.15">
      <c r="A7015" t="s">
        <v>8839</v>
      </c>
      <c r="B7015" s="6">
        <v>1700844</v>
      </c>
    </row>
    <row r="7016" spans="1:2" x14ac:dyDescent="0.15">
      <c r="A7016" t="s">
        <v>8840</v>
      </c>
      <c r="B7016" s="6">
        <v>1017655</v>
      </c>
    </row>
    <row r="7017" spans="1:2" x14ac:dyDescent="0.15">
      <c r="A7017" t="s">
        <v>2332</v>
      </c>
      <c r="B7017" s="6">
        <v>1728328</v>
      </c>
    </row>
    <row r="7018" spans="1:2" x14ac:dyDescent="0.15">
      <c r="A7018" t="s">
        <v>8841</v>
      </c>
      <c r="B7018" s="6">
        <v>1528308</v>
      </c>
    </row>
    <row r="7019" spans="1:2" x14ac:dyDescent="0.15">
      <c r="A7019" t="s">
        <v>8842</v>
      </c>
      <c r="B7019" s="6">
        <v>1021917</v>
      </c>
    </row>
    <row r="7020" spans="1:2" x14ac:dyDescent="0.15">
      <c r="A7020" t="s">
        <v>2440</v>
      </c>
      <c r="B7020" s="6">
        <v>1128189</v>
      </c>
    </row>
    <row r="7021" spans="1:2" x14ac:dyDescent="0.15">
      <c r="A7021" t="s">
        <v>8843</v>
      </c>
      <c r="B7021" s="6">
        <v>1593001</v>
      </c>
    </row>
    <row r="7022" spans="1:2" x14ac:dyDescent="0.15">
      <c r="A7022" t="s">
        <v>1649</v>
      </c>
      <c r="B7022" s="6">
        <v>1729214</v>
      </c>
    </row>
    <row r="7023" spans="1:2" x14ac:dyDescent="0.15">
      <c r="A7023" t="s">
        <v>8844</v>
      </c>
      <c r="B7023" s="6">
        <v>1572565</v>
      </c>
    </row>
    <row r="7024" spans="1:2" x14ac:dyDescent="0.15">
      <c r="A7024" t="s">
        <v>8845</v>
      </c>
      <c r="B7024" s="6">
        <v>1424657</v>
      </c>
    </row>
    <row r="7025" spans="1:2" x14ac:dyDescent="0.15">
      <c r="A7025" t="s">
        <v>8846</v>
      </c>
      <c r="B7025" s="6">
        <v>1659559</v>
      </c>
    </row>
    <row r="7026" spans="1:2" x14ac:dyDescent="0.15">
      <c r="A7026" t="s">
        <v>8847</v>
      </c>
      <c r="B7026" s="6">
        <v>874292</v>
      </c>
    </row>
    <row r="7027" spans="1:2" x14ac:dyDescent="0.15">
      <c r="A7027" t="s">
        <v>8848</v>
      </c>
      <c r="B7027" s="6">
        <v>839087</v>
      </c>
    </row>
    <row r="7028" spans="1:2" x14ac:dyDescent="0.15">
      <c r="A7028" t="s">
        <v>2158</v>
      </c>
      <c r="B7028" s="6">
        <v>1124105</v>
      </c>
    </row>
    <row r="7029" spans="1:2" x14ac:dyDescent="0.15">
      <c r="A7029" t="s">
        <v>2971</v>
      </c>
      <c r="B7029" s="6">
        <v>1574094</v>
      </c>
    </row>
    <row r="7030" spans="1:2" x14ac:dyDescent="0.15">
      <c r="A7030" t="s">
        <v>1659</v>
      </c>
      <c r="B7030" s="6">
        <v>1624658</v>
      </c>
    </row>
    <row r="7031" spans="1:2" x14ac:dyDescent="0.15">
      <c r="A7031" t="s">
        <v>2939</v>
      </c>
      <c r="B7031" s="6">
        <v>1427570</v>
      </c>
    </row>
    <row r="7032" spans="1:2" x14ac:dyDescent="0.15">
      <c r="A7032" t="s">
        <v>8849</v>
      </c>
      <c r="B7032" s="6">
        <v>1687542</v>
      </c>
    </row>
    <row r="7033" spans="1:2" x14ac:dyDescent="0.15">
      <c r="A7033" t="s">
        <v>8850</v>
      </c>
      <c r="B7033" s="6">
        <v>895464</v>
      </c>
    </row>
    <row r="7034" spans="1:2" x14ac:dyDescent="0.15">
      <c r="A7034" t="s">
        <v>2921</v>
      </c>
      <c r="B7034" s="6">
        <v>1787740</v>
      </c>
    </row>
    <row r="7035" spans="1:2" x14ac:dyDescent="0.15">
      <c r="A7035" t="s">
        <v>8851</v>
      </c>
      <c r="B7035" s="6">
        <v>1365794</v>
      </c>
    </row>
    <row r="7036" spans="1:2" x14ac:dyDescent="0.15">
      <c r="A7036" t="s">
        <v>8852</v>
      </c>
      <c r="B7036" s="6">
        <v>1420368</v>
      </c>
    </row>
    <row r="7037" spans="1:2" x14ac:dyDescent="0.15">
      <c r="A7037" t="s">
        <v>8853</v>
      </c>
      <c r="B7037" s="6">
        <v>1635077</v>
      </c>
    </row>
    <row r="7038" spans="1:2" x14ac:dyDescent="0.15">
      <c r="A7038" t="s">
        <v>8854</v>
      </c>
      <c r="B7038" s="6">
        <v>1403870</v>
      </c>
    </row>
    <row r="7039" spans="1:2" x14ac:dyDescent="0.15">
      <c r="A7039" t="s">
        <v>8855</v>
      </c>
      <c r="B7039" s="6">
        <v>1638911</v>
      </c>
    </row>
    <row r="7040" spans="1:2" x14ac:dyDescent="0.15">
      <c r="A7040" t="s">
        <v>8856</v>
      </c>
      <c r="B7040" s="6">
        <v>1408057</v>
      </c>
    </row>
    <row r="7041" spans="1:2" x14ac:dyDescent="0.15">
      <c r="A7041" t="s">
        <v>8857</v>
      </c>
      <c r="B7041" s="6">
        <v>1000298</v>
      </c>
    </row>
    <row r="7042" spans="1:2" x14ac:dyDescent="0.15">
      <c r="A7042" t="s">
        <v>8858</v>
      </c>
      <c r="B7042" s="6">
        <v>32621</v>
      </c>
    </row>
    <row r="7043" spans="1:2" x14ac:dyDescent="0.15">
      <c r="A7043" t="s">
        <v>8859</v>
      </c>
      <c r="B7043" s="6">
        <v>1804469</v>
      </c>
    </row>
    <row r="7044" spans="1:2" x14ac:dyDescent="0.15">
      <c r="A7044" t="s">
        <v>8860</v>
      </c>
      <c r="B7044" s="6">
        <v>875355</v>
      </c>
    </row>
    <row r="7045" spans="1:2" x14ac:dyDescent="0.15">
      <c r="A7045" t="s">
        <v>8861</v>
      </c>
      <c r="B7045" s="6">
        <v>1729750</v>
      </c>
    </row>
    <row r="7046" spans="1:2" x14ac:dyDescent="0.15">
      <c r="A7046" t="s">
        <v>8862</v>
      </c>
      <c r="B7046" s="6">
        <v>312257</v>
      </c>
    </row>
    <row r="7047" spans="1:2" x14ac:dyDescent="0.15">
      <c r="A7047" t="s">
        <v>8863</v>
      </c>
      <c r="B7047" s="6">
        <v>1094738</v>
      </c>
    </row>
    <row r="7048" spans="1:2" x14ac:dyDescent="0.15">
      <c r="A7048" t="s">
        <v>8864</v>
      </c>
      <c r="B7048" s="6">
        <v>1121702</v>
      </c>
    </row>
    <row r="7049" spans="1:2" x14ac:dyDescent="0.15">
      <c r="A7049" t="s">
        <v>8865</v>
      </c>
      <c r="B7049" s="6">
        <v>1084370</v>
      </c>
    </row>
    <row r="7050" spans="1:2" x14ac:dyDescent="0.15">
      <c r="A7050" t="s">
        <v>8866</v>
      </c>
      <c r="B7050" s="6">
        <v>1786119</v>
      </c>
    </row>
    <row r="7051" spans="1:2" x14ac:dyDescent="0.15">
      <c r="A7051" t="s">
        <v>2346</v>
      </c>
      <c r="B7051" s="6">
        <v>1505497</v>
      </c>
    </row>
    <row r="7052" spans="1:2" x14ac:dyDescent="0.15">
      <c r="A7052" t="s">
        <v>8867</v>
      </c>
      <c r="B7052" s="6">
        <v>746210</v>
      </c>
    </row>
    <row r="7053" spans="1:2" x14ac:dyDescent="0.15">
      <c r="A7053" t="s">
        <v>8868</v>
      </c>
      <c r="B7053" s="6">
        <v>1811216</v>
      </c>
    </row>
    <row r="7054" spans="1:2" x14ac:dyDescent="0.15">
      <c r="A7054" t="s">
        <v>8869</v>
      </c>
      <c r="B7054" s="6">
        <v>1546296</v>
      </c>
    </row>
    <row r="7055" spans="1:2" x14ac:dyDescent="0.15">
      <c r="A7055" t="s">
        <v>8870</v>
      </c>
      <c r="B7055" s="6">
        <v>743758</v>
      </c>
    </row>
    <row r="7056" spans="1:2" x14ac:dyDescent="0.15">
      <c r="A7056" t="s">
        <v>8871</v>
      </c>
      <c r="B7056" s="6">
        <v>1371128</v>
      </c>
    </row>
    <row r="7057" spans="1:2" x14ac:dyDescent="0.15">
      <c r="A7057" t="s">
        <v>2983</v>
      </c>
      <c r="B7057" s="6">
        <v>1811109</v>
      </c>
    </row>
    <row r="7058" spans="1:2" x14ac:dyDescent="0.15">
      <c r="A7058" t="s">
        <v>8872</v>
      </c>
      <c r="B7058" s="6">
        <v>66496</v>
      </c>
    </row>
    <row r="7059" spans="1:2" x14ac:dyDescent="0.15">
      <c r="A7059" t="s">
        <v>8873</v>
      </c>
      <c r="B7059" s="6">
        <v>830616</v>
      </c>
    </row>
    <row r="7060" spans="1:2" x14ac:dyDescent="0.15">
      <c r="A7060" t="s">
        <v>8874</v>
      </c>
      <c r="B7060" s="6">
        <v>1357671</v>
      </c>
    </row>
    <row r="7061" spans="1:2" x14ac:dyDescent="0.15">
      <c r="A7061" t="s">
        <v>8875</v>
      </c>
      <c r="B7061" s="6">
        <v>1382574</v>
      </c>
    </row>
    <row r="7062" spans="1:2" x14ac:dyDescent="0.15">
      <c r="A7062" t="s">
        <v>8876</v>
      </c>
      <c r="B7062" s="6">
        <v>1281984</v>
      </c>
    </row>
    <row r="7063" spans="1:2" x14ac:dyDescent="0.15">
      <c r="A7063" t="s">
        <v>8877</v>
      </c>
      <c r="B7063" s="6">
        <v>926423</v>
      </c>
    </row>
    <row r="7064" spans="1:2" x14ac:dyDescent="0.15">
      <c r="A7064" t="s">
        <v>8878</v>
      </c>
      <c r="B7064" s="6">
        <v>1083490</v>
      </c>
    </row>
    <row r="7065" spans="1:2" x14ac:dyDescent="0.15">
      <c r="A7065" t="s">
        <v>8879</v>
      </c>
      <c r="B7065" s="6">
        <v>1236275</v>
      </c>
    </row>
    <row r="7066" spans="1:2" x14ac:dyDescent="0.15">
      <c r="A7066" t="s">
        <v>1958</v>
      </c>
      <c r="B7066" s="6">
        <v>1022899</v>
      </c>
    </row>
    <row r="7067" spans="1:2" x14ac:dyDescent="0.15">
      <c r="A7067" t="s">
        <v>8880</v>
      </c>
      <c r="B7067" s="6">
        <v>1282980</v>
      </c>
    </row>
    <row r="7068" spans="1:2" x14ac:dyDescent="0.15">
      <c r="A7068" t="s">
        <v>8881</v>
      </c>
      <c r="B7068" s="6">
        <v>1718224</v>
      </c>
    </row>
    <row r="7069" spans="1:2" x14ac:dyDescent="0.15">
      <c r="A7069" t="s">
        <v>3018</v>
      </c>
      <c r="B7069" s="6">
        <v>866609</v>
      </c>
    </row>
    <row r="7070" spans="1:2" x14ac:dyDescent="0.15">
      <c r="A7070" t="s">
        <v>8882</v>
      </c>
      <c r="B7070" s="6">
        <v>1005119</v>
      </c>
    </row>
    <row r="7071" spans="1:2" x14ac:dyDescent="0.15">
      <c r="A7071" t="s">
        <v>8883</v>
      </c>
      <c r="B7071" s="6">
        <v>1335112</v>
      </c>
    </row>
    <row r="7072" spans="1:2" x14ac:dyDescent="0.15">
      <c r="A7072" t="s">
        <v>2322</v>
      </c>
      <c r="B7072" s="6">
        <v>1817944</v>
      </c>
    </row>
    <row r="7073" spans="1:2" x14ac:dyDescent="0.15">
      <c r="A7073" t="s">
        <v>2937</v>
      </c>
      <c r="B7073" s="6">
        <v>1106644</v>
      </c>
    </row>
    <row r="7074" spans="1:2" x14ac:dyDescent="0.15">
      <c r="A7074" t="s">
        <v>8884</v>
      </c>
      <c r="B7074" s="6">
        <v>1760233</v>
      </c>
    </row>
    <row r="7075" spans="1:2" x14ac:dyDescent="0.15">
      <c r="A7075" t="s">
        <v>8885</v>
      </c>
      <c r="B7075" s="6">
        <v>844887</v>
      </c>
    </row>
    <row r="7076" spans="1:2" x14ac:dyDescent="0.15">
      <c r="A7076" t="s">
        <v>8886</v>
      </c>
      <c r="B7076" s="6">
        <v>1698022</v>
      </c>
    </row>
    <row r="7077" spans="1:2" x14ac:dyDescent="0.15">
      <c r="A7077" t="s">
        <v>8887</v>
      </c>
      <c r="B7077" s="6">
        <v>919567</v>
      </c>
    </row>
    <row r="7078" spans="1:2" x14ac:dyDescent="0.15">
      <c r="A7078" t="s">
        <v>8888</v>
      </c>
      <c r="B7078" s="6">
        <v>1333822</v>
      </c>
    </row>
    <row r="7079" spans="1:2" x14ac:dyDescent="0.15">
      <c r="A7079" t="s">
        <v>8889</v>
      </c>
      <c r="B7079" s="6">
        <v>1375195</v>
      </c>
    </row>
    <row r="7080" spans="1:2" x14ac:dyDescent="0.15">
      <c r="A7080" t="s">
        <v>1670</v>
      </c>
      <c r="B7080" s="6">
        <v>1766140</v>
      </c>
    </row>
    <row r="7081" spans="1:2" x14ac:dyDescent="0.15">
      <c r="A7081" t="s">
        <v>8890</v>
      </c>
      <c r="B7081" s="6">
        <v>1276531</v>
      </c>
    </row>
    <row r="7082" spans="1:2" x14ac:dyDescent="0.15">
      <c r="A7082" t="s">
        <v>8891</v>
      </c>
      <c r="B7082" s="6">
        <v>1536089</v>
      </c>
    </row>
    <row r="7083" spans="1:2" x14ac:dyDescent="0.15">
      <c r="A7083" t="s">
        <v>8892</v>
      </c>
      <c r="B7083" s="6">
        <v>1451448</v>
      </c>
    </row>
    <row r="7084" spans="1:2" x14ac:dyDescent="0.15">
      <c r="A7084" t="s">
        <v>8893</v>
      </c>
      <c r="B7084" s="6">
        <v>1319150</v>
      </c>
    </row>
    <row r="7085" spans="1:2" x14ac:dyDescent="0.15">
      <c r="A7085" t="s">
        <v>267</v>
      </c>
      <c r="B7085" s="6">
        <v>1498382</v>
      </c>
    </row>
    <row r="7086" spans="1:2" x14ac:dyDescent="0.15">
      <c r="A7086" t="s">
        <v>8894</v>
      </c>
      <c r="B7086" s="6">
        <v>1706145</v>
      </c>
    </row>
    <row r="7087" spans="1:2" x14ac:dyDescent="0.15">
      <c r="A7087" t="s">
        <v>8895</v>
      </c>
      <c r="B7087" s="6">
        <v>1741489</v>
      </c>
    </row>
    <row r="7088" spans="1:2" x14ac:dyDescent="0.15">
      <c r="A7088" t="s">
        <v>8896</v>
      </c>
      <c r="B7088" s="6">
        <v>744825</v>
      </c>
    </row>
    <row r="7089" spans="1:2" x14ac:dyDescent="0.15">
      <c r="A7089" t="s">
        <v>8897</v>
      </c>
      <c r="B7089" s="6">
        <v>1802546</v>
      </c>
    </row>
    <row r="7090" spans="1:2" x14ac:dyDescent="0.15">
      <c r="A7090" t="s">
        <v>8898</v>
      </c>
      <c r="B7090" s="6">
        <v>846546</v>
      </c>
    </row>
    <row r="7091" spans="1:2" x14ac:dyDescent="0.15">
      <c r="A7091" t="s">
        <v>8899</v>
      </c>
      <c r="B7091" s="6">
        <v>1490161</v>
      </c>
    </row>
    <row r="7092" spans="1:2" x14ac:dyDescent="0.15">
      <c r="A7092" t="s">
        <v>8900</v>
      </c>
      <c r="B7092" s="6">
        <v>1815632</v>
      </c>
    </row>
    <row r="7093" spans="1:2" x14ac:dyDescent="0.15">
      <c r="A7093" t="s">
        <v>8901</v>
      </c>
      <c r="B7093" s="6">
        <v>1081745</v>
      </c>
    </row>
    <row r="7094" spans="1:2" x14ac:dyDescent="0.15">
      <c r="A7094" t="s">
        <v>8902</v>
      </c>
      <c r="B7094" s="6">
        <v>7623</v>
      </c>
    </row>
    <row r="7095" spans="1:2" x14ac:dyDescent="0.15">
      <c r="A7095" t="s">
        <v>8903</v>
      </c>
      <c r="B7095" s="6">
        <v>700764</v>
      </c>
    </row>
    <row r="7096" spans="1:2" x14ac:dyDescent="0.15">
      <c r="A7096" t="s">
        <v>1966</v>
      </c>
      <c r="B7096" s="6">
        <v>1698530</v>
      </c>
    </row>
    <row r="7097" spans="1:2" x14ac:dyDescent="0.15">
      <c r="A7097" t="s">
        <v>8904</v>
      </c>
      <c r="B7097" s="6">
        <v>788611</v>
      </c>
    </row>
    <row r="7098" spans="1:2" x14ac:dyDescent="0.15">
      <c r="A7098" t="s">
        <v>8905</v>
      </c>
      <c r="B7098" s="6">
        <v>1807387</v>
      </c>
    </row>
    <row r="7099" spans="1:2" x14ac:dyDescent="0.15">
      <c r="A7099" t="s">
        <v>8906</v>
      </c>
      <c r="B7099" s="6">
        <v>1079282</v>
      </c>
    </row>
    <row r="7100" spans="1:2" x14ac:dyDescent="0.15">
      <c r="A7100" t="s">
        <v>2557</v>
      </c>
      <c r="B7100" s="6">
        <v>1726711</v>
      </c>
    </row>
    <row r="7101" spans="1:2" x14ac:dyDescent="0.15">
      <c r="A7101" t="s">
        <v>2947</v>
      </c>
      <c r="B7101" s="6">
        <v>1605888</v>
      </c>
    </row>
    <row r="7102" spans="1:2" x14ac:dyDescent="0.15">
      <c r="A7102" t="s">
        <v>2938</v>
      </c>
      <c r="B7102" s="6">
        <v>1269026</v>
      </c>
    </row>
    <row r="7103" spans="1:2" x14ac:dyDescent="0.15">
      <c r="A7103" t="s">
        <v>2936</v>
      </c>
      <c r="B7103" s="6">
        <v>1686850</v>
      </c>
    </row>
    <row r="7104" spans="1:2" x14ac:dyDescent="0.15">
      <c r="A7104" t="s">
        <v>221</v>
      </c>
      <c r="B7104" s="6">
        <v>1358403</v>
      </c>
    </row>
    <row r="7105" spans="1:2" x14ac:dyDescent="0.15">
      <c r="A7105" t="s">
        <v>8907</v>
      </c>
      <c r="B7105" s="6">
        <v>1588837</v>
      </c>
    </row>
    <row r="7106" spans="1:2" x14ac:dyDescent="0.15">
      <c r="A7106" t="s">
        <v>8908</v>
      </c>
      <c r="B7106" s="6">
        <v>1789299</v>
      </c>
    </row>
    <row r="7107" spans="1:2" x14ac:dyDescent="0.15">
      <c r="A7107" t="s">
        <v>8909</v>
      </c>
      <c r="B7107" s="6">
        <v>88000</v>
      </c>
    </row>
    <row r="7108" spans="1:2" x14ac:dyDescent="0.15">
      <c r="A7108" t="s">
        <v>8910</v>
      </c>
      <c r="B7108" s="6">
        <v>20639</v>
      </c>
    </row>
    <row r="7109" spans="1:2" x14ac:dyDescent="0.15">
      <c r="A7109" t="s">
        <v>8911</v>
      </c>
      <c r="B7109" s="6">
        <v>1341726</v>
      </c>
    </row>
    <row r="7110" spans="1:2" x14ac:dyDescent="0.15">
      <c r="A7110" t="s">
        <v>8912</v>
      </c>
      <c r="B7110" s="6">
        <v>1520118</v>
      </c>
    </row>
    <row r="7111" spans="1:2" x14ac:dyDescent="0.15">
      <c r="A7111" t="s">
        <v>8913</v>
      </c>
      <c r="B7111" s="6">
        <v>1281845</v>
      </c>
    </row>
    <row r="7112" spans="1:2" x14ac:dyDescent="0.15">
      <c r="A7112" t="s">
        <v>2950</v>
      </c>
      <c r="B7112" s="6">
        <v>1601936</v>
      </c>
    </row>
    <row r="7113" spans="1:2" x14ac:dyDescent="0.15">
      <c r="A7113" t="s">
        <v>8914</v>
      </c>
      <c r="B7113" s="6">
        <v>914139</v>
      </c>
    </row>
    <row r="7114" spans="1:2" x14ac:dyDescent="0.15">
      <c r="A7114" t="s">
        <v>8915</v>
      </c>
      <c r="B7114" s="6">
        <v>1855255</v>
      </c>
    </row>
    <row r="7115" spans="1:2" x14ac:dyDescent="0.15">
      <c r="A7115" t="s">
        <v>2434</v>
      </c>
      <c r="B7115" s="6">
        <v>830656</v>
      </c>
    </row>
    <row r="7116" spans="1:2" x14ac:dyDescent="0.15">
      <c r="A7116" t="s">
        <v>8916</v>
      </c>
      <c r="B7116" s="6">
        <v>1527587</v>
      </c>
    </row>
    <row r="7117" spans="1:2" x14ac:dyDescent="0.15">
      <c r="A7117" t="s">
        <v>2371</v>
      </c>
      <c r="B7117" s="6">
        <v>1100397</v>
      </c>
    </row>
    <row r="7118" spans="1:2" x14ac:dyDescent="0.15">
      <c r="A7118" t="s">
        <v>8917</v>
      </c>
      <c r="B7118" s="6">
        <v>1806904</v>
      </c>
    </row>
    <row r="7119" spans="1:2" x14ac:dyDescent="0.15">
      <c r="A7119" t="s">
        <v>8918</v>
      </c>
      <c r="B7119" s="6">
        <v>105744</v>
      </c>
    </row>
    <row r="7120" spans="1:2" x14ac:dyDescent="0.15">
      <c r="A7120" t="s">
        <v>8919</v>
      </c>
      <c r="B7120" s="6">
        <v>1061069</v>
      </c>
    </row>
    <row r="7121" spans="1:2" x14ac:dyDescent="0.15">
      <c r="A7121" t="s">
        <v>1306</v>
      </c>
      <c r="B7121" s="6">
        <v>1808898</v>
      </c>
    </row>
    <row r="7122" spans="1:2" x14ac:dyDescent="0.15">
      <c r="A7122" t="s">
        <v>8920</v>
      </c>
      <c r="B7122" s="6">
        <v>1052054</v>
      </c>
    </row>
    <row r="7123" spans="1:2" x14ac:dyDescent="0.15">
      <c r="A7123" t="s">
        <v>2351</v>
      </c>
      <c r="B7123" s="6">
        <v>1023549</v>
      </c>
    </row>
    <row r="7124" spans="1:2" x14ac:dyDescent="0.15">
      <c r="A7124" t="s">
        <v>2435</v>
      </c>
      <c r="B7124" s="6">
        <v>1374328</v>
      </c>
    </row>
    <row r="7125" spans="1:2" x14ac:dyDescent="0.15">
      <c r="A7125" t="s">
        <v>8921</v>
      </c>
      <c r="B7125" s="6">
        <v>1697834</v>
      </c>
    </row>
    <row r="7126" spans="1:2" x14ac:dyDescent="0.15">
      <c r="A7126" t="s">
        <v>2941</v>
      </c>
      <c r="B7126" s="6">
        <v>1779372</v>
      </c>
    </row>
    <row r="7127" spans="1:2" x14ac:dyDescent="0.15">
      <c r="A7127" t="s">
        <v>8922</v>
      </c>
      <c r="B7127" s="6">
        <v>1163560</v>
      </c>
    </row>
    <row r="7128" spans="1:2" x14ac:dyDescent="0.15">
      <c r="A7128" t="s">
        <v>8923</v>
      </c>
      <c r="B7128" s="6">
        <v>1376793</v>
      </c>
    </row>
    <row r="7129" spans="1:2" x14ac:dyDescent="0.15">
      <c r="A7129" t="s">
        <v>2344</v>
      </c>
      <c r="B7129" s="6">
        <v>1711786</v>
      </c>
    </row>
    <row r="7130" spans="1:2" x14ac:dyDescent="0.15">
      <c r="A7130" t="s">
        <v>8924</v>
      </c>
      <c r="B7130" s="6">
        <v>1396536</v>
      </c>
    </row>
    <row r="7131" spans="1:2" x14ac:dyDescent="0.15">
      <c r="A7131" t="s">
        <v>8925</v>
      </c>
      <c r="B7131" s="6">
        <v>1005516</v>
      </c>
    </row>
    <row r="7132" spans="1:2" x14ac:dyDescent="0.15">
      <c r="A7132" t="s">
        <v>1929</v>
      </c>
      <c r="B7132" s="6">
        <v>1445283</v>
      </c>
    </row>
    <row r="7133" spans="1:2" x14ac:dyDescent="0.15">
      <c r="A7133" t="s">
        <v>2940</v>
      </c>
      <c r="B7133" s="6">
        <v>720875</v>
      </c>
    </row>
    <row r="7134" spans="1:2" x14ac:dyDescent="0.15">
      <c r="A7134" t="s">
        <v>2427</v>
      </c>
      <c r="B7134" s="6">
        <v>1355250</v>
      </c>
    </row>
    <row r="7135" spans="1:2" x14ac:dyDescent="0.15">
      <c r="A7135" t="s">
        <v>8926</v>
      </c>
      <c r="B7135" s="6">
        <v>1271580</v>
      </c>
    </row>
    <row r="7136" spans="1:2" x14ac:dyDescent="0.15">
      <c r="A7136" t="s">
        <v>8927</v>
      </c>
      <c r="B7136" s="6">
        <v>1742518</v>
      </c>
    </row>
    <row r="7137" spans="1:2" x14ac:dyDescent="0.15">
      <c r="A7137" t="s">
        <v>8928</v>
      </c>
      <c r="B7137" s="6">
        <v>1374567</v>
      </c>
    </row>
    <row r="7138" spans="1:2" x14ac:dyDescent="0.15">
      <c r="A7138" t="s">
        <v>8929</v>
      </c>
      <c r="B7138" s="6">
        <v>1657214</v>
      </c>
    </row>
    <row r="7139" spans="1:2" x14ac:dyDescent="0.15">
      <c r="A7139" t="s">
        <v>8930</v>
      </c>
      <c r="B7139" s="6">
        <v>1570937</v>
      </c>
    </row>
    <row r="7140" spans="1:2" x14ac:dyDescent="0.15">
      <c r="A7140" t="s">
        <v>8931</v>
      </c>
      <c r="B7140" s="6">
        <v>1652958</v>
      </c>
    </row>
    <row r="7141" spans="1:2" x14ac:dyDescent="0.15">
      <c r="A7141" t="s">
        <v>2929</v>
      </c>
      <c r="B7141" s="6">
        <v>1860657</v>
      </c>
    </row>
    <row r="7142" spans="1:2" x14ac:dyDescent="0.15">
      <c r="A7142" t="s">
        <v>2993</v>
      </c>
      <c r="B7142" s="6">
        <v>1600132</v>
      </c>
    </row>
    <row r="7143" spans="1:2" x14ac:dyDescent="0.15">
      <c r="A7143" t="s">
        <v>8932</v>
      </c>
      <c r="B7143" s="6">
        <v>1770236</v>
      </c>
    </row>
    <row r="7144" spans="1:2" x14ac:dyDescent="0.15">
      <c r="A7144" t="s">
        <v>2932</v>
      </c>
      <c r="B7144" s="6">
        <v>1500198</v>
      </c>
    </row>
    <row r="7145" spans="1:2" x14ac:dyDescent="0.15">
      <c r="A7145" t="s">
        <v>8933</v>
      </c>
      <c r="B7145" s="6">
        <v>1680962</v>
      </c>
    </row>
    <row r="7146" spans="1:2" x14ac:dyDescent="0.15">
      <c r="A7146" t="s">
        <v>8934</v>
      </c>
      <c r="B7146" s="6">
        <v>1103795</v>
      </c>
    </row>
    <row r="7147" spans="1:2" x14ac:dyDescent="0.15">
      <c r="A7147" t="s">
        <v>8935</v>
      </c>
      <c r="B7147" s="6">
        <v>1481241</v>
      </c>
    </row>
    <row r="7148" spans="1:2" x14ac:dyDescent="0.15">
      <c r="A7148" t="s">
        <v>8936</v>
      </c>
      <c r="B7148" s="6">
        <v>1169717</v>
      </c>
    </row>
    <row r="7149" spans="1:2" x14ac:dyDescent="0.15">
      <c r="A7149" t="s">
        <v>8937</v>
      </c>
      <c r="B7149" s="6">
        <v>1014052</v>
      </c>
    </row>
    <row r="7150" spans="1:2" x14ac:dyDescent="0.15">
      <c r="A7150" t="s">
        <v>8938</v>
      </c>
      <c r="B7150" s="6">
        <v>930775</v>
      </c>
    </row>
    <row r="7151" spans="1:2" x14ac:dyDescent="0.15">
      <c r="A7151" t="s">
        <v>8939</v>
      </c>
      <c r="B7151" s="6">
        <v>1551206</v>
      </c>
    </row>
    <row r="7152" spans="1:2" x14ac:dyDescent="0.15">
      <c r="A7152" t="s">
        <v>8940</v>
      </c>
      <c r="B7152" s="6">
        <v>1291855</v>
      </c>
    </row>
    <row r="7153" spans="1:2" x14ac:dyDescent="0.15">
      <c r="A7153" t="s">
        <v>2951</v>
      </c>
      <c r="B7153" s="6">
        <v>1187953</v>
      </c>
    </row>
    <row r="7154" spans="1:2" x14ac:dyDescent="0.15">
      <c r="A7154" t="s">
        <v>2437</v>
      </c>
      <c r="B7154" s="6">
        <v>1205181</v>
      </c>
    </row>
    <row r="7155" spans="1:2" x14ac:dyDescent="0.15">
      <c r="A7155" t="s">
        <v>2506</v>
      </c>
      <c r="B7155" s="6">
        <v>1343009</v>
      </c>
    </row>
    <row r="7156" spans="1:2" x14ac:dyDescent="0.15">
      <c r="A7156" t="s">
        <v>2480</v>
      </c>
      <c r="B7156" s="6">
        <v>1438943</v>
      </c>
    </row>
    <row r="7157" spans="1:2" x14ac:dyDescent="0.15">
      <c r="A7157" t="s">
        <v>8941</v>
      </c>
      <c r="B7157" s="6">
        <v>1086303</v>
      </c>
    </row>
    <row r="7158" spans="1:2" x14ac:dyDescent="0.15">
      <c r="A7158" t="s">
        <v>8942</v>
      </c>
      <c r="B7158" s="6">
        <v>1662382</v>
      </c>
    </row>
    <row r="7159" spans="1:2" x14ac:dyDescent="0.15">
      <c r="A7159" t="s">
        <v>8943</v>
      </c>
      <c r="B7159" s="6">
        <v>1668987</v>
      </c>
    </row>
    <row r="7160" spans="1:2" x14ac:dyDescent="0.15">
      <c r="A7160" t="s">
        <v>2952</v>
      </c>
      <c r="B7160" s="6">
        <v>744452</v>
      </c>
    </row>
    <row r="7161" spans="1:2" x14ac:dyDescent="0.15">
      <c r="A7161" t="s">
        <v>8944</v>
      </c>
      <c r="B7161" s="6">
        <v>1651932</v>
      </c>
    </row>
    <row r="7162" spans="1:2" x14ac:dyDescent="0.15">
      <c r="A7162" t="s">
        <v>8945</v>
      </c>
      <c r="B7162" s="6">
        <v>795212</v>
      </c>
    </row>
    <row r="7163" spans="1:2" x14ac:dyDescent="0.15">
      <c r="A7163" t="s">
        <v>2934</v>
      </c>
      <c r="B7163" s="6">
        <v>1681682</v>
      </c>
    </row>
    <row r="7164" spans="1:2" x14ac:dyDescent="0.15">
      <c r="A7164" t="s">
        <v>661</v>
      </c>
      <c r="B7164" s="6">
        <v>1533040</v>
      </c>
    </row>
    <row r="7165" spans="1:2" x14ac:dyDescent="0.15">
      <c r="A7165" t="s">
        <v>1962</v>
      </c>
      <c r="B7165" s="6">
        <v>1783036</v>
      </c>
    </row>
    <row r="7166" spans="1:2" x14ac:dyDescent="0.15">
      <c r="A7166" t="s">
        <v>8946</v>
      </c>
      <c r="B7166" s="6">
        <v>1011432</v>
      </c>
    </row>
    <row r="7167" spans="1:2" x14ac:dyDescent="0.15">
      <c r="A7167" t="s">
        <v>8947</v>
      </c>
      <c r="B7167" s="6">
        <v>1499717</v>
      </c>
    </row>
    <row r="7168" spans="1:2" x14ac:dyDescent="0.15">
      <c r="A7168" t="s">
        <v>8948</v>
      </c>
      <c r="B7168" s="6">
        <v>1776048</v>
      </c>
    </row>
    <row r="7169" spans="1:2" x14ac:dyDescent="0.15">
      <c r="A7169" t="s">
        <v>8949</v>
      </c>
      <c r="B7169" s="6">
        <v>1377149</v>
      </c>
    </row>
    <row r="7170" spans="1:2" x14ac:dyDescent="0.15">
      <c r="A7170" t="s">
        <v>8950</v>
      </c>
      <c r="B7170" s="6">
        <v>1410187</v>
      </c>
    </row>
    <row r="7171" spans="1:2" x14ac:dyDescent="0.15">
      <c r="A7171" t="s">
        <v>8951</v>
      </c>
      <c r="B7171" s="6">
        <v>1308569</v>
      </c>
    </row>
    <row r="7172" spans="1:2" x14ac:dyDescent="0.15">
      <c r="A7172" t="s">
        <v>8952</v>
      </c>
      <c r="B7172" s="6">
        <v>1362516</v>
      </c>
    </row>
    <row r="7173" spans="1:2" x14ac:dyDescent="0.15">
      <c r="A7173" t="s">
        <v>8953</v>
      </c>
      <c r="B7173" s="6">
        <v>1789330</v>
      </c>
    </row>
    <row r="7174" spans="1:2" x14ac:dyDescent="0.15">
      <c r="A7174" t="s">
        <v>8954</v>
      </c>
      <c r="B7174" s="6">
        <v>1652350</v>
      </c>
    </row>
    <row r="7175" spans="1:2" x14ac:dyDescent="0.15">
      <c r="A7175" t="s">
        <v>8955</v>
      </c>
      <c r="B7175" s="6">
        <v>829325</v>
      </c>
    </row>
    <row r="7176" spans="1:2" x14ac:dyDescent="0.15">
      <c r="A7176" t="s">
        <v>8956</v>
      </c>
      <c r="B7176" s="6">
        <v>1821175</v>
      </c>
    </row>
    <row r="7177" spans="1:2" x14ac:dyDescent="0.15">
      <c r="A7177" t="s">
        <v>8957</v>
      </c>
      <c r="B7177" s="6">
        <v>1415758</v>
      </c>
    </row>
    <row r="7178" spans="1:2" x14ac:dyDescent="0.15">
      <c r="A7178" t="s">
        <v>8958</v>
      </c>
      <c r="B7178" s="6">
        <v>1501862</v>
      </c>
    </row>
    <row r="7179" spans="1:2" x14ac:dyDescent="0.15">
      <c r="A7179" t="s">
        <v>8959</v>
      </c>
      <c r="B7179" s="6">
        <v>1387473</v>
      </c>
    </row>
    <row r="7180" spans="1:2" x14ac:dyDescent="0.15">
      <c r="A7180" t="s">
        <v>2425</v>
      </c>
      <c r="B7180" s="6">
        <v>1645260</v>
      </c>
    </row>
    <row r="7181" spans="1:2" x14ac:dyDescent="0.15">
      <c r="A7181" t="s">
        <v>8960</v>
      </c>
      <c r="B7181" s="6">
        <v>1104462</v>
      </c>
    </row>
    <row r="7182" spans="1:2" x14ac:dyDescent="0.15">
      <c r="A7182" t="s">
        <v>8961</v>
      </c>
      <c r="B7182" s="6">
        <v>888981</v>
      </c>
    </row>
    <row r="7183" spans="1:2" x14ac:dyDescent="0.15">
      <c r="A7183" t="s">
        <v>8962</v>
      </c>
      <c r="B7183" s="6">
        <v>1531266</v>
      </c>
    </row>
    <row r="7184" spans="1:2" x14ac:dyDescent="0.15">
      <c r="A7184" t="s">
        <v>8963</v>
      </c>
      <c r="B7184" s="6">
        <v>1759352</v>
      </c>
    </row>
    <row r="7185" spans="1:2" x14ac:dyDescent="0.15">
      <c r="A7185" t="s">
        <v>8964</v>
      </c>
      <c r="B7185" s="6">
        <v>1178697</v>
      </c>
    </row>
    <row r="7186" spans="1:2" x14ac:dyDescent="0.15">
      <c r="A7186" t="s">
        <v>8965</v>
      </c>
      <c r="B7186" s="6">
        <v>1115672</v>
      </c>
    </row>
    <row r="7187" spans="1:2" x14ac:dyDescent="0.15">
      <c r="A7187" t="s">
        <v>1954</v>
      </c>
      <c r="B7187" s="6">
        <v>1827401</v>
      </c>
    </row>
    <row r="7188" spans="1:2" x14ac:dyDescent="0.15">
      <c r="A7188" t="s">
        <v>8966</v>
      </c>
      <c r="B7188" s="6">
        <v>1069680</v>
      </c>
    </row>
    <row r="7189" spans="1:2" x14ac:dyDescent="0.15">
      <c r="A7189" t="s">
        <v>2341</v>
      </c>
      <c r="B7189" s="6">
        <v>1389545</v>
      </c>
    </row>
    <row r="7190" spans="1:2" x14ac:dyDescent="0.15">
      <c r="A7190" t="s">
        <v>2956</v>
      </c>
      <c r="B7190" s="6">
        <v>1610853</v>
      </c>
    </row>
    <row r="7191" spans="1:2" x14ac:dyDescent="0.15">
      <c r="A7191" t="s">
        <v>8967</v>
      </c>
      <c r="B7191" s="6">
        <v>1810467</v>
      </c>
    </row>
    <row r="7192" spans="1:2" x14ac:dyDescent="0.15">
      <c r="A7192" t="s">
        <v>8968</v>
      </c>
      <c r="B7192" s="6">
        <v>1674227</v>
      </c>
    </row>
    <row r="7193" spans="1:2" x14ac:dyDescent="0.15">
      <c r="A7193" t="s">
        <v>8969</v>
      </c>
      <c r="B7193" s="6">
        <v>1604930</v>
      </c>
    </row>
    <row r="7194" spans="1:2" x14ac:dyDescent="0.15">
      <c r="A7194" t="s">
        <v>8970</v>
      </c>
      <c r="B7194" s="6">
        <v>1590383</v>
      </c>
    </row>
    <row r="7195" spans="1:2" x14ac:dyDescent="0.15">
      <c r="A7195" t="s">
        <v>8971</v>
      </c>
      <c r="B7195" s="6">
        <v>1701756</v>
      </c>
    </row>
    <row r="7196" spans="1:2" x14ac:dyDescent="0.15">
      <c r="A7196" t="s">
        <v>8972</v>
      </c>
      <c r="B7196" s="6">
        <v>1072772</v>
      </c>
    </row>
    <row r="7197" spans="1:2" x14ac:dyDescent="0.15">
      <c r="A7197" t="s">
        <v>8973</v>
      </c>
      <c r="B7197" s="6">
        <v>1138476</v>
      </c>
    </row>
    <row r="7198" spans="1:2" x14ac:dyDescent="0.15">
      <c r="A7198" t="s">
        <v>8974</v>
      </c>
      <c r="B7198" s="6">
        <v>1499494</v>
      </c>
    </row>
    <row r="7199" spans="1:2" x14ac:dyDescent="0.15">
      <c r="A7199" t="s">
        <v>8975</v>
      </c>
      <c r="B7199" s="6">
        <v>1399352</v>
      </c>
    </row>
    <row r="7200" spans="1:2" x14ac:dyDescent="0.15">
      <c r="A7200" t="s">
        <v>8976</v>
      </c>
      <c r="B7200" s="6">
        <v>1508348</v>
      </c>
    </row>
    <row r="7201" spans="1:2" x14ac:dyDescent="0.15">
      <c r="A7201" t="s">
        <v>8977</v>
      </c>
      <c r="B7201" s="6">
        <v>96885</v>
      </c>
    </row>
    <row r="7202" spans="1:2" x14ac:dyDescent="0.15">
      <c r="A7202" t="s">
        <v>8978</v>
      </c>
      <c r="B7202" s="6">
        <v>1415684</v>
      </c>
    </row>
    <row r="7203" spans="1:2" x14ac:dyDescent="0.15">
      <c r="A7203" t="s">
        <v>2347</v>
      </c>
      <c r="B7203" s="6">
        <v>1095981</v>
      </c>
    </row>
    <row r="7204" spans="1:2" x14ac:dyDescent="0.15">
      <c r="A7204" t="s">
        <v>8979</v>
      </c>
      <c r="B7204" s="6">
        <v>811522</v>
      </c>
    </row>
    <row r="7205" spans="1:2" x14ac:dyDescent="0.15">
      <c r="A7205" t="s">
        <v>8980</v>
      </c>
      <c r="B7205" s="6">
        <v>1749849</v>
      </c>
    </row>
    <row r="7206" spans="1:2" x14ac:dyDescent="0.15">
      <c r="A7206" t="s">
        <v>8981</v>
      </c>
      <c r="B7206" s="6">
        <v>812152</v>
      </c>
    </row>
    <row r="7207" spans="1:2" x14ac:dyDescent="0.15">
      <c r="A7207" t="s">
        <v>8982</v>
      </c>
      <c r="B7207" s="6">
        <v>1531477</v>
      </c>
    </row>
    <row r="7208" spans="1:2" x14ac:dyDescent="0.15">
      <c r="A7208" t="s">
        <v>757</v>
      </c>
      <c r="B7208" s="6">
        <v>1873835</v>
      </c>
    </row>
    <row r="7209" spans="1:2" x14ac:dyDescent="0.15">
      <c r="A7209" t="s">
        <v>8983</v>
      </c>
      <c r="B7209" s="6">
        <v>1716770</v>
      </c>
    </row>
    <row r="7210" spans="1:2" x14ac:dyDescent="0.15">
      <c r="A7210" t="s">
        <v>8984</v>
      </c>
      <c r="B7210" s="6">
        <v>1088638</v>
      </c>
    </row>
    <row r="7211" spans="1:2" x14ac:dyDescent="0.15">
      <c r="A7211" t="s">
        <v>2348</v>
      </c>
      <c r="B7211" s="6">
        <v>1357459</v>
      </c>
    </row>
    <row r="7212" spans="1:2" x14ac:dyDescent="0.15">
      <c r="A7212" t="s">
        <v>8985</v>
      </c>
      <c r="B7212" s="6">
        <v>1675634</v>
      </c>
    </row>
    <row r="7213" spans="1:2" x14ac:dyDescent="0.15">
      <c r="A7213" t="s">
        <v>2976</v>
      </c>
      <c r="B7213" s="6">
        <v>874710</v>
      </c>
    </row>
    <row r="7214" spans="1:2" x14ac:dyDescent="0.15">
      <c r="A7214" t="s">
        <v>8986</v>
      </c>
      <c r="B7214" s="6">
        <v>1421289</v>
      </c>
    </row>
    <row r="7215" spans="1:2" x14ac:dyDescent="0.15">
      <c r="A7215" t="s">
        <v>8987</v>
      </c>
      <c r="B7215" s="6">
        <v>1468978</v>
      </c>
    </row>
    <row r="7216" spans="1:2" x14ac:dyDescent="0.15">
      <c r="A7216" t="s">
        <v>517</v>
      </c>
      <c r="B7216" s="6">
        <v>1534525</v>
      </c>
    </row>
    <row r="7217" spans="1:2" x14ac:dyDescent="0.15">
      <c r="A7217" t="s">
        <v>8988</v>
      </c>
      <c r="B7217" s="6">
        <v>1871928</v>
      </c>
    </row>
    <row r="7218" spans="1:2" x14ac:dyDescent="0.15">
      <c r="A7218" t="s">
        <v>2354</v>
      </c>
      <c r="B7218" s="6">
        <v>1801834</v>
      </c>
    </row>
    <row r="7219" spans="1:2" x14ac:dyDescent="0.15">
      <c r="A7219" t="s">
        <v>8989</v>
      </c>
      <c r="B7219" s="6">
        <v>1493137</v>
      </c>
    </row>
    <row r="7220" spans="1:2" x14ac:dyDescent="0.15">
      <c r="A7220" t="s">
        <v>2442</v>
      </c>
      <c r="B7220" s="6">
        <v>1514946</v>
      </c>
    </row>
    <row r="7221" spans="1:2" x14ac:dyDescent="0.15">
      <c r="A7221" t="s">
        <v>8990</v>
      </c>
      <c r="B7221" s="6">
        <v>1108630</v>
      </c>
    </row>
    <row r="7222" spans="1:2" x14ac:dyDescent="0.15">
      <c r="A7222" t="s">
        <v>8991</v>
      </c>
      <c r="B7222" s="6">
        <v>814926</v>
      </c>
    </row>
    <row r="7223" spans="1:2" x14ac:dyDescent="0.15">
      <c r="A7223" t="s">
        <v>8992</v>
      </c>
      <c r="B7223" s="6">
        <v>1092570</v>
      </c>
    </row>
    <row r="7224" spans="1:2" x14ac:dyDescent="0.15">
      <c r="A7224" t="s">
        <v>8993</v>
      </c>
      <c r="B7224" s="6">
        <v>1398713</v>
      </c>
    </row>
    <row r="7225" spans="1:2" x14ac:dyDescent="0.15">
      <c r="A7225" t="s">
        <v>8994</v>
      </c>
      <c r="B7225" s="6">
        <v>1664127</v>
      </c>
    </row>
    <row r="7226" spans="1:2" x14ac:dyDescent="0.15">
      <c r="A7226" t="s">
        <v>8995</v>
      </c>
      <c r="B7226" s="6">
        <v>1792554</v>
      </c>
    </row>
    <row r="7227" spans="1:2" x14ac:dyDescent="0.15">
      <c r="A7227" t="s">
        <v>8996</v>
      </c>
      <c r="B7227" s="6">
        <v>1493712</v>
      </c>
    </row>
    <row r="7228" spans="1:2" x14ac:dyDescent="0.15">
      <c r="A7228" t="s">
        <v>8997</v>
      </c>
      <c r="B7228" s="6">
        <v>1734262</v>
      </c>
    </row>
    <row r="7229" spans="1:2" x14ac:dyDescent="0.15">
      <c r="A7229" t="s">
        <v>8998</v>
      </c>
      <c r="B7229" s="6">
        <v>1026785</v>
      </c>
    </row>
    <row r="7230" spans="1:2" x14ac:dyDescent="0.15">
      <c r="A7230" t="s">
        <v>8999</v>
      </c>
      <c r="B7230" s="6">
        <v>1603519</v>
      </c>
    </row>
    <row r="7231" spans="1:2" x14ac:dyDescent="0.15">
      <c r="A7231" t="s">
        <v>9000</v>
      </c>
      <c r="B7231" s="6">
        <v>1546383</v>
      </c>
    </row>
    <row r="7232" spans="1:2" x14ac:dyDescent="0.15">
      <c r="A7232" t="s">
        <v>9001</v>
      </c>
      <c r="B7232" s="6">
        <v>1662574</v>
      </c>
    </row>
    <row r="7233" spans="1:2" x14ac:dyDescent="0.15">
      <c r="A7233" t="s">
        <v>9002</v>
      </c>
      <c r="B7233" s="6">
        <v>1729089</v>
      </c>
    </row>
    <row r="7234" spans="1:2" x14ac:dyDescent="0.15">
      <c r="A7234" t="s">
        <v>9003</v>
      </c>
      <c r="B7234" s="6">
        <v>1162896</v>
      </c>
    </row>
    <row r="7235" spans="1:2" x14ac:dyDescent="0.15">
      <c r="A7235" t="s">
        <v>9004</v>
      </c>
      <c r="B7235" s="6">
        <v>1487091</v>
      </c>
    </row>
    <row r="7236" spans="1:2" x14ac:dyDescent="0.15">
      <c r="A7236" t="s">
        <v>9005</v>
      </c>
      <c r="B7236" s="6">
        <v>1474558</v>
      </c>
    </row>
    <row r="7237" spans="1:2" x14ac:dyDescent="0.15">
      <c r="A7237" t="s">
        <v>2448</v>
      </c>
      <c r="B7237" s="6">
        <v>1464165</v>
      </c>
    </row>
    <row r="7238" spans="1:2" x14ac:dyDescent="0.15">
      <c r="A7238" t="s">
        <v>2438</v>
      </c>
      <c r="B7238" s="6">
        <v>1103090</v>
      </c>
    </row>
    <row r="7239" spans="1:2" x14ac:dyDescent="0.15">
      <c r="A7239" t="s">
        <v>9006</v>
      </c>
      <c r="B7239" s="6">
        <v>1623590</v>
      </c>
    </row>
    <row r="7240" spans="1:2" x14ac:dyDescent="0.15">
      <c r="A7240" t="s">
        <v>9007</v>
      </c>
      <c r="B7240" s="6">
        <v>1490054</v>
      </c>
    </row>
    <row r="7241" spans="1:2" x14ac:dyDescent="0.15">
      <c r="A7241" t="s">
        <v>2949</v>
      </c>
      <c r="B7241" s="6">
        <v>879682</v>
      </c>
    </row>
    <row r="7242" spans="1:2" x14ac:dyDescent="0.15">
      <c r="A7242" t="s">
        <v>9008</v>
      </c>
      <c r="B7242" s="6">
        <v>730349</v>
      </c>
    </row>
    <row r="7243" spans="1:2" x14ac:dyDescent="0.15">
      <c r="A7243" t="s">
        <v>9009</v>
      </c>
      <c r="B7243" s="6">
        <v>1423723</v>
      </c>
    </row>
    <row r="7244" spans="1:2" x14ac:dyDescent="0.15">
      <c r="A7244" t="s">
        <v>9010</v>
      </c>
      <c r="B7244" s="6">
        <v>1763197</v>
      </c>
    </row>
    <row r="7245" spans="1:2" x14ac:dyDescent="0.15">
      <c r="A7245" t="s">
        <v>9011</v>
      </c>
      <c r="B7245" s="6">
        <v>1458057</v>
      </c>
    </row>
    <row r="7246" spans="1:2" x14ac:dyDescent="0.15">
      <c r="A7246" t="s">
        <v>9012</v>
      </c>
      <c r="B7246" s="6">
        <v>1119897</v>
      </c>
    </row>
    <row r="7247" spans="1:2" x14ac:dyDescent="0.15">
      <c r="A7247" t="s">
        <v>9013</v>
      </c>
      <c r="B7247" s="6">
        <v>1451797</v>
      </c>
    </row>
    <row r="7248" spans="1:2" x14ac:dyDescent="0.15">
      <c r="A7248" t="s">
        <v>9014</v>
      </c>
      <c r="B7248" s="6">
        <v>1099369</v>
      </c>
    </row>
    <row r="7249" spans="1:2" x14ac:dyDescent="0.15">
      <c r="A7249" t="s">
        <v>2356</v>
      </c>
      <c r="B7249" s="6">
        <v>1383701</v>
      </c>
    </row>
    <row r="7250" spans="1:2" x14ac:dyDescent="0.15">
      <c r="A7250" t="s">
        <v>2942</v>
      </c>
      <c r="B7250" s="6">
        <v>1725430</v>
      </c>
    </row>
    <row r="7251" spans="1:2" x14ac:dyDescent="0.15">
      <c r="A7251" t="s">
        <v>9015</v>
      </c>
      <c r="B7251" s="6">
        <v>1676163</v>
      </c>
    </row>
    <row r="7252" spans="1:2" x14ac:dyDescent="0.15">
      <c r="A7252" t="s">
        <v>9016</v>
      </c>
      <c r="B7252" s="6">
        <v>1388180</v>
      </c>
    </row>
    <row r="7253" spans="1:2" x14ac:dyDescent="0.15">
      <c r="A7253" t="s">
        <v>9017</v>
      </c>
      <c r="B7253" s="6">
        <v>1463000</v>
      </c>
    </row>
    <row r="7254" spans="1:2" x14ac:dyDescent="0.15">
      <c r="A7254" t="s">
        <v>9018</v>
      </c>
      <c r="B7254" s="6">
        <v>1358656</v>
      </c>
    </row>
    <row r="7255" spans="1:2" x14ac:dyDescent="0.15">
      <c r="A7255" t="s">
        <v>9019</v>
      </c>
      <c r="B7255" s="6">
        <v>730669</v>
      </c>
    </row>
    <row r="7256" spans="1:2" x14ac:dyDescent="0.15">
      <c r="A7256" t="s">
        <v>341</v>
      </c>
      <c r="B7256" s="6">
        <v>1729427</v>
      </c>
    </row>
    <row r="7257" spans="1:2" x14ac:dyDescent="0.15">
      <c r="A7257" t="s">
        <v>9020</v>
      </c>
      <c r="B7257" s="6">
        <v>1515251</v>
      </c>
    </row>
    <row r="7258" spans="1:2" x14ac:dyDescent="0.15">
      <c r="A7258" t="s">
        <v>9021</v>
      </c>
      <c r="B7258" s="6">
        <v>1279620</v>
      </c>
    </row>
    <row r="7259" spans="1:2" x14ac:dyDescent="0.15">
      <c r="A7259" t="s">
        <v>9022</v>
      </c>
      <c r="B7259" s="6">
        <v>1603793</v>
      </c>
    </row>
    <row r="7260" spans="1:2" x14ac:dyDescent="0.15">
      <c r="A7260" t="s">
        <v>9023</v>
      </c>
      <c r="B7260" s="6">
        <v>1376804</v>
      </c>
    </row>
    <row r="7261" spans="1:2" x14ac:dyDescent="0.15">
      <c r="A7261" t="s">
        <v>190</v>
      </c>
      <c r="B7261" s="6">
        <v>1792581</v>
      </c>
    </row>
    <row r="7262" spans="1:2" x14ac:dyDescent="0.15">
      <c r="A7262" t="s">
        <v>9024</v>
      </c>
      <c r="B7262" s="6">
        <v>1565146</v>
      </c>
    </row>
    <row r="7263" spans="1:2" x14ac:dyDescent="0.15">
      <c r="A7263" t="s">
        <v>9025</v>
      </c>
      <c r="B7263" s="6">
        <v>1522222</v>
      </c>
    </row>
    <row r="7264" spans="1:2" x14ac:dyDescent="0.15">
      <c r="A7264" t="s">
        <v>2379</v>
      </c>
      <c r="B7264" s="6">
        <v>1318641</v>
      </c>
    </row>
    <row r="7265" spans="1:2" x14ac:dyDescent="0.15">
      <c r="A7265" t="s">
        <v>2452</v>
      </c>
      <c r="B7265" s="6">
        <v>1165320</v>
      </c>
    </row>
    <row r="7266" spans="1:2" x14ac:dyDescent="0.15">
      <c r="A7266" t="s">
        <v>9026</v>
      </c>
      <c r="B7266" s="6">
        <v>1640152</v>
      </c>
    </row>
    <row r="7267" spans="1:2" x14ac:dyDescent="0.15">
      <c r="A7267" t="s">
        <v>9027</v>
      </c>
      <c r="B7267" s="6">
        <v>1377167</v>
      </c>
    </row>
    <row r="7268" spans="1:2" x14ac:dyDescent="0.15">
      <c r="A7268" t="s">
        <v>2943</v>
      </c>
      <c r="B7268" s="6">
        <v>1468929</v>
      </c>
    </row>
    <row r="7269" spans="1:2" x14ac:dyDescent="0.15">
      <c r="A7269" t="s">
        <v>9028</v>
      </c>
      <c r="B7269" s="6">
        <v>1066130</v>
      </c>
    </row>
    <row r="7270" spans="1:2" x14ac:dyDescent="0.15">
      <c r="A7270" t="s">
        <v>9029</v>
      </c>
      <c r="B7270" s="6">
        <v>924095</v>
      </c>
    </row>
    <row r="7271" spans="1:2" x14ac:dyDescent="0.15">
      <c r="A7271" t="s">
        <v>9030</v>
      </c>
      <c r="B7271" s="6">
        <v>1546853</v>
      </c>
    </row>
    <row r="7272" spans="1:2" x14ac:dyDescent="0.15">
      <c r="A7272" t="s">
        <v>2481</v>
      </c>
      <c r="B7272" s="6">
        <v>1642159</v>
      </c>
    </row>
    <row r="7273" spans="1:2" x14ac:dyDescent="0.15">
      <c r="A7273" t="s">
        <v>2365</v>
      </c>
      <c r="B7273" s="6">
        <v>1824293</v>
      </c>
    </row>
    <row r="7274" spans="1:2" x14ac:dyDescent="0.15">
      <c r="A7274" t="s">
        <v>9031</v>
      </c>
      <c r="B7274" s="6">
        <v>99106</v>
      </c>
    </row>
    <row r="7275" spans="1:2" x14ac:dyDescent="0.15">
      <c r="A7275" t="s">
        <v>9032</v>
      </c>
      <c r="B7275" s="6">
        <v>1685237</v>
      </c>
    </row>
    <row r="7276" spans="1:2" x14ac:dyDescent="0.15">
      <c r="A7276" t="s">
        <v>2433</v>
      </c>
      <c r="B7276" s="6">
        <v>836564</v>
      </c>
    </row>
    <row r="7277" spans="1:2" x14ac:dyDescent="0.15">
      <c r="A7277" t="s">
        <v>9033</v>
      </c>
      <c r="B7277" s="6">
        <v>781902</v>
      </c>
    </row>
    <row r="7278" spans="1:2" x14ac:dyDescent="0.15">
      <c r="A7278" t="s">
        <v>9034</v>
      </c>
      <c r="B7278" s="6">
        <v>1103310</v>
      </c>
    </row>
    <row r="7279" spans="1:2" x14ac:dyDescent="0.15">
      <c r="A7279" t="s">
        <v>474</v>
      </c>
      <c r="B7279" s="6">
        <v>1615219</v>
      </c>
    </row>
    <row r="7280" spans="1:2" x14ac:dyDescent="0.15">
      <c r="A7280" t="s">
        <v>9035</v>
      </c>
      <c r="B7280" s="6">
        <v>1563463</v>
      </c>
    </row>
    <row r="7281" spans="1:2" x14ac:dyDescent="0.15">
      <c r="A7281" t="s">
        <v>9036</v>
      </c>
      <c r="B7281" s="6">
        <v>1355736</v>
      </c>
    </row>
    <row r="7282" spans="1:2" x14ac:dyDescent="0.15">
      <c r="A7282" t="s">
        <v>9037</v>
      </c>
      <c r="B7282" s="6">
        <v>1435064</v>
      </c>
    </row>
    <row r="7283" spans="1:2" x14ac:dyDescent="0.15">
      <c r="A7283" t="s">
        <v>9038</v>
      </c>
      <c r="B7283" s="6">
        <v>1133519</v>
      </c>
    </row>
    <row r="7284" spans="1:2" x14ac:dyDescent="0.15">
      <c r="A7284" t="s">
        <v>9039</v>
      </c>
      <c r="B7284" s="6">
        <v>1308027</v>
      </c>
    </row>
    <row r="7285" spans="1:2" x14ac:dyDescent="0.15">
      <c r="A7285" t="s">
        <v>2358</v>
      </c>
      <c r="B7285" s="6">
        <v>1853816</v>
      </c>
    </row>
    <row r="7286" spans="1:2" x14ac:dyDescent="0.15">
      <c r="A7286" t="s">
        <v>9040</v>
      </c>
      <c r="B7286" s="6">
        <v>59860</v>
      </c>
    </row>
    <row r="7287" spans="1:2" x14ac:dyDescent="0.15">
      <c r="A7287" t="s">
        <v>9041</v>
      </c>
      <c r="B7287" s="6">
        <v>96793</v>
      </c>
    </row>
    <row r="7288" spans="1:2" x14ac:dyDescent="0.15">
      <c r="A7288" t="s">
        <v>2353</v>
      </c>
      <c r="B7288" s="6">
        <v>890821</v>
      </c>
    </row>
    <row r="7289" spans="1:2" x14ac:dyDescent="0.15">
      <c r="A7289" t="s">
        <v>9042</v>
      </c>
      <c r="B7289" s="6">
        <v>1522165</v>
      </c>
    </row>
    <row r="7290" spans="1:2" x14ac:dyDescent="0.15">
      <c r="A7290" t="s">
        <v>9043</v>
      </c>
      <c r="B7290" s="6">
        <v>1680378</v>
      </c>
    </row>
    <row r="7291" spans="1:2" x14ac:dyDescent="0.15">
      <c r="A7291" t="s">
        <v>9044</v>
      </c>
      <c r="B7291" s="6">
        <v>1066764</v>
      </c>
    </row>
    <row r="7292" spans="1:2" x14ac:dyDescent="0.15">
      <c r="A7292" t="s">
        <v>9045</v>
      </c>
      <c r="B7292" s="6">
        <v>1726286</v>
      </c>
    </row>
    <row r="7293" spans="1:2" x14ac:dyDescent="0.15">
      <c r="A7293" t="s">
        <v>9046</v>
      </c>
      <c r="B7293" s="6">
        <v>1655075</v>
      </c>
    </row>
    <row r="7294" spans="1:2" x14ac:dyDescent="0.15">
      <c r="A7294" t="s">
        <v>2350</v>
      </c>
      <c r="B7294" s="6">
        <v>1367083</v>
      </c>
    </row>
    <row r="7295" spans="1:2" x14ac:dyDescent="0.15">
      <c r="A7295" t="s">
        <v>9047</v>
      </c>
      <c r="B7295" s="6">
        <v>1409036</v>
      </c>
    </row>
    <row r="7296" spans="1:2" x14ac:dyDescent="0.15">
      <c r="A7296" t="s">
        <v>9048</v>
      </c>
      <c r="B7296" s="6">
        <v>1317833</v>
      </c>
    </row>
    <row r="7297" spans="1:2" x14ac:dyDescent="0.15">
      <c r="A7297" t="s">
        <v>9049</v>
      </c>
      <c r="B7297" s="6">
        <v>1122993</v>
      </c>
    </row>
    <row r="7298" spans="1:2" x14ac:dyDescent="0.15">
      <c r="A7298" t="s">
        <v>9050</v>
      </c>
      <c r="B7298" s="6">
        <v>1343465</v>
      </c>
    </row>
    <row r="7299" spans="1:2" x14ac:dyDescent="0.15">
      <c r="A7299" t="s">
        <v>9051</v>
      </c>
      <c r="B7299" s="6">
        <v>1515139</v>
      </c>
    </row>
    <row r="7300" spans="1:2" x14ac:dyDescent="0.15">
      <c r="A7300" t="s">
        <v>9052</v>
      </c>
      <c r="B7300" s="6">
        <v>922521</v>
      </c>
    </row>
    <row r="7301" spans="1:2" x14ac:dyDescent="0.15">
      <c r="A7301" t="s">
        <v>9053</v>
      </c>
      <c r="B7301" s="6">
        <v>1661039</v>
      </c>
    </row>
    <row r="7302" spans="1:2" x14ac:dyDescent="0.15">
      <c r="A7302" t="s">
        <v>9054</v>
      </c>
      <c r="B7302" s="6">
        <v>1356093</v>
      </c>
    </row>
    <row r="7303" spans="1:2" x14ac:dyDescent="0.15">
      <c r="A7303" t="s">
        <v>9055</v>
      </c>
      <c r="B7303" s="6">
        <v>1726744</v>
      </c>
    </row>
    <row r="7304" spans="1:2" x14ac:dyDescent="0.15">
      <c r="A7304" t="s">
        <v>9056</v>
      </c>
      <c r="B7304" s="6">
        <v>1365357</v>
      </c>
    </row>
    <row r="7305" spans="1:2" x14ac:dyDescent="0.15">
      <c r="A7305" t="s">
        <v>9057</v>
      </c>
      <c r="B7305" s="6">
        <v>1160191</v>
      </c>
    </row>
    <row r="7306" spans="1:2" x14ac:dyDescent="0.15">
      <c r="A7306" t="s">
        <v>9058</v>
      </c>
      <c r="B7306" s="6">
        <v>1119643</v>
      </c>
    </row>
    <row r="7307" spans="1:2" x14ac:dyDescent="0.15">
      <c r="A7307" t="s">
        <v>9059</v>
      </c>
      <c r="B7307" s="6">
        <v>1510964</v>
      </c>
    </row>
    <row r="7308" spans="1:2" x14ac:dyDescent="0.15">
      <c r="A7308" t="s">
        <v>9060</v>
      </c>
      <c r="B7308" s="6">
        <v>1110607</v>
      </c>
    </row>
    <row r="7309" spans="1:2" x14ac:dyDescent="0.15">
      <c r="A7309" t="s">
        <v>2436</v>
      </c>
      <c r="B7309" s="6">
        <v>924515</v>
      </c>
    </row>
    <row r="7310" spans="1:2" x14ac:dyDescent="0.15">
      <c r="A7310" t="s">
        <v>9061</v>
      </c>
      <c r="B7310" s="6">
        <v>1301713</v>
      </c>
    </row>
    <row r="7311" spans="1:2" x14ac:dyDescent="0.15">
      <c r="A7311" t="s">
        <v>9062</v>
      </c>
      <c r="B7311" s="6">
        <v>1473287</v>
      </c>
    </row>
    <row r="7312" spans="1:2" x14ac:dyDescent="0.15">
      <c r="A7312" t="s">
        <v>9063</v>
      </c>
      <c r="B7312" s="6">
        <v>709005</v>
      </c>
    </row>
    <row r="7313" spans="1:2" x14ac:dyDescent="0.15">
      <c r="A7313" t="s">
        <v>9064</v>
      </c>
      <c r="B7313" s="6">
        <v>1737372</v>
      </c>
    </row>
    <row r="7314" spans="1:2" x14ac:dyDescent="0.15">
      <c r="A7314" t="s">
        <v>2345</v>
      </c>
      <c r="B7314" s="6">
        <v>1643918</v>
      </c>
    </row>
    <row r="7315" spans="1:2" x14ac:dyDescent="0.15">
      <c r="A7315" t="s">
        <v>2333</v>
      </c>
      <c r="B7315" s="6">
        <v>1751876</v>
      </c>
    </row>
    <row r="7316" spans="1:2" x14ac:dyDescent="0.15">
      <c r="A7316" t="s">
        <v>9065</v>
      </c>
      <c r="B7316" s="6">
        <v>1448324</v>
      </c>
    </row>
    <row r="7317" spans="1:2" x14ac:dyDescent="0.15">
      <c r="A7317" t="s">
        <v>9066</v>
      </c>
      <c r="B7317" s="6">
        <v>1021435</v>
      </c>
    </row>
    <row r="7318" spans="1:2" x14ac:dyDescent="0.15">
      <c r="A7318" t="s">
        <v>9067</v>
      </c>
      <c r="B7318" s="6">
        <v>1309057</v>
      </c>
    </row>
    <row r="7319" spans="1:2" x14ac:dyDescent="0.15">
      <c r="A7319" t="s">
        <v>9068</v>
      </c>
      <c r="B7319" s="6">
        <v>1443089</v>
      </c>
    </row>
    <row r="7320" spans="1:2" x14ac:dyDescent="0.15">
      <c r="A7320" t="s">
        <v>9069</v>
      </c>
      <c r="B7320" s="6">
        <v>1555214</v>
      </c>
    </row>
    <row r="7321" spans="1:2" x14ac:dyDescent="0.15">
      <c r="A7321" t="s">
        <v>9070</v>
      </c>
      <c r="B7321" s="6">
        <v>1083922</v>
      </c>
    </row>
    <row r="7322" spans="1:2" x14ac:dyDescent="0.15">
      <c r="A7322" t="s">
        <v>9071</v>
      </c>
      <c r="B7322" s="6">
        <v>1668010</v>
      </c>
    </row>
    <row r="7323" spans="1:2" x14ac:dyDescent="0.15">
      <c r="A7323" t="s">
        <v>9072</v>
      </c>
      <c r="B7323" s="6">
        <v>66600</v>
      </c>
    </row>
    <row r="7324" spans="1:2" x14ac:dyDescent="0.15">
      <c r="A7324" t="s">
        <v>2954</v>
      </c>
      <c r="B7324" s="6">
        <v>1506492</v>
      </c>
    </row>
    <row r="7325" spans="1:2" x14ac:dyDescent="0.15">
      <c r="A7325" t="s">
        <v>2507</v>
      </c>
      <c r="B7325" s="6">
        <v>1567892</v>
      </c>
    </row>
    <row r="7326" spans="1:2" x14ac:dyDescent="0.15">
      <c r="A7326" t="s">
        <v>2447</v>
      </c>
      <c r="B7326" s="6">
        <v>1833371</v>
      </c>
    </row>
    <row r="7327" spans="1:2" x14ac:dyDescent="0.15">
      <c r="A7327" t="s">
        <v>9073</v>
      </c>
      <c r="B7327" s="6">
        <v>1320760</v>
      </c>
    </row>
    <row r="7328" spans="1:2" x14ac:dyDescent="0.15">
      <c r="A7328" t="s">
        <v>9074</v>
      </c>
      <c r="B7328" s="6">
        <v>711034</v>
      </c>
    </row>
    <row r="7329" spans="1:2" x14ac:dyDescent="0.15">
      <c r="A7329" t="s">
        <v>9075</v>
      </c>
      <c r="B7329" s="6">
        <v>1691936</v>
      </c>
    </row>
    <row r="7330" spans="1:2" x14ac:dyDescent="0.15">
      <c r="A7330" t="s">
        <v>2456</v>
      </c>
      <c r="B7330" s="6">
        <v>1596062</v>
      </c>
    </row>
    <row r="7331" spans="1:2" x14ac:dyDescent="0.15">
      <c r="A7331" t="s">
        <v>9076</v>
      </c>
      <c r="B7331" s="6">
        <v>1538822</v>
      </c>
    </row>
    <row r="7332" spans="1:2" x14ac:dyDescent="0.15">
      <c r="A7332" t="s">
        <v>9077</v>
      </c>
      <c r="B7332" s="6">
        <v>1114936</v>
      </c>
    </row>
    <row r="7333" spans="1:2" x14ac:dyDescent="0.15">
      <c r="A7333" t="s">
        <v>9078</v>
      </c>
      <c r="B7333" s="6">
        <v>1417664</v>
      </c>
    </row>
    <row r="7334" spans="1:2" x14ac:dyDescent="0.15">
      <c r="A7334" t="s">
        <v>9079</v>
      </c>
      <c r="B7334" s="6">
        <v>1413909</v>
      </c>
    </row>
    <row r="7335" spans="1:2" x14ac:dyDescent="0.15">
      <c r="A7335" t="s">
        <v>9080</v>
      </c>
      <c r="B7335" s="6">
        <v>1789383</v>
      </c>
    </row>
    <row r="7336" spans="1:2" x14ac:dyDescent="0.15">
      <c r="A7336" t="s">
        <v>9081</v>
      </c>
      <c r="B7336" s="6">
        <v>1593184</v>
      </c>
    </row>
    <row r="7337" spans="1:2" x14ac:dyDescent="0.15">
      <c r="A7337" t="s">
        <v>9082</v>
      </c>
      <c r="B7337" s="6">
        <v>1454263</v>
      </c>
    </row>
    <row r="7338" spans="1:2" x14ac:dyDescent="0.15">
      <c r="A7338" t="s">
        <v>9083</v>
      </c>
      <c r="B7338" s="6">
        <v>822746</v>
      </c>
    </row>
    <row r="7339" spans="1:2" x14ac:dyDescent="0.15">
      <c r="A7339" t="s">
        <v>9084</v>
      </c>
      <c r="B7339" s="6">
        <v>1082733</v>
      </c>
    </row>
    <row r="7340" spans="1:2" x14ac:dyDescent="0.15">
      <c r="A7340" t="s">
        <v>9085</v>
      </c>
      <c r="B7340" s="6">
        <v>102109</v>
      </c>
    </row>
    <row r="7341" spans="1:2" x14ac:dyDescent="0.15">
      <c r="A7341" t="s">
        <v>9086</v>
      </c>
      <c r="B7341" s="6">
        <v>1069996</v>
      </c>
    </row>
    <row r="7342" spans="1:2" x14ac:dyDescent="0.15">
      <c r="A7342" t="s">
        <v>9087</v>
      </c>
      <c r="B7342" s="6">
        <v>1068897</v>
      </c>
    </row>
    <row r="7343" spans="1:2" x14ac:dyDescent="0.15">
      <c r="A7343" t="s">
        <v>9088</v>
      </c>
      <c r="B7343" s="6">
        <v>1324759</v>
      </c>
    </row>
    <row r="7344" spans="1:2" x14ac:dyDescent="0.15">
      <c r="A7344" t="s">
        <v>9089</v>
      </c>
      <c r="B7344" s="6">
        <v>1409680</v>
      </c>
    </row>
    <row r="7345" spans="1:2" x14ac:dyDescent="0.15">
      <c r="A7345" t="s">
        <v>9090</v>
      </c>
      <c r="B7345" s="6">
        <v>1415744</v>
      </c>
    </row>
    <row r="7346" spans="1:2" x14ac:dyDescent="0.15">
      <c r="A7346" t="s">
        <v>9091</v>
      </c>
      <c r="B7346" s="6">
        <v>1125699</v>
      </c>
    </row>
    <row r="7347" spans="1:2" x14ac:dyDescent="0.15">
      <c r="A7347" t="s">
        <v>9092</v>
      </c>
      <c r="B7347" s="6">
        <v>884247</v>
      </c>
    </row>
    <row r="7348" spans="1:2" x14ac:dyDescent="0.15">
      <c r="A7348" t="s">
        <v>9093</v>
      </c>
      <c r="B7348" s="6">
        <v>1868079</v>
      </c>
    </row>
    <row r="7349" spans="1:2" x14ac:dyDescent="0.15">
      <c r="A7349" t="s">
        <v>9094</v>
      </c>
      <c r="B7349" s="6">
        <v>768710</v>
      </c>
    </row>
    <row r="7350" spans="1:2" x14ac:dyDescent="0.15">
      <c r="A7350" t="s">
        <v>2446</v>
      </c>
      <c r="B7350" s="6">
        <v>1689084</v>
      </c>
    </row>
    <row r="7351" spans="1:2" x14ac:dyDescent="0.15">
      <c r="A7351" t="s">
        <v>2443</v>
      </c>
      <c r="B7351" s="6">
        <v>1689231</v>
      </c>
    </row>
    <row r="7352" spans="1:2" x14ac:dyDescent="0.15">
      <c r="A7352" t="s">
        <v>9095</v>
      </c>
      <c r="B7352" s="6">
        <v>1011662</v>
      </c>
    </row>
    <row r="7353" spans="1:2" x14ac:dyDescent="0.15">
      <c r="A7353" t="s">
        <v>9096</v>
      </c>
      <c r="B7353" s="6">
        <v>1644488</v>
      </c>
    </row>
    <row r="7354" spans="1:2" x14ac:dyDescent="0.15">
      <c r="A7354" t="s">
        <v>9097</v>
      </c>
      <c r="B7354" s="6">
        <v>1304077</v>
      </c>
    </row>
    <row r="7355" spans="1:2" x14ac:dyDescent="0.15">
      <c r="A7355" t="s">
        <v>9098</v>
      </c>
      <c r="B7355" s="6">
        <v>1683131</v>
      </c>
    </row>
    <row r="7356" spans="1:2" x14ac:dyDescent="0.15">
      <c r="A7356" t="s">
        <v>9099</v>
      </c>
      <c r="B7356" s="6">
        <v>1031093</v>
      </c>
    </row>
    <row r="7357" spans="1:2" x14ac:dyDescent="0.15">
      <c r="A7357" t="s">
        <v>9100</v>
      </c>
      <c r="B7357" s="6">
        <v>1473334</v>
      </c>
    </row>
    <row r="7358" spans="1:2" x14ac:dyDescent="0.15">
      <c r="A7358" t="s">
        <v>2364</v>
      </c>
      <c r="B7358" s="6">
        <v>1644963</v>
      </c>
    </row>
    <row r="7359" spans="1:2" x14ac:dyDescent="0.15">
      <c r="A7359" t="s">
        <v>9101</v>
      </c>
      <c r="B7359" s="6">
        <v>1062506</v>
      </c>
    </row>
    <row r="7360" spans="1:2" x14ac:dyDescent="0.15">
      <c r="A7360" t="s">
        <v>9102</v>
      </c>
      <c r="B7360" s="6">
        <v>1001601</v>
      </c>
    </row>
    <row r="7361" spans="1:2" x14ac:dyDescent="0.15">
      <c r="A7361" t="s">
        <v>9103</v>
      </c>
      <c r="B7361" s="6">
        <v>1424768</v>
      </c>
    </row>
    <row r="7362" spans="1:2" x14ac:dyDescent="0.15">
      <c r="A7362" t="s">
        <v>9104</v>
      </c>
      <c r="B7362" s="6">
        <v>1443388</v>
      </c>
    </row>
    <row r="7363" spans="1:2" x14ac:dyDescent="0.15">
      <c r="A7363" t="s">
        <v>9105</v>
      </c>
      <c r="B7363" s="6">
        <v>1602143</v>
      </c>
    </row>
    <row r="7364" spans="1:2" x14ac:dyDescent="0.15">
      <c r="A7364" t="s">
        <v>9106</v>
      </c>
      <c r="B7364" s="6">
        <v>1622231</v>
      </c>
    </row>
    <row r="7365" spans="1:2" x14ac:dyDescent="0.15">
      <c r="A7365" t="s">
        <v>9107</v>
      </c>
      <c r="B7365" s="6">
        <v>819926</v>
      </c>
    </row>
    <row r="7366" spans="1:2" x14ac:dyDescent="0.15">
      <c r="A7366" t="s">
        <v>2329</v>
      </c>
      <c r="B7366" s="6">
        <v>910267</v>
      </c>
    </row>
    <row r="7367" spans="1:2" x14ac:dyDescent="0.15">
      <c r="A7367" t="s">
        <v>9108</v>
      </c>
      <c r="B7367" s="6">
        <v>1026662</v>
      </c>
    </row>
    <row r="7368" spans="1:2" x14ac:dyDescent="0.15">
      <c r="A7368" t="s">
        <v>9109</v>
      </c>
      <c r="B7368" s="6">
        <v>1113313</v>
      </c>
    </row>
    <row r="7369" spans="1:2" x14ac:dyDescent="0.15">
      <c r="A7369" t="s">
        <v>9110</v>
      </c>
      <c r="B7369" s="6">
        <v>1716324</v>
      </c>
    </row>
    <row r="7370" spans="1:2" x14ac:dyDescent="0.15">
      <c r="A7370" t="s">
        <v>9111</v>
      </c>
      <c r="B7370" s="6">
        <v>1282847</v>
      </c>
    </row>
    <row r="7371" spans="1:2" x14ac:dyDescent="0.15">
      <c r="A7371" t="s">
        <v>1295</v>
      </c>
      <c r="B7371" s="6">
        <v>1671502</v>
      </c>
    </row>
    <row r="7372" spans="1:2" x14ac:dyDescent="0.15">
      <c r="A7372" t="s">
        <v>9112</v>
      </c>
      <c r="B7372" s="6">
        <v>1389067</v>
      </c>
    </row>
    <row r="7373" spans="1:2" x14ac:dyDescent="0.15">
      <c r="A7373" t="s">
        <v>9113</v>
      </c>
      <c r="B7373" s="6">
        <v>862861</v>
      </c>
    </row>
    <row r="7374" spans="1:2" x14ac:dyDescent="0.15">
      <c r="A7374" t="s">
        <v>9114</v>
      </c>
      <c r="B7374" s="6">
        <v>1569329</v>
      </c>
    </row>
    <row r="7375" spans="1:2" x14ac:dyDescent="0.15">
      <c r="A7375" t="s">
        <v>9115</v>
      </c>
      <c r="B7375" s="6">
        <v>1393540</v>
      </c>
    </row>
    <row r="7376" spans="1:2" x14ac:dyDescent="0.15">
      <c r="A7376" t="s">
        <v>9116</v>
      </c>
      <c r="B7376" s="6">
        <v>1608092</v>
      </c>
    </row>
    <row r="7377" spans="1:2" x14ac:dyDescent="0.15">
      <c r="A7377" t="s">
        <v>9117</v>
      </c>
      <c r="B7377" s="6">
        <v>924168</v>
      </c>
    </row>
    <row r="7378" spans="1:2" x14ac:dyDescent="0.15">
      <c r="A7378" t="s">
        <v>9118</v>
      </c>
      <c r="B7378" s="6">
        <v>823546</v>
      </c>
    </row>
    <row r="7379" spans="1:2" x14ac:dyDescent="0.15">
      <c r="A7379" t="s">
        <v>9119</v>
      </c>
      <c r="B7379" s="6">
        <v>863678</v>
      </c>
    </row>
    <row r="7380" spans="1:2" x14ac:dyDescent="0.15">
      <c r="A7380" t="s">
        <v>9120</v>
      </c>
      <c r="B7380" s="6">
        <v>1123596</v>
      </c>
    </row>
    <row r="7381" spans="1:2" x14ac:dyDescent="0.15">
      <c r="A7381" t="s">
        <v>9121</v>
      </c>
      <c r="B7381" s="6">
        <v>1528760</v>
      </c>
    </row>
    <row r="7382" spans="1:2" x14ac:dyDescent="0.15">
      <c r="A7382" t="s">
        <v>9122</v>
      </c>
      <c r="B7382" s="6">
        <v>1883898</v>
      </c>
    </row>
    <row r="7383" spans="1:2" x14ac:dyDescent="0.15">
      <c r="A7383" t="s">
        <v>9123</v>
      </c>
      <c r="B7383" s="6">
        <v>1022505</v>
      </c>
    </row>
    <row r="7384" spans="1:2" x14ac:dyDescent="0.15">
      <c r="A7384" t="s">
        <v>9124</v>
      </c>
      <c r="B7384" s="6">
        <v>1639142</v>
      </c>
    </row>
    <row r="7385" spans="1:2" x14ac:dyDescent="0.15">
      <c r="A7385" t="s">
        <v>9125</v>
      </c>
      <c r="B7385" s="6">
        <v>1467913</v>
      </c>
    </row>
    <row r="7386" spans="1:2" x14ac:dyDescent="0.15">
      <c r="A7386" t="s">
        <v>9126</v>
      </c>
      <c r="B7386" s="6">
        <v>1211805</v>
      </c>
    </row>
    <row r="7387" spans="1:2" x14ac:dyDescent="0.15">
      <c r="A7387" t="s">
        <v>9127</v>
      </c>
      <c r="B7387" s="6">
        <v>1190370</v>
      </c>
    </row>
    <row r="7388" spans="1:2" x14ac:dyDescent="0.15">
      <c r="A7388" t="s">
        <v>9128</v>
      </c>
      <c r="B7388" s="6">
        <v>1543623</v>
      </c>
    </row>
    <row r="7389" spans="1:2" x14ac:dyDescent="0.15">
      <c r="A7389" t="s">
        <v>9129</v>
      </c>
      <c r="B7389" s="6">
        <v>884650</v>
      </c>
    </row>
    <row r="7390" spans="1:2" x14ac:dyDescent="0.15">
      <c r="A7390" t="s">
        <v>9130</v>
      </c>
      <c r="B7390" s="6">
        <v>1084267</v>
      </c>
    </row>
    <row r="7391" spans="1:2" x14ac:dyDescent="0.15">
      <c r="A7391" t="s">
        <v>9131</v>
      </c>
      <c r="B7391" s="6">
        <v>1409197</v>
      </c>
    </row>
    <row r="7392" spans="1:2" x14ac:dyDescent="0.15">
      <c r="A7392" t="s">
        <v>9132</v>
      </c>
      <c r="B7392" s="6">
        <v>1025771</v>
      </c>
    </row>
    <row r="7393" spans="1:2" x14ac:dyDescent="0.15">
      <c r="A7393" t="s">
        <v>9133</v>
      </c>
      <c r="B7393" s="6">
        <v>1832161</v>
      </c>
    </row>
    <row r="7394" spans="1:2" x14ac:dyDescent="0.15">
      <c r="A7394" t="s">
        <v>9134</v>
      </c>
      <c r="B7394" s="6">
        <v>1470683</v>
      </c>
    </row>
    <row r="7395" spans="1:2" x14ac:dyDescent="0.15">
      <c r="A7395" t="s">
        <v>9135</v>
      </c>
      <c r="B7395" s="6">
        <v>849401</v>
      </c>
    </row>
    <row r="7396" spans="1:2" x14ac:dyDescent="0.15">
      <c r="A7396" t="s">
        <v>9136</v>
      </c>
      <c r="B7396" s="6">
        <v>1083468</v>
      </c>
    </row>
    <row r="7397" spans="1:2" x14ac:dyDescent="0.15">
      <c r="A7397" t="s">
        <v>2955</v>
      </c>
      <c r="B7397" s="6">
        <v>1169987</v>
      </c>
    </row>
    <row r="7398" spans="1:2" x14ac:dyDescent="0.15">
      <c r="A7398" t="s">
        <v>9137</v>
      </c>
      <c r="B7398" s="6">
        <v>1551887</v>
      </c>
    </row>
    <row r="7399" spans="1:2" x14ac:dyDescent="0.15">
      <c r="A7399" t="s">
        <v>9138</v>
      </c>
      <c r="B7399" s="6">
        <v>1443611</v>
      </c>
    </row>
    <row r="7400" spans="1:2" x14ac:dyDescent="0.15">
      <c r="A7400" t="s">
        <v>2362</v>
      </c>
      <c r="B7400" s="6">
        <v>1611746</v>
      </c>
    </row>
    <row r="7401" spans="1:2" x14ac:dyDescent="0.15">
      <c r="A7401" t="s">
        <v>9139</v>
      </c>
      <c r="B7401" s="6">
        <v>793306</v>
      </c>
    </row>
    <row r="7402" spans="1:2" x14ac:dyDescent="0.15">
      <c r="A7402" t="s">
        <v>9140</v>
      </c>
      <c r="B7402" s="6">
        <v>1692068</v>
      </c>
    </row>
    <row r="7403" spans="1:2" x14ac:dyDescent="0.15">
      <c r="A7403" t="s">
        <v>9141</v>
      </c>
      <c r="B7403" s="6">
        <v>1857910</v>
      </c>
    </row>
    <row r="7404" spans="1:2" x14ac:dyDescent="0.15">
      <c r="A7404" t="s">
        <v>9142</v>
      </c>
      <c r="B7404" s="6">
        <v>1290504</v>
      </c>
    </row>
    <row r="7405" spans="1:2" x14ac:dyDescent="0.15">
      <c r="A7405" t="s">
        <v>9143</v>
      </c>
      <c r="B7405" s="6">
        <v>1438461</v>
      </c>
    </row>
    <row r="7406" spans="1:2" x14ac:dyDescent="0.15">
      <c r="A7406" t="s">
        <v>9144</v>
      </c>
      <c r="B7406" s="6">
        <v>824416</v>
      </c>
    </row>
    <row r="7407" spans="1:2" x14ac:dyDescent="0.15">
      <c r="A7407" t="s">
        <v>9145</v>
      </c>
      <c r="B7407" s="6">
        <v>1358654</v>
      </c>
    </row>
    <row r="7408" spans="1:2" x14ac:dyDescent="0.15">
      <c r="A7408" t="s">
        <v>9146</v>
      </c>
      <c r="B7408" s="6">
        <v>1084475</v>
      </c>
    </row>
    <row r="7409" spans="1:2" x14ac:dyDescent="0.15">
      <c r="A7409" t="s">
        <v>2084</v>
      </c>
      <c r="B7409" s="6">
        <v>1372514</v>
      </c>
    </row>
    <row r="7410" spans="1:2" x14ac:dyDescent="0.15">
      <c r="A7410" t="s">
        <v>9147</v>
      </c>
      <c r="B7410" s="6">
        <v>1346022</v>
      </c>
    </row>
    <row r="7411" spans="1:2" x14ac:dyDescent="0.15">
      <c r="A7411" t="s">
        <v>9148</v>
      </c>
      <c r="B7411" s="6">
        <v>1653821</v>
      </c>
    </row>
    <row r="7412" spans="1:2" x14ac:dyDescent="0.15">
      <c r="A7412" t="s">
        <v>9149</v>
      </c>
      <c r="B7412" s="6">
        <v>1524872</v>
      </c>
    </row>
    <row r="7413" spans="1:2" x14ac:dyDescent="0.15">
      <c r="A7413" t="s">
        <v>9150</v>
      </c>
      <c r="B7413" s="6">
        <v>1649009</v>
      </c>
    </row>
    <row r="7414" spans="1:2" x14ac:dyDescent="0.15">
      <c r="A7414" t="s">
        <v>9151</v>
      </c>
      <c r="B7414" s="6">
        <v>1172706</v>
      </c>
    </row>
    <row r="7415" spans="1:2" x14ac:dyDescent="0.15">
      <c r="A7415" t="s">
        <v>9152</v>
      </c>
      <c r="B7415" s="6">
        <v>1304409</v>
      </c>
    </row>
    <row r="7416" spans="1:2" x14ac:dyDescent="0.15">
      <c r="A7416" t="s">
        <v>9153</v>
      </c>
      <c r="B7416" s="6">
        <v>1672571</v>
      </c>
    </row>
    <row r="7417" spans="1:2" x14ac:dyDescent="0.15">
      <c r="A7417" t="s">
        <v>9154</v>
      </c>
      <c r="B7417" s="6">
        <v>1555746</v>
      </c>
    </row>
    <row r="7418" spans="1:2" x14ac:dyDescent="0.15">
      <c r="A7418" t="s">
        <v>2485</v>
      </c>
      <c r="B7418" s="6">
        <v>1819663</v>
      </c>
    </row>
    <row r="7419" spans="1:2" x14ac:dyDescent="0.15">
      <c r="A7419" t="s">
        <v>9155</v>
      </c>
      <c r="B7419" s="6">
        <v>1684688</v>
      </c>
    </row>
    <row r="7420" spans="1:2" x14ac:dyDescent="0.15">
      <c r="A7420" t="s">
        <v>9156</v>
      </c>
      <c r="B7420" s="6">
        <v>1049011</v>
      </c>
    </row>
    <row r="7421" spans="1:2" x14ac:dyDescent="0.15">
      <c r="A7421" t="s">
        <v>9157</v>
      </c>
      <c r="B7421" s="6">
        <v>1419793</v>
      </c>
    </row>
    <row r="7422" spans="1:2" x14ac:dyDescent="0.15">
      <c r="A7422" t="s">
        <v>9158</v>
      </c>
      <c r="B7422" s="6">
        <v>1589361</v>
      </c>
    </row>
    <row r="7423" spans="1:2" x14ac:dyDescent="0.15">
      <c r="A7423" t="s">
        <v>9159</v>
      </c>
      <c r="B7423" s="6">
        <v>1579026</v>
      </c>
    </row>
    <row r="7424" spans="1:2" x14ac:dyDescent="0.15">
      <c r="A7424" t="s">
        <v>9160</v>
      </c>
      <c r="B7424" s="6">
        <v>1640251</v>
      </c>
    </row>
    <row r="7425" spans="1:2" x14ac:dyDescent="0.15">
      <c r="A7425" t="s">
        <v>2374</v>
      </c>
      <c r="B7425" s="6">
        <v>1604191</v>
      </c>
    </row>
    <row r="7426" spans="1:2" x14ac:dyDescent="0.15">
      <c r="A7426" t="s">
        <v>9161</v>
      </c>
      <c r="B7426" s="6">
        <v>1622244</v>
      </c>
    </row>
    <row r="7427" spans="1:2" x14ac:dyDescent="0.15">
      <c r="A7427" t="s">
        <v>9162</v>
      </c>
      <c r="B7427" s="6">
        <v>1062128</v>
      </c>
    </row>
    <row r="7428" spans="1:2" x14ac:dyDescent="0.15">
      <c r="A7428" t="s">
        <v>2988</v>
      </c>
      <c r="B7428" s="6">
        <v>1786511</v>
      </c>
    </row>
    <row r="7429" spans="1:2" x14ac:dyDescent="0.15">
      <c r="A7429" t="s">
        <v>9163</v>
      </c>
      <c r="B7429" s="6">
        <v>1517498</v>
      </c>
    </row>
    <row r="7430" spans="1:2" x14ac:dyDescent="0.15">
      <c r="A7430" t="s">
        <v>9164</v>
      </c>
      <c r="B7430" s="6">
        <v>836937</v>
      </c>
    </row>
    <row r="7431" spans="1:2" x14ac:dyDescent="0.15">
      <c r="A7431" t="s">
        <v>9165</v>
      </c>
      <c r="B7431" s="6">
        <v>1805024</v>
      </c>
    </row>
    <row r="7432" spans="1:2" x14ac:dyDescent="0.15">
      <c r="A7432" t="s">
        <v>9166</v>
      </c>
      <c r="B7432" s="6">
        <v>1670869</v>
      </c>
    </row>
    <row r="7433" spans="1:2" x14ac:dyDescent="0.15">
      <c r="A7433" t="s">
        <v>2970</v>
      </c>
      <c r="B7433" s="6">
        <v>811212</v>
      </c>
    </row>
    <row r="7434" spans="1:2" x14ac:dyDescent="0.15">
      <c r="A7434" t="s">
        <v>9167</v>
      </c>
      <c r="B7434" s="6">
        <v>844538</v>
      </c>
    </row>
    <row r="7435" spans="1:2" x14ac:dyDescent="0.15">
      <c r="A7435" t="s">
        <v>9168</v>
      </c>
      <c r="B7435" s="6">
        <v>758743</v>
      </c>
    </row>
    <row r="7436" spans="1:2" x14ac:dyDescent="0.15">
      <c r="A7436" t="s">
        <v>9169</v>
      </c>
      <c r="B7436" s="6">
        <v>1368761</v>
      </c>
    </row>
    <row r="7437" spans="1:2" x14ac:dyDescent="0.15">
      <c r="A7437" t="s">
        <v>2444</v>
      </c>
      <c r="B7437" s="6">
        <v>819689</v>
      </c>
    </row>
    <row r="7438" spans="1:2" x14ac:dyDescent="0.15">
      <c r="A7438" t="s">
        <v>9170</v>
      </c>
      <c r="B7438" s="6">
        <v>1000683</v>
      </c>
    </row>
    <row r="7439" spans="1:2" x14ac:dyDescent="0.15">
      <c r="A7439" t="s">
        <v>9171</v>
      </c>
      <c r="B7439" s="6">
        <v>1648903</v>
      </c>
    </row>
    <row r="7440" spans="1:2" x14ac:dyDescent="0.15">
      <c r="A7440" t="s">
        <v>2483</v>
      </c>
      <c r="B7440" s="6">
        <v>1603345</v>
      </c>
    </row>
    <row r="7441" spans="1:2" x14ac:dyDescent="0.15">
      <c r="A7441" t="s">
        <v>9172</v>
      </c>
      <c r="B7441" s="6">
        <v>1673475</v>
      </c>
    </row>
    <row r="7442" spans="1:2" x14ac:dyDescent="0.15">
      <c r="A7442" t="s">
        <v>9173</v>
      </c>
      <c r="B7442" s="6">
        <v>1004724</v>
      </c>
    </row>
    <row r="7443" spans="1:2" x14ac:dyDescent="0.15">
      <c r="A7443" t="s">
        <v>9174</v>
      </c>
      <c r="B7443" s="6">
        <v>1426506</v>
      </c>
    </row>
    <row r="7444" spans="1:2" x14ac:dyDescent="0.15">
      <c r="A7444" t="s">
        <v>9175</v>
      </c>
      <c r="B7444" s="6">
        <v>1561880</v>
      </c>
    </row>
    <row r="7445" spans="1:2" x14ac:dyDescent="0.15">
      <c r="A7445" t="s">
        <v>9176</v>
      </c>
      <c r="B7445" s="6">
        <v>841533</v>
      </c>
    </row>
    <row r="7446" spans="1:2" x14ac:dyDescent="0.15">
      <c r="A7446" t="s">
        <v>9177</v>
      </c>
      <c r="B7446" s="6">
        <v>1078799</v>
      </c>
    </row>
    <row r="7447" spans="1:2" x14ac:dyDescent="0.15">
      <c r="A7447" t="s">
        <v>9178</v>
      </c>
      <c r="B7447" s="6">
        <v>1486297</v>
      </c>
    </row>
    <row r="7448" spans="1:2" x14ac:dyDescent="0.15">
      <c r="A7448" t="s">
        <v>2445</v>
      </c>
      <c r="B7448" s="6">
        <v>1099132</v>
      </c>
    </row>
    <row r="7449" spans="1:2" x14ac:dyDescent="0.15">
      <c r="A7449" t="s">
        <v>2933</v>
      </c>
      <c r="B7449" s="6">
        <v>707388</v>
      </c>
    </row>
    <row r="7450" spans="1:2" x14ac:dyDescent="0.15">
      <c r="A7450" t="s">
        <v>9179</v>
      </c>
      <c r="B7450" s="6">
        <v>1639068</v>
      </c>
    </row>
    <row r="7451" spans="1:2" x14ac:dyDescent="0.15">
      <c r="A7451" t="s">
        <v>9180</v>
      </c>
      <c r="B7451" s="6">
        <v>1393781</v>
      </c>
    </row>
    <row r="7452" spans="1:2" x14ac:dyDescent="0.15">
      <c r="A7452" t="s">
        <v>9181</v>
      </c>
      <c r="B7452" s="6">
        <v>1442492</v>
      </c>
    </row>
    <row r="7453" spans="1:2" x14ac:dyDescent="0.15">
      <c r="A7453" t="s">
        <v>9182</v>
      </c>
      <c r="B7453" s="6">
        <v>923601</v>
      </c>
    </row>
    <row r="7454" spans="1:2" x14ac:dyDescent="0.15">
      <c r="A7454" t="s">
        <v>9183</v>
      </c>
      <c r="B7454" s="6">
        <v>1487931</v>
      </c>
    </row>
    <row r="7455" spans="1:2" x14ac:dyDescent="0.15">
      <c r="A7455" t="s">
        <v>2451</v>
      </c>
      <c r="B7455" s="6">
        <v>799698</v>
      </c>
    </row>
    <row r="7456" spans="1:2" x14ac:dyDescent="0.15">
      <c r="A7456" t="s">
        <v>9184</v>
      </c>
      <c r="B7456" s="6">
        <v>1042187</v>
      </c>
    </row>
    <row r="7457" spans="1:2" x14ac:dyDescent="0.15">
      <c r="A7457" t="s">
        <v>2516</v>
      </c>
      <c r="B7457" s="6">
        <v>1205059</v>
      </c>
    </row>
    <row r="7458" spans="1:2" x14ac:dyDescent="0.15">
      <c r="A7458" t="s">
        <v>9185</v>
      </c>
      <c r="B7458" s="6">
        <v>1587246</v>
      </c>
    </row>
    <row r="7459" spans="1:2" x14ac:dyDescent="0.15">
      <c r="A7459" t="s">
        <v>9186</v>
      </c>
      <c r="B7459" s="6">
        <v>1585380</v>
      </c>
    </row>
    <row r="7460" spans="1:2" x14ac:dyDescent="0.15">
      <c r="A7460" t="s">
        <v>9187</v>
      </c>
      <c r="B7460" s="6">
        <v>894556</v>
      </c>
    </row>
    <row r="7461" spans="1:2" x14ac:dyDescent="0.15">
      <c r="A7461" t="s">
        <v>9188</v>
      </c>
      <c r="B7461" s="6">
        <v>1061612</v>
      </c>
    </row>
    <row r="7462" spans="1:2" x14ac:dyDescent="0.15">
      <c r="A7462" t="s">
        <v>9189</v>
      </c>
      <c r="B7462" s="6">
        <v>1540615</v>
      </c>
    </row>
    <row r="7463" spans="1:2" x14ac:dyDescent="0.15">
      <c r="A7463" t="s">
        <v>9190</v>
      </c>
      <c r="B7463" s="6">
        <v>1456802</v>
      </c>
    </row>
    <row r="7464" spans="1:2" x14ac:dyDescent="0.15">
      <c r="A7464" t="s">
        <v>9191</v>
      </c>
      <c r="B7464" s="6">
        <v>1284237</v>
      </c>
    </row>
    <row r="7465" spans="1:2" x14ac:dyDescent="0.15">
      <c r="A7465" t="s">
        <v>9192</v>
      </c>
      <c r="B7465" s="6">
        <v>941685</v>
      </c>
    </row>
    <row r="7466" spans="1:2" x14ac:dyDescent="0.15">
      <c r="A7466" t="s">
        <v>9193</v>
      </c>
      <c r="B7466" s="6">
        <v>1028357</v>
      </c>
    </row>
    <row r="7467" spans="1:2" x14ac:dyDescent="0.15">
      <c r="A7467" t="s">
        <v>2450</v>
      </c>
      <c r="B7467" s="6">
        <v>1642178</v>
      </c>
    </row>
    <row r="7468" spans="1:2" x14ac:dyDescent="0.15">
      <c r="A7468" t="s">
        <v>9194</v>
      </c>
      <c r="B7468" s="6">
        <v>1384066</v>
      </c>
    </row>
    <row r="7469" spans="1:2" x14ac:dyDescent="0.15">
      <c r="A7469" t="s">
        <v>9195</v>
      </c>
      <c r="B7469" s="6">
        <v>1279715</v>
      </c>
    </row>
    <row r="7470" spans="1:2" x14ac:dyDescent="0.15">
      <c r="A7470" t="s">
        <v>9196</v>
      </c>
      <c r="B7470" s="6">
        <v>1552358</v>
      </c>
    </row>
    <row r="7471" spans="1:2" x14ac:dyDescent="0.15">
      <c r="A7471" t="s">
        <v>9197</v>
      </c>
      <c r="B7471" s="6">
        <v>1487718</v>
      </c>
    </row>
    <row r="7472" spans="1:2" x14ac:dyDescent="0.15">
      <c r="A7472" t="s">
        <v>9198</v>
      </c>
      <c r="B7472" s="6">
        <v>1360442</v>
      </c>
    </row>
    <row r="7473" spans="1:2" x14ac:dyDescent="0.15">
      <c r="A7473" t="s">
        <v>2517</v>
      </c>
      <c r="B7473" s="6">
        <v>1590875</v>
      </c>
    </row>
    <row r="7474" spans="1:2" x14ac:dyDescent="0.15">
      <c r="A7474" t="s">
        <v>9199</v>
      </c>
      <c r="B7474" s="6">
        <v>1284454</v>
      </c>
    </row>
    <row r="7475" spans="1:2" x14ac:dyDescent="0.15">
      <c r="A7475" t="s">
        <v>9200</v>
      </c>
      <c r="B7475" s="6">
        <v>1421636</v>
      </c>
    </row>
    <row r="7476" spans="1:2" x14ac:dyDescent="0.15">
      <c r="A7476" t="s">
        <v>9201</v>
      </c>
      <c r="B7476" s="6">
        <v>1584693</v>
      </c>
    </row>
    <row r="7477" spans="1:2" x14ac:dyDescent="0.15">
      <c r="A7477" t="s">
        <v>9202</v>
      </c>
      <c r="B7477" s="6">
        <v>1346917</v>
      </c>
    </row>
    <row r="7478" spans="1:2" x14ac:dyDescent="0.15">
      <c r="A7478" t="s">
        <v>9203</v>
      </c>
      <c r="B7478" s="6">
        <v>1586554</v>
      </c>
    </row>
    <row r="7479" spans="1:2" x14ac:dyDescent="0.15">
      <c r="A7479" t="s">
        <v>9204</v>
      </c>
      <c r="B7479" s="6">
        <v>1549631</v>
      </c>
    </row>
    <row r="7480" spans="1:2" x14ac:dyDescent="0.15">
      <c r="A7480" t="s">
        <v>9205</v>
      </c>
      <c r="B7480" s="6">
        <v>1869467</v>
      </c>
    </row>
    <row r="7481" spans="1:2" x14ac:dyDescent="0.15">
      <c r="A7481" t="s">
        <v>2355</v>
      </c>
      <c r="B7481" s="6">
        <v>832489</v>
      </c>
    </row>
    <row r="7482" spans="1:2" x14ac:dyDescent="0.15">
      <c r="A7482" t="s">
        <v>9206</v>
      </c>
      <c r="B7482" s="6">
        <v>1576197</v>
      </c>
    </row>
    <row r="7483" spans="1:2" x14ac:dyDescent="0.15">
      <c r="A7483" t="s">
        <v>9207</v>
      </c>
      <c r="B7483" s="6">
        <v>1543652</v>
      </c>
    </row>
    <row r="7484" spans="1:2" x14ac:dyDescent="0.15">
      <c r="A7484" t="s">
        <v>9208</v>
      </c>
      <c r="B7484" s="6">
        <v>1621199</v>
      </c>
    </row>
    <row r="7485" spans="1:2" x14ac:dyDescent="0.15">
      <c r="A7485" t="s">
        <v>9209</v>
      </c>
      <c r="B7485" s="6">
        <v>1324736</v>
      </c>
    </row>
    <row r="7486" spans="1:2" x14ac:dyDescent="0.15">
      <c r="A7486" t="s">
        <v>2569</v>
      </c>
      <c r="B7486" s="6">
        <v>1642375</v>
      </c>
    </row>
    <row r="7487" spans="1:2" x14ac:dyDescent="0.15">
      <c r="A7487" t="s">
        <v>9210</v>
      </c>
      <c r="B7487" s="6">
        <v>1435181</v>
      </c>
    </row>
    <row r="7488" spans="1:2" x14ac:dyDescent="0.15">
      <c r="A7488" t="s">
        <v>9211</v>
      </c>
      <c r="B7488" s="6">
        <v>719274</v>
      </c>
    </row>
    <row r="7489" spans="1:2" x14ac:dyDescent="0.15">
      <c r="A7489" t="s">
        <v>9212</v>
      </c>
      <c r="B7489" s="6">
        <v>1454742</v>
      </c>
    </row>
    <row r="7490" spans="1:2" x14ac:dyDescent="0.15">
      <c r="A7490" t="s">
        <v>9213</v>
      </c>
      <c r="B7490" s="6">
        <v>1485029</v>
      </c>
    </row>
    <row r="7491" spans="1:2" x14ac:dyDescent="0.15">
      <c r="A7491" t="s">
        <v>9214</v>
      </c>
      <c r="B7491" s="6">
        <v>1094084</v>
      </c>
    </row>
    <row r="7492" spans="1:2" x14ac:dyDescent="0.15">
      <c r="A7492" t="s">
        <v>9215</v>
      </c>
      <c r="B7492" s="6">
        <v>1568628</v>
      </c>
    </row>
    <row r="7493" spans="1:2" x14ac:dyDescent="0.15">
      <c r="A7493" t="s">
        <v>9216</v>
      </c>
      <c r="B7493" s="6">
        <v>849997</v>
      </c>
    </row>
    <row r="7494" spans="1:2" x14ac:dyDescent="0.15">
      <c r="A7494" t="s">
        <v>9217</v>
      </c>
      <c r="B7494" s="6">
        <v>1338929</v>
      </c>
    </row>
    <row r="7495" spans="1:2" x14ac:dyDescent="0.15">
      <c r="A7495" t="s">
        <v>9218</v>
      </c>
      <c r="B7495" s="6">
        <v>1755101</v>
      </c>
    </row>
    <row r="7496" spans="1:2" x14ac:dyDescent="0.15">
      <c r="A7496" t="s">
        <v>9219</v>
      </c>
      <c r="B7496" s="6">
        <v>1643721</v>
      </c>
    </row>
    <row r="7497" spans="1:2" x14ac:dyDescent="0.15">
      <c r="A7497" t="s">
        <v>9220</v>
      </c>
      <c r="B7497" s="6">
        <v>1008112</v>
      </c>
    </row>
    <row r="7498" spans="1:2" x14ac:dyDescent="0.15">
      <c r="A7498" t="s">
        <v>9221</v>
      </c>
      <c r="B7498" s="6">
        <v>1420108</v>
      </c>
    </row>
    <row r="7499" spans="1:2" x14ac:dyDescent="0.15">
      <c r="A7499" t="s">
        <v>9222</v>
      </c>
      <c r="B7499" s="6">
        <v>1437517</v>
      </c>
    </row>
    <row r="7500" spans="1:2" x14ac:dyDescent="0.15">
      <c r="A7500" t="s">
        <v>9223</v>
      </c>
      <c r="B7500" s="6">
        <v>1068689</v>
      </c>
    </row>
    <row r="7501" spans="1:2" x14ac:dyDescent="0.15">
      <c r="A7501" t="s">
        <v>9224</v>
      </c>
      <c r="B7501" s="6">
        <v>1510518</v>
      </c>
    </row>
    <row r="7502" spans="1:2" x14ac:dyDescent="0.15">
      <c r="A7502" t="s">
        <v>2453</v>
      </c>
      <c r="B7502" s="6">
        <v>1552189</v>
      </c>
    </row>
    <row r="7503" spans="1:2" x14ac:dyDescent="0.15">
      <c r="A7503" t="s">
        <v>9225</v>
      </c>
      <c r="B7503" s="6">
        <v>1358633</v>
      </c>
    </row>
    <row r="7504" spans="1:2" x14ac:dyDescent="0.15">
      <c r="A7504" t="s">
        <v>9226</v>
      </c>
      <c r="B7504" s="6">
        <v>1165639</v>
      </c>
    </row>
    <row r="7505" spans="1:2" x14ac:dyDescent="0.15">
      <c r="A7505" t="s">
        <v>9227</v>
      </c>
      <c r="B7505" s="6">
        <v>1591913</v>
      </c>
    </row>
    <row r="7506" spans="1:2" x14ac:dyDescent="0.15">
      <c r="A7506" t="s">
        <v>9228</v>
      </c>
      <c r="B7506" s="6">
        <v>1128281</v>
      </c>
    </row>
    <row r="7507" spans="1:2" x14ac:dyDescent="0.15">
      <c r="A7507" t="s">
        <v>9229</v>
      </c>
      <c r="B7507" s="6">
        <v>858043</v>
      </c>
    </row>
    <row r="7508" spans="1:2" x14ac:dyDescent="0.15">
      <c r="A7508" t="s">
        <v>9230</v>
      </c>
      <c r="B7508" s="6">
        <v>1591165</v>
      </c>
    </row>
    <row r="7509" spans="1:2" x14ac:dyDescent="0.15">
      <c r="A7509" t="s">
        <v>9231</v>
      </c>
      <c r="B7509" s="6">
        <v>1574676</v>
      </c>
    </row>
    <row r="7510" spans="1:2" x14ac:dyDescent="0.15">
      <c r="A7510" t="s">
        <v>9232</v>
      </c>
      <c r="B7510" s="6">
        <v>1718500</v>
      </c>
    </row>
    <row r="7511" spans="1:2" x14ac:dyDescent="0.15">
      <c r="A7511" t="s">
        <v>9233</v>
      </c>
      <c r="B7511" s="6">
        <v>806592</v>
      </c>
    </row>
    <row r="7512" spans="1:2" x14ac:dyDescent="0.15">
      <c r="A7512" t="s">
        <v>2454</v>
      </c>
      <c r="B7512" s="6">
        <v>1516887</v>
      </c>
    </row>
    <row r="7513" spans="1:2" x14ac:dyDescent="0.15">
      <c r="A7513" t="s">
        <v>9234</v>
      </c>
      <c r="B7513" s="6">
        <v>1376231</v>
      </c>
    </row>
    <row r="7514" spans="1:2" x14ac:dyDescent="0.15">
      <c r="A7514" t="s">
        <v>9235</v>
      </c>
      <c r="B7514" s="6">
        <v>1434737</v>
      </c>
    </row>
    <row r="7515" spans="1:2" x14ac:dyDescent="0.15">
      <c r="A7515" t="s">
        <v>9236</v>
      </c>
      <c r="B7515" s="6">
        <v>1353499</v>
      </c>
    </row>
    <row r="7516" spans="1:2" x14ac:dyDescent="0.15">
      <c r="A7516" t="s">
        <v>9237</v>
      </c>
      <c r="B7516" s="6">
        <v>884363</v>
      </c>
    </row>
    <row r="7517" spans="1:2" x14ac:dyDescent="0.15">
      <c r="A7517" t="s">
        <v>9238</v>
      </c>
      <c r="B7517" s="6">
        <v>1723047</v>
      </c>
    </row>
    <row r="7518" spans="1:2" x14ac:dyDescent="0.15">
      <c r="A7518" t="s">
        <v>9239</v>
      </c>
      <c r="B7518" s="6">
        <v>897078</v>
      </c>
    </row>
    <row r="7519" spans="1:2" x14ac:dyDescent="0.15">
      <c r="A7519" t="s">
        <v>9240</v>
      </c>
      <c r="B7519" s="6">
        <v>1726317</v>
      </c>
    </row>
    <row r="7520" spans="1:2" x14ac:dyDescent="0.15">
      <c r="A7520" t="s">
        <v>9241</v>
      </c>
      <c r="B7520" s="6">
        <v>825322</v>
      </c>
    </row>
    <row r="7521" spans="1:2" x14ac:dyDescent="0.15">
      <c r="A7521" t="s">
        <v>9242</v>
      </c>
      <c r="B7521" s="6">
        <v>1301991</v>
      </c>
    </row>
    <row r="7522" spans="1:2" x14ac:dyDescent="0.15">
      <c r="A7522" t="s">
        <v>9243</v>
      </c>
      <c r="B7522" s="6">
        <v>925660</v>
      </c>
    </row>
    <row r="7523" spans="1:2" x14ac:dyDescent="0.15">
      <c r="A7523" t="s">
        <v>9244</v>
      </c>
      <c r="B7523" s="6">
        <v>1852707</v>
      </c>
    </row>
    <row r="7524" spans="1:2" x14ac:dyDescent="0.15">
      <c r="A7524" t="s">
        <v>9245</v>
      </c>
      <c r="B7524" s="6">
        <v>1172178</v>
      </c>
    </row>
    <row r="7525" spans="1:2" x14ac:dyDescent="0.15">
      <c r="A7525" t="s">
        <v>2455</v>
      </c>
      <c r="B7525" s="6">
        <v>1474835</v>
      </c>
    </row>
    <row r="7526" spans="1:2" x14ac:dyDescent="0.15">
      <c r="A7526" t="s">
        <v>9246</v>
      </c>
      <c r="B7526" s="6">
        <v>856984</v>
      </c>
    </row>
    <row r="7527" spans="1:2" x14ac:dyDescent="0.15">
      <c r="A7527" t="s">
        <v>9247</v>
      </c>
      <c r="B7527" s="6">
        <v>1128252</v>
      </c>
    </row>
    <row r="7528" spans="1:2" x14ac:dyDescent="0.15">
      <c r="A7528" t="s">
        <v>2459</v>
      </c>
      <c r="B7528" s="6">
        <v>1142790</v>
      </c>
    </row>
    <row r="7529" spans="1:2" x14ac:dyDescent="0.15">
      <c r="A7529" t="s">
        <v>9248</v>
      </c>
      <c r="B7529" s="6">
        <v>1627554</v>
      </c>
    </row>
    <row r="7530" spans="1:2" x14ac:dyDescent="0.15">
      <c r="A7530" t="s">
        <v>9249</v>
      </c>
      <c r="B7530" s="6">
        <v>867028</v>
      </c>
    </row>
    <row r="7531" spans="1:2" x14ac:dyDescent="0.15">
      <c r="A7531" t="s">
        <v>9250</v>
      </c>
      <c r="B7531" s="6">
        <v>1745846</v>
      </c>
    </row>
    <row r="7532" spans="1:2" x14ac:dyDescent="0.15">
      <c r="A7532" t="s">
        <v>9251</v>
      </c>
      <c r="B7532" s="6">
        <v>812306</v>
      </c>
    </row>
    <row r="7533" spans="1:2" x14ac:dyDescent="0.15">
      <c r="A7533" t="s">
        <v>2486</v>
      </c>
      <c r="B7533" s="6">
        <v>1039466</v>
      </c>
    </row>
    <row r="7534" spans="1:2" x14ac:dyDescent="0.15">
      <c r="A7534" t="s">
        <v>9252</v>
      </c>
      <c r="B7534" s="6">
        <v>1550020</v>
      </c>
    </row>
    <row r="7535" spans="1:2" x14ac:dyDescent="0.15">
      <c r="A7535" t="s">
        <v>9253</v>
      </c>
      <c r="B7535" s="6">
        <v>1081188</v>
      </c>
    </row>
    <row r="7536" spans="1:2" x14ac:dyDescent="0.15">
      <c r="A7536" t="s">
        <v>9254</v>
      </c>
      <c r="B7536" s="6">
        <v>1694617</v>
      </c>
    </row>
    <row r="7537" spans="1:2" x14ac:dyDescent="0.15">
      <c r="A7537" t="s">
        <v>9255</v>
      </c>
      <c r="B7537" s="6">
        <v>1584480</v>
      </c>
    </row>
    <row r="7538" spans="1:2" x14ac:dyDescent="0.15">
      <c r="A7538" t="s">
        <v>9256</v>
      </c>
      <c r="B7538" s="6">
        <v>919175</v>
      </c>
    </row>
    <row r="7539" spans="1:2" x14ac:dyDescent="0.15">
      <c r="A7539" t="s">
        <v>9257</v>
      </c>
      <c r="B7539" s="6">
        <v>723269</v>
      </c>
    </row>
    <row r="7540" spans="1:2" x14ac:dyDescent="0.15">
      <c r="A7540" t="s">
        <v>9258</v>
      </c>
      <c r="B7540" s="6">
        <v>1572386</v>
      </c>
    </row>
    <row r="7541" spans="1:2" x14ac:dyDescent="0.15">
      <c r="A7541" t="s">
        <v>9259</v>
      </c>
      <c r="B7541" s="6">
        <v>1156784</v>
      </c>
    </row>
    <row r="7542" spans="1:2" x14ac:dyDescent="0.15">
      <c r="A7542" t="s">
        <v>9260</v>
      </c>
      <c r="B7542" s="6">
        <v>945828</v>
      </c>
    </row>
    <row r="7543" spans="1:2" x14ac:dyDescent="0.15">
      <c r="A7543" t="s">
        <v>9261</v>
      </c>
      <c r="B7543" s="6">
        <v>1580262</v>
      </c>
    </row>
    <row r="7544" spans="1:2" x14ac:dyDescent="0.15">
      <c r="A7544" t="s">
        <v>9262</v>
      </c>
      <c r="B7544" s="6">
        <v>1626556</v>
      </c>
    </row>
    <row r="7545" spans="1:2" x14ac:dyDescent="0.15">
      <c r="A7545" t="s">
        <v>9263</v>
      </c>
      <c r="B7545" s="6">
        <v>1611852</v>
      </c>
    </row>
    <row r="7546" spans="1:2" x14ac:dyDescent="0.15">
      <c r="A7546" t="s">
        <v>9264</v>
      </c>
      <c r="B7546" s="6">
        <v>1094032</v>
      </c>
    </row>
    <row r="7547" spans="1:2" x14ac:dyDescent="0.15">
      <c r="A7547" t="s">
        <v>9265</v>
      </c>
      <c r="B7547" s="6">
        <v>1104280</v>
      </c>
    </row>
    <row r="7548" spans="1:2" x14ac:dyDescent="0.15">
      <c r="A7548" t="s">
        <v>9266</v>
      </c>
      <c r="B7548" s="6">
        <v>847942</v>
      </c>
    </row>
    <row r="7549" spans="1:2" x14ac:dyDescent="0.15">
      <c r="A7549" t="s">
        <v>9267</v>
      </c>
      <c r="B7549" s="6">
        <v>1651166</v>
      </c>
    </row>
    <row r="7550" spans="1:2" x14ac:dyDescent="0.15">
      <c r="A7550" t="s">
        <v>9268</v>
      </c>
      <c r="B7550" s="6">
        <v>1722731</v>
      </c>
    </row>
    <row r="7551" spans="1:2" x14ac:dyDescent="0.15">
      <c r="A7551" t="s">
        <v>9269</v>
      </c>
      <c r="B7551" s="6">
        <v>1625288</v>
      </c>
    </row>
    <row r="7552" spans="1:2" x14ac:dyDescent="0.15">
      <c r="A7552" t="s">
        <v>9270</v>
      </c>
      <c r="B7552" s="6">
        <v>1819074</v>
      </c>
    </row>
    <row r="7553" spans="1:2" x14ac:dyDescent="0.15">
      <c r="A7553" t="s">
        <v>9271</v>
      </c>
      <c r="B7553" s="6">
        <v>1317839</v>
      </c>
    </row>
    <row r="7554" spans="1:2" x14ac:dyDescent="0.15">
      <c r="A7554" t="s">
        <v>9272</v>
      </c>
      <c r="B7554" s="6">
        <v>1708410</v>
      </c>
    </row>
    <row r="7555" spans="1:2" x14ac:dyDescent="0.15">
      <c r="A7555" t="s">
        <v>9273</v>
      </c>
      <c r="B7555" s="6">
        <v>1500620</v>
      </c>
    </row>
    <row r="7556" spans="1:2" x14ac:dyDescent="0.15">
      <c r="A7556" t="s">
        <v>2363</v>
      </c>
      <c r="B7556" s="6">
        <v>1723980</v>
      </c>
    </row>
    <row r="7557" spans="1:2" x14ac:dyDescent="0.15">
      <c r="A7557" t="s">
        <v>9274</v>
      </c>
      <c r="B7557" s="6">
        <v>1386049</v>
      </c>
    </row>
    <row r="7558" spans="1:2" x14ac:dyDescent="0.15">
      <c r="A7558" t="s">
        <v>2488</v>
      </c>
      <c r="B7558" s="6">
        <v>1355790</v>
      </c>
    </row>
    <row r="7559" spans="1:2" x14ac:dyDescent="0.15">
      <c r="A7559" t="s">
        <v>9275</v>
      </c>
      <c r="B7559" s="6">
        <v>1080448</v>
      </c>
    </row>
    <row r="7560" spans="1:2" x14ac:dyDescent="0.15">
      <c r="A7560" t="s">
        <v>9276</v>
      </c>
      <c r="B7560" s="6">
        <v>1658521</v>
      </c>
    </row>
    <row r="7561" spans="1:2" x14ac:dyDescent="0.15">
      <c r="A7561" t="s">
        <v>9277</v>
      </c>
      <c r="B7561" s="6">
        <v>1399855</v>
      </c>
    </row>
    <row r="7562" spans="1:2" x14ac:dyDescent="0.15">
      <c r="A7562" t="s">
        <v>9278</v>
      </c>
      <c r="B7562" s="6">
        <v>1548240</v>
      </c>
    </row>
    <row r="7563" spans="1:2" x14ac:dyDescent="0.15">
      <c r="A7563" t="s">
        <v>9279</v>
      </c>
      <c r="B7563" s="6">
        <v>1725911</v>
      </c>
    </row>
    <row r="7564" spans="1:2" x14ac:dyDescent="0.15">
      <c r="A7564" t="s">
        <v>2489</v>
      </c>
      <c r="B7564" s="6">
        <v>1502152</v>
      </c>
    </row>
    <row r="7565" spans="1:2" x14ac:dyDescent="0.15">
      <c r="A7565" t="s">
        <v>9280</v>
      </c>
      <c r="B7565" s="6">
        <v>1096768</v>
      </c>
    </row>
    <row r="7566" spans="1:2" x14ac:dyDescent="0.15">
      <c r="A7566" t="s">
        <v>9281</v>
      </c>
      <c r="B7566" s="6">
        <v>1438901</v>
      </c>
    </row>
    <row r="7567" spans="1:2" x14ac:dyDescent="0.15">
      <c r="A7567" t="s">
        <v>9282</v>
      </c>
      <c r="B7567" s="6">
        <v>1002771</v>
      </c>
    </row>
    <row r="7568" spans="1:2" x14ac:dyDescent="0.15">
      <c r="A7568" t="s">
        <v>9283</v>
      </c>
      <c r="B7568" s="6">
        <v>1435163</v>
      </c>
    </row>
    <row r="7569" spans="1:2" x14ac:dyDescent="0.15">
      <c r="A7569" t="s">
        <v>9284</v>
      </c>
      <c r="B7569" s="6">
        <v>1745078</v>
      </c>
    </row>
    <row r="7570" spans="1:2" x14ac:dyDescent="0.15">
      <c r="A7570" t="s">
        <v>2487</v>
      </c>
      <c r="B7570" s="6">
        <v>1388319</v>
      </c>
    </row>
    <row r="7571" spans="1:2" x14ac:dyDescent="0.15">
      <c r="A7571" t="s">
        <v>9285</v>
      </c>
      <c r="B7571" s="6">
        <v>1518336</v>
      </c>
    </row>
    <row r="7572" spans="1:2" x14ac:dyDescent="0.15">
      <c r="A7572" t="s">
        <v>9286</v>
      </c>
      <c r="B7572" s="6">
        <v>1482554</v>
      </c>
    </row>
    <row r="7573" spans="1:2" x14ac:dyDescent="0.15">
      <c r="A7573" t="s">
        <v>9287</v>
      </c>
      <c r="B7573" s="6">
        <v>225628</v>
      </c>
    </row>
    <row r="7574" spans="1:2" x14ac:dyDescent="0.15">
      <c r="A7574" t="s">
        <v>9288</v>
      </c>
      <c r="B7574" s="6">
        <v>1806015</v>
      </c>
    </row>
    <row r="7575" spans="1:2" x14ac:dyDescent="0.15">
      <c r="A7575" t="s">
        <v>9289</v>
      </c>
      <c r="B7575" s="6">
        <v>1659183</v>
      </c>
    </row>
    <row r="7576" spans="1:2" x14ac:dyDescent="0.15">
      <c r="A7576" t="s">
        <v>9290</v>
      </c>
      <c r="B7576" s="6">
        <v>1335288</v>
      </c>
    </row>
    <row r="7577" spans="1:2" x14ac:dyDescent="0.15">
      <c r="A7577" t="s">
        <v>2490</v>
      </c>
      <c r="B7577" s="6">
        <v>724445</v>
      </c>
    </row>
    <row r="7578" spans="1:2" x14ac:dyDescent="0.15">
      <c r="A7578" t="s">
        <v>9291</v>
      </c>
      <c r="B7578" s="6">
        <v>764630</v>
      </c>
    </row>
    <row r="7579" spans="1:2" x14ac:dyDescent="0.15">
      <c r="A7579" t="s">
        <v>9292</v>
      </c>
      <c r="B7579" s="6">
        <v>860543</v>
      </c>
    </row>
    <row r="7580" spans="1:2" x14ac:dyDescent="0.15">
      <c r="A7580" t="s">
        <v>9293</v>
      </c>
      <c r="B7580" s="6">
        <v>1736865</v>
      </c>
    </row>
    <row r="7581" spans="1:2" x14ac:dyDescent="0.15">
      <c r="A7581" t="s">
        <v>9294</v>
      </c>
      <c r="B7581" s="6">
        <v>1445175</v>
      </c>
    </row>
    <row r="7582" spans="1:2" x14ac:dyDescent="0.15">
      <c r="A7582" t="s">
        <v>9295</v>
      </c>
      <c r="B7582" s="6">
        <v>1323838</v>
      </c>
    </row>
    <row r="7583" spans="1:2" x14ac:dyDescent="0.15">
      <c r="A7583" t="s">
        <v>9296</v>
      </c>
      <c r="B7583" s="6">
        <v>96699</v>
      </c>
    </row>
    <row r="7584" spans="1:2" x14ac:dyDescent="0.15">
      <c r="A7584" t="s">
        <v>9297</v>
      </c>
      <c r="B7584" s="6">
        <v>1414953</v>
      </c>
    </row>
    <row r="7585" spans="1:2" x14ac:dyDescent="0.15">
      <c r="A7585" t="s">
        <v>9298</v>
      </c>
      <c r="B7585" s="6">
        <v>945617</v>
      </c>
    </row>
    <row r="7586" spans="1:2" x14ac:dyDescent="0.15">
      <c r="A7586" t="s">
        <v>9299</v>
      </c>
      <c r="B7586" s="6">
        <v>1342936</v>
      </c>
    </row>
    <row r="7587" spans="1:2" x14ac:dyDescent="0.15">
      <c r="A7587" t="s">
        <v>9300</v>
      </c>
      <c r="B7587" s="6">
        <v>1025953</v>
      </c>
    </row>
    <row r="7588" spans="1:2" x14ac:dyDescent="0.15">
      <c r="A7588" t="s">
        <v>9301</v>
      </c>
      <c r="B7588" s="6">
        <v>930245</v>
      </c>
    </row>
    <row r="7589" spans="1:2" x14ac:dyDescent="0.15">
      <c r="A7589" t="s">
        <v>9302</v>
      </c>
      <c r="B7589" s="6">
        <v>1605481</v>
      </c>
    </row>
    <row r="7590" spans="1:2" x14ac:dyDescent="0.15">
      <c r="A7590" t="s">
        <v>9303</v>
      </c>
      <c r="B7590" s="6">
        <v>90391</v>
      </c>
    </row>
    <row r="7591" spans="1:2" x14ac:dyDescent="0.15">
      <c r="A7591" t="s">
        <v>9304</v>
      </c>
      <c r="B7591" s="6">
        <v>1803096</v>
      </c>
    </row>
    <row r="7592" spans="1:2" x14ac:dyDescent="0.15">
      <c r="A7592" t="s">
        <v>9305</v>
      </c>
      <c r="B7592" s="6">
        <v>1612851</v>
      </c>
    </row>
    <row r="7593" spans="1:2" x14ac:dyDescent="0.15">
      <c r="A7593" t="s">
        <v>9306</v>
      </c>
      <c r="B7593" s="6">
        <v>1555972</v>
      </c>
    </row>
    <row r="7594" spans="1:2" x14ac:dyDescent="0.15">
      <c r="A7594" t="s">
        <v>9307</v>
      </c>
      <c r="B7594" s="6">
        <v>1961</v>
      </c>
    </row>
    <row r="7595" spans="1:2" x14ac:dyDescent="0.15">
      <c r="A7595" t="s">
        <v>9308</v>
      </c>
      <c r="B7595" s="6">
        <v>1346655</v>
      </c>
    </row>
    <row r="7596" spans="1:2" x14ac:dyDescent="0.15">
      <c r="A7596" t="s">
        <v>9309</v>
      </c>
      <c r="B7596" s="6">
        <v>1373690</v>
      </c>
    </row>
    <row r="7597" spans="1:2" x14ac:dyDescent="0.15">
      <c r="A7597" t="s">
        <v>9310</v>
      </c>
      <c r="B7597" s="6">
        <v>1102942</v>
      </c>
    </row>
    <row r="7598" spans="1:2" x14ac:dyDescent="0.15">
      <c r="A7598" t="s">
        <v>9311</v>
      </c>
      <c r="B7598" s="6">
        <v>1442101</v>
      </c>
    </row>
    <row r="7599" spans="1:2" x14ac:dyDescent="0.15">
      <c r="A7599" t="s">
        <v>9312</v>
      </c>
      <c r="B7599" s="6">
        <v>1100779</v>
      </c>
    </row>
    <row r="7600" spans="1:2" x14ac:dyDescent="0.15">
      <c r="A7600" t="s">
        <v>9313</v>
      </c>
      <c r="B7600" s="6">
        <v>1616156</v>
      </c>
    </row>
    <row r="7601" spans="1:2" x14ac:dyDescent="0.15">
      <c r="A7601" t="s">
        <v>9314</v>
      </c>
      <c r="B7601" s="6">
        <v>1475430</v>
      </c>
    </row>
    <row r="7602" spans="1:2" x14ac:dyDescent="0.15">
      <c r="A7602" t="s">
        <v>9315</v>
      </c>
      <c r="B7602" s="6">
        <v>1161582</v>
      </c>
    </row>
    <row r="7603" spans="1:2" x14ac:dyDescent="0.15">
      <c r="A7603" t="s">
        <v>9316</v>
      </c>
      <c r="B7603" s="6">
        <v>1383394</v>
      </c>
    </row>
    <row r="7604" spans="1:2" x14ac:dyDescent="0.15">
      <c r="A7604" t="s">
        <v>9317</v>
      </c>
      <c r="B7604" s="6">
        <v>892832</v>
      </c>
    </row>
    <row r="7605" spans="1:2" x14ac:dyDescent="0.15">
      <c r="A7605" t="s">
        <v>9318</v>
      </c>
      <c r="B7605" s="6">
        <v>1440799</v>
      </c>
    </row>
    <row r="7606" spans="1:2" x14ac:dyDescent="0.15">
      <c r="A7606" t="s">
        <v>9319</v>
      </c>
      <c r="B7606" s="6">
        <v>1169138</v>
      </c>
    </row>
    <row r="7607" spans="1:2" x14ac:dyDescent="0.15">
      <c r="A7607" t="s">
        <v>9320</v>
      </c>
      <c r="B7607" s="6">
        <v>1597892</v>
      </c>
    </row>
    <row r="7608" spans="1:2" x14ac:dyDescent="0.15">
      <c r="A7608" t="s">
        <v>9321</v>
      </c>
      <c r="B7608" s="6">
        <v>1556801</v>
      </c>
    </row>
    <row r="7609" spans="1:2" x14ac:dyDescent="0.15">
      <c r="A7609" t="s">
        <v>9322</v>
      </c>
      <c r="B7609" s="6">
        <v>1647866</v>
      </c>
    </row>
    <row r="7610" spans="1:2" x14ac:dyDescent="0.15">
      <c r="A7610" t="s">
        <v>9323</v>
      </c>
      <c r="B7610" s="6">
        <v>1351573</v>
      </c>
    </row>
    <row r="7611" spans="1:2" x14ac:dyDescent="0.15">
      <c r="A7611" t="s">
        <v>9324</v>
      </c>
      <c r="B7611" s="6">
        <v>1473086</v>
      </c>
    </row>
    <row r="7612" spans="1:2" x14ac:dyDescent="0.15">
      <c r="A7612" t="s">
        <v>9325</v>
      </c>
      <c r="B7612" s="6">
        <v>1290658</v>
      </c>
    </row>
    <row r="7613" spans="1:2" x14ac:dyDescent="0.15">
      <c r="A7613" t="s">
        <v>2944</v>
      </c>
      <c r="B7613" s="6">
        <v>1716621</v>
      </c>
    </row>
    <row r="7614" spans="1:2" x14ac:dyDescent="0.15">
      <c r="A7614" t="s">
        <v>9326</v>
      </c>
      <c r="B7614" s="6">
        <v>1651992</v>
      </c>
    </row>
    <row r="7615" spans="1:2" x14ac:dyDescent="0.15">
      <c r="A7615" t="s">
        <v>9327</v>
      </c>
      <c r="B7615" s="6">
        <v>1334740</v>
      </c>
    </row>
    <row r="7616" spans="1:2" x14ac:dyDescent="0.15">
      <c r="A7616" t="s">
        <v>9328</v>
      </c>
      <c r="B7616" s="6">
        <v>1525306</v>
      </c>
    </row>
    <row r="7617" spans="1:2" x14ac:dyDescent="0.15">
      <c r="A7617" t="s">
        <v>9329</v>
      </c>
      <c r="B7617" s="6">
        <v>1445467</v>
      </c>
    </row>
    <row r="7618" spans="1:2" x14ac:dyDescent="0.15">
      <c r="A7618" t="s">
        <v>9330</v>
      </c>
      <c r="B7618" s="6">
        <v>1571636</v>
      </c>
    </row>
    <row r="7619" spans="1:2" x14ac:dyDescent="0.15">
      <c r="A7619" t="s">
        <v>9331</v>
      </c>
      <c r="B7619" s="6">
        <v>1422296</v>
      </c>
    </row>
    <row r="7620" spans="1:2" x14ac:dyDescent="0.15">
      <c r="A7620" t="s">
        <v>9332</v>
      </c>
      <c r="B7620" s="6">
        <v>1008653</v>
      </c>
    </row>
    <row r="7621" spans="1:2" x14ac:dyDescent="0.15">
      <c r="A7621" t="s">
        <v>2458</v>
      </c>
      <c r="B7621" s="6">
        <v>1615999</v>
      </c>
    </row>
    <row r="7622" spans="1:2" x14ac:dyDescent="0.15">
      <c r="A7622" t="s">
        <v>9333</v>
      </c>
      <c r="B7622" s="6">
        <v>1128353</v>
      </c>
    </row>
    <row r="7623" spans="1:2" x14ac:dyDescent="0.15">
      <c r="A7623" t="s">
        <v>9334</v>
      </c>
      <c r="B7623" s="6">
        <v>1132509</v>
      </c>
    </row>
    <row r="7624" spans="1:2" x14ac:dyDescent="0.15">
      <c r="A7624" t="s">
        <v>9335</v>
      </c>
      <c r="B7624" s="6">
        <v>1504239</v>
      </c>
    </row>
    <row r="7625" spans="1:2" x14ac:dyDescent="0.15">
      <c r="A7625" t="s">
        <v>9336</v>
      </c>
      <c r="B7625" s="6">
        <v>1164256</v>
      </c>
    </row>
    <row r="7626" spans="1:2" x14ac:dyDescent="0.15">
      <c r="A7626" t="s">
        <v>9337</v>
      </c>
      <c r="B7626" s="6">
        <v>1433551</v>
      </c>
    </row>
    <row r="7627" spans="1:2" x14ac:dyDescent="0.15">
      <c r="A7627" t="s">
        <v>9338</v>
      </c>
      <c r="B7627" s="6">
        <v>932021</v>
      </c>
    </row>
    <row r="7628" spans="1:2" x14ac:dyDescent="0.15">
      <c r="A7628" t="s">
        <v>9339</v>
      </c>
      <c r="B7628" s="6">
        <v>1714379</v>
      </c>
    </row>
    <row r="7629" spans="1:2" x14ac:dyDescent="0.15">
      <c r="A7629" t="s">
        <v>9340</v>
      </c>
      <c r="B7629" s="6">
        <v>1444839</v>
      </c>
    </row>
    <row r="7630" spans="1:2" x14ac:dyDescent="0.15">
      <c r="A7630" t="s">
        <v>9341</v>
      </c>
      <c r="B7630" s="6">
        <v>1261002</v>
      </c>
    </row>
    <row r="7631" spans="1:2" x14ac:dyDescent="0.15">
      <c r="A7631" t="s">
        <v>9342</v>
      </c>
      <c r="B7631" s="6">
        <v>1574910</v>
      </c>
    </row>
    <row r="7632" spans="1:2" x14ac:dyDescent="0.15">
      <c r="A7632" t="s">
        <v>9343</v>
      </c>
      <c r="B7632" s="6">
        <v>1508381</v>
      </c>
    </row>
    <row r="7633" spans="1:2" x14ac:dyDescent="0.15">
      <c r="A7633" t="s">
        <v>9344</v>
      </c>
      <c r="B7633" s="6">
        <v>720762</v>
      </c>
    </row>
    <row r="7634" spans="1:2" x14ac:dyDescent="0.15">
      <c r="A7634" t="s">
        <v>9345</v>
      </c>
      <c r="B7634" s="6">
        <v>716688</v>
      </c>
    </row>
    <row r="7635" spans="1:2" x14ac:dyDescent="0.15">
      <c r="A7635" t="s">
        <v>9346</v>
      </c>
      <c r="B7635" s="6">
        <v>1393548</v>
      </c>
    </row>
    <row r="7636" spans="1:2" x14ac:dyDescent="0.15">
      <c r="A7636" t="s">
        <v>9347</v>
      </c>
      <c r="B7636" s="6">
        <v>6494</v>
      </c>
    </row>
    <row r="7637" spans="1:2" x14ac:dyDescent="0.15">
      <c r="A7637" t="s">
        <v>2457</v>
      </c>
      <c r="B7637" s="6">
        <v>1715819</v>
      </c>
    </row>
    <row r="7638" spans="1:2" x14ac:dyDescent="0.15">
      <c r="A7638" t="s">
        <v>9348</v>
      </c>
      <c r="B7638" s="6">
        <v>318299</v>
      </c>
    </row>
    <row r="7639" spans="1:2" x14ac:dyDescent="0.15">
      <c r="A7639" t="s">
        <v>9349</v>
      </c>
      <c r="B7639" s="6">
        <v>1369128</v>
      </c>
    </row>
    <row r="7640" spans="1:2" x14ac:dyDescent="0.15">
      <c r="A7640" t="s">
        <v>9350</v>
      </c>
      <c r="B7640" s="6">
        <v>1138724</v>
      </c>
    </row>
    <row r="7641" spans="1:2" x14ac:dyDescent="0.15">
      <c r="A7641" t="s">
        <v>9351</v>
      </c>
      <c r="B7641" s="6">
        <v>1329944</v>
      </c>
    </row>
    <row r="7642" spans="1:2" x14ac:dyDescent="0.15">
      <c r="A7642" t="s">
        <v>9352</v>
      </c>
      <c r="B7642" s="6">
        <v>1580490</v>
      </c>
    </row>
    <row r="7643" spans="1:2" x14ac:dyDescent="0.15">
      <c r="A7643" t="s">
        <v>9353</v>
      </c>
      <c r="B7643" s="6">
        <v>725929</v>
      </c>
    </row>
    <row r="7644" spans="1:2" x14ac:dyDescent="0.15">
      <c r="A7644" t="s">
        <v>9354</v>
      </c>
      <c r="B7644" s="6">
        <v>1598773</v>
      </c>
    </row>
    <row r="7645" spans="1:2" x14ac:dyDescent="0.15">
      <c r="A7645" t="s">
        <v>9355</v>
      </c>
      <c r="B7645" s="6">
        <v>1557798</v>
      </c>
    </row>
    <row r="7646" spans="1:2" x14ac:dyDescent="0.15">
      <c r="A7646" t="s">
        <v>9356</v>
      </c>
      <c r="B7646" s="6">
        <v>1855621</v>
      </c>
    </row>
    <row r="7647" spans="1:2" x14ac:dyDescent="0.15">
      <c r="A7647" t="s">
        <v>9357</v>
      </c>
      <c r="B7647" s="6">
        <v>1515317</v>
      </c>
    </row>
    <row r="7648" spans="1:2" x14ac:dyDescent="0.15">
      <c r="A7648" t="s">
        <v>9358</v>
      </c>
      <c r="B7648" s="6">
        <v>792935</v>
      </c>
    </row>
    <row r="7649" spans="1:2" x14ac:dyDescent="0.15">
      <c r="A7649" t="s">
        <v>9359</v>
      </c>
      <c r="B7649" s="6">
        <v>225211</v>
      </c>
    </row>
    <row r="7650" spans="1:2" x14ac:dyDescent="0.15">
      <c r="A7650" t="s">
        <v>9360</v>
      </c>
      <c r="B7650" s="6">
        <v>1350156</v>
      </c>
    </row>
    <row r="7651" spans="1:2" x14ac:dyDescent="0.15">
      <c r="A7651" t="s">
        <v>9361</v>
      </c>
      <c r="B7651" s="6">
        <v>1445109</v>
      </c>
    </row>
    <row r="7652" spans="1:2" x14ac:dyDescent="0.15">
      <c r="A7652" t="s">
        <v>9362</v>
      </c>
      <c r="B7652" s="6">
        <v>1559172</v>
      </c>
    </row>
    <row r="7653" spans="1:2" x14ac:dyDescent="0.15">
      <c r="A7653" t="s">
        <v>9363</v>
      </c>
      <c r="B7653" s="6">
        <v>1300524</v>
      </c>
    </row>
    <row r="7654" spans="1:2" x14ac:dyDescent="0.15">
      <c r="A7654" t="s">
        <v>9364</v>
      </c>
      <c r="B7654" s="6">
        <v>891417</v>
      </c>
    </row>
    <row r="7655" spans="1:2" x14ac:dyDescent="0.15">
      <c r="A7655" t="s">
        <v>9365</v>
      </c>
      <c r="B7655" s="6">
        <v>1698370</v>
      </c>
    </row>
    <row r="7656" spans="1:2" x14ac:dyDescent="0.15">
      <c r="A7656" t="s">
        <v>2492</v>
      </c>
      <c r="B7656" s="6">
        <v>1412659</v>
      </c>
    </row>
    <row r="7657" spans="1:2" x14ac:dyDescent="0.15">
      <c r="A7657" t="s">
        <v>9366</v>
      </c>
      <c r="B7657" s="6">
        <v>1535079</v>
      </c>
    </row>
    <row r="7658" spans="1:2" x14ac:dyDescent="0.15">
      <c r="A7658" t="s">
        <v>9367</v>
      </c>
      <c r="B7658" s="6">
        <v>1106848</v>
      </c>
    </row>
    <row r="7659" spans="1:2" x14ac:dyDescent="0.15">
      <c r="A7659" t="s">
        <v>9368</v>
      </c>
      <c r="B7659" s="6">
        <v>1021604</v>
      </c>
    </row>
    <row r="7660" spans="1:2" x14ac:dyDescent="0.15">
      <c r="A7660" t="s">
        <v>9369</v>
      </c>
      <c r="B7660" s="6">
        <v>1131903</v>
      </c>
    </row>
    <row r="7661" spans="1:2" x14ac:dyDescent="0.15">
      <c r="A7661" t="s">
        <v>9370</v>
      </c>
      <c r="B7661" s="6">
        <v>1422669</v>
      </c>
    </row>
    <row r="7662" spans="1:2" x14ac:dyDescent="0.15">
      <c r="A7662" t="s">
        <v>9371</v>
      </c>
      <c r="B7662" s="6">
        <v>1098462</v>
      </c>
    </row>
    <row r="7663" spans="1:2" x14ac:dyDescent="0.15">
      <c r="A7663" t="s">
        <v>9372</v>
      </c>
      <c r="B7663" s="6">
        <v>797542</v>
      </c>
    </row>
    <row r="7664" spans="1:2" x14ac:dyDescent="0.15">
      <c r="A7664" t="s">
        <v>9373</v>
      </c>
      <c r="B7664" s="6">
        <v>934543</v>
      </c>
    </row>
    <row r="7665" spans="1:2" x14ac:dyDescent="0.15">
      <c r="A7665" t="s">
        <v>9374</v>
      </c>
      <c r="B7665" s="6">
        <v>1319643</v>
      </c>
    </row>
    <row r="7666" spans="1:2" x14ac:dyDescent="0.15">
      <c r="A7666" t="s">
        <v>9375</v>
      </c>
      <c r="B7666" s="6">
        <v>1693687</v>
      </c>
    </row>
    <row r="7667" spans="1:2" x14ac:dyDescent="0.15">
      <c r="A7667" t="s">
        <v>9376</v>
      </c>
      <c r="B7667" s="6">
        <v>1117228</v>
      </c>
    </row>
    <row r="7668" spans="1:2" x14ac:dyDescent="0.15">
      <c r="A7668" t="s">
        <v>9377</v>
      </c>
      <c r="B7668" s="6">
        <v>1405663</v>
      </c>
    </row>
    <row r="7669" spans="1:2" x14ac:dyDescent="0.15">
      <c r="A7669" t="s">
        <v>9378</v>
      </c>
      <c r="B7669" s="6">
        <v>1490366</v>
      </c>
    </row>
    <row r="7670" spans="1:2" x14ac:dyDescent="0.15">
      <c r="A7670" t="s">
        <v>9379</v>
      </c>
      <c r="B7670" s="6">
        <v>1635136</v>
      </c>
    </row>
    <row r="7671" spans="1:2" x14ac:dyDescent="0.15">
      <c r="A7671" t="s">
        <v>9380</v>
      </c>
      <c r="B7671" s="6">
        <v>1647170</v>
      </c>
    </row>
    <row r="7672" spans="1:2" x14ac:dyDescent="0.15">
      <c r="A7672" t="s">
        <v>9381</v>
      </c>
      <c r="B7672" s="6">
        <v>1499275</v>
      </c>
    </row>
    <row r="7673" spans="1:2" x14ac:dyDescent="0.15">
      <c r="A7673" t="s">
        <v>9382</v>
      </c>
      <c r="B7673" s="6">
        <v>1401835</v>
      </c>
    </row>
    <row r="7674" spans="1:2" x14ac:dyDescent="0.15">
      <c r="A7674" t="s">
        <v>9383</v>
      </c>
      <c r="B7674" s="6">
        <v>1664038</v>
      </c>
    </row>
    <row r="7675" spans="1:2" x14ac:dyDescent="0.15">
      <c r="A7675" t="s">
        <v>9384</v>
      </c>
      <c r="B7675" s="6">
        <v>1373853</v>
      </c>
    </row>
    <row r="7676" spans="1:2" x14ac:dyDescent="0.15">
      <c r="A7676" t="s">
        <v>9385</v>
      </c>
      <c r="B7676" s="6">
        <v>1099814</v>
      </c>
    </row>
    <row r="7677" spans="1:2" x14ac:dyDescent="0.15">
      <c r="A7677" t="s">
        <v>9386</v>
      </c>
      <c r="B7677" s="6">
        <v>1375793</v>
      </c>
    </row>
    <row r="7678" spans="1:2" x14ac:dyDescent="0.15">
      <c r="A7678" t="s">
        <v>9387</v>
      </c>
      <c r="B7678" s="6">
        <v>1368275</v>
      </c>
    </row>
    <row r="7679" spans="1:2" x14ac:dyDescent="0.15">
      <c r="A7679" t="s">
        <v>9388</v>
      </c>
      <c r="B7679" s="6">
        <v>1680689</v>
      </c>
    </row>
    <row r="7680" spans="1:2" x14ac:dyDescent="0.15">
      <c r="A7680" t="s">
        <v>9389</v>
      </c>
      <c r="B7680" s="6">
        <v>1532158</v>
      </c>
    </row>
    <row r="7681" spans="1:2" x14ac:dyDescent="0.15">
      <c r="A7681" t="s">
        <v>9390</v>
      </c>
      <c r="B7681" s="6">
        <v>1735012</v>
      </c>
    </row>
    <row r="7682" spans="1:2" x14ac:dyDescent="0.15">
      <c r="A7682" t="s">
        <v>9391</v>
      </c>
      <c r="B7682" s="6">
        <v>1425203</v>
      </c>
    </row>
    <row r="7683" spans="1:2" x14ac:dyDescent="0.15">
      <c r="A7683" t="s">
        <v>9392</v>
      </c>
      <c r="B7683" s="6">
        <v>1407704</v>
      </c>
    </row>
    <row r="7684" spans="1:2" x14ac:dyDescent="0.15">
      <c r="A7684" t="s">
        <v>9393</v>
      </c>
      <c r="B7684" s="6">
        <v>1473490</v>
      </c>
    </row>
    <row r="7685" spans="1:2" x14ac:dyDescent="0.15">
      <c r="A7685" t="s">
        <v>9394</v>
      </c>
      <c r="B7685" s="6">
        <v>1145898</v>
      </c>
    </row>
    <row r="7686" spans="1:2" x14ac:dyDescent="0.15">
      <c r="A7686" t="s">
        <v>9395</v>
      </c>
      <c r="B7686" s="6">
        <v>1530746</v>
      </c>
    </row>
    <row r="7687" spans="1:2" x14ac:dyDescent="0.15">
      <c r="A7687" t="s">
        <v>9396</v>
      </c>
      <c r="B7687" s="6">
        <v>1384365</v>
      </c>
    </row>
    <row r="7688" spans="1:2" x14ac:dyDescent="0.15">
      <c r="A7688" t="s">
        <v>9397</v>
      </c>
      <c r="B7688" s="6">
        <v>1872292</v>
      </c>
    </row>
    <row r="7689" spans="1:2" x14ac:dyDescent="0.15">
      <c r="A7689" t="s">
        <v>9398</v>
      </c>
      <c r="B7689" s="6">
        <v>1171008</v>
      </c>
    </row>
    <row r="7690" spans="1:2" x14ac:dyDescent="0.15">
      <c r="A7690" t="s">
        <v>9399</v>
      </c>
      <c r="B7690" s="6">
        <v>1627469</v>
      </c>
    </row>
    <row r="7691" spans="1:2" x14ac:dyDescent="0.15">
      <c r="A7691" t="s">
        <v>9400</v>
      </c>
      <c r="B7691" s="6">
        <v>1089297</v>
      </c>
    </row>
    <row r="7692" spans="1:2" x14ac:dyDescent="0.15">
      <c r="A7692" t="s">
        <v>9401</v>
      </c>
      <c r="B7692" s="6">
        <v>1616788</v>
      </c>
    </row>
    <row r="7693" spans="1:2" x14ac:dyDescent="0.15">
      <c r="A7693" t="s">
        <v>9402</v>
      </c>
      <c r="B7693" s="6">
        <v>773318</v>
      </c>
    </row>
    <row r="7694" spans="1:2" x14ac:dyDescent="0.15">
      <c r="A7694" t="s">
        <v>9403</v>
      </c>
      <c r="B7694" s="6">
        <v>1494413</v>
      </c>
    </row>
    <row r="7695" spans="1:2" x14ac:dyDescent="0.15">
      <c r="A7695" t="s">
        <v>9404</v>
      </c>
      <c r="B7695" s="6">
        <v>1089815</v>
      </c>
    </row>
    <row r="7696" spans="1:2" x14ac:dyDescent="0.15">
      <c r="A7696" t="s">
        <v>9405</v>
      </c>
      <c r="B7696" s="6">
        <v>1381871</v>
      </c>
    </row>
    <row r="7697" spans="1:2" x14ac:dyDescent="0.15">
      <c r="A7697" t="s">
        <v>9406</v>
      </c>
      <c r="B7697" s="6">
        <v>1689490</v>
      </c>
    </row>
    <row r="7698" spans="1:2" x14ac:dyDescent="0.15">
      <c r="A7698" t="s">
        <v>9407</v>
      </c>
      <c r="B7698" s="6">
        <v>1030916</v>
      </c>
    </row>
    <row r="7699" spans="1:2" x14ac:dyDescent="0.15">
      <c r="A7699" t="s">
        <v>9408</v>
      </c>
      <c r="B7699" s="6">
        <v>1081938</v>
      </c>
    </row>
    <row r="7700" spans="1:2" x14ac:dyDescent="0.15">
      <c r="A7700" t="s">
        <v>9409</v>
      </c>
      <c r="B7700" s="6">
        <v>1140586</v>
      </c>
    </row>
    <row r="7701" spans="1:2" x14ac:dyDescent="0.15">
      <c r="A7701" t="s">
        <v>9410</v>
      </c>
      <c r="B7701" s="6">
        <v>1485074</v>
      </c>
    </row>
    <row r="7702" spans="1:2" x14ac:dyDescent="0.15">
      <c r="A7702" t="s">
        <v>9411</v>
      </c>
      <c r="B7702" s="6">
        <v>827099</v>
      </c>
    </row>
    <row r="7703" spans="1:2" x14ac:dyDescent="0.15">
      <c r="A7703" t="s">
        <v>9412</v>
      </c>
      <c r="B7703" s="6">
        <v>8328</v>
      </c>
    </row>
    <row r="7704" spans="1:2" x14ac:dyDescent="0.15">
      <c r="A7704" t="s">
        <v>9413</v>
      </c>
      <c r="B7704" s="6">
        <v>1465311</v>
      </c>
    </row>
    <row r="7705" spans="1:2" x14ac:dyDescent="0.15">
      <c r="A7705" t="s">
        <v>9414</v>
      </c>
      <c r="B7705" s="6">
        <v>1623360</v>
      </c>
    </row>
    <row r="7706" spans="1:2" x14ac:dyDescent="0.15">
      <c r="A7706" t="s">
        <v>9415</v>
      </c>
      <c r="B7706" s="6">
        <v>1617431</v>
      </c>
    </row>
    <row r="7707" spans="1:2" x14ac:dyDescent="0.15">
      <c r="A7707" t="s">
        <v>9416</v>
      </c>
      <c r="B7707" s="6">
        <v>1492617</v>
      </c>
    </row>
    <row r="7708" spans="1:2" x14ac:dyDescent="0.15">
      <c r="A7708" t="s">
        <v>9417</v>
      </c>
      <c r="B7708" s="6">
        <v>1605331</v>
      </c>
    </row>
    <row r="7709" spans="1:2" x14ac:dyDescent="0.15">
      <c r="A7709" t="s">
        <v>9418</v>
      </c>
      <c r="B7709" s="6">
        <v>1122742</v>
      </c>
    </row>
    <row r="7710" spans="1:2" x14ac:dyDescent="0.15">
      <c r="A7710" t="s">
        <v>9419</v>
      </c>
      <c r="B7710" s="6">
        <v>1681556</v>
      </c>
    </row>
    <row r="7711" spans="1:2" x14ac:dyDescent="0.15">
      <c r="A7711" t="s">
        <v>9420</v>
      </c>
      <c r="B7711" s="6">
        <v>1669400</v>
      </c>
    </row>
    <row r="7712" spans="1:2" x14ac:dyDescent="0.15">
      <c r="A7712" t="s">
        <v>9421</v>
      </c>
      <c r="B7712" s="6">
        <v>1024095</v>
      </c>
    </row>
    <row r="7713" spans="1:2" x14ac:dyDescent="0.15">
      <c r="A7713" t="s">
        <v>9422</v>
      </c>
      <c r="B7713" s="6">
        <v>894501</v>
      </c>
    </row>
    <row r="7714" spans="1:2" x14ac:dyDescent="0.15">
      <c r="A7714" t="s">
        <v>9423</v>
      </c>
      <c r="B7714" s="6">
        <v>1527675</v>
      </c>
    </row>
    <row r="7715" spans="1:2" x14ac:dyDescent="0.15">
      <c r="A7715" t="s">
        <v>9424</v>
      </c>
      <c r="B7715" s="6">
        <v>1421907</v>
      </c>
    </row>
    <row r="7716" spans="1:2" x14ac:dyDescent="0.15">
      <c r="A7716" t="s">
        <v>9425</v>
      </c>
      <c r="B7716" s="6">
        <v>1394638</v>
      </c>
    </row>
    <row r="7717" spans="1:2" x14ac:dyDescent="0.15">
      <c r="A7717" t="s">
        <v>9426</v>
      </c>
      <c r="B7717" s="6">
        <v>1691430</v>
      </c>
    </row>
    <row r="7718" spans="1:2" x14ac:dyDescent="0.15">
      <c r="A7718" t="s">
        <v>9427</v>
      </c>
      <c r="B7718" s="6">
        <v>889608</v>
      </c>
    </row>
    <row r="7719" spans="1:2" x14ac:dyDescent="0.15">
      <c r="A7719" t="s">
        <v>9428</v>
      </c>
      <c r="B7719" s="6">
        <v>1431880</v>
      </c>
    </row>
    <row r="7720" spans="1:2" x14ac:dyDescent="0.15">
      <c r="A7720" t="s">
        <v>9429</v>
      </c>
      <c r="B7720" s="6">
        <v>1439264</v>
      </c>
    </row>
    <row r="7721" spans="1:2" x14ac:dyDescent="0.15">
      <c r="A7721" t="s">
        <v>9430</v>
      </c>
      <c r="B7721" s="6">
        <v>837342</v>
      </c>
    </row>
    <row r="7722" spans="1:2" x14ac:dyDescent="0.15">
      <c r="A7722" t="s">
        <v>9431</v>
      </c>
      <c r="B7722" s="6">
        <v>946822</v>
      </c>
    </row>
    <row r="7723" spans="1:2" x14ac:dyDescent="0.15">
      <c r="A7723" t="s">
        <v>9432</v>
      </c>
      <c r="B7723" s="6">
        <v>752294</v>
      </c>
    </row>
    <row r="7724" spans="1:2" x14ac:dyDescent="0.15">
      <c r="A7724" t="s">
        <v>9433</v>
      </c>
      <c r="B7724" s="6">
        <v>1761540</v>
      </c>
    </row>
    <row r="7725" spans="1:2" x14ac:dyDescent="0.15">
      <c r="A7725" t="s">
        <v>9434</v>
      </c>
      <c r="B7725" s="6">
        <v>1561686</v>
      </c>
    </row>
    <row r="7726" spans="1:2" x14ac:dyDescent="0.15">
      <c r="A7726" t="s">
        <v>9435</v>
      </c>
      <c r="B7726" s="6">
        <v>1074663</v>
      </c>
    </row>
    <row r="7727" spans="1:2" x14ac:dyDescent="0.15">
      <c r="A7727" t="s">
        <v>9436</v>
      </c>
      <c r="B7727" s="6">
        <v>1424404</v>
      </c>
    </row>
    <row r="7728" spans="1:2" x14ac:dyDescent="0.15">
      <c r="A7728" t="s">
        <v>9437</v>
      </c>
      <c r="B7728" s="6">
        <v>1416697</v>
      </c>
    </row>
    <row r="7729" spans="1:2" x14ac:dyDescent="0.15">
      <c r="A7729" t="s">
        <v>9438</v>
      </c>
      <c r="B7729" s="6">
        <v>1599117</v>
      </c>
    </row>
    <row r="7730" spans="1:2" x14ac:dyDescent="0.15">
      <c r="A7730" t="s">
        <v>9439</v>
      </c>
      <c r="B7730" s="6">
        <v>1880419</v>
      </c>
    </row>
    <row r="7731" spans="1:2" x14ac:dyDescent="0.15">
      <c r="A7731" t="s">
        <v>9440</v>
      </c>
      <c r="B7731" s="6">
        <v>1538495</v>
      </c>
    </row>
    <row r="7732" spans="1:2" x14ac:dyDescent="0.15">
      <c r="A7732" t="s">
        <v>9441</v>
      </c>
      <c r="B7732" s="6">
        <v>1301838</v>
      </c>
    </row>
    <row r="7733" spans="1:2" x14ac:dyDescent="0.15">
      <c r="A7733" t="s">
        <v>9442</v>
      </c>
      <c r="B7733" s="6">
        <v>51011</v>
      </c>
    </row>
    <row r="7734" spans="1:2" x14ac:dyDescent="0.15">
      <c r="A7734" t="s">
        <v>9443</v>
      </c>
      <c r="B7734" s="6">
        <v>1464192</v>
      </c>
    </row>
    <row r="7735" spans="1:2" x14ac:dyDescent="0.15">
      <c r="A7735" t="s">
        <v>9444</v>
      </c>
      <c r="B7735" s="6">
        <v>1263364</v>
      </c>
    </row>
    <row r="7736" spans="1:2" x14ac:dyDescent="0.15">
      <c r="A7736" t="s">
        <v>9445</v>
      </c>
      <c r="B7736" s="6">
        <v>1483646</v>
      </c>
    </row>
    <row r="7737" spans="1:2" x14ac:dyDescent="0.15">
      <c r="A7737" t="s">
        <v>9446</v>
      </c>
      <c r="B7737" s="6">
        <v>1695473</v>
      </c>
    </row>
    <row r="7738" spans="1:2" x14ac:dyDescent="0.15">
      <c r="A7738" t="s">
        <v>9447</v>
      </c>
      <c r="B7738" s="6">
        <v>1832761</v>
      </c>
    </row>
    <row r="7739" spans="1:2" x14ac:dyDescent="0.15">
      <c r="A7739" t="s">
        <v>2499</v>
      </c>
      <c r="B7739" s="6">
        <v>1017110</v>
      </c>
    </row>
    <row r="7740" spans="1:2" x14ac:dyDescent="0.15">
      <c r="A7740" t="s">
        <v>9448</v>
      </c>
      <c r="B7740" s="6">
        <v>1126162</v>
      </c>
    </row>
    <row r="7741" spans="1:2" x14ac:dyDescent="0.15">
      <c r="A7741" t="s">
        <v>9449</v>
      </c>
      <c r="B7741" s="6">
        <v>1652866</v>
      </c>
    </row>
    <row r="7742" spans="1:2" x14ac:dyDescent="0.15">
      <c r="A7742" t="s">
        <v>9450</v>
      </c>
      <c r="B7742" s="6">
        <v>1558465</v>
      </c>
    </row>
    <row r="7743" spans="1:2" x14ac:dyDescent="0.15">
      <c r="A7743" t="s">
        <v>9451</v>
      </c>
      <c r="B7743" s="6">
        <v>1404804</v>
      </c>
    </row>
    <row r="7744" spans="1:2" x14ac:dyDescent="0.15">
      <c r="A7744" t="s">
        <v>9452</v>
      </c>
      <c r="B7744" s="6">
        <v>1579010</v>
      </c>
    </row>
    <row r="7745" spans="1:2" x14ac:dyDescent="0.15">
      <c r="A7745" t="s">
        <v>9453</v>
      </c>
      <c r="B7745" s="6">
        <v>1704795</v>
      </c>
    </row>
    <row r="7746" spans="1:2" x14ac:dyDescent="0.15">
      <c r="A7746" t="s">
        <v>9454</v>
      </c>
      <c r="B7746" s="6">
        <v>1627611</v>
      </c>
    </row>
    <row r="7747" spans="1:2" x14ac:dyDescent="0.15">
      <c r="A7747" t="s">
        <v>9455</v>
      </c>
      <c r="B7747" s="6">
        <v>1093636</v>
      </c>
    </row>
    <row r="7748" spans="1:2" x14ac:dyDescent="0.15">
      <c r="A7748" t="s">
        <v>9456</v>
      </c>
      <c r="B7748" s="6">
        <v>1300867</v>
      </c>
    </row>
    <row r="7749" spans="1:2" x14ac:dyDescent="0.15">
      <c r="A7749" t="s">
        <v>9457</v>
      </c>
      <c r="B7749" s="6">
        <v>1622408</v>
      </c>
    </row>
    <row r="7750" spans="1:2" x14ac:dyDescent="0.15">
      <c r="A7750" t="s">
        <v>2462</v>
      </c>
      <c r="B7750" s="6">
        <v>1502966</v>
      </c>
    </row>
    <row r="7751" spans="1:2" x14ac:dyDescent="0.15">
      <c r="A7751" t="s">
        <v>9458</v>
      </c>
      <c r="B7751" s="6">
        <v>1572384</v>
      </c>
    </row>
    <row r="7752" spans="1:2" x14ac:dyDescent="0.15">
      <c r="A7752" t="s">
        <v>9459</v>
      </c>
      <c r="B7752" s="6">
        <v>1510247</v>
      </c>
    </row>
    <row r="7753" spans="1:2" x14ac:dyDescent="0.15">
      <c r="A7753" t="s">
        <v>9460</v>
      </c>
      <c r="B7753" s="6">
        <v>820771</v>
      </c>
    </row>
    <row r="7754" spans="1:2" x14ac:dyDescent="0.15">
      <c r="A7754" t="s">
        <v>9461</v>
      </c>
      <c r="B7754" s="6">
        <v>1127475</v>
      </c>
    </row>
    <row r="7755" spans="1:2" x14ac:dyDescent="0.15">
      <c r="A7755" t="s">
        <v>9462</v>
      </c>
      <c r="B7755" s="6">
        <v>894560</v>
      </c>
    </row>
    <row r="7756" spans="1:2" x14ac:dyDescent="0.15">
      <c r="A7756" t="s">
        <v>9463</v>
      </c>
      <c r="B7756" s="6">
        <v>1300938</v>
      </c>
    </row>
    <row r="7757" spans="1:2" x14ac:dyDescent="0.15">
      <c r="A7757" t="s">
        <v>9464</v>
      </c>
      <c r="B7757" s="6">
        <v>1342792</v>
      </c>
    </row>
    <row r="7758" spans="1:2" x14ac:dyDescent="0.15">
      <c r="A7758" t="s">
        <v>2461</v>
      </c>
      <c r="B7758" s="6">
        <v>1543637</v>
      </c>
    </row>
    <row r="7759" spans="1:2" x14ac:dyDescent="0.15">
      <c r="A7759" t="s">
        <v>9465</v>
      </c>
      <c r="B7759" s="6">
        <v>1389518</v>
      </c>
    </row>
    <row r="7760" spans="1:2" x14ac:dyDescent="0.15">
      <c r="A7760" t="s">
        <v>2463</v>
      </c>
      <c r="B7760" s="6">
        <v>1528172</v>
      </c>
    </row>
    <row r="7761" spans="1:2" x14ac:dyDescent="0.15">
      <c r="A7761" t="s">
        <v>9466</v>
      </c>
      <c r="B7761" s="6">
        <v>896747</v>
      </c>
    </row>
    <row r="7762" spans="1:2" x14ac:dyDescent="0.15">
      <c r="A7762" t="s">
        <v>9467</v>
      </c>
      <c r="B7762" s="6">
        <v>843212</v>
      </c>
    </row>
    <row r="7763" spans="1:2" x14ac:dyDescent="0.15">
      <c r="A7763" t="s">
        <v>9468</v>
      </c>
      <c r="B7763" s="6">
        <v>1409446</v>
      </c>
    </row>
    <row r="7764" spans="1:2" x14ac:dyDescent="0.15">
      <c r="A7764" t="s">
        <v>9469</v>
      </c>
      <c r="B7764" s="6">
        <v>775057</v>
      </c>
    </row>
    <row r="7765" spans="1:2" x14ac:dyDescent="0.15">
      <c r="A7765" t="s">
        <v>9470</v>
      </c>
      <c r="B7765" s="6">
        <v>1133798</v>
      </c>
    </row>
    <row r="7766" spans="1:2" x14ac:dyDescent="0.15">
      <c r="A7766" t="s">
        <v>9471</v>
      </c>
      <c r="B7766" s="6">
        <v>1355677</v>
      </c>
    </row>
    <row r="7767" spans="1:2" x14ac:dyDescent="0.15">
      <c r="A7767" t="s">
        <v>9472</v>
      </c>
      <c r="B7767" s="6">
        <v>1142801</v>
      </c>
    </row>
    <row r="7768" spans="1:2" x14ac:dyDescent="0.15">
      <c r="A7768" t="s">
        <v>2493</v>
      </c>
      <c r="B7768" s="6">
        <v>1512886</v>
      </c>
    </row>
    <row r="7769" spans="1:2" x14ac:dyDescent="0.15">
      <c r="A7769" t="s">
        <v>9473</v>
      </c>
      <c r="B7769" s="6">
        <v>1874440</v>
      </c>
    </row>
    <row r="7770" spans="1:2" x14ac:dyDescent="0.15">
      <c r="A7770" t="s">
        <v>9474</v>
      </c>
      <c r="B7770" s="6">
        <v>1559157</v>
      </c>
    </row>
    <row r="7771" spans="1:2" x14ac:dyDescent="0.15">
      <c r="A7771" t="s">
        <v>9475</v>
      </c>
      <c r="B7771" s="6">
        <v>352991</v>
      </c>
    </row>
    <row r="7772" spans="1:2" x14ac:dyDescent="0.15">
      <c r="A7772" t="s">
        <v>9476</v>
      </c>
      <c r="B7772" s="6">
        <v>1500305</v>
      </c>
    </row>
    <row r="7773" spans="1:2" x14ac:dyDescent="0.15">
      <c r="A7773" t="s">
        <v>9477</v>
      </c>
      <c r="B7773" s="6">
        <v>1614466</v>
      </c>
    </row>
    <row r="7774" spans="1:2" x14ac:dyDescent="0.15">
      <c r="A7774" t="s">
        <v>9478</v>
      </c>
      <c r="B7774" s="6">
        <v>1598308</v>
      </c>
    </row>
    <row r="7775" spans="1:2" x14ac:dyDescent="0.15">
      <c r="A7775" t="s">
        <v>2460</v>
      </c>
      <c r="B7775" s="6">
        <v>737207</v>
      </c>
    </row>
    <row r="7776" spans="1:2" x14ac:dyDescent="0.15">
      <c r="A7776" t="s">
        <v>9479</v>
      </c>
      <c r="B7776" s="6">
        <v>1653606</v>
      </c>
    </row>
    <row r="7777" spans="1:2" x14ac:dyDescent="0.15">
      <c r="A7777" t="s">
        <v>9480</v>
      </c>
      <c r="B7777" s="6">
        <v>1760026</v>
      </c>
    </row>
    <row r="7778" spans="1:2" x14ac:dyDescent="0.15">
      <c r="A7778" t="s">
        <v>9481</v>
      </c>
      <c r="B7778" s="6">
        <v>1346526</v>
      </c>
    </row>
    <row r="7779" spans="1:2" x14ac:dyDescent="0.15">
      <c r="A7779" t="s">
        <v>9482</v>
      </c>
      <c r="B7779" s="6">
        <v>1422768</v>
      </c>
    </row>
    <row r="7780" spans="1:2" x14ac:dyDescent="0.15">
      <c r="A7780" t="s">
        <v>2441</v>
      </c>
      <c r="B7780" s="6">
        <v>1803977</v>
      </c>
    </row>
    <row r="7781" spans="1:2" x14ac:dyDescent="0.15">
      <c r="A7781" t="s">
        <v>9483</v>
      </c>
      <c r="B7781" s="6">
        <v>1813603</v>
      </c>
    </row>
    <row r="7782" spans="1:2" x14ac:dyDescent="0.15">
      <c r="A7782" t="s">
        <v>9484</v>
      </c>
      <c r="B7782" s="6">
        <v>1750777</v>
      </c>
    </row>
    <row r="7783" spans="1:2" x14ac:dyDescent="0.15">
      <c r="A7783" t="s">
        <v>9485</v>
      </c>
      <c r="B7783" s="6">
        <v>1407878</v>
      </c>
    </row>
    <row r="7784" spans="1:2" x14ac:dyDescent="0.15">
      <c r="A7784" t="s">
        <v>9486</v>
      </c>
      <c r="B7784" s="6">
        <v>1434601</v>
      </c>
    </row>
    <row r="7785" spans="1:2" x14ac:dyDescent="0.15">
      <c r="A7785" t="s">
        <v>9487</v>
      </c>
      <c r="B7785" s="6">
        <v>1637866</v>
      </c>
    </row>
    <row r="7786" spans="1:2" x14ac:dyDescent="0.15">
      <c r="A7786" t="s">
        <v>9488</v>
      </c>
      <c r="B7786" s="6">
        <v>862668</v>
      </c>
    </row>
    <row r="7787" spans="1:2" x14ac:dyDescent="0.15">
      <c r="A7787" t="s">
        <v>9489</v>
      </c>
      <c r="B7787" s="6">
        <v>1121795</v>
      </c>
    </row>
    <row r="7788" spans="1:2" x14ac:dyDescent="0.15">
      <c r="A7788" t="s">
        <v>9490</v>
      </c>
      <c r="B7788" s="6">
        <v>1157817</v>
      </c>
    </row>
    <row r="7789" spans="1:2" x14ac:dyDescent="0.15">
      <c r="A7789" t="s">
        <v>9491</v>
      </c>
      <c r="B7789" s="6">
        <v>928953</v>
      </c>
    </row>
    <row r="7790" spans="1:2" x14ac:dyDescent="0.15">
      <c r="A7790" t="s">
        <v>9492</v>
      </c>
      <c r="B7790" s="6">
        <v>1321828</v>
      </c>
    </row>
    <row r="7791" spans="1:2" x14ac:dyDescent="0.15">
      <c r="A7791" t="s">
        <v>9493</v>
      </c>
      <c r="B7791" s="6">
        <v>1084384</v>
      </c>
    </row>
    <row r="7792" spans="1:2" x14ac:dyDescent="0.15">
      <c r="A7792" t="s">
        <v>9494</v>
      </c>
      <c r="B7792" s="6">
        <v>852447</v>
      </c>
    </row>
    <row r="7793" spans="1:2" x14ac:dyDescent="0.15">
      <c r="A7793" t="s">
        <v>9495</v>
      </c>
      <c r="B7793" s="6">
        <v>1488501</v>
      </c>
    </row>
    <row r="7794" spans="1:2" x14ac:dyDescent="0.15">
      <c r="A7794" t="s">
        <v>2497</v>
      </c>
      <c r="B7794" s="6">
        <v>1559356</v>
      </c>
    </row>
    <row r="7795" spans="1:2" x14ac:dyDescent="0.15">
      <c r="A7795" t="s">
        <v>9496</v>
      </c>
      <c r="B7795" s="6">
        <v>1075857</v>
      </c>
    </row>
    <row r="7796" spans="1:2" x14ac:dyDescent="0.15">
      <c r="A7796" t="s">
        <v>9497</v>
      </c>
      <c r="B7796" s="6">
        <v>1431074</v>
      </c>
    </row>
    <row r="7797" spans="1:2" x14ac:dyDescent="0.15">
      <c r="A7797" t="s">
        <v>9498</v>
      </c>
      <c r="B7797" s="6">
        <v>1563536</v>
      </c>
    </row>
    <row r="7798" spans="1:2" x14ac:dyDescent="0.15">
      <c r="A7798" t="s">
        <v>9499</v>
      </c>
      <c r="B7798" s="6">
        <v>918545</v>
      </c>
    </row>
    <row r="7799" spans="1:2" x14ac:dyDescent="0.15">
      <c r="A7799" t="s">
        <v>9500</v>
      </c>
      <c r="B7799" s="6">
        <v>1624517</v>
      </c>
    </row>
    <row r="7800" spans="1:2" x14ac:dyDescent="0.15">
      <c r="A7800" t="s">
        <v>9501</v>
      </c>
      <c r="B7800" s="6">
        <v>1162283</v>
      </c>
    </row>
    <row r="7801" spans="1:2" x14ac:dyDescent="0.15">
      <c r="A7801" t="s">
        <v>9502</v>
      </c>
      <c r="B7801" s="6">
        <v>1552979</v>
      </c>
    </row>
    <row r="7802" spans="1:2" x14ac:dyDescent="0.15">
      <c r="A7802" t="s">
        <v>9503</v>
      </c>
      <c r="B7802" s="6">
        <v>1449447</v>
      </c>
    </row>
    <row r="7803" spans="1:2" x14ac:dyDescent="0.15">
      <c r="A7803" t="s">
        <v>9504</v>
      </c>
      <c r="B7803" s="6">
        <v>1286459</v>
      </c>
    </row>
    <row r="7804" spans="1:2" x14ac:dyDescent="0.15">
      <c r="A7804" t="s">
        <v>9505</v>
      </c>
      <c r="B7804" s="6">
        <v>1671132</v>
      </c>
    </row>
    <row r="7805" spans="1:2" x14ac:dyDescent="0.15">
      <c r="A7805" t="s">
        <v>9506</v>
      </c>
      <c r="B7805" s="6">
        <v>1406588</v>
      </c>
    </row>
    <row r="7806" spans="1:2" x14ac:dyDescent="0.15">
      <c r="A7806" t="s">
        <v>9507</v>
      </c>
      <c r="B7806" s="6">
        <v>890725</v>
      </c>
    </row>
    <row r="7807" spans="1:2" x14ac:dyDescent="0.15">
      <c r="A7807" t="s">
        <v>9508</v>
      </c>
      <c r="B7807" s="6">
        <v>1304741</v>
      </c>
    </row>
    <row r="7808" spans="1:2" x14ac:dyDescent="0.15">
      <c r="A7808" t="s">
        <v>9509</v>
      </c>
      <c r="B7808" s="6">
        <v>1587476</v>
      </c>
    </row>
    <row r="7809" spans="1:2" x14ac:dyDescent="0.15">
      <c r="A7809" t="s">
        <v>9510</v>
      </c>
      <c r="B7809" s="6">
        <v>1871181</v>
      </c>
    </row>
    <row r="7810" spans="1:2" x14ac:dyDescent="0.15">
      <c r="A7810" t="s">
        <v>9511</v>
      </c>
      <c r="B7810" s="6">
        <v>1163612</v>
      </c>
    </row>
    <row r="7811" spans="1:2" x14ac:dyDescent="0.15">
      <c r="A7811" t="s">
        <v>9512</v>
      </c>
      <c r="B7811" s="6">
        <v>1416090</v>
      </c>
    </row>
    <row r="7812" spans="1:2" x14ac:dyDescent="0.15">
      <c r="A7812" t="s">
        <v>2496</v>
      </c>
      <c r="B7812" s="6">
        <v>797564</v>
      </c>
    </row>
    <row r="7813" spans="1:2" x14ac:dyDescent="0.15">
      <c r="A7813" t="s">
        <v>9513</v>
      </c>
      <c r="B7813" s="6">
        <v>1230524</v>
      </c>
    </row>
    <row r="7814" spans="1:2" x14ac:dyDescent="0.15">
      <c r="A7814" t="s">
        <v>9514</v>
      </c>
      <c r="B7814" s="6">
        <v>1267919</v>
      </c>
    </row>
    <row r="7815" spans="1:2" x14ac:dyDescent="0.15">
      <c r="A7815" t="s">
        <v>9515</v>
      </c>
      <c r="B7815" s="6">
        <v>895287</v>
      </c>
    </row>
    <row r="7816" spans="1:2" x14ac:dyDescent="0.15">
      <c r="A7816" t="s">
        <v>2500</v>
      </c>
      <c r="B7816" s="6">
        <v>849636</v>
      </c>
    </row>
    <row r="7817" spans="1:2" x14ac:dyDescent="0.15">
      <c r="A7817" t="s">
        <v>9516</v>
      </c>
      <c r="B7817" s="6">
        <v>1619227</v>
      </c>
    </row>
    <row r="7818" spans="1:2" x14ac:dyDescent="0.15">
      <c r="A7818" t="s">
        <v>9517</v>
      </c>
      <c r="B7818" s="6">
        <v>882800</v>
      </c>
    </row>
    <row r="7819" spans="1:2" x14ac:dyDescent="0.15">
      <c r="A7819" t="s">
        <v>9518</v>
      </c>
      <c r="B7819" s="6">
        <v>1581220</v>
      </c>
    </row>
    <row r="7820" spans="1:2" x14ac:dyDescent="0.15">
      <c r="A7820" t="s">
        <v>9519</v>
      </c>
      <c r="B7820" s="6">
        <v>1641751</v>
      </c>
    </row>
    <row r="7821" spans="1:2" x14ac:dyDescent="0.15">
      <c r="A7821" t="s">
        <v>9520</v>
      </c>
      <c r="B7821" s="6">
        <v>1680132</v>
      </c>
    </row>
    <row r="7822" spans="1:2" x14ac:dyDescent="0.15">
      <c r="A7822" t="s">
        <v>9521</v>
      </c>
      <c r="B7822" s="6">
        <v>1506295</v>
      </c>
    </row>
    <row r="7823" spans="1:2" x14ac:dyDescent="0.15">
      <c r="A7823" t="s">
        <v>2494</v>
      </c>
      <c r="B7823" s="6">
        <v>1382943</v>
      </c>
    </row>
    <row r="7824" spans="1:2" x14ac:dyDescent="0.15">
      <c r="A7824" t="s">
        <v>9522</v>
      </c>
      <c r="B7824" s="6">
        <v>1575420</v>
      </c>
    </row>
    <row r="7825" spans="1:2" x14ac:dyDescent="0.15">
      <c r="A7825" t="s">
        <v>9523</v>
      </c>
      <c r="B7825" s="6">
        <v>1058330</v>
      </c>
    </row>
    <row r="7826" spans="1:2" x14ac:dyDescent="0.15">
      <c r="A7826" t="s">
        <v>9524</v>
      </c>
      <c r="B7826" s="6">
        <v>1065734</v>
      </c>
    </row>
    <row r="7827" spans="1:2" x14ac:dyDescent="0.15">
      <c r="A7827" t="s">
        <v>9525</v>
      </c>
      <c r="B7827" s="6">
        <v>1287900</v>
      </c>
    </row>
    <row r="7828" spans="1:2" x14ac:dyDescent="0.15">
      <c r="A7828" t="s">
        <v>9526</v>
      </c>
      <c r="B7828" s="6">
        <v>1437476</v>
      </c>
    </row>
    <row r="7829" spans="1:2" x14ac:dyDescent="0.15">
      <c r="A7829" t="s">
        <v>9527</v>
      </c>
      <c r="B7829" s="6">
        <v>1811999</v>
      </c>
    </row>
    <row r="7830" spans="1:2" x14ac:dyDescent="0.15">
      <c r="A7830" t="s">
        <v>9528</v>
      </c>
      <c r="B7830" s="6">
        <v>1550518</v>
      </c>
    </row>
    <row r="7831" spans="1:2" x14ac:dyDescent="0.15">
      <c r="A7831" t="s">
        <v>9529</v>
      </c>
      <c r="B7831" s="6">
        <v>1158702</v>
      </c>
    </row>
    <row r="7832" spans="1:2" x14ac:dyDescent="0.15">
      <c r="A7832" t="s">
        <v>9530</v>
      </c>
      <c r="B7832" s="6">
        <v>1500242</v>
      </c>
    </row>
    <row r="7833" spans="1:2" x14ac:dyDescent="0.15">
      <c r="A7833" t="s">
        <v>9531</v>
      </c>
      <c r="B7833" s="6">
        <v>1697935</v>
      </c>
    </row>
    <row r="7834" spans="1:2" x14ac:dyDescent="0.15">
      <c r="A7834" t="s">
        <v>9532</v>
      </c>
      <c r="B7834" s="6">
        <v>1458023</v>
      </c>
    </row>
    <row r="7835" spans="1:2" x14ac:dyDescent="0.15">
      <c r="A7835" t="s">
        <v>9533</v>
      </c>
      <c r="B7835" s="6">
        <v>1085277</v>
      </c>
    </row>
    <row r="7836" spans="1:2" x14ac:dyDescent="0.15">
      <c r="A7836" t="s">
        <v>9534</v>
      </c>
      <c r="B7836" s="6">
        <v>1409624</v>
      </c>
    </row>
    <row r="7837" spans="1:2" x14ac:dyDescent="0.15">
      <c r="A7837" t="s">
        <v>9535</v>
      </c>
      <c r="B7837" s="6">
        <v>1295514</v>
      </c>
    </row>
    <row r="7838" spans="1:2" x14ac:dyDescent="0.15">
      <c r="A7838" t="s">
        <v>9536</v>
      </c>
      <c r="B7838" s="6">
        <v>1530425</v>
      </c>
    </row>
    <row r="7839" spans="1:2" x14ac:dyDescent="0.15">
      <c r="A7839" t="s">
        <v>9537</v>
      </c>
      <c r="B7839" s="6">
        <v>1368637</v>
      </c>
    </row>
    <row r="7840" spans="1:2" x14ac:dyDescent="0.15">
      <c r="A7840" t="s">
        <v>9538</v>
      </c>
      <c r="B7840" s="6">
        <v>1530163</v>
      </c>
    </row>
    <row r="7841" spans="1:2" x14ac:dyDescent="0.15">
      <c r="A7841" t="s">
        <v>9539</v>
      </c>
      <c r="B7841" s="6">
        <v>885074</v>
      </c>
    </row>
    <row r="7842" spans="1:2" x14ac:dyDescent="0.15">
      <c r="A7842" t="s">
        <v>9540</v>
      </c>
      <c r="B7842" s="6">
        <v>820608</v>
      </c>
    </row>
    <row r="7843" spans="1:2" x14ac:dyDescent="0.15">
      <c r="A7843" t="s">
        <v>2464</v>
      </c>
      <c r="B7843" s="6">
        <v>1517681</v>
      </c>
    </row>
    <row r="7844" spans="1:2" x14ac:dyDescent="0.15">
      <c r="A7844" t="s">
        <v>9541</v>
      </c>
      <c r="B7844" s="6">
        <v>1498372</v>
      </c>
    </row>
    <row r="7845" spans="1:2" x14ac:dyDescent="0.15">
      <c r="A7845" t="s">
        <v>9542</v>
      </c>
      <c r="B7845" s="6">
        <v>1108046</v>
      </c>
    </row>
    <row r="7846" spans="1:2" x14ac:dyDescent="0.15">
      <c r="A7846" t="s">
        <v>9543</v>
      </c>
      <c r="B7846" s="6">
        <v>1066719</v>
      </c>
    </row>
    <row r="7847" spans="1:2" x14ac:dyDescent="0.15">
      <c r="A7847" t="s">
        <v>9544</v>
      </c>
      <c r="B7847" s="6">
        <v>1471781</v>
      </c>
    </row>
    <row r="7848" spans="1:2" x14ac:dyDescent="0.15">
      <c r="A7848" t="s">
        <v>9545</v>
      </c>
      <c r="B7848" s="6">
        <v>1413488</v>
      </c>
    </row>
    <row r="7849" spans="1:2" x14ac:dyDescent="0.15">
      <c r="A7849" t="s">
        <v>9546</v>
      </c>
      <c r="B7849" s="6">
        <v>1464865</v>
      </c>
    </row>
    <row r="7850" spans="1:2" x14ac:dyDescent="0.15">
      <c r="A7850" t="s">
        <v>9547</v>
      </c>
      <c r="B7850" s="6">
        <v>1916879</v>
      </c>
    </row>
    <row r="7851" spans="1:2" x14ac:dyDescent="0.15">
      <c r="A7851" t="s">
        <v>9548</v>
      </c>
      <c r="B7851" s="6">
        <v>1043894</v>
      </c>
    </row>
    <row r="7852" spans="1:2" x14ac:dyDescent="0.15">
      <c r="A7852" t="s">
        <v>9549</v>
      </c>
      <c r="B7852" s="6">
        <v>726037</v>
      </c>
    </row>
    <row r="7853" spans="1:2" x14ac:dyDescent="0.15">
      <c r="A7853" t="s">
        <v>9550</v>
      </c>
      <c r="B7853" s="6">
        <v>825171</v>
      </c>
    </row>
    <row r="7854" spans="1:2" x14ac:dyDescent="0.15">
      <c r="A7854" t="s">
        <v>9551</v>
      </c>
      <c r="B7854" s="6">
        <v>1409253</v>
      </c>
    </row>
    <row r="7855" spans="1:2" x14ac:dyDescent="0.15">
      <c r="A7855" t="s">
        <v>9552</v>
      </c>
      <c r="B7855" s="6">
        <v>1353406</v>
      </c>
    </row>
    <row r="7856" spans="1:2" x14ac:dyDescent="0.15">
      <c r="A7856" t="s">
        <v>9553</v>
      </c>
      <c r="B7856" s="6">
        <v>1440280</v>
      </c>
    </row>
    <row r="7857" spans="1:2" x14ac:dyDescent="0.15">
      <c r="A7857" t="s">
        <v>9554</v>
      </c>
      <c r="B7857" s="6">
        <v>1517389</v>
      </c>
    </row>
    <row r="7858" spans="1:2" x14ac:dyDescent="0.15">
      <c r="A7858" t="s">
        <v>9555</v>
      </c>
      <c r="B7858" s="6">
        <v>1493212</v>
      </c>
    </row>
    <row r="7859" spans="1:2" x14ac:dyDescent="0.15">
      <c r="A7859" t="s">
        <v>9556</v>
      </c>
      <c r="B7859" s="6">
        <v>790273</v>
      </c>
    </row>
    <row r="7860" spans="1:2" x14ac:dyDescent="0.15">
      <c r="A7860" t="s">
        <v>9557</v>
      </c>
      <c r="B7860" s="6">
        <v>1227282</v>
      </c>
    </row>
    <row r="7861" spans="1:2" x14ac:dyDescent="0.15">
      <c r="A7861" t="s">
        <v>9558</v>
      </c>
      <c r="B7861" s="6">
        <v>1463459</v>
      </c>
    </row>
    <row r="7862" spans="1:2" x14ac:dyDescent="0.15">
      <c r="A7862" t="s">
        <v>9559</v>
      </c>
      <c r="B7862" s="6">
        <v>1108891</v>
      </c>
    </row>
    <row r="7863" spans="1:2" x14ac:dyDescent="0.15">
      <c r="A7863" t="s">
        <v>9560</v>
      </c>
      <c r="B7863" s="6">
        <v>1414043</v>
      </c>
    </row>
    <row r="7864" spans="1:2" x14ac:dyDescent="0.15">
      <c r="A7864" t="s">
        <v>9561</v>
      </c>
      <c r="B7864" s="6">
        <v>852747</v>
      </c>
    </row>
    <row r="7865" spans="1:2" x14ac:dyDescent="0.15">
      <c r="A7865" t="s">
        <v>9562</v>
      </c>
      <c r="B7865" s="6">
        <v>81157</v>
      </c>
    </row>
    <row r="7866" spans="1:2" x14ac:dyDescent="0.15">
      <c r="A7866" t="s">
        <v>9563</v>
      </c>
      <c r="B7866" s="6">
        <v>1875746</v>
      </c>
    </row>
    <row r="7867" spans="1:2" x14ac:dyDescent="0.15">
      <c r="A7867" t="s">
        <v>9564</v>
      </c>
      <c r="B7867" s="6">
        <v>1144879</v>
      </c>
    </row>
    <row r="7868" spans="1:2" x14ac:dyDescent="0.15">
      <c r="A7868" t="s">
        <v>9565</v>
      </c>
      <c r="B7868" s="6">
        <v>1574553</v>
      </c>
    </row>
    <row r="7869" spans="1:2" x14ac:dyDescent="0.15">
      <c r="A7869" t="s">
        <v>9566</v>
      </c>
      <c r="B7869" s="6">
        <v>1077319</v>
      </c>
    </row>
    <row r="7870" spans="1:2" x14ac:dyDescent="0.15">
      <c r="A7870" t="s">
        <v>9567</v>
      </c>
      <c r="B7870" s="6">
        <v>1432290</v>
      </c>
    </row>
    <row r="7871" spans="1:2" x14ac:dyDescent="0.15">
      <c r="A7871" t="s">
        <v>9568</v>
      </c>
      <c r="B7871" s="6">
        <v>920990</v>
      </c>
    </row>
    <row r="7872" spans="1:2" x14ac:dyDescent="0.15">
      <c r="A7872" t="s">
        <v>9569</v>
      </c>
      <c r="B7872" s="6">
        <v>1168663</v>
      </c>
    </row>
    <row r="7873" spans="1:2" x14ac:dyDescent="0.15">
      <c r="A7873" t="s">
        <v>9570</v>
      </c>
      <c r="B7873" s="6">
        <v>1060888</v>
      </c>
    </row>
    <row r="7874" spans="1:2" x14ac:dyDescent="0.15">
      <c r="A7874" t="s">
        <v>9571</v>
      </c>
      <c r="B7874" s="6">
        <v>1374881</v>
      </c>
    </row>
    <row r="7875" spans="1:2" x14ac:dyDescent="0.15">
      <c r="A7875" t="s">
        <v>9572</v>
      </c>
      <c r="B7875" s="6">
        <v>1567388</v>
      </c>
    </row>
    <row r="7876" spans="1:2" x14ac:dyDescent="0.15">
      <c r="A7876" t="s">
        <v>9573</v>
      </c>
      <c r="B7876" s="6">
        <v>1530874</v>
      </c>
    </row>
    <row r="7877" spans="1:2" x14ac:dyDescent="0.15">
      <c r="A7877" t="s">
        <v>9574</v>
      </c>
      <c r="B7877" s="6">
        <v>1096759</v>
      </c>
    </row>
    <row r="7878" spans="1:2" x14ac:dyDescent="0.15">
      <c r="A7878" t="s">
        <v>9575</v>
      </c>
      <c r="B7878" s="6">
        <v>1715032</v>
      </c>
    </row>
    <row r="7879" spans="1:2" x14ac:dyDescent="0.15">
      <c r="A7879" t="s">
        <v>2501</v>
      </c>
      <c r="B7879" s="6">
        <v>1059784</v>
      </c>
    </row>
    <row r="7880" spans="1:2" x14ac:dyDescent="0.15">
      <c r="A7880" t="s">
        <v>9576</v>
      </c>
      <c r="B7880" s="6">
        <v>768216</v>
      </c>
    </row>
    <row r="7881" spans="1:2" x14ac:dyDescent="0.15">
      <c r="A7881" t="s">
        <v>9577</v>
      </c>
      <c r="B7881" s="6">
        <v>1353970</v>
      </c>
    </row>
    <row r="7882" spans="1:2" x14ac:dyDescent="0.15">
      <c r="A7882" t="s">
        <v>9578</v>
      </c>
      <c r="B7882" s="6">
        <v>1277575</v>
      </c>
    </row>
    <row r="7883" spans="1:2" x14ac:dyDescent="0.15">
      <c r="A7883" t="s">
        <v>9579</v>
      </c>
      <c r="B7883" s="6">
        <v>1863976</v>
      </c>
    </row>
    <row r="7884" spans="1:2" x14ac:dyDescent="0.15">
      <c r="A7884" t="s">
        <v>9580</v>
      </c>
      <c r="B7884" s="6">
        <v>1316317</v>
      </c>
    </row>
    <row r="7885" spans="1:2" x14ac:dyDescent="0.15">
      <c r="A7885" t="s">
        <v>9581</v>
      </c>
      <c r="B7885" s="6">
        <v>1138586</v>
      </c>
    </row>
    <row r="7886" spans="1:2" x14ac:dyDescent="0.15">
      <c r="A7886" t="s">
        <v>9582</v>
      </c>
      <c r="B7886" s="6">
        <v>1575142</v>
      </c>
    </row>
    <row r="7887" spans="1:2" x14ac:dyDescent="0.15">
      <c r="A7887" t="s">
        <v>9583</v>
      </c>
      <c r="B7887" s="6">
        <v>831489</v>
      </c>
    </row>
    <row r="7888" spans="1:2" x14ac:dyDescent="0.15">
      <c r="A7888" t="s">
        <v>9584</v>
      </c>
      <c r="B7888" s="6">
        <v>813716</v>
      </c>
    </row>
    <row r="7889" spans="1:2" x14ac:dyDescent="0.15">
      <c r="A7889" t="s">
        <v>9585</v>
      </c>
      <c r="B7889" s="6">
        <v>1582919</v>
      </c>
    </row>
    <row r="7890" spans="1:2" x14ac:dyDescent="0.15">
      <c r="A7890" t="s">
        <v>9586</v>
      </c>
      <c r="B7890" s="6">
        <v>747435</v>
      </c>
    </row>
    <row r="7891" spans="1:2" x14ac:dyDescent="0.15">
      <c r="A7891" t="s">
        <v>9587</v>
      </c>
      <c r="B7891" s="6">
        <v>1410708</v>
      </c>
    </row>
    <row r="7892" spans="1:2" x14ac:dyDescent="0.15">
      <c r="A7892" t="s">
        <v>9588</v>
      </c>
      <c r="B7892" s="6">
        <v>1092802</v>
      </c>
    </row>
    <row r="7893" spans="1:2" x14ac:dyDescent="0.15">
      <c r="A7893" t="s">
        <v>9589</v>
      </c>
      <c r="B7893" s="6">
        <v>1703625</v>
      </c>
    </row>
    <row r="7894" spans="1:2" x14ac:dyDescent="0.15">
      <c r="A7894" t="s">
        <v>9590</v>
      </c>
      <c r="B7894" s="6">
        <v>1267612</v>
      </c>
    </row>
    <row r="7895" spans="1:2" x14ac:dyDescent="0.15">
      <c r="A7895" t="s">
        <v>9591</v>
      </c>
      <c r="B7895" s="6">
        <v>1568875</v>
      </c>
    </row>
    <row r="7896" spans="1:2" x14ac:dyDescent="0.15">
      <c r="A7896" t="s">
        <v>9592</v>
      </c>
      <c r="B7896" s="6">
        <v>1310291</v>
      </c>
    </row>
    <row r="7897" spans="1:2" x14ac:dyDescent="0.15">
      <c r="A7897" t="s">
        <v>9593</v>
      </c>
      <c r="B7897" s="6">
        <v>1178377</v>
      </c>
    </row>
    <row r="7898" spans="1:2" x14ac:dyDescent="0.15">
      <c r="A7898" t="s">
        <v>9594</v>
      </c>
      <c r="B7898" s="6">
        <v>745543</v>
      </c>
    </row>
    <row r="7899" spans="1:2" x14ac:dyDescent="0.15">
      <c r="A7899" t="s">
        <v>9595</v>
      </c>
      <c r="B7899" s="6">
        <v>1284452</v>
      </c>
    </row>
    <row r="7900" spans="1:2" x14ac:dyDescent="0.15">
      <c r="A7900" t="s">
        <v>9596</v>
      </c>
      <c r="B7900" s="6">
        <v>1569568</v>
      </c>
    </row>
    <row r="7901" spans="1:2" x14ac:dyDescent="0.15">
      <c r="A7901" t="s">
        <v>9597</v>
      </c>
      <c r="B7901" s="6">
        <v>1014111</v>
      </c>
    </row>
    <row r="7902" spans="1:2" x14ac:dyDescent="0.15">
      <c r="A7902" t="s">
        <v>9598</v>
      </c>
      <c r="B7902" s="6">
        <v>1681941</v>
      </c>
    </row>
    <row r="7903" spans="1:2" x14ac:dyDescent="0.15">
      <c r="A7903" t="s">
        <v>9599</v>
      </c>
      <c r="B7903" s="6">
        <v>1746563</v>
      </c>
    </row>
    <row r="7904" spans="1:2" x14ac:dyDescent="0.15">
      <c r="A7904" t="s">
        <v>9600</v>
      </c>
      <c r="B7904" s="6">
        <v>1822529</v>
      </c>
    </row>
    <row r="7905" spans="1:2" x14ac:dyDescent="0.15">
      <c r="A7905" t="s">
        <v>9601</v>
      </c>
      <c r="B7905" s="6">
        <v>731245</v>
      </c>
    </row>
    <row r="7906" spans="1:2" x14ac:dyDescent="0.15">
      <c r="A7906" t="s">
        <v>9602</v>
      </c>
      <c r="B7906" s="6">
        <v>1451433</v>
      </c>
    </row>
    <row r="7907" spans="1:2" x14ac:dyDescent="0.15">
      <c r="A7907" t="s">
        <v>9603</v>
      </c>
      <c r="B7907" s="6">
        <v>931799</v>
      </c>
    </row>
    <row r="7908" spans="1:2" x14ac:dyDescent="0.15">
      <c r="A7908" t="s">
        <v>9604</v>
      </c>
      <c r="B7908" s="6">
        <v>1353487</v>
      </c>
    </row>
    <row r="7909" spans="1:2" x14ac:dyDescent="0.15">
      <c r="A7909" t="s">
        <v>9605</v>
      </c>
      <c r="B7909" s="6">
        <v>1568385</v>
      </c>
    </row>
    <row r="7910" spans="1:2" x14ac:dyDescent="0.15">
      <c r="A7910" t="s">
        <v>9606</v>
      </c>
      <c r="B7910" s="6">
        <v>1609988</v>
      </c>
    </row>
    <row r="7911" spans="1:2" x14ac:dyDescent="0.15">
      <c r="A7911" t="s">
        <v>9607</v>
      </c>
      <c r="B7911" s="6">
        <v>1602929</v>
      </c>
    </row>
    <row r="7912" spans="1:2" x14ac:dyDescent="0.15">
      <c r="A7912" t="s">
        <v>9608</v>
      </c>
      <c r="B7912" s="6">
        <v>1388994</v>
      </c>
    </row>
    <row r="7913" spans="1:2" x14ac:dyDescent="0.15">
      <c r="A7913" t="s">
        <v>9609</v>
      </c>
      <c r="B7913" s="6">
        <v>1398172</v>
      </c>
    </row>
    <row r="7914" spans="1:2" x14ac:dyDescent="0.15">
      <c r="A7914" t="s">
        <v>9610</v>
      </c>
      <c r="B7914" s="6">
        <v>1089061</v>
      </c>
    </row>
    <row r="7915" spans="1:2" x14ac:dyDescent="0.15">
      <c r="A7915" t="s">
        <v>9611</v>
      </c>
      <c r="B7915" s="6">
        <v>894552</v>
      </c>
    </row>
    <row r="7916" spans="1:2" x14ac:dyDescent="0.15">
      <c r="A7916" t="s">
        <v>9612</v>
      </c>
      <c r="B7916" s="6">
        <v>1108248</v>
      </c>
    </row>
    <row r="7917" spans="1:2" x14ac:dyDescent="0.15">
      <c r="A7917" t="s">
        <v>9613</v>
      </c>
      <c r="B7917" s="6">
        <v>908256</v>
      </c>
    </row>
    <row r="7918" spans="1:2" x14ac:dyDescent="0.15">
      <c r="A7918" t="s">
        <v>9614</v>
      </c>
      <c r="B7918" s="6">
        <v>1533357</v>
      </c>
    </row>
    <row r="7919" spans="1:2" x14ac:dyDescent="0.15">
      <c r="A7919" t="s">
        <v>9615</v>
      </c>
      <c r="B7919" s="6">
        <v>1486452</v>
      </c>
    </row>
    <row r="7920" spans="1:2" x14ac:dyDescent="0.15">
      <c r="A7920" t="s">
        <v>9616</v>
      </c>
      <c r="B7920" s="6">
        <v>1104265</v>
      </c>
    </row>
    <row r="7921" spans="1:2" x14ac:dyDescent="0.15">
      <c r="A7921" t="s">
        <v>9617</v>
      </c>
      <c r="B7921" s="6">
        <v>944696</v>
      </c>
    </row>
    <row r="7922" spans="1:2" x14ac:dyDescent="0.15">
      <c r="A7922" t="s">
        <v>9618</v>
      </c>
      <c r="B7922" s="6">
        <v>1492091</v>
      </c>
    </row>
    <row r="7923" spans="1:2" x14ac:dyDescent="0.15">
      <c r="A7923" t="s">
        <v>9619</v>
      </c>
      <c r="B7923" s="6">
        <v>1399306</v>
      </c>
    </row>
    <row r="7924" spans="1:2" x14ac:dyDescent="0.15">
      <c r="A7924" t="s">
        <v>9620</v>
      </c>
      <c r="B7924" s="6">
        <v>772263</v>
      </c>
    </row>
    <row r="7925" spans="1:2" x14ac:dyDescent="0.15">
      <c r="A7925" t="s">
        <v>9621</v>
      </c>
      <c r="B7925" s="6">
        <v>869495</v>
      </c>
    </row>
    <row r="7926" spans="1:2" x14ac:dyDescent="0.15">
      <c r="A7926" t="s">
        <v>2498</v>
      </c>
      <c r="B7926" s="6">
        <v>1421204</v>
      </c>
    </row>
    <row r="7927" spans="1:2" x14ac:dyDescent="0.15">
      <c r="A7927" t="s">
        <v>9622</v>
      </c>
      <c r="B7927" s="6">
        <v>1159275</v>
      </c>
    </row>
    <row r="7928" spans="1:2" x14ac:dyDescent="0.15">
      <c r="A7928" t="s">
        <v>9623</v>
      </c>
      <c r="B7928" s="6">
        <v>1507181</v>
      </c>
    </row>
    <row r="7929" spans="1:2" x14ac:dyDescent="0.15">
      <c r="A7929" t="s">
        <v>9624</v>
      </c>
      <c r="B7929" s="6">
        <v>1124197</v>
      </c>
    </row>
    <row r="7930" spans="1:2" x14ac:dyDescent="0.15">
      <c r="A7930" t="s">
        <v>9625</v>
      </c>
      <c r="B7930" s="6">
        <v>1778805</v>
      </c>
    </row>
    <row r="7931" spans="1:2" x14ac:dyDescent="0.15">
      <c r="A7931" t="s">
        <v>9626</v>
      </c>
      <c r="B7931" s="6">
        <v>896985</v>
      </c>
    </row>
    <row r="7932" spans="1:2" x14ac:dyDescent="0.15">
      <c r="A7932" t="s">
        <v>9627</v>
      </c>
      <c r="B7932" s="6">
        <v>1428389</v>
      </c>
    </row>
    <row r="7933" spans="1:2" x14ac:dyDescent="0.15">
      <c r="A7933" t="s">
        <v>9628</v>
      </c>
      <c r="B7933" s="6">
        <v>932265</v>
      </c>
    </row>
    <row r="7934" spans="1:2" x14ac:dyDescent="0.15">
      <c r="A7934" t="s">
        <v>9629</v>
      </c>
      <c r="B7934" s="6">
        <v>1524829</v>
      </c>
    </row>
    <row r="7935" spans="1:2" x14ac:dyDescent="0.15">
      <c r="A7935" t="s">
        <v>9630</v>
      </c>
      <c r="B7935" s="6">
        <v>1343460</v>
      </c>
    </row>
    <row r="7936" spans="1:2" x14ac:dyDescent="0.15">
      <c r="A7936" t="s">
        <v>9631</v>
      </c>
      <c r="B7936" s="6">
        <v>1486299</v>
      </c>
    </row>
    <row r="7937" spans="1:2" x14ac:dyDescent="0.15">
      <c r="A7937" t="s">
        <v>9632</v>
      </c>
      <c r="B7937" s="6">
        <v>352998</v>
      </c>
    </row>
    <row r="7938" spans="1:2" x14ac:dyDescent="0.15">
      <c r="A7938" t="s">
        <v>9633</v>
      </c>
      <c r="B7938" s="6">
        <v>1427644</v>
      </c>
    </row>
    <row r="7939" spans="1:2" x14ac:dyDescent="0.15">
      <c r="A7939" t="s">
        <v>9634</v>
      </c>
      <c r="B7939" s="6">
        <v>1339205</v>
      </c>
    </row>
    <row r="7940" spans="1:2" x14ac:dyDescent="0.15">
      <c r="A7940" t="s">
        <v>9635</v>
      </c>
      <c r="B7940" s="6">
        <v>1403674</v>
      </c>
    </row>
    <row r="7941" spans="1:2" x14ac:dyDescent="0.15">
      <c r="A7941" t="s">
        <v>9636</v>
      </c>
      <c r="B7941" s="6">
        <v>1098343</v>
      </c>
    </row>
    <row r="7942" spans="1:2" x14ac:dyDescent="0.15">
      <c r="A7942" t="s">
        <v>9637</v>
      </c>
      <c r="B7942" s="6">
        <v>1382112</v>
      </c>
    </row>
    <row r="7943" spans="1:2" x14ac:dyDescent="0.15">
      <c r="A7943" t="s">
        <v>9638</v>
      </c>
      <c r="B7943" s="6">
        <v>1430523</v>
      </c>
    </row>
    <row r="7944" spans="1:2" x14ac:dyDescent="0.15">
      <c r="A7944" t="s">
        <v>9639</v>
      </c>
      <c r="B7944" s="6">
        <v>1864843</v>
      </c>
    </row>
    <row r="7945" spans="1:2" x14ac:dyDescent="0.15">
      <c r="A7945" t="s">
        <v>9640</v>
      </c>
      <c r="B7945" s="6">
        <v>1607549</v>
      </c>
    </row>
    <row r="7946" spans="1:2" x14ac:dyDescent="0.15">
      <c r="A7946" t="s">
        <v>9641</v>
      </c>
      <c r="B7946" s="6">
        <v>1628104</v>
      </c>
    </row>
    <row r="7947" spans="1:2" x14ac:dyDescent="0.15">
      <c r="A7947" t="s">
        <v>9642</v>
      </c>
      <c r="B7947" s="6">
        <v>1270200</v>
      </c>
    </row>
    <row r="7948" spans="1:2" x14ac:dyDescent="0.15">
      <c r="A7948" t="s">
        <v>9643</v>
      </c>
      <c r="B7948" s="6">
        <v>1405660</v>
      </c>
    </row>
    <row r="7949" spans="1:2" x14ac:dyDescent="0.15">
      <c r="A7949" t="s">
        <v>9644</v>
      </c>
      <c r="B7949" s="6">
        <v>1456453</v>
      </c>
    </row>
    <row r="7950" spans="1:2" x14ac:dyDescent="0.15">
      <c r="A7950" t="s">
        <v>9645</v>
      </c>
      <c r="B7950" s="6">
        <v>1485922</v>
      </c>
    </row>
    <row r="7951" spans="1:2" x14ac:dyDescent="0.15">
      <c r="A7951" t="s">
        <v>9646</v>
      </c>
      <c r="B7951" s="6">
        <v>842013</v>
      </c>
    </row>
    <row r="7952" spans="1:2" x14ac:dyDescent="0.15">
      <c r="A7952" t="s">
        <v>9647</v>
      </c>
      <c r="B7952" s="6">
        <v>1404935</v>
      </c>
    </row>
    <row r="7953" spans="1:2" x14ac:dyDescent="0.15">
      <c r="A7953" t="s">
        <v>9648</v>
      </c>
      <c r="B7953" s="6">
        <v>1373467</v>
      </c>
    </row>
    <row r="7954" spans="1:2" x14ac:dyDescent="0.15">
      <c r="A7954" t="s">
        <v>9649</v>
      </c>
      <c r="B7954" s="6">
        <v>1431934</v>
      </c>
    </row>
    <row r="7955" spans="1:2" x14ac:dyDescent="0.15">
      <c r="A7955" t="s">
        <v>9650</v>
      </c>
      <c r="B7955" s="6">
        <v>1484703</v>
      </c>
    </row>
    <row r="7956" spans="1:2" x14ac:dyDescent="0.15">
      <c r="A7956" t="s">
        <v>9651</v>
      </c>
      <c r="B7956" s="6">
        <v>1823635</v>
      </c>
    </row>
    <row r="7957" spans="1:2" x14ac:dyDescent="0.15">
      <c r="A7957" t="s">
        <v>9652</v>
      </c>
      <c r="B7957" s="6">
        <v>1613895</v>
      </c>
    </row>
    <row r="7958" spans="1:2" x14ac:dyDescent="0.15">
      <c r="A7958" t="s">
        <v>9653</v>
      </c>
      <c r="B7958" s="6">
        <v>1054274</v>
      </c>
    </row>
    <row r="7959" spans="1:2" x14ac:dyDescent="0.15">
      <c r="A7959" t="s">
        <v>9654</v>
      </c>
      <c r="B7959" s="6">
        <v>811868</v>
      </c>
    </row>
    <row r="7960" spans="1:2" x14ac:dyDescent="0.15">
      <c r="A7960" t="s">
        <v>9655</v>
      </c>
      <c r="B7960" s="6">
        <v>1372954</v>
      </c>
    </row>
    <row r="7961" spans="1:2" x14ac:dyDescent="0.15">
      <c r="A7961" t="s">
        <v>9656</v>
      </c>
      <c r="B7961" s="6">
        <v>1407591</v>
      </c>
    </row>
    <row r="7962" spans="1:2" x14ac:dyDescent="0.15">
      <c r="A7962" t="s">
        <v>9657</v>
      </c>
      <c r="B7962" s="6">
        <v>1765826</v>
      </c>
    </row>
    <row r="7963" spans="1:2" x14ac:dyDescent="0.15">
      <c r="A7963" t="s">
        <v>9658</v>
      </c>
      <c r="B7963" s="6">
        <v>1370816</v>
      </c>
    </row>
    <row r="7964" spans="1:2" x14ac:dyDescent="0.15">
      <c r="A7964" t="s">
        <v>9659</v>
      </c>
      <c r="B7964" s="6">
        <v>1510524</v>
      </c>
    </row>
    <row r="7965" spans="1:2" x14ac:dyDescent="0.15">
      <c r="A7965" t="s">
        <v>9660</v>
      </c>
      <c r="B7965" s="6">
        <v>1001463</v>
      </c>
    </row>
    <row r="7966" spans="1:2" x14ac:dyDescent="0.15">
      <c r="A7966" t="s">
        <v>9661</v>
      </c>
      <c r="B7966" s="6">
        <v>1776073</v>
      </c>
    </row>
    <row r="7967" spans="1:2" x14ac:dyDescent="0.15">
      <c r="A7967" t="s">
        <v>9662</v>
      </c>
      <c r="B7967" s="6">
        <v>1073489</v>
      </c>
    </row>
    <row r="7968" spans="1:2" x14ac:dyDescent="0.15">
      <c r="A7968" t="s">
        <v>9663</v>
      </c>
      <c r="B7968" s="6">
        <v>1653876</v>
      </c>
    </row>
    <row r="7969" spans="1:2" x14ac:dyDescent="0.15">
      <c r="A7969" t="s">
        <v>9664</v>
      </c>
      <c r="B7969" s="6">
        <v>811222</v>
      </c>
    </row>
    <row r="7970" spans="1:2" x14ac:dyDescent="0.15">
      <c r="A7970" t="s">
        <v>9665</v>
      </c>
      <c r="B7970" s="6">
        <v>1239188</v>
      </c>
    </row>
    <row r="7971" spans="1:2" x14ac:dyDescent="0.15">
      <c r="A7971" t="s">
        <v>9666</v>
      </c>
      <c r="B7971" s="6">
        <v>1091418</v>
      </c>
    </row>
    <row r="7972" spans="1:2" x14ac:dyDescent="0.15">
      <c r="A7972" t="s">
        <v>9667</v>
      </c>
      <c r="B7972" s="6">
        <v>1011901</v>
      </c>
    </row>
    <row r="7973" spans="1:2" x14ac:dyDescent="0.15">
      <c r="A7973" t="s">
        <v>9668</v>
      </c>
      <c r="B7973" s="6">
        <v>1537258</v>
      </c>
    </row>
    <row r="7974" spans="1:2" x14ac:dyDescent="0.15">
      <c r="A7974" t="s">
        <v>9669</v>
      </c>
      <c r="B7974" s="6">
        <v>1023298</v>
      </c>
    </row>
    <row r="7975" spans="1:2" x14ac:dyDescent="0.15">
      <c r="A7975" t="s">
        <v>9670</v>
      </c>
      <c r="B7975" s="6">
        <v>1378125</v>
      </c>
    </row>
    <row r="7976" spans="1:2" x14ac:dyDescent="0.15">
      <c r="A7976" t="s">
        <v>9671</v>
      </c>
      <c r="B7976" s="6">
        <v>1520528</v>
      </c>
    </row>
    <row r="7977" spans="1:2" x14ac:dyDescent="0.15">
      <c r="A7977" t="s">
        <v>9672</v>
      </c>
      <c r="B7977" s="6">
        <v>1837774</v>
      </c>
    </row>
    <row r="7978" spans="1:2" x14ac:dyDescent="0.15">
      <c r="A7978" t="s">
        <v>9673</v>
      </c>
      <c r="B7978" s="6">
        <v>723733</v>
      </c>
    </row>
    <row r="7979" spans="1:2" x14ac:dyDescent="0.15">
      <c r="A7979" t="s">
        <v>9674</v>
      </c>
      <c r="B7979" s="6">
        <v>789318</v>
      </c>
    </row>
    <row r="7980" spans="1:2" x14ac:dyDescent="0.15">
      <c r="A7980" t="s">
        <v>9675</v>
      </c>
      <c r="B7980" s="6">
        <v>1425565</v>
      </c>
    </row>
    <row r="7981" spans="1:2" x14ac:dyDescent="0.15">
      <c r="A7981" t="s">
        <v>9676</v>
      </c>
      <c r="B7981" s="6">
        <v>22872</v>
      </c>
    </row>
    <row r="7982" spans="1:2" x14ac:dyDescent="0.15">
      <c r="A7982" t="s">
        <v>9677</v>
      </c>
      <c r="B7982" s="6">
        <v>1522704</v>
      </c>
    </row>
    <row r="7983" spans="1:2" x14ac:dyDescent="0.15">
      <c r="A7983" t="s">
        <v>9678</v>
      </c>
      <c r="B7983" s="6">
        <v>704366</v>
      </c>
    </row>
    <row r="7984" spans="1:2" x14ac:dyDescent="0.15">
      <c r="A7984" t="s">
        <v>9679</v>
      </c>
      <c r="B7984" s="6">
        <v>1411036</v>
      </c>
    </row>
    <row r="7985" spans="1:2" x14ac:dyDescent="0.15">
      <c r="A7985" t="s">
        <v>9680</v>
      </c>
      <c r="B7985" s="6">
        <v>1372184</v>
      </c>
    </row>
    <row r="7986" spans="1:2" x14ac:dyDescent="0.15">
      <c r="A7986" t="s">
        <v>9681</v>
      </c>
      <c r="B7986" s="6">
        <v>32567</v>
      </c>
    </row>
    <row r="7987" spans="1:2" x14ac:dyDescent="0.15">
      <c r="A7987" t="s">
        <v>9682</v>
      </c>
      <c r="B7987" s="6">
        <v>925661</v>
      </c>
    </row>
    <row r="7988" spans="1:2" x14ac:dyDescent="0.15">
      <c r="A7988" t="s">
        <v>9683</v>
      </c>
      <c r="B7988" s="6">
        <v>1384939</v>
      </c>
    </row>
    <row r="7989" spans="1:2" x14ac:dyDescent="0.15">
      <c r="A7989" t="s">
        <v>9684</v>
      </c>
      <c r="B7989" s="6">
        <v>1331275</v>
      </c>
    </row>
    <row r="7990" spans="1:2" x14ac:dyDescent="0.15">
      <c r="A7990" t="s">
        <v>9685</v>
      </c>
      <c r="B7990" s="6">
        <v>1212787</v>
      </c>
    </row>
    <row r="7991" spans="1:2" x14ac:dyDescent="0.15">
      <c r="A7991" t="s">
        <v>9686</v>
      </c>
      <c r="B7991" s="6">
        <v>1381240</v>
      </c>
    </row>
    <row r="7992" spans="1:2" x14ac:dyDescent="0.15">
      <c r="A7992" t="s">
        <v>9687</v>
      </c>
      <c r="B7992" s="6">
        <v>1713909</v>
      </c>
    </row>
    <row r="7993" spans="1:2" x14ac:dyDescent="0.15">
      <c r="A7993" t="s">
        <v>9688</v>
      </c>
      <c r="B7993" s="6">
        <v>1731911</v>
      </c>
    </row>
    <row r="7994" spans="1:2" x14ac:dyDescent="0.15">
      <c r="A7994" t="s">
        <v>9689</v>
      </c>
      <c r="B7994" s="6">
        <v>93205</v>
      </c>
    </row>
    <row r="7995" spans="1:2" x14ac:dyDescent="0.15">
      <c r="A7995" t="s">
        <v>9690</v>
      </c>
      <c r="B7995" s="6">
        <v>774415</v>
      </c>
    </row>
    <row r="7996" spans="1:2" x14ac:dyDescent="0.15">
      <c r="A7996" t="s">
        <v>2491</v>
      </c>
      <c r="B7996" s="6">
        <v>1582249</v>
      </c>
    </row>
    <row r="7997" spans="1:2" x14ac:dyDescent="0.15">
      <c r="A7997" t="s">
        <v>9691</v>
      </c>
      <c r="B7997" s="6">
        <v>726293</v>
      </c>
    </row>
    <row r="7998" spans="1:2" x14ac:dyDescent="0.15">
      <c r="A7998" t="s">
        <v>9692</v>
      </c>
      <c r="B7998" s="6">
        <v>1040850</v>
      </c>
    </row>
    <row r="7999" spans="1:2" x14ac:dyDescent="0.15">
      <c r="A7999" t="s">
        <v>9693</v>
      </c>
      <c r="B7999" s="6">
        <v>1672326</v>
      </c>
    </row>
    <row r="8000" spans="1:2" x14ac:dyDescent="0.15">
      <c r="A8000" t="s">
        <v>9694</v>
      </c>
      <c r="B8000" s="6">
        <v>1490873</v>
      </c>
    </row>
    <row r="8001" spans="1:2" x14ac:dyDescent="0.15">
      <c r="A8001" t="s">
        <v>9695</v>
      </c>
      <c r="B8001" s="6">
        <v>1660839</v>
      </c>
    </row>
    <row r="8002" spans="1:2" x14ac:dyDescent="0.15">
      <c r="A8002" t="s">
        <v>9696</v>
      </c>
      <c r="B8002" s="6">
        <v>883943</v>
      </c>
    </row>
    <row r="8003" spans="1:2" x14ac:dyDescent="0.15">
      <c r="A8003" t="s">
        <v>9697</v>
      </c>
      <c r="B8003" s="6">
        <v>1477472</v>
      </c>
    </row>
    <row r="8004" spans="1:2" x14ac:dyDescent="0.15">
      <c r="A8004" t="s">
        <v>9698</v>
      </c>
      <c r="B8004" s="6">
        <v>884380</v>
      </c>
    </row>
    <row r="8005" spans="1:2" x14ac:dyDescent="0.15">
      <c r="A8005" t="s">
        <v>9699</v>
      </c>
      <c r="B8005" s="6">
        <v>1575345</v>
      </c>
    </row>
    <row r="8006" spans="1:2" x14ac:dyDescent="0.15">
      <c r="A8006" t="s">
        <v>9700</v>
      </c>
      <c r="B8006" s="6">
        <v>1627480</v>
      </c>
    </row>
    <row r="8007" spans="1:2" x14ac:dyDescent="0.15">
      <c r="A8007" t="s">
        <v>9701</v>
      </c>
      <c r="B8007" s="6">
        <v>1533427</v>
      </c>
    </row>
    <row r="8008" spans="1:2" x14ac:dyDescent="0.15">
      <c r="A8008" t="s">
        <v>9702</v>
      </c>
      <c r="B8008" s="6">
        <v>1562201</v>
      </c>
    </row>
    <row r="8009" spans="1:2" x14ac:dyDescent="0.15">
      <c r="A8009" t="s">
        <v>2472</v>
      </c>
      <c r="B8009" s="6">
        <v>1091596</v>
      </c>
    </row>
    <row r="8010" spans="1:2" x14ac:dyDescent="0.15">
      <c r="A8010" t="s">
        <v>9703</v>
      </c>
      <c r="B8010" s="6">
        <v>1089531</v>
      </c>
    </row>
    <row r="8011" spans="1:2" x14ac:dyDescent="0.15">
      <c r="A8011" t="s">
        <v>9704</v>
      </c>
      <c r="B8011" s="6">
        <v>1552448</v>
      </c>
    </row>
    <row r="8012" spans="1:2" x14ac:dyDescent="0.15">
      <c r="A8012" t="s">
        <v>9705</v>
      </c>
      <c r="B8012" s="6">
        <v>1045707</v>
      </c>
    </row>
    <row r="8013" spans="1:2" x14ac:dyDescent="0.15">
      <c r="A8013" t="s">
        <v>9706</v>
      </c>
      <c r="B8013" s="6">
        <v>1499855</v>
      </c>
    </row>
    <row r="8014" spans="1:2" x14ac:dyDescent="0.15">
      <c r="A8014" t="s">
        <v>9707</v>
      </c>
      <c r="B8014" s="6">
        <v>1450307</v>
      </c>
    </row>
    <row r="8015" spans="1:2" x14ac:dyDescent="0.15">
      <c r="A8015" t="s">
        <v>9708</v>
      </c>
      <c r="B8015" s="6">
        <v>1071272</v>
      </c>
    </row>
    <row r="8016" spans="1:2" x14ac:dyDescent="0.15">
      <c r="A8016" t="s">
        <v>9709</v>
      </c>
      <c r="B8016" s="6">
        <v>1499684</v>
      </c>
    </row>
    <row r="8017" spans="1:2" x14ac:dyDescent="0.15">
      <c r="A8017" t="s">
        <v>9710</v>
      </c>
      <c r="B8017" s="6">
        <v>1532926</v>
      </c>
    </row>
    <row r="8018" spans="1:2" x14ac:dyDescent="0.15">
      <c r="A8018" t="s">
        <v>9711</v>
      </c>
      <c r="B8018" s="6">
        <v>1397795</v>
      </c>
    </row>
    <row r="8019" spans="1:2" x14ac:dyDescent="0.15">
      <c r="A8019" t="s">
        <v>9712</v>
      </c>
      <c r="B8019" s="6">
        <v>1556753</v>
      </c>
    </row>
    <row r="8020" spans="1:2" x14ac:dyDescent="0.15">
      <c r="A8020" t="s">
        <v>9713</v>
      </c>
      <c r="B8020" s="6">
        <v>1527844</v>
      </c>
    </row>
    <row r="8021" spans="1:2" x14ac:dyDescent="0.15">
      <c r="A8021" t="s">
        <v>9714</v>
      </c>
      <c r="B8021" s="6">
        <v>1423579</v>
      </c>
    </row>
    <row r="8022" spans="1:2" x14ac:dyDescent="0.15">
      <c r="A8022" t="s">
        <v>9715</v>
      </c>
      <c r="B8022" s="6">
        <v>869531</v>
      </c>
    </row>
    <row r="8023" spans="1:2" x14ac:dyDescent="0.15">
      <c r="A8023" t="s">
        <v>9716</v>
      </c>
      <c r="B8023" s="6">
        <v>831378</v>
      </c>
    </row>
    <row r="8024" spans="1:2" x14ac:dyDescent="0.15">
      <c r="A8024" t="s">
        <v>9717</v>
      </c>
      <c r="B8024" s="6">
        <v>1709563</v>
      </c>
    </row>
    <row r="8025" spans="1:2" x14ac:dyDescent="0.15">
      <c r="A8025" t="s">
        <v>9718</v>
      </c>
      <c r="B8025" s="6">
        <v>1685570</v>
      </c>
    </row>
    <row r="8026" spans="1:2" x14ac:dyDescent="0.15">
      <c r="A8026" t="s">
        <v>9719</v>
      </c>
      <c r="B8026" s="6">
        <v>1567771</v>
      </c>
    </row>
    <row r="8027" spans="1:2" x14ac:dyDescent="0.15">
      <c r="A8027" t="s">
        <v>9720</v>
      </c>
      <c r="B8027" s="6">
        <v>1375063</v>
      </c>
    </row>
    <row r="8028" spans="1:2" x14ac:dyDescent="0.15">
      <c r="A8028" t="s">
        <v>9721</v>
      </c>
      <c r="B8028" s="6">
        <v>1691906</v>
      </c>
    </row>
    <row r="8029" spans="1:2" x14ac:dyDescent="0.15">
      <c r="A8029" t="s">
        <v>9722</v>
      </c>
      <c r="B8029" s="6">
        <v>1591157</v>
      </c>
    </row>
    <row r="8030" spans="1:2" x14ac:dyDescent="0.15">
      <c r="A8030" t="s">
        <v>2503</v>
      </c>
      <c r="B8030" s="6">
        <v>1495028</v>
      </c>
    </row>
    <row r="8031" spans="1:2" x14ac:dyDescent="0.15">
      <c r="A8031" t="s">
        <v>9723</v>
      </c>
      <c r="B8031" s="6">
        <v>1441769</v>
      </c>
    </row>
    <row r="8032" spans="1:2" x14ac:dyDescent="0.15">
      <c r="A8032" t="s">
        <v>9724</v>
      </c>
      <c r="B8032" s="6">
        <v>1603961</v>
      </c>
    </row>
    <row r="8033" spans="1:2" x14ac:dyDescent="0.15">
      <c r="A8033" t="s">
        <v>9725</v>
      </c>
      <c r="B8033" s="6">
        <v>1082027</v>
      </c>
    </row>
    <row r="8034" spans="1:2" x14ac:dyDescent="0.15">
      <c r="A8034" t="s">
        <v>9726</v>
      </c>
      <c r="B8034" s="6">
        <v>1334589</v>
      </c>
    </row>
    <row r="8035" spans="1:2" x14ac:dyDescent="0.15">
      <c r="A8035" t="s">
        <v>9727</v>
      </c>
      <c r="B8035" s="6">
        <v>1797956</v>
      </c>
    </row>
    <row r="8036" spans="1:2" x14ac:dyDescent="0.15">
      <c r="A8036" t="s">
        <v>9728</v>
      </c>
      <c r="B8036" s="6">
        <v>1603494</v>
      </c>
    </row>
    <row r="8037" spans="1:2" x14ac:dyDescent="0.15">
      <c r="A8037" t="s">
        <v>9729</v>
      </c>
      <c r="B8037" s="6">
        <v>772320</v>
      </c>
    </row>
    <row r="8038" spans="1:2" x14ac:dyDescent="0.15">
      <c r="A8038" t="s">
        <v>9730</v>
      </c>
      <c r="B8038" s="6">
        <v>1223533</v>
      </c>
    </row>
    <row r="8039" spans="1:2" x14ac:dyDescent="0.15">
      <c r="A8039" t="s">
        <v>9731</v>
      </c>
      <c r="B8039" s="6">
        <v>1482075</v>
      </c>
    </row>
    <row r="8040" spans="1:2" x14ac:dyDescent="0.15">
      <c r="A8040" t="s">
        <v>9732</v>
      </c>
      <c r="B8040" s="6">
        <v>1522787</v>
      </c>
    </row>
    <row r="8041" spans="1:2" x14ac:dyDescent="0.15">
      <c r="A8041" t="s">
        <v>9733</v>
      </c>
      <c r="B8041" s="6">
        <v>1563855</v>
      </c>
    </row>
    <row r="8042" spans="1:2" x14ac:dyDescent="0.15">
      <c r="A8042" t="s">
        <v>9734</v>
      </c>
      <c r="B8042" s="6">
        <v>1109189</v>
      </c>
    </row>
    <row r="8043" spans="1:2" x14ac:dyDescent="0.15">
      <c r="A8043" t="s">
        <v>9735</v>
      </c>
      <c r="B8043" s="6">
        <v>1886958</v>
      </c>
    </row>
    <row r="8044" spans="1:2" x14ac:dyDescent="0.15">
      <c r="A8044" t="s">
        <v>9736</v>
      </c>
      <c r="B8044" s="6">
        <v>1368620</v>
      </c>
    </row>
    <row r="8045" spans="1:2" x14ac:dyDescent="0.15">
      <c r="A8045" t="s">
        <v>9737</v>
      </c>
      <c r="B8045" s="6">
        <v>1752108</v>
      </c>
    </row>
    <row r="8046" spans="1:2" x14ac:dyDescent="0.15">
      <c r="A8046" t="s">
        <v>9738</v>
      </c>
      <c r="B8046" s="6">
        <v>1702541</v>
      </c>
    </row>
    <row r="8047" spans="1:2" x14ac:dyDescent="0.15">
      <c r="A8047" t="s">
        <v>9739</v>
      </c>
      <c r="B8047" s="6">
        <v>1572317</v>
      </c>
    </row>
    <row r="8048" spans="1:2" x14ac:dyDescent="0.15">
      <c r="A8048" t="s">
        <v>9740</v>
      </c>
      <c r="B8048" s="6">
        <v>1856659</v>
      </c>
    </row>
    <row r="8049" spans="1:2" x14ac:dyDescent="0.15">
      <c r="A8049" t="s">
        <v>9741</v>
      </c>
      <c r="B8049" s="6">
        <v>1831583</v>
      </c>
    </row>
    <row r="8050" spans="1:2" x14ac:dyDescent="0.15">
      <c r="A8050" t="s">
        <v>9742</v>
      </c>
      <c r="B8050" s="6">
        <v>1888577</v>
      </c>
    </row>
    <row r="8051" spans="1:2" x14ac:dyDescent="0.15">
      <c r="A8051" t="s">
        <v>9743</v>
      </c>
      <c r="B8051" s="6">
        <v>1396878</v>
      </c>
    </row>
    <row r="8052" spans="1:2" x14ac:dyDescent="0.15">
      <c r="A8052" t="s">
        <v>9744</v>
      </c>
      <c r="B8052" s="6">
        <v>1383149</v>
      </c>
    </row>
    <row r="8053" spans="1:2" x14ac:dyDescent="0.15">
      <c r="A8053" t="s">
        <v>9745</v>
      </c>
      <c r="B8053" s="6">
        <v>932352</v>
      </c>
    </row>
    <row r="8054" spans="1:2" x14ac:dyDescent="0.15">
      <c r="A8054" t="s">
        <v>9746</v>
      </c>
      <c r="B8054" s="6">
        <v>1874981</v>
      </c>
    </row>
    <row r="8055" spans="1:2" x14ac:dyDescent="0.15">
      <c r="A8055" t="s">
        <v>9747</v>
      </c>
      <c r="B8055" s="6">
        <v>1479247</v>
      </c>
    </row>
    <row r="8056" spans="1:2" x14ac:dyDescent="0.15">
      <c r="A8056" t="s">
        <v>9748</v>
      </c>
      <c r="B8056" s="6">
        <v>1405528</v>
      </c>
    </row>
    <row r="8057" spans="1:2" x14ac:dyDescent="0.15">
      <c r="A8057" t="s">
        <v>9749</v>
      </c>
      <c r="B8057" s="6">
        <v>1469115</v>
      </c>
    </row>
    <row r="8058" spans="1:2" x14ac:dyDescent="0.15">
      <c r="A8058" t="s">
        <v>9750</v>
      </c>
      <c r="B8058" s="6">
        <v>1677897</v>
      </c>
    </row>
    <row r="8059" spans="1:2" x14ac:dyDescent="0.15">
      <c r="A8059" t="s">
        <v>9751</v>
      </c>
      <c r="B8059" s="6">
        <v>1849470</v>
      </c>
    </row>
    <row r="8060" spans="1:2" x14ac:dyDescent="0.15">
      <c r="A8060" t="s">
        <v>9752</v>
      </c>
      <c r="B8060" s="6">
        <v>1405513</v>
      </c>
    </row>
    <row r="8061" spans="1:2" x14ac:dyDescent="0.15">
      <c r="A8061" t="s">
        <v>9753</v>
      </c>
      <c r="B8061" s="6">
        <v>1434389</v>
      </c>
    </row>
    <row r="8062" spans="1:2" x14ac:dyDescent="0.15">
      <c r="A8062" t="s">
        <v>9754</v>
      </c>
      <c r="B8062" s="6">
        <v>1843556</v>
      </c>
    </row>
    <row r="8063" spans="1:2" x14ac:dyDescent="0.15">
      <c r="A8063" t="s">
        <v>9755</v>
      </c>
      <c r="B8063" s="6">
        <v>1846468</v>
      </c>
    </row>
    <row r="8064" spans="1:2" x14ac:dyDescent="0.15">
      <c r="A8064" t="s">
        <v>9756</v>
      </c>
      <c r="B8064" s="6">
        <v>1514587</v>
      </c>
    </row>
    <row r="8065" spans="1:2" x14ac:dyDescent="0.15">
      <c r="A8065" t="s">
        <v>9757</v>
      </c>
      <c r="B8065" s="6">
        <v>1863032</v>
      </c>
    </row>
    <row r="8066" spans="1:2" x14ac:dyDescent="0.15">
      <c r="A8066" t="s">
        <v>9758</v>
      </c>
      <c r="B8066" s="6">
        <v>1899770</v>
      </c>
    </row>
    <row r="8067" spans="1:2" x14ac:dyDescent="0.15">
      <c r="A8067" t="s">
        <v>9759</v>
      </c>
      <c r="B8067" s="6">
        <v>1725295</v>
      </c>
    </row>
    <row r="8068" spans="1:2" x14ac:dyDescent="0.15">
      <c r="A8068" t="s">
        <v>9760</v>
      </c>
      <c r="B8068" s="6">
        <v>1900830</v>
      </c>
    </row>
    <row r="8069" spans="1:2" x14ac:dyDescent="0.15">
      <c r="A8069" t="s">
        <v>9761</v>
      </c>
      <c r="B8069" s="6">
        <v>1892387</v>
      </c>
    </row>
    <row r="8070" spans="1:2" x14ac:dyDescent="0.15">
      <c r="A8070" t="s">
        <v>9762</v>
      </c>
      <c r="B8070" s="6">
        <v>1888525</v>
      </c>
    </row>
    <row r="8071" spans="1:2" x14ac:dyDescent="0.15">
      <c r="A8071" t="s">
        <v>9763</v>
      </c>
      <c r="B8071" s="6">
        <v>1873951</v>
      </c>
    </row>
    <row r="8072" spans="1:2" x14ac:dyDescent="0.15">
      <c r="A8072" t="s">
        <v>9764</v>
      </c>
      <c r="B8072" s="6">
        <v>1892492</v>
      </c>
    </row>
    <row r="8073" spans="1:2" x14ac:dyDescent="0.15">
      <c r="A8073" t="s">
        <v>9765</v>
      </c>
      <c r="B8073" s="6">
        <v>1845865</v>
      </c>
    </row>
    <row r="8074" spans="1:2" x14ac:dyDescent="0.15">
      <c r="A8074" t="s">
        <v>9766</v>
      </c>
      <c r="B8074" s="6">
        <v>1845855</v>
      </c>
    </row>
    <row r="8075" spans="1:2" x14ac:dyDescent="0.15">
      <c r="A8075" t="s">
        <v>9767</v>
      </c>
      <c r="B8075" s="6">
        <v>1849512</v>
      </c>
    </row>
    <row r="8076" spans="1:2" x14ac:dyDescent="0.15">
      <c r="A8076" t="s">
        <v>9768</v>
      </c>
      <c r="B8076" s="6">
        <v>1868640</v>
      </c>
    </row>
    <row r="8077" spans="1:2" x14ac:dyDescent="0.15">
      <c r="A8077" t="s">
        <v>9769</v>
      </c>
      <c r="B8077" s="6">
        <v>1848004</v>
      </c>
    </row>
    <row r="8078" spans="1:2" x14ac:dyDescent="0.15">
      <c r="A8078" t="s">
        <v>1858</v>
      </c>
      <c r="B8078" s="6">
        <v>1827087</v>
      </c>
    </row>
    <row r="8079" spans="1:2" x14ac:dyDescent="0.15">
      <c r="A8079" t="s">
        <v>9770</v>
      </c>
      <c r="B8079" s="6">
        <v>1605057</v>
      </c>
    </row>
    <row r="8080" spans="1:2" x14ac:dyDescent="0.15">
      <c r="A8080" t="s">
        <v>2845</v>
      </c>
      <c r="B8080" s="6">
        <v>93314</v>
      </c>
    </row>
    <row r="8081" spans="1:2" x14ac:dyDescent="0.15">
      <c r="A8081" t="s">
        <v>9771</v>
      </c>
      <c r="B8081" s="6">
        <v>1892747</v>
      </c>
    </row>
    <row r="8082" spans="1:2" x14ac:dyDescent="0.15">
      <c r="A8082" t="s">
        <v>3047</v>
      </c>
      <c r="B8082" s="6">
        <v>1885827</v>
      </c>
    </row>
    <row r="8083" spans="1:2" x14ac:dyDescent="0.15">
      <c r="A8083" t="s">
        <v>9772</v>
      </c>
      <c r="B8083" s="6">
        <v>1681717</v>
      </c>
    </row>
    <row r="8084" spans="1:2" x14ac:dyDescent="0.15">
      <c r="A8084" t="s">
        <v>9773</v>
      </c>
      <c r="B8084" s="6">
        <v>1846764</v>
      </c>
    </row>
    <row r="8085" spans="1:2" x14ac:dyDescent="0.15">
      <c r="A8085" t="s">
        <v>9774</v>
      </c>
      <c r="B8085" s="6">
        <v>1690639</v>
      </c>
    </row>
    <row r="8086" spans="1:2" x14ac:dyDescent="0.15">
      <c r="A8086" t="s">
        <v>9775</v>
      </c>
      <c r="B8086" s="6">
        <v>1853920</v>
      </c>
    </row>
    <row r="8087" spans="1:2" x14ac:dyDescent="0.15">
      <c r="A8087" t="s">
        <v>9776</v>
      </c>
      <c r="B8087" s="6">
        <v>1627041</v>
      </c>
    </row>
    <row r="8088" spans="1:2" x14ac:dyDescent="0.15">
      <c r="A8088" t="s">
        <v>9777</v>
      </c>
      <c r="B8088" s="6">
        <v>1687898</v>
      </c>
    </row>
    <row r="8089" spans="1:2" x14ac:dyDescent="0.15">
      <c r="A8089" t="s">
        <v>9778</v>
      </c>
      <c r="B8089" s="6">
        <v>1515001</v>
      </c>
    </row>
    <row r="8090" spans="1:2" x14ac:dyDescent="0.15">
      <c r="A8090" t="s">
        <v>9779</v>
      </c>
      <c r="B8090" s="6">
        <v>1892274</v>
      </c>
    </row>
    <row r="8091" spans="1:2" x14ac:dyDescent="0.15">
      <c r="A8091" t="s">
        <v>9780</v>
      </c>
      <c r="B8091" s="6">
        <v>1862979</v>
      </c>
    </row>
    <row r="8092" spans="1:2" x14ac:dyDescent="0.15">
      <c r="A8092" t="s">
        <v>9781</v>
      </c>
      <c r="B8092" s="6">
        <v>1848948</v>
      </c>
    </row>
    <row r="8093" spans="1:2" x14ac:dyDescent="0.15">
      <c r="A8093" t="s">
        <v>9782</v>
      </c>
      <c r="B8093" s="6">
        <v>1851893</v>
      </c>
    </row>
    <row r="8094" spans="1:2" x14ac:dyDescent="0.15">
      <c r="A8094" t="s">
        <v>9783</v>
      </c>
      <c r="B8094" s="6">
        <v>1691570</v>
      </c>
    </row>
    <row r="8095" spans="1:2" x14ac:dyDescent="0.15">
      <c r="A8095" t="s">
        <v>9784</v>
      </c>
      <c r="B8095" s="6">
        <v>1383151</v>
      </c>
    </row>
    <row r="8096" spans="1:2" x14ac:dyDescent="0.15">
      <c r="A8096" t="s">
        <v>9785</v>
      </c>
      <c r="B8096" s="6">
        <v>1793081</v>
      </c>
    </row>
    <row r="8097" spans="1:2" x14ac:dyDescent="0.15">
      <c r="A8097" t="s">
        <v>9786</v>
      </c>
      <c r="B8097" s="6">
        <v>1879221</v>
      </c>
    </row>
    <row r="8098" spans="1:2" x14ac:dyDescent="0.15">
      <c r="A8098" t="s">
        <v>9787</v>
      </c>
      <c r="B8098" s="6">
        <v>1851169</v>
      </c>
    </row>
    <row r="8099" spans="1:2" x14ac:dyDescent="0.15">
      <c r="A8099" t="s">
        <v>9788</v>
      </c>
      <c r="B8099" s="6">
        <v>1403161</v>
      </c>
    </row>
    <row r="8100" spans="1:2" x14ac:dyDescent="0.15">
      <c r="A8100" t="s">
        <v>9789</v>
      </c>
      <c r="B8100" s="6">
        <v>1849125</v>
      </c>
    </row>
    <row r="8101" spans="1:2" x14ac:dyDescent="0.15">
      <c r="A8101" t="s">
        <v>9790</v>
      </c>
      <c r="B8101" s="6">
        <v>710782</v>
      </c>
    </row>
    <row r="8102" spans="1:2" x14ac:dyDescent="0.15">
      <c r="A8102" t="s">
        <v>9791</v>
      </c>
      <c r="B8102" s="6">
        <v>1829322</v>
      </c>
    </row>
    <row r="8103" spans="1:2" x14ac:dyDescent="0.15">
      <c r="A8103" t="s">
        <v>9792</v>
      </c>
      <c r="B8103" s="6">
        <v>1852038</v>
      </c>
    </row>
    <row r="8104" spans="1:2" x14ac:dyDescent="0.15">
      <c r="A8104" t="s">
        <v>9793</v>
      </c>
      <c r="B8104" s="6">
        <v>1725472</v>
      </c>
    </row>
    <row r="8105" spans="1:2" x14ac:dyDescent="0.15">
      <c r="A8105" t="s">
        <v>9794</v>
      </c>
      <c r="B8105" s="6">
        <v>1849288</v>
      </c>
    </row>
    <row r="8106" spans="1:2" x14ac:dyDescent="0.15">
      <c r="A8106" t="s">
        <v>9795</v>
      </c>
      <c r="B8106" s="6">
        <v>1880943</v>
      </c>
    </row>
    <row r="8107" spans="1:2" x14ac:dyDescent="0.15">
      <c r="A8107" t="s">
        <v>9796</v>
      </c>
      <c r="B8107" s="6">
        <v>1883313</v>
      </c>
    </row>
    <row r="8108" spans="1:2" x14ac:dyDescent="0.15">
      <c r="A8108" t="s">
        <v>9797</v>
      </c>
      <c r="B8108" s="6">
        <v>1647822</v>
      </c>
    </row>
    <row r="8109" spans="1:2" x14ac:dyDescent="0.15">
      <c r="A8109" t="s">
        <v>9798</v>
      </c>
      <c r="B8109" s="6">
        <v>1843477</v>
      </c>
    </row>
    <row r="8110" spans="1:2" x14ac:dyDescent="0.15">
      <c r="A8110" t="s">
        <v>9799</v>
      </c>
      <c r="B8110" s="6">
        <v>1875609</v>
      </c>
    </row>
    <row r="8111" spans="1:2" x14ac:dyDescent="0.15">
      <c r="A8111" t="s">
        <v>9800</v>
      </c>
      <c r="B8111" s="6">
        <v>1848669</v>
      </c>
    </row>
    <row r="8112" spans="1:2" x14ac:dyDescent="0.15">
      <c r="A8112" t="s">
        <v>9801</v>
      </c>
      <c r="B8112" s="6">
        <v>1848267</v>
      </c>
    </row>
    <row r="8113" spans="1:2" x14ac:dyDescent="0.15">
      <c r="A8113" t="s">
        <v>9802</v>
      </c>
      <c r="B8113" s="6">
        <v>1882958</v>
      </c>
    </row>
    <row r="8114" spans="1:2" x14ac:dyDescent="0.15">
      <c r="A8114" t="s">
        <v>9803</v>
      </c>
      <c r="B8114" s="6">
        <v>1847355</v>
      </c>
    </row>
    <row r="8115" spans="1:2" x14ac:dyDescent="0.15">
      <c r="A8115" t="s">
        <v>9804</v>
      </c>
      <c r="B8115" s="6">
        <v>1850030</v>
      </c>
    </row>
    <row r="8116" spans="1:2" x14ac:dyDescent="0.15">
      <c r="A8116" t="s">
        <v>9805</v>
      </c>
      <c r="B8116" s="6">
        <v>1577134</v>
      </c>
    </row>
    <row r="8117" spans="1:2" x14ac:dyDescent="0.15">
      <c r="A8117" t="s">
        <v>9806</v>
      </c>
      <c r="B8117" s="6">
        <v>1863099</v>
      </c>
    </row>
    <row r="8118" spans="1:2" x14ac:dyDescent="0.15">
      <c r="A8118" t="s">
        <v>9807</v>
      </c>
      <c r="B8118" s="6">
        <v>1847419</v>
      </c>
    </row>
    <row r="8119" spans="1:2" x14ac:dyDescent="0.15">
      <c r="A8119" t="s">
        <v>9808</v>
      </c>
      <c r="B8119" s="6">
        <v>1877934</v>
      </c>
    </row>
    <row r="8120" spans="1:2" x14ac:dyDescent="0.15">
      <c r="A8120" t="s">
        <v>9809</v>
      </c>
      <c r="B8120" s="6">
        <v>1851484</v>
      </c>
    </row>
    <row r="8121" spans="1:2" x14ac:dyDescent="0.15">
      <c r="A8121" t="s">
        <v>9810</v>
      </c>
      <c r="B8121" s="6">
        <v>1900679</v>
      </c>
    </row>
    <row r="8122" spans="1:2" x14ac:dyDescent="0.15">
      <c r="A8122" t="s">
        <v>9811</v>
      </c>
      <c r="B8122" s="6">
        <v>1904958</v>
      </c>
    </row>
    <row r="8123" spans="1:2" x14ac:dyDescent="0.15">
      <c r="A8123" t="s">
        <v>9812</v>
      </c>
      <c r="B8123" s="6">
        <v>1282496</v>
      </c>
    </row>
    <row r="8124" spans="1:2" x14ac:dyDescent="0.15">
      <c r="A8124" t="s">
        <v>9813</v>
      </c>
      <c r="B8124" s="6">
        <v>1842311</v>
      </c>
    </row>
    <row r="8125" spans="1:2" x14ac:dyDescent="0.15">
      <c r="A8125" t="s">
        <v>9814</v>
      </c>
      <c r="B8125" s="6">
        <v>1846750</v>
      </c>
    </row>
    <row r="8126" spans="1:2" x14ac:dyDescent="0.15">
      <c r="A8126" t="s">
        <v>720</v>
      </c>
      <c r="B8126" s="6">
        <v>1107421</v>
      </c>
    </row>
    <row r="8127" spans="1:2" x14ac:dyDescent="0.15">
      <c r="A8127" t="s">
        <v>9815</v>
      </c>
      <c r="B8127" s="6">
        <v>1879270</v>
      </c>
    </row>
    <row r="8128" spans="1:2" x14ac:dyDescent="0.15">
      <c r="A8128" t="s">
        <v>2369</v>
      </c>
      <c r="B8128" s="6">
        <v>1872812</v>
      </c>
    </row>
    <row r="8129" spans="1:2" x14ac:dyDescent="0.15">
      <c r="A8129" t="s">
        <v>9816</v>
      </c>
      <c r="B8129" s="6">
        <v>1820378</v>
      </c>
    </row>
    <row r="8130" spans="1:2" x14ac:dyDescent="0.15">
      <c r="A8130" t="s">
        <v>9817</v>
      </c>
      <c r="B8130" s="6">
        <v>1735532</v>
      </c>
    </row>
    <row r="8131" spans="1:2" x14ac:dyDescent="0.15">
      <c r="A8131" t="s">
        <v>9818</v>
      </c>
      <c r="B8131" s="6">
        <v>1848275</v>
      </c>
    </row>
    <row r="8132" spans="1:2" x14ac:dyDescent="0.15">
      <c r="A8132" t="s">
        <v>9819</v>
      </c>
      <c r="B8132" s="6">
        <v>1558924</v>
      </c>
    </row>
    <row r="8133" spans="1:2" x14ac:dyDescent="0.15">
      <c r="A8133" t="s">
        <v>9820</v>
      </c>
      <c r="B8133" s="6">
        <v>1880661</v>
      </c>
    </row>
    <row r="8134" spans="1:2" x14ac:dyDescent="0.15">
      <c r="A8134" t="s">
        <v>9821</v>
      </c>
      <c r="B8134" s="6">
        <v>1674356</v>
      </c>
    </row>
    <row r="8135" spans="1:2" x14ac:dyDescent="0.15">
      <c r="A8135" t="s">
        <v>9822</v>
      </c>
      <c r="B8135" s="6">
        <v>1843875</v>
      </c>
    </row>
    <row r="8136" spans="1:2" x14ac:dyDescent="0.15">
      <c r="A8136" t="s">
        <v>9823</v>
      </c>
      <c r="B8136" s="6">
        <v>1111559</v>
      </c>
    </row>
    <row r="8137" spans="1:2" x14ac:dyDescent="0.15">
      <c r="A8137" t="s">
        <v>9824</v>
      </c>
      <c r="B8137" s="6">
        <v>1550453</v>
      </c>
    </row>
    <row r="8138" spans="1:2" x14ac:dyDescent="0.15">
      <c r="A8138" t="s">
        <v>9825</v>
      </c>
      <c r="B8138" s="6">
        <v>1819876</v>
      </c>
    </row>
    <row r="8139" spans="1:2" x14ac:dyDescent="0.15">
      <c r="A8139" t="s">
        <v>9826</v>
      </c>
      <c r="B8139" s="6">
        <v>1844300</v>
      </c>
    </row>
    <row r="8140" spans="1:2" x14ac:dyDescent="0.15">
      <c r="A8140" t="s">
        <v>9827</v>
      </c>
      <c r="B8140" s="6">
        <v>1117045</v>
      </c>
    </row>
    <row r="8141" spans="1:2" x14ac:dyDescent="0.15">
      <c r="A8141" t="s">
        <v>2473</v>
      </c>
      <c r="B8141" s="6">
        <v>1362703</v>
      </c>
    </row>
    <row r="8142" spans="1:2" x14ac:dyDescent="0.15">
      <c r="A8142" t="s">
        <v>9828</v>
      </c>
      <c r="B8142" s="6">
        <v>1846735</v>
      </c>
    </row>
    <row r="8143" spans="1:2" x14ac:dyDescent="0.15">
      <c r="A8143" t="s">
        <v>9829</v>
      </c>
      <c r="B8143" s="6">
        <v>1409431</v>
      </c>
    </row>
    <row r="8144" spans="1:2" x14ac:dyDescent="0.15">
      <c r="A8144" t="s">
        <v>9830</v>
      </c>
      <c r="B8144" s="6">
        <v>1877333</v>
      </c>
    </row>
    <row r="8145" spans="1:2" x14ac:dyDescent="0.15">
      <c r="A8145" t="s">
        <v>9831</v>
      </c>
      <c r="B8145" s="6">
        <v>1551047</v>
      </c>
    </row>
    <row r="8146" spans="1:2" x14ac:dyDescent="0.15">
      <c r="A8146" t="s">
        <v>9832</v>
      </c>
      <c r="B8146" s="6">
        <v>1782941</v>
      </c>
    </row>
    <row r="8147" spans="1:2" x14ac:dyDescent="0.15">
      <c r="A8147" t="s">
        <v>9833</v>
      </c>
      <c r="B8147" s="6">
        <v>1860299</v>
      </c>
    </row>
    <row r="8148" spans="1:2" x14ac:dyDescent="0.15">
      <c r="A8148" t="s">
        <v>9834</v>
      </c>
      <c r="B8148" s="6">
        <v>1836242</v>
      </c>
    </row>
    <row r="8149" spans="1:2" x14ac:dyDescent="0.15">
      <c r="A8149" t="s">
        <v>9835</v>
      </c>
      <c r="B8149" s="6">
        <v>1879814</v>
      </c>
    </row>
    <row r="8150" spans="1:2" x14ac:dyDescent="0.15">
      <c r="A8150" t="s">
        <v>9836</v>
      </c>
      <c r="B8150" s="6">
        <v>1752797</v>
      </c>
    </row>
    <row r="8151" spans="1:2" x14ac:dyDescent="0.15">
      <c r="A8151" t="s">
        <v>9837</v>
      </c>
      <c r="B8151" s="6">
        <v>1648365</v>
      </c>
    </row>
    <row r="8152" spans="1:2" x14ac:dyDescent="0.15">
      <c r="A8152" t="s">
        <v>9838</v>
      </c>
      <c r="B8152" s="6">
        <v>1543418</v>
      </c>
    </row>
    <row r="8153" spans="1:2" x14ac:dyDescent="0.15">
      <c r="A8153" t="s">
        <v>9839</v>
      </c>
      <c r="B8153" s="6">
        <v>1613685</v>
      </c>
    </row>
    <row r="8154" spans="1:2" x14ac:dyDescent="0.15">
      <c r="A8154" t="s">
        <v>9840</v>
      </c>
      <c r="B8154" s="6">
        <v>1879851</v>
      </c>
    </row>
    <row r="8155" spans="1:2" x14ac:dyDescent="0.15">
      <c r="A8155" t="s">
        <v>2911</v>
      </c>
      <c r="B8155" s="6">
        <v>1560293</v>
      </c>
    </row>
    <row r="8156" spans="1:2" x14ac:dyDescent="0.15">
      <c r="A8156" t="s">
        <v>9841</v>
      </c>
      <c r="B8156" s="6">
        <v>1852495</v>
      </c>
    </row>
    <row r="8157" spans="1:2" x14ac:dyDescent="0.15">
      <c r="A8157" t="s">
        <v>3034</v>
      </c>
      <c r="B8157" s="6">
        <v>1664780</v>
      </c>
    </row>
    <row r="8158" spans="1:2" x14ac:dyDescent="0.15">
      <c r="A8158" t="s">
        <v>9842</v>
      </c>
      <c r="B8158" s="6">
        <v>1838359</v>
      </c>
    </row>
    <row r="8159" spans="1:2" x14ac:dyDescent="0.15">
      <c r="A8159" t="s">
        <v>9843</v>
      </c>
      <c r="B8159" s="6">
        <v>1874985</v>
      </c>
    </row>
    <row r="8160" spans="1:2" x14ac:dyDescent="0.15">
      <c r="A8160" t="s">
        <v>9844</v>
      </c>
      <c r="B8160" s="6">
        <v>1856071</v>
      </c>
    </row>
    <row r="8161" spans="1:2" x14ac:dyDescent="0.15">
      <c r="A8161" t="s">
        <v>9845</v>
      </c>
      <c r="B8161" s="6">
        <v>1878628</v>
      </c>
    </row>
    <row r="8162" spans="1:2" x14ac:dyDescent="0.15">
      <c r="A8162" t="s">
        <v>9846</v>
      </c>
      <c r="B8162" s="6">
        <v>1890380</v>
      </c>
    </row>
    <row r="8163" spans="1:2" x14ac:dyDescent="0.15">
      <c r="A8163" t="s">
        <v>9847</v>
      </c>
      <c r="B8163" s="6">
        <v>1556179</v>
      </c>
    </row>
    <row r="8164" spans="1:2" x14ac:dyDescent="0.15">
      <c r="A8164" t="s">
        <v>9848</v>
      </c>
      <c r="B8164" s="6">
        <v>1644771</v>
      </c>
    </row>
    <row r="8165" spans="1:2" x14ac:dyDescent="0.15">
      <c r="A8165" t="s">
        <v>9849</v>
      </c>
      <c r="B8165" s="6">
        <v>1870833</v>
      </c>
    </row>
    <row r="8166" spans="1:2" x14ac:dyDescent="0.15">
      <c r="A8166" t="s">
        <v>9850</v>
      </c>
      <c r="B8166" s="6">
        <v>1847455</v>
      </c>
    </row>
    <row r="8167" spans="1:2" x14ac:dyDescent="0.15">
      <c r="A8167" t="s">
        <v>9851</v>
      </c>
      <c r="B8167" s="6">
        <v>1866874</v>
      </c>
    </row>
    <row r="8168" spans="1:2" x14ac:dyDescent="0.15">
      <c r="A8168" t="s">
        <v>9852</v>
      </c>
      <c r="B8168" s="6">
        <v>1836295</v>
      </c>
    </row>
    <row r="8169" spans="1:2" x14ac:dyDescent="0.15">
      <c r="A8169" t="s">
        <v>9853</v>
      </c>
      <c r="B8169" s="6">
        <v>1568162</v>
      </c>
    </row>
    <row r="8170" spans="1:2" x14ac:dyDescent="0.15">
      <c r="A8170" t="s">
        <v>9854</v>
      </c>
      <c r="B8170" s="6">
        <v>1858721</v>
      </c>
    </row>
    <row r="8171" spans="1:2" x14ac:dyDescent="0.15">
      <c r="A8171" t="s">
        <v>9855</v>
      </c>
      <c r="B8171" s="6">
        <v>1885998</v>
      </c>
    </row>
    <row r="8172" spans="1:2" x14ac:dyDescent="0.15">
      <c r="A8172" t="s">
        <v>9856</v>
      </c>
      <c r="B8172" s="6">
        <v>1817241</v>
      </c>
    </row>
    <row r="8173" spans="1:2" x14ac:dyDescent="0.15">
      <c r="A8173" t="s">
        <v>2044</v>
      </c>
      <c r="B8173" s="6">
        <v>1739426</v>
      </c>
    </row>
    <row r="8174" spans="1:2" x14ac:dyDescent="0.15">
      <c r="A8174" t="s">
        <v>9857</v>
      </c>
      <c r="B8174" s="6">
        <v>1743905</v>
      </c>
    </row>
    <row r="8175" spans="1:2" x14ac:dyDescent="0.15">
      <c r="A8175" t="s">
        <v>9858</v>
      </c>
      <c r="B8175" s="6">
        <v>1828109</v>
      </c>
    </row>
    <row r="8176" spans="1:2" x14ac:dyDescent="0.15">
      <c r="A8176" t="s">
        <v>9859</v>
      </c>
      <c r="B8176" s="6">
        <v>1735184</v>
      </c>
    </row>
    <row r="8177" spans="1:2" x14ac:dyDescent="0.15">
      <c r="A8177" t="s">
        <v>9860</v>
      </c>
      <c r="B8177" s="6">
        <v>1891367</v>
      </c>
    </row>
    <row r="8178" spans="1:2" x14ac:dyDescent="0.15">
      <c r="A8178" t="s">
        <v>9861</v>
      </c>
      <c r="B8178" s="6">
        <v>1907223</v>
      </c>
    </row>
    <row r="8179" spans="1:2" x14ac:dyDescent="0.15">
      <c r="A8179" t="s">
        <v>1165</v>
      </c>
      <c r="B8179" s="6">
        <v>1649904</v>
      </c>
    </row>
    <row r="8180" spans="1:2" x14ac:dyDescent="0.15">
      <c r="A8180" t="s">
        <v>9862</v>
      </c>
      <c r="B8180" s="6">
        <v>1753931</v>
      </c>
    </row>
    <row r="8181" spans="1:2" x14ac:dyDescent="0.15">
      <c r="A8181" t="s">
        <v>9863</v>
      </c>
      <c r="B8181" s="6">
        <v>1885336</v>
      </c>
    </row>
    <row r="8182" spans="1:2" x14ac:dyDescent="0.15">
      <c r="A8182" t="s">
        <v>9864</v>
      </c>
      <c r="B8182" s="6">
        <v>1819142</v>
      </c>
    </row>
    <row r="8183" spans="1:2" x14ac:dyDescent="0.15">
      <c r="A8183" t="s">
        <v>9865</v>
      </c>
      <c r="B8183" s="6">
        <v>1734669</v>
      </c>
    </row>
    <row r="8184" spans="1:2" x14ac:dyDescent="0.15">
      <c r="A8184" t="s">
        <v>9866</v>
      </c>
      <c r="B8184" s="6">
        <v>1737706</v>
      </c>
    </row>
    <row r="8185" spans="1:2" x14ac:dyDescent="0.15">
      <c r="A8185" t="s">
        <v>9867</v>
      </c>
      <c r="B8185" s="6">
        <v>1853594</v>
      </c>
    </row>
    <row r="8186" spans="1:2" x14ac:dyDescent="0.15">
      <c r="A8186" t="s">
        <v>369</v>
      </c>
      <c r="B8186" s="6">
        <v>1772028</v>
      </c>
    </row>
    <row r="8187" spans="1:2" x14ac:dyDescent="0.15">
      <c r="A8187" t="s">
        <v>9868</v>
      </c>
      <c r="B8187" s="6">
        <v>1086313</v>
      </c>
    </row>
    <row r="8188" spans="1:2" x14ac:dyDescent="0.15">
      <c r="A8188" t="s">
        <v>9869</v>
      </c>
      <c r="B8188" s="6">
        <v>1893448</v>
      </c>
    </row>
    <row r="8189" spans="1:2" x14ac:dyDescent="0.15">
      <c r="A8189" t="s">
        <v>9870</v>
      </c>
      <c r="B8189" s="6">
        <v>1878057</v>
      </c>
    </row>
    <row r="8190" spans="1:2" x14ac:dyDescent="0.15">
      <c r="A8190" t="s">
        <v>9871</v>
      </c>
      <c r="B8190" s="6">
        <v>1422892</v>
      </c>
    </row>
    <row r="8191" spans="1:2" x14ac:dyDescent="0.15">
      <c r="A8191" t="s">
        <v>9872</v>
      </c>
      <c r="B8191" s="6">
        <v>1450923</v>
      </c>
    </row>
    <row r="8192" spans="1:2" x14ac:dyDescent="0.15">
      <c r="A8192" t="s">
        <v>9873</v>
      </c>
      <c r="B8192" s="6">
        <v>1855885</v>
      </c>
    </row>
    <row r="8193" spans="1:2" x14ac:dyDescent="0.15">
      <c r="A8193" t="s">
        <v>9874</v>
      </c>
      <c r="B8193" s="6">
        <v>1881462</v>
      </c>
    </row>
    <row r="8194" spans="1:2" x14ac:dyDescent="0.15">
      <c r="A8194" t="s">
        <v>9875</v>
      </c>
      <c r="B8194" s="6">
        <v>1893325</v>
      </c>
    </row>
    <row r="8195" spans="1:2" x14ac:dyDescent="0.15">
      <c r="A8195" t="s">
        <v>9876</v>
      </c>
      <c r="B8195" s="6">
        <v>1703157</v>
      </c>
    </row>
    <row r="8196" spans="1:2" x14ac:dyDescent="0.15">
      <c r="A8196" t="s">
        <v>9877</v>
      </c>
      <c r="B8196" s="6">
        <v>1849582</v>
      </c>
    </row>
    <row r="8197" spans="1:2" x14ac:dyDescent="0.15">
      <c r="A8197" t="s">
        <v>9878</v>
      </c>
      <c r="B8197" s="6">
        <v>1849584</v>
      </c>
    </row>
    <row r="8198" spans="1:2" x14ac:dyDescent="0.15">
      <c r="A8198" t="s">
        <v>9879</v>
      </c>
      <c r="B8198" s="6">
        <v>1803487</v>
      </c>
    </row>
    <row r="8199" spans="1:2" x14ac:dyDescent="0.15">
      <c r="A8199" t="s">
        <v>9880</v>
      </c>
      <c r="B8199" s="6">
        <v>829224</v>
      </c>
    </row>
    <row r="8200" spans="1:2" x14ac:dyDescent="0.15">
      <c r="A8200" t="s">
        <v>9881</v>
      </c>
      <c r="B8200" s="6">
        <v>1851091</v>
      </c>
    </row>
    <row r="8201" spans="1:2" x14ac:dyDescent="0.15">
      <c r="A8201" t="s">
        <v>9882</v>
      </c>
      <c r="B8201" s="6">
        <v>1884713</v>
      </c>
    </row>
    <row r="8202" spans="1:2" x14ac:dyDescent="0.15">
      <c r="A8202" t="s">
        <v>9883</v>
      </c>
      <c r="B8202" s="6">
        <v>1856689</v>
      </c>
    </row>
    <row r="8203" spans="1:2" x14ac:dyDescent="0.15">
      <c r="A8203" t="s">
        <v>9884</v>
      </c>
      <c r="B8203" s="6">
        <v>1855351</v>
      </c>
    </row>
    <row r="8204" spans="1:2" x14ac:dyDescent="0.15">
      <c r="A8204" t="s">
        <v>9885</v>
      </c>
      <c r="B8204" s="6">
        <v>313151</v>
      </c>
    </row>
    <row r="8205" spans="1:2" x14ac:dyDescent="0.15">
      <c r="A8205" t="s">
        <v>9886</v>
      </c>
      <c r="B8205" s="6">
        <v>1639953</v>
      </c>
    </row>
    <row r="8206" spans="1:2" x14ac:dyDescent="0.15">
      <c r="A8206" t="s">
        <v>9887</v>
      </c>
      <c r="B8206" s="6">
        <v>1874315</v>
      </c>
    </row>
    <row r="8207" spans="1:2" x14ac:dyDescent="0.15">
      <c r="A8207" t="s">
        <v>9888</v>
      </c>
      <c r="B8207" s="6">
        <v>1661600</v>
      </c>
    </row>
    <row r="8208" spans="1:2" x14ac:dyDescent="0.15">
      <c r="A8208" t="s">
        <v>9889</v>
      </c>
      <c r="B8208" s="6">
        <v>1880968</v>
      </c>
    </row>
    <row r="8209" spans="1:2" x14ac:dyDescent="0.15">
      <c r="A8209" t="s">
        <v>9890</v>
      </c>
      <c r="B8209" s="6">
        <v>1729895</v>
      </c>
    </row>
    <row r="8210" spans="1:2" x14ac:dyDescent="0.15">
      <c r="A8210" t="s">
        <v>9891</v>
      </c>
      <c r="B8210" s="6">
        <v>1807893</v>
      </c>
    </row>
    <row r="8211" spans="1:2" x14ac:dyDescent="0.15">
      <c r="A8211" t="s">
        <v>9892</v>
      </c>
      <c r="B8211" s="6">
        <v>1847618</v>
      </c>
    </row>
    <row r="8212" spans="1:2" x14ac:dyDescent="0.15">
      <c r="A8212" t="s">
        <v>9893</v>
      </c>
      <c r="B8212" s="6">
        <v>1861785</v>
      </c>
    </row>
    <row r="8213" spans="1:2" x14ac:dyDescent="0.15">
      <c r="A8213" t="s">
        <v>9894</v>
      </c>
      <c r="B8213" s="6">
        <v>1840856</v>
      </c>
    </row>
    <row r="8214" spans="1:2" x14ac:dyDescent="0.15">
      <c r="A8214" t="s">
        <v>9895</v>
      </c>
      <c r="B8214" s="6">
        <v>703699</v>
      </c>
    </row>
    <row r="8215" spans="1:2" x14ac:dyDescent="0.15">
      <c r="A8215" t="s">
        <v>9896</v>
      </c>
      <c r="B8215" s="6">
        <v>1819395</v>
      </c>
    </row>
    <row r="8216" spans="1:2" x14ac:dyDescent="0.15">
      <c r="A8216" t="s">
        <v>9897</v>
      </c>
      <c r="B8216" s="6">
        <v>1552164</v>
      </c>
    </row>
    <row r="8217" spans="1:2" x14ac:dyDescent="0.15">
      <c r="A8217" t="s">
        <v>9898</v>
      </c>
      <c r="B8217" s="6">
        <v>1848452</v>
      </c>
    </row>
    <row r="8218" spans="1:2" x14ac:dyDescent="0.15">
      <c r="A8218" t="s">
        <v>9899</v>
      </c>
      <c r="B8218" s="6">
        <v>1840102</v>
      </c>
    </row>
    <row r="8219" spans="1:2" x14ac:dyDescent="0.15">
      <c r="A8219" t="s">
        <v>9900</v>
      </c>
      <c r="B8219" s="6">
        <v>1581005</v>
      </c>
    </row>
    <row r="8220" spans="1:2" x14ac:dyDescent="0.15">
      <c r="A8220" t="s">
        <v>9901</v>
      </c>
      <c r="B8220" s="6">
        <v>1832879</v>
      </c>
    </row>
    <row r="8221" spans="1:2" x14ac:dyDescent="0.15">
      <c r="A8221" t="s">
        <v>9902</v>
      </c>
      <c r="B8221" s="6">
        <v>1870079</v>
      </c>
    </row>
    <row r="8222" spans="1:2" x14ac:dyDescent="0.15">
      <c r="A8222" t="s">
        <v>9903</v>
      </c>
      <c r="B8222" s="6">
        <v>1805833</v>
      </c>
    </row>
    <row r="8223" spans="1:2" x14ac:dyDescent="0.15">
      <c r="A8223" t="s">
        <v>9904</v>
      </c>
      <c r="B8223" s="6">
        <v>1843162</v>
      </c>
    </row>
    <row r="8224" spans="1:2" x14ac:dyDescent="0.15">
      <c r="A8224" t="s">
        <v>2834</v>
      </c>
      <c r="B8224" s="6">
        <v>1494891</v>
      </c>
    </row>
    <row r="8225" spans="1:2" x14ac:dyDescent="0.15">
      <c r="A8225" t="s">
        <v>9905</v>
      </c>
      <c r="B8225" s="6">
        <v>1511820</v>
      </c>
    </row>
    <row r="8226" spans="1:2" x14ac:dyDescent="0.15">
      <c r="A8226" t="s">
        <v>9906</v>
      </c>
      <c r="B8226" s="6">
        <v>1858684</v>
      </c>
    </row>
    <row r="8227" spans="1:2" x14ac:dyDescent="0.15">
      <c r="A8227" t="s">
        <v>9907</v>
      </c>
      <c r="B8227" s="6">
        <v>1896049</v>
      </c>
    </row>
    <row r="8228" spans="1:2" x14ac:dyDescent="0.15">
      <c r="A8228" t="s">
        <v>9908</v>
      </c>
      <c r="B8228" s="6">
        <v>102426</v>
      </c>
    </row>
    <row r="8229" spans="1:2" x14ac:dyDescent="0.15">
      <c r="A8229" t="s">
        <v>9909</v>
      </c>
      <c r="B8229" s="6">
        <v>1782430</v>
      </c>
    </row>
    <row r="8230" spans="1:2" x14ac:dyDescent="0.15">
      <c r="A8230" t="s">
        <v>9910</v>
      </c>
      <c r="B8230" s="6">
        <v>1884697</v>
      </c>
    </row>
    <row r="8231" spans="1:2" x14ac:dyDescent="0.15">
      <c r="A8231" t="s">
        <v>2948</v>
      </c>
      <c r="B8231" s="6">
        <v>1737995</v>
      </c>
    </row>
    <row r="8232" spans="1:2" x14ac:dyDescent="0.15">
      <c r="A8232" t="s">
        <v>9911</v>
      </c>
      <c r="B8232" s="6">
        <v>1897640</v>
      </c>
    </row>
    <row r="8233" spans="1:2" x14ac:dyDescent="0.15">
      <c r="A8233" t="s">
        <v>9912</v>
      </c>
      <c r="B8233" s="6">
        <v>1885461</v>
      </c>
    </row>
    <row r="8234" spans="1:2" x14ac:dyDescent="0.15">
      <c r="A8234" t="s">
        <v>9913</v>
      </c>
      <c r="B8234" s="6">
        <v>1873885</v>
      </c>
    </row>
    <row r="8235" spans="1:2" x14ac:dyDescent="0.15">
      <c r="A8235" t="s">
        <v>9914</v>
      </c>
      <c r="B8235" s="6">
        <v>1794942</v>
      </c>
    </row>
    <row r="8236" spans="1:2" x14ac:dyDescent="0.15">
      <c r="A8236" t="s">
        <v>9915</v>
      </c>
      <c r="B8236" s="6">
        <v>1450922</v>
      </c>
    </row>
    <row r="8237" spans="1:2" x14ac:dyDescent="0.15">
      <c r="A8237" t="s">
        <v>9916</v>
      </c>
      <c r="B8237" s="6">
        <v>1598981</v>
      </c>
    </row>
    <row r="8238" spans="1:2" x14ac:dyDescent="0.15">
      <c r="A8238" t="s">
        <v>9917</v>
      </c>
      <c r="B8238" s="6">
        <v>1823587</v>
      </c>
    </row>
    <row r="8239" spans="1:2" x14ac:dyDescent="0.15">
      <c r="A8239" t="s">
        <v>9918</v>
      </c>
      <c r="B8239" s="6">
        <v>1827620</v>
      </c>
    </row>
    <row r="8240" spans="1:2" x14ac:dyDescent="0.15">
      <c r="A8240" t="s">
        <v>9919</v>
      </c>
      <c r="B8240" s="6">
        <v>1306965</v>
      </c>
    </row>
    <row r="8241" spans="1:2" x14ac:dyDescent="0.15">
      <c r="A8241" t="s">
        <v>9920</v>
      </c>
      <c r="B8241" s="6">
        <v>1766267</v>
      </c>
    </row>
    <row r="8242" spans="1:2" x14ac:dyDescent="0.15">
      <c r="A8242" t="s">
        <v>9921</v>
      </c>
      <c r="B8242" s="6">
        <v>1886268</v>
      </c>
    </row>
    <row r="8243" spans="1:2" x14ac:dyDescent="0.15">
      <c r="A8243" t="s">
        <v>9922</v>
      </c>
      <c r="B8243" s="6">
        <v>1488419</v>
      </c>
    </row>
    <row r="8244" spans="1:2" x14ac:dyDescent="0.15">
      <c r="A8244" t="s">
        <v>9923</v>
      </c>
      <c r="B8244" s="6">
        <v>1575051</v>
      </c>
    </row>
    <row r="8245" spans="1:2" x14ac:dyDescent="0.15">
      <c r="A8245" t="s">
        <v>9924</v>
      </c>
      <c r="B8245" s="6">
        <v>1867955</v>
      </c>
    </row>
    <row r="8246" spans="1:2" x14ac:dyDescent="0.15">
      <c r="A8246" t="s">
        <v>9925</v>
      </c>
      <c r="B8246" s="6">
        <v>1500213</v>
      </c>
    </row>
    <row r="8247" spans="1:2" x14ac:dyDescent="0.15">
      <c r="A8247" t="s">
        <v>9926</v>
      </c>
      <c r="B8247" s="6">
        <v>1585389</v>
      </c>
    </row>
    <row r="8248" spans="1:2" x14ac:dyDescent="0.15">
      <c r="A8248" t="s">
        <v>9927</v>
      </c>
      <c r="B8248" s="6">
        <v>1817760</v>
      </c>
    </row>
    <row r="8249" spans="1:2" x14ac:dyDescent="0.15">
      <c r="A8249" t="s">
        <v>2386</v>
      </c>
      <c r="B8249" s="6">
        <v>1824988</v>
      </c>
    </row>
    <row r="8250" spans="1:2" x14ac:dyDescent="0.15">
      <c r="A8250" t="s">
        <v>2925</v>
      </c>
      <c r="B8250" s="6">
        <v>1851860</v>
      </c>
    </row>
    <row r="8251" spans="1:2" x14ac:dyDescent="0.15">
      <c r="A8251" t="s">
        <v>9928</v>
      </c>
      <c r="B8251" s="6">
        <v>1675426</v>
      </c>
    </row>
    <row r="8252" spans="1:2" x14ac:dyDescent="0.15">
      <c r="A8252" t="s">
        <v>9929</v>
      </c>
      <c r="B8252" s="6">
        <v>1643319</v>
      </c>
    </row>
    <row r="8253" spans="1:2" x14ac:dyDescent="0.15">
      <c r="A8253" t="s">
        <v>9930</v>
      </c>
      <c r="B8253" s="6">
        <v>1880175</v>
      </c>
    </row>
    <row r="8254" spans="1:2" x14ac:dyDescent="0.15">
      <c r="A8254" t="s">
        <v>9931</v>
      </c>
      <c r="B8254" s="6">
        <v>1542022</v>
      </c>
    </row>
    <row r="8255" spans="1:2" x14ac:dyDescent="0.15">
      <c r="A8255" t="s">
        <v>9932</v>
      </c>
      <c r="B8255" s="6">
        <v>1859836</v>
      </c>
    </row>
    <row r="8256" spans="1:2" x14ac:dyDescent="0.15">
      <c r="A8256" t="s">
        <v>9933</v>
      </c>
      <c r="B8256" s="6">
        <v>1699709</v>
      </c>
    </row>
    <row r="8257" spans="1:2" x14ac:dyDescent="0.15">
      <c r="A8257" t="s">
        <v>9934</v>
      </c>
      <c r="B8257" s="6">
        <v>1875016</v>
      </c>
    </row>
    <row r="8258" spans="1:2" x14ac:dyDescent="0.15">
      <c r="A8258" t="s">
        <v>9935</v>
      </c>
      <c r="B8258" s="6">
        <v>1898604</v>
      </c>
    </row>
    <row r="8259" spans="1:2" x14ac:dyDescent="0.15">
      <c r="A8259" t="s">
        <v>9936</v>
      </c>
      <c r="B8259" s="6">
        <v>1907730</v>
      </c>
    </row>
    <row r="8260" spans="1:2" x14ac:dyDescent="0.15">
      <c r="A8260" t="s">
        <v>9937</v>
      </c>
      <c r="B8260" s="6">
        <v>1555085</v>
      </c>
    </row>
    <row r="8261" spans="1:2" x14ac:dyDescent="0.15">
      <c r="A8261" t="s">
        <v>9938</v>
      </c>
      <c r="B8261" s="6">
        <v>1525355</v>
      </c>
    </row>
    <row r="8262" spans="1:2" x14ac:dyDescent="0.15">
      <c r="A8262" t="s">
        <v>9939</v>
      </c>
      <c r="B8262" s="6">
        <v>1124959</v>
      </c>
    </row>
    <row r="8263" spans="1:2" x14ac:dyDescent="0.15">
      <c r="A8263" t="s">
        <v>9940</v>
      </c>
      <c r="B8263" s="6">
        <v>1677615</v>
      </c>
    </row>
    <row r="8264" spans="1:2" x14ac:dyDescent="0.15">
      <c r="A8264" t="s">
        <v>9941</v>
      </c>
      <c r="B8264" s="6">
        <v>1794276</v>
      </c>
    </row>
    <row r="8265" spans="1:2" x14ac:dyDescent="0.15">
      <c r="A8265" t="s">
        <v>9942</v>
      </c>
      <c r="B8265" s="6">
        <v>1885514</v>
      </c>
    </row>
    <row r="8266" spans="1:2" x14ac:dyDescent="0.15">
      <c r="A8266" t="s">
        <v>9943</v>
      </c>
      <c r="B8266" s="6">
        <v>1885840</v>
      </c>
    </row>
    <row r="8267" spans="1:2" x14ac:dyDescent="0.15">
      <c r="A8267" t="s">
        <v>9944</v>
      </c>
      <c r="B8267" s="6">
        <v>1489300</v>
      </c>
    </row>
    <row r="8268" spans="1:2" x14ac:dyDescent="0.15">
      <c r="A8268" t="s">
        <v>9945</v>
      </c>
      <c r="B8268" s="6">
        <v>1904501</v>
      </c>
    </row>
    <row r="8269" spans="1:2" x14ac:dyDescent="0.15">
      <c r="A8269" t="s">
        <v>9946</v>
      </c>
      <c r="B8269" s="6">
        <v>1869901</v>
      </c>
    </row>
    <row r="8270" spans="1:2" x14ac:dyDescent="0.15">
      <c r="A8270" t="s">
        <v>9947</v>
      </c>
      <c r="B8270" s="6">
        <v>1893124</v>
      </c>
    </row>
    <row r="8271" spans="1:2" x14ac:dyDescent="0.15">
      <c r="A8271" t="s">
        <v>9948</v>
      </c>
      <c r="B8271" s="6">
        <v>1778404</v>
      </c>
    </row>
    <row r="8272" spans="1:2" x14ac:dyDescent="0.15">
      <c r="A8272" t="s">
        <v>9949</v>
      </c>
      <c r="B8272" s="6">
        <v>1594114</v>
      </c>
    </row>
    <row r="8273" spans="1:2" x14ac:dyDescent="0.15">
      <c r="A8273" t="s">
        <v>2799</v>
      </c>
      <c r="B8273" s="6">
        <v>1876588</v>
      </c>
    </row>
    <row r="8274" spans="1:2" x14ac:dyDescent="0.15">
      <c r="A8274" t="s">
        <v>9950</v>
      </c>
      <c r="B8274" s="6">
        <v>1844270</v>
      </c>
    </row>
    <row r="8275" spans="1:2" x14ac:dyDescent="0.15">
      <c r="A8275" t="s">
        <v>9951</v>
      </c>
      <c r="B8275" s="6">
        <v>1866226</v>
      </c>
    </row>
    <row r="8276" spans="1:2" x14ac:dyDescent="0.15">
      <c r="A8276" t="s">
        <v>9952</v>
      </c>
      <c r="B8276" s="6">
        <v>1140536</v>
      </c>
    </row>
    <row r="8277" spans="1:2" x14ac:dyDescent="0.15">
      <c r="A8277" t="s">
        <v>9953</v>
      </c>
      <c r="B8277" s="6">
        <v>1905448</v>
      </c>
    </row>
    <row r="8278" spans="1:2" x14ac:dyDescent="0.15">
      <c r="A8278" t="s">
        <v>9954</v>
      </c>
      <c r="B8278" s="6">
        <v>1560143</v>
      </c>
    </row>
    <row r="8279" spans="1:2" x14ac:dyDescent="0.15">
      <c r="A8279" t="s">
        <v>9955</v>
      </c>
      <c r="B8279" s="6">
        <v>1842138</v>
      </c>
    </row>
    <row r="8280" spans="1:2" x14ac:dyDescent="0.15">
      <c r="A8280" t="s">
        <v>9956</v>
      </c>
      <c r="B8280" s="6">
        <v>1467631</v>
      </c>
    </row>
    <row r="8281" spans="1:2" x14ac:dyDescent="0.15">
      <c r="A8281" t="s">
        <v>9957</v>
      </c>
      <c r="B8281" s="6">
        <v>1729678</v>
      </c>
    </row>
    <row r="8282" spans="1:2" x14ac:dyDescent="0.15">
      <c r="A8282" t="s">
        <v>9958</v>
      </c>
      <c r="B8282" s="6">
        <v>1616037</v>
      </c>
    </row>
    <row r="8283" spans="1:2" x14ac:dyDescent="0.15">
      <c r="A8283" t="s">
        <v>9959</v>
      </c>
      <c r="B8283" s="6">
        <v>1642563</v>
      </c>
    </row>
    <row r="8284" spans="1:2" x14ac:dyDescent="0.15">
      <c r="A8284" t="s">
        <v>9960</v>
      </c>
      <c r="B8284" s="6">
        <v>1709542</v>
      </c>
    </row>
    <row r="8285" spans="1:2" x14ac:dyDescent="0.15">
      <c r="A8285" t="s">
        <v>9961</v>
      </c>
      <c r="B8285" s="6">
        <v>1379043</v>
      </c>
    </row>
    <row r="8286" spans="1:2" x14ac:dyDescent="0.15">
      <c r="A8286" t="s">
        <v>9962</v>
      </c>
      <c r="B8286" s="6">
        <v>1685531</v>
      </c>
    </row>
    <row r="8287" spans="1:2" x14ac:dyDescent="0.15">
      <c r="A8287" t="s">
        <v>9963</v>
      </c>
      <c r="B8287" s="6">
        <v>1849410</v>
      </c>
    </row>
    <row r="8288" spans="1:2" x14ac:dyDescent="0.15">
      <c r="A8288" t="s">
        <v>9964</v>
      </c>
      <c r="B8288" s="6">
        <v>1682662</v>
      </c>
    </row>
    <row r="8289" spans="1:2" x14ac:dyDescent="0.15">
      <c r="A8289" t="s">
        <v>9965</v>
      </c>
      <c r="B8289" s="6">
        <v>1855474</v>
      </c>
    </row>
    <row r="8290" spans="1:2" x14ac:dyDescent="0.15">
      <c r="A8290" t="s">
        <v>9966</v>
      </c>
      <c r="B8290" s="6">
        <v>1894954</v>
      </c>
    </row>
    <row r="8291" spans="1:2" x14ac:dyDescent="0.15">
      <c r="A8291" t="s">
        <v>9967</v>
      </c>
      <c r="B8291" s="6">
        <v>1862681</v>
      </c>
    </row>
    <row r="8292" spans="1:2" x14ac:dyDescent="0.15">
      <c r="A8292" t="s">
        <v>9968</v>
      </c>
      <c r="B8292" s="6">
        <v>1843714</v>
      </c>
    </row>
    <row r="8293" spans="1:2" x14ac:dyDescent="0.15">
      <c r="A8293" t="s">
        <v>9969</v>
      </c>
      <c r="B8293" s="6">
        <v>1415952</v>
      </c>
    </row>
    <row r="8294" spans="1:2" x14ac:dyDescent="0.15">
      <c r="A8294" t="s">
        <v>9970</v>
      </c>
      <c r="B8294" s="6">
        <v>107140</v>
      </c>
    </row>
    <row r="8295" spans="1:2" x14ac:dyDescent="0.15">
      <c r="A8295" t="s">
        <v>9971</v>
      </c>
      <c r="B8295" s="6">
        <v>1887673</v>
      </c>
    </row>
    <row r="8296" spans="1:2" x14ac:dyDescent="0.15">
      <c r="A8296" t="s">
        <v>9972</v>
      </c>
      <c r="B8296" s="6">
        <v>1799858</v>
      </c>
    </row>
    <row r="8297" spans="1:2" x14ac:dyDescent="0.15">
      <c r="A8297" t="s">
        <v>9973</v>
      </c>
      <c r="B8297" s="6">
        <v>1826660</v>
      </c>
    </row>
    <row r="8298" spans="1:2" x14ac:dyDescent="0.15">
      <c r="A8298" t="s">
        <v>9974</v>
      </c>
      <c r="B8298" s="6">
        <v>1877557</v>
      </c>
    </row>
    <row r="8299" spans="1:2" x14ac:dyDescent="0.15">
      <c r="A8299" t="s">
        <v>9975</v>
      </c>
      <c r="B8299" s="6">
        <v>1806347</v>
      </c>
    </row>
    <row r="8300" spans="1:2" x14ac:dyDescent="0.15">
      <c r="A8300" t="s">
        <v>9976</v>
      </c>
      <c r="B8300" s="6">
        <v>1771951</v>
      </c>
    </row>
    <row r="8301" spans="1:2" x14ac:dyDescent="0.15">
      <c r="A8301" t="s">
        <v>9977</v>
      </c>
      <c r="B8301" s="6">
        <v>1586009</v>
      </c>
    </row>
    <row r="8302" spans="1:2" x14ac:dyDescent="0.15">
      <c r="A8302" t="s">
        <v>9978</v>
      </c>
      <c r="B8302" s="6">
        <v>1717976</v>
      </c>
    </row>
    <row r="8303" spans="1:2" x14ac:dyDescent="0.15">
      <c r="A8303" t="s">
        <v>9979</v>
      </c>
      <c r="B8303" s="6">
        <v>844551</v>
      </c>
    </row>
    <row r="8304" spans="1:2" x14ac:dyDescent="0.15">
      <c r="A8304" t="s">
        <v>9980</v>
      </c>
      <c r="B8304" s="6">
        <v>1819559</v>
      </c>
    </row>
    <row r="8305" spans="1:2" x14ac:dyDescent="0.15">
      <c r="A8305" t="s">
        <v>9981</v>
      </c>
      <c r="B8305" s="6">
        <v>1800044</v>
      </c>
    </row>
    <row r="8306" spans="1:2" x14ac:dyDescent="0.15">
      <c r="A8306" t="s">
        <v>9982</v>
      </c>
      <c r="B8306" s="6">
        <v>1868419</v>
      </c>
    </row>
    <row r="8307" spans="1:2" x14ac:dyDescent="0.15">
      <c r="A8307" t="s">
        <v>9983</v>
      </c>
      <c r="B8307" s="6">
        <v>1437107</v>
      </c>
    </row>
    <row r="8308" spans="1:2" x14ac:dyDescent="0.15">
      <c r="A8308" t="s">
        <v>9984</v>
      </c>
      <c r="B8308" s="6">
        <v>1796073</v>
      </c>
    </row>
    <row r="8309" spans="1:2" x14ac:dyDescent="0.15">
      <c r="A8309" t="s">
        <v>9985</v>
      </c>
      <c r="B8309" s="6">
        <v>1689258</v>
      </c>
    </row>
    <row r="8310" spans="1:2" x14ac:dyDescent="0.15">
      <c r="A8310" t="s">
        <v>9986</v>
      </c>
      <c r="B8310" s="6">
        <v>1855011</v>
      </c>
    </row>
    <row r="8311" spans="1:2" x14ac:dyDescent="0.15">
      <c r="A8311" t="s">
        <v>9987</v>
      </c>
      <c r="B8311" s="6">
        <v>1897342</v>
      </c>
    </row>
    <row r="8312" spans="1:2" x14ac:dyDescent="0.15">
      <c r="A8312" t="s">
        <v>9988</v>
      </c>
      <c r="B8312" s="6">
        <v>1278465</v>
      </c>
    </row>
    <row r="8313" spans="1:2" x14ac:dyDescent="0.15">
      <c r="A8313" t="s">
        <v>9989</v>
      </c>
      <c r="B8313" s="6">
        <v>1874218</v>
      </c>
    </row>
    <row r="8314" spans="1:2" x14ac:dyDescent="0.15">
      <c r="A8314" t="s">
        <v>9990</v>
      </c>
      <c r="B8314" s="6">
        <v>1665598</v>
      </c>
    </row>
    <row r="8315" spans="1:2" x14ac:dyDescent="0.15">
      <c r="A8315" t="s">
        <v>9991</v>
      </c>
      <c r="B8315" s="6">
        <v>1849801</v>
      </c>
    </row>
    <row r="8316" spans="1:2" x14ac:dyDescent="0.15">
      <c r="A8316" t="s">
        <v>9992</v>
      </c>
      <c r="B8316" s="6">
        <v>1849840</v>
      </c>
    </row>
    <row r="8317" spans="1:2" x14ac:dyDescent="0.15">
      <c r="A8317" t="s">
        <v>9993</v>
      </c>
      <c r="B8317" s="6">
        <v>916183</v>
      </c>
    </row>
    <row r="8318" spans="1:2" x14ac:dyDescent="0.15">
      <c r="A8318" t="s">
        <v>9994</v>
      </c>
      <c r="B8318" s="6">
        <v>1628040</v>
      </c>
    </row>
    <row r="8319" spans="1:2" x14ac:dyDescent="0.15">
      <c r="A8319" t="s">
        <v>9995</v>
      </c>
      <c r="B8319" s="6">
        <v>1657249</v>
      </c>
    </row>
    <row r="8320" spans="1:2" x14ac:dyDescent="0.15">
      <c r="A8320" t="s">
        <v>9996</v>
      </c>
      <c r="B8320" s="6">
        <v>1843548</v>
      </c>
    </row>
    <row r="8321" spans="1:2" x14ac:dyDescent="0.15">
      <c r="A8321" t="s">
        <v>9997</v>
      </c>
      <c r="B8321" s="6">
        <v>1874113</v>
      </c>
    </row>
    <row r="8322" spans="1:2" x14ac:dyDescent="0.15">
      <c r="A8322" t="s">
        <v>9998</v>
      </c>
      <c r="B8322" s="6">
        <v>1849166</v>
      </c>
    </row>
    <row r="8323" spans="1:2" x14ac:dyDescent="0.15">
      <c r="A8323" t="s">
        <v>9999</v>
      </c>
      <c r="B8323" s="6">
        <v>1889112</v>
      </c>
    </row>
    <row r="8324" spans="1:2" x14ac:dyDescent="0.15">
      <c r="A8324" t="s">
        <v>10000</v>
      </c>
      <c r="B8324" s="6">
        <v>1555039</v>
      </c>
    </row>
    <row r="8325" spans="1:2" x14ac:dyDescent="0.15">
      <c r="A8325" t="s">
        <v>2324</v>
      </c>
      <c r="B8325" s="6">
        <v>1810560</v>
      </c>
    </row>
    <row r="8326" spans="1:2" x14ac:dyDescent="0.15">
      <c r="A8326" t="s">
        <v>10001</v>
      </c>
      <c r="B8326" s="6">
        <v>1847607</v>
      </c>
    </row>
    <row r="8327" spans="1:2" x14ac:dyDescent="0.15">
      <c r="A8327" t="s">
        <v>10002</v>
      </c>
      <c r="B8327" s="6">
        <v>1792799</v>
      </c>
    </row>
    <row r="8328" spans="1:2" x14ac:dyDescent="0.15">
      <c r="A8328" t="s">
        <v>10003</v>
      </c>
      <c r="B8328" s="6">
        <v>1837975</v>
      </c>
    </row>
    <row r="8329" spans="1:2" x14ac:dyDescent="0.15">
      <c r="A8329" t="s">
        <v>10004</v>
      </c>
      <c r="B8329" s="6">
        <v>1794621</v>
      </c>
    </row>
    <row r="8330" spans="1:2" x14ac:dyDescent="0.15">
      <c r="A8330" t="s">
        <v>10005</v>
      </c>
      <c r="B8330" s="6">
        <v>1841593</v>
      </c>
    </row>
    <row r="8331" spans="1:2" x14ac:dyDescent="0.15">
      <c r="A8331" t="s">
        <v>10006</v>
      </c>
      <c r="B8331" s="6">
        <v>1907982</v>
      </c>
    </row>
    <row r="8332" spans="1:2" x14ac:dyDescent="0.15">
      <c r="A8332" t="s">
        <v>10007</v>
      </c>
      <c r="B8332" s="6">
        <v>1811623</v>
      </c>
    </row>
    <row r="8333" spans="1:2" x14ac:dyDescent="0.15">
      <c r="A8333" t="s">
        <v>10008</v>
      </c>
      <c r="B8333" s="6">
        <v>1847345</v>
      </c>
    </row>
    <row r="8334" spans="1:2" x14ac:dyDescent="0.15">
      <c r="A8334" t="s">
        <v>10009</v>
      </c>
      <c r="B8334" s="6">
        <v>1883138</v>
      </c>
    </row>
    <row r="8335" spans="1:2" x14ac:dyDescent="0.15">
      <c r="A8335" t="s">
        <v>10010</v>
      </c>
      <c r="B8335" s="6">
        <v>1825875</v>
      </c>
    </row>
    <row r="8336" spans="1:2" x14ac:dyDescent="0.15">
      <c r="A8336" t="s">
        <v>10011</v>
      </c>
      <c r="B8336" s="6">
        <v>1845184</v>
      </c>
    </row>
    <row r="8337" spans="1:2" x14ac:dyDescent="0.15">
      <c r="A8337" t="s">
        <v>10012</v>
      </c>
      <c r="B8337" s="6">
        <v>1859800</v>
      </c>
    </row>
    <row r="8338" spans="1:2" x14ac:dyDescent="0.15">
      <c r="A8338" t="s">
        <v>10013</v>
      </c>
      <c r="B8338" s="6">
        <v>1860484</v>
      </c>
    </row>
    <row r="8339" spans="1:2" x14ac:dyDescent="0.15">
      <c r="A8339" t="s">
        <v>10014</v>
      </c>
      <c r="B8339" s="6">
        <v>1847512</v>
      </c>
    </row>
    <row r="8340" spans="1:2" x14ac:dyDescent="0.15">
      <c r="A8340" t="s">
        <v>10015</v>
      </c>
      <c r="B8340" s="6">
        <v>1254699</v>
      </c>
    </row>
    <row r="8341" spans="1:2" x14ac:dyDescent="0.15">
      <c r="A8341" t="s">
        <v>10016</v>
      </c>
      <c r="B8341" s="6">
        <v>1839412</v>
      </c>
    </row>
    <row r="8342" spans="1:2" x14ac:dyDescent="0.15">
      <c r="A8342" t="s">
        <v>10017</v>
      </c>
      <c r="B8342" s="6">
        <v>1776641</v>
      </c>
    </row>
    <row r="8343" spans="1:2" x14ac:dyDescent="0.15">
      <c r="A8343" t="s">
        <v>10018</v>
      </c>
      <c r="B8343" s="6">
        <v>1608016</v>
      </c>
    </row>
    <row r="8344" spans="1:2" x14ac:dyDescent="0.15">
      <c r="A8344" t="s">
        <v>10019</v>
      </c>
      <c r="B8344" s="6">
        <v>1880249</v>
      </c>
    </row>
    <row r="8345" spans="1:2" x14ac:dyDescent="0.15">
      <c r="A8345" t="s">
        <v>10020</v>
      </c>
      <c r="B8345" s="6">
        <v>1884082</v>
      </c>
    </row>
    <row r="8346" spans="1:2" x14ac:dyDescent="0.15">
      <c r="A8346" t="s">
        <v>10021</v>
      </c>
      <c r="B8346" s="6">
        <v>1865200</v>
      </c>
    </row>
    <row r="8347" spans="1:2" x14ac:dyDescent="0.15">
      <c r="A8347" t="s">
        <v>10022</v>
      </c>
      <c r="B8347" s="6">
        <v>1437424</v>
      </c>
    </row>
    <row r="8348" spans="1:2" x14ac:dyDescent="0.15">
      <c r="A8348" t="s">
        <v>10023</v>
      </c>
      <c r="B8348" s="6">
        <v>1484074</v>
      </c>
    </row>
    <row r="8349" spans="1:2" x14ac:dyDescent="0.15">
      <c r="A8349" t="s">
        <v>10024</v>
      </c>
      <c r="B8349" s="6">
        <v>1742691</v>
      </c>
    </row>
    <row r="8350" spans="1:2" x14ac:dyDescent="0.15">
      <c r="A8350" t="s">
        <v>10025</v>
      </c>
      <c r="B8350" s="6">
        <v>1718271</v>
      </c>
    </row>
    <row r="8351" spans="1:2" x14ac:dyDescent="0.15">
      <c r="A8351" t="s">
        <v>10026</v>
      </c>
      <c r="B8351" s="6">
        <v>1858180</v>
      </c>
    </row>
    <row r="8352" spans="1:2" x14ac:dyDescent="0.15">
      <c r="A8352" t="s">
        <v>10027</v>
      </c>
      <c r="B8352" s="6">
        <v>1784058</v>
      </c>
    </row>
    <row r="8353" spans="1:2" x14ac:dyDescent="0.15">
      <c r="A8353" t="s">
        <v>10028</v>
      </c>
      <c r="B8353" s="6">
        <v>1460235</v>
      </c>
    </row>
    <row r="8354" spans="1:2" x14ac:dyDescent="0.15">
      <c r="A8354" t="s">
        <v>10029</v>
      </c>
      <c r="B8354" s="6">
        <v>1894057</v>
      </c>
    </row>
    <row r="8355" spans="1:2" x14ac:dyDescent="0.15">
      <c r="A8355" t="s">
        <v>10030</v>
      </c>
      <c r="B8355" s="6">
        <v>1853232</v>
      </c>
    </row>
    <row r="8356" spans="1:2" x14ac:dyDescent="0.15">
      <c r="A8356" t="s">
        <v>2798</v>
      </c>
      <c r="B8356" s="6">
        <v>1876431</v>
      </c>
    </row>
    <row r="8357" spans="1:2" x14ac:dyDescent="0.15">
      <c r="A8357" t="s">
        <v>10031</v>
      </c>
      <c r="B8357" s="6">
        <v>1568905</v>
      </c>
    </row>
    <row r="8358" spans="1:2" x14ac:dyDescent="0.15">
      <c r="A8358" t="s">
        <v>10032</v>
      </c>
      <c r="B8358" s="6">
        <v>1856161</v>
      </c>
    </row>
    <row r="8359" spans="1:2" x14ac:dyDescent="0.15">
      <c r="A8359" t="s">
        <v>10033</v>
      </c>
      <c r="B8359" s="6">
        <v>1748669</v>
      </c>
    </row>
    <row r="8360" spans="1:2" x14ac:dyDescent="0.15">
      <c r="A8360" t="s">
        <v>10034</v>
      </c>
      <c r="B8360" s="6">
        <v>1870068</v>
      </c>
    </row>
    <row r="8361" spans="1:2" x14ac:dyDescent="0.15">
      <c r="A8361" t="s">
        <v>10035</v>
      </c>
      <c r="B8361" s="6">
        <v>1898798</v>
      </c>
    </row>
    <row r="8362" spans="1:2" x14ac:dyDescent="0.15">
      <c r="A8362" t="s">
        <v>10036</v>
      </c>
      <c r="B8362" s="6">
        <v>1891944</v>
      </c>
    </row>
    <row r="8363" spans="1:2" x14ac:dyDescent="0.15">
      <c r="A8363" t="s">
        <v>10037</v>
      </c>
      <c r="B8363" s="6">
        <v>1723701</v>
      </c>
    </row>
    <row r="8364" spans="1:2" x14ac:dyDescent="0.15">
      <c r="A8364" t="s">
        <v>10038</v>
      </c>
      <c r="B8364" s="6">
        <v>1690842</v>
      </c>
    </row>
    <row r="8365" spans="1:2" x14ac:dyDescent="0.15">
      <c r="A8365" t="s">
        <v>10039</v>
      </c>
      <c r="B8365" s="6">
        <v>1849737</v>
      </c>
    </row>
    <row r="8366" spans="1:2" x14ac:dyDescent="0.15">
      <c r="A8366" t="s">
        <v>10040</v>
      </c>
      <c r="B8366" s="6">
        <v>1883085</v>
      </c>
    </row>
    <row r="8367" spans="1:2" x14ac:dyDescent="0.15">
      <c r="A8367" t="s">
        <v>10041</v>
      </c>
      <c r="B8367" s="6">
        <v>1861681</v>
      </c>
    </row>
    <row r="8368" spans="1:2" x14ac:dyDescent="0.15">
      <c r="A8368" t="s">
        <v>10042</v>
      </c>
      <c r="B8368" s="6">
        <v>1884434</v>
      </c>
    </row>
    <row r="8369" spans="1:2" x14ac:dyDescent="0.15">
      <c r="A8369" t="s">
        <v>10043</v>
      </c>
      <c r="B8369" s="6">
        <v>1873331</v>
      </c>
    </row>
    <row r="8370" spans="1:2" x14ac:dyDescent="0.15">
      <c r="A8370" t="s">
        <v>10044</v>
      </c>
      <c r="B8370" s="6">
        <v>1825724</v>
      </c>
    </row>
    <row r="8371" spans="1:2" x14ac:dyDescent="0.15">
      <c r="A8371" t="s">
        <v>10045</v>
      </c>
      <c r="B8371" s="6">
        <v>1841644</v>
      </c>
    </row>
    <row r="8372" spans="1:2" x14ac:dyDescent="0.15">
      <c r="A8372" t="s">
        <v>10046</v>
      </c>
      <c r="B8372" s="6">
        <v>1902930</v>
      </c>
    </row>
    <row r="8373" spans="1:2" x14ac:dyDescent="0.15">
      <c r="A8373" t="s">
        <v>10047</v>
      </c>
      <c r="B8373" s="6">
        <v>1756404</v>
      </c>
    </row>
    <row r="8374" spans="1:2" x14ac:dyDescent="0.15">
      <c r="A8374" t="s">
        <v>10048</v>
      </c>
      <c r="B8374" s="6">
        <v>908187</v>
      </c>
    </row>
    <row r="8375" spans="1:2" x14ac:dyDescent="0.15">
      <c r="A8375" t="s">
        <v>10049</v>
      </c>
      <c r="B8375" s="6">
        <v>1902700</v>
      </c>
    </row>
    <row r="8376" spans="1:2" x14ac:dyDescent="0.15">
      <c r="A8376" t="s">
        <v>10050</v>
      </c>
      <c r="B8376" s="6">
        <v>1899830</v>
      </c>
    </row>
    <row r="8377" spans="1:2" x14ac:dyDescent="0.15">
      <c r="A8377" t="s">
        <v>1188</v>
      </c>
      <c r="B8377" s="6">
        <v>1835597</v>
      </c>
    </row>
    <row r="8378" spans="1:2" x14ac:dyDescent="0.15">
      <c r="A8378" t="s">
        <v>10051</v>
      </c>
      <c r="B8378" s="6">
        <v>22701</v>
      </c>
    </row>
    <row r="8379" spans="1:2" x14ac:dyDescent="0.15">
      <c r="A8379" t="s">
        <v>10052</v>
      </c>
      <c r="B8379" s="6">
        <v>1879848</v>
      </c>
    </row>
    <row r="8380" spans="1:2" x14ac:dyDescent="0.15">
      <c r="A8380" t="s">
        <v>10053</v>
      </c>
      <c r="B8380" s="6">
        <v>1688554</v>
      </c>
    </row>
    <row r="8381" spans="1:2" x14ac:dyDescent="0.15">
      <c r="A8381" t="s">
        <v>10054</v>
      </c>
      <c r="B8381" s="6">
        <v>1881487</v>
      </c>
    </row>
    <row r="8382" spans="1:2" x14ac:dyDescent="0.15">
      <c r="A8382" t="s">
        <v>10055</v>
      </c>
      <c r="B8382" s="6">
        <v>1748680</v>
      </c>
    </row>
    <row r="8383" spans="1:2" x14ac:dyDescent="0.15">
      <c r="A8383" t="s">
        <v>10056</v>
      </c>
      <c r="B8383" s="6">
        <v>1610315</v>
      </c>
    </row>
    <row r="8384" spans="1:2" x14ac:dyDescent="0.15">
      <c r="A8384" t="s">
        <v>10057</v>
      </c>
      <c r="B8384" s="6">
        <v>1890897</v>
      </c>
    </row>
    <row r="8385" spans="1:2" x14ac:dyDescent="0.15">
      <c r="A8385" t="s">
        <v>10058</v>
      </c>
      <c r="B8385" s="6">
        <v>1853070</v>
      </c>
    </row>
    <row r="8386" spans="1:2" x14ac:dyDescent="0.15">
      <c r="A8386" t="s">
        <v>10059</v>
      </c>
      <c r="B8386" s="6">
        <v>1807046</v>
      </c>
    </row>
    <row r="8387" spans="1:2" x14ac:dyDescent="0.15">
      <c r="A8387" t="s">
        <v>10060</v>
      </c>
      <c r="B8387" s="6">
        <v>1459862</v>
      </c>
    </row>
    <row r="8388" spans="1:2" x14ac:dyDescent="0.15">
      <c r="A8388" t="s">
        <v>10061</v>
      </c>
      <c r="B8388" s="6">
        <v>1886878</v>
      </c>
    </row>
    <row r="8389" spans="1:2" x14ac:dyDescent="0.15">
      <c r="A8389" t="s">
        <v>10062</v>
      </c>
      <c r="B8389" s="6">
        <v>813828</v>
      </c>
    </row>
    <row r="8390" spans="1:2" x14ac:dyDescent="0.15">
      <c r="A8390" t="s">
        <v>10063</v>
      </c>
      <c r="B8390" s="6">
        <v>1771815</v>
      </c>
    </row>
    <row r="8391" spans="1:2" x14ac:dyDescent="0.15">
      <c r="A8391" t="s">
        <v>10064</v>
      </c>
      <c r="B8391" s="6">
        <v>1541165</v>
      </c>
    </row>
    <row r="8392" spans="1:2" x14ac:dyDescent="0.15">
      <c r="A8392" t="s">
        <v>10065</v>
      </c>
      <c r="B8392" s="6">
        <v>1825452</v>
      </c>
    </row>
    <row r="8393" spans="1:2" x14ac:dyDescent="0.15">
      <c r="A8393" t="s">
        <v>10066</v>
      </c>
      <c r="B8393" s="6">
        <v>1810200</v>
      </c>
    </row>
    <row r="8394" spans="1:2" x14ac:dyDescent="0.15">
      <c r="A8394" t="s">
        <v>10067</v>
      </c>
      <c r="B8394" s="6">
        <v>1628228</v>
      </c>
    </row>
    <row r="8395" spans="1:2" x14ac:dyDescent="0.15">
      <c r="A8395" t="s">
        <v>10068</v>
      </c>
      <c r="B8395" s="6">
        <v>1546652</v>
      </c>
    </row>
    <row r="8396" spans="1:2" x14ac:dyDescent="0.15">
      <c r="A8396" t="s">
        <v>10069</v>
      </c>
      <c r="B8396" s="6">
        <v>1847619</v>
      </c>
    </row>
    <row r="8397" spans="1:2" x14ac:dyDescent="0.15">
      <c r="A8397" t="s">
        <v>10070</v>
      </c>
      <c r="B8397" s="6">
        <v>1803407</v>
      </c>
    </row>
    <row r="8398" spans="1:2" x14ac:dyDescent="0.15">
      <c r="A8398" t="s">
        <v>10071</v>
      </c>
      <c r="B8398" s="6">
        <v>1845619</v>
      </c>
    </row>
    <row r="8399" spans="1:2" x14ac:dyDescent="0.15">
      <c r="A8399" t="s">
        <v>10072</v>
      </c>
      <c r="B8399" s="6">
        <v>1748137</v>
      </c>
    </row>
    <row r="8400" spans="1:2" x14ac:dyDescent="0.15">
      <c r="A8400" t="s">
        <v>10073</v>
      </c>
      <c r="B8400" s="6">
        <v>1854458</v>
      </c>
    </row>
    <row r="8401" spans="1:2" x14ac:dyDescent="0.15">
      <c r="A8401" t="s">
        <v>10074</v>
      </c>
      <c r="B8401" s="6">
        <v>1862327</v>
      </c>
    </row>
    <row r="8402" spans="1:2" x14ac:dyDescent="0.15">
      <c r="A8402" t="s">
        <v>10075</v>
      </c>
      <c r="B8402" s="6">
        <v>1868304</v>
      </c>
    </row>
    <row r="8403" spans="1:2" x14ac:dyDescent="0.15">
      <c r="A8403" t="s">
        <v>10076</v>
      </c>
      <c r="B8403" s="6">
        <v>1736510</v>
      </c>
    </row>
    <row r="8404" spans="1:2" x14ac:dyDescent="0.15">
      <c r="A8404" t="s">
        <v>10077</v>
      </c>
      <c r="B8404" s="6">
        <v>1852931</v>
      </c>
    </row>
    <row r="8405" spans="1:2" x14ac:dyDescent="0.15">
      <c r="A8405" t="s">
        <v>10078</v>
      </c>
      <c r="B8405" s="6">
        <v>1922194</v>
      </c>
    </row>
    <row r="8406" spans="1:2" x14ac:dyDescent="0.15">
      <c r="A8406" t="s">
        <v>10079</v>
      </c>
      <c r="B8406" s="6">
        <v>1861115</v>
      </c>
    </row>
    <row r="8407" spans="1:2" x14ac:dyDescent="0.15">
      <c r="A8407" t="s">
        <v>10080</v>
      </c>
      <c r="B8407" s="6">
        <v>1774342</v>
      </c>
    </row>
    <row r="8408" spans="1:2" x14ac:dyDescent="0.15">
      <c r="A8408" t="s">
        <v>10081</v>
      </c>
      <c r="B8408" s="6">
        <v>1342219</v>
      </c>
    </row>
    <row r="8409" spans="1:2" x14ac:dyDescent="0.15">
      <c r="A8409" t="s">
        <v>10082</v>
      </c>
      <c r="B8409" s="6">
        <v>1761911</v>
      </c>
    </row>
    <row r="8410" spans="1:2" x14ac:dyDescent="0.15">
      <c r="A8410" t="s">
        <v>10083</v>
      </c>
      <c r="B8410" s="6">
        <v>1835068</v>
      </c>
    </row>
    <row r="8411" spans="1:2" x14ac:dyDescent="0.15">
      <c r="A8411" t="s">
        <v>10084</v>
      </c>
      <c r="B8411" s="6">
        <v>1445831</v>
      </c>
    </row>
    <row r="8412" spans="1:2" x14ac:dyDescent="0.15">
      <c r="A8412" t="s">
        <v>10085</v>
      </c>
      <c r="B8412" s="6">
        <v>1865389</v>
      </c>
    </row>
    <row r="8413" spans="1:2" x14ac:dyDescent="0.15">
      <c r="A8413" t="s">
        <v>10086</v>
      </c>
      <c r="B8413" s="6">
        <v>1326706</v>
      </c>
    </row>
    <row r="8414" spans="1:2" x14ac:dyDescent="0.15">
      <c r="A8414" t="s">
        <v>10087</v>
      </c>
      <c r="B8414" s="6">
        <v>1844004</v>
      </c>
    </row>
    <row r="8415" spans="1:2" x14ac:dyDescent="0.15">
      <c r="A8415" t="s">
        <v>10088</v>
      </c>
      <c r="B8415" s="6">
        <v>1828536</v>
      </c>
    </row>
    <row r="8416" spans="1:2" x14ac:dyDescent="0.15">
      <c r="A8416" t="s">
        <v>10089</v>
      </c>
      <c r="B8416" s="6">
        <v>1663712</v>
      </c>
    </row>
    <row r="8417" spans="1:2" x14ac:dyDescent="0.15">
      <c r="A8417" t="s">
        <v>10090</v>
      </c>
      <c r="B8417" s="6">
        <v>70502</v>
      </c>
    </row>
    <row r="8418" spans="1:2" x14ac:dyDescent="0.15">
      <c r="A8418" t="s">
        <v>10091</v>
      </c>
      <c r="B8418" s="6">
        <v>1506042</v>
      </c>
    </row>
    <row r="8419" spans="1:2" x14ac:dyDescent="0.15">
      <c r="A8419" t="s">
        <v>10092</v>
      </c>
      <c r="B8419" s="6">
        <v>1527352</v>
      </c>
    </row>
    <row r="8420" spans="1:2" x14ac:dyDescent="0.15">
      <c r="A8420" t="s">
        <v>10093</v>
      </c>
      <c r="B8420" s="6">
        <v>1811530</v>
      </c>
    </row>
    <row r="8421" spans="1:2" x14ac:dyDescent="0.15">
      <c r="A8421" t="s">
        <v>10094</v>
      </c>
      <c r="B8421" s="6">
        <v>1859795</v>
      </c>
    </row>
    <row r="8422" spans="1:2" x14ac:dyDescent="0.15">
      <c r="A8422" t="s">
        <v>10095</v>
      </c>
      <c r="B8422" s="6">
        <v>1873504</v>
      </c>
    </row>
    <row r="8423" spans="1:2" x14ac:dyDescent="0.15">
      <c r="A8423" t="s">
        <v>392</v>
      </c>
      <c r="B8423" s="6">
        <v>1875558</v>
      </c>
    </row>
    <row r="8424" spans="1:2" x14ac:dyDescent="0.15">
      <c r="A8424" t="s">
        <v>2606</v>
      </c>
      <c r="B8424" s="6">
        <v>1479681</v>
      </c>
    </row>
    <row r="8425" spans="1:2" x14ac:dyDescent="0.15">
      <c r="A8425" t="s">
        <v>10096</v>
      </c>
      <c r="B8425" s="6">
        <v>1859807</v>
      </c>
    </row>
    <row r="8426" spans="1:2" x14ac:dyDescent="0.15">
      <c r="A8426" t="s">
        <v>10097</v>
      </c>
      <c r="B8426" s="6">
        <v>1881551</v>
      </c>
    </row>
    <row r="8427" spans="1:2" x14ac:dyDescent="0.15">
      <c r="A8427" t="s">
        <v>10098</v>
      </c>
      <c r="B8427" s="6">
        <v>1737270</v>
      </c>
    </row>
    <row r="8428" spans="1:2" x14ac:dyDescent="0.15">
      <c r="A8428" t="s">
        <v>10099</v>
      </c>
      <c r="B8428" s="6">
        <v>1881592</v>
      </c>
    </row>
    <row r="8429" spans="1:2" x14ac:dyDescent="0.15">
      <c r="A8429" t="s">
        <v>10100</v>
      </c>
      <c r="B8429" s="6">
        <v>1334388</v>
      </c>
    </row>
    <row r="8430" spans="1:2" x14ac:dyDescent="0.15">
      <c r="A8430" t="s">
        <v>10101</v>
      </c>
      <c r="B8430" s="6">
        <v>1845036</v>
      </c>
    </row>
    <row r="8431" spans="1:2" x14ac:dyDescent="0.15">
      <c r="A8431" t="s">
        <v>10102</v>
      </c>
      <c r="B8431" s="6">
        <v>1403528</v>
      </c>
    </row>
    <row r="8432" spans="1:2" x14ac:dyDescent="0.15">
      <c r="A8432" t="s">
        <v>10103</v>
      </c>
      <c r="B8432" s="6">
        <v>1837226</v>
      </c>
    </row>
    <row r="8433" spans="1:2" x14ac:dyDescent="0.15">
      <c r="A8433" t="s">
        <v>10104</v>
      </c>
      <c r="B8433" s="6">
        <v>1058307</v>
      </c>
    </row>
    <row r="8434" spans="1:2" x14ac:dyDescent="0.15">
      <c r="A8434" t="s">
        <v>10105</v>
      </c>
      <c r="B8434" s="6">
        <v>1610718</v>
      </c>
    </row>
    <row r="8435" spans="1:2" x14ac:dyDescent="0.15">
      <c r="A8435" t="s">
        <v>10106</v>
      </c>
      <c r="B8435" s="6">
        <v>1849074</v>
      </c>
    </row>
    <row r="8436" spans="1:2" x14ac:dyDescent="0.15">
      <c r="A8436" t="s">
        <v>10107</v>
      </c>
      <c r="B8436" s="6">
        <v>1836612</v>
      </c>
    </row>
    <row r="8437" spans="1:2" x14ac:dyDescent="0.15">
      <c r="A8437" t="s">
        <v>10108</v>
      </c>
      <c r="B8437" s="6">
        <v>1767057</v>
      </c>
    </row>
    <row r="8438" spans="1:2" x14ac:dyDescent="0.15">
      <c r="A8438" t="s">
        <v>10109</v>
      </c>
      <c r="B8438" s="6">
        <v>926326</v>
      </c>
    </row>
    <row r="8439" spans="1:2" x14ac:dyDescent="0.15">
      <c r="A8439" t="s">
        <v>2066</v>
      </c>
      <c r="B8439" s="6">
        <v>1849296</v>
      </c>
    </row>
    <row r="8440" spans="1:2" x14ac:dyDescent="0.15">
      <c r="A8440" t="s">
        <v>10110</v>
      </c>
      <c r="B8440" s="6">
        <v>1866816</v>
      </c>
    </row>
    <row r="8441" spans="1:2" x14ac:dyDescent="0.15">
      <c r="A8441" t="s">
        <v>10111</v>
      </c>
      <c r="B8441" s="6">
        <v>1875931</v>
      </c>
    </row>
    <row r="8442" spans="1:2" x14ac:dyDescent="0.15">
      <c r="A8442" t="s">
        <v>10112</v>
      </c>
      <c r="B8442" s="6">
        <v>1879293</v>
      </c>
    </row>
    <row r="8443" spans="1:2" x14ac:dyDescent="0.15">
      <c r="A8443" t="s">
        <v>10113</v>
      </c>
      <c r="B8443" s="6">
        <v>1617351</v>
      </c>
    </row>
    <row r="8444" spans="1:2" x14ac:dyDescent="0.15">
      <c r="A8444" t="s">
        <v>10114</v>
      </c>
      <c r="B8444" s="6">
        <v>1896212</v>
      </c>
    </row>
    <row r="8445" spans="1:2" x14ac:dyDescent="0.15">
      <c r="A8445" t="s">
        <v>10115</v>
      </c>
      <c r="B8445" s="6">
        <v>1725516</v>
      </c>
    </row>
    <row r="8446" spans="1:2" x14ac:dyDescent="0.15">
      <c r="A8446" t="s">
        <v>10116</v>
      </c>
      <c r="B8446" s="6">
        <v>1847890</v>
      </c>
    </row>
    <row r="8447" spans="1:2" x14ac:dyDescent="0.15">
      <c r="A8447" t="s">
        <v>10117</v>
      </c>
      <c r="B8447" s="6">
        <v>1847888</v>
      </c>
    </row>
    <row r="8448" spans="1:2" x14ac:dyDescent="0.15">
      <c r="A8448" t="s">
        <v>10118</v>
      </c>
      <c r="B8448" s="6">
        <v>1843181</v>
      </c>
    </row>
    <row r="8449" spans="1:2" x14ac:dyDescent="0.15">
      <c r="A8449" t="s">
        <v>10119</v>
      </c>
      <c r="B8449" s="6">
        <v>1885754</v>
      </c>
    </row>
    <row r="8450" spans="1:2" x14ac:dyDescent="0.15">
      <c r="A8450" t="s">
        <v>10120</v>
      </c>
      <c r="B8450" s="6">
        <v>1036848</v>
      </c>
    </row>
    <row r="8451" spans="1:2" x14ac:dyDescent="0.15">
      <c r="A8451" t="s">
        <v>10121</v>
      </c>
      <c r="B8451" s="6">
        <v>1883873</v>
      </c>
    </row>
    <row r="8452" spans="1:2" x14ac:dyDescent="0.15">
      <c r="A8452" t="s">
        <v>10122</v>
      </c>
      <c r="B8452" s="6">
        <v>1790320</v>
      </c>
    </row>
    <row r="8453" spans="1:2" x14ac:dyDescent="0.15">
      <c r="A8453" t="s">
        <v>10123</v>
      </c>
      <c r="B8453" s="6">
        <v>1882464</v>
      </c>
    </row>
    <row r="8454" spans="1:2" x14ac:dyDescent="0.15">
      <c r="A8454" t="s">
        <v>10124</v>
      </c>
      <c r="B8454" s="6">
        <v>1872964</v>
      </c>
    </row>
    <row r="8455" spans="1:2" x14ac:dyDescent="0.15">
      <c r="A8455" t="s">
        <v>10125</v>
      </c>
      <c r="B8455" s="6">
        <v>1710495</v>
      </c>
    </row>
    <row r="8456" spans="1:2" x14ac:dyDescent="0.15">
      <c r="A8456" t="s">
        <v>10126</v>
      </c>
      <c r="B8456" s="6">
        <v>1863719</v>
      </c>
    </row>
    <row r="8457" spans="1:2" x14ac:dyDescent="0.15">
      <c r="A8457" t="s">
        <v>10127</v>
      </c>
      <c r="B8457" s="6">
        <v>1886362</v>
      </c>
    </row>
    <row r="8458" spans="1:2" x14ac:dyDescent="0.15">
      <c r="A8458" t="s">
        <v>10128</v>
      </c>
      <c r="B8458" s="6">
        <v>1582962</v>
      </c>
    </row>
    <row r="8459" spans="1:2" x14ac:dyDescent="0.15">
      <c r="A8459" t="s">
        <v>10129</v>
      </c>
      <c r="B8459" s="6">
        <v>1834887</v>
      </c>
    </row>
    <row r="8460" spans="1:2" x14ac:dyDescent="0.15">
      <c r="A8460" t="s">
        <v>10130</v>
      </c>
      <c r="B8460" s="6">
        <v>1846362</v>
      </c>
    </row>
    <row r="8461" spans="1:2" x14ac:dyDescent="0.15">
      <c r="A8461" t="s">
        <v>985</v>
      </c>
      <c r="B8461" s="6">
        <v>1821586</v>
      </c>
    </row>
    <row r="8462" spans="1:2" x14ac:dyDescent="0.15">
      <c r="A8462" t="s">
        <v>10131</v>
      </c>
      <c r="B8462" s="6">
        <v>1874848</v>
      </c>
    </row>
    <row r="8463" spans="1:2" x14ac:dyDescent="0.15">
      <c r="A8463" t="s">
        <v>10132</v>
      </c>
      <c r="B8463" s="6">
        <v>1847408</v>
      </c>
    </row>
    <row r="8464" spans="1:2" x14ac:dyDescent="0.15">
      <c r="A8464" t="s">
        <v>10133</v>
      </c>
      <c r="B8464" s="6">
        <v>1871810</v>
      </c>
    </row>
    <row r="8465" spans="1:2" x14ac:dyDescent="0.15">
      <c r="A8465" t="s">
        <v>10134</v>
      </c>
      <c r="B8465" s="6">
        <v>1883331</v>
      </c>
    </row>
    <row r="8466" spans="1:2" x14ac:dyDescent="0.15">
      <c r="A8466" t="s">
        <v>10135</v>
      </c>
      <c r="B8466" s="6">
        <v>1005101</v>
      </c>
    </row>
    <row r="8467" spans="1:2" x14ac:dyDescent="0.15">
      <c r="A8467" t="s">
        <v>10136</v>
      </c>
      <c r="B8467" s="6">
        <v>1671077</v>
      </c>
    </row>
    <row r="8468" spans="1:2" x14ac:dyDescent="0.15">
      <c r="A8468" t="s">
        <v>10137</v>
      </c>
      <c r="B8468" s="6">
        <v>1759413</v>
      </c>
    </row>
    <row r="8469" spans="1:2" x14ac:dyDescent="0.15">
      <c r="A8469" t="s">
        <v>10138</v>
      </c>
      <c r="B8469" s="6">
        <v>1855066</v>
      </c>
    </row>
    <row r="8470" spans="1:2" x14ac:dyDescent="0.15">
      <c r="A8470" t="s">
        <v>2829</v>
      </c>
      <c r="B8470" s="6">
        <v>1835615</v>
      </c>
    </row>
    <row r="8471" spans="1:2" x14ac:dyDescent="0.15">
      <c r="A8471" t="s">
        <v>10139</v>
      </c>
      <c r="B8471" s="6">
        <v>1697412</v>
      </c>
    </row>
    <row r="8472" spans="1:2" x14ac:dyDescent="0.15">
      <c r="A8472" t="s">
        <v>10140</v>
      </c>
      <c r="B8472" s="6">
        <v>1864290</v>
      </c>
    </row>
    <row r="8473" spans="1:2" x14ac:dyDescent="0.15">
      <c r="A8473" t="s">
        <v>10141</v>
      </c>
      <c r="B8473" s="6">
        <v>1785880</v>
      </c>
    </row>
    <row r="8474" spans="1:2" x14ac:dyDescent="0.15">
      <c r="A8474" t="s">
        <v>10142</v>
      </c>
      <c r="B8474" s="6">
        <v>750004</v>
      </c>
    </row>
    <row r="8475" spans="1:2" x14ac:dyDescent="0.15">
      <c r="A8475" t="s">
        <v>10143</v>
      </c>
      <c r="B8475" s="6">
        <v>1835512</v>
      </c>
    </row>
    <row r="8476" spans="1:2" x14ac:dyDescent="0.15">
      <c r="A8476" t="s">
        <v>10144</v>
      </c>
      <c r="B8476" s="6">
        <v>1853790</v>
      </c>
    </row>
    <row r="8477" spans="1:2" x14ac:dyDescent="0.15">
      <c r="A8477" t="s">
        <v>10145</v>
      </c>
      <c r="B8477" s="6">
        <v>1860871</v>
      </c>
    </row>
    <row r="8478" spans="1:2" x14ac:dyDescent="0.15">
      <c r="A8478" t="s">
        <v>10146</v>
      </c>
      <c r="B8478" s="6">
        <v>1846004</v>
      </c>
    </row>
    <row r="8479" spans="1:2" x14ac:dyDescent="0.15">
      <c r="A8479" t="s">
        <v>10147</v>
      </c>
      <c r="B8479" s="6">
        <v>1296884</v>
      </c>
    </row>
    <row r="8480" spans="1:2" x14ac:dyDescent="0.15">
      <c r="A8480" t="s">
        <v>10148</v>
      </c>
      <c r="B8480" s="6">
        <v>1852084</v>
      </c>
    </row>
    <row r="8481" spans="1:2" x14ac:dyDescent="0.15">
      <c r="A8481" t="s">
        <v>10149</v>
      </c>
      <c r="B8481" s="6">
        <v>1875257</v>
      </c>
    </row>
    <row r="8482" spans="1:2" x14ac:dyDescent="0.15">
      <c r="A8482" t="s">
        <v>2405</v>
      </c>
      <c r="B8482" s="6">
        <v>1391135</v>
      </c>
    </row>
    <row r="8483" spans="1:2" x14ac:dyDescent="0.15">
      <c r="A8483" t="s">
        <v>10150</v>
      </c>
      <c r="B8483" s="6">
        <v>1658645</v>
      </c>
    </row>
    <row r="8484" spans="1:2" x14ac:dyDescent="0.15">
      <c r="A8484" t="s">
        <v>10151</v>
      </c>
      <c r="B8484" s="6">
        <v>1851266</v>
      </c>
    </row>
    <row r="8485" spans="1:2" x14ac:dyDescent="0.15">
      <c r="A8485" t="s">
        <v>10152</v>
      </c>
      <c r="B8485" s="6">
        <v>1872206</v>
      </c>
    </row>
    <row r="8486" spans="1:2" x14ac:dyDescent="0.15">
      <c r="A8486" t="s">
        <v>10153</v>
      </c>
      <c r="B8486" s="6">
        <v>1785592</v>
      </c>
    </row>
    <row r="8487" spans="1:2" x14ac:dyDescent="0.15">
      <c r="A8487" t="s">
        <v>10154</v>
      </c>
      <c r="B8487" s="6">
        <v>1822873</v>
      </c>
    </row>
    <row r="8488" spans="1:2" x14ac:dyDescent="0.15">
      <c r="A8488" t="s">
        <v>10155</v>
      </c>
      <c r="B8488" s="6">
        <v>1851991</v>
      </c>
    </row>
    <row r="8489" spans="1:2" x14ac:dyDescent="0.15">
      <c r="A8489" t="s">
        <v>10156</v>
      </c>
      <c r="B8489" s="6">
        <v>1566826</v>
      </c>
    </row>
    <row r="8490" spans="1:2" x14ac:dyDescent="0.15">
      <c r="A8490" t="s">
        <v>10157</v>
      </c>
      <c r="B8490" s="6">
        <v>1661166</v>
      </c>
    </row>
    <row r="8491" spans="1:2" x14ac:dyDescent="0.15">
      <c r="A8491" t="s">
        <v>10158</v>
      </c>
      <c r="B8491" s="6">
        <v>1875547</v>
      </c>
    </row>
    <row r="8492" spans="1:2" x14ac:dyDescent="0.15">
      <c r="A8492" t="s">
        <v>10159</v>
      </c>
      <c r="B8492" s="6">
        <v>1854906</v>
      </c>
    </row>
    <row r="8493" spans="1:2" x14ac:dyDescent="0.15">
      <c r="A8493" t="s">
        <v>10160</v>
      </c>
      <c r="B8493" s="6">
        <v>1898570</v>
      </c>
    </row>
    <row r="8494" spans="1:2" x14ac:dyDescent="0.15">
      <c r="A8494" t="s">
        <v>10161</v>
      </c>
      <c r="B8494" s="6">
        <v>1896425</v>
      </c>
    </row>
    <row r="8495" spans="1:2" x14ac:dyDescent="0.15">
      <c r="A8495" t="s">
        <v>10162</v>
      </c>
      <c r="B8495" s="6">
        <v>1867287</v>
      </c>
    </row>
    <row r="8496" spans="1:2" x14ac:dyDescent="0.15">
      <c r="A8496" t="s">
        <v>10163</v>
      </c>
      <c r="B8496" s="6">
        <v>1868269</v>
      </c>
    </row>
    <row r="8497" spans="1:2" x14ac:dyDescent="0.15">
      <c r="A8497" t="s">
        <v>10164</v>
      </c>
      <c r="B8497" s="6">
        <v>1753712</v>
      </c>
    </row>
    <row r="8498" spans="1:2" x14ac:dyDescent="0.15">
      <c r="A8498" t="s">
        <v>10165</v>
      </c>
      <c r="B8498" s="6">
        <v>1846752</v>
      </c>
    </row>
    <row r="8499" spans="1:2" x14ac:dyDescent="0.15">
      <c r="A8499" t="s">
        <v>10166</v>
      </c>
      <c r="B8499" s="6">
        <v>1645873</v>
      </c>
    </row>
    <row r="8500" spans="1:2" x14ac:dyDescent="0.15">
      <c r="A8500" t="s">
        <v>10167</v>
      </c>
      <c r="B8500" s="6">
        <v>1856589</v>
      </c>
    </row>
    <row r="8501" spans="1:2" x14ac:dyDescent="0.15">
      <c r="A8501" t="s">
        <v>10168</v>
      </c>
      <c r="B8501" s="6">
        <v>1617291</v>
      </c>
    </row>
    <row r="8502" spans="1:2" x14ac:dyDescent="0.15">
      <c r="A8502" t="s">
        <v>10169</v>
      </c>
      <c r="B8502" s="6">
        <v>1878313</v>
      </c>
    </row>
    <row r="8503" spans="1:2" x14ac:dyDescent="0.15">
      <c r="A8503" t="s">
        <v>10170</v>
      </c>
      <c r="B8503" s="6">
        <v>1052354</v>
      </c>
    </row>
    <row r="8504" spans="1:2" x14ac:dyDescent="0.15">
      <c r="A8504" t="s">
        <v>10171</v>
      </c>
      <c r="B8504" s="6">
        <v>1900650</v>
      </c>
    </row>
    <row r="8505" spans="1:2" x14ac:dyDescent="0.15">
      <c r="A8505" t="s">
        <v>10172</v>
      </c>
      <c r="B8505" s="6">
        <v>1126115</v>
      </c>
    </row>
    <row r="8506" spans="1:2" x14ac:dyDescent="0.15">
      <c r="A8506" t="s">
        <v>10173</v>
      </c>
      <c r="B8506" s="6">
        <v>1870144</v>
      </c>
    </row>
    <row r="8507" spans="1:2" x14ac:dyDescent="0.15">
      <c r="A8507" t="s">
        <v>10174</v>
      </c>
      <c r="B8507" s="6">
        <v>1387061</v>
      </c>
    </row>
    <row r="8508" spans="1:2" x14ac:dyDescent="0.15">
      <c r="A8508" t="s">
        <v>10175</v>
      </c>
      <c r="B8508" s="6">
        <v>1563756</v>
      </c>
    </row>
    <row r="8509" spans="1:2" x14ac:dyDescent="0.15">
      <c r="A8509" t="s">
        <v>10176</v>
      </c>
      <c r="B8509" s="6">
        <v>1740695</v>
      </c>
    </row>
    <row r="8510" spans="1:2" x14ac:dyDescent="0.15">
      <c r="A8510" t="s">
        <v>10177</v>
      </c>
      <c r="B8510" s="6">
        <v>1816319</v>
      </c>
    </row>
    <row r="8511" spans="1:2" x14ac:dyDescent="0.15">
      <c r="A8511" t="s">
        <v>10178</v>
      </c>
      <c r="B8511" s="6">
        <v>1851195</v>
      </c>
    </row>
    <row r="8512" spans="1:2" x14ac:dyDescent="0.15">
      <c r="A8512" t="s">
        <v>2370</v>
      </c>
      <c r="B8512" s="6">
        <v>1808377</v>
      </c>
    </row>
    <row r="8513" spans="1:2" x14ac:dyDescent="0.15">
      <c r="A8513" t="s">
        <v>10179</v>
      </c>
      <c r="B8513" s="6">
        <v>1503658</v>
      </c>
    </row>
    <row r="8514" spans="1:2" x14ac:dyDescent="0.15">
      <c r="A8514" t="s">
        <v>10180</v>
      </c>
      <c r="B8514" s="6">
        <v>1823767</v>
      </c>
    </row>
    <row r="8515" spans="1:2" x14ac:dyDescent="0.15">
      <c r="A8515" t="s">
        <v>10181</v>
      </c>
      <c r="B8515" s="6">
        <v>1855450</v>
      </c>
    </row>
    <row r="8516" spans="1:2" x14ac:dyDescent="0.15">
      <c r="A8516" t="s">
        <v>10182</v>
      </c>
      <c r="B8516" s="6">
        <v>1865127</v>
      </c>
    </row>
    <row r="8517" spans="1:2" x14ac:dyDescent="0.15">
      <c r="A8517" t="s">
        <v>10183</v>
      </c>
      <c r="B8517" s="6">
        <v>1859007</v>
      </c>
    </row>
    <row r="8518" spans="1:2" x14ac:dyDescent="0.15">
      <c r="A8518" t="s">
        <v>10184</v>
      </c>
      <c r="B8518" s="6">
        <v>1496254</v>
      </c>
    </row>
    <row r="8519" spans="1:2" x14ac:dyDescent="0.15">
      <c r="A8519" t="s">
        <v>10185</v>
      </c>
      <c r="B8519" s="6">
        <v>1879403</v>
      </c>
    </row>
    <row r="8520" spans="1:2" x14ac:dyDescent="0.15">
      <c r="A8520" t="s">
        <v>10186</v>
      </c>
      <c r="B8520" s="6">
        <v>1854074</v>
      </c>
    </row>
    <row r="8521" spans="1:2" x14ac:dyDescent="0.15">
      <c r="A8521" t="s">
        <v>1630</v>
      </c>
      <c r="B8521" s="6">
        <v>1535955</v>
      </c>
    </row>
    <row r="8522" spans="1:2" x14ac:dyDescent="0.15">
      <c r="A8522" t="s">
        <v>10187</v>
      </c>
      <c r="B8522" s="6">
        <v>1701758</v>
      </c>
    </row>
    <row r="8523" spans="1:2" x14ac:dyDescent="0.15">
      <c r="A8523" t="s">
        <v>10188</v>
      </c>
      <c r="B8523" s="6">
        <v>1843412</v>
      </c>
    </row>
    <row r="8524" spans="1:2" x14ac:dyDescent="0.15">
      <c r="A8524" t="s">
        <v>10189</v>
      </c>
      <c r="B8524" s="6">
        <v>1866907</v>
      </c>
    </row>
    <row r="8525" spans="1:2" x14ac:dyDescent="0.15">
      <c r="A8525" t="s">
        <v>10190</v>
      </c>
      <c r="B8525" s="6">
        <v>1696025</v>
      </c>
    </row>
    <row r="8526" spans="1:2" x14ac:dyDescent="0.15">
      <c r="A8526" t="s">
        <v>10191</v>
      </c>
      <c r="B8526" s="6">
        <v>1790727</v>
      </c>
    </row>
    <row r="8527" spans="1:2" x14ac:dyDescent="0.15">
      <c r="A8527" t="s">
        <v>10192</v>
      </c>
      <c r="B8527" s="6">
        <v>1631256</v>
      </c>
    </row>
    <row r="8528" spans="1:2" x14ac:dyDescent="0.15">
      <c r="A8528" t="s">
        <v>10193</v>
      </c>
      <c r="B8528" s="6">
        <v>1899287</v>
      </c>
    </row>
    <row r="8529" spans="1:2" x14ac:dyDescent="0.15">
      <c r="A8529" t="s">
        <v>10194</v>
      </c>
      <c r="B8529" s="6">
        <v>1623414</v>
      </c>
    </row>
    <row r="8530" spans="1:2" x14ac:dyDescent="0.15">
      <c r="A8530" t="s">
        <v>10195</v>
      </c>
      <c r="B8530" s="6">
        <v>1883799</v>
      </c>
    </row>
    <row r="8531" spans="1:2" x14ac:dyDescent="0.15">
      <c r="A8531" t="s">
        <v>2383</v>
      </c>
      <c r="B8531" s="6">
        <v>1679628</v>
      </c>
    </row>
    <row r="8532" spans="1:2" x14ac:dyDescent="0.15">
      <c r="A8532" t="s">
        <v>10196</v>
      </c>
      <c r="B8532" s="6">
        <v>1867532</v>
      </c>
    </row>
    <row r="8533" spans="1:2" x14ac:dyDescent="0.15">
      <c r="A8533" t="s">
        <v>10197</v>
      </c>
      <c r="B8533" s="6">
        <v>1909152</v>
      </c>
    </row>
    <row r="8534" spans="1:2" x14ac:dyDescent="0.15">
      <c r="A8534" t="s">
        <v>10198</v>
      </c>
      <c r="B8534" s="6">
        <v>1865468</v>
      </c>
    </row>
    <row r="8535" spans="1:2" x14ac:dyDescent="0.15">
      <c r="A8535" t="s">
        <v>10199</v>
      </c>
      <c r="B8535" s="6">
        <v>1283464</v>
      </c>
    </row>
    <row r="8536" spans="1:2" x14ac:dyDescent="0.15">
      <c r="A8536" t="s">
        <v>10200</v>
      </c>
      <c r="B8536" s="6">
        <v>1283337</v>
      </c>
    </row>
    <row r="8537" spans="1:2" x14ac:dyDescent="0.15">
      <c r="A8537" t="s">
        <v>10201</v>
      </c>
      <c r="B8537" s="6">
        <v>1600983</v>
      </c>
    </row>
    <row r="8538" spans="1:2" x14ac:dyDescent="0.15">
      <c r="A8538" t="s">
        <v>10202</v>
      </c>
      <c r="B8538" s="6">
        <v>1884164</v>
      </c>
    </row>
    <row r="8539" spans="1:2" x14ac:dyDescent="0.15">
      <c r="A8539" t="s">
        <v>10203</v>
      </c>
      <c r="B8539" s="6">
        <v>1865701</v>
      </c>
    </row>
    <row r="8540" spans="1:2" x14ac:dyDescent="0.15">
      <c r="A8540" t="s">
        <v>2836</v>
      </c>
      <c r="B8540" s="6">
        <v>1162194</v>
      </c>
    </row>
    <row r="8541" spans="1:2" x14ac:dyDescent="0.15">
      <c r="A8541" t="s">
        <v>10204</v>
      </c>
      <c r="B8541" s="6">
        <v>1742056</v>
      </c>
    </row>
    <row r="8542" spans="1:2" x14ac:dyDescent="0.15">
      <c r="A8542" t="s">
        <v>10205</v>
      </c>
      <c r="B8542" s="6">
        <v>1467845</v>
      </c>
    </row>
    <row r="8543" spans="1:2" x14ac:dyDescent="0.15">
      <c r="A8543" t="s">
        <v>10206</v>
      </c>
      <c r="B8543" s="6">
        <v>1847037</v>
      </c>
    </row>
    <row r="8544" spans="1:2" x14ac:dyDescent="0.15">
      <c r="A8544" t="s">
        <v>10207</v>
      </c>
      <c r="B8544" s="6">
        <v>1692787</v>
      </c>
    </row>
    <row r="8545" spans="1:2" x14ac:dyDescent="0.15">
      <c r="A8545" t="s">
        <v>10208</v>
      </c>
      <c r="B8545" s="6">
        <v>1885444</v>
      </c>
    </row>
    <row r="8546" spans="1:2" x14ac:dyDescent="0.15">
      <c r="A8546" t="s">
        <v>10209</v>
      </c>
      <c r="B8546" s="6">
        <v>1826202</v>
      </c>
    </row>
    <row r="8547" spans="1:2" x14ac:dyDescent="0.15">
      <c r="A8547" t="s">
        <v>10210</v>
      </c>
      <c r="B8547" s="6">
        <v>1873529</v>
      </c>
    </row>
    <row r="8548" spans="1:2" x14ac:dyDescent="0.15">
      <c r="A8548" t="s">
        <v>10211</v>
      </c>
      <c r="B8548" s="6">
        <v>1885408</v>
      </c>
    </row>
    <row r="8549" spans="1:2" x14ac:dyDescent="0.15">
      <c r="A8549" t="s">
        <v>10212</v>
      </c>
      <c r="B8549" s="6">
        <v>1857518</v>
      </c>
    </row>
    <row r="8550" spans="1:2" x14ac:dyDescent="0.15">
      <c r="A8550" t="s">
        <v>3021</v>
      </c>
      <c r="B8550" s="6">
        <v>1798255</v>
      </c>
    </row>
    <row r="8551" spans="1:2" x14ac:dyDescent="0.15">
      <c r="A8551" t="s">
        <v>10213</v>
      </c>
      <c r="B8551" s="6">
        <v>1861733</v>
      </c>
    </row>
    <row r="8552" spans="1:2" x14ac:dyDescent="0.15">
      <c r="A8552" t="s">
        <v>10214</v>
      </c>
      <c r="B8552" s="6">
        <v>1854572</v>
      </c>
    </row>
    <row r="8553" spans="1:2" x14ac:dyDescent="0.15">
      <c r="A8553" t="s">
        <v>10215</v>
      </c>
      <c r="B8553" s="6">
        <v>1852889</v>
      </c>
    </row>
    <row r="8554" spans="1:2" x14ac:dyDescent="0.15">
      <c r="A8554" t="s">
        <v>10216</v>
      </c>
      <c r="B8554" s="6">
        <v>1857410</v>
      </c>
    </row>
    <row r="8555" spans="1:2" x14ac:dyDescent="0.15">
      <c r="A8555" t="s">
        <v>10217</v>
      </c>
      <c r="B8555" s="6">
        <v>1845123</v>
      </c>
    </row>
    <row r="8556" spans="1:2" x14ac:dyDescent="0.15">
      <c r="A8556" t="s">
        <v>2232</v>
      </c>
      <c r="B8556" s="6">
        <v>1873875</v>
      </c>
    </row>
    <row r="8557" spans="1:2" x14ac:dyDescent="0.15">
      <c r="A8557" t="s">
        <v>10218</v>
      </c>
      <c r="B8557" s="6">
        <v>1284143</v>
      </c>
    </row>
    <row r="8558" spans="1:2" x14ac:dyDescent="0.15">
      <c r="A8558" t="s">
        <v>10219</v>
      </c>
      <c r="B8558" s="6">
        <v>1538789</v>
      </c>
    </row>
    <row r="8559" spans="1:2" x14ac:dyDescent="0.15">
      <c r="A8559" t="s">
        <v>10220</v>
      </c>
      <c r="B8559" s="6">
        <v>1905511</v>
      </c>
    </row>
    <row r="8560" spans="1:2" x14ac:dyDescent="0.15">
      <c r="A8560" t="s">
        <v>10221</v>
      </c>
      <c r="B8560" s="6">
        <v>1841586</v>
      </c>
    </row>
    <row r="8561" spans="1:2" x14ac:dyDescent="0.15">
      <c r="A8561" t="s">
        <v>2495</v>
      </c>
      <c r="B8561" s="6">
        <v>1629205</v>
      </c>
    </row>
    <row r="8562" spans="1:2" x14ac:dyDescent="0.15">
      <c r="A8562" t="s">
        <v>10222</v>
      </c>
      <c r="B8562" s="6">
        <v>727634</v>
      </c>
    </row>
    <row r="8563" spans="1:2" x14ac:dyDescent="0.15">
      <c r="A8563" t="s">
        <v>10223</v>
      </c>
      <c r="B8563" s="6">
        <v>1820566</v>
      </c>
    </row>
    <row r="8564" spans="1:2" x14ac:dyDescent="0.15">
      <c r="A8564" t="s">
        <v>10224</v>
      </c>
      <c r="B8564" s="6">
        <v>1898601</v>
      </c>
    </row>
    <row r="8565" spans="1:2" x14ac:dyDescent="0.15">
      <c r="A8565" t="s">
        <v>10225</v>
      </c>
      <c r="B8565" s="6">
        <v>1897941</v>
      </c>
    </row>
    <row r="8566" spans="1:2" x14ac:dyDescent="0.15">
      <c r="A8566" t="s">
        <v>10226</v>
      </c>
      <c r="B8566" s="6">
        <v>1848821</v>
      </c>
    </row>
    <row r="8567" spans="1:2" x14ac:dyDescent="0.15">
      <c r="A8567" t="s">
        <v>10227</v>
      </c>
      <c r="B8567" s="6">
        <v>1826376</v>
      </c>
    </row>
    <row r="8568" spans="1:2" x14ac:dyDescent="0.15">
      <c r="A8568" t="s">
        <v>10228</v>
      </c>
      <c r="B8568" s="6">
        <v>1901799</v>
      </c>
    </row>
    <row r="8569" spans="1:2" x14ac:dyDescent="0.15">
      <c r="A8569" t="s">
        <v>10229</v>
      </c>
      <c r="B8569" s="6">
        <v>1368757</v>
      </c>
    </row>
    <row r="8570" spans="1:2" x14ac:dyDescent="0.15">
      <c r="A8570" t="s">
        <v>10230</v>
      </c>
      <c r="B8570" s="6">
        <v>1864208</v>
      </c>
    </row>
    <row r="8571" spans="1:2" x14ac:dyDescent="0.15">
      <c r="A8571" t="s">
        <v>10231</v>
      </c>
      <c r="B8571" s="6">
        <v>1867183</v>
      </c>
    </row>
    <row r="8572" spans="1:2" x14ac:dyDescent="0.15">
      <c r="A8572" t="s">
        <v>10232</v>
      </c>
      <c r="B8572" s="6">
        <v>1571804</v>
      </c>
    </row>
    <row r="8573" spans="1:2" x14ac:dyDescent="0.15">
      <c r="A8573" t="s">
        <v>10233</v>
      </c>
      <c r="B8573" s="6">
        <v>1668523</v>
      </c>
    </row>
    <row r="8574" spans="1:2" x14ac:dyDescent="0.15">
      <c r="A8574" t="s">
        <v>10234</v>
      </c>
      <c r="B8574" s="6">
        <v>1815414</v>
      </c>
    </row>
    <row r="8575" spans="1:2" x14ac:dyDescent="0.15">
      <c r="A8575" t="s">
        <v>10235</v>
      </c>
      <c r="B8575" s="6">
        <v>1903145</v>
      </c>
    </row>
    <row r="8576" spans="1:2" x14ac:dyDescent="0.15">
      <c r="A8576" t="s">
        <v>10236</v>
      </c>
      <c r="B8576" s="6">
        <v>1600626</v>
      </c>
    </row>
    <row r="8577" spans="1:2" x14ac:dyDescent="0.15">
      <c r="A8577" t="s">
        <v>2812</v>
      </c>
      <c r="B8577" s="6">
        <v>1822691</v>
      </c>
    </row>
    <row r="8578" spans="1:2" x14ac:dyDescent="0.15">
      <c r="A8578" t="s">
        <v>10237</v>
      </c>
      <c r="B8578" s="6">
        <v>1437710</v>
      </c>
    </row>
    <row r="8579" spans="1:2" x14ac:dyDescent="0.15">
      <c r="A8579" t="s">
        <v>10238</v>
      </c>
      <c r="B8579" s="6">
        <v>1522690</v>
      </c>
    </row>
    <row r="8580" spans="1:2" x14ac:dyDescent="0.15">
      <c r="A8580" t="s">
        <v>10239</v>
      </c>
      <c r="B8580" s="6">
        <v>1481585</v>
      </c>
    </row>
    <row r="8581" spans="1:2" x14ac:dyDescent="0.15">
      <c r="A8581" t="s">
        <v>10240</v>
      </c>
      <c r="B8581" s="6">
        <v>1848861</v>
      </c>
    </row>
    <row r="8582" spans="1:2" x14ac:dyDescent="0.15">
      <c r="A8582" t="s">
        <v>10241</v>
      </c>
      <c r="B8582" s="6">
        <v>1824013</v>
      </c>
    </row>
    <row r="8583" spans="1:2" x14ac:dyDescent="0.15">
      <c r="A8583" t="s">
        <v>10242</v>
      </c>
      <c r="B8583" s="6">
        <v>1589149</v>
      </c>
    </row>
    <row r="8584" spans="1:2" x14ac:dyDescent="0.15">
      <c r="A8584" t="s">
        <v>10243</v>
      </c>
      <c r="B8584" s="6">
        <v>1812641</v>
      </c>
    </row>
    <row r="8585" spans="1:2" x14ac:dyDescent="0.15">
      <c r="A8585" t="s">
        <v>10244</v>
      </c>
      <c r="B8585" s="6">
        <v>1866411</v>
      </c>
    </row>
    <row r="8586" spans="1:2" x14ac:dyDescent="0.15">
      <c r="A8586" t="s">
        <v>10245</v>
      </c>
      <c r="B8586" s="6">
        <v>1804506</v>
      </c>
    </row>
    <row r="8587" spans="1:2" x14ac:dyDescent="0.15">
      <c r="A8587" t="s">
        <v>10246</v>
      </c>
      <c r="B8587" s="6">
        <v>1665421</v>
      </c>
    </row>
    <row r="8588" spans="1:2" x14ac:dyDescent="0.15">
      <c r="A8588" t="s">
        <v>10247</v>
      </c>
      <c r="B8588" s="6">
        <v>1868110</v>
      </c>
    </row>
    <row r="8589" spans="1:2" x14ac:dyDescent="0.15">
      <c r="A8589" t="s">
        <v>10248</v>
      </c>
      <c r="B8589" s="6">
        <v>1842937</v>
      </c>
    </row>
    <row r="8590" spans="1:2" x14ac:dyDescent="0.15">
      <c r="A8590" t="s">
        <v>10249</v>
      </c>
      <c r="B8590" s="6">
        <v>1845368</v>
      </c>
    </row>
    <row r="8591" spans="1:2" x14ac:dyDescent="0.15">
      <c r="A8591" t="s">
        <v>10250</v>
      </c>
      <c r="B8591" s="6">
        <v>1286405</v>
      </c>
    </row>
    <row r="8592" spans="1:2" x14ac:dyDescent="0.15">
      <c r="A8592" t="s">
        <v>10251</v>
      </c>
      <c r="B8592" s="6">
        <v>1340909</v>
      </c>
    </row>
    <row r="8593" spans="1:2" x14ac:dyDescent="0.15">
      <c r="A8593" t="s">
        <v>10252</v>
      </c>
      <c r="B8593" s="6">
        <v>1343491</v>
      </c>
    </row>
    <row r="8594" spans="1:2" x14ac:dyDescent="0.15">
      <c r="A8594" t="s">
        <v>10253</v>
      </c>
      <c r="B8594" s="6">
        <v>1356284</v>
      </c>
    </row>
    <row r="8595" spans="1:2" x14ac:dyDescent="0.15">
      <c r="A8595" t="s">
        <v>10254</v>
      </c>
      <c r="B8595" s="6">
        <v>1357660</v>
      </c>
    </row>
    <row r="8596" spans="1:2" x14ac:dyDescent="0.15">
      <c r="A8596" t="s">
        <v>10255</v>
      </c>
      <c r="B8596" s="6">
        <v>1844512</v>
      </c>
    </row>
    <row r="8597" spans="1:2" x14ac:dyDescent="0.15">
      <c r="A8597" t="s">
        <v>10256</v>
      </c>
      <c r="B8597" s="6">
        <v>1865697</v>
      </c>
    </row>
    <row r="8598" spans="1:2" x14ac:dyDescent="0.15">
      <c r="A8598" t="s">
        <v>10257</v>
      </c>
      <c r="B8598" s="6">
        <v>1158420</v>
      </c>
    </row>
    <row r="8599" spans="1:2" x14ac:dyDescent="0.15">
      <c r="A8599" t="s">
        <v>10258</v>
      </c>
      <c r="B8599" s="6">
        <v>1842966</v>
      </c>
    </row>
    <row r="8600" spans="1:2" x14ac:dyDescent="0.15">
      <c r="A8600" t="s">
        <v>10259</v>
      </c>
      <c r="B8600" s="6">
        <v>1886190</v>
      </c>
    </row>
    <row r="8601" spans="1:2" x14ac:dyDescent="0.15">
      <c r="A8601" t="s">
        <v>10260</v>
      </c>
      <c r="B8601" s="6">
        <v>1894630</v>
      </c>
    </row>
    <row r="8602" spans="1:2" x14ac:dyDescent="0.15">
      <c r="A8602" t="s">
        <v>10261</v>
      </c>
      <c r="B8602" s="6">
        <v>1618181</v>
      </c>
    </row>
    <row r="8603" spans="1:2" x14ac:dyDescent="0.15">
      <c r="A8603" t="s">
        <v>10262</v>
      </c>
      <c r="B8603" s="6">
        <v>1848731</v>
      </c>
    </row>
    <row r="8604" spans="1:2" x14ac:dyDescent="0.15">
      <c r="A8604" t="s">
        <v>10263</v>
      </c>
      <c r="B8604" s="6">
        <v>1375348</v>
      </c>
    </row>
    <row r="8605" spans="1:2" x14ac:dyDescent="0.15">
      <c r="A8605" t="s">
        <v>10264</v>
      </c>
      <c r="B8605" s="6">
        <v>1483386</v>
      </c>
    </row>
    <row r="8606" spans="1:2" x14ac:dyDescent="0.15">
      <c r="A8606" t="s">
        <v>2846</v>
      </c>
      <c r="B8606" s="6">
        <v>1805087</v>
      </c>
    </row>
    <row r="8607" spans="1:2" x14ac:dyDescent="0.15">
      <c r="A8607" t="s">
        <v>10265</v>
      </c>
      <c r="B8607" s="6">
        <v>1821169</v>
      </c>
    </row>
    <row r="8608" spans="1:2" x14ac:dyDescent="0.15">
      <c r="A8608" t="s">
        <v>10266</v>
      </c>
      <c r="B8608" s="6">
        <v>1866547</v>
      </c>
    </row>
    <row r="8609" spans="1:2" x14ac:dyDescent="0.15">
      <c r="A8609" t="s">
        <v>10267</v>
      </c>
      <c r="B8609" s="6">
        <v>1859392</v>
      </c>
    </row>
    <row r="8610" spans="1:2" x14ac:dyDescent="0.15">
      <c r="A8610" t="s">
        <v>10268</v>
      </c>
      <c r="B8610" s="6">
        <v>1781929</v>
      </c>
    </row>
    <row r="8611" spans="1:2" x14ac:dyDescent="0.15">
      <c r="A8611" t="s">
        <v>10269</v>
      </c>
      <c r="B8611" s="6">
        <v>1847806</v>
      </c>
    </row>
    <row r="8612" spans="1:2" x14ac:dyDescent="0.15">
      <c r="A8612" t="s">
        <v>10270</v>
      </c>
      <c r="B8612" s="6">
        <v>1816723</v>
      </c>
    </row>
    <row r="8613" spans="1:2" x14ac:dyDescent="0.15">
      <c r="A8613" t="s">
        <v>10271</v>
      </c>
      <c r="B8613" s="6">
        <v>1734237</v>
      </c>
    </row>
    <row r="8614" spans="1:2" x14ac:dyDescent="0.15">
      <c r="A8614" t="s">
        <v>10272</v>
      </c>
      <c r="B8614" s="6">
        <v>1392449</v>
      </c>
    </row>
    <row r="8615" spans="1:2" x14ac:dyDescent="0.15">
      <c r="A8615" t="s">
        <v>10273</v>
      </c>
      <c r="B8615" s="6">
        <v>1858939</v>
      </c>
    </row>
    <row r="8616" spans="1:2" x14ac:dyDescent="0.15">
      <c r="A8616" t="s">
        <v>10274</v>
      </c>
      <c r="B8616" s="6">
        <v>1834526</v>
      </c>
    </row>
    <row r="8617" spans="1:2" x14ac:dyDescent="0.15">
      <c r="A8617" t="s">
        <v>10275</v>
      </c>
      <c r="B8617" s="6">
        <v>1791405</v>
      </c>
    </row>
    <row r="8618" spans="1:2" x14ac:dyDescent="0.15">
      <c r="A8618" t="s">
        <v>10276</v>
      </c>
      <c r="B8618" s="6">
        <v>1915760</v>
      </c>
    </row>
    <row r="8619" spans="1:2" x14ac:dyDescent="0.15">
      <c r="A8619" t="s">
        <v>10277</v>
      </c>
      <c r="B8619" s="6">
        <v>1842556</v>
      </c>
    </row>
    <row r="8620" spans="1:2" x14ac:dyDescent="0.15">
      <c r="A8620" t="s">
        <v>2367</v>
      </c>
      <c r="B8620" s="6">
        <v>1888012</v>
      </c>
    </row>
    <row r="8621" spans="1:2" x14ac:dyDescent="0.15">
      <c r="A8621" t="s">
        <v>10278</v>
      </c>
      <c r="B8621" s="6">
        <v>1850529</v>
      </c>
    </row>
    <row r="8622" spans="1:2" x14ac:dyDescent="0.15">
      <c r="A8622" t="s">
        <v>10279</v>
      </c>
      <c r="B8622" s="6">
        <v>1894370</v>
      </c>
    </row>
    <row r="8623" spans="1:2" x14ac:dyDescent="0.15">
      <c r="A8623" t="s">
        <v>10280</v>
      </c>
      <c r="B8623" s="6">
        <v>1871667</v>
      </c>
    </row>
    <row r="8624" spans="1:2" x14ac:dyDescent="0.15">
      <c r="A8624" t="s">
        <v>10281</v>
      </c>
      <c r="B8624" s="6">
        <v>1892480</v>
      </c>
    </row>
    <row r="8625" spans="1:2" x14ac:dyDescent="0.15">
      <c r="A8625" t="s">
        <v>10282</v>
      </c>
      <c r="B8625" s="6">
        <v>1615647</v>
      </c>
    </row>
    <row r="8626" spans="1:2" x14ac:dyDescent="0.15">
      <c r="A8626" t="s">
        <v>10283</v>
      </c>
      <c r="B8626" s="6">
        <v>1874875</v>
      </c>
    </row>
    <row r="8627" spans="1:2" x14ac:dyDescent="0.15">
      <c r="A8627" t="s">
        <v>10284</v>
      </c>
      <c r="B8627" s="6">
        <v>1865533</v>
      </c>
    </row>
    <row r="8628" spans="1:2" x14ac:dyDescent="0.15">
      <c r="A8628" t="s">
        <v>10285</v>
      </c>
      <c r="B8628" s="6">
        <v>1807616</v>
      </c>
    </row>
    <row r="8629" spans="1:2" x14ac:dyDescent="0.15">
      <c r="A8629" t="s">
        <v>713</v>
      </c>
      <c r="B8629" s="6">
        <v>1861657</v>
      </c>
    </row>
    <row r="8630" spans="1:2" x14ac:dyDescent="0.15">
      <c r="A8630" t="s">
        <v>10286</v>
      </c>
      <c r="B8630" s="6">
        <v>1809691</v>
      </c>
    </row>
    <row r="8631" spans="1:2" x14ac:dyDescent="0.15">
      <c r="A8631" t="s">
        <v>10287</v>
      </c>
      <c r="B8631" s="6">
        <v>1742341</v>
      </c>
    </row>
    <row r="8632" spans="1:2" x14ac:dyDescent="0.15">
      <c r="A8632" t="s">
        <v>10288</v>
      </c>
      <c r="B8632" s="6">
        <v>1855557</v>
      </c>
    </row>
    <row r="8633" spans="1:2" x14ac:dyDescent="0.15">
      <c r="A8633" t="s">
        <v>10289</v>
      </c>
      <c r="B8633" s="6">
        <v>1892322</v>
      </c>
    </row>
    <row r="8634" spans="1:2" x14ac:dyDescent="0.15">
      <c r="A8634" t="s">
        <v>10290</v>
      </c>
      <c r="B8634" s="6">
        <v>1714420</v>
      </c>
    </row>
    <row r="8635" spans="1:2" x14ac:dyDescent="0.15">
      <c r="A8635" t="s">
        <v>10291</v>
      </c>
      <c r="B8635" s="6">
        <v>1561032</v>
      </c>
    </row>
    <row r="8636" spans="1:2" x14ac:dyDescent="0.15">
      <c r="A8636" t="s">
        <v>10292</v>
      </c>
      <c r="B8636" s="6">
        <v>1816978</v>
      </c>
    </row>
    <row r="8637" spans="1:2" x14ac:dyDescent="0.15">
      <c r="A8637" t="s">
        <v>2395</v>
      </c>
      <c r="B8637" s="6">
        <v>1867684</v>
      </c>
    </row>
    <row r="8638" spans="1:2" x14ac:dyDescent="0.15">
      <c r="A8638" t="s">
        <v>10293</v>
      </c>
      <c r="B8638" s="6">
        <v>1413891</v>
      </c>
    </row>
    <row r="8639" spans="1:2" x14ac:dyDescent="0.15">
      <c r="A8639" t="s">
        <v>10294</v>
      </c>
      <c r="B8639" s="6">
        <v>1144546</v>
      </c>
    </row>
    <row r="8640" spans="1:2" x14ac:dyDescent="0.15">
      <c r="A8640" t="s">
        <v>10295</v>
      </c>
      <c r="B8640" s="6">
        <v>1849812</v>
      </c>
    </row>
    <row r="8641" spans="1:2" x14ac:dyDescent="0.15">
      <c r="A8641" t="s">
        <v>10296</v>
      </c>
      <c r="B8641" s="6">
        <v>1900554</v>
      </c>
    </row>
    <row r="8642" spans="1:2" x14ac:dyDescent="0.15">
      <c r="A8642" t="s">
        <v>10297</v>
      </c>
      <c r="B8642" s="6">
        <v>1812673</v>
      </c>
    </row>
    <row r="8643" spans="1:2" x14ac:dyDescent="0.15">
      <c r="A8643" t="s">
        <v>10298</v>
      </c>
      <c r="B8643" s="6">
        <v>1862935</v>
      </c>
    </row>
    <row r="8644" spans="1:2" x14ac:dyDescent="0.15">
      <c r="A8644" t="s">
        <v>10299</v>
      </c>
      <c r="B8644" s="6">
        <v>1819496</v>
      </c>
    </row>
    <row r="8645" spans="1:2" x14ac:dyDescent="0.15">
      <c r="A8645" t="s">
        <v>10300</v>
      </c>
      <c r="B8645" s="6">
        <v>1866838</v>
      </c>
    </row>
    <row r="8646" spans="1:2" x14ac:dyDescent="0.15">
      <c r="A8646" t="s">
        <v>10301</v>
      </c>
      <c r="B8646" s="6">
        <v>1698508</v>
      </c>
    </row>
    <row r="8647" spans="1:2" x14ac:dyDescent="0.15">
      <c r="A8647" t="s">
        <v>10302</v>
      </c>
      <c r="B8647" s="6">
        <v>1846550</v>
      </c>
    </row>
    <row r="8648" spans="1:2" x14ac:dyDescent="0.15">
      <c r="A8648" t="s">
        <v>10303</v>
      </c>
      <c r="B8648" s="6">
        <v>1814963</v>
      </c>
    </row>
    <row r="8649" spans="1:2" x14ac:dyDescent="0.15">
      <c r="A8649" t="s">
        <v>10304</v>
      </c>
      <c r="B8649" s="6">
        <v>1837177</v>
      </c>
    </row>
    <row r="8650" spans="1:2" x14ac:dyDescent="0.15">
      <c r="A8650" t="s">
        <v>10305</v>
      </c>
      <c r="B8650" s="6">
        <v>1878482</v>
      </c>
    </row>
    <row r="8651" spans="1:2" x14ac:dyDescent="0.15">
      <c r="A8651" t="s">
        <v>10306</v>
      </c>
      <c r="B8651" s="6">
        <v>1759124</v>
      </c>
    </row>
    <row r="8652" spans="1:2" x14ac:dyDescent="0.15">
      <c r="A8652" t="s">
        <v>10307</v>
      </c>
      <c r="B8652" s="6">
        <v>1892876</v>
      </c>
    </row>
    <row r="8653" spans="1:2" x14ac:dyDescent="0.15">
      <c r="A8653" t="s">
        <v>10308</v>
      </c>
      <c r="B8653" s="6">
        <v>1690012</v>
      </c>
    </row>
    <row r="8654" spans="1:2" x14ac:dyDescent="0.15">
      <c r="A8654" t="s">
        <v>10309</v>
      </c>
      <c r="B8654" s="6">
        <v>1030192</v>
      </c>
    </row>
    <row r="8655" spans="1:2" x14ac:dyDescent="0.15">
      <c r="A8655" t="s">
        <v>10310</v>
      </c>
      <c r="B8655" s="6">
        <v>1688487</v>
      </c>
    </row>
    <row r="8656" spans="1:2" x14ac:dyDescent="0.15">
      <c r="A8656" t="s">
        <v>10311</v>
      </c>
      <c r="B8656" s="6">
        <v>1876581</v>
      </c>
    </row>
    <row r="8657" spans="1:2" x14ac:dyDescent="0.15">
      <c r="A8657" t="s">
        <v>2382</v>
      </c>
      <c r="B8657" s="6">
        <v>1885768</v>
      </c>
    </row>
    <row r="8658" spans="1:2" x14ac:dyDescent="0.15">
      <c r="A8658" t="s">
        <v>10312</v>
      </c>
      <c r="B8658" s="6">
        <v>1753373</v>
      </c>
    </row>
    <row r="8659" spans="1:2" x14ac:dyDescent="0.15">
      <c r="A8659" t="s">
        <v>10313</v>
      </c>
      <c r="B8659" s="6">
        <v>1835104</v>
      </c>
    </row>
    <row r="8660" spans="1:2" x14ac:dyDescent="0.15">
      <c r="A8660" t="s">
        <v>2392</v>
      </c>
      <c r="B8660" s="6">
        <v>1567264</v>
      </c>
    </row>
    <row r="8661" spans="1:2" x14ac:dyDescent="0.15">
      <c r="A8661" t="s">
        <v>10314</v>
      </c>
      <c r="B8661" s="6">
        <v>1867443</v>
      </c>
    </row>
    <row r="8662" spans="1:2" x14ac:dyDescent="0.15">
      <c r="A8662" t="s">
        <v>10315</v>
      </c>
      <c r="B8662" s="6">
        <v>1130889</v>
      </c>
    </row>
    <row r="8663" spans="1:2" x14ac:dyDescent="0.15">
      <c r="A8663" t="s">
        <v>10316</v>
      </c>
      <c r="B8663" s="6">
        <v>1770540</v>
      </c>
    </row>
    <row r="8664" spans="1:2" x14ac:dyDescent="0.15">
      <c r="A8664" t="s">
        <v>2300</v>
      </c>
      <c r="B8664" s="6">
        <v>1907685</v>
      </c>
    </row>
    <row r="8665" spans="1:2" x14ac:dyDescent="0.15">
      <c r="A8665" t="s">
        <v>10317</v>
      </c>
      <c r="B8665" s="6">
        <v>1842431</v>
      </c>
    </row>
    <row r="8666" spans="1:2" x14ac:dyDescent="0.15">
      <c r="A8666" t="s">
        <v>10318</v>
      </c>
      <c r="B8666" s="6">
        <v>1498547</v>
      </c>
    </row>
    <row r="8667" spans="1:2" x14ac:dyDescent="0.15">
      <c r="A8667" t="s">
        <v>10319</v>
      </c>
      <c r="B8667" s="6">
        <v>1690996</v>
      </c>
    </row>
    <row r="8668" spans="1:2" x14ac:dyDescent="0.15">
      <c r="A8668" t="s">
        <v>10320</v>
      </c>
      <c r="B8668" s="6">
        <v>1737936</v>
      </c>
    </row>
    <row r="8669" spans="1:2" x14ac:dyDescent="0.15">
      <c r="A8669" t="s">
        <v>10321</v>
      </c>
      <c r="B8669" s="6">
        <v>1801956</v>
      </c>
    </row>
    <row r="8670" spans="1:2" x14ac:dyDescent="0.15">
      <c r="A8670" t="s">
        <v>10322</v>
      </c>
      <c r="B8670" s="6">
        <v>1903392</v>
      </c>
    </row>
    <row r="8671" spans="1:2" x14ac:dyDescent="0.15">
      <c r="A8671" t="s">
        <v>10323</v>
      </c>
      <c r="B8671" s="6">
        <v>1673362</v>
      </c>
    </row>
    <row r="8672" spans="1:2" x14ac:dyDescent="0.15">
      <c r="A8672" t="s">
        <v>10324</v>
      </c>
      <c r="B8672" s="6">
        <v>1865248</v>
      </c>
    </row>
    <row r="8673" spans="1:2" x14ac:dyDescent="0.15">
      <c r="A8673" t="s">
        <v>2095</v>
      </c>
      <c r="B8673" s="6">
        <v>1868734</v>
      </c>
    </row>
    <row r="8674" spans="1:2" x14ac:dyDescent="0.15">
      <c r="A8674" t="s">
        <v>10325</v>
      </c>
      <c r="B8674" s="6">
        <v>872202</v>
      </c>
    </row>
    <row r="8675" spans="1:2" x14ac:dyDescent="0.15">
      <c r="A8675" t="s">
        <v>10326</v>
      </c>
      <c r="B8675" s="6">
        <v>1848437</v>
      </c>
    </row>
    <row r="8676" spans="1:2" x14ac:dyDescent="0.15">
      <c r="A8676" t="s">
        <v>10327</v>
      </c>
      <c r="B8676" s="6">
        <v>1108645</v>
      </c>
    </row>
    <row r="8677" spans="1:2" x14ac:dyDescent="0.15">
      <c r="A8677" t="s">
        <v>10328</v>
      </c>
      <c r="B8677" s="6">
        <v>1763925</v>
      </c>
    </row>
    <row r="8678" spans="1:2" x14ac:dyDescent="0.15">
      <c r="A8678" t="s">
        <v>10329</v>
      </c>
      <c r="B8678" s="6">
        <v>1843983</v>
      </c>
    </row>
    <row r="8679" spans="1:2" x14ac:dyDescent="0.15">
      <c r="A8679" t="s">
        <v>10330</v>
      </c>
      <c r="B8679" s="6">
        <v>1883984</v>
      </c>
    </row>
    <row r="8680" spans="1:2" x14ac:dyDescent="0.15">
      <c r="A8680" t="s">
        <v>10331</v>
      </c>
      <c r="B8680" s="6">
        <v>1731899</v>
      </c>
    </row>
    <row r="8681" spans="1:2" x14ac:dyDescent="0.15">
      <c r="A8681" t="s">
        <v>10332</v>
      </c>
      <c r="B8681" s="6">
        <v>1875493</v>
      </c>
    </row>
    <row r="8682" spans="1:2" x14ac:dyDescent="0.15">
      <c r="A8682" t="s">
        <v>10333</v>
      </c>
      <c r="B8682" s="6">
        <v>1844513</v>
      </c>
    </row>
    <row r="8683" spans="1:2" x14ac:dyDescent="0.15">
      <c r="A8683" t="s">
        <v>10334</v>
      </c>
      <c r="B8683" s="6">
        <v>1871717</v>
      </c>
    </row>
    <row r="8684" spans="1:2" x14ac:dyDescent="0.15">
      <c r="A8684" t="s">
        <v>10335</v>
      </c>
      <c r="B8684" s="6">
        <v>1283602</v>
      </c>
    </row>
    <row r="8685" spans="1:2" x14ac:dyDescent="0.15">
      <c r="A8685" t="s">
        <v>10336</v>
      </c>
      <c r="B8685" s="6">
        <v>1823000</v>
      </c>
    </row>
    <row r="8686" spans="1:2" x14ac:dyDescent="0.15">
      <c r="A8686" t="s">
        <v>10337</v>
      </c>
      <c r="B8686" s="6">
        <v>1839341</v>
      </c>
    </row>
    <row r="8687" spans="1:2" x14ac:dyDescent="0.15">
      <c r="A8687" t="s">
        <v>10338</v>
      </c>
      <c r="B8687" s="6">
        <v>1873964</v>
      </c>
    </row>
    <row r="8688" spans="1:2" x14ac:dyDescent="0.15">
      <c r="A8688" t="s">
        <v>10339</v>
      </c>
      <c r="B8688" s="6">
        <v>1762562</v>
      </c>
    </row>
    <row r="8689" spans="1:2" x14ac:dyDescent="0.15">
      <c r="A8689" t="s">
        <v>10340</v>
      </c>
      <c r="B8689" s="6">
        <v>1798458</v>
      </c>
    </row>
    <row r="8690" spans="1:2" x14ac:dyDescent="0.15">
      <c r="A8690" t="s">
        <v>10341</v>
      </c>
      <c r="B8690" s="6">
        <v>1851230</v>
      </c>
    </row>
    <row r="8691" spans="1:2" x14ac:dyDescent="0.15">
      <c r="A8691" t="s">
        <v>10342</v>
      </c>
      <c r="B8691" s="6">
        <v>1876042</v>
      </c>
    </row>
    <row r="8692" spans="1:2" x14ac:dyDescent="0.15">
      <c r="A8692" t="s">
        <v>10343</v>
      </c>
      <c r="B8692" s="6">
        <v>1807794</v>
      </c>
    </row>
    <row r="8693" spans="1:2" x14ac:dyDescent="0.15">
      <c r="A8693" t="s">
        <v>10344</v>
      </c>
      <c r="B8693" s="6">
        <v>1889539</v>
      </c>
    </row>
    <row r="8694" spans="1:2" x14ac:dyDescent="0.15">
      <c r="A8694" t="s">
        <v>10345</v>
      </c>
      <c r="B8694" s="6">
        <v>1498233</v>
      </c>
    </row>
    <row r="8695" spans="1:2" x14ac:dyDescent="0.15">
      <c r="A8695" t="s">
        <v>10346</v>
      </c>
      <c r="B8695" s="6">
        <v>1856242</v>
      </c>
    </row>
    <row r="8696" spans="1:2" x14ac:dyDescent="0.15">
      <c r="A8696" t="s">
        <v>10347</v>
      </c>
      <c r="B8696" s="6">
        <v>1741220</v>
      </c>
    </row>
    <row r="8697" spans="1:2" x14ac:dyDescent="0.15">
      <c r="A8697" t="s">
        <v>10348</v>
      </c>
      <c r="B8697" s="6">
        <v>1567925</v>
      </c>
    </row>
    <row r="8698" spans="1:2" x14ac:dyDescent="0.15">
      <c r="A8698" t="s">
        <v>10349</v>
      </c>
      <c r="B8698" s="6">
        <v>1852353</v>
      </c>
    </row>
    <row r="8699" spans="1:2" x14ac:dyDescent="0.15">
      <c r="A8699" t="s">
        <v>10350</v>
      </c>
      <c r="B8699" s="6">
        <v>1354730</v>
      </c>
    </row>
    <row r="8700" spans="1:2" x14ac:dyDescent="0.15">
      <c r="A8700" t="s">
        <v>10351</v>
      </c>
      <c r="B8700" s="6">
        <v>1862490</v>
      </c>
    </row>
    <row r="8701" spans="1:2" x14ac:dyDescent="0.15">
      <c r="A8701" t="s">
        <v>10352</v>
      </c>
      <c r="B8701" s="6">
        <v>1841408</v>
      </c>
    </row>
    <row r="8702" spans="1:2" x14ac:dyDescent="0.15">
      <c r="A8702" t="s">
        <v>10353</v>
      </c>
      <c r="B8702" s="6">
        <v>1870471</v>
      </c>
    </row>
    <row r="8703" spans="1:2" x14ac:dyDescent="0.15">
      <c r="A8703" t="s">
        <v>10354</v>
      </c>
      <c r="B8703" s="6">
        <v>1818605</v>
      </c>
    </row>
    <row r="8704" spans="1:2" x14ac:dyDescent="0.15">
      <c r="A8704" t="s">
        <v>10355</v>
      </c>
      <c r="B8704" s="6">
        <v>1848052</v>
      </c>
    </row>
    <row r="8705" spans="1:2" x14ac:dyDescent="0.15">
      <c r="A8705" t="s">
        <v>10356</v>
      </c>
      <c r="B8705" s="6">
        <v>1825786</v>
      </c>
    </row>
    <row r="8706" spans="1:2" x14ac:dyDescent="0.15">
      <c r="A8706" t="s">
        <v>10357</v>
      </c>
      <c r="B8706" s="6">
        <v>1915657</v>
      </c>
    </row>
    <row r="8707" spans="1:2" x14ac:dyDescent="0.15">
      <c r="A8707" t="s">
        <v>10358</v>
      </c>
      <c r="B8707" s="6">
        <v>1882148</v>
      </c>
    </row>
    <row r="8708" spans="1:2" x14ac:dyDescent="0.15">
      <c r="A8708" t="s">
        <v>10359</v>
      </c>
      <c r="B8708" s="6">
        <v>1845168</v>
      </c>
    </row>
    <row r="8709" spans="1:2" x14ac:dyDescent="0.15">
      <c r="A8709" t="s">
        <v>10360</v>
      </c>
      <c r="B8709" s="6">
        <v>1668069</v>
      </c>
    </row>
    <row r="8710" spans="1:2" x14ac:dyDescent="0.15">
      <c r="A8710" t="s">
        <v>10361</v>
      </c>
      <c r="B8710" s="6">
        <v>1886015</v>
      </c>
    </row>
    <row r="8711" spans="1:2" x14ac:dyDescent="0.15">
      <c r="A8711" t="s">
        <v>10362</v>
      </c>
      <c r="B8711" s="6">
        <v>1913577</v>
      </c>
    </row>
    <row r="8712" spans="1:2" x14ac:dyDescent="0.15">
      <c r="A8712" t="s">
        <v>10363</v>
      </c>
      <c r="B8712" s="6">
        <v>1888274</v>
      </c>
    </row>
    <row r="8713" spans="1:2" x14ac:dyDescent="0.15">
      <c r="A8713" t="s">
        <v>10364</v>
      </c>
      <c r="B8713" s="6">
        <v>1854149</v>
      </c>
    </row>
    <row r="8714" spans="1:2" x14ac:dyDescent="0.15">
      <c r="A8714" t="s">
        <v>10365</v>
      </c>
      <c r="B8714" s="6">
        <v>1791929</v>
      </c>
    </row>
    <row r="8715" spans="1:2" x14ac:dyDescent="0.15">
      <c r="A8715" t="s">
        <v>10366</v>
      </c>
      <c r="B8715" s="6">
        <v>1880613</v>
      </c>
    </row>
    <row r="8716" spans="1:2" x14ac:dyDescent="0.15">
      <c r="A8716" t="s">
        <v>10367</v>
      </c>
      <c r="B8716" s="6">
        <v>1833756</v>
      </c>
    </row>
    <row r="8717" spans="1:2" x14ac:dyDescent="0.15">
      <c r="A8717" t="s">
        <v>2778</v>
      </c>
      <c r="B8717" s="6">
        <v>1871321</v>
      </c>
    </row>
    <row r="8718" spans="1:2" x14ac:dyDescent="0.15">
      <c r="A8718" t="s">
        <v>10368</v>
      </c>
      <c r="B8718" s="6">
        <v>1879560</v>
      </c>
    </row>
    <row r="8719" spans="1:2" x14ac:dyDescent="0.15">
      <c r="A8719" t="s">
        <v>10369</v>
      </c>
      <c r="B8719" s="6">
        <v>1523289</v>
      </c>
    </row>
    <row r="8720" spans="1:2" x14ac:dyDescent="0.15">
      <c r="A8720" t="s">
        <v>10370</v>
      </c>
      <c r="B8720" s="6">
        <v>1419995</v>
      </c>
    </row>
    <row r="8721" spans="1:2" x14ac:dyDescent="0.15">
      <c r="A8721" t="s">
        <v>10371</v>
      </c>
      <c r="B8721" s="6">
        <v>1864132</v>
      </c>
    </row>
    <row r="8722" spans="1:2" x14ac:dyDescent="0.15">
      <c r="A8722" t="s">
        <v>10372</v>
      </c>
      <c r="B8722" s="6">
        <v>949039</v>
      </c>
    </row>
    <row r="8723" spans="1:2" x14ac:dyDescent="0.15">
      <c r="A8723" t="s">
        <v>10373</v>
      </c>
      <c r="B8723" s="6">
        <v>1909658</v>
      </c>
    </row>
    <row r="8724" spans="1:2" x14ac:dyDescent="0.15">
      <c r="A8724" t="s">
        <v>10374</v>
      </c>
      <c r="B8724" s="6">
        <v>1884431</v>
      </c>
    </row>
    <row r="8725" spans="1:2" x14ac:dyDescent="0.15">
      <c r="A8725" t="s">
        <v>10375</v>
      </c>
      <c r="B8725" s="6">
        <v>1914605</v>
      </c>
    </row>
    <row r="8726" spans="1:2" x14ac:dyDescent="0.15">
      <c r="A8726" t="s">
        <v>10376</v>
      </c>
      <c r="B8726" s="6">
        <v>1144169</v>
      </c>
    </row>
    <row r="8727" spans="1:2" x14ac:dyDescent="0.15">
      <c r="A8727" t="s">
        <v>10377</v>
      </c>
      <c r="B8727" s="6">
        <v>1614826</v>
      </c>
    </row>
    <row r="8728" spans="1:2" x14ac:dyDescent="0.15">
      <c r="A8728" t="s">
        <v>10378</v>
      </c>
      <c r="B8728" s="6">
        <v>1809750</v>
      </c>
    </row>
    <row r="8729" spans="1:2" x14ac:dyDescent="0.15">
      <c r="A8729" t="s">
        <v>10379</v>
      </c>
      <c r="B8729" s="6">
        <v>1883389</v>
      </c>
    </row>
    <row r="8730" spans="1:2" x14ac:dyDescent="0.15">
      <c r="A8730" t="s">
        <v>10380</v>
      </c>
      <c r="B8730" s="6">
        <v>1737189</v>
      </c>
    </row>
    <row r="8731" spans="1:2" x14ac:dyDescent="0.15">
      <c r="A8731" t="s">
        <v>10381</v>
      </c>
      <c r="B8731" s="6">
        <v>1830569</v>
      </c>
    </row>
    <row r="8732" spans="1:2" x14ac:dyDescent="0.15">
      <c r="A8732" t="s">
        <v>10382</v>
      </c>
      <c r="B8732" s="6">
        <v>924396</v>
      </c>
    </row>
    <row r="8733" spans="1:2" x14ac:dyDescent="0.15">
      <c r="A8733" t="s">
        <v>10383</v>
      </c>
      <c r="B8733" s="6">
        <v>1575311</v>
      </c>
    </row>
    <row r="8734" spans="1:2" x14ac:dyDescent="0.15">
      <c r="A8734" t="s">
        <v>10384</v>
      </c>
      <c r="B8734" s="6">
        <v>1890671</v>
      </c>
    </row>
    <row r="8735" spans="1:2" x14ac:dyDescent="0.15">
      <c r="A8735" t="s">
        <v>10385</v>
      </c>
      <c r="B8735" s="6">
        <v>1732078</v>
      </c>
    </row>
    <row r="8736" spans="1:2" x14ac:dyDescent="0.15">
      <c r="A8736" t="s">
        <v>10386</v>
      </c>
      <c r="B8736" s="6">
        <v>1901305</v>
      </c>
    </row>
    <row r="8737" spans="1:2" x14ac:dyDescent="0.15">
      <c r="A8737" t="s">
        <v>10387</v>
      </c>
      <c r="B8737" s="6">
        <v>1827821</v>
      </c>
    </row>
    <row r="8738" spans="1:2" x14ac:dyDescent="0.15">
      <c r="A8738" t="s">
        <v>10388</v>
      </c>
      <c r="B8738" s="6">
        <v>1874495</v>
      </c>
    </row>
    <row r="8739" spans="1:2" x14ac:dyDescent="0.15">
      <c r="A8739" t="s">
        <v>10389</v>
      </c>
      <c r="B8739" s="6">
        <v>1737268</v>
      </c>
    </row>
    <row r="8740" spans="1:2" x14ac:dyDescent="0.15">
      <c r="A8740" t="s">
        <v>10390</v>
      </c>
      <c r="B8740" s="6">
        <v>1883631</v>
      </c>
    </row>
    <row r="8741" spans="1:2" x14ac:dyDescent="0.15">
      <c r="A8741" t="s">
        <v>10391</v>
      </c>
      <c r="B8741" s="6">
        <v>1791325</v>
      </c>
    </row>
    <row r="8742" spans="1:2" x14ac:dyDescent="0.15">
      <c r="A8742" t="s">
        <v>10392</v>
      </c>
      <c r="B8742" s="6">
        <v>1785343</v>
      </c>
    </row>
    <row r="8743" spans="1:2" x14ac:dyDescent="0.15">
      <c r="A8743" t="s">
        <v>10393</v>
      </c>
      <c r="B8743" s="6">
        <v>1851182</v>
      </c>
    </row>
    <row r="8744" spans="1:2" x14ac:dyDescent="0.15">
      <c r="A8744" t="s">
        <v>10394</v>
      </c>
      <c r="B8744" s="6">
        <v>1844364</v>
      </c>
    </row>
    <row r="8745" spans="1:2" x14ac:dyDescent="0.15">
      <c r="A8745" t="s">
        <v>10395</v>
      </c>
      <c r="B8745" s="6">
        <v>1864943</v>
      </c>
    </row>
    <row r="8746" spans="1:2" x14ac:dyDescent="0.15">
      <c r="A8746" t="s">
        <v>10396</v>
      </c>
      <c r="B8746" s="6">
        <v>1659207</v>
      </c>
    </row>
    <row r="8747" spans="1:2" x14ac:dyDescent="0.15">
      <c r="A8747" t="s">
        <v>10397</v>
      </c>
      <c r="B8747" s="6">
        <v>1787462</v>
      </c>
    </row>
    <row r="8748" spans="1:2" x14ac:dyDescent="0.15">
      <c r="A8748" t="s">
        <v>10398</v>
      </c>
      <c r="B8748" s="6">
        <v>1912582</v>
      </c>
    </row>
    <row r="8749" spans="1:2" x14ac:dyDescent="0.15">
      <c r="A8749" t="s">
        <v>10399</v>
      </c>
      <c r="B8749" s="6">
        <v>1894951</v>
      </c>
    </row>
    <row r="8750" spans="1:2" x14ac:dyDescent="0.15">
      <c r="A8750" t="s">
        <v>10400</v>
      </c>
      <c r="B8750" s="6">
        <v>1852061</v>
      </c>
    </row>
    <row r="8751" spans="1:2" x14ac:dyDescent="0.15">
      <c r="A8751" t="s">
        <v>10401</v>
      </c>
      <c r="B8751" s="6">
        <v>1805586</v>
      </c>
    </row>
    <row r="8752" spans="1:2" x14ac:dyDescent="0.15">
      <c r="A8752" t="s">
        <v>10402</v>
      </c>
      <c r="B8752" s="6">
        <v>1588489</v>
      </c>
    </row>
    <row r="8753" spans="1:2" x14ac:dyDescent="0.15">
      <c r="A8753" t="s">
        <v>10403</v>
      </c>
      <c r="B8753" s="6">
        <v>1657564</v>
      </c>
    </row>
    <row r="8754" spans="1:2" x14ac:dyDescent="0.15">
      <c r="A8754" t="s">
        <v>10404</v>
      </c>
      <c r="B8754" s="6">
        <v>1858912</v>
      </c>
    </row>
    <row r="8755" spans="1:2" x14ac:dyDescent="0.15">
      <c r="A8755" t="s">
        <v>10405</v>
      </c>
      <c r="B8755" s="6">
        <v>1597634</v>
      </c>
    </row>
    <row r="8756" spans="1:2" x14ac:dyDescent="0.15">
      <c r="A8756" t="s">
        <v>2892</v>
      </c>
      <c r="B8756" s="6">
        <v>1506983</v>
      </c>
    </row>
    <row r="8757" spans="1:2" x14ac:dyDescent="0.15">
      <c r="A8757" t="s">
        <v>10406</v>
      </c>
      <c r="B8757" s="6">
        <v>1842327</v>
      </c>
    </row>
    <row r="8758" spans="1:2" x14ac:dyDescent="0.15">
      <c r="A8758" t="s">
        <v>10407</v>
      </c>
      <c r="B8758" s="6">
        <v>1876714</v>
      </c>
    </row>
    <row r="8759" spans="1:2" x14ac:dyDescent="0.15">
      <c r="A8759" t="s">
        <v>10408</v>
      </c>
      <c r="B8759" s="6">
        <v>1853112</v>
      </c>
    </row>
    <row r="8760" spans="1:2" x14ac:dyDescent="0.15">
      <c r="A8760" t="s">
        <v>10409</v>
      </c>
      <c r="B8760" s="6">
        <v>1898496</v>
      </c>
    </row>
    <row r="8761" spans="1:2" x14ac:dyDescent="0.15">
      <c r="A8761" t="s">
        <v>10410</v>
      </c>
      <c r="B8761" s="6">
        <v>1856774</v>
      </c>
    </row>
    <row r="8762" spans="1:2" x14ac:dyDescent="0.15">
      <c r="A8762" t="s">
        <v>10411</v>
      </c>
      <c r="B8762" s="6">
        <v>1858007</v>
      </c>
    </row>
    <row r="8763" spans="1:2" x14ac:dyDescent="0.15">
      <c r="A8763" t="s">
        <v>10412</v>
      </c>
      <c r="B8763" s="6">
        <v>1831299</v>
      </c>
    </row>
    <row r="8764" spans="1:2" x14ac:dyDescent="0.15">
      <c r="A8764" t="s">
        <v>10413</v>
      </c>
      <c r="B8764" s="6">
        <v>1856114</v>
      </c>
    </row>
    <row r="8765" spans="1:2" x14ac:dyDescent="0.15">
      <c r="A8765" t="s">
        <v>10414</v>
      </c>
      <c r="B8765" s="6">
        <v>1889450</v>
      </c>
    </row>
    <row r="8766" spans="1:2" x14ac:dyDescent="0.15">
      <c r="A8766" t="s">
        <v>10415</v>
      </c>
      <c r="B8766" s="6">
        <v>1850010</v>
      </c>
    </row>
    <row r="8767" spans="1:2" x14ac:dyDescent="0.15">
      <c r="A8767" t="s">
        <v>10416</v>
      </c>
      <c r="B8767" s="6">
        <v>1850059</v>
      </c>
    </row>
    <row r="8768" spans="1:2" x14ac:dyDescent="0.15">
      <c r="A8768" t="s">
        <v>10417</v>
      </c>
      <c r="B8768" s="6">
        <v>1558536</v>
      </c>
    </row>
    <row r="8769" spans="1:2" x14ac:dyDescent="0.15">
      <c r="A8769" t="s">
        <v>10418</v>
      </c>
      <c r="B8769" s="6">
        <v>1832351</v>
      </c>
    </row>
    <row r="8770" spans="1:2" x14ac:dyDescent="0.15">
      <c r="A8770" t="s">
        <v>10419</v>
      </c>
      <c r="B8770" s="6">
        <v>1841125</v>
      </c>
    </row>
    <row r="8771" spans="1:2" x14ac:dyDescent="0.15">
      <c r="A8771" t="s">
        <v>10420</v>
      </c>
      <c r="B8771" s="6">
        <v>1353612</v>
      </c>
    </row>
    <row r="8772" spans="1:2" x14ac:dyDescent="0.15">
      <c r="A8772" t="s">
        <v>10421</v>
      </c>
      <c r="B8772" s="6">
        <v>1817565</v>
      </c>
    </row>
    <row r="8773" spans="1:2" x14ac:dyDescent="0.15">
      <c r="A8773" t="s">
        <v>10422</v>
      </c>
      <c r="B8773" s="6">
        <v>1353615</v>
      </c>
    </row>
    <row r="8774" spans="1:2" x14ac:dyDescent="0.15">
      <c r="A8774" t="s">
        <v>10423</v>
      </c>
      <c r="B8774" s="6">
        <v>714395</v>
      </c>
    </row>
    <row r="8775" spans="1:2" x14ac:dyDescent="0.15">
      <c r="A8775" t="s">
        <v>10424</v>
      </c>
      <c r="B8775" s="6">
        <v>1353614</v>
      </c>
    </row>
    <row r="8776" spans="1:2" x14ac:dyDescent="0.15">
      <c r="A8776" t="s">
        <v>10425</v>
      </c>
      <c r="B8776" s="6">
        <v>1353611</v>
      </c>
    </row>
    <row r="8777" spans="1:2" x14ac:dyDescent="0.15">
      <c r="A8777" t="s">
        <v>10426</v>
      </c>
      <c r="B8777" s="6">
        <v>1829237</v>
      </c>
    </row>
    <row r="8778" spans="1:2" x14ac:dyDescent="0.15">
      <c r="A8778" t="s">
        <v>10427</v>
      </c>
      <c r="B8778" s="6">
        <v>1725210</v>
      </c>
    </row>
    <row r="8779" spans="1:2" x14ac:dyDescent="0.15">
      <c r="A8779" t="s">
        <v>10428</v>
      </c>
      <c r="B8779" s="6">
        <v>1705181</v>
      </c>
    </row>
    <row r="8780" spans="1:2" x14ac:dyDescent="0.15">
      <c r="A8780" t="s">
        <v>10429</v>
      </c>
      <c r="B8780" s="6">
        <v>1814728</v>
      </c>
    </row>
    <row r="8781" spans="1:2" x14ac:dyDescent="0.15">
      <c r="A8781" t="s">
        <v>10430</v>
      </c>
      <c r="B8781" s="6">
        <v>1427437</v>
      </c>
    </row>
    <row r="8782" spans="1:2" x14ac:dyDescent="0.15">
      <c r="A8782" t="s">
        <v>10431</v>
      </c>
      <c r="B8782" s="6">
        <v>1493318</v>
      </c>
    </row>
    <row r="8783" spans="1:2" x14ac:dyDescent="0.15">
      <c r="A8783" t="s">
        <v>10432</v>
      </c>
      <c r="B8783" s="6">
        <v>1900402</v>
      </c>
    </row>
    <row r="8784" spans="1:2" x14ac:dyDescent="0.15">
      <c r="A8784" t="s">
        <v>10433</v>
      </c>
      <c r="B8784" s="6">
        <v>1861121</v>
      </c>
    </row>
    <row r="8785" spans="1:2" x14ac:dyDescent="0.15">
      <c r="A8785" t="s">
        <v>10434</v>
      </c>
      <c r="B8785" s="6">
        <v>1171326</v>
      </c>
    </row>
    <row r="8786" spans="1:2" x14ac:dyDescent="0.15">
      <c r="A8786" t="s">
        <v>10435</v>
      </c>
      <c r="B8786" s="6">
        <v>1844019</v>
      </c>
    </row>
    <row r="8787" spans="1:2" x14ac:dyDescent="0.15">
      <c r="A8787" t="s">
        <v>10436</v>
      </c>
      <c r="B8787" s="6">
        <v>1759424</v>
      </c>
    </row>
    <row r="8788" spans="1:2" x14ac:dyDescent="0.15">
      <c r="A8788" t="s">
        <v>10437</v>
      </c>
      <c r="B8788" s="6">
        <v>1861853</v>
      </c>
    </row>
    <row r="8789" spans="1:2" x14ac:dyDescent="0.15">
      <c r="A8789" t="s">
        <v>10438</v>
      </c>
      <c r="B8789" s="6">
        <v>1821534</v>
      </c>
    </row>
    <row r="8790" spans="1:2" x14ac:dyDescent="0.15">
      <c r="A8790" t="s">
        <v>10439</v>
      </c>
      <c r="B8790" s="6">
        <v>1459762</v>
      </c>
    </row>
    <row r="8791" spans="1:2" x14ac:dyDescent="0.15">
      <c r="A8791" t="s">
        <v>10440</v>
      </c>
      <c r="B8791" s="6">
        <v>1861797</v>
      </c>
    </row>
    <row r="8792" spans="1:2" x14ac:dyDescent="0.15">
      <c r="A8792" t="s">
        <v>10441</v>
      </c>
      <c r="B8792" s="6">
        <v>1688897</v>
      </c>
    </row>
    <row r="8793" spans="1:2" x14ac:dyDescent="0.15">
      <c r="A8793" t="s">
        <v>10442</v>
      </c>
      <c r="B8793" s="6">
        <v>1807689</v>
      </c>
    </row>
    <row r="8794" spans="1:2" x14ac:dyDescent="0.15">
      <c r="A8794" t="s">
        <v>10443</v>
      </c>
      <c r="B8794" s="6">
        <v>1747624</v>
      </c>
    </row>
    <row r="8795" spans="1:2" x14ac:dyDescent="0.15">
      <c r="A8795" t="s">
        <v>10444</v>
      </c>
      <c r="B8795" s="6">
        <v>1868951</v>
      </c>
    </row>
    <row r="8796" spans="1:2" x14ac:dyDescent="0.15">
      <c r="A8796" t="s">
        <v>10445</v>
      </c>
      <c r="B8796" s="6">
        <v>1888654</v>
      </c>
    </row>
    <row r="8797" spans="1:2" x14ac:dyDescent="0.15">
      <c r="A8797" t="s">
        <v>10446</v>
      </c>
      <c r="B8797" s="6">
        <v>726516</v>
      </c>
    </row>
    <row r="8798" spans="1:2" x14ac:dyDescent="0.15">
      <c r="A8798" t="s">
        <v>10447</v>
      </c>
      <c r="B8798" s="6">
        <v>1852407</v>
      </c>
    </row>
    <row r="8799" spans="1:2" x14ac:dyDescent="0.15">
      <c r="A8799" t="s">
        <v>10448</v>
      </c>
      <c r="B8799" s="6">
        <v>1858258</v>
      </c>
    </row>
    <row r="8800" spans="1:2" x14ac:dyDescent="0.15">
      <c r="A8800" t="s">
        <v>10449</v>
      </c>
      <c r="B8800" s="6">
        <v>1906133</v>
      </c>
    </row>
    <row r="8801" spans="1:2" x14ac:dyDescent="0.15">
      <c r="A8801" t="s">
        <v>10450</v>
      </c>
      <c r="B8801" s="6">
        <v>1889123</v>
      </c>
    </row>
    <row r="8802" spans="1:2" x14ac:dyDescent="0.15">
      <c r="A8802" t="s">
        <v>10451</v>
      </c>
      <c r="B8802" s="6">
        <v>1860220</v>
      </c>
    </row>
    <row r="8803" spans="1:2" x14ac:dyDescent="0.15">
      <c r="A8803" t="s">
        <v>10452</v>
      </c>
      <c r="B8803" s="6">
        <v>1879373</v>
      </c>
    </row>
    <row r="8804" spans="1:2" x14ac:dyDescent="0.15">
      <c r="A8804" t="s">
        <v>10453</v>
      </c>
      <c r="B8804" s="6">
        <v>1908984</v>
      </c>
    </row>
    <row r="8805" spans="1:2" x14ac:dyDescent="0.15">
      <c r="A8805" t="s">
        <v>2393</v>
      </c>
      <c r="B8805" s="6">
        <v>1555192</v>
      </c>
    </row>
    <row r="8806" spans="1:2" x14ac:dyDescent="0.15">
      <c r="A8806" t="s">
        <v>2754</v>
      </c>
      <c r="B8806" s="6">
        <v>1872789</v>
      </c>
    </row>
    <row r="8807" spans="1:2" x14ac:dyDescent="0.15">
      <c r="A8807" t="s">
        <v>10454</v>
      </c>
      <c r="B8807" s="6">
        <v>1880047</v>
      </c>
    </row>
    <row r="8808" spans="1:2" x14ac:dyDescent="0.15">
      <c r="A8808" t="s">
        <v>10455</v>
      </c>
      <c r="B8808" s="6">
        <v>1885493</v>
      </c>
    </row>
    <row r="8809" spans="1:2" x14ac:dyDescent="0.15">
      <c r="A8809" t="s">
        <v>10456</v>
      </c>
      <c r="B8809" s="6">
        <v>1865833</v>
      </c>
    </row>
    <row r="8810" spans="1:2" x14ac:dyDescent="0.15">
      <c r="A8810" t="s">
        <v>10457</v>
      </c>
      <c r="B8810" s="6">
        <v>1754836</v>
      </c>
    </row>
    <row r="8811" spans="1:2" x14ac:dyDescent="0.15">
      <c r="A8811" t="s">
        <v>10458</v>
      </c>
      <c r="B8811" s="6">
        <v>1907184</v>
      </c>
    </row>
    <row r="8812" spans="1:2" x14ac:dyDescent="0.15">
      <c r="A8812" t="s">
        <v>10459</v>
      </c>
      <c r="B8812" s="6">
        <v>1348952</v>
      </c>
    </row>
    <row r="8813" spans="1:2" x14ac:dyDescent="0.15">
      <c r="A8813" t="s">
        <v>10460</v>
      </c>
      <c r="B8813" s="6">
        <v>1751156</v>
      </c>
    </row>
    <row r="8814" spans="1:2" x14ac:dyDescent="0.15">
      <c r="A8814" t="s">
        <v>10461</v>
      </c>
      <c r="B8814" s="6">
        <v>1851366</v>
      </c>
    </row>
    <row r="8815" spans="1:2" x14ac:dyDescent="0.15">
      <c r="A8815" t="s">
        <v>10462</v>
      </c>
      <c r="B8815" s="6">
        <v>1888447</v>
      </c>
    </row>
    <row r="8816" spans="1:2" x14ac:dyDescent="0.15">
      <c r="A8816" t="s">
        <v>10463</v>
      </c>
      <c r="B8816" s="6">
        <v>1814287</v>
      </c>
    </row>
    <row r="8817" spans="1:2" x14ac:dyDescent="0.15">
      <c r="A8817" t="s">
        <v>10464</v>
      </c>
      <c r="B8817" s="6">
        <v>1877322</v>
      </c>
    </row>
    <row r="8818" spans="1:2" x14ac:dyDescent="0.15">
      <c r="A8818" t="s">
        <v>10465</v>
      </c>
      <c r="B8818" s="6">
        <v>1865506</v>
      </c>
    </row>
    <row r="8819" spans="1:2" x14ac:dyDescent="0.15">
      <c r="A8819" t="s">
        <v>2739</v>
      </c>
      <c r="B8819" s="6">
        <v>1420800</v>
      </c>
    </row>
    <row r="8820" spans="1:2" x14ac:dyDescent="0.15">
      <c r="A8820" t="s">
        <v>10466</v>
      </c>
      <c r="B8820" s="6">
        <v>1870925</v>
      </c>
    </row>
    <row r="8821" spans="1:2" x14ac:dyDescent="0.15">
      <c r="A8821" t="s">
        <v>10467</v>
      </c>
      <c r="B8821" s="6">
        <v>1843917</v>
      </c>
    </row>
    <row r="8822" spans="1:2" x14ac:dyDescent="0.15">
      <c r="A8822" t="s">
        <v>10468</v>
      </c>
      <c r="B8822" s="6">
        <v>887396</v>
      </c>
    </row>
    <row r="8823" spans="1:2" x14ac:dyDescent="0.15">
      <c r="A8823" t="s">
        <v>10469</v>
      </c>
      <c r="B8823" s="6">
        <v>1690437</v>
      </c>
    </row>
    <row r="8824" spans="1:2" x14ac:dyDescent="0.15">
      <c r="A8824" t="s">
        <v>10470</v>
      </c>
      <c r="B8824" s="6">
        <v>1409999</v>
      </c>
    </row>
    <row r="8825" spans="1:2" x14ac:dyDescent="0.15">
      <c r="A8825" t="s">
        <v>10471</v>
      </c>
      <c r="B8825" s="6">
        <v>1814102</v>
      </c>
    </row>
    <row r="8826" spans="1:2" x14ac:dyDescent="0.15">
      <c r="A8826" t="s">
        <v>10472</v>
      </c>
      <c r="B8826" s="6">
        <v>1871130</v>
      </c>
    </row>
    <row r="8827" spans="1:2" x14ac:dyDescent="0.15">
      <c r="A8827" t="s">
        <v>10473</v>
      </c>
      <c r="B8827" s="6">
        <v>835662</v>
      </c>
    </row>
    <row r="8828" spans="1:2" x14ac:dyDescent="0.15">
      <c r="A8828" t="s">
        <v>10474</v>
      </c>
      <c r="B8828" s="6">
        <v>1855302</v>
      </c>
    </row>
    <row r="8829" spans="1:2" x14ac:dyDescent="0.15">
      <c r="A8829" t="s">
        <v>10475</v>
      </c>
      <c r="B8829" s="6">
        <v>1866030</v>
      </c>
    </row>
    <row r="8830" spans="1:2" x14ac:dyDescent="0.15">
      <c r="A8830" t="s">
        <v>10476</v>
      </c>
      <c r="B8830" s="6">
        <v>1787123</v>
      </c>
    </row>
    <row r="8831" spans="1:2" x14ac:dyDescent="0.15">
      <c r="A8831" t="s">
        <v>10477</v>
      </c>
      <c r="B8831" s="6">
        <v>1610940</v>
      </c>
    </row>
    <row r="8832" spans="1:2" x14ac:dyDescent="0.15">
      <c r="A8832" t="s">
        <v>10478</v>
      </c>
      <c r="B8832" s="6">
        <v>1831833</v>
      </c>
    </row>
    <row r="8833" spans="1:2" x14ac:dyDescent="0.15">
      <c r="A8833" t="s">
        <v>10479</v>
      </c>
      <c r="B8833" s="6">
        <v>1809587</v>
      </c>
    </row>
    <row r="8834" spans="1:2" x14ac:dyDescent="0.15">
      <c r="A8834" t="s">
        <v>10480</v>
      </c>
      <c r="B8834" s="6">
        <v>1758951</v>
      </c>
    </row>
    <row r="8835" spans="1:2" x14ac:dyDescent="0.15">
      <c r="A8835" t="s">
        <v>10481</v>
      </c>
      <c r="B8835" s="6">
        <v>1844740</v>
      </c>
    </row>
    <row r="8836" spans="1:2" x14ac:dyDescent="0.15">
      <c r="A8836" t="s">
        <v>10482</v>
      </c>
      <c r="B8836" s="6">
        <v>1916902</v>
      </c>
    </row>
    <row r="8837" spans="1:2" x14ac:dyDescent="0.15">
      <c r="A8837" t="s">
        <v>10483</v>
      </c>
      <c r="B8837" s="6">
        <v>1710523</v>
      </c>
    </row>
    <row r="8838" spans="1:2" x14ac:dyDescent="0.15">
      <c r="A8838" t="s">
        <v>2659</v>
      </c>
      <c r="B8838" s="6">
        <v>1886799</v>
      </c>
    </row>
    <row r="8839" spans="1:2" x14ac:dyDescent="0.15">
      <c r="A8839" t="s">
        <v>10484</v>
      </c>
      <c r="B8839" s="6">
        <v>1518720</v>
      </c>
    </row>
    <row r="8840" spans="1:2" x14ac:dyDescent="0.15">
      <c r="A8840" t="s">
        <v>10485</v>
      </c>
      <c r="B8840" s="6">
        <v>1101215</v>
      </c>
    </row>
    <row r="8841" spans="1:2" x14ac:dyDescent="0.15">
      <c r="A8841" t="s">
        <v>10486</v>
      </c>
      <c r="B8841" s="6">
        <v>1749817</v>
      </c>
    </row>
    <row r="8842" spans="1:2" x14ac:dyDescent="0.15">
      <c r="A8842" t="s">
        <v>10487</v>
      </c>
      <c r="B8842" s="6">
        <v>1880441</v>
      </c>
    </row>
    <row r="8843" spans="1:2" x14ac:dyDescent="0.15">
      <c r="A8843" t="s">
        <v>10488</v>
      </c>
      <c r="B8843" s="6">
        <v>1856724</v>
      </c>
    </row>
    <row r="8844" spans="1:2" x14ac:dyDescent="0.15">
      <c r="A8844" t="s">
        <v>10489</v>
      </c>
      <c r="B8844" s="6">
        <v>1865120</v>
      </c>
    </row>
    <row r="8845" spans="1:2" x14ac:dyDescent="0.15">
      <c r="A8845" t="s">
        <v>10490</v>
      </c>
      <c r="B8845" s="6">
        <v>1545772</v>
      </c>
    </row>
    <row r="8846" spans="1:2" x14ac:dyDescent="0.15">
      <c r="A8846" t="s">
        <v>10491</v>
      </c>
      <c r="B8846" s="6">
        <v>1901215</v>
      </c>
    </row>
    <row r="8847" spans="1:2" x14ac:dyDescent="0.15">
      <c r="A8847" t="s">
        <v>10492</v>
      </c>
      <c r="B8847" s="6">
        <v>1494582</v>
      </c>
    </row>
    <row r="8848" spans="1:2" x14ac:dyDescent="0.15">
      <c r="A8848" t="s">
        <v>10493</v>
      </c>
      <c r="B8848" s="6">
        <v>1856961</v>
      </c>
    </row>
    <row r="8849" spans="1:2" x14ac:dyDescent="0.15">
      <c r="A8849" t="s">
        <v>10494</v>
      </c>
      <c r="B8849" s="6">
        <v>1829311</v>
      </c>
    </row>
    <row r="8850" spans="1:2" x14ac:dyDescent="0.15">
      <c r="A8850" t="s">
        <v>10495</v>
      </c>
      <c r="B8850" s="6">
        <v>1899005</v>
      </c>
    </row>
    <row r="8851" spans="1:2" x14ac:dyDescent="0.15">
      <c r="A8851" t="s">
        <v>10496</v>
      </c>
      <c r="B8851" s="6">
        <v>1400561</v>
      </c>
    </row>
    <row r="8852" spans="1:2" x14ac:dyDescent="0.15">
      <c r="A8852" t="s">
        <v>2627</v>
      </c>
      <c r="B8852" s="6">
        <v>1411690</v>
      </c>
    </row>
    <row r="8853" spans="1:2" x14ac:dyDescent="0.15">
      <c r="A8853" t="s">
        <v>10497</v>
      </c>
      <c r="B8853" s="6">
        <v>1472494</v>
      </c>
    </row>
    <row r="8854" spans="1:2" x14ac:dyDescent="0.15">
      <c r="A8854" t="s">
        <v>10498</v>
      </c>
      <c r="B8854" s="6">
        <v>1877788</v>
      </c>
    </row>
    <row r="8855" spans="1:2" x14ac:dyDescent="0.15">
      <c r="A8855" t="s">
        <v>10499</v>
      </c>
      <c r="B8855" s="6">
        <v>1580733</v>
      </c>
    </row>
    <row r="8856" spans="1:2" x14ac:dyDescent="0.15">
      <c r="A8856" t="s">
        <v>10500</v>
      </c>
      <c r="B8856" s="6">
        <v>1843370</v>
      </c>
    </row>
    <row r="8857" spans="1:2" x14ac:dyDescent="0.15">
      <c r="A8857" t="s">
        <v>10501</v>
      </c>
      <c r="B8857" s="6">
        <v>1905874</v>
      </c>
    </row>
    <row r="8858" spans="1:2" x14ac:dyDescent="0.15">
      <c r="A8858" t="s">
        <v>1978</v>
      </c>
      <c r="B8858" s="6">
        <v>1889109</v>
      </c>
    </row>
    <row r="8859" spans="1:2" x14ac:dyDescent="0.15">
      <c r="A8859" t="s">
        <v>2724</v>
      </c>
      <c r="B8859" s="6">
        <v>1860742</v>
      </c>
    </row>
    <row r="8860" spans="1:2" x14ac:dyDescent="0.15">
      <c r="A8860" t="s">
        <v>10502</v>
      </c>
      <c r="B8860" s="6">
        <v>1759528</v>
      </c>
    </row>
    <row r="8861" spans="1:2" x14ac:dyDescent="0.15">
      <c r="A8861" t="s">
        <v>10503</v>
      </c>
      <c r="B8861" s="6">
        <v>1856653</v>
      </c>
    </row>
    <row r="8862" spans="1:2" x14ac:dyDescent="0.15">
      <c r="A8862" t="s">
        <v>10504</v>
      </c>
      <c r="B8862" s="6">
        <v>1723788</v>
      </c>
    </row>
    <row r="8863" spans="1:2" x14ac:dyDescent="0.15">
      <c r="A8863" t="s">
        <v>10505</v>
      </c>
      <c r="B8863" s="6">
        <v>1864163</v>
      </c>
    </row>
    <row r="8864" spans="1:2" x14ac:dyDescent="0.15">
      <c r="A8864" t="s">
        <v>10506</v>
      </c>
      <c r="B8864" s="6">
        <v>1712762</v>
      </c>
    </row>
    <row r="8865" spans="1:2" x14ac:dyDescent="0.15">
      <c r="A8865" t="s">
        <v>10507</v>
      </c>
      <c r="B8865" s="6">
        <v>1753391</v>
      </c>
    </row>
    <row r="8866" spans="1:2" x14ac:dyDescent="0.15">
      <c r="A8866" t="s">
        <v>10508</v>
      </c>
      <c r="B8866" s="6">
        <v>1836057</v>
      </c>
    </row>
    <row r="8867" spans="1:2" x14ac:dyDescent="0.15">
      <c r="A8867" t="s">
        <v>10509</v>
      </c>
      <c r="B8867" s="6">
        <v>1903382</v>
      </c>
    </row>
    <row r="8868" spans="1:2" x14ac:dyDescent="0.15">
      <c r="A8868" t="s">
        <v>10510</v>
      </c>
      <c r="B8868" s="6">
        <v>1850391</v>
      </c>
    </row>
    <row r="8869" spans="1:2" x14ac:dyDescent="0.15">
      <c r="A8869" t="s">
        <v>10511</v>
      </c>
      <c r="B8869" s="6">
        <v>1844028</v>
      </c>
    </row>
    <row r="8870" spans="1:2" x14ac:dyDescent="0.15">
      <c r="A8870" t="s">
        <v>10512</v>
      </c>
      <c r="B8870" s="6">
        <v>1846599</v>
      </c>
    </row>
    <row r="8871" spans="1:2" x14ac:dyDescent="0.15">
      <c r="A8871" t="s">
        <v>10513</v>
      </c>
      <c r="B8871" s="6">
        <v>1735556</v>
      </c>
    </row>
    <row r="8872" spans="1:2" x14ac:dyDescent="0.15">
      <c r="A8872" t="s">
        <v>10514</v>
      </c>
      <c r="B8872" s="6">
        <v>1709385</v>
      </c>
    </row>
    <row r="8873" spans="1:2" x14ac:dyDescent="0.15">
      <c r="A8873" t="s">
        <v>10515</v>
      </c>
      <c r="B8873" s="6">
        <v>1857971</v>
      </c>
    </row>
    <row r="8874" spans="1:2" x14ac:dyDescent="0.15">
      <c r="A8874" t="s">
        <v>10516</v>
      </c>
      <c r="B8874" s="6">
        <v>1872195</v>
      </c>
    </row>
    <row r="8875" spans="1:2" x14ac:dyDescent="0.15">
      <c r="A8875" t="s">
        <v>10517</v>
      </c>
      <c r="B8875" s="6">
        <v>1724001</v>
      </c>
    </row>
    <row r="8876" spans="1:2" x14ac:dyDescent="0.15">
      <c r="A8876" t="s">
        <v>10518</v>
      </c>
      <c r="B8876" s="6">
        <v>1851651</v>
      </c>
    </row>
    <row r="8877" spans="1:2" x14ac:dyDescent="0.15">
      <c r="A8877" t="s">
        <v>10519</v>
      </c>
      <c r="B8877" s="6">
        <v>1847351</v>
      </c>
    </row>
    <row r="8878" spans="1:2" x14ac:dyDescent="0.15">
      <c r="A8878" t="s">
        <v>10520</v>
      </c>
      <c r="B8878" s="6">
        <v>1891101</v>
      </c>
    </row>
    <row r="8879" spans="1:2" x14ac:dyDescent="0.15">
      <c r="A8879" t="s">
        <v>10521</v>
      </c>
      <c r="B8879" s="6">
        <v>1871638</v>
      </c>
    </row>
    <row r="8880" spans="1:2" x14ac:dyDescent="0.15">
      <c r="A8880" t="s">
        <v>10522</v>
      </c>
      <c r="B8880" s="6">
        <v>1849349</v>
      </c>
    </row>
    <row r="8881" spans="1:2" x14ac:dyDescent="0.15">
      <c r="A8881" t="s">
        <v>10523</v>
      </c>
      <c r="B8881" s="6">
        <v>1846470</v>
      </c>
    </row>
    <row r="8882" spans="1:2" x14ac:dyDescent="0.15">
      <c r="A8882" t="s">
        <v>10524</v>
      </c>
      <c r="B8882" s="6">
        <v>1843080</v>
      </c>
    </row>
    <row r="8883" spans="1:2" x14ac:dyDescent="0.15">
      <c r="A8883" t="s">
        <v>10525</v>
      </c>
      <c r="B8883" s="6">
        <v>1678124</v>
      </c>
    </row>
    <row r="8884" spans="1:2" x14ac:dyDescent="0.15">
      <c r="A8884" t="s">
        <v>10526</v>
      </c>
      <c r="B8884" s="6">
        <v>1750145</v>
      </c>
    </row>
    <row r="8885" spans="1:2" x14ac:dyDescent="0.15">
      <c r="A8885" t="s">
        <v>10527</v>
      </c>
      <c r="B8885" s="6">
        <v>1852633</v>
      </c>
    </row>
    <row r="8886" spans="1:2" x14ac:dyDescent="0.15">
      <c r="A8886" t="s">
        <v>10528</v>
      </c>
      <c r="B8886" s="6">
        <v>1801417</v>
      </c>
    </row>
    <row r="8887" spans="1:2" x14ac:dyDescent="0.15">
      <c r="A8887" t="s">
        <v>10529</v>
      </c>
      <c r="B8887" s="6">
        <v>1849604</v>
      </c>
    </row>
    <row r="8888" spans="1:2" x14ac:dyDescent="0.15">
      <c r="A8888" t="s">
        <v>1440</v>
      </c>
      <c r="B8888" s="6">
        <v>1782107</v>
      </c>
    </row>
    <row r="8889" spans="1:2" x14ac:dyDescent="0.15">
      <c r="A8889" t="s">
        <v>10530</v>
      </c>
      <c r="B8889" s="6">
        <v>1878074</v>
      </c>
    </row>
    <row r="8890" spans="1:2" x14ac:dyDescent="0.15">
      <c r="A8890" t="s">
        <v>10531</v>
      </c>
      <c r="B8890" s="6">
        <v>1848885</v>
      </c>
    </row>
    <row r="8891" spans="1:2" x14ac:dyDescent="0.15">
      <c r="A8891" t="s">
        <v>10532</v>
      </c>
      <c r="B8891" s="6">
        <v>1676197</v>
      </c>
    </row>
    <row r="8892" spans="1:2" x14ac:dyDescent="0.15">
      <c r="A8892" t="s">
        <v>10533</v>
      </c>
      <c r="B8892" s="6">
        <v>1284450</v>
      </c>
    </row>
    <row r="8893" spans="1:2" x14ac:dyDescent="0.15">
      <c r="A8893" t="s">
        <v>10534</v>
      </c>
      <c r="B8893" s="6">
        <v>1893311</v>
      </c>
    </row>
    <row r="8894" spans="1:2" x14ac:dyDescent="0.15">
      <c r="A8894" t="s">
        <v>10535</v>
      </c>
      <c r="B8894" s="6">
        <v>1856948</v>
      </c>
    </row>
    <row r="8895" spans="1:2" x14ac:dyDescent="0.15">
      <c r="A8895" t="s">
        <v>10536</v>
      </c>
      <c r="B8895" s="6">
        <v>1879103</v>
      </c>
    </row>
    <row r="8896" spans="1:2" x14ac:dyDescent="0.15">
      <c r="A8896" t="s">
        <v>10537</v>
      </c>
      <c r="B8896" s="6">
        <v>913341</v>
      </c>
    </row>
    <row r="8897" spans="1:2" x14ac:dyDescent="0.15">
      <c r="A8897" t="s">
        <v>10538</v>
      </c>
      <c r="B8897" s="6">
        <v>1839519</v>
      </c>
    </row>
    <row r="8898" spans="1:2" x14ac:dyDescent="0.15">
      <c r="A8898" t="s">
        <v>10539</v>
      </c>
      <c r="B8898" s="6">
        <v>1765048</v>
      </c>
    </row>
    <row r="8899" spans="1:2" x14ac:dyDescent="0.15">
      <c r="A8899" t="s">
        <v>10540</v>
      </c>
      <c r="B8899" s="6">
        <v>823277</v>
      </c>
    </row>
    <row r="8900" spans="1:2" x14ac:dyDescent="0.15">
      <c r="A8900" t="s">
        <v>10541</v>
      </c>
      <c r="B8900" s="6">
        <v>1825349</v>
      </c>
    </row>
    <row r="8901" spans="1:2" x14ac:dyDescent="0.15">
      <c r="A8901" t="s">
        <v>10542</v>
      </c>
      <c r="B8901" s="6">
        <v>1869113</v>
      </c>
    </row>
    <row r="8902" spans="1:2" x14ac:dyDescent="0.15">
      <c r="A8902" t="s">
        <v>2387</v>
      </c>
      <c r="B8902" s="6">
        <v>1873221</v>
      </c>
    </row>
    <row r="8903" spans="1:2" x14ac:dyDescent="0.15">
      <c r="A8903" t="s">
        <v>10543</v>
      </c>
      <c r="B8903" s="6">
        <v>1786485</v>
      </c>
    </row>
    <row r="8904" spans="1:2" x14ac:dyDescent="0.15">
      <c r="A8904" t="s">
        <v>10544</v>
      </c>
      <c r="B8904" s="6">
        <v>1793895</v>
      </c>
    </row>
    <row r="8905" spans="1:2" x14ac:dyDescent="0.15">
      <c r="A8905" t="s">
        <v>10545</v>
      </c>
      <c r="B8905" s="6">
        <v>926865</v>
      </c>
    </row>
    <row r="8906" spans="1:2" x14ac:dyDescent="0.15">
      <c r="A8906" t="s">
        <v>10546</v>
      </c>
      <c r="B8906" s="6">
        <v>1852755</v>
      </c>
    </row>
    <row r="8907" spans="1:2" x14ac:dyDescent="0.15">
      <c r="A8907" t="s">
        <v>10547</v>
      </c>
      <c r="B8907" s="6">
        <v>1722837</v>
      </c>
    </row>
    <row r="8908" spans="1:2" x14ac:dyDescent="0.15">
      <c r="A8908" t="s">
        <v>10548</v>
      </c>
      <c r="B8908" s="6">
        <v>1482541</v>
      </c>
    </row>
    <row r="8909" spans="1:2" x14ac:dyDescent="0.15">
      <c r="A8909" t="s">
        <v>10549</v>
      </c>
      <c r="B8909" s="6">
        <v>1868275</v>
      </c>
    </row>
    <row r="8910" spans="1:2" x14ac:dyDescent="0.15">
      <c r="A8910" t="s">
        <v>10550</v>
      </c>
      <c r="B8910" s="6">
        <v>1795938</v>
      </c>
    </row>
    <row r="8911" spans="1:2" x14ac:dyDescent="0.15">
      <c r="A8911" t="s">
        <v>10551</v>
      </c>
      <c r="B8911" s="6">
        <v>1853404</v>
      </c>
    </row>
    <row r="8912" spans="1:2" x14ac:dyDescent="0.15">
      <c r="A8912" t="s">
        <v>10552</v>
      </c>
      <c r="B8912" s="6">
        <v>1707919</v>
      </c>
    </row>
    <row r="8913" spans="1:2" x14ac:dyDescent="0.15">
      <c r="A8913" t="s">
        <v>10553</v>
      </c>
      <c r="B8913" s="6">
        <v>1729637</v>
      </c>
    </row>
    <row r="8914" spans="1:2" x14ac:dyDescent="0.15">
      <c r="A8914" t="s">
        <v>10554</v>
      </c>
      <c r="B8914" s="6">
        <v>1735964</v>
      </c>
    </row>
    <row r="8915" spans="1:2" x14ac:dyDescent="0.15">
      <c r="A8915" t="s">
        <v>10555</v>
      </c>
      <c r="B8915" s="6">
        <v>1696411</v>
      </c>
    </row>
    <row r="8916" spans="1:2" x14ac:dyDescent="0.15">
      <c r="A8916" t="s">
        <v>2504</v>
      </c>
      <c r="B8916" s="6">
        <v>1085596</v>
      </c>
    </row>
    <row r="8917" spans="1:2" x14ac:dyDescent="0.15">
      <c r="A8917" t="s">
        <v>10556</v>
      </c>
      <c r="B8917" s="6">
        <v>1792694</v>
      </c>
    </row>
    <row r="8918" spans="1:2" x14ac:dyDescent="0.15">
      <c r="A8918" t="s">
        <v>10557</v>
      </c>
      <c r="B8918" s="6">
        <v>1601563</v>
      </c>
    </row>
    <row r="8919" spans="1:2" x14ac:dyDescent="0.15">
      <c r="A8919" t="s">
        <v>10558</v>
      </c>
      <c r="B8919" s="6">
        <v>1903870</v>
      </c>
    </row>
    <row r="8920" spans="1:2" x14ac:dyDescent="0.15">
      <c r="A8920" t="s">
        <v>10559</v>
      </c>
      <c r="B8920" s="6">
        <v>1539894</v>
      </c>
    </row>
    <row r="8921" spans="1:2" x14ac:dyDescent="0.15">
      <c r="A8921" t="s">
        <v>10560</v>
      </c>
      <c r="B8921" s="6">
        <v>1469038</v>
      </c>
    </row>
    <row r="8922" spans="1:2" x14ac:dyDescent="0.15">
      <c r="A8922" t="s">
        <v>10561</v>
      </c>
      <c r="B8922" s="6">
        <v>1901886</v>
      </c>
    </row>
    <row r="8923" spans="1:2" x14ac:dyDescent="0.15">
      <c r="A8923" t="s">
        <v>10562</v>
      </c>
      <c r="B8923" s="6">
        <v>1856696</v>
      </c>
    </row>
    <row r="8924" spans="1:2" x14ac:dyDescent="0.15">
      <c r="A8924" t="s">
        <v>10563</v>
      </c>
      <c r="B8924" s="6">
        <v>1482436</v>
      </c>
    </row>
    <row r="8925" spans="1:2" x14ac:dyDescent="0.15">
      <c r="A8925" t="s">
        <v>10564</v>
      </c>
      <c r="B8925" s="6">
        <v>1514443</v>
      </c>
    </row>
    <row r="8926" spans="1:2" x14ac:dyDescent="0.15">
      <c r="A8926" t="s">
        <v>10565</v>
      </c>
      <c r="B8926" s="6">
        <v>1903464</v>
      </c>
    </row>
    <row r="8927" spans="1:2" x14ac:dyDescent="0.15">
      <c r="A8927" t="s">
        <v>10566</v>
      </c>
      <c r="B8927" s="6">
        <v>1882963</v>
      </c>
    </row>
    <row r="8928" spans="1:2" x14ac:dyDescent="0.15">
      <c r="A8928" t="s">
        <v>10567</v>
      </c>
      <c r="B8928" s="6">
        <v>1702015</v>
      </c>
    </row>
    <row r="8929" spans="1:2" x14ac:dyDescent="0.15">
      <c r="A8929" t="s">
        <v>2647</v>
      </c>
      <c r="B8929" s="6">
        <v>1159281</v>
      </c>
    </row>
    <row r="8930" spans="1:2" x14ac:dyDescent="0.15">
      <c r="A8930" t="s">
        <v>10568</v>
      </c>
      <c r="B8930" s="6">
        <v>1862733</v>
      </c>
    </row>
    <row r="8931" spans="1:2" x14ac:dyDescent="0.15">
      <c r="A8931" t="s">
        <v>10569</v>
      </c>
      <c r="B8931" s="6">
        <v>1883962</v>
      </c>
    </row>
    <row r="8932" spans="1:2" x14ac:dyDescent="0.15">
      <c r="A8932" t="s">
        <v>10570</v>
      </c>
      <c r="B8932" s="6">
        <v>1874474</v>
      </c>
    </row>
    <row r="8933" spans="1:2" x14ac:dyDescent="0.15">
      <c r="A8933" t="s">
        <v>2202</v>
      </c>
      <c r="B8933" s="6">
        <v>1898416</v>
      </c>
    </row>
    <row r="8934" spans="1:2" x14ac:dyDescent="0.15">
      <c r="A8934" t="s">
        <v>10571</v>
      </c>
      <c r="B8934" s="6">
        <v>1842428</v>
      </c>
    </row>
    <row r="8935" spans="1:2" x14ac:dyDescent="0.15">
      <c r="A8935" t="s">
        <v>10572</v>
      </c>
      <c r="B8935" s="6">
        <v>1865111</v>
      </c>
    </row>
    <row r="8936" spans="1:2" x14ac:dyDescent="0.15">
      <c r="A8936" t="s">
        <v>10573</v>
      </c>
      <c r="B8936" s="6">
        <v>1845136</v>
      </c>
    </row>
    <row r="8937" spans="1:2" x14ac:dyDescent="0.15">
      <c r="A8937" t="s">
        <v>10574</v>
      </c>
      <c r="B8937" s="6">
        <v>1843079</v>
      </c>
    </row>
    <row r="8938" spans="1:2" x14ac:dyDescent="0.15">
      <c r="A8938" t="s">
        <v>2666</v>
      </c>
      <c r="B8938" s="6">
        <v>1888014</v>
      </c>
    </row>
    <row r="8939" spans="1:2" x14ac:dyDescent="0.15">
      <c r="A8939" t="s">
        <v>10575</v>
      </c>
      <c r="B8939" s="6">
        <v>1887389</v>
      </c>
    </row>
    <row r="8940" spans="1:2" x14ac:dyDescent="0.15">
      <c r="A8940" t="s">
        <v>10576</v>
      </c>
      <c r="B8940" s="6">
        <v>1382298</v>
      </c>
    </row>
    <row r="8941" spans="1:2" x14ac:dyDescent="0.15">
      <c r="A8941" t="s">
        <v>171</v>
      </c>
      <c r="B8941" s="6">
        <v>1786205</v>
      </c>
    </row>
    <row r="8942" spans="1:2" x14ac:dyDescent="0.15">
      <c r="A8942" t="s">
        <v>10577</v>
      </c>
      <c r="B8942" s="6">
        <v>1850767</v>
      </c>
    </row>
    <row r="8943" spans="1:2" x14ac:dyDescent="0.15">
      <c r="A8943" t="s">
        <v>10578</v>
      </c>
      <c r="B8943" s="6">
        <v>1407573</v>
      </c>
    </row>
    <row r="8944" spans="1:2" x14ac:dyDescent="0.15">
      <c r="A8944" t="s">
        <v>10579</v>
      </c>
      <c r="B8944" s="6">
        <v>1864032</v>
      </c>
    </row>
    <row r="8945" spans="1:2" x14ac:dyDescent="0.15">
      <c r="A8945" t="s">
        <v>10580</v>
      </c>
      <c r="B8945" s="6">
        <v>1852016</v>
      </c>
    </row>
    <row r="8946" spans="1:2" x14ac:dyDescent="0.15">
      <c r="A8946" t="s">
        <v>10581</v>
      </c>
      <c r="B8946" s="6">
        <v>1875655</v>
      </c>
    </row>
    <row r="8947" spans="1:2" x14ac:dyDescent="0.15">
      <c r="A8947" t="s">
        <v>10582</v>
      </c>
      <c r="B8947" s="6">
        <v>1847499</v>
      </c>
    </row>
    <row r="8948" spans="1:2" x14ac:dyDescent="0.15">
      <c r="A8948" t="s">
        <v>10583</v>
      </c>
      <c r="B8948" s="6">
        <v>1871737</v>
      </c>
    </row>
    <row r="8949" spans="1:2" x14ac:dyDescent="0.15">
      <c r="A8949" t="s">
        <v>10584</v>
      </c>
      <c r="B8949" s="6">
        <v>1790121</v>
      </c>
    </row>
    <row r="8950" spans="1:2" x14ac:dyDescent="0.15">
      <c r="A8950" t="s">
        <v>10585</v>
      </c>
      <c r="B8950" s="6">
        <v>1884334</v>
      </c>
    </row>
    <row r="8951" spans="1:2" x14ac:dyDescent="0.15">
      <c r="A8951" t="s">
        <v>10586</v>
      </c>
      <c r="B8951" s="6">
        <v>1754927</v>
      </c>
    </row>
    <row r="8952" spans="1:2" x14ac:dyDescent="0.15">
      <c r="A8952" t="s">
        <v>10587</v>
      </c>
      <c r="B8952" s="6">
        <v>1822365</v>
      </c>
    </row>
    <row r="8953" spans="1:2" x14ac:dyDescent="0.15">
      <c r="A8953" t="s">
        <v>10588</v>
      </c>
      <c r="B8953" s="6">
        <v>1848084</v>
      </c>
    </row>
    <row r="8954" spans="1:2" x14ac:dyDescent="0.15">
      <c r="A8954" t="s">
        <v>10589</v>
      </c>
      <c r="B8954" s="6">
        <v>1708646</v>
      </c>
    </row>
    <row r="8955" spans="1:2" x14ac:dyDescent="0.15">
      <c r="A8955" t="s">
        <v>10590</v>
      </c>
      <c r="B8955" s="6">
        <v>1871983</v>
      </c>
    </row>
    <row r="8956" spans="1:2" x14ac:dyDescent="0.15">
      <c r="A8956" t="s">
        <v>10591</v>
      </c>
      <c r="B8956" s="6">
        <v>1841666</v>
      </c>
    </row>
    <row r="8957" spans="1:2" x14ac:dyDescent="0.15">
      <c r="A8957" t="s">
        <v>10592</v>
      </c>
      <c r="B8957" s="6">
        <v>1862993</v>
      </c>
    </row>
    <row r="8958" spans="1:2" x14ac:dyDescent="0.15">
      <c r="A8958" t="s">
        <v>1476</v>
      </c>
      <c r="B8958" s="6">
        <v>1880438</v>
      </c>
    </row>
    <row r="8959" spans="1:2" x14ac:dyDescent="0.15">
      <c r="A8959" t="s">
        <v>10593</v>
      </c>
      <c r="B8959" s="6">
        <v>1570132</v>
      </c>
    </row>
    <row r="8960" spans="1:2" x14ac:dyDescent="0.15">
      <c r="A8960" t="s">
        <v>10594</v>
      </c>
      <c r="B8960" s="6">
        <v>1881741</v>
      </c>
    </row>
    <row r="8961" spans="1:2" x14ac:dyDescent="0.15">
      <c r="A8961" t="s">
        <v>2780</v>
      </c>
      <c r="B8961" s="6">
        <v>784199</v>
      </c>
    </row>
    <row r="8962" spans="1:2" x14ac:dyDescent="0.15">
      <c r="A8962" t="s">
        <v>1728</v>
      </c>
      <c r="B8962" s="6">
        <v>1658551</v>
      </c>
    </row>
    <row r="8963" spans="1:2" x14ac:dyDescent="0.15">
      <c r="A8963" t="s">
        <v>10595</v>
      </c>
      <c r="B8963" s="6">
        <v>1769731</v>
      </c>
    </row>
    <row r="8964" spans="1:2" x14ac:dyDescent="0.15">
      <c r="A8964" t="s">
        <v>10596</v>
      </c>
      <c r="B8964" s="6">
        <v>1862462</v>
      </c>
    </row>
    <row r="8965" spans="1:2" x14ac:dyDescent="0.15">
      <c r="A8965" t="s">
        <v>10597</v>
      </c>
      <c r="B8965" s="6">
        <v>1840632</v>
      </c>
    </row>
    <row r="8966" spans="1:2" x14ac:dyDescent="0.15">
      <c r="A8966" t="s">
        <v>10598</v>
      </c>
      <c r="B8966" s="6">
        <v>1863974</v>
      </c>
    </row>
    <row r="8967" spans="1:2" x14ac:dyDescent="0.15">
      <c r="A8967" t="s">
        <v>10599</v>
      </c>
      <c r="B8967" s="6">
        <v>1653710</v>
      </c>
    </row>
    <row r="8968" spans="1:2" x14ac:dyDescent="0.15">
      <c r="A8968" t="s">
        <v>10600</v>
      </c>
      <c r="B8968" s="6">
        <v>1843569</v>
      </c>
    </row>
    <row r="8969" spans="1:2" x14ac:dyDescent="0.15">
      <c r="A8969" t="s">
        <v>10601</v>
      </c>
      <c r="B8969" s="6">
        <v>1868573</v>
      </c>
    </row>
    <row r="8970" spans="1:2" x14ac:dyDescent="0.15">
      <c r="A8970" t="s">
        <v>10602</v>
      </c>
      <c r="B8970" s="6">
        <v>1481832</v>
      </c>
    </row>
    <row r="8971" spans="1:2" x14ac:dyDescent="0.15">
      <c r="A8971" t="s">
        <v>10603</v>
      </c>
      <c r="B8971" s="6">
        <v>1534155</v>
      </c>
    </row>
    <row r="8972" spans="1:2" x14ac:dyDescent="0.15">
      <c r="A8972" t="s">
        <v>10604</v>
      </c>
      <c r="B8972" s="6">
        <v>1625285</v>
      </c>
    </row>
    <row r="8973" spans="1:2" x14ac:dyDescent="0.15">
      <c r="A8973" t="s">
        <v>10605</v>
      </c>
      <c r="B8973" s="6">
        <v>1843093</v>
      </c>
    </row>
    <row r="8974" spans="1:2" x14ac:dyDescent="0.15">
      <c r="A8974" t="s">
        <v>10606</v>
      </c>
      <c r="B8974" s="6">
        <v>1853864</v>
      </c>
    </row>
    <row r="8975" spans="1:2" x14ac:dyDescent="0.15">
      <c r="A8975" t="s">
        <v>10607</v>
      </c>
      <c r="B8975" s="6">
        <v>894871</v>
      </c>
    </row>
    <row r="8976" spans="1:2" x14ac:dyDescent="0.15">
      <c r="A8976" t="s">
        <v>10608</v>
      </c>
      <c r="B8976" s="6">
        <v>1849006</v>
      </c>
    </row>
    <row r="8977" spans="1:2" x14ac:dyDescent="0.15">
      <c r="A8977" t="s">
        <v>10609</v>
      </c>
      <c r="B8977" s="6">
        <v>1898019</v>
      </c>
    </row>
    <row r="8978" spans="1:2" x14ac:dyDescent="0.15">
      <c r="A8978" t="s">
        <v>10610</v>
      </c>
      <c r="B8978" s="6">
        <v>1817740</v>
      </c>
    </row>
    <row r="8979" spans="1:2" x14ac:dyDescent="0.15">
      <c r="A8979" t="s">
        <v>10611</v>
      </c>
      <c r="B8979" s="6">
        <v>1844940</v>
      </c>
    </row>
    <row r="8980" spans="1:2" x14ac:dyDescent="0.15">
      <c r="A8980" t="s">
        <v>10612</v>
      </c>
      <c r="B8980" s="6">
        <v>1740076</v>
      </c>
    </row>
    <row r="8981" spans="1:2" x14ac:dyDescent="0.15">
      <c r="A8981" t="s">
        <v>10613</v>
      </c>
      <c r="B8981" s="6">
        <v>1853717</v>
      </c>
    </row>
    <row r="8982" spans="1:2" x14ac:dyDescent="0.15">
      <c r="A8982" t="s">
        <v>10614</v>
      </c>
      <c r="B8982" s="6">
        <v>1883788</v>
      </c>
    </row>
    <row r="8983" spans="1:2" x14ac:dyDescent="0.15">
      <c r="A8983" t="s">
        <v>10615</v>
      </c>
      <c r="B8983" s="6">
        <v>1844035</v>
      </c>
    </row>
    <row r="8984" spans="1:2" x14ac:dyDescent="0.15">
      <c r="A8984" t="s">
        <v>10616</v>
      </c>
      <c r="B8984" s="6">
        <v>1757715</v>
      </c>
    </row>
    <row r="8985" spans="1:2" x14ac:dyDescent="0.15">
      <c r="A8985" t="s">
        <v>10617</v>
      </c>
      <c r="B8985" s="6">
        <v>1882198</v>
      </c>
    </row>
    <row r="8986" spans="1:2" x14ac:dyDescent="0.15">
      <c r="A8986" t="s">
        <v>10618</v>
      </c>
      <c r="B8986" s="6">
        <v>1869089</v>
      </c>
    </row>
    <row r="8987" spans="1:2" x14ac:dyDescent="0.15">
      <c r="A8987" t="s">
        <v>10619</v>
      </c>
      <c r="B8987" s="6">
        <v>1669368</v>
      </c>
    </row>
    <row r="8988" spans="1:2" x14ac:dyDescent="0.15">
      <c r="A8988" t="s">
        <v>10620</v>
      </c>
      <c r="B8988" s="6">
        <v>1876716</v>
      </c>
    </row>
    <row r="8989" spans="1:2" x14ac:dyDescent="0.15">
      <c r="A8989" t="s">
        <v>10621</v>
      </c>
      <c r="B8989" s="6">
        <v>1716885</v>
      </c>
    </row>
    <row r="8990" spans="1:2" x14ac:dyDescent="0.15">
      <c r="A8990" t="s">
        <v>10622</v>
      </c>
      <c r="B8990" s="6">
        <v>1828748</v>
      </c>
    </row>
    <row r="8991" spans="1:2" x14ac:dyDescent="0.15">
      <c r="A8991" t="s">
        <v>10623</v>
      </c>
      <c r="B8991" s="6">
        <v>1846459</v>
      </c>
    </row>
    <row r="8992" spans="1:2" x14ac:dyDescent="0.15">
      <c r="A8992" t="s">
        <v>10624</v>
      </c>
      <c r="B8992" s="6">
        <v>1906195</v>
      </c>
    </row>
    <row r="8993" spans="1:2" x14ac:dyDescent="0.15">
      <c r="A8993" t="s">
        <v>10625</v>
      </c>
      <c r="B8993" s="6">
        <v>1141284</v>
      </c>
    </row>
    <row r="8994" spans="1:2" x14ac:dyDescent="0.15">
      <c r="A8994" t="s">
        <v>10626</v>
      </c>
      <c r="B8994" s="6">
        <v>1868775</v>
      </c>
    </row>
    <row r="8995" spans="1:2" x14ac:dyDescent="0.15">
      <c r="A8995" t="s">
        <v>10627</v>
      </c>
      <c r="B8995" s="6">
        <v>14272</v>
      </c>
    </row>
    <row r="8996" spans="1:2" x14ac:dyDescent="0.15">
      <c r="A8996" t="s">
        <v>10628</v>
      </c>
      <c r="B8996" s="6">
        <v>1652044</v>
      </c>
    </row>
    <row r="8997" spans="1:2" x14ac:dyDescent="0.15">
      <c r="A8997" t="s">
        <v>10629</v>
      </c>
      <c r="B8997" s="6">
        <v>36104</v>
      </c>
    </row>
    <row r="8998" spans="1:2" x14ac:dyDescent="0.15">
      <c r="A8998" t="s">
        <v>10630</v>
      </c>
      <c r="B8998" s="6">
        <v>1067983</v>
      </c>
    </row>
    <row r="8999" spans="1:2" x14ac:dyDescent="0.15">
      <c r="A8999" t="s">
        <v>10631</v>
      </c>
      <c r="B8999" s="6">
        <v>19617</v>
      </c>
    </row>
    <row r="9000" spans="1:2" x14ac:dyDescent="0.15">
      <c r="A9000" t="s">
        <v>10632</v>
      </c>
      <c r="B9000" s="6">
        <v>824046</v>
      </c>
    </row>
    <row r="9001" spans="1:2" x14ac:dyDescent="0.15">
      <c r="A9001" t="s">
        <v>10633</v>
      </c>
      <c r="B9001" s="6">
        <v>19617</v>
      </c>
    </row>
    <row r="9002" spans="1:2" x14ac:dyDescent="0.15">
      <c r="A9002" t="s">
        <v>10634</v>
      </c>
      <c r="B9002" s="6">
        <v>1577552</v>
      </c>
    </row>
    <row r="9003" spans="1:2" x14ac:dyDescent="0.15">
      <c r="A9003" t="s">
        <v>2509</v>
      </c>
      <c r="B9003" s="6">
        <v>353278</v>
      </c>
    </row>
    <row r="9004" spans="1:2" x14ac:dyDescent="0.15">
      <c r="A9004" t="s">
        <v>10635</v>
      </c>
      <c r="B9004" s="6">
        <v>70858</v>
      </c>
    </row>
    <row r="9005" spans="1:2" x14ac:dyDescent="0.15">
      <c r="A9005" t="s">
        <v>10636</v>
      </c>
      <c r="B9005" s="6">
        <v>70858</v>
      </c>
    </row>
    <row r="9006" spans="1:2" x14ac:dyDescent="0.15">
      <c r="A9006" t="s">
        <v>10637</v>
      </c>
      <c r="B9006" s="6">
        <v>70858</v>
      </c>
    </row>
    <row r="9007" spans="1:2" x14ac:dyDescent="0.15">
      <c r="A9007" t="s">
        <v>10638</v>
      </c>
      <c r="B9007" s="6">
        <v>70858</v>
      </c>
    </row>
    <row r="9008" spans="1:2" x14ac:dyDescent="0.15">
      <c r="A9008" t="s">
        <v>10639</v>
      </c>
      <c r="B9008" s="6">
        <v>70858</v>
      </c>
    </row>
    <row r="9009" spans="1:2" x14ac:dyDescent="0.15">
      <c r="A9009" t="s">
        <v>10640</v>
      </c>
      <c r="B9009" s="6">
        <v>70858</v>
      </c>
    </row>
    <row r="9010" spans="1:2" x14ac:dyDescent="0.15">
      <c r="A9010" t="s">
        <v>10641</v>
      </c>
      <c r="B9010" s="6">
        <v>70858</v>
      </c>
    </row>
    <row r="9011" spans="1:2" x14ac:dyDescent="0.15">
      <c r="A9011" t="s">
        <v>10642</v>
      </c>
      <c r="B9011" s="6">
        <v>70858</v>
      </c>
    </row>
    <row r="9012" spans="1:2" x14ac:dyDescent="0.15">
      <c r="A9012" t="s">
        <v>10643</v>
      </c>
      <c r="B9012" s="6">
        <v>1094517</v>
      </c>
    </row>
    <row r="9013" spans="1:2" x14ac:dyDescent="0.15">
      <c r="A9013" t="s">
        <v>10644</v>
      </c>
      <c r="B9013" s="6">
        <v>937966</v>
      </c>
    </row>
    <row r="9014" spans="1:2" x14ac:dyDescent="0.15">
      <c r="A9014" t="s">
        <v>10645</v>
      </c>
      <c r="B9014" s="6">
        <v>1306965</v>
      </c>
    </row>
    <row r="9015" spans="1:2" x14ac:dyDescent="0.15">
      <c r="A9015" t="s">
        <v>10646</v>
      </c>
      <c r="B9015" s="6">
        <v>901832</v>
      </c>
    </row>
    <row r="9016" spans="1:2" x14ac:dyDescent="0.15">
      <c r="A9016" t="s">
        <v>10647</v>
      </c>
      <c r="B9016" s="6">
        <v>1114448</v>
      </c>
    </row>
    <row r="9017" spans="1:2" x14ac:dyDescent="0.15">
      <c r="A9017" t="s">
        <v>10648</v>
      </c>
      <c r="B9017" s="6">
        <v>72971</v>
      </c>
    </row>
    <row r="9018" spans="1:2" x14ac:dyDescent="0.15">
      <c r="A9018" t="s">
        <v>10649</v>
      </c>
      <c r="B9018" s="6">
        <v>72971</v>
      </c>
    </row>
    <row r="9019" spans="1:2" x14ac:dyDescent="0.15">
      <c r="A9019" t="s">
        <v>10650</v>
      </c>
      <c r="B9019" s="6">
        <v>72971</v>
      </c>
    </row>
    <row r="9020" spans="1:2" x14ac:dyDescent="0.15">
      <c r="A9020" t="s">
        <v>10651</v>
      </c>
      <c r="B9020" s="6">
        <v>72971</v>
      </c>
    </row>
    <row r="9021" spans="1:2" x14ac:dyDescent="0.15">
      <c r="A9021" t="s">
        <v>10652</v>
      </c>
      <c r="B9021" s="6">
        <v>811809</v>
      </c>
    </row>
    <row r="9022" spans="1:2" x14ac:dyDescent="0.15">
      <c r="A9022" t="s">
        <v>10653</v>
      </c>
      <c r="B9022" s="6">
        <v>732717</v>
      </c>
    </row>
    <row r="9023" spans="1:2" x14ac:dyDescent="0.15">
      <c r="A9023" t="s">
        <v>10654</v>
      </c>
      <c r="B9023" s="6">
        <v>831001</v>
      </c>
    </row>
    <row r="9024" spans="1:2" x14ac:dyDescent="0.15">
      <c r="A9024" t="s">
        <v>10655</v>
      </c>
      <c r="B9024" s="6">
        <v>1108329</v>
      </c>
    </row>
    <row r="9025" spans="1:2" x14ac:dyDescent="0.15">
      <c r="A9025" t="s">
        <v>10656</v>
      </c>
      <c r="B9025" s="6">
        <v>1121404</v>
      </c>
    </row>
    <row r="9026" spans="1:2" x14ac:dyDescent="0.15">
      <c r="A9026" t="s">
        <v>10657</v>
      </c>
      <c r="B9026" s="6">
        <v>879764</v>
      </c>
    </row>
    <row r="9027" spans="1:2" x14ac:dyDescent="0.15">
      <c r="A9027" t="s">
        <v>10658</v>
      </c>
      <c r="B9027" s="6">
        <v>1089113</v>
      </c>
    </row>
    <row r="9028" spans="1:2" x14ac:dyDescent="0.15">
      <c r="A9028" t="s">
        <v>10659</v>
      </c>
      <c r="B9028" s="6">
        <v>1000184</v>
      </c>
    </row>
    <row r="9029" spans="1:2" x14ac:dyDescent="0.15">
      <c r="A9029" t="s">
        <v>10660</v>
      </c>
      <c r="B9029" s="6">
        <v>217410</v>
      </c>
    </row>
    <row r="9030" spans="1:2" x14ac:dyDescent="0.15">
      <c r="A9030" t="s">
        <v>10661</v>
      </c>
      <c r="B9030" s="6">
        <v>835403</v>
      </c>
    </row>
    <row r="9031" spans="1:2" x14ac:dyDescent="0.15">
      <c r="A9031" t="s">
        <v>10662</v>
      </c>
      <c r="B9031" s="6">
        <v>1131399</v>
      </c>
    </row>
    <row r="9032" spans="1:2" x14ac:dyDescent="0.15">
      <c r="A9032" t="s">
        <v>10663</v>
      </c>
      <c r="B9032" s="6">
        <v>863064</v>
      </c>
    </row>
    <row r="9033" spans="1:2" x14ac:dyDescent="0.15">
      <c r="A9033" t="s">
        <v>10664</v>
      </c>
      <c r="B9033" s="6">
        <v>1140625</v>
      </c>
    </row>
    <row r="9034" spans="1:2" x14ac:dyDescent="0.15">
      <c r="A9034" t="s">
        <v>10665</v>
      </c>
      <c r="B9034" s="6">
        <v>313838</v>
      </c>
    </row>
    <row r="9035" spans="1:2" x14ac:dyDescent="0.15">
      <c r="A9035" t="s">
        <v>10666</v>
      </c>
      <c r="B9035" s="6">
        <v>1549802</v>
      </c>
    </row>
    <row r="9036" spans="1:2" x14ac:dyDescent="0.15">
      <c r="A9036" t="s">
        <v>10667</v>
      </c>
      <c r="B9036" s="6">
        <v>1668717</v>
      </c>
    </row>
    <row r="9037" spans="1:2" x14ac:dyDescent="0.15">
      <c r="A9037" t="s">
        <v>10668</v>
      </c>
      <c r="B9037" s="6">
        <v>1268896</v>
      </c>
    </row>
    <row r="9038" spans="1:2" x14ac:dyDescent="0.15">
      <c r="A9038" t="s">
        <v>10669</v>
      </c>
      <c r="B9038" s="6">
        <v>1000275</v>
      </c>
    </row>
    <row r="9039" spans="1:2" x14ac:dyDescent="0.15">
      <c r="A9039" t="s">
        <v>10670</v>
      </c>
      <c r="B9039" s="6">
        <v>313807</v>
      </c>
    </row>
    <row r="9040" spans="1:2" x14ac:dyDescent="0.15">
      <c r="A9040" t="s">
        <v>10671</v>
      </c>
      <c r="B9040" s="6">
        <v>1303523</v>
      </c>
    </row>
    <row r="9041" spans="1:2" x14ac:dyDescent="0.15">
      <c r="A9041" t="s">
        <v>10672</v>
      </c>
      <c r="B9041" s="6">
        <v>72971</v>
      </c>
    </row>
    <row r="9042" spans="1:2" x14ac:dyDescent="0.15">
      <c r="A9042" t="s">
        <v>10673</v>
      </c>
      <c r="B9042" s="6">
        <v>895728</v>
      </c>
    </row>
    <row r="9043" spans="1:2" x14ac:dyDescent="0.15">
      <c r="A9043" t="s">
        <v>10674</v>
      </c>
      <c r="B9043" s="6">
        <v>1378580</v>
      </c>
    </row>
    <row r="9044" spans="1:2" x14ac:dyDescent="0.15">
      <c r="A9044" t="s">
        <v>10675</v>
      </c>
      <c r="B9044" s="6">
        <v>895728</v>
      </c>
    </row>
    <row r="9045" spans="1:2" x14ac:dyDescent="0.15">
      <c r="A9045" t="s">
        <v>10676</v>
      </c>
      <c r="B9045" s="6">
        <v>36104</v>
      </c>
    </row>
    <row r="9046" spans="1:2" x14ac:dyDescent="0.15">
      <c r="A9046" t="s">
        <v>10677</v>
      </c>
      <c r="B9046" s="6">
        <v>1119639</v>
      </c>
    </row>
    <row r="9047" spans="1:2" x14ac:dyDescent="0.15">
      <c r="A9047" t="s">
        <v>10678</v>
      </c>
      <c r="B9047" s="6">
        <v>30554</v>
      </c>
    </row>
    <row r="9048" spans="1:2" x14ac:dyDescent="0.15">
      <c r="A9048" t="s">
        <v>10679</v>
      </c>
      <c r="B9048" s="6">
        <v>1524684</v>
      </c>
    </row>
    <row r="9049" spans="1:2" x14ac:dyDescent="0.15">
      <c r="A9049" t="s">
        <v>10680</v>
      </c>
      <c r="B9049" s="6">
        <v>1123658</v>
      </c>
    </row>
    <row r="9050" spans="1:2" x14ac:dyDescent="0.15">
      <c r="A9050" t="s">
        <v>10681</v>
      </c>
      <c r="B9050" s="6">
        <v>67088</v>
      </c>
    </row>
    <row r="9051" spans="1:2" x14ac:dyDescent="0.15">
      <c r="A9051" t="s">
        <v>10682</v>
      </c>
      <c r="B9051" s="6">
        <v>36104</v>
      </c>
    </row>
    <row r="9052" spans="1:2" x14ac:dyDescent="0.15">
      <c r="A9052" t="s">
        <v>10683</v>
      </c>
      <c r="B9052" s="6">
        <v>895421</v>
      </c>
    </row>
    <row r="9053" spans="1:2" x14ac:dyDescent="0.15">
      <c r="A9053" t="s">
        <v>10684</v>
      </c>
      <c r="B9053" s="6">
        <v>886982</v>
      </c>
    </row>
    <row r="9054" spans="1:2" x14ac:dyDescent="0.15">
      <c r="A9054" t="s">
        <v>10685</v>
      </c>
      <c r="B9054" s="6">
        <v>1067318</v>
      </c>
    </row>
    <row r="9055" spans="1:2" x14ac:dyDescent="0.15">
      <c r="A9055" t="s">
        <v>10686</v>
      </c>
      <c r="B9055" s="6">
        <v>886982</v>
      </c>
    </row>
    <row r="9056" spans="1:2" x14ac:dyDescent="0.15">
      <c r="A9056" t="s">
        <v>10687</v>
      </c>
      <c r="B9056" s="6">
        <v>1065521</v>
      </c>
    </row>
    <row r="9057" spans="1:2" x14ac:dyDescent="0.15">
      <c r="A9057" t="s">
        <v>10688</v>
      </c>
      <c r="B9057" s="6">
        <v>748954</v>
      </c>
    </row>
    <row r="9058" spans="1:2" x14ac:dyDescent="0.15">
      <c r="A9058" t="s">
        <v>10689</v>
      </c>
      <c r="B9058" s="6">
        <v>886982</v>
      </c>
    </row>
    <row r="9059" spans="1:2" x14ac:dyDescent="0.15">
      <c r="A9059" t="s">
        <v>10690</v>
      </c>
      <c r="B9059" s="6">
        <v>895421</v>
      </c>
    </row>
    <row r="9060" spans="1:2" x14ac:dyDescent="0.15">
      <c r="A9060" t="s">
        <v>10691</v>
      </c>
      <c r="B9060" s="6">
        <v>895421</v>
      </c>
    </row>
    <row r="9061" spans="1:2" x14ac:dyDescent="0.15">
      <c r="A9061" t="s">
        <v>10692</v>
      </c>
      <c r="B9061" s="6">
        <v>1463157</v>
      </c>
    </row>
    <row r="9062" spans="1:2" x14ac:dyDescent="0.15">
      <c r="A9062" t="s">
        <v>10693</v>
      </c>
      <c r="B9062" s="6">
        <v>895421</v>
      </c>
    </row>
    <row r="9063" spans="1:2" x14ac:dyDescent="0.15">
      <c r="A9063" t="s">
        <v>10694</v>
      </c>
      <c r="B9063" s="6">
        <v>886982</v>
      </c>
    </row>
    <row r="9064" spans="1:2" x14ac:dyDescent="0.15">
      <c r="A9064" t="s">
        <v>10695</v>
      </c>
      <c r="B9064" s="6">
        <v>895421</v>
      </c>
    </row>
    <row r="9065" spans="1:2" x14ac:dyDescent="0.15">
      <c r="A9065" t="s">
        <v>10696</v>
      </c>
      <c r="B9065" s="6">
        <v>1438656</v>
      </c>
    </row>
    <row r="9066" spans="1:2" x14ac:dyDescent="0.15">
      <c r="A9066" t="s">
        <v>10697</v>
      </c>
      <c r="B9066" s="6">
        <v>1096200</v>
      </c>
    </row>
    <row r="9067" spans="1:2" x14ac:dyDescent="0.15">
      <c r="A9067" t="s">
        <v>10698</v>
      </c>
      <c r="B9067" s="6">
        <v>1129137</v>
      </c>
    </row>
    <row r="9068" spans="1:2" x14ac:dyDescent="0.15">
      <c r="A9068" t="s">
        <v>10699</v>
      </c>
      <c r="B9068" s="6">
        <v>1326160</v>
      </c>
    </row>
    <row r="9069" spans="1:2" x14ac:dyDescent="0.15">
      <c r="A9069" t="s">
        <v>10700</v>
      </c>
      <c r="B9069" s="6">
        <v>1129137</v>
      </c>
    </row>
    <row r="9070" spans="1:2" x14ac:dyDescent="0.15">
      <c r="A9070" t="s">
        <v>10701</v>
      </c>
      <c r="B9070" s="6">
        <v>1129137</v>
      </c>
    </row>
    <row r="9071" spans="1:2" x14ac:dyDescent="0.15">
      <c r="A9071" t="s">
        <v>10702</v>
      </c>
      <c r="B9071" s="6">
        <v>719245</v>
      </c>
    </row>
    <row r="9072" spans="1:2" x14ac:dyDescent="0.15">
      <c r="A9072" t="s">
        <v>10703</v>
      </c>
      <c r="B9072" s="6">
        <v>715957</v>
      </c>
    </row>
    <row r="9073" spans="1:2" x14ac:dyDescent="0.15">
      <c r="A9073" t="s">
        <v>10704</v>
      </c>
      <c r="B9073" s="6">
        <v>1063761</v>
      </c>
    </row>
    <row r="9074" spans="1:2" x14ac:dyDescent="0.15">
      <c r="A9074" t="s">
        <v>10705</v>
      </c>
      <c r="B9074" s="6">
        <v>1091587</v>
      </c>
    </row>
    <row r="9075" spans="1:2" x14ac:dyDescent="0.15">
      <c r="A9075" t="s">
        <v>10706</v>
      </c>
      <c r="B9075" s="6">
        <v>1166691</v>
      </c>
    </row>
    <row r="9076" spans="1:2" x14ac:dyDescent="0.15">
      <c r="A9076" t="s">
        <v>10707</v>
      </c>
      <c r="B9076" s="6">
        <v>929869</v>
      </c>
    </row>
    <row r="9077" spans="1:2" x14ac:dyDescent="0.15">
      <c r="A9077" t="s">
        <v>10708</v>
      </c>
      <c r="B9077" s="6">
        <v>75594</v>
      </c>
    </row>
    <row r="9078" spans="1:2" x14ac:dyDescent="0.15">
      <c r="A9078" t="s">
        <v>10709</v>
      </c>
      <c r="B9078" s="6">
        <v>1420798</v>
      </c>
    </row>
    <row r="9079" spans="1:2" x14ac:dyDescent="0.15">
      <c r="A9079" t="s">
        <v>10710</v>
      </c>
      <c r="B9079" s="6">
        <v>748954</v>
      </c>
    </row>
    <row r="9080" spans="1:2" x14ac:dyDescent="0.15">
      <c r="A9080" t="s">
        <v>10711</v>
      </c>
      <c r="B9080" s="6">
        <v>748954</v>
      </c>
    </row>
    <row r="9081" spans="1:2" x14ac:dyDescent="0.15">
      <c r="A9081" t="s">
        <v>10712</v>
      </c>
      <c r="B9081" s="6">
        <v>1065521</v>
      </c>
    </row>
    <row r="9082" spans="1:2" x14ac:dyDescent="0.15">
      <c r="A9082" t="s">
        <v>10713</v>
      </c>
      <c r="B9082" s="6">
        <v>899108</v>
      </c>
    </row>
    <row r="9083" spans="1:2" x14ac:dyDescent="0.15">
      <c r="A9083" t="s">
        <v>10714</v>
      </c>
      <c r="B9083" s="6">
        <v>1004315</v>
      </c>
    </row>
    <row r="9084" spans="1:2" x14ac:dyDescent="0.15">
      <c r="A9084" t="s">
        <v>10715</v>
      </c>
      <c r="B9084" s="6">
        <v>16918</v>
      </c>
    </row>
    <row r="9085" spans="1:2" x14ac:dyDescent="0.15">
      <c r="A9085" t="s">
        <v>10716</v>
      </c>
      <c r="B9085" s="6">
        <v>1453934</v>
      </c>
    </row>
    <row r="9086" spans="1:2" x14ac:dyDescent="0.15">
      <c r="A9086" t="s">
        <v>10717</v>
      </c>
      <c r="B9086" s="6">
        <v>316709</v>
      </c>
    </row>
    <row r="9087" spans="1:2" x14ac:dyDescent="0.15">
      <c r="A9087" t="s">
        <v>10718</v>
      </c>
      <c r="B9087" s="6">
        <v>891478</v>
      </c>
    </row>
    <row r="9088" spans="1:2" x14ac:dyDescent="0.15">
      <c r="A9088" t="s">
        <v>10719</v>
      </c>
      <c r="B9088" s="6">
        <v>1045609</v>
      </c>
    </row>
    <row r="9089" spans="1:2" x14ac:dyDescent="0.15">
      <c r="A9089" t="s">
        <v>10720</v>
      </c>
      <c r="B9089" s="6">
        <v>1002242</v>
      </c>
    </row>
    <row r="9090" spans="1:2" x14ac:dyDescent="0.15">
      <c r="A9090" t="s">
        <v>10721</v>
      </c>
      <c r="B9090" s="6">
        <v>715153</v>
      </c>
    </row>
    <row r="9091" spans="1:2" x14ac:dyDescent="0.15">
      <c r="A9091" t="s">
        <v>10722</v>
      </c>
      <c r="B9091" s="6">
        <v>1099219</v>
      </c>
    </row>
    <row r="9092" spans="1:2" x14ac:dyDescent="0.15">
      <c r="A9092" t="s">
        <v>10723</v>
      </c>
      <c r="B9092" s="6">
        <v>1395064</v>
      </c>
    </row>
    <row r="9093" spans="1:2" x14ac:dyDescent="0.15">
      <c r="A9093" t="s">
        <v>10724</v>
      </c>
      <c r="B9093" s="6">
        <v>1099219</v>
      </c>
    </row>
    <row r="9094" spans="1:2" x14ac:dyDescent="0.15">
      <c r="A9094" t="s">
        <v>10725</v>
      </c>
      <c r="B9094" s="6">
        <v>5272</v>
      </c>
    </row>
    <row r="9095" spans="1:2" x14ac:dyDescent="0.15">
      <c r="A9095" t="s">
        <v>10726</v>
      </c>
      <c r="B9095" s="6">
        <v>1160106</v>
      </c>
    </row>
    <row r="9096" spans="1:2" x14ac:dyDescent="0.15">
      <c r="A9096" t="s">
        <v>10727</v>
      </c>
      <c r="B9096" s="6">
        <v>895728</v>
      </c>
    </row>
    <row r="9097" spans="1:2" x14ac:dyDescent="0.15">
      <c r="A9097" t="s">
        <v>10728</v>
      </c>
      <c r="B9097" s="6">
        <v>1393311</v>
      </c>
    </row>
    <row r="9098" spans="1:2" x14ac:dyDescent="0.15">
      <c r="A9098" t="s">
        <v>10729</v>
      </c>
      <c r="B9098" s="6">
        <v>839923</v>
      </c>
    </row>
    <row r="9099" spans="1:2" x14ac:dyDescent="0.15">
      <c r="A9099" t="s">
        <v>10730</v>
      </c>
      <c r="B9099" s="6">
        <v>927971</v>
      </c>
    </row>
    <row r="9100" spans="1:2" x14ac:dyDescent="0.15">
      <c r="A9100" t="s">
        <v>10731</v>
      </c>
      <c r="B9100" s="6">
        <v>1022837</v>
      </c>
    </row>
    <row r="9101" spans="1:2" x14ac:dyDescent="0.15">
      <c r="A9101" t="s">
        <v>10732</v>
      </c>
      <c r="B9101" s="6">
        <v>1393311</v>
      </c>
    </row>
    <row r="9102" spans="1:2" x14ac:dyDescent="0.15">
      <c r="A9102" t="s">
        <v>10733</v>
      </c>
      <c r="B9102" s="6">
        <v>1048515</v>
      </c>
    </row>
    <row r="9103" spans="1:2" x14ac:dyDescent="0.15">
      <c r="A9103" t="s">
        <v>10734</v>
      </c>
      <c r="B9103" s="6">
        <v>1107457</v>
      </c>
    </row>
    <row r="9104" spans="1:2" x14ac:dyDescent="0.15">
      <c r="A9104" t="s">
        <v>10735</v>
      </c>
      <c r="B9104" s="6">
        <v>75594</v>
      </c>
    </row>
    <row r="9105" spans="1:2" x14ac:dyDescent="0.15">
      <c r="A9105" t="s">
        <v>10736</v>
      </c>
      <c r="B9105" s="6">
        <v>1039765</v>
      </c>
    </row>
    <row r="9106" spans="1:2" x14ac:dyDescent="0.15">
      <c r="A9106" t="s">
        <v>10737</v>
      </c>
      <c r="B9106" s="6">
        <v>1116578</v>
      </c>
    </row>
    <row r="9107" spans="1:2" x14ac:dyDescent="0.15">
      <c r="A9107" t="s">
        <v>10738</v>
      </c>
      <c r="B9107" s="6">
        <v>842180</v>
      </c>
    </row>
    <row r="9108" spans="1:2" x14ac:dyDescent="0.15">
      <c r="A9108" t="s">
        <v>10739</v>
      </c>
      <c r="B9108" s="6">
        <v>943819</v>
      </c>
    </row>
    <row r="9109" spans="1:2" x14ac:dyDescent="0.15">
      <c r="A9109" t="s">
        <v>10740</v>
      </c>
      <c r="B9109" s="6">
        <v>932787</v>
      </c>
    </row>
    <row r="9110" spans="1:2" x14ac:dyDescent="0.15">
      <c r="A9110" t="s">
        <v>10741</v>
      </c>
      <c r="B9110" s="6">
        <v>1379235</v>
      </c>
    </row>
    <row r="9111" spans="1:2" x14ac:dyDescent="0.15">
      <c r="A9111" t="s">
        <v>10742</v>
      </c>
      <c r="B9111" s="6">
        <v>1376891</v>
      </c>
    </row>
    <row r="9112" spans="1:2" x14ac:dyDescent="0.15">
      <c r="A9112" t="s">
        <v>10743</v>
      </c>
      <c r="B9112" s="6">
        <v>899051</v>
      </c>
    </row>
    <row r="9113" spans="1:2" x14ac:dyDescent="0.15">
      <c r="A9113" t="s">
        <v>10744</v>
      </c>
      <c r="B9113" s="6">
        <v>312069</v>
      </c>
    </row>
    <row r="9114" spans="1:2" x14ac:dyDescent="0.15">
      <c r="A9114" t="s">
        <v>10745</v>
      </c>
      <c r="B9114" s="6">
        <v>844150</v>
      </c>
    </row>
    <row r="9115" spans="1:2" x14ac:dyDescent="0.15">
      <c r="A9115" t="s">
        <v>10746</v>
      </c>
      <c r="B9115" s="6">
        <v>1335730</v>
      </c>
    </row>
    <row r="9116" spans="1:2" x14ac:dyDescent="0.15">
      <c r="A9116" t="s">
        <v>10747</v>
      </c>
      <c r="B9116" s="6">
        <v>1012037</v>
      </c>
    </row>
    <row r="9117" spans="1:2" x14ac:dyDescent="0.15">
      <c r="A9117" t="s">
        <v>10748</v>
      </c>
      <c r="B9117" s="6">
        <v>1038143</v>
      </c>
    </row>
    <row r="9118" spans="1:2" x14ac:dyDescent="0.15">
      <c r="A9118" t="s">
        <v>10749</v>
      </c>
      <c r="B9118" s="6">
        <v>1554394</v>
      </c>
    </row>
    <row r="9119" spans="1:2" x14ac:dyDescent="0.15">
      <c r="A9119" t="s">
        <v>10750</v>
      </c>
      <c r="B9119" s="6">
        <v>849395</v>
      </c>
    </row>
    <row r="9120" spans="1:2" x14ac:dyDescent="0.15">
      <c r="A9120" t="s">
        <v>10751</v>
      </c>
      <c r="B9120" s="6">
        <v>899051</v>
      </c>
    </row>
    <row r="9121" spans="1:2" x14ac:dyDescent="0.15">
      <c r="A9121" t="s">
        <v>10752</v>
      </c>
      <c r="B9121" s="6">
        <v>14693</v>
      </c>
    </row>
    <row r="9122" spans="1:2" x14ac:dyDescent="0.15">
      <c r="A9122" t="s">
        <v>10753</v>
      </c>
      <c r="B9122" s="6">
        <v>1160330</v>
      </c>
    </row>
    <row r="9123" spans="1:2" x14ac:dyDescent="0.15">
      <c r="A9123" t="s">
        <v>10754</v>
      </c>
      <c r="B9123" s="6">
        <v>948696</v>
      </c>
    </row>
    <row r="9124" spans="1:2" x14ac:dyDescent="0.15">
      <c r="A9124" t="s">
        <v>10755</v>
      </c>
      <c r="B9124" s="6">
        <v>895564</v>
      </c>
    </row>
    <row r="9125" spans="1:2" x14ac:dyDescent="0.15">
      <c r="A9125" t="s">
        <v>10756</v>
      </c>
      <c r="B9125" s="6">
        <v>733099</v>
      </c>
    </row>
    <row r="9126" spans="1:2" x14ac:dyDescent="0.15">
      <c r="A9126" t="s">
        <v>10757</v>
      </c>
      <c r="B9126" s="6">
        <v>1461748</v>
      </c>
    </row>
    <row r="9127" spans="1:2" x14ac:dyDescent="0.15">
      <c r="A9127" t="s">
        <v>10758</v>
      </c>
      <c r="B9127" s="6">
        <v>717826</v>
      </c>
    </row>
    <row r="9128" spans="1:2" x14ac:dyDescent="0.15">
      <c r="A9128" t="s">
        <v>10759</v>
      </c>
      <c r="B9128" s="6">
        <v>924613</v>
      </c>
    </row>
    <row r="9129" spans="1:2" x14ac:dyDescent="0.15">
      <c r="A9129" t="s">
        <v>10760</v>
      </c>
      <c r="B9129" s="6">
        <v>814052</v>
      </c>
    </row>
    <row r="9130" spans="1:2" x14ac:dyDescent="0.15">
      <c r="A9130" t="s">
        <v>10761</v>
      </c>
      <c r="B9130" s="6">
        <v>899051</v>
      </c>
    </row>
    <row r="9131" spans="1:2" x14ac:dyDescent="0.15">
      <c r="A9131" t="s">
        <v>10762</v>
      </c>
      <c r="B9131" s="6">
        <v>939380</v>
      </c>
    </row>
    <row r="9132" spans="1:2" x14ac:dyDescent="0.15">
      <c r="A9132" t="s">
        <v>10763</v>
      </c>
      <c r="B9132" s="6">
        <v>1535628</v>
      </c>
    </row>
    <row r="9133" spans="1:2" x14ac:dyDescent="0.15">
      <c r="A9133" t="s">
        <v>10764</v>
      </c>
      <c r="B9133" s="6">
        <v>1637120</v>
      </c>
    </row>
    <row r="9134" spans="1:2" x14ac:dyDescent="0.15">
      <c r="A9134" t="s">
        <v>10765</v>
      </c>
      <c r="B9134" s="6">
        <v>885834</v>
      </c>
    </row>
    <row r="9135" spans="1:2" x14ac:dyDescent="0.15">
      <c r="A9135" t="s">
        <v>10766</v>
      </c>
      <c r="B9135" s="6">
        <v>1297996</v>
      </c>
    </row>
    <row r="9136" spans="1:2" x14ac:dyDescent="0.15">
      <c r="A9136" t="s">
        <v>10767</v>
      </c>
      <c r="B9136" s="6">
        <v>1243429</v>
      </c>
    </row>
    <row r="9137" spans="1:2" x14ac:dyDescent="0.15">
      <c r="A9137" t="s">
        <v>10768</v>
      </c>
      <c r="B9137" s="6">
        <v>886986</v>
      </c>
    </row>
    <row r="9138" spans="1:2" x14ac:dyDescent="0.15">
      <c r="A9138" t="s">
        <v>10769</v>
      </c>
      <c r="B9138" s="6">
        <v>1297996</v>
      </c>
    </row>
    <row r="9139" spans="1:2" x14ac:dyDescent="0.15">
      <c r="A9139" t="s">
        <v>10770</v>
      </c>
      <c r="B9139" s="6">
        <v>1450346</v>
      </c>
    </row>
    <row r="9140" spans="1:2" x14ac:dyDescent="0.15">
      <c r="A9140" t="s">
        <v>10771</v>
      </c>
      <c r="B9140" s="6">
        <v>1330306</v>
      </c>
    </row>
    <row r="9141" spans="1:2" x14ac:dyDescent="0.15">
      <c r="A9141" t="s">
        <v>10772</v>
      </c>
      <c r="B9141" s="6">
        <v>16988</v>
      </c>
    </row>
    <row r="9142" spans="1:2" x14ac:dyDescent="0.15">
      <c r="A9142" t="s">
        <v>10773</v>
      </c>
      <c r="B9142" s="6">
        <v>313216</v>
      </c>
    </row>
    <row r="9143" spans="1:2" x14ac:dyDescent="0.15">
      <c r="A9143" t="s">
        <v>10774</v>
      </c>
      <c r="B9143" s="6">
        <v>844551</v>
      </c>
    </row>
    <row r="9144" spans="1:2" x14ac:dyDescent="0.15">
      <c r="A9144" t="s">
        <v>2510</v>
      </c>
      <c r="B9144" s="6">
        <v>1434265</v>
      </c>
    </row>
    <row r="9145" spans="1:2" x14ac:dyDescent="0.15">
      <c r="A9145" t="s">
        <v>10775</v>
      </c>
      <c r="B9145" s="6">
        <v>1070304</v>
      </c>
    </row>
    <row r="9146" spans="1:2" x14ac:dyDescent="0.15">
      <c r="A9146" t="s">
        <v>10776</v>
      </c>
      <c r="B9146" s="6">
        <v>92122</v>
      </c>
    </row>
    <row r="9147" spans="1:2" x14ac:dyDescent="0.15">
      <c r="A9147" t="s">
        <v>10777</v>
      </c>
      <c r="B9147" s="6">
        <v>896076</v>
      </c>
    </row>
    <row r="9148" spans="1:2" x14ac:dyDescent="0.15">
      <c r="A9148" t="s">
        <v>10778</v>
      </c>
      <c r="B9148" s="6">
        <v>756620</v>
      </c>
    </row>
    <row r="9149" spans="1:2" x14ac:dyDescent="0.15">
      <c r="A9149" t="s">
        <v>10779</v>
      </c>
      <c r="B9149" s="6">
        <v>844551</v>
      </c>
    </row>
    <row r="9150" spans="1:2" x14ac:dyDescent="0.15">
      <c r="A9150" t="s">
        <v>10780</v>
      </c>
      <c r="B9150" s="6">
        <v>1700171</v>
      </c>
    </row>
    <row r="9151" spans="1:2" x14ac:dyDescent="0.15">
      <c r="A9151" t="s">
        <v>10781</v>
      </c>
      <c r="B9151" s="6">
        <v>63271</v>
      </c>
    </row>
    <row r="9152" spans="1:2" x14ac:dyDescent="0.15">
      <c r="A9152" t="s">
        <v>10782</v>
      </c>
      <c r="B9152" s="6">
        <v>1125259</v>
      </c>
    </row>
    <row r="9153" spans="1:2" x14ac:dyDescent="0.15">
      <c r="A9153" t="s">
        <v>10783</v>
      </c>
      <c r="B9153" s="6">
        <v>1455967</v>
      </c>
    </row>
    <row r="9154" spans="1:2" x14ac:dyDescent="0.15">
      <c r="A9154" t="s">
        <v>10784</v>
      </c>
      <c r="B9154" s="6">
        <v>1447629</v>
      </c>
    </row>
    <row r="9155" spans="1:2" x14ac:dyDescent="0.15">
      <c r="A9155" t="s">
        <v>10785</v>
      </c>
      <c r="B9155" s="6">
        <v>811250</v>
      </c>
    </row>
    <row r="9156" spans="1:2" x14ac:dyDescent="0.15">
      <c r="A9156" t="s">
        <v>10786</v>
      </c>
      <c r="B9156" s="6">
        <v>1754301</v>
      </c>
    </row>
    <row r="9157" spans="1:2" x14ac:dyDescent="0.15">
      <c r="A9157" t="s">
        <v>10787</v>
      </c>
      <c r="B9157" s="6">
        <v>1611983</v>
      </c>
    </row>
    <row r="9158" spans="1:2" x14ac:dyDescent="0.15">
      <c r="A9158" t="s">
        <v>10788</v>
      </c>
      <c r="B9158" s="6">
        <v>1618755</v>
      </c>
    </row>
    <row r="9159" spans="1:2" x14ac:dyDescent="0.15">
      <c r="A9159" t="s">
        <v>10789</v>
      </c>
      <c r="B9159" s="6">
        <v>1611983</v>
      </c>
    </row>
    <row r="9160" spans="1:2" x14ac:dyDescent="0.15">
      <c r="A9160" t="s">
        <v>10790</v>
      </c>
      <c r="B9160" s="6">
        <v>1437775</v>
      </c>
    </row>
    <row r="9161" spans="1:2" x14ac:dyDescent="0.15">
      <c r="A9161" t="s">
        <v>10791</v>
      </c>
      <c r="B9161" s="6">
        <v>93751</v>
      </c>
    </row>
    <row r="9162" spans="1:2" x14ac:dyDescent="0.15">
      <c r="A9162" t="s">
        <v>10792</v>
      </c>
      <c r="B9162" s="6">
        <v>874766</v>
      </c>
    </row>
    <row r="9163" spans="1:2" x14ac:dyDescent="0.15">
      <c r="A9163" t="s">
        <v>10793</v>
      </c>
      <c r="B9163" s="6">
        <v>1437771</v>
      </c>
    </row>
    <row r="9164" spans="1:2" x14ac:dyDescent="0.15">
      <c r="A9164" t="s">
        <v>10794</v>
      </c>
      <c r="B9164" s="6">
        <v>93751</v>
      </c>
    </row>
    <row r="9165" spans="1:2" x14ac:dyDescent="0.15">
      <c r="A9165" t="s">
        <v>10795</v>
      </c>
      <c r="B9165" s="6">
        <v>1026214</v>
      </c>
    </row>
    <row r="9166" spans="1:2" x14ac:dyDescent="0.15">
      <c r="A9166" t="s">
        <v>10796</v>
      </c>
      <c r="B9166" s="6">
        <v>1003935</v>
      </c>
    </row>
    <row r="9167" spans="1:2" x14ac:dyDescent="0.15">
      <c r="A9167" t="s">
        <v>10797</v>
      </c>
      <c r="B9167" s="6">
        <v>1748790</v>
      </c>
    </row>
    <row r="9168" spans="1:2" x14ac:dyDescent="0.15">
      <c r="A9168" t="s">
        <v>10798</v>
      </c>
      <c r="B9168" s="6">
        <v>1004315</v>
      </c>
    </row>
    <row r="9169" spans="1:2" x14ac:dyDescent="0.15">
      <c r="A9169" t="s">
        <v>10799</v>
      </c>
      <c r="B9169" s="6">
        <v>1002517</v>
      </c>
    </row>
    <row r="9170" spans="1:2" x14ac:dyDescent="0.15">
      <c r="A9170" t="s">
        <v>10800</v>
      </c>
      <c r="B9170" s="6">
        <v>35527</v>
      </c>
    </row>
    <row r="9171" spans="1:2" x14ac:dyDescent="0.15">
      <c r="A9171" t="s">
        <v>10801</v>
      </c>
      <c r="B9171" s="6">
        <v>1004315</v>
      </c>
    </row>
    <row r="9172" spans="1:2" x14ac:dyDescent="0.15">
      <c r="A9172" t="s">
        <v>10802</v>
      </c>
      <c r="B9172" s="6">
        <v>91576</v>
      </c>
    </row>
    <row r="9173" spans="1:2" x14ac:dyDescent="0.15">
      <c r="A9173" t="s">
        <v>10803</v>
      </c>
      <c r="B9173" s="6">
        <v>915191</v>
      </c>
    </row>
    <row r="9174" spans="1:2" x14ac:dyDescent="0.15">
      <c r="A9174" t="s">
        <v>10804</v>
      </c>
      <c r="B9174" s="6">
        <v>1038683</v>
      </c>
    </row>
    <row r="9175" spans="1:2" x14ac:dyDescent="0.15">
      <c r="A9175" t="s">
        <v>10805</v>
      </c>
      <c r="B9175" s="6">
        <v>1190723</v>
      </c>
    </row>
    <row r="9176" spans="1:2" x14ac:dyDescent="0.15">
      <c r="A9176" t="s">
        <v>10806</v>
      </c>
      <c r="B9176" s="6">
        <v>46619</v>
      </c>
    </row>
    <row r="9177" spans="1:2" x14ac:dyDescent="0.15">
      <c r="A9177" t="s">
        <v>10807</v>
      </c>
      <c r="B9177" s="6">
        <v>1560385</v>
      </c>
    </row>
    <row r="9178" spans="1:2" x14ac:dyDescent="0.15">
      <c r="A9178" t="s">
        <v>10808</v>
      </c>
      <c r="B9178" s="6">
        <v>314590</v>
      </c>
    </row>
    <row r="9179" spans="1:2" x14ac:dyDescent="0.15">
      <c r="A9179" t="s">
        <v>10809</v>
      </c>
      <c r="B9179" s="6">
        <v>1159510</v>
      </c>
    </row>
    <row r="9180" spans="1:2" x14ac:dyDescent="0.15">
      <c r="A9180" t="s">
        <v>10810</v>
      </c>
      <c r="B9180" s="6">
        <v>1026214</v>
      </c>
    </row>
    <row r="9181" spans="1:2" x14ac:dyDescent="0.15">
      <c r="A9181" t="s">
        <v>10811</v>
      </c>
      <c r="B9181" s="6">
        <v>1495686</v>
      </c>
    </row>
    <row r="9182" spans="1:2" x14ac:dyDescent="0.15">
      <c r="A9182" t="s">
        <v>10812</v>
      </c>
      <c r="B9182" s="6">
        <v>1712356</v>
      </c>
    </row>
    <row r="9183" spans="1:2" x14ac:dyDescent="0.15">
      <c r="A9183" t="s">
        <v>10813</v>
      </c>
      <c r="B9183" s="6">
        <v>1722482</v>
      </c>
    </row>
    <row r="9184" spans="1:2" x14ac:dyDescent="0.15">
      <c r="A9184" t="s">
        <v>10814</v>
      </c>
      <c r="B9184" s="6">
        <v>1560385</v>
      </c>
    </row>
    <row r="9185" spans="1:2" x14ac:dyDescent="0.15">
      <c r="A9185" t="s">
        <v>10815</v>
      </c>
      <c r="B9185" s="6">
        <v>1560385</v>
      </c>
    </row>
    <row r="9186" spans="1:2" x14ac:dyDescent="0.15">
      <c r="A9186" t="s">
        <v>10816</v>
      </c>
      <c r="B9186" s="6">
        <v>12208</v>
      </c>
    </row>
    <row r="9187" spans="1:2" x14ac:dyDescent="0.15">
      <c r="A9187" t="s">
        <v>10817</v>
      </c>
      <c r="B9187" s="6">
        <v>939383</v>
      </c>
    </row>
    <row r="9188" spans="1:2" x14ac:dyDescent="0.15">
      <c r="A9188" t="s">
        <v>10818</v>
      </c>
      <c r="B9188" s="6">
        <v>91576</v>
      </c>
    </row>
    <row r="9189" spans="1:2" x14ac:dyDescent="0.15">
      <c r="A9189" t="s">
        <v>10819</v>
      </c>
      <c r="B9189" s="6">
        <v>91576</v>
      </c>
    </row>
    <row r="9190" spans="1:2" x14ac:dyDescent="0.15">
      <c r="A9190" t="s">
        <v>10820</v>
      </c>
      <c r="B9190" s="6">
        <v>1527249</v>
      </c>
    </row>
    <row r="9191" spans="1:2" x14ac:dyDescent="0.15">
      <c r="A9191" t="s">
        <v>10821</v>
      </c>
      <c r="B9191" s="6">
        <v>1050952</v>
      </c>
    </row>
    <row r="9192" spans="1:2" x14ac:dyDescent="0.15">
      <c r="A9192" t="s">
        <v>10822</v>
      </c>
      <c r="B9192" s="6">
        <v>899611</v>
      </c>
    </row>
    <row r="9193" spans="1:2" x14ac:dyDescent="0.15">
      <c r="A9193" t="s">
        <v>10823</v>
      </c>
      <c r="B9193" s="6">
        <v>806968</v>
      </c>
    </row>
    <row r="9194" spans="1:2" x14ac:dyDescent="0.15">
      <c r="A9194" t="s">
        <v>10824</v>
      </c>
      <c r="B9194" s="6">
        <v>899611</v>
      </c>
    </row>
    <row r="9195" spans="1:2" x14ac:dyDescent="0.15">
      <c r="A9195" t="s">
        <v>10825</v>
      </c>
      <c r="B9195" s="6">
        <v>1159152</v>
      </c>
    </row>
    <row r="9196" spans="1:2" x14ac:dyDescent="0.15">
      <c r="A9196" t="s">
        <v>10826</v>
      </c>
      <c r="B9196" s="6">
        <v>932872</v>
      </c>
    </row>
    <row r="9197" spans="1:2" x14ac:dyDescent="0.15">
      <c r="A9197" t="s">
        <v>10827</v>
      </c>
      <c r="B9197" s="6">
        <v>759944</v>
      </c>
    </row>
    <row r="9198" spans="1:2" x14ac:dyDescent="0.15">
      <c r="A9198" t="s">
        <v>10828</v>
      </c>
      <c r="B9198" s="6">
        <v>1140471</v>
      </c>
    </row>
    <row r="9199" spans="1:2" x14ac:dyDescent="0.15">
      <c r="A9199" t="s">
        <v>10829</v>
      </c>
      <c r="B9199" s="6">
        <v>1669414</v>
      </c>
    </row>
    <row r="9200" spans="1:2" x14ac:dyDescent="0.15">
      <c r="A9200" t="s">
        <v>10830</v>
      </c>
      <c r="B9200" s="6">
        <v>1140471</v>
      </c>
    </row>
    <row r="9201" spans="1:2" x14ac:dyDescent="0.15">
      <c r="A9201" t="s">
        <v>10831</v>
      </c>
      <c r="B9201" s="6">
        <v>1041668</v>
      </c>
    </row>
    <row r="9202" spans="1:2" x14ac:dyDescent="0.15">
      <c r="A9202" t="s">
        <v>10832</v>
      </c>
      <c r="B9202" s="6">
        <v>845982</v>
      </c>
    </row>
    <row r="9203" spans="1:2" x14ac:dyDescent="0.15">
      <c r="A9203" t="s">
        <v>10833</v>
      </c>
      <c r="B9203" s="6">
        <v>915191</v>
      </c>
    </row>
    <row r="9204" spans="1:2" x14ac:dyDescent="0.15">
      <c r="A9204" t="s">
        <v>10834</v>
      </c>
      <c r="B9204" s="6">
        <v>1132979</v>
      </c>
    </row>
    <row r="9205" spans="1:2" x14ac:dyDescent="0.15">
      <c r="A9205" t="s">
        <v>10835</v>
      </c>
      <c r="B9205" s="6">
        <v>1545772</v>
      </c>
    </row>
    <row r="9206" spans="1:2" x14ac:dyDescent="0.15">
      <c r="A9206" t="s">
        <v>10836</v>
      </c>
      <c r="B9206" s="6">
        <v>1560385</v>
      </c>
    </row>
    <row r="9207" spans="1:2" x14ac:dyDescent="0.15">
      <c r="A9207" t="s">
        <v>10837</v>
      </c>
      <c r="B9207" s="6">
        <v>1560385</v>
      </c>
    </row>
    <row r="9208" spans="1:2" x14ac:dyDescent="0.15">
      <c r="A9208" t="s">
        <v>10838</v>
      </c>
      <c r="B9208" s="6">
        <v>1161611</v>
      </c>
    </row>
    <row r="9209" spans="1:2" x14ac:dyDescent="0.15">
      <c r="A9209" t="s">
        <v>10839</v>
      </c>
      <c r="B9209" s="6">
        <v>1269238</v>
      </c>
    </row>
    <row r="9210" spans="1:2" x14ac:dyDescent="0.15">
      <c r="A9210" t="s">
        <v>10840</v>
      </c>
      <c r="B9210" s="6">
        <v>1281761</v>
      </c>
    </row>
    <row r="9211" spans="1:2" x14ac:dyDescent="0.15">
      <c r="A9211" t="s">
        <v>10841</v>
      </c>
      <c r="B9211" s="6">
        <v>1030475</v>
      </c>
    </row>
    <row r="9212" spans="1:2" x14ac:dyDescent="0.15">
      <c r="A9212" t="s">
        <v>10842</v>
      </c>
      <c r="B9212" s="6">
        <v>1132979</v>
      </c>
    </row>
    <row r="9213" spans="1:2" x14ac:dyDescent="0.15">
      <c r="A9213" t="s">
        <v>10843</v>
      </c>
      <c r="B9213" s="6">
        <v>912595</v>
      </c>
    </row>
    <row r="9214" spans="1:2" x14ac:dyDescent="0.15">
      <c r="A9214" t="s">
        <v>10844</v>
      </c>
      <c r="B9214" s="6">
        <v>1445475</v>
      </c>
    </row>
    <row r="9215" spans="1:2" x14ac:dyDescent="0.15">
      <c r="A9215" t="s">
        <v>10845</v>
      </c>
      <c r="B9215" s="6">
        <v>1533945</v>
      </c>
    </row>
    <row r="9216" spans="1:2" x14ac:dyDescent="0.15">
      <c r="A9216" t="s">
        <v>10846</v>
      </c>
      <c r="B9216" s="6">
        <v>1281761</v>
      </c>
    </row>
    <row r="9217" spans="1:2" x14ac:dyDescent="0.15">
      <c r="A9217" t="s">
        <v>10847</v>
      </c>
      <c r="B9217" s="6">
        <v>1570585</v>
      </c>
    </row>
    <row r="9218" spans="1:2" x14ac:dyDescent="0.15">
      <c r="A9218" t="s">
        <v>10848</v>
      </c>
      <c r="B9218" s="6">
        <v>947484</v>
      </c>
    </row>
    <row r="9219" spans="1:2" x14ac:dyDescent="0.15">
      <c r="A9219" t="s">
        <v>10849</v>
      </c>
      <c r="B9219" s="6">
        <v>1436794</v>
      </c>
    </row>
    <row r="9220" spans="1:2" x14ac:dyDescent="0.15">
      <c r="A9220" t="s">
        <v>10850</v>
      </c>
      <c r="B9220" s="6">
        <v>1043219</v>
      </c>
    </row>
    <row r="9221" spans="1:2" x14ac:dyDescent="0.15">
      <c r="A9221" t="s">
        <v>10851</v>
      </c>
      <c r="B9221" s="6">
        <v>1439124</v>
      </c>
    </row>
    <row r="9222" spans="1:2" x14ac:dyDescent="0.15">
      <c r="A9222" t="s">
        <v>10852</v>
      </c>
      <c r="B9222" s="6">
        <v>1163653</v>
      </c>
    </row>
    <row r="9223" spans="1:2" x14ac:dyDescent="0.15">
      <c r="A9223" t="s">
        <v>10853</v>
      </c>
      <c r="B9223" s="6">
        <v>1437107</v>
      </c>
    </row>
    <row r="9224" spans="1:2" x14ac:dyDescent="0.15">
      <c r="A9224" t="s">
        <v>10854</v>
      </c>
      <c r="B9224" s="6">
        <v>1011218</v>
      </c>
    </row>
    <row r="9225" spans="1:2" x14ac:dyDescent="0.15">
      <c r="A9225" t="s">
        <v>10855</v>
      </c>
      <c r="B9225" s="6">
        <v>1043219</v>
      </c>
    </row>
    <row r="9226" spans="1:2" x14ac:dyDescent="0.15">
      <c r="A9226" t="s">
        <v>10856</v>
      </c>
      <c r="B9226" s="6">
        <v>1570585</v>
      </c>
    </row>
    <row r="9227" spans="1:2" x14ac:dyDescent="0.15">
      <c r="A9227" t="s">
        <v>10857</v>
      </c>
      <c r="B9227" s="6">
        <v>1127055</v>
      </c>
    </row>
    <row r="9228" spans="1:2" x14ac:dyDescent="0.15">
      <c r="A9228" t="s">
        <v>10858</v>
      </c>
      <c r="B9228" s="6">
        <v>1437041</v>
      </c>
    </row>
    <row r="9229" spans="1:2" x14ac:dyDescent="0.15">
      <c r="A9229" t="s">
        <v>10859</v>
      </c>
      <c r="B9229" s="6">
        <v>713676</v>
      </c>
    </row>
    <row r="9230" spans="1:2" x14ac:dyDescent="0.15">
      <c r="A9230" t="s">
        <v>10860</v>
      </c>
      <c r="B9230" s="6">
        <v>1564708</v>
      </c>
    </row>
    <row r="9231" spans="1:2" x14ac:dyDescent="0.15">
      <c r="A9231" t="s">
        <v>10861</v>
      </c>
      <c r="B9231" s="6">
        <v>1172724</v>
      </c>
    </row>
    <row r="9232" spans="1:2" x14ac:dyDescent="0.15">
      <c r="A9232" t="s">
        <v>10862</v>
      </c>
      <c r="B9232" s="6">
        <v>1438569</v>
      </c>
    </row>
    <row r="9233" spans="1:2" x14ac:dyDescent="0.15">
      <c r="A9233" t="s">
        <v>10863</v>
      </c>
      <c r="B9233" s="6">
        <v>932477</v>
      </c>
    </row>
    <row r="9234" spans="1:2" x14ac:dyDescent="0.15">
      <c r="A9234" t="s">
        <v>10864</v>
      </c>
      <c r="B9234" s="6">
        <v>1294591</v>
      </c>
    </row>
    <row r="9235" spans="1:2" x14ac:dyDescent="0.15">
      <c r="A9235" t="s">
        <v>10865</v>
      </c>
      <c r="B9235" s="6">
        <v>1487533</v>
      </c>
    </row>
    <row r="9236" spans="1:2" x14ac:dyDescent="0.15">
      <c r="A9236" t="s">
        <v>10866</v>
      </c>
      <c r="B9236" s="6">
        <v>1438569</v>
      </c>
    </row>
    <row r="9237" spans="1:2" x14ac:dyDescent="0.15">
      <c r="A9237" t="s">
        <v>10867</v>
      </c>
      <c r="B9237" s="6">
        <v>899689</v>
      </c>
    </row>
    <row r="9238" spans="1:2" x14ac:dyDescent="0.15">
      <c r="A9238" t="s">
        <v>10868</v>
      </c>
      <c r="B9238" s="6">
        <v>72127</v>
      </c>
    </row>
    <row r="9239" spans="1:2" x14ac:dyDescent="0.15">
      <c r="A9239" t="s">
        <v>10869</v>
      </c>
      <c r="B9239" s="6">
        <v>24545</v>
      </c>
    </row>
    <row r="9240" spans="1:2" x14ac:dyDescent="0.15">
      <c r="A9240" t="s">
        <v>10870</v>
      </c>
      <c r="B9240" s="6">
        <v>899689</v>
      </c>
    </row>
    <row r="9241" spans="1:2" x14ac:dyDescent="0.15">
      <c r="A9241" t="s">
        <v>10871</v>
      </c>
      <c r="B9241" s="6">
        <v>1111711</v>
      </c>
    </row>
    <row r="9242" spans="1:2" x14ac:dyDescent="0.15">
      <c r="A9242" t="s">
        <v>10872</v>
      </c>
      <c r="B9242" s="6">
        <v>930826</v>
      </c>
    </row>
    <row r="9243" spans="1:2" x14ac:dyDescent="0.15">
      <c r="A9243" t="s">
        <v>10873</v>
      </c>
      <c r="B9243" s="6">
        <v>769218</v>
      </c>
    </row>
    <row r="9244" spans="1:2" x14ac:dyDescent="0.15">
      <c r="A9244" t="s">
        <v>10874</v>
      </c>
      <c r="B9244" s="6">
        <v>1122535</v>
      </c>
    </row>
    <row r="9245" spans="1:2" x14ac:dyDescent="0.15">
      <c r="A9245" t="s">
        <v>10875</v>
      </c>
      <c r="B9245" s="6">
        <v>1617640</v>
      </c>
    </row>
    <row r="9246" spans="1:2" x14ac:dyDescent="0.15">
      <c r="A9246" t="s">
        <v>10876</v>
      </c>
      <c r="B9246" s="6">
        <v>1438569</v>
      </c>
    </row>
    <row r="9247" spans="1:2" x14ac:dyDescent="0.15">
      <c r="A9247" t="s">
        <v>10877</v>
      </c>
      <c r="B9247" s="6">
        <v>105016</v>
      </c>
    </row>
    <row r="9248" spans="1:2" x14ac:dyDescent="0.15">
      <c r="A9248" t="s">
        <v>10878</v>
      </c>
      <c r="B9248" s="6">
        <v>1446597</v>
      </c>
    </row>
    <row r="9249" spans="1:2" x14ac:dyDescent="0.15">
      <c r="A9249" t="s">
        <v>10879</v>
      </c>
      <c r="B9249" s="6">
        <v>1385535</v>
      </c>
    </row>
    <row r="9250" spans="1:2" x14ac:dyDescent="0.15">
      <c r="A9250" t="s">
        <v>10880</v>
      </c>
      <c r="B9250" s="6">
        <v>1437107</v>
      </c>
    </row>
    <row r="9251" spans="1:2" x14ac:dyDescent="0.15">
      <c r="A9251" t="s">
        <v>10881</v>
      </c>
      <c r="B9251" s="6">
        <v>800928</v>
      </c>
    </row>
    <row r="9252" spans="1:2" x14ac:dyDescent="0.15">
      <c r="A9252" t="s">
        <v>10882</v>
      </c>
      <c r="B9252" s="6">
        <v>818686</v>
      </c>
    </row>
    <row r="9253" spans="1:2" x14ac:dyDescent="0.15">
      <c r="A9253" t="s">
        <v>10883</v>
      </c>
      <c r="B9253" s="6">
        <v>1552653</v>
      </c>
    </row>
    <row r="9254" spans="1:2" x14ac:dyDescent="0.15">
      <c r="A9254" t="s">
        <v>10884</v>
      </c>
      <c r="B9254" s="6">
        <v>34903</v>
      </c>
    </row>
    <row r="9255" spans="1:2" x14ac:dyDescent="0.15">
      <c r="A9255" t="s">
        <v>10885</v>
      </c>
      <c r="B9255" s="6">
        <v>100826</v>
      </c>
    </row>
    <row r="9256" spans="1:2" x14ac:dyDescent="0.15">
      <c r="A9256" t="s">
        <v>10886</v>
      </c>
      <c r="B9256" s="6">
        <v>1067428</v>
      </c>
    </row>
    <row r="9257" spans="1:2" x14ac:dyDescent="0.15">
      <c r="A9257" t="s">
        <v>10887</v>
      </c>
      <c r="B9257" s="6">
        <v>1437672</v>
      </c>
    </row>
    <row r="9258" spans="1:2" x14ac:dyDescent="0.15">
      <c r="A9258" t="s">
        <v>10888</v>
      </c>
      <c r="B9258" s="6">
        <v>1122535</v>
      </c>
    </row>
    <row r="9259" spans="1:2" x14ac:dyDescent="0.15">
      <c r="A9259" t="s">
        <v>10889</v>
      </c>
      <c r="B9259" s="6">
        <v>898174</v>
      </c>
    </row>
    <row r="9260" spans="1:2" x14ac:dyDescent="0.15">
      <c r="A9260" t="s">
        <v>10890</v>
      </c>
      <c r="B9260" s="6">
        <v>1049183</v>
      </c>
    </row>
    <row r="9261" spans="1:2" x14ac:dyDescent="0.15">
      <c r="A9261" t="s">
        <v>10891</v>
      </c>
      <c r="B9261" s="6">
        <v>1562401</v>
      </c>
    </row>
    <row r="9262" spans="1:2" x14ac:dyDescent="0.15">
      <c r="A9262" t="s">
        <v>10892</v>
      </c>
      <c r="B9262" s="6">
        <v>100826</v>
      </c>
    </row>
    <row r="9263" spans="1:2" x14ac:dyDescent="0.15">
      <c r="A9263" t="s">
        <v>10893</v>
      </c>
      <c r="B9263" s="6">
        <v>898174</v>
      </c>
    </row>
    <row r="9264" spans="1:2" x14ac:dyDescent="0.15">
      <c r="A9264" t="s">
        <v>10894</v>
      </c>
      <c r="B9264" s="6">
        <v>1562401</v>
      </c>
    </row>
    <row r="9265" spans="1:2" x14ac:dyDescent="0.15">
      <c r="A9265" t="s">
        <v>10895</v>
      </c>
      <c r="B9265" s="6">
        <v>1562401</v>
      </c>
    </row>
    <row r="9266" spans="1:2" x14ac:dyDescent="0.15">
      <c r="A9266" t="s">
        <v>10896</v>
      </c>
      <c r="B9266" s="6">
        <v>1450206</v>
      </c>
    </row>
    <row r="9267" spans="1:2" x14ac:dyDescent="0.15">
      <c r="A9267" t="s">
        <v>10897</v>
      </c>
      <c r="B9267" s="6">
        <v>1423689</v>
      </c>
    </row>
    <row r="9268" spans="1:2" x14ac:dyDescent="0.15">
      <c r="A9268" t="s">
        <v>10898</v>
      </c>
      <c r="B9268" s="6">
        <v>1062066</v>
      </c>
    </row>
    <row r="9269" spans="1:2" x14ac:dyDescent="0.15">
      <c r="A9269" t="s">
        <v>10899</v>
      </c>
      <c r="B9269" s="6">
        <v>78128</v>
      </c>
    </row>
    <row r="9270" spans="1:2" x14ac:dyDescent="0.15">
      <c r="A9270" t="s">
        <v>10900</v>
      </c>
      <c r="B9270" s="6">
        <v>100826</v>
      </c>
    </row>
    <row r="9271" spans="1:2" x14ac:dyDescent="0.15">
      <c r="A9271" t="s">
        <v>10901</v>
      </c>
      <c r="B9271" s="6">
        <v>1423689</v>
      </c>
    </row>
    <row r="9272" spans="1:2" x14ac:dyDescent="0.15">
      <c r="A9272" t="s">
        <v>10902</v>
      </c>
      <c r="B9272" s="6">
        <v>1600520</v>
      </c>
    </row>
    <row r="9273" spans="1:2" x14ac:dyDescent="0.15">
      <c r="A9273" t="s">
        <v>10903</v>
      </c>
      <c r="B9273" s="6">
        <v>78150</v>
      </c>
    </row>
    <row r="9274" spans="1:2" x14ac:dyDescent="0.15">
      <c r="A9274" t="s">
        <v>10904</v>
      </c>
      <c r="B9274" s="6">
        <v>886982</v>
      </c>
    </row>
    <row r="9275" spans="1:2" x14ac:dyDescent="0.15">
      <c r="A9275" t="s">
        <v>10905</v>
      </c>
      <c r="B9275" s="6">
        <v>1437776</v>
      </c>
    </row>
    <row r="9276" spans="1:2" x14ac:dyDescent="0.15">
      <c r="A9276" t="s">
        <v>10906</v>
      </c>
      <c r="B9276" s="6">
        <v>879101</v>
      </c>
    </row>
    <row r="9277" spans="1:2" x14ac:dyDescent="0.15">
      <c r="A9277" t="s">
        <v>10907</v>
      </c>
      <c r="B9277" s="6">
        <v>1527469</v>
      </c>
    </row>
    <row r="9278" spans="1:2" x14ac:dyDescent="0.15">
      <c r="A9278" t="s">
        <v>10908</v>
      </c>
      <c r="B9278" s="6">
        <v>879101</v>
      </c>
    </row>
    <row r="9279" spans="1:2" x14ac:dyDescent="0.15">
      <c r="A9279" t="s">
        <v>10909</v>
      </c>
      <c r="B9279" s="6">
        <v>1379481</v>
      </c>
    </row>
    <row r="9280" spans="1:2" x14ac:dyDescent="0.15">
      <c r="A9280" t="s">
        <v>10910</v>
      </c>
      <c r="B9280" s="6">
        <v>929058</v>
      </c>
    </row>
    <row r="9281" spans="1:2" x14ac:dyDescent="0.15">
      <c r="A9281" t="s">
        <v>10911</v>
      </c>
      <c r="B9281" s="6">
        <v>938323</v>
      </c>
    </row>
    <row r="9282" spans="1:2" x14ac:dyDescent="0.15">
      <c r="A9282" t="s">
        <v>10912</v>
      </c>
      <c r="B9282" s="6">
        <v>1347557</v>
      </c>
    </row>
    <row r="9283" spans="1:2" x14ac:dyDescent="0.15">
      <c r="A9283" t="s">
        <v>10913</v>
      </c>
      <c r="B9283" s="6">
        <v>1336917</v>
      </c>
    </row>
    <row r="9284" spans="1:2" x14ac:dyDescent="0.15">
      <c r="A9284" t="s">
        <v>10914</v>
      </c>
      <c r="B9284" s="6">
        <v>1535929</v>
      </c>
    </row>
    <row r="9285" spans="1:2" x14ac:dyDescent="0.15">
      <c r="A9285" t="s">
        <v>10915</v>
      </c>
      <c r="B9285" s="6">
        <v>913144</v>
      </c>
    </row>
    <row r="9286" spans="1:2" x14ac:dyDescent="0.15">
      <c r="A9286" t="s">
        <v>10916</v>
      </c>
      <c r="B9286" s="6">
        <v>1040971</v>
      </c>
    </row>
    <row r="9287" spans="1:2" x14ac:dyDescent="0.15">
      <c r="A9287" t="s">
        <v>10917</v>
      </c>
      <c r="B9287" s="6">
        <v>1710864</v>
      </c>
    </row>
    <row r="9288" spans="1:2" x14ac:dyDescent="0.15">
      <c r="A9288" t="s">
        <v>10918</v>
      </c>
      <c r="B9288" s="6">
        <v>1481045</v>
      </c>
    </row>
    <row r="9289" spans="1:2" x14ac:dyDescent="0.15">
      <c r="A9289" t="s">
        <v>10919</v>
      </c>
      <c r="B9289" s="6">
        <v>798941</v>
      </c>
    </row>
    <row r="9290" spans="1:2" x14ac:dyDescent="0.15">
      <c r="A9290" t="s">
        <v>10920</v>
      </c>
      <c r="B9290" s="6">
        <v>811156</v>
      </c>
    </row>
    <row r="9291" spans="1:2" x14ac:dyDescent="0.15">
      <c r="A9291" t="s">
        <v>10921</v>
      </c>
      <c r="B9291" s="6">
        <v>1436786</v>
      </c>
    </row>
    <row r="9292" spans="1:2" x14ac:dyDescent="0.15">
      <c r="A9292" t="s">
        <v>10922</v>
      </c>
      <c r="B9292" s="6">
        <v>1076378</v>
      </c>
    </row>
    <row r="9293" spans="1:2" x14ac:dyDescent="0.15">
      <c r="A9293" t="s">
        <v>10923</v>
      </c>
      <c r="B9293" s="6">
        <v>1447137</v>
      </c>
    </row>
    <row r="9294" spans="1:2" x14ac:dyDescent="0.15">
      <c r="A9294" t="s">
        <v>10924</v>
      </c>
      <c r="B9294" s="6">
        <v>1338065</v>
      </c>
    </row>
    <row r="9295" spans="1:2" x14ac:dyDescent="0.15">
      <c r="A9295" t="s">
        <v>10925</v>
      </c>
      <c r="B9295" s="6">
        <v>1004980</v>
      </c>
    </row>
    <row r="9296" spans="1:2" x14ac:dyDescent="0.15">
      <c r="A9296" t="s">
        <v>10926</v>
      </c>
      <c r="B9296" s="6">
        <v>1403528</v>
      </c>
    </row>
    <row r="9297" spans="1:2" x14ac:dyDescent="0.15">
      <c r="A9297" t="s">
        <v>10927</v>
      </c>
      <c r="B9297" s="6">
        <v>1695519</v>
      </c>
    </row>
    <row r="9298" spans="1:2" x14ac:dyDescent="0.15">
      <c r="A9298" t="s">
        <v>10928</v>
      </c>
      <c r="B9298" s="6">
        <v>1123452</v>
      </c>
    </row>
    <row r="9299" spans="1:2" x14ac:dyDescent="0.15">
      <c r="A9299" t="s">
        <v>10929</v>
      </c>
      <c r="B9299" s="6">
        <v>948642</v>
      </c>
    </row>
    <row r="9300" spans="1:2" x14ac:dyDescent="0.15">
      <c r="A9300" t="s">
        <v>10930</v>
      </c>
      <c r="B9300" s="6">
        <v>1080709</v>
      </c>
    </row>
    <row r="9301" spans="1:2" x14ac:dyDescent="0.15">
      <c r="A9301" t="s">
        <v>10931</v>
      </c>
      <c r="B9301" s="6">
        <v>908732</v>
      </c>
    </row>
    <row r="9302" spans="1:2" x14ac:dyDescent="0.15">
      <c r="A9302" t="s">
        <v>10932</v>
      </c>
      <c r="B9302" s="6">
        <v>1667075</v>
      </c>
    </row>
    <row r="9303" spans="1:2" x14ac:dyDescent="0.15">
      <c r="A9303" t="s">
        <v>10933</v>
      </c>
      <c r="B9303" s="6">
        <v>948642</v>
      </c>
    </row>
    <row r="9304" spans="1:2" x14ac:dyDescent="0.15">
      <c r="A9304" t="s">
        <v>10934</v>
      </c>
      <c r="B9304" s="6">
        <v>1004980</v>
      </c>
    </row>
    <row r="9305" spans="1:2" x14ac:dyDescent="0.15">
      <c r="A9305" t="s">
        <v>10935</v>
      </c>
      <c r="B9305" s="6">
        <v>1004980</v>
      </c>
    </row>
    <row r="9306" spans="1:2" x14ac:dyDescent="0.15">
      <c r="A9306" t="s">
        <v>10936</v>
      </c>
      <c r="B9306" s="6">
        <v>1157557</v>
      </c>
    </row>
    <row r="9307" spans="1:2" x14ac:dyDescent="0.15">
      <c r="A9307" t="s">
        <v>10937</v>
      </c>
      <c r="B9307" s="6">
        <v>948642</v>
      </c>
    </row>
    <row r="9308" spans="1:2" x14ac:dyDescent="0.15">
      <c r="A9308" t="s">
        <v>10938</v>
      </c>
      <c r="B9308" s="6">
        <v>1792627</v>
      </c>
    </row>
    <row r="9309" spans="1:2" x14ac:dyDescent="0.15">
      <c r="A9309" t="s">
        <v>10939</v>
      </c>
      <c r="B9309" s="6">
        <v>1551467</v>
      </c>
    </row>
    <row r="9310" spans="1:2" x14ac:dyDescent="0.15">
      <c r="A9310" t="s">
        <v>10940</v>
      </c>
      <c r="B9310" s="6">
        <v>1444327</v>
      </c>
    </row>
    <row r="9311" spans="1:2" x14ac:dyDescent="0.15">
      <c r="A9311" t="s">
        <v>10941</v>
      </c>
      <c r="B9311" s="6">
        <v>948642</v>
      </c>
    </row>
    <row r="9312" spans="1:2" x14ac:dyDescent="0.15">
      <c r="A9312" t="s">
        <v>10942</v>
      </c>
      <c r="B9312" s="6">
        <v>1593538</v>
      </c>
    </row>
    <row r="9313" spans="1:2" x14ac:dyDescent="0.15">
      <c r="A9313" t="s">
        <v>10943</v>
      </c>
      <c r="B9313" s="6">
        <v>750004</v>
      </c>
    </row>
    <row r="9314" spans="1:2" x14ac:dyDescent="0.15">
      <c r="A9314" t="s">
        <v>10944</v>
      </c>
      <c r="B9314" s="6">
        <v>5513</v>
      </c>
    </row>
    <row r="9315" spans="1:2" x14ac:dyDescent="0.15">
      <c r="A9315" t="s">
        <v>10945</v>
      </c>
      <c r="B9315" s="6">
        <v>1004980</v>
      </c>
    </row>
    <row r="9316" spans="1:2" x14ac:dyDescent="0.15">
      <c r="A9316" t="s">
        <v>10946</v>
      </c>
      <c r="B9316" s="6">
        <v>1668501</v>
      </c>
    </row>
    <row r="9317" spans="1:2" x14ac:dyDescent="0.15">
      <c r="A9317" t="s">
        <v>10947</v>
      </c>
      <c r="B9317" s="6">
        <v>1004980</v>
      </c>
    </row>
    <row r="9318" spans="1:2" x14ac:dyDescent="0.15">
      <c r="A9318" t="s">
        <v>10948</v>
      </c>
      <c r="B9318" s="6">
        <v>1695519</v>
      </c>
    </row>
    <row r="9319" spans="1:2" x14ac:dyDescent="0.15">
      <c r="A9319" t="s">
        <v>10949</v>
      </c>
      <c r="B9319" s="6">
        <v>1156831</v>
      </c>
    </row>
    <row r="9320" spans="1:2" x14ac:dyDescent="0.15">
      <c r="A9320" t="s">
        <v>10950</v>
      </c>
      <c r="B9320" s="6">
        <v>1004980</v>
      </c>
    </row>
    <row r="9321" spans="1:2" x14ac:dyDescent="0.15">
      <c r="A9321" t="s">
        <v>10951</v>
      </c>
      <c r="B9321" s="6">
        <v>1172494</v>
      </c>
    </row>
    <row r="9322" spans="1:2" x14ac:dyDescent="0.15">
      <c r="A9322" t="s">
        <v>10952</v>
      </c>
      <c r="B9322" s="6">
        <v>1446702</v>
      </c>
    </row>
    <row r="9323" spans="1:2" x14ac:dyDescent="0.15">
      <c r="A9323" t="s">
        <v>10953</v>
      </c>
      <c r="B9323" s="6">
        <v>763901</v>
      </c>
    </row>
    <row r="9324" spans="1:2" x14ac:dyDescent="0.15">
      <c r="A9324" t="s">
        <v>10954</v>
      </c>
      <c r="B9324" s="6">
        <v>1045450</v>
      </c>
    </row>
    <row r="9325" spans="1:2" x14ac:dyDescent="0.15">
      <c r="A9325" t="s">
        <v>10955</v>
      </c>
      <c r="B9325" s="6">
        <v>1156831</v>
      </c>
    </row>
    <row r="9326" spans="1:2" x14ac:dyDescent="0.15">
      <c r="A9326" t="s">
        <v>10956</v>
      </c>
      <c r="B9326" s="6">
        <v>1004980</v>
      </c>
    </row>
    <row r="9327" spans="1:2" x14ac:dyDescent="0.15">
      <c r="A9327" t="s">
        <v>10957</v>
      </c>
      <c r="B9327" s="6">
        <v>1370418</v>
      </c>
    </row>
    <row r="9328" spans="1:2" x14ac:dyDescent="0.15">
      <c r="A9328" t="s">
        <v>10958</v>
      </c>
      <c r="B9328" s="6">
        <v>912892</v>
      </c>
    </row>
    <row r="9329" spans="1:2" x14ac:dyDescent="0.15">
      <c r="A9329" t="s">
        <v>10959</v>
      </c>
      <c r="B9329" s="6">
        <v>1685040</v>
      </c>
    </row>
    <row r="9330" spans="1:2" x14ac:dyDescent="0.15">
      <c r="A9330" t="s">
        <v>10960</v>
      </c>
      <c r="B9330" s="6">
        <v>1489079</v>
      </c>
    </row>
    <row r="9331" spans="1:2" x14ac:dyDescent="0.15">
      <c r="A9331" t="s">
        <v>10961</v>
      </c>
      <c r="B9331" s="6">
        <v>794685</v>
      </c>
    </row>
    <row r="9332" spans="1:2" x14ac:dyDescent="0.15">
      <c r="A9332" t="s">
        <v>10962</v>
      </c>
      <c r="B9332" s="6">
        <v>1378984</v>
      </c>
    </row>
    <row r="9333" spans="1:2" x14ac:dyDescent="0.15">
      <c r="A9333" t="s">
        <v>10963</v>
      </c>
      <c r="B9333" s="6">
        <v>18349</v>
      </c>
    </row>
    <row r="9334" spans="1:2" x14ac:dyDescent="0.15">
      <c r="A9334" t="s">
        <v>10964</v>
      </c>
      <c r="B9334" s="6">
        <v>1004980</v>
      </c>
    </row>
    <row r="9335" spans="1:2" x14ac:dyDescent="0.15">
      <c r="A9335" t="s">
        <v>10965</v>
      </c>
      <c r="B9335" s="6">
        <v>1442656</v>
      </c>
    </row>
    <row r="9336" spans="1:2" x14ac:dyDescent="0.15">
      <c r="A9336" t="s">
        <v>10966</v>
      </c>
      <c r="B9336" s="6">
        <v>1435969</v>
      </c>
    </row>
    <row r="9337" spans="1:2" x14ac:dyDescent="0.15">
      <c r="A9337" t="s">
        <v>10967</v>
      </c>
      <c r="B9337" s="6">
        <v>1446420</v>
      </c>
    </row>
    <row r="9338" spans="1:2" x14ac:dyDescent="0.15">
      <c r="A9338" t="s">
        <v>10968</v>
      </c>
      <c r="B9338" s="6">
        <v>310522</v>
      </c>
    </row>
    <row r="9339" spans="1:2" x14ac:dyDescent="0.15">
      <c r="A9339" t="s">
        <v>10969</v>
      </c>
      <c r="B9339" s="6">
        <v>866368</v>
      </c>
    </row>
    <row r="9340" spans="1:2" x14ac:dyDescent="0.15">
      <c r="A9340" t="s">
        <v>10970</v>
      </c>
      <c r="B9340" s="6">
        <v>310522</v>
      </c>
    </row>
    <row r="9341" spans="1:2" x14ac:dyDescent="0.15">
      <c r="A9341" t="s">
        <v>10971</v>
      </c>
      <c r="B9341" s="6">
        <v>866368</v>
      </c>
    </row>
    <row r="9342" spans="1:2" x14ac:dyDescent="0.15">
      <c r="A9342" t="s">
        <v>10972</v>
      </c>
      <c r="B9342" s="6">
        <v>1412558</v>
      </c>
    </row>
    <row r="9343" spans="1:2" x14ac:dyDescent="0.15">
      <c r="A9343" t="s">
        <v>10973</v>
      </c>
      <c r="B9343" s="6">
        <v>310522</v>
      </c>
    </row>
    <row r="9344" spans="1:2" x14ac:dyDescent="0.15">
      <c r="A9344" t="s">
        <v>10974</v>
      </c>
      <c r="B9344" s="6">
        <v>310522</v>
      </c>
    </row>
    <row r="9345" spans="1:2" x14ac:dyDescent="0.15">
      <c r="A9345" t="s">
        <v>10975</v>
      </c>
      <c r="B9345" s="6">
        <v>310522</v>
      </c>
    </row>
    <row r="9346" spans="1:2" x14ac:dyDescent="0.15">
      <c r="A9346" t="s">
        <v>10976</v>
      </c>
      <c r="B9346" s="6">
        <v>310522</v>
      </c>
    </row>
    <row r="9347" spans="1:2" x14ac:dyDescent="0.15">
      <c r="A9347" t="s">
        <v>10977</v>
      </c>
      <c r="B9347" s="6">
        <v>910073</v>
      </c>
    </row>
    <row r="9348" spans="1:2" x14ac:dyDescent="0.15">
      <c r="A9348" t="s">
        <v>10978</v>
      </c>
      <c r="B9348" s="6">
        <v>310522</v>
      </c>
    </row>
    <row r="9349" spans="1:2" x14ac:dyDescent="0.15">
      <c r="A9349" t="s">
        <v>10979</v>
      </c>
      <c r="B9349" s="6">
        <v>310522</v>
      </c>
    </row>
    <row r="9350" spans="1:2" x14ac:dyDescent="0.15">
      <c r="A9350" t="s">
        <v>10980</v>
      </c>
      <c r="B9350" s="6">
        <v>310522</v>
      </c>
    </row>
    <row r="9351" spans="1:2" x14ac:dyDescent="0.15">
      <c r="A9351" t="s">
        <v>10981</v>
      </c>
      <c r="B9351" s="6">
        <v>1436467</v>
      </c>
    </row>
    <row r="9352" spans="1:2" x14ac:dyDescent="0.15">
      <c r="A9352" t="s">
        <v>10982</v>
      </c>
      <c r="B9352" s="6">
        <v>1421876</v>
      </c>
    </row>
    <row r="9353" spans="1:2" x14ac:dyDescent="0.15">
      <c r="A9353" t="s">
        <v>10983</v>
      </c>
      <c r="B9353" s="6">
        <v>310522</v>
      </c>
    </row>
    <row r="9354" spans="1:2" x14ac:dyDescent="0.15">
      <c r="A9354" t="s">
        <v>10984</v>
      </c>
      <c r="B9354" s="6">
        <v>1214816</v>
      </c>
    </row>
    <row r="9355" spans="1:2" x14ac:dyDescent="0.15">
      <c r="A9355" t="s">
        <v>10985</v>
      </c>
      <c r="B9355" s="6">
        <v>1571283</v>
      </c>
    </row>
    <row r="9356" spans="1:2" x14ac:dyDescent="0.15">
      <c r="A9356" t="s">
        <v>10986</v>
      </c>
      <c r="B9356" s="6">
        <v>310522</v>
      </c>
    </row>
    <row r="9357" spans="1:2" x14ac:dyDescent="0.15">
      <c r="A9357" t="s">
        <v>10987</v>
      </c>
      <c r="B9357" s="6">
        <v>1487712</v>
      </c>
    </row>
    <row r="9358" spans="1:2" x14ac:dyDescent="0.15">
      <c r="A9358" t="s">
        <v>10988</v>
      </c>
      <c r="B9358" s="6">
        <v>887153</v>
      </c>
    </row>
    <row r="9359" spans="1:2" x14ac:dyDescent="0.15">
      <c r="A9359" t="s">
        <v>10989</v>
      </c>
      <c r="B9359" s="6">
        <v>78814</v>
      </c>
    </row>
    <row r="9360" spans="1:2" x14ac:dyDescent="0.15">
      <c r="A9360" t="s">
        <v>10990</v>
      </c>
      <c r="B9360" s="6">
        <v>936340</v>
      </c>
    </row>
    <row r="9361" spans="1:2" x14ac:dyDescent="0.15">
      <c r="A9361" t="s">
        <v>10991</v>
      </c>
      <c r="B9361" s="6">
        <v>1685040</v>
      </c>
    </row>
    <row r="9362" spans="1:2" x14ac:dyDescent="0.15">
      <c r="A9362" t="s">
        <v>10992</v>
      </c>
      <c r="B9362" s="6">
        <v>1126956</v>
      </c>
    </row>
    <row r="9363" spans="1:2" x14ac:dyDescent="0.15">
      <c r="A9363" t="s">
        <v>10993</v>
      </c>
      <c r="B9363" s="6">
        <v>310522</v>
      </c>
    </row>
    <row r="9364" spans="1:2" x14ac:dyDescent="0.15">
      <c r="A9364" t="s">
        <v>10994</v>
      </c>
      <c r="B9364" s="6">
        <v>310522</v>
      </c>
    </row>
    <row r="9365" spans="1:2" x14ac:dyDescent="0.15">
      <c r="A9365" t="s">
        <v>10995</v>
      </c>
      <c r="B9365" s="6">
        <v>1492074</v>
      </c>
    </row>
    <row r="9366" spans="1:2" x14ac:dyDescent="0.15">
      <c r="A9366" t="s">
        <v>10996</v>
      </c>
      <c r="B9366" s="6">
        <v>803649</v>
      </c>
    </row>
    <row r="9367" spans="1:2" x14ac:dyDescent="0.15">
      <c r="A9367" t="s">
        <v>10997</v>
      </c>
      <c r="B9367" s="6">
        <v>1601994</v>
      </c>
    </row>
    <row r="9368" spans="1:2" x14ac:dyDescent="0.15">
      <c r="A9368" t="s">
        <v>10998</v>
      </c>
      <c r="B9368" s="6">
        <v>1530256</v>
      </c>
    </row>
    <row r="9369" spans="1:2" x14ac:dyDescent="0.15">
      <c r="A9369" t="s">
        <v>10999</v>
      </c>
      <c r="B9369" s="6">
        <v>310522</v>
      </c>
    </row>
    <row r="9370" spans="1:2" x14ac:dyDescent="0.15">
      <c r="A9370" t="s">
        <v>11000</v>
      </c>
      <c r="B9370" s="6">
        <v>1308606</v>
      </c>
    </row>
    <row r="9371" spans="1:2" x14ac:dyDescent="0.15">
      <c r="A9371" t="s">
        <v>11001</v>
      </c>
      <c r="B9371" s="6">
        <v>720672</v>
      </c>
    </row>
    <row r="9372" spans="1:2" x14ac:dyDescent="0.15">
      <c r="A9372" t="s">
        <v>11002</v>
      </c>
      <c r="B9372" s="6">
        <v>1032033</v>
      </c>
    </row>
    <row r="9373" spans="1:2" x14ac:dyDescent="0.15">
      <c r="A9373" t="s">
        <v>11003</v>
      </c>
      <c r="B9373" s="6">
        <v>1455633</v>
      </c>
    </row>
    <row r="9374" spans="1:2" x14ac:dyDescent="0.15">
      <c r="A9374" t="s">
        <v>11004</v>
      </c>
      <c r="B9374" s="6">
        <v>1015328</v>
      </c>
    </row>
    <row r="9375" spans="1:2" x14ac:dyDescent="0.15">
      <c r="A9375" t="s">
        <v>11005</v>
      </c>
      <c r="B9375" s="6">
        <v>1363829</v>
      </c>
    </row>
    <row r="9376" spans="1:2" x14ac:dyDescent="0.15">
      <c r="A9376" t="s">
        <v>11006</v>
      </c>
      <c r="B9376" s="6">
        <v>1363829</v>
      </c>
    </row>
    <row r="9377" spans="1:2" x14ac:dyDescent="0.15">
      <c r="A9377" t="s">
        <v>11007</v>
      </c>
      <c r="B9377" s="6">
        <v>1546354</v>
      </c>
    </row>
    <row r="9378" spans="1:2" x14ac:dyDescent="0.15">
      <c r="A9378" t="s">
        <v>11008</v>
      </c>
      <c r="B9378" s="6">
        <v>801337</v>
      </c>
    </row>
    <row r="9379" spans="1:2" x14ac:dyDescent="0.15">
      <c r="A9379" t="s">
        <v>11009</v>
      </c>
      <c r="B9379" s="6">
        <v>1029730</v>
      </c>
    </row>
    <row r="9380" spans="1:2" x14ac:dyDescent="0.15">
      <c r="A9380" t="s">
        <v>11010</v>
      </c>
      <c r="B9380" s="6">
        <v>1029730</v>
      </c>
    </row>
    <row r="9381" spans="1:2" x14ac:dyDescent="0.15">
      <c r="A9381" t="s">
        <v>11011</v>
      </c>
      <c r="B9381" s="6">
        <v>1567683</v>
      </c>
    </row>
    <row r="9382" spans="1:2" x14ac:dyDescent="0.15">
      <c r="A9382" t="s">
        <v>11012</v>
      </c>
      <c r="B9382" s="6">
        <v>1594012</v>
      </c>
    </row>
    <row r="9383" spans="1:2" x14ac:dyDescent="0.15">
      <c r="A9383" t="s">
        <v>11013</v>
      </c>
      <c r="B9383" s="6">
        <v>1465740</v>
      </c>
    </row>
    <row r="9384" spans="1:2" x14ac:dyDescent="0.15">
      <c r="A9384" t="s">
        <v>11014</v>
      </c>
      <c r="B9384" s="6">
        <v>1409493</v>
      </c>
    </row>
    <row r="9385" spans="1:2" x14ac:dyDescent="0.15">
      <c r="A9385" t="s">
        <v>11015</v>
      </c>
      <c r="B9385" s="6">
        <v>1409493</v>
      </c>
    </row>
    <row r="9386" spans="1:2" x14ac:dyDescent="0.15">
      <c r="A9386" t="s">
        <v>11016</v>
      </c>
      <c r="B9386" s="6">
        <v>1409493</v>
      </c>
    </row>
    <row r="9387" spans="1:2" x14ac:dyDescent="0.15">
      <c r="A9387" t="s">
        <v>11017</v>
      </c>
      <c r="B9387" s="6">
        <v>37808</v>
      </c>
    </row>
    <row r="9388" spans="1:2" x14ac:dyDescent="0.15">
      <c r="A9388" t="s">
        <v>11018</v>
      </c>
      <c r="B9388" s="6">
        <v>1409493</v>
      </c>
    </row>
    <row r="9389" spans="1:2" x14ac:dyDescent="0.15">
      <c r="A9389" t="s">
        <v>11019</v>
      </c>
      <c r="B9389" s="6">
        <v>1474098</v>
      </c>
    </row>
    <row r="9390" spans="1:2" x14ac:dyDescent="0.15">
      <c r="A9390" t="s">
        <v>11020</v>
      </c>
      <c r="B9390" s="6">
        <v>7789</v>
      </c>
    </row>
    <row r="9391" spans="1:2" x14ac:dyDescent="0.15">
      <c r="A9391" t="s">
        <v>11021</v>
      </c>
      <c r="B9391" s="6">
        <v>1437710</v>
      </c>
    </row>
    <row r="9392" spans="1:2" x14ac:dyDescent="0.15">
      <c r="A9392" t="s">
        <v>11022</v>
      </c>
      <c r="B9392" s="6">
        <v>1474098</v>
      </c>
    </row>
    <row r="9393" spans="1:2" x14ac:dyDescent="0.15">
      <c r="A9393" t="s">
        <v>11023</v>
      </c>
      <c r="B9393" s="6">
        <v>1361371</v>
      </c>
    </row>
    <row r="9394" spans="1:2" x14ac:dyDescent="0.15">
      <c r="A9394" t="s">
        <v>11024</v>
      </c>
      <c r="B9394" s="6">
        <v>1465740</v>
      </c>
    </row>
    <row r="9395" spans="1:2" x14ac:dyDescent="0.15">
      <c r="A9395" t="s">
        <v>11025</v>
      </c>
      <c r="B9395" s="6">
        <v>1023514</v>
      </c>
    </row>
    <row r="9396" spans="1:2" x14ac:dyDescent="0.15">
      <c r="A9396" t="s">
        <v>11026</v>
      </c>
      <c r="B9396" s="6">
        <v>714310</v>
      </c>
    </row>
    <row r="9397" spans="1:2" x14ac:dyDescent="0.15">
      <c r="A9397" t="s">
        <v>11027</v>
      </c>
      <c r="B9397" s="6">
        <v>1465740</v>
      </c>
    </row>
    <row r="9398" spans="1:2" x14ac:dyDescent="0.15">
      <c r="A9398" t="s">
        <v>11028</v>
      </c>
      <c r="B9398" s="6">
        <v>714310</v>
      </c>
    </row>
    <row r="9399" spans="1:2" x14ac:dyDescent="0.15">
      <c r="A9399" t="s">
        <v>11029</v>
      </c>
      <c r="B9399" s="6">
        <v>1533475</v>
      </c>
    </row>
    <row r="9400" spans="1:2" x14ac:dyDescent="0.15">
      <c r="A9400" t="s">
        <v>11030</v>
      </c>
      <c r="B9400" s="6">
        <v>1446661</v>
      </c>
    </row>
    <row r="9401" spans="1:2" x14ac:dyDescent="0.15">
      <c r="A9401" t="s">
        <v>11031</v>
      </c>
      <c r="B9401" s="6">
        <v>1055160</v>
      </c>
    </row>
    <row r="9402" spans="1:2" x14ac:dyDescent="0.15">
      <c r="A9402" t="s">
        <v>11032</v>
      </c>
      <c r="B9402" s="6">
        <v>3153</v>
      </c>
    </row>
    <row r="9403" spans="1:2" x14ac:dyDescent="0.15">
      <c r="A9403" t="s">
        <v>11033</v>
      </c>
      <c r="B9403" s="6">
        <v>3153</v>
      </c>
    </row>
    <row r="9404" spans="1:2" x14ac:dyDescent="0.15">
      <c r="A9404" t="s">
        <v>11034</v>
      </c>
      <c r="B9404" s="6">
        <v>3153</v>
      </c>
    </row>
    <row r="9405" spans="1:2" x14ac:dyDescent="0.15">
      <c r="A9405" t="s">
        <v>11035</v>
      </c>
      <c r="B9405" s="6">
        <v>3153</v>
      </c>
    </row>
    <row r="9406" spans="1:2" x14ac:dyDescent="0.15">
      <c r="A9406" t="s">
        <v>11036</v>
      </c>
      <c r="B9406" s="6">
        <v>1110805</v>
      </c>
    </row>
    <row r="9407" spans="1:2" x14ac:dyDescent="0.15">
      <c r="A9407" t="s">
        <v>11037</v>
      </c>
      <c r="B9407" s="6">
        <v>1511337</v>
      </c>
    </row>
    <row r="9408" spans="1:2" x14ac:dyDescent="0.15">
      <c r="A9408" t="s">
        <v>11038</v>
      </c>
      <c r="B9408" s="6">
        <v>929351</v>
      </c>
    </row>
    <row r="9409" spans="1:2" x14ac:dyDescent="0.15">
      <c r="A9409" t="s">
        <v>11039</v>
      </c>
      <c r="B9409" s="6">
        <v>1378239</v>
      </c>
    </row>
    <row r="9410" spans="1:2" x14ac:dyDescent="0.15">
      <c r="A9410" t="s">
        <v>11040</v>
      </c>
      <c r="B9410" s="6">
        <v>902102</v>
      </c>
    </row>
    <row r="9411" spans="1:2" x14ac:dyDescent="0.15">
      <c r="A9411" t="s">
        <v>11041</v>
      </c>
      <c r="B9411" s="6">
        <v>1090633</v>
      </c>
    </row>
    <row r="9412" spans="1:2" x14ac:dyDescent="0.15">
      <c r="A9412" t="s">
        <v>11042</v>
      </c>
      <c r="B9412" s="6">
        <v>67887</v>
      </c>
    </row>
    <row r="9413" spans="1:2" x14ac:dyDescent="0.15">
      <c r="A9413" t="s">
        <v>11043</v>
      </c>
      <c r="B9413" s="6">
        <v>357294</v>
      </c>
    </row>
    <row r="9414" spans="1:2" x14ac:dyDescent="0.15">
      <c r="A9414" t="s">
        <v>11044</v>
      </c>
      <c r="B9414" s="6">
        <v>11544</v>
      </c>
    </row>
    <row r="9415" spans="1:2" x14ac:dyDescent="0.15">
      <c r="A9415" t="s">
        <v>11045</v>
      </c>
      <c r="B9415" s="6">
        <v>1571549</v>
      </c>
    </row>
    <row r="9416" spans="1:2" x14ac:dyDescent="0.15">
      <c r="A9416" t="s">
        <v>11046</v>
      </c>
      <c r="B9416" s="6">
        <v>43920</v>
      </c>
    </row>
    <row r="9417" spans="1:2" x14ac:dyDescent="0.15">
      <c r="A9417" t="s">
        <v>11047</v>
      </c>
      <c r="B9417" s="6">
        <v>1110805</v>
      </c>
    </row>
    <row r="9418" spans="1:2" x14ac:dyDescent="0.15">
      <c r="A9418" t="s">
        <v>11048</v>
      </c>
      <c r="B9418" s="6">
        <v>1012019</v>
      </c>
    </row>
    <row r="9419" spans="1:2" x14ac:dyDescent="0.15">
      <c r="A9419" t="s">
        <v>11049</v>
      </c>
      <c r="B9419" s="6">
        <v>92108</v>
      </c>
    </row>
    <row r="9420" spans="1:2" x14ac:dyDescent="0.15">
      <c r="A9420" t="s">
        <v>11050</v>
      </c>
      <c r="B9420" s="6">
        <v>1400891</v>
      </c>
    </row>
    <row r="9421" spans="1:2" x14ac:dyDescent="0.15">
      <c r="A9421" t="s">
        <v>11051</v>
      </c>
      <c r="B9421" s="6">
        <v>1553079</v>
      </c>
    </row>
    <row r="9422" spans="1:2" x14ac:dyDescent="0.15">
      <c r="A9422" t="s">
        <v>11052</v>
      </c>
      <c r="B9422" s="6">
        <v>1026214</v>
      </c>
    </row>
    <row r="9423" spans="1:2" x14ac:dyDescent="0.15">
      <c r="A9423" t="s">
        <v>11053</v>
      </c>
      <c r="B9423" s="6">
        <v>18654</v>
      </c>
    </row>
    <row r="9424" spans="1:2" x14ac:dyDescent="0.15">
      <c r="A9424" t="s">
        <v>11054</v>
      </c>
      <c r="B9424" s="6">
        <v>1618563</v>
      </c>
    </row>
    <row r="9425" spans="1:2" x14ac:dyDescent="0.15">
      <c r="A9425" t="s">
        <v>11055</v>
      </c>
      <c r="B9425" s="6">
        <v>1026214</v>
      </c>
    </row>
    <row r="9426" spans="1:2" x14ac:dyDescent="0.15">
      <c r="A9426" t="s">
        <v>11056</v>
      </c>
      <c r="B9426" s="6">
        <v>1026214</v>
      </c>
    </row>
    <row r="9427" spans="1:2" x14ac:dyDescent="0.15">
      <c r="A9427" t="s">
        <v>11057</v>
      </c>
      <c r="B9427" s="6">
        <v>18654</v>
      </c>
    </row>
    <row r="9428" spans="1:2" x14ac:dyDescent="0.15">
      <c r="A9428" t="s">
        <v>11058</v>
      </c>
      <c r="B9428" s="6">
        <v>1044896</v>
      </c>
    </row>
    <row r="9429" spans="1:2" x14ac:dyDescent="0.15">
      <c r="A9429" t="s">
        <v>11059</v>
      </c>
      <c r="B9429" s="6">
        <v>98677</v>
      </c>
    </row>
    <row r="9430" spans="1:2" x14ac:dyDescent="0.15">
      <c r="A9430" t="s">
        <v>11060</v>
      </c>
      <c r="B9430" s="6">
        <v>932470</v>
      </c>
    </row>
    <row r="9431" spans="1:2" x14ac:dyDescent="0.15">
      <c r="A9431" t="s">
        <v>11061</v>
      </c>
      <c r="B9431" s="6">
        <v>1026214</v>
      </c>
    </row>
    <row r="9432" spans="1:2" x14ac:dyDescent="0.15">
      <c r="A9432" t="s">
        <v>11062</v>
      </c>
      <c r="B9432" s="6">
        <v>1026214</v>
      </c>
    </row>
    <row r="9433" spans="1:2" x14ac:dyDescent="0.15">
      <c r="A9433" t="s">
        <v>11063</v>
      </c>
      <c r="B9433" s="6">
        <v>1660734</v>
      </c>
    </row>
    <row r="9434" spans="1:2" x14ac:dyDescent="0.15">
      <c r="A9434" t="s">
        <v>11064</v>
      </c>
      <c r="B9434" s="6">
        <v>1553079</v>
      </c>
    </row>
    <row r="9435" spans="1:2" x14ac:dyDescent="0.15">
      <c r="A9435" t="s">
        <v>11065</v>
      </c>
      <c r="B9435" s="6">
        <v>887733</v>
      </c>
    </row>
    <row r="9436" spans="1:2" x14ac:dyDescent="0.15">
      <c r="A9436" t="s">
        <v>11066</v>
      </c>
      <c r="B9436" s="6">
        <v>1026214</v>
      </c>
    </row>
    <row r="9437" spans="1:2" x14ac:dyDescent="0.15">
      <c r="A9437" t="s">
        <v>11067</v>
      </c>
      <c r="B9437" s="6">
        <v>1026214</v>
      </c>
    </row>
    <row r="9438" spans="1:2" x14ac:dyDescent="0.15">
      <c r="A9438" t="s">
        <v>11068</v>
      </c>
      <c r="B9438" s="6">
        <v>1712184</v>
      </c>
    </row>
    <row r="9439" spans="1:2" x14ac:dyDescent="0.15">
      <c r="A9439" t="s">
        <v>11069</v>
      </c>
      <c r="B9439" s="6">
        <v>1026214</v>
      </c>
    </row>
    <row r="9440" spans="1:2" x14ac:dyDescent="0.15">
      <c r="A9440" t="s">
        <v>11070</v>
      </c>
      <c r="B9440" s="6">
        <v>894315</v>
      </c>
    </row>
    <row r="9441" spans="1:2" x14ac:dyDescent="0.15">
      <c r="A9441" t="s">
        <v>11071</v>
      </c>
      <c r="B9441" s="6">
        <v>1026214</v>
      </c>
    </row>
    <row r="9442" spans="1:2" x14ac:dyDescent="0.15">
      <c r="A9442" t="s">
        <v>11072</v>
      </c>
      <c r="B9442" s="6">
        <v>1026214</v>
      </c>
    </row>
    <row r="9443" spans="1:2" x14ac:dyDescent="0.15">
      <c r="A9443" t="s">
        <v>11073</v>
      </c>
      <c r="B9443" s="6">
        <v>1026214</v>
      </c>
    </row>
    <row r="9444" spans="1:2" x14ac:dyDescent="0.15">
      <c r="A9444" t="s">
        <v>11074</v>
      </c>
      <c r="B9444" s="6">
        <v>1026214</v>
      </c>
    </row>
    <row r="9445" spans="1:2" x14ac:dyDescent="0.15">
      <c r="A9445" t="s">
        <v>11075</v>
      </c>
      <c r="B9445" s="6">
        <v>912958</v>
      </c>
    </row>
    <row r="9446" spans="1:2" x14ac:dyDescent="0.15">
      <c r="A9446" t="s">
        <v>11076</v>
      </c>
      <c r="B9446" s="6">
        <v>1110805</v>
      </c>
    </row>
    <row r="9447" spans="1:2" x14ac:dyDescent="0.15">
      <c r="A9447" t="s">
        <v>11077</v>
      </c>
      <c r="B9447" s="6">
        <v>1026214</v>
      </c>
    </row>
    <row r="9448" spans="1:2" x14ac:dyDescent="0.15">
      <c r="A9448" t="s">
        <v>11078</v>
      </c>
      <c r="B9448" s="6">
        <v>1026214</v>
      </c>
    </row>
    <row r="9449" spans="1:2" x14ac:dyDescent="0.15">
      <c r="A9449" t="s">
        <v>11079</v>
      </c>
      <c r="B9449" s="6">
        <v>1026214</v>
      </c>
    </row>
    <row r="9450" spans="1:2" x14ac:dyDescent="0.15">
      <c r="A9450" t="s">
        <v>11080</v>
      </c>
      <c r="B9450" s="6">
        <v>18654</v>
      </c>
    </row>
    <row r="9451" spans="1:2" x14ac:dyDescent="0.15">
      <c r="A9451" t="s">
        <v>11081</v>
      </c>
      <c r="B9451" s="6">
        <v>910108</v>
      </c>
    </row>
    <row r="9452" spans="1:2" x14ac:dyDescent="0.15">
      <c r="A9452" t="s">
        <v>11082</v>
      </c>
      <c r="B9452" s="6">
        <v>1026214</v>
      </c>
    </row>
    <row r="9453" spans="1:2" x14ac:dyDescent="0.15">
      <c r="A9453" t="s">
        <v>11083</v>
      </c>
      <c r="B9453" s="6">
        <v>1026214</v>
      </c>
    </row>
    <row r="9454" spans="1:2" x14ac:dyDescent="0.15">
      <c r="A9454" t="s">
        <v>11084</v>
      </c>
      <c r="B9454" s="6">
        <v>1026214</v>
      </c>
    </row>
    <row r="9455" spans="1:2" x14ac:dyDescent="0.15">
      <c r="A9455" t="s">
        <v>2512</v>
      </c>
      <c r="B9455" s="6">
        <v>1479615</v>
      </c>
    </row>
    <row r="9456" spans="1:2" x14ac:dyDescent="0.15">
      <c r="A9456" t="s">
        <v>11085</v>
      </c>
      <c r="B9456" s="6">
        <v>1026214</v>
      </c>
    </row>
    <row r="9457" spans="1:2" x14ac:dyDescent="0.15">
      <c r="A9457" t="s">
        <v>11086</v>
      </c>
      <c r="B9457" s="6">
        <v>1792045</v>
      </c>
    </row>
    <row r="9458" spans="1:2" x14ac:dyDescent="0.15">
      <c r="A9458" t="s">
        <v>11087</v>
      </c>
      <c r="B9458" s="6">
        <v>1880866</v>
      </c>
    </row>
    <row r="9459" spans="1:2" x14ac:dyDescent="0.15">
      <c r="A9459" t="s">
        <v>11088</v>
      </c>
      <c r="B9459" s="6">
        <v>1712184</v>
      </c>
    </row>
    <row r="9460" spans="1:2" x14ac:dyDescent="0.15">
      <c r="A9460" t="s">
        <v>11089</v>
      </c>
      <c r="B9460" s="6">
        <v>1012139</v>
      </c>
    </row>
    <row r="9461" spans="1:2" x14ac:dyDescent="0.15">
      <c r="A9461" t="s">
        <v>11090</v>
      </c>
      <c r="B9461" s="6">
        <v>1728205</v>
      </c>
    </row>
    <row r="9462" spans="1:2" x14ac:dyDescent="0.15">
      <c r="A9462" t="s">
        <v>11091</v>
      </c>
      <c r="B9462" s="6">
        <v>1569963</v>
      </c>
    </row>
    <row r="9463" spans="1:2" x14ac:dyDescent="0.15">
      <c r="A9463" t="s">
        <v>11092</v>
      </c>
      <c r="B9463" s="6">
        <v>1355096</v>
      </c>
    </row>
    <row r="9464" spans="1:2" x14ac:dyDescent="0.15">
      <c r="A9464" t="s">
        <v>11093</v>
      </c>
      <c r="B9464" s="6">
        <v>1445168</v>
      </c>
    </row>
    <row r="9465" spans="1:2" x14ac:dyDescent="0.15">
      <c r="A9465" t="s">
        <v>11094</v>
      </c>
      <c r="B9465" s="6">
        <v>900278</v>
      </c>
    </row>
    <row r="9466" spans="1:2" x14ac:dyDescent="0.15">
      <c r="A9466" t="s">
        <v>11095</v>
      </c>
      <c r="B9466" s="6">
        <v>1026214</v>
      </c>
    </row>
    <row r="9467" spans="1:2" x14ac:dyDescent="0.15">
      <c r="A9467" t="s">
        <v>11096</v>
      </c>
      <c r="B9467" s="6">
        <v>1110805</v>
      </c>
    </row>
    <row r="9468" spans="1:2" x14ac:dyDescent="0.15">
      <c r="A9468" t="s">
        <v>11097</v>
      </c>
      <c r="B9468" s="6">
        <v>1437441</v>
      </c>
    </row>
    <row r="9469" spans="1:2" x14ac:dyDescent="0.15">
      <c r="A9469" t="s">
        <v>11098</v>
      </c>
      <c r="B9469" s="6">
        <v>1437731</v>
      </c>
    </row>
    <row r="9470" spans="1:2" x14ac:dyDescent="0.15">
      <c r="A9470" t="s">
        <v>11099</v>
      </c>
      <c r="B9470" s="6">
        <v>35214</v>
      </c>
    </row>
    <row r="9471" spans="1:2" x14ac:dyDescent="0.15">
      <c r="A9471" t="s">
        <v>11100</v>
      </c>
      <c r="B9471" s="6">
        <v>1437071</v>
      </c>
    </row>
    <row r="9472" spans="1:2" x14ac:dyDescent="0.15">
      <c r="A9472" t="s">
        <v>11101</v>
      </c>
      <c r="B9472" s="6">
        <v>1628063</v>
      </c>
    </row>
    <row r="9473" spans="1:2" x14ac:dyDescent="0.15">
      <c r="A9473" t="s">
        <v>11102</v>
      </c>
      <c r="B9473" s="6">
        <v>913744</v>
      </c>
    </row>
    <row r="9474" spans="1:2" x14ac:dyDescent="0.15">
      <c r="A9474" t="s">
        <v>11103</v>
      </c>
      <c r="B9474" s="6">
        <v>1260729</v>
      </c>
    </row>
    <row r="9475" spans="1:2" x14ac:dyDescent="0.15">
      <c r="A9475" t="s">
        <v>11104</v>
      </c>
      <c r="B9475" s="6">
        <v>1437071</v>
      </c>
    </row>
    <row r="9476" spans="1:2" x14ac:dyDescent="0.15">
      <c r="A9476" t="s">
        <v>11105</v>
      </c>
      <c r="B9476" s="6">
        <v>1859795</v>
      </c>
    </row>
    <row r="9477" spans="1:2" x14ac:dyDescent="0.15">
      <c r="A9477" t="s">
        <v>11106</v>
      </c>
      <c r="B9477" s="6">
        <v>43196</v>
      </c>
    </row>
    <row r="9478" spans="1:2" x14ac:dyDescent="0.15">
      <c r="A9478" t="s">
        <v>11107</v>
      </c>
      <c r="B9478" s="6">
        <v>1359711</v>
      </c>
    </row>
    <row r="9479" spans="1:2" x14ac:dyDescent="0.15">
      <c r="A9479" t="s">
        <v>11108</v>
      </c>
      <c r="B9479" s="6">
        <v>925261</v>
      </c>
    </row>
    <row r="9480" spans="1:2" x14ac:dyDescent="0.15">
      <c r="A9480" t="s">
        <v>11109</v>
      </c>
      <c r="B9480" s="6">
        <v>1523541</v>
      </c>
    </row>
    <row r="9481" spans="1:2" x14ac:dyDescent="0.15">
      <c r="A9481" t="s">
        <v>11110</v>
      </c>
      <c r="B9481" s="6">
        <v>1412100</v>
      </c>
    </row>
    <row r="9482" spans="1:2" x14ac:dyDescent="0.15">
      <c r="A9482" t="s">
        <v>11111</v>
      </c>
      <c r="B9482" s="6">
        <v>1464423</v>
      </c>
    </row>
    <row r="9483" spans="1:2" x14ac:dyDescent="0.15">
      <c r="A9483" t="s">
        <v>11112</v>
      </c>
      <c r="B9483" s="6">
        <v>1464423</v>
      </c>
    </row>
    <row r="9484" spans="1:2" x14ac:dyDescent="0.15">
      <c r="A9484" t="s">
        <v>11113</v>
      </c>
      <c r="B9484" s="6">
        <v>1526113</v>
      </c>
    </row>
    <row r="9485" spans="1:2" x14ac:dyDescent="0.15">
      <c r="A9485" t="s">
        <v>11114</v>
      </c>
      <c r="B9485" s="6">
        <v>907254</v>
      </c>
    </row>
    <row r="9486" spans="1:2" x14ac:dyDescent="0.15">
      <c r="A9486" t="s">
        <v>11115</v>
      </c>
      <c r="B9486" s="6">
        <v>1437541</v>
      </c>
    </row>
    <row r="9487" spans="1:2" x14ac:dyDescent="0.15">
      <c r="A9487" t="s">
        <v>11116</v>
      </c>
      <c r="B9487" s="6">
        <v>1560385</v>
      </c>
    </row>
    <row r="9488" spans="1:2" x14ac:dyDescent="0.15">
      <c r="A9488" t="s">
        <v>11117</v>
      </c>
      <c r="B9488" s="6">
        <v>794685</v>
      </c>
    </row>
    <row r="9489" spans="1:2" x14ac:dyDescent="0.15">
      <c r="A9489" t="s">
        <v>11118</v>
      </c>
      <c r="B9489" s="6">
        <v>1160846</v>
      </c>
    </row>
    <row r="9490" spans="1:2" x14ac:dyDescent="0.15">
      <c r="A9490" t="s">
        <v>11119</v>
      </c>
      <c r="B9490" s="6">
        <v>1641427</v>
      </c>
    </row>
    <row r="9491" spans="1:2" x14ac:dyDescent="0.15">
      <c r="A9491" t="s">
        <v>11120</v>
      </c>
      <c r="B9491" s="6">
        <v>1534126</v>
      </c>
    </row>
    <row r="9492" spans="1:2" x14ac:dyDescent="0.15">
      <c r="A9492" t="s">
        <v>11121</v>
      </c>
      <c r="B9492" s="6">
        <v>1280784</v>
      </c>
    </row>
    <row r="9493" spans="1:2" x14ac:dyDescent="0.15">
      <c r="A9493" t="s">
        <v>11122</v>
      </c>
      <c r="B9493" s="6">
        <v>1062750</v>
      </c>
    </row>
    <row r="9494" spans="1:2" x14ac:dyDescent="0.15">
      <c r="A9494" t="s">
        <v>11123</v>
      </c>
      <c r="B9494" s="6">
        <v>1267395</v>
      </c>
    </row>
    <row r="9495" spans="1:2" x14ac:dyDescent="0.15">
      <c r="A9495" t="s">
        <v>11124</v>
      </c>
      <c r="B9495" s="6">
        <v>1560385</v>
      </c>
    </row>
    <row r="9496" spans="1:2" x14ac:dyDescent="0.15">
      <c r="A9496" t="s">
        <v>11125</v>
      </c>
      <c r="B9496" s="6">
        <v>909531</v>
      </c>
    </row>
    <row r="9497" spans="1:2" x14ac:dyDescent="0.15">
      <c r="A9497" t="s">
        <v>11126</v>
      </c>
      <c r="B9497" s="6">
        <v>1560385</v>
      </c>
    </row>
    <row r="9498" spans="1:2" x14ac:dyDescent="0.15">
      <c r="A9498" t="s">
        <v>11127</v>
      </c>
      <c r="B9498" s="6">
        <v>1259429</v>
      </c>
    </row>
    <row r="9499" spans="1:2" x14ac:dyDescent="0.15">
      <c r="A9499" t="s">
        <v>11128</v>
      </c>
      <c r="B9499" s="6">
        <v>1585389</v>
      </c>
    </row>
    <row r="9500" spans="1:2" x14ac:dyDescent="0.15">
      <c r="A9500" t="s">
        <v>11129</v>
      </c>
      <c r="B9500" s="6">
        <v>1273685</v>
      </c>
    </row>
    <row r="9501" spans="1:2" x14ac:dyDescent="0.15">
      <c r="A9501" t="s">
        <v>11130</v>
      </c>
      <c r="B9501" s="6">
        <v>1345126</v>
      </c>
    </row>
    <row r="9502" spans="1:2" x14ac:dyDescent="0.15">
      <c r="A9502" t="s">
        <v>11131</v>
      </c>
      <c r="B9502" s="6">
        <v>1345126</v>
      </c>
    </row>
    <row r="9503" spans="1:2" x14ac:dyDescent="0.15">
      <c r="A9503" t="s">
        <v>11132</v>
      </c>
      <c r="B9503" s="6">
        <v>1598655</v>
      </c>
    </row>
    <row r="9504" spans="1:2" x14ac:dyDescent="0.15">
      <c r="A9504" t="s">
        <v>11133</v>
      </c>
      <c r="B9504" s="6">
        <v>719413</v>
      </c>
    </row>
    <row r="9505" spans="1:2" x14ac:dyDescent="0.15">
      <c r="A9505" t="s">
        <v>11134</v>
      </c>
      <c r="B9505" s="6">
        <v>1569187</v>
      </c>
    </row>
    <row r="9506" spans="1:2" x14ac:dyDescent="0.15">
      <c r="A9506" t="s">
        <v>11135</v>
      </c>
      <c r="B9506" s="6">
        <v>7323</v>
      </c>
    </row>
    <row r="9507" spans="1:2" x14ac:dyDescent="0.15">
      <c r="A9507" t="s">
        <v>11136</v>
      </c>
      <c r="B9507" s="6">
        <v>1504461</v>
      </c>
    </row>
    <row r="9508" spans="1:2" x14ac:dyDescent="0.15">
      <c r="A9508" t="s">
        <v>11137</v>
      </c>
      <c r="B9508" s="6">
        <v>845877</v>
      </c>
    </row>
    <row r="9509" spans="1:2" x14ac:dyDescent="0.15">
      <c r="A9509" t="s">
        <v>11138</v>
      </c>
      <c r="B9509" s="6">
        <v>1497645</v>
      </c>
    </row>
    <row r="9510" spans="1:2" x14ac:dyDescent="0.15">
      <c r="A9510" t="s">
        <v>11139</v>
      </c>
      <c r="B9510" s="6">
        <v>1504461</v>
      </c>
    </row>
    <row r="9511" spans="1:2" x14ac:dyDescent="0.15">
      <c r="A9511" t="s">
        <v>11140</v>
      </c>
      <c r="B9511" s="6">
        <v>1887388</v>
      </c>
    </row>
    <row r="9512" spans="1:2" x14ac:dyDescent="0.15">
      <c r="A9512" t="s">
        <v>11141</v>
      </c>
      <c r="B9512" s="6">
        <v>1160846</v>
      </c>
    </row>
    <row r="9513" spans="1:2" x14ac:dyDescent="0.15">
      <c r="A9513" t="s">
        <v>11142</v>
      </c>
      <c r="B9513" s="6">
        <v>1598655</v>
      </c>
    </row>
    <row r="9514" spans="1:2" x14ac:dyDescent="0.15">
      <c r="A9514" t="s">
        <v>11143</v>
      </c>
      <c r="B9514" s="6">
        <v>1598655</v>
      </c>
    </row>
    <row r="9515" spans="1:2" x14ac:dyDescent="0.15">
      <c r="A9515" t="s">
        <v>11144</v>
      </c>
      <c r="B9515" s="6">
        <v>1378453</v>
      </c>
    </row>
    <row r="9516" spans="1:2" x14ac:dyDescent="0.15">
      <c r="A9516" t="s">
        <v>11145</v>
      </c>
      <c r="B9516" s="6">
        <v>1677576</v>
      </c>
    </row>
    <row r="9517" spans="1:2" x14ac:dyDescent="0.15">
      <c r="A9517" t="s">
        <v>11146</v>
      </c>
      <c r="B9517" s="6">
        <v>1378453</v>
      </c>
    </row>
    <row r="9518" spans="1:2" x14ac:dyDescent="0.15">
      <c r="A9518" t="s">
        <v>11147</v>
      </c>
      <c r="B9518" s="6">
        <v>1378453</v>
      </c>
    </row>
    <row r="9519" spans="1:2" x14ac:dyDescent="0.15">
      <c r="A9519" t="s">
        <v>11148</v>
      </c>
      <c r="B9519" s="6">
        <v>1225525</v>
      </c>
    </row>
    <row r="9520" spans="1:2" x14ac:dyDescent="0.15">
      <c r="A9520" t="s">
        <v>11149</v>
      </c>
      <c r="B9520" s="6">
        <v>1496454</v>
      </c>
    </row>
    <row r="9521" spans="1:2" x14ac:dyDescent="0.15">
      <c r="A9521" t="s">
        <v>11150</v>
      </c>
      <c r="B9521" s="6">
        <v>1712923</v>
      </c>
    </row>
    <row r="9522" spans="1:2" x14ac:dyDescent="0.15">
      <c r="A9522" t="s">
        <v>11151</v>
      </c>
      <c r="B9522" s="6">
        <v>1823000</v>
      </c>
    </row>
    <row r="9523" spans="1:2" x14ac:dyDescent="0.15">
      <c r="A9523" t="s">
        <v>11152</v>
      </c>
      <c r="B9523" s="6">
        <v>1385145</v>
      </c>
    </row>
    <row r="9524" spans="1:2" x14ac:dyDescent="0.15">
      <c r="A9524" t="s">
        <v>11153</v>
      </c>
      <c r="B9524" s="6">
        <v>40417</v>
      </c>
    </row>
    <row r="9525" spans="1:2" x14ac:dyDescent="0.15">
      <c r="A9525" t="s">
        <v>11154</v>
      </c>
      <c r="B9525" s="6">
        <v>1578955</v>
      </c>
    </row>
    <row r="9526" spans="1:2" x14ac:dyDescent="0.15">
      <c r="A9526" t="s">
        <v>11155</v>
      </c>
      <c r="B9526" s="6">
        <v>55135</v>
      </c>
    </row>
    <row r="9527" spans="1:2" x14ac:dyDescent="0.15">
      <c r="A9527" t="s">
        <v>11156</v>
      </c>
      <c r="B9527" s="6">
        <v>1093061</v>
      </c>
    </row>
    <row r="9528" spans="1:2" x14ac:dyDescent="0.15">
      <c r="A9528" t="s">
        <v>11157</v>
      </c>
      <c r="B9528" s="6">
        <v>1829426</v>
      </c>
    </row>
    <row r="9529" spans="1:2" x14ac:dyDescent="0.15">
      <c r="A9529" t="s">
        <v>11158</v>
      </c>
      <c r="B9529" s="6">
        <v>1243429</v>
      </c>
    </row>
    <row r="9530" spans="1:2" x14ac:dyDescent="0.15">
      <c r="A9530" t="s">
        <v>11159</v>
      </c>
      <c r="B9530" s="6">
        <v>1538028</v>
      </c>
    </row>
    <row r="9531" spans="1:2" x14ac:dyDescent="0.15">
      <c r="A9531" t="s">
        <v>11160</v>
      </c>
      <c r="B9531" s="6">
        <v>1095651</v>
      </c>
    </row>
    <row r="9532" spans="1:2" x14ac:dyDescent="0.15">
      <c r="A9532" t="s">
        <v>11161</v>
      </c>
      <c r="B9532" s="6">
        <v>1095651</v>
      </c>
    </row>
    <row r="9533" spans="1:2" x14ac:dyDescent="0.15">
      <c r="A9533" t="s">
        <v>11162</v>
      </c>
      <c r="B9533" s="6">
        <v>1814728</v>
      </c>
    </row>
    <row r="9534" spans="1:2" x14ac:dyDescent="0.15">
      <c r="A9534" t="s">
        <v>11163</v>
      </c>
      <c r="B9534" s="6">
        <v>1402606</v>
      </c>
    </row>
    <row r="9535" spans="1:2" x14ac:dyDescent="0.15">
      <c r="A9535" t="s">
        <v>11164</v>
      </c>
      <c r="B9535" s="6">
        <v>1679049</v>
      </c>
    </row>
    <row r="9536" spans="1:2" x14ac:dyDescent="0.15">
      <c r="A9536" t="s">
        <v>11165</v>
      </c>
      <c r="B9536" s="6">
        <v>1095651</v>
      </c>
    </row>
    <row r="9537" spans="1:2" x14ac:dyDescent="0.15">
      <c r="A9537" t="s">
        <v>11166</v>
      </c>
      <c r="B9537" s="6">
        <v>1340243</v>
      </c>
    </row>
    <row r="9538" spans="1:2" x14ac:dyDescent="0.15">
      <c r="A9538" t="s">
        <v>11167</v>
      </c>
      <c r="B9538" s="6">
        <v>845877</v>
      </c>
    </row>
    <row r="9539" spans="1:2" x14ac:dyDescent="0.15">
      <c r="A9539" t="s">
        <v>11168</v>
      </c>
      <c r="B9539" s="6">
        <v>1029800</v>
      </c>
    </row>
    <row r="9540" spans="1:2" x14ac:dyDescent="0.15">
      <c r="A9540" t="s">
        <v>11169</v>
      </c>
      <c r="B9540" s="6">
        <v>845877</v>
      </c>
    </row>
    <row r="9541" spans="1:2" x14ac:dyDescent="0.15">
      <c r="A9541" t="s">
        <v>11170</v>
      </c>
      <c r="B9541" s="6">
        <v>1029800</v>
      </c>
    </row>
    <row r="9542" spans="1:2" x14ac:dyDescent="0.15">
      <c r="A9542" t="s">
        <v>11171</v>
      </c>
      <c r="B9542" s="6">
        <v>1243429</v>
      </c>
    </row>
    <row r="9543" spans="1:2" x14ac:dyDescent="0.15">
      <c r="A9543" t="s">
        <v>11172</v>
      </c>
      <c r="B9543" s="6">
        <v>1450276</v>
      </c>
    </row>
    <row r="9544" spans="1:2" x14ac:dyDescent="0.15">
      <c r="A9544" t="s">
        <v>11173</v>
      </c>
      <c r="B9544" s="6">
        <v>853180</v>
      </c>
    </row>
    <row r="9545" spans="1:2" x14ac:dyDescent="0.15">
      <c r="A9545" t="s">
        <v>11174</v>
      </c>
      <c r="B9545" s="6">
        <v>853180</v>
      </c>
    </row>
    <row r="9546" spans="1:2" x14ac:dyDescent="0.15">
      <c r="A9546" t="s">
        <v>11175</v>
      </c>
      <c r="B9546" s="6">
        <v>1461755</v>
      </c>
    </row>
    <row r="9547" spans="1:2" x14ac:dyDescent="0.15">
      <c r="A9547" t="s">
        <v>11176</v>
      </c>
      <c r="B9547" s="6">
        <v>1209028</v>
      </c>
    </row>
    <row r="9548" spans="1:2" x14ac:dyDescent="0.15">
      <c r="A9548" t="s">
        <v>11177</v>
      </c>
      <c r="B9548" s="6">
        <v>1503584</v>
      </c>
    </row>
    <row r="9549" spans="1:2" x14ac:dyDescent="0.15">
      <c r="A9549" t="s">
        <v>11178</v>
      </c>
      <c r="B9549" s="6">
        <v>1063344</v>
      </c>
    </row>
    <row r="9550" spans="1:2" x14ac:dyDescent="0.15">
      <c r="A9550" t="s">
        <v>11179</v>
      </c>
      <c r="B9550" s="6">
        <v>1561032</v>
      </c>
    </row>
    <row r="9551" spans="1:2" x14ac:dyDescent="0.15">
      <c r="A9551" t="s">
        <v>11180</v>
      </c>
      <c r="B9551" s="6">
        <v>1063344</v>
      </c>
    </row>
    <row r="9552" spans="1:2" x14ac:dyDescent="0.15">
      <c r="A9552" t="s">
        <v>11181</v>
      </c>
      <c r="B9552" s="6">
        <v>1063344</v>
      </c>
    </row>
    <row r="9553" spans="1:2" x14ac:dyDescent="0.15">
      <c r="A9553" t="s">
        <v>11182</v>
      </c>
      <c r="B9553" s="6">
        <v>1503584</v>
      </c>
    </row>
    <row r="9554" spans="1:2" x14ac:dyDescent="0.15">
      <c r="A9554" t="s">
        <v>11183</v>
      </c>
      <c r="B9554" s="6">
        <v>1503584</v>
      </c>
    </row>
    <row r="9555" spans="1:2" x14ac:dyDescent="0.15">
      <c r="A9555" t="s">
        <v>11184</v>
      </c>
      <c r="B9555" s="6">
        <v>1488813</v>
      </c>
    </row>
    <row r="9556" spans="1:2" x14ac:dyDescent="0.15">
      <c r="A9556" t="s">
        <v>11185</v>
      </c>
      <c r="B9556" s="6">
        <v>1323468</v>
      </c>
    </row>
    <row r="9557" spans="1:2" x14ac:dyDescent="0.15">
      <c r="A9557" t="s">
        <v>11186</v>
      </c>
      <c r="B9557" s="6">
        <v>1380846</v>
      </c>
    </row>
    <row r="9558" spans="1:2" x14ac:dyDescent="0.15">
      <c r="A9558" t="s">
        <v>11187</v>
      </c>
      <c r="B9558" s="6">
        <v>1503584</v>
      </c>
    </row>
    <row r="9559" spans="1:2" x14ac:dyDescent="0.15">
      <c r="A9559" t="s">
        <v>11188</v>
      </c>
      <c r="B9559" s="6">
        <v>1488813</v>
      </c>
    </row>
    <row r="9560" spans="1:2" x14ac:dyDescent="0.15">
      <c r="A9560" t="s">
        <v>11189</v>
      </c>
      <c r="B9560" s="6">
        <v>315858</v>
      </c>
    </row>
    <row r="9561" spans="1:2" x14ac:dyDescent="0.15">
      <c r="A9561" t="s">
        <v>11190</v>
      </c>
      <c r="B9561" s="6">
        <v>1904856</v>
      </c>
    </row>
    <row r="9562" spans="1:2" x14ac:dyDescent="0.15">
      <c r="A9562" t="s">
        <v>11191</v>
      </c>
      <c r="B9562" s="6">
        <v>1290877</v>
      </c>
    </row>
    <row r="9563" spans="1:2" x14ac:dyDescent="0.15">
      <c r="A9563" t="s">
        <v>11192</v>
      </c>
      <c r="B9563" s="6">
        <v>1313510</v>
      </c>
    </row>
    <row r="9564" spans="1:2" x14ac:dyDescent="0.15">
      <c r="A9564" t="s">
        <v>11193</v>
      </c>
      <c r="B9564" s="6">
        <v>1603016</v>
      </c>
    </row>
    <row r="9565" spans="1:2" x14ac:dyDescent="0.15">
      <c r="A9565" t="s">
        <v>11194</v>
      </c>
      <c r="B9565" s="6">
        <v>921671</v>
      </c>
    </row>
    <row r="9566" spans="1:2" x14ac:dyDescent="0.15">
      <c r="A9566" t="s">
        <v>2513</v>
      </c>
      <c r="B9566" s="6">
        <v>1345099</v>
      </c>
    </row>
    <row r="9567" spans="1:2" x14ac:dyDescent="0.15">
      <c r="A9567" t="s">
        <v>2373</v>
      </c>
      <c r="B9567" s="6">
        <v>1103021</v>
      </c>
    </row>
    <row r="9568" spans="1:2" x14ac:dyDescent="0.15">
      <c r="A9568" t="s">
        <v>11195</v>
      </c>
      <c r="B9568" s="6">
        <v>1630511</v>
      </c>
    </row>
    <row r="9569" spans="1:2" x14ac:dyDescent="0.15">
      <c r="A9569" t="s">
        <v>11196</v>
      </c>
      <c r="B9569" s="6">
        <v>1380846</v>
      </c>
    </row>
    <row r="9570" spans="1:2" x14ac:dyDescent="0.15">
      <c r="A9570" t="s">
        <v>11197</v>
      </c>
      <c r="B9570" s="6">
        <v>752642</v>
      </c>
    </row>
    <row r="9571" spans="1:2" x14ac:dyDescent="0.15">
      <c r="A9571" t="s">
        <v>11198</v>
      </c>
      <c r="B9571" s="6">
        <v>1437194</v>
      </c>
    </row>
    <row r="9572" spans="1:2" x14ac:dyDescent="0.15">
      <c r="A9572" t="s">
        <v>11199</v>
      </c>
      <c r="B9572" s="6">
        <v>752642</v>
      </c>
    </row>
    <row r="9573" spans="1:2" x14ac:dyDescent="0.15">
      <c r="A9573" t="s">
        <v>11200</v>
      </c>
      <c r="B9573" s="6">
        <v>1214935</v>
      </c>
    </row>
    <row r="9574" spans="1:2" x14ac:dyDescent="0.15">
      <c r="A9574" t="s">
        <v>11201</v>
      </c>
      <c r="B9574" s="6">
        <v>1495222</v>
      </c>
    </row>
    <row r="9575" spans="1:2" x14ac:dyDescent="0.15">
      <c r="A9575" t="s">
        <v>11202</v>
      </c>
      <c r="B9575" s="6">
        <v>88948</v>
      </c>
    </row>
    <row r="9576" spans="1:2" x14ac:dyDescent="0.15">
      <c r="A9576" t="s">
        <v>11203</v>
      </c>
      <c r="B9576" s="6">
        <v>1499849</v>
      </c>
    </row>
    <row r="9577" spans="1:2" x14ac:dyDescent="0.15">
      <c r="A9577" t="s">
        <v>11204</v>
      </c>
      <c r="B9577" s="6">
        <v>1343304</v>
      </c>
    </row>
    <row r="9578" spans="1:2" x14ac:dyDescent="0.15">
      <c r="A9578" t="s">
        <v>11205</v>
      </c>
      <c r="B9578" s="6">
        <v>1604174</v>
      </c>
    </row>
    <row r="9579" spans="1:2" x14ac:dyDescent="0.15">
      <c r="A9579" t="s">
        <v>11206</v>
      </c>
      <c r="B9579" s="6">
        <v>216085</v>
      </c>
    </row>
    <row r="9580" spans="1:2" x14ac:dyDescent="0.15">
      <c r="A9580" t="s">
        <v>11207</v>
      </c>
      <c r="B9580" s="6">
        <v>1585583</v>
      </c>
    </row>
    <row r="9581" spans="1:2" x14ac:dyDescent="0.15">
      <c r="A9581" t="s">
        <v>11208</v>
      </c>
      <c r="B9581" s="6">
        <v>1495222</v>
      </c>
    </row>
    <row r="9582" spans="1:2" x14ac:dyDescent="0.15">
      <c r="A9582" t="s">
        <v>11209</v>
      </c>
      <c r="B9582" s="6">
        <v>1629019</v>
      </c>
    </row>
    <row r="9583" spans="1:2" x14ac:dyDescent="0.15">
      <c r="A9583" t="s">
        <v>11210</v>
      </c>
      <c r="B9583" s="6">
        <v>903571</v>
      </c>
    </row>
    <row r="9584" spans="1:2" x14ac:dyDescent="0.15">
      <c r="A9584" t="s">
        <v>11211</v>
      </c>
      <c r="B9584" s="6">
        <v>1593222</v>
      </c>
    </row>
    <row r="9585" spans="1:2" x14ac:dyDescent="0.15">
      <c r="A9585" t="s">
        <v>11212</v>
      </c>
      <c r="B9585" s="6">
        <v>1726173</v>
      </c>
    </row>
    <row r="9586" spans="1:2" x14ac:dyDescent="0.15">
      <c r="A9586" t="s">
        <v>11213</v>
      </c>
      <c r="B9586" s="6">
        <v>1514281</v>
      </c>
    </row>
    <row r="9587" spans="1:2" x14ac:dyDescent="0.15">
      <c r="A9587" t="s">
        <v>11214</v>
      </c>
      <c r="B9587" s="6">
        <v>863110</v>
      </c>
    </row>
    <row r="9588" spans="1:2" x14ac:dyDescent="0.15">
      <c r="A9588" t="s">
        <v>11215</v>
      </c>
      <c r="B9588" s="6">
        <v>1814287</v>
      </c>
    </row>
    <row r="9589" spans="1:2" x14ac:dyDescent="0.15">
      <c r="A9589" t="s">
        <v>11216</v>
      </c>
      <c r="B9589" s="6">
        <v>1823767</v>
      </c>
    </row>
    <row r="9590" spans="1:2" x14ac:dyDescent="0.15">
      <c r="A9590" t="s">
        <v>11217</v>
      </c>
      <c r="B9590" s="6">
        <v>1514281</v>
      </c>
    </row>
    <row r="9591" spans="1:2" x14ac:dyDescent="0.15">
      <c r="A9591" t="s">
        <v>11218</v>
      </c>
      <c r="B9591" s="6">
        <v>1533615</v>
      </c>
    </row>
    <row r="9592" spans="1:2" x14ac:dyDescent="0.15">
      <c r="A9592" t="s">
        <v>11219</v>
      </c>
      <c r="B9592" s="6">
        <v>800457</v>
      </c>
    </row>
    <row r="9593" spans="1:2" x14ac:dyDescent="0.15">
      <c r="A9593" t="s">
        <v>11220</v>
      </c>
      <c r="B9593" s="6">
        <v>1507964</v>
      </c>
    </row>
    <row r="9594" spans="1:2" x14ac:dyDescent="0.15">
      <c r="A9594" t="s">
        <v>11221</v>
      </c>
      <c r="B9594" s="6">
        <v>1495240</v>
      </c>
    </row>
    <row r="9595" spans="1:2" x14ac:dyDescent="0.15">
      <c r="A9595" t="s">
        <v>11222</v>
      </c>
      <c r="B9595" s="6">
        <v>1232582</v>
      </c>
    </row>
    <row r="9596" spans="1:2" x14ac:dyDescent="0.15">
      <c r="A9596" t="s">
        <v>11223</v>
      </c>
      <c r="B9596" s="6">
        <v>1232582</v>
      </c>
    </row>
    <row r="9597" spans="1:2" x14ac:dyDescent="0.15">
      <c r="A9597" t="s">
        <v>11224</v>
      </c>
      <c r="B9597" s="6">
        <v>1452857</v>
      </c>
    </row>
    <row r="9598" spans="1:2" x14ac:dyDescent="0.15">
      <c r="A9598" t="s">
        <v>11225</v>
      </c>
      <c r="B9598" s="6">
        <v>1785041</v>
      </c>
    </row>
    <row r="9599" spans="1:2" x14ac:dyDescent="0.15">
      <c r="A9599" t="s">
        <v>11226</v>
      </c>
      <c r="B9599" s="6">
        <v>25475</v>
      </c>
    </row>
    <row r="9600" spans="1:2" x14ac:dyDescent="0.15">
      <c r="A9600" t="s">
        <v>11227</v>
      </c>
      <c r="B9600" s="6">
        <v>1819496</v>
      </c>
    </row>
    <row r="9601" spans="1:2" x14ac:dyDescent="0.15">
      <c r="A9601" t="s">
        <v>11228</v>
      </c>
      <c r="B9601" s="6">
        <v>1392091</v>
      </c>
    </row>
    <row r="9602" spans="1:2" x14ac:dyDescent="0.15">
      <c r="A9602" t="s">
        <v>11229</v>
      </c>
      <c r="B9602" s="6">
        <v>1347652</v>
      </c>
    </row>
    <row r="9603" spans="1:2" x14ac:dyDescent="0.15">
      <c r="A9603" t="s">
        <v>11230</v>
      </c>
      <c r="B9603" s="6">
        <v>1574085</v>
      </c>
    </row>
    <row r="9604" spans="1:2" x14ac:dyDescent="0.15">
      <c r="A9604" t="s">
        <v>11231</v>
      </c>
      <c r="B9604" s="6">
        <v>1232582</v>
      </c>
    </row>
    <row r="9605" spans="1:2" x14ac:dyDescent="0.15">
      <c r="A9605" t="s">
        <v>11232</v>
      </c>
      <c r="B9605" s="6">
        <v>1574085</v>
      </c>
    </row>
    <row r="9606" spans="1:2" x14ac:dyDescent="0.15">
      <c r="A9606" t="s">
        <v>11233</v>
      </c>
      <c r="B9606" s="6">
        <v>1841675</v>
      </c>
    </row>
    <row r="9607" spans="1:2" x14ac:dyDescent="0.15">
      <c r="A9607" t="s">
        <v>11234</v>
      </c>
      <c r="B9607" s="6">
        <v>1080720</v>
      </c>
    </row>
    <row r="9608" spans="1:2" x14ac:dyDescent="0.15">
      <c r="A9608" t="s">
        <v>11235</v>
      </c>
      <c r="B9608" s="6">
        <v>1041657</v>
      </c>
    </row>
    <row r="9609" spans="1:2" x14ac:dyDescent="0.15">
      <c r="A9609" t="s">
        <v>11236</v>
      </c>
      <c r="B9609" s="6">
        <v>1227857</v>
      </c>
    </row>
    <row r="9610" spans="1:2" x14ac:dyDescent="0.15">
      <c r="A9610" t="s">
        <v>11237</v>
      </c>
      <c r="B9610" s="6">
        <v>23426</v>
      </c>
    </row>
    <row r="9611" spans="1:2" x14ac:dyDescent="0.15">
      <c r="A9611" t="s">
        <v>11238</v>
      </c>
      <c r="B9611" s="6">
        <v>1838176</v>
      </c>
    </row>
    <row r="9612" spans="1:2" x14ac:dyDescent="0.15">
      <c r="A9612" t="s">
        <v>11239</v>
      </c>
      <c r="B9612" s="6">
        <v>23426</v>
      </c>
    </row>
    <row r="9613" spans="1:2" x14ac:dyDescent="0.15">
      <c r="A9613" t="s">
        <v>11240</v>
      </c>
      <c r="B9613" s="6">
        <v>1232582</v>
      </c>
    </row>
    <row r="9614" spans="1:2" x14ac:dyDescent="0.15">
      <c r="A9614" t="s">
        <v>11241</v>
      </c>
      <c r="B9614" s="6">
        <v>1232582</v>
      </c>
    </row>
    <row r="9615" spans="1:2" x14ac:dyDescent="0.15">
      <c r="A9615" t="s">
        <v>11242</v>
      </c>
      <c r="B9615" s="6">
        <v>1442626</v>
      </c>
    </row>
    <row r="9616" spans="1:2" x14ac:dyDescent="0.15">
      <c r="A9616" t="s">
        <v>11243</v>
      </c>
      <c r="B9616" s="6">
        <v>1528356</v>
      </c>
    </row>
    <row r="9617" spans="1:2" x14ac:dyDescent="0.15">
      <c r="A9617" t="s">
        <v>11244</v>
      </c>
      <c r="B9617" s="6">
        <v>1849475</v>
      </c>
    </row>
    <row r="9618" spans="1:2" x14ac:dyDescent="0.15">
      <c r="A9618" t="s">
        <v>11245</v>
      </c>
      <c r="B9618" s="6">
        <v>1869141</v>
      </c>
    </row>
    <row r="9619" spans="1:2" x14ac:dyDescent="0.15">
      <c r="A9619" t="s">
        <v>11246</v>
      </c>
      <c r="B9619" s="6">
        <v>922358</v>
      </c>
    </row>
    <row r="9620" spans="1:2" x14ac:dyDescent="0.15">
      <c r="A9620" t="s">
        <v>11247</v>
      </c>
      <c r="B9620" s="6">
        <v>1318885</v>
      </c>
    </row>
    <row r="9621" spans="1:2" x14ac:dyDescent="0.15">
      <c r="A9621" t="s">
        <v>11248</v>
      </c>
      <c r="B9621" s="6">
        <v>1442626</v>
      </c>
    </row>
    <row r="9622" spans="1:2" x14ac:dyDescent="0.15">
      <c r="A9622" t="s">
        <v>11249</v>
      </c>
      <c r="B9622" s="6">
        <v>8063</v>
      </c>
    </row>
    <row r="9623" spans="1:2" x14ac:dyDescent="0.15">
      <c r="A9623" t="s">
        <v>11250</v>
      </c>
      <c r="B9623" s="6">
        <v>1166663</v>
      </c>
    </row>
    <row r="9624" spans="1:2" x14ac:dyDescent="0.15">
      <c r="A9624" t="s">
        <v>11251</v>
      </c>
      <c r="B9624" s="6">
        <v>1558924</v>
      </c>
    </row>
    <row r="9625" spans="1:2" x14ac:dyDescent="0.15">
      <c r="A9625" t="s">
        <v>11252</v>
      </c>
      <c r="B9625" s="6">
        <v>1166663</v>
      </c>
    </row>
    <row r="9626" spans="1:2" x14ac:dyDescent="0.15">
      <c r="A9626" t="s">
        <v>11253</v>
      </c>
      <c r="B9626" s="6">
        <v>23426</v>
      </c>
    </row>
    <row r="9627" spans="1:2" x14ac:dyDescent="0.15">
      <c r="A9627" t="s">
        <v>11254</v>
      </c>
      <c r="B9627" s="6">
        <v>1791091</v>
      </c>
    </row>
    <row r="9628" spans="1:2" x14ac:dyDescent="0.15">
      <c r="A9628" t="s">
        <v>11255</v>
      </c>
      <c r="B9628" s="6">
        <v>1166663</v>
      </c>
    </row>
    <row r="9629" spans="1:2" x14ac:dyDescent="0.15">
      <c r="A9629" t="s">
        <v>11256</v>
      </c>
      <c r="B9629" s="6">
        <v>46207</v>
      </c>
    </row>
    <row r="9630" spans="1:2" x14ac:dyDescent="0.15">
      <c r="A9630" t="s">
        <v>11257</v>
      </c>
      <c r="B9630" s="6">
        <v>1175483</v>
      </c>
    </row>
    <row r="9631" spans="1:2" x14ac:dyDescent="0.15">
      <c r="A9631" t="s">
        <v>11258</v>
      </c>
      <c r="B9631" s="6">
        <v>1823884</v>
      </c>
    </row>
    <row r="9632" spans="1:2" x14ac:dyDescent="0.15">
      <c r="A9632" t="s">
        <v>11259</v>
      </c>
      <c r="B9632" s="6">
        <v>1850051</v>
      </c>
    </row>
    <row r="9633" spans="1:2" x14ac:dyDescent="0.15">
      <c r="A9633" t="s">
        <v>11260</v>
      </c>
      <c r="B9633" s="6">
        <v>1175483</v>
      </c>
    </row>
    <row r="9634" spans="1:2" x14ac:dyDescent="0.15">
      <c r="A9634" t="s">
        <v>11261</v>
      </c>
      <c r="B9634" s="6">
        <v>1571776</v>
      </c>
    </row>
    <row r="9635" spans="1:2" x14ac:dyDescent="0.15">
      <c r="A9635" t="s">
        <v>11262</v>
      </c>
      <c r="B9635" s="6">
        <v>23426</v>
      </c>
    </row>
    <row r="9636" spans="1:2" x14ac:dyDescent="0.15">
      <c r="A9636" t="s">
        <v>11263</v>
      </c>
      <c r="B9636" s="6">
        <v>23426</v>
      </c>
    </row>
    <row r="9637" spans="1:2" x14ac:dyDescent="0.15">
      <c r="A9637" t="s">
        <v>11264</v>
      </c>
      <c r="B9637" s="6">
        <v>23426</v>
      </c>
    </row>
    <row r="9638" spans="1:2" x14ac:dyDescent="0.15">
      <c r="A9638" t="s">
        <v>11265</v>
      </c>
      <c r="B9638" s="6">
        <v>1822873</v>
      </c>
    </row>
    <row r="9639" spans="1:2" x14ac:dyDescent="0.15">
      <c r="A9639" t="s">
        <v>11266</v>
      </c>
      <c r="B9639" s="6">
        <v>23426</v>
      </c>
    </row>
    <row r="9640" spans="1:2" x14ac:dyDescent="0.15">
      <c r="A9640" t="s">
        <v>11267</v>
      </c>
      <c r="B9640" s="6">
        <v>1571776</v>
      </c>
    </row>
    <row r="9641" spans="1:2" x14ac:dyDescent="0.15">
      <c r="A9641" t="s">
        <v>11268</v>
      </c>
      <c r="B9641" s="6">
        <v>1598599</v>
      </c>
    </row>
    <row r="9642" spans="1:2" x14ac:dyDescent="0.15">
      <c r="A9642" t="s">
        <v>11269</v>
      </c>
      <c r="B9642" s="6">
        <v>1762506</v>
      </c>
    </row>
    <row r="9643" spans="1:2" x14ac:dyDescent="0.15">
      <c r="A9643" t="s">
        <v>11270</v>
      </c>
      <c r="B9643" s="6">
        <v>23426</v>
      </c>
    </row>
    <row r="9644" spans="1:2" x14ac:dyDescent="0.15">
      <c r="A9644" t="s">
        <v>11271</v>
      </c>
      <c r="B9644" s="6">
        <v>1824153</v>
      </c>
    </row>
    <row r="9645" spans="1:2" x14ac:dyDescent="0.15">
      <c r="A9645" t="s">
        <v>11272</v>
      </c>
      <c r="B9645" s="6">
        <v>1737523</v>
      </c>
    </row>
    <row r="9646" spans="1:2" x14ac:dyDescent="0.15">
      <c r="A9646" t="s">
        <v>2401</v>
      </c>
      <c r="B9646" s="6">
        <v>1854078</v>
      </c>
    </row>
    <row r="9647" spans="1:2" x14ac:dyDescent="0.15">
      <c r="A9647" t="s">
        <v>11273</v>
      </c>
      <c r="B9647" s="6">
        <v>729580</v>
      </c>
    </row>
    <row r="9648" spans="1:2" x14ac:dyDescent="0.15">
      <c r="A9648" t="s">
        <v>11274</v>
      </c>
      <c r="B9648" s="6">
        <v>71508</v>
      </c>
    </row>
    <row r="9649" spans="1:2" x14ac:dyDescent="0.15">
      <c r="A9649" t="s">
        <v>11275</v>
      </c>
      <c r="B9649" s="6">
        <v>1682745</v>
      </c>
    </row>
    <row r="9650" spans="1:2" x14ac:dyDescent="0.15">
      <c r="A9650" t="s">
        <v>11276</v>
      </c>
      <c r="B9650" s="6">
        <v>1518419</v>
      </c>
    </row>
    <row r="9651" spans="1:2" x14ac:dyDescent="0.15">
      <c r="A9651" t="s">
        <v>11277</v>
      </c>
      <c r="B9651" s="6">
        <v>761648</v>
      </c>
    </row>
    <row r="9652" spans="1:2" x14ac:dyDescent="0.15">
      <c r="A9652" t="s">
        <v>11278</v>
      </c>
      <c r="B9652" s="6">
        <v>1515816</v>
      </c>
    </row>
    <row r="9653" spans="1:2" x14ac:dyDescent="0.15">
      <c r="A9653" t="s">
        <v>11279</v>
      </c>
      <c r="B9653" s="6">
        <v>1579597</v>
      </c>
    </row>
    <row r="9654" spans="1:2" x14ac:dyDescent="0.15">
      <c r="A9654" t="s">
        <v>11280</v>
      </c>
      <c r="B9654" s="6">
        <v>1321517</v>
      </c>
    </row>
    <row r="9655" spans="1:2" x14ac:dyDescent="0.15">
      <c r="A9655" t="s">
        <v>11281</v>
      </c>
      <c r="B9655" s="6">
        <v>1557265</v>
      </c>
    </row>
    <row r="9656" spans="1:2" x14ac:dyDescent="0.15">
      <c r="A9656" t="s">
        <v>11282</v>
      </c>
      <c r="B9656" s="6">
        <v>1557265</v>
      </c>
    </row>
    <row r="9657" spans="1:2" x14ac:dyDescent="0.15">
      <c r="A9657" t="s">
        <v>11283</v>
      </c>
      <c r="B9657" s="6">
        <v>1814974</v>
      </c>
    </row>
    <row r="9658" spans="1:2" x14ac:dyDescent="0.15">
      <c r="A9658" t="s">
        <v>11284</v>
      </c>
      <c r="B9658" s="6">
        <v>1888274</v>
      </c>
    </row>
    <row r="9659" spans="1:2" x14ac:dyDescent="0.15">
      <c r="A9659" t="s">
        <v>11285</v>
      </c>
      <c r="B9659" s="6">
        <v>1434754</v>
      </c>
    </row>
    <row r="9660" spans="1:2" x14ac:dyDescent="0.15">
      <c r="A9660" t="s">
        <v>11286</v>
      </c>
      <c r="B9660" s="6">
        <v>1434754</v>
      </c>
    </row>
    <row r="9661" spans="1:2" x14ac:dyDescent="0.15">
      <c r="A9661" t="s">
        <v>11287</v>
      </c>
      <c r="B9661" s="6">
        <v>1882607</v>
      </c>
    </row>
    <row r="9662" spans="1:2" x14ac:dyDescent="0.15">
      <c r="A9662" t="s">
        <v>11288</v>
      </c>
      <c r="B9662" s="6">
        <v>1606745</v>
      </c>
    </row>
    <row r="9663" spans="1:2" x14ac:dyDescent="0.15">
      <c r="A9663" t="s">
        <v>11289</v>
      </c>
      <c r="B9663" s="6">
        <v>350403</v>
      </c>
    </row>
    <row r="9664" spans="1:2" x14ac:dyDescent="0.15">
      <c r="A9664" t="s">
        <v>11290</v>
      </c>
      <c r="B9664" s="6">
        <v>1578453</v>
      </c>
    </row>
    <row r="9665" spans="1:2" x14ac:dyDescent="0.15">
      <c r="A9665" t="s">
        <v>11291</v>
      </c>
      <c r="B9665" s="6">
        <v>1817153</v>
      </c>
    </row>
    <row r="9666" spans="1:2" x14ac:dyDescent="0.15">
      <c r="A9666" t="s">
        <v>11292</v>
      </c>
      <c r="B9666" s="6">
        <v>1762359</v>
      </c>
    </row>
    <row r="9667" spans="1:2" x14ac:dyDescent="0.15">
      <c r="A9667" t="s">
        <v>11293</v>
      </c>
      <c r="B9667" s="6">
        <v>761648</v>
      </c>
    </row>
    <row r="9668" spans="1:2" x14ac:dyDescent="0.15">
      <c r="A9668" t="s">
        <v>11294</v>
      </c>
      <c r="B9668" s="6">
        <v>1169717</v>
      </c>
    </row>
    <row r="9669" spans="1:2" x14ac:dyDescent="0.15">
      <c r="A9669" t="s">
        <v>11295</v>
      </c>
      <c r="B9669" s="6">
        <v>1571329</v>
      </c>
    </row>
    <row r="9670" spans="1:2" x14ac:dyDescent="0.15">
      <c r="A9670" t="s">
        <v>11296</v>
      </c>
      <c r="B9670" s="6">
        <v>1571329</v>
      </c>
    </row>
    <row r="9671" spans="1:2" x14ac:dyDescent="0.15">
      <c r="A9671" t="s">
        <v>11297</v>
      </c>
      <c r="B9671" s="6">
        <v>1459762</v>
      </c>
    </row>
    <row r="9672" spans="1:2" x14ac:dyDescent="0.15">
      <c r="A9672" t="s">
        <v>11298</v>
      </c>
      <c r="B9672" s="6">
        <v>793040</v>
      </c>
    </row>
    <row r="9673" spans="1:2" x14ac:dyDescent="0.15">
      <c r="A9673" t="s">
        <v>11299</v>
      </c>
      <c r="B9673" s="6">
        <v>1333172</v>
      </c>
    </row>
    <row r="9674" spans="1:2" x14ac:dyDescent="0.15">
      <c r="A9674" t="s">
        <v>11300</v>
      </c>
      <c r="B9674" s="6">
        <v>716634</v>
      </c>
    </row>
    <row r="9675" spans="1:2" x14ac:dyDescent="0.15">
      <c r="A9675" t="s">
        <v>2514</v>
      </c>
      <c r="B9675" s="6">
        <v>1429260</v>
      </c>
    </row>
    <row r="9676" spans="1:2" x14ac:dyDescent="0.15">
      <c r="A9676" t="s">
        <v>11301</v>
      </c>
      <c r="B9676" s="6">
        <v>1333172</v>
      </c>
    </row>
    <row r="9677" spans="1:2" x14ac:dyDescent="0.15">
      <c r="A9677" t="s">
        <v>11302</v>
      </c>
      <c r="B9677" s="6">
        <v>1705012</v>
      </c>
    </row>
    <row r="9678" spans="1:2" x14ac:dyDescent="0.15">
      <c r="A9678" t="s">
        <v>11303</v>
      </c>
      <c r="B9678" s="6">
        <v>16859</v>
      </c>
    </row>
    <row r="9679" spans="1:2" x14ac:dyDescent="0.15">
      <c r="A9679" t="s">
        <v>11304</v>
      </c>
      <c r="B9679" s="6">
        <v>1672886</v>
      </c>
    </row>
    <row r="9680" spans="1:2" x14ac:dyDescent="0.15">
      <c r="A9680" t="s">
        <v>11305</v>
      </c>
      <c r="B9680" s="6">
        <v>711665</v>
      </c>
    </row>
    <row r="9681" spans="1:2" x14ac:dyDescent="0.15">
      <c r="A9681" t="s">
        <v>11306</v>
      </c>
      <c r="B9681" s="6">
        <v>1875931</v>
      </c>
    </row>
    <row r="9682" spans="1:2" x14ac:dyDescent="0.15">
      <c r="A9682" t="s">
        <v>11307</v>
      </c>
      <c r="B9682" s="6">
        <v>9521</v>
      </c>
    </row>
    <row r="9683" spans="1:2" x14ac:dyDescent="0.15">
      <c r="A9683" t="s">
        <v>11308</v>
      </c>
      <c r="B9683" s="6">
        <v>1582982</v>
      </c>
    </row>
    <row r="9684" spans="1:2" x14ac:dyDescent="0.15">
      <c r="A9684" t="s">
        <v>11309</v>
      </c>
      <c r="B9684" s="6">
        <v>1282957</v>
      </c>
    </row>
    <row r="9685" spans="1:2" x14ac:dyDescent="0.15">
      <c r="A9685" t="s">
        <v>11310</v>
      </c>
      <c r="B9685" s="6">
        <v>1811942</v>
      </c>
    </row>
    <row r="9686" spans="1:2" x14ac:dyDescent="0.15">
      <c r="A9686" t="s">
        <v>11311</v>
      </c>
      <c r="B9686" s="6">
        <v>77281</v>
      </c>
    </row>
    <row r="9687" spans="1:2" x14ac:dyDescent="0.15">
      <c r="A9687" t="s">
        <v>11312</v>
      </c>
      <c r="B9687" s="6">
        <v>1412100</v>
      </c>
    </row>
    <row r="9688" spans="1:2" x14ac:dyDescent="0.15">
      <c r="A9688" t="s">
        <v>11313</v>
      </c>
      <c r="B9688" s="6">
        <v>1430725</v>
      </c>
    </row>
    <row r="9689" spans="1:2" x14ac:dyDescent="0.15">
      <c r="A9689" t="s">
        <v>11314</v>
      </c>
      <c r="B9689" s="6">
        <v>77281</v>
      </c>
    </row>
    <row r="9690" spans="1:2" x14ac:dyDescent="0.15">
      <c r="A9690" t="s">
        <v>11315</v>
      </c>
      <c r="B9690" s="6">
        <v>77281</v>
      </c>
    </row>
    <row r="9691" spans="1:2" x14ac:dyDescent="0.15">
      <c r="A9691" t="s">
        <v>11316</v>
      </c>
      <c r="B9691" s="6">
        <v>1679063</v>
      </c>
    </row>
    <row r="9692" spans="1:2" x14ac:dyDescent="0.15">
      <c r="A9692" t="s">
        <v>11317</v>
      </c>
      <c r="B9692" s="6">
        <v>1301236</v>
      </c>
    </row>
    <row r="9693" spans="1:2" x14ac:dyDescent="0.15">
      <c r="A9693" t="s">
        <v>11318</v>
      </c>
      <c r="B9693" s="6">
        <v>1644771</v>
      </c>
    </row>
    <row r="9694" spans="1:2" x14ac:dyDescent="0.15">
      <c r="A9694" t="s">
        <v>11319</v>
      </c>
      <c r="B9694" s="6">
        <v>1301236</v>
      </c>
    </row>
    <row r="9695" spans="1:2" x14ac:dyDescent="0.15">
      <c r="A9695" t="s">
        <v>11320</v>
      </c>
      <c r="B9695" s="6">
        <v>1738699</v>
      </c>
    </row>
    <row r="9696" spans="1:2" x14ac:dyDescent="0.15">
      <c r="A9696" t="s">
        <v>11321</v>
      </c>
      <c r="B9696" s="6">
        <v>1301236</v>
      </c>
    </row>
    <row r="9697" spans="1:2" x14ac:dyDescent="0.15">
      <c r="A9697" t="s">
        <v>11322</v>
      </c>
      <c r="B9697" s="6">
        <v>1582244</v>
      </c>
    </row>
    <row r="9698" spans="1:2" x14ac:dyDescent="0.15">
      <c r="A9698" t="s">
        <v>11323</v>
      </c>
      <c r="B9698" s="6">
        <v>1888175</v>
      </c>
    </row>
    <row r="9699" spans="1:2" x14ac:dyDescent="0.15">
      <c r="A9699" t="s">
        <v>11324</v>
      </c>
      <c r="B9699" s="6">
        <v>1578453</v>
      </c>
    </row>
    <row r="9700" spans="1:2" x14ac:dyDescent="0.15">
      <c r="A9700" t="s">
        <v>11325</v>
      </c>
      <c r="B9700" s="6">
        <v>1698508</v>
      </c>
    </row>
    <row r="9701" spans="1:2" x14ac:dyDescent="0.15">
      <c r="A9701" t="s">
        <v>11326</v>
      </c>
      <c r="B9701" s="6">
        <v>1816723</v>
      </c>
    </row>
    <row r="9702" spans="1:2" x14ac:dyDescent="0.15">
      <c r="A9702" t="s">
        <v>11327</v>
      </c>
      <c r="B9702" s="6">
        <v>1412100</v>
      </c>
    </row>
    <row r="9703" spans="1:2" x14ac:dyDescent="0.15">
      <c r="A9703" t="s">
        <v>11328</v>
      </c>
      <c r="B9703" s="6">
        <v>76321</v>
      </c>
    </row>
    <row r="9704" spans="1:2" x14ac:dyDescent="0.15">
      <c r="A9704" t="s">
        <v>11329</v>
      </c>
      <c r="B9704" s="6">
        <v>1412100</v>
      </c>
    </row>
    <row r="9705" spans="1:2" x14ac:dyDescent="0.15">
      <c r="A9705" t="s">
        <v>11330</v>
      </c>
      <c r="B9705" s="6">
        <v>1742089</v>
      </c>
    </row>
    <row r="9706" spans="1:2" x14ac:dyDescent="0.15">
      <c r="A9706" t="s">
        <v>11331</v>
      </c>
      <c r="B9706" s="6">
        <v>1650739</v>
      </c>
    </row>
    <row r="9707" spans="1:2" x14ac:dyDescent="0.15">
      <c r="A9707" t="s">
        <v>11332</v>
      </c>
      <c r="B9707" s="6">
        <v>1522690</v>
      </c>
    </row>
    <row r="9708" spans="1:2" x14ac:dyDescent="0.15">
      <c r="A9708" t="s">
        <v>11333</v>
      </c>
      <c r="B9708" s="6">
        <v>1645155</v>
      </c>
    </row>
    <row r="9709" spans="1:2" x14ac:dyDescent="0.15">
      <c r="A9709" t="s">
        <v>11334</v>
      </c>
      <c r="B9709" s="6">
        <v>1607245</v>
      </c>
    </row>
    <row r="9710" spans="1:2" x14ac:dyDescent="0.15">
      <c r="A9710" t="s">
        <v>11335</v>
      </c>
      <c r="B9710" s="6">
        <v>1532595</v>
      </c>
    </row>
    <row r="9711" spans="1:2" x14ac:dyDescent="0.15">
      <c r="A9711" t="s">
        <v>11336</v>
      </c>
      <c r="B9711" s="6">
        <v>1502557</v>
      </c>
    </row>
    <row r="9712" spans="1:2" x14ac:dyDescent="0.15">
      <c r="A9712" t="s">
        <v>11337</v>
      </c>
      <c r="B9712" s="6">
        <v>1743886</v>
      </c>
    </row>
    <row r="9713" spans="1:2" x14ac:dyDescent="0.15">
      <c r="A9713" t="s">
        <v>11338</v>
      </c>
      <c r="B9713" s="6">
        <v>1737270</v>
      </c>
    </row>
    <row r="9714" spans="1:2" x14ac:dyDescent="0.15">
      <c r="A9714" t="s">
        <v>11339</v>
      </c>
      <c r="B9714" s="6">
        <v>1668340</v>
      </c>
    </row>
    <row r="9715" spans="1:2" x14ac:dyDescent="0.15">
      <c r="A9715" t="s">
        <v>11340</v>
      </c>
      <c r="B9715" s="6">
        <v>1362898</v>
      </c>
    </row>
    <row r="9716" spans="1:2" x14ac:dyDescent="0.15">
      <c r="A9716" t="s">
        <v>11341</v>
      </c>
      <c r="B9716" s="6">
        <v>1675192</v>
      </c>
    </row>
    <row r="9717" spans="1:2" x14ac:dyDescent="0.15">
      <c r="A9717" t="s">
        <v>11342</v>
      </c>
      <c r="B9717" s="6">
        <v>1710138</v>
      </c>
    </row>
    <row r="9718" spans="1:2" x14ac:dyDescent="0.15">
      <c r="A9718" t="s">
        <v>11343</v>
      </c>
      <c r="B9718" s="6">
        <v>838875</v>
      </c>
    </row>
    <row r="9719" spans="1:2" x14ac:dyDescent="0.15">
      <c r="A9719" t="s">
        <v>11344</v>
      </c>
      <c r="B9719" s="6">
        <v>1605057</v>
      </c>
    </row>
    <row r="9720" spans="1:2" x14ac:dyDescent="0.15">
      <c r="A9720" t="s">
        <v>11345</v>
      </c>
      <c r="B9720" s="6">
        <v>1613092</v>
      </c>
    </row>
    <row r="9721" spans="1:2" x14ac:dyDescent="0.15">
      <c r="A9721" t="s">
        <v>11346</v>
      </c>
      <c r="B9721" s="6">
        <v>1699018</v>
      </c>
    </row>
    <row r="9722" spans="1:2" x14ac:dyDescent="0.15">
      <c r="A9722" t="s">
        <v>11347</v>
      </c>
      <c r="B9722" s="6">
        <v>1166272</v>
      </c>
    </row>
    <row r="9723" spans="1:2" x14ac:dyDescent="0.15">
      <c r="A9723" t="s">
        <v>11348</v>
      </c>
      <c r="B9723" s="6">
        <v>1000298</v>
      </c>
    </row>
    <row r="9724" spans="1:2" x14ac:dyDescent="0.15">
      <c r="A9724" t="s">
        <v>11349</v>
      </c>
      <c r="B9724" s="6">
        <v>1318482</v>
      </c>
    </row>
    <row r="9725" spans="1:2" x14ac:dyDescent="0.15">
      <c r="A9725" t="s">
        <v>11350</v>
      </c>
      <c r="B9725" s="6">
        <v>926423</v>
      </c>
    </row>
    <row r="9726" spans="1:2" x14ac:dyDescent="0.15">
      <c r="A9726" t="s">
        <v>11351</v>
      </c>
      <c r="B9726" s="6">
        <v>1617765</v>
      </c>
    </row>
    <row r="9727" spans="1:2" x14ac:dyDescent="0.15">
      <c r="A9727" t="s">
        <v>11352</v>
      </c>
      <c r="B9727" s="6">
        <v>1131343</v>
      </c>
    </row>
    <row r="9728" spans="1:2" x14ac:dyDescent="0.15">
      <c r="A9728" t="s">
        <v>11353</v>
      </c>
      <c r="B9728" s="6">
        <v>1700175</v>
      </c>
    </row>
    <row r="9729" spans="1:2" x14ac:dyDescent="0.15">
      <c r="A9729" t="s">
        <v>11354</v>
      </c>
      <c r="B9729" s="6">
        <v>733337</v>
      </c>
    </row>
    <row r="9730" spans="1:2" x14ac:dyDescent="0.15">
      <c r="A9730" t="s">
        <v>11355</v>
      </c>
      <c r="B9730" s="6">
        <v>1351051</v>
      </c>
    </row>
    <row r="9731" spans="1:2" x14ac:dyDescent="0.15">
      <c r="A9731" t="s">
        <v>11356</v>
      </c>
      <c r="B9731" s="6">
        <v>783005</v>
      </c>
    </row>
    <row r="9732" spans="1:2" x14ac:dyDescent="0.15">
      <c r="A9732" t="s">
        <v>11357</v>
      </c>
      <c r="B9732" s="6">
        <v>1042046</v>
      </c>
    </row>
    <row r="9733" spans="1:2" x14ac:dyDescent="0.15">
      <c r="A9733" t="s">
        <v>11358</v>
      </c>
      <c r="B9733" s="6">
        <v>1667944</v>
      </c>
    </row>
    <row r="9734" spans="1:2" x14ac:dyDescent="0.15">
      <c r="A9734" t="s">
        <v>11359</v>
      </c>
      <c r="B9734" s="6">
        <v>1027662</v>
      </c>
    </row>
    <row r="9735" spans="1:2" x14ac:dyDescent="0.15">
      <c r="A9735" t="s">
        <v>11360</v>
      </c>
      <c r="B9735" s="6">
        <v>1708715</v>
      </c>
    </row>
    <row r="9736" spans="1:2" x14ac:dyDescent="0.15">
      <c r="A9736" t="s">
        <v>11361</v>
      </c>
      <c r="B9736" s="6">
        <v>927720</v>
      </c>
    </row>
    <row r="9737" spans="1:2" x14ac:dyDescent="0.15">
      <c r="A9737" t="s">
        <v>11362</v>
      </c>
      <c r="B9737" s="6">
        <v>910569</v>
      </c>
    </row>
    <row r="9738" spans="1:2" x14ac:dyDescent="0.15">
      <c r="A9738" t="s">
        <v>11363</v>
      </c>
      <c r="B9738" s="6">
        <v>942149</v>
      </c>
    </row>
    <row r="9739" spans="1:2" x14ac:dyDescent="0.15">
      <c r="A9739" t="s">
        <v>11364</v>
      </c>
      <c r="B9739" s="6">
        <v>1770561</v>
      </c>
    </row>
    <row r="9740" spans="1:2" x14ac:dyDescent="0.15">
      <c r="A9740" t="s">
        <v>11365</v>
      </c>
      <c r="B9740" s="6">
        <v>1295961</v>
      </c>
    </row>
    <row r="9741" spans="1:2" x14ac:dyDescent="0.15">
      <c r="A9741" t="s">
        <v>11366</v>
      </c>
      <c r="B9741" s="6">
        <v>1525852</v>
      </c>
    </row>
    <row r="9742" spans="1:2" x14ac:dyDescent="0.15">
      <c r="A9742" t="s">
        <v>11367</v>
      </c>
      <c r="B9742" s="6">
        <v>1163560</v>
      </c>
    </row>
    <row r="9743" spans="1:2" x14ac:dyDescent="0.15">
      <c r="A9743" t="s">
        <v>11368</v>
      </c>
      <c r="B9743" s="6">
        <v>1002135</v>
      </c>
    </row>
    <row r="9744" spans="1:2" x14ac:dyDescent="0.15">
      <c r="A9744" t="s">
        <v>11369</v>
      </c>
      <c r="B9744" s="6">
        <v>1446371</v>
      </c>
    </row>
    <row r="9745" spans="1:2" x14ac:dyDescent="0.15">
      <c r="A9745" t="s">
        <v>11370</v>
      </c>
      <c r="B9745" s="6">
        <v>1527541</v>
      </c>
    </row>
    <row r="9746" spans="1:2" x14ac:dyDescent="0.15">
      <c r="A9746" t="s">
        <v>11371</v>
      </c>
      <c r="B9746" s="6">
        <v>1609139</v>
      </c>
    </row>
    <row r="9747" spans="1:2" x14ac:dyDescent="0.15">
      <c r="A9747" t="s">
        <v>11372</v>
      </c>
      <c r="B9747" s="6">
        <v>1725750</v>
      </c>
    </row>
    <row r="9748" spans="1:2" x14ac:dyDescent="0.15">
      <c r="A9748" t="s">
        <v>11373</v>
      </c>
      <c r="B9748" s="6">
        <v>1023512</v>
      </c>
    </row>
    <row r="9749" spans="1:2" x14ac:dyDescent="0.15">
      <c r="A9749" t="s">
        <v>11374</v>
      </c>
      <c r="B9749" s="6">
        <v>1376986</v>
      </c>
    </row>
    <row r="9750" spans="1:2" x14ac:dyDescent="0.15">
      <c r="A9750" t="s">
        <v>2515</v>
      </c>
      <c r="B9750" s="6">
        <v>1130166</v>
      </c>
    </row>
    <row r="9751" spans="1:2" x14ac:dyDescent="0.15">
      <c r="A9751" t="s">
        <v>11375</v>
      </c>
      <c r="B9751" s="6">
        <v>1376986</v>
      </c>
    </row>
    <row r="9752" spans="1:2" x14ac:dyDescent="0.15">
      <c r="A9752" t="s">
        <v>11376</v>
      </c>
      <c r="B9752" s="6">
        <v>1143997</v>
      </c>
    </row>
    <row r="9753" spans="1:2" x14ac:dyDescent="0.15">
      <c r="A9753" t="s">
        <v>11377</v>
      </c>
      <c r="B9753" s="6">
        <v>1588014</v>
      </c>
    </row>
    <row r="9754" spans="1:2" x14ac:dyDescent="0.15">
      <c r="A9754" t="s">
        <v>11378</v>
      </c>
      <c r="B9754" s="6">
        <v>1472998</v>
      </c>
    </row>
    <row r="9755" spans="1:2" x14ac:dyDescent="0.15">
      <c r="A9755" t="s">
        <v>11379</v>
      </c>
      <c r="B9755" s="6">
        <v>1084332</v>
      </c>
    </row>
    <row r="9756" spans="1:2" x14ac:dyDescent="0.15">
      <c r="A9756" t="s">
        <v>11380</v>
      </c>
      <c r="B9756" s="6">
        <v>1520592</v>
      </c>
    </row>
    <row r="9757" spans="1:2" x14ac:dyDescent="0.15">
      <c r="A9757" t="s">
        <v>11381</v>
      </c>
      <c r="B9757" s="6">
        <v>727634</v>
      </c>
    </row>
    <row r="9758" spans="1:2" x14ac:dyDescent="0.15">
      <c r="A9758" t="s">
        <v>11382</v>
      </c>
      <c r="B9758" s="6">
        <v>1721741</v>
      </c>
    </row>
    <row r="9759" spans="1:2" x14ac:dyDescent="0.15">
      <c r="A9759" t="s">
        <v>11383</v>
      </c>
      <c r="B9759" s="6">
        <v>1487843</v>
      </c>
    </row>
    <row r="9760" spans="1:2" x14ac:dyDescent="0.15">
      <c r="A9760" t="s">
        <v>11384</v>
      </c>
      <c r="B9760" s="6">
        <v>1790368</v>
      </c>
    </row>
    <row r="9761" spans="1:2" x14ac:dyDescent="0.15">
      <c r="A9761" t="s">
        <v>11385</v>
      </c>
      <c r="B9761" s="6">
        <v>1794311</v>
      </c>
    </row>
    <row r="9762" spans="1:2" x14ac:dyDescent="0.15">
      <c r="A9762" t="s">
        <v>11386</v>
      </c>
      <c r="B9762" s="6">
        <v>1342219</v>
      </c>
    </row>
    <row r="9763" spans="1:2" x14ac:dyDescent="0.15">
      <c r="A9763" t="s">
        <v>11387</v>
      </c>
      <c r="B9763" s="6">
        <v>1583138</v>
      </c>
    </row>
    <row r="9764" spans="1:2" x14ac:dyDescent="0.15">
      <c r="A9764" t="s">
        <v>11388</v>
      </c>
      <c r="B9764" s="6">
        <v>1723517</v>
      </c>
    </row>
    <row r="9765" spans="1:2" x14ac:dyDescent="0.15">
      <c r="A9765" t="s">
        <v>11389</v>
      </c>
      <c r="B9765" s="6">
        <v>1768225</v>
      </c>
    </row>
    <row r="9766" spans="1:2" x14ac:dyDescent="0.15">
      <c r="A9766" t="s">
        <v>11390</v>
      </c>
      <c r="B9766" s="6">
        <v>925541</v>
      </c>
    </row>
    <row r="9767" spans="1:2" x14ac:dyDescent="0.15">
      <c r="A9767" t="s">
        <v>11391</v>
      </c>
      <c r="B9767" s="6">
        <v>1435064</v>
      </c>
    </row>
    <row r="9768" spans="1:2" x14ac:dyDescent="0.15">
      <c r="A9768" t="s">
        <v>11392</v>
      </c>
      <c r="B9768" s="6">
        <v>1527541</v>
      </c>
    </row>
    <row r="9769" spans="1:2" x14ac:dyDescent="0.15">
      <c r="A9769" t="s">
        <v>11393</v>
      </c>
      <c r="B9769" s="6">
        <v>1395445</v>
      </c>
    </row>
    <row r="9770" spans="1:2" x14ac:dyDescent="0.15">
      <c r="A9770" t="s">
        <v>11394</v>
      </c>
      <c r="B9770" s="6">
        <v>1265107</v>
      </c>
    </row>
    <row r="9771" spans="1:2" x14ac:dyDescent="0.15">
      <c r="A9771" t="s">
        <v>11395</v>
      </c>
      <c r="B9771" s="6">
        <v>1631463</v>
      </c>
    </row>
    <row r="9772" spans="1:2" x14ac:dyDescent="0.15">
      <c r="A9772" t="s">
        <v>11396</v>
      </c>
      <c r="B9772" s="6">
        <v>1213106</v>
      </c>
    </row>
    <row r="9773" spans="1:2" x14ac:dyDescent="0.15">
      <c r="A9773" t="s">
        <v>11397</v>
      </c>
      <c r="B9773" s="6">
        <v>1004724</v>
      </c>
    </row>
    <row r="9774" spans="1:2" x14ac:dyDescent="0.15">
      <c r="A9774" t="s">
        <v>11398</v>
      </c>
      <c r="B9774" s="6">
        <v>1797762</v>
      </c>
    </row>
    <row r="9775" spans="1:2" x14ac:dyDescent="0.15">
      <c r="A9775" t="s">
        <v>11399</v>
      </c>
      <c r="B9775" s="6">
        <v>1533106</v>
      </c>
    </row>
    <row r="9776" spans="1:2" x14ac:dyDescent="0.15">
      <c r="A9776" t="s">
        <v>11400</v>
      </c>
      <c r="B9776" s="6">
        <v>1509228</v>
      </c>
    </row>
    <row r="9777" spans="1:2" x14ac:dyDescent="0.15">
      <c r="A9777" t="s">
        <v>11401</v>
      </c>
      <c r="B9777" s="6">
        <v>758938</v>
      </c>
    </row>
    <row r="9778" spans="1:2" x14ac:dyDescent="0.15">
      <c r="A9778" t="s">
        <v>11402</v>
      </c>
      <c r="B9778" s="6">
        <v>1682265</v>
      </c>
    </row>
    <row r="9779" spans="1:2" x14ac:dyDescent="0.15">
      <c r="A9779" t="s">
        <v>11403</v>
      </c>
      <c r="B9779" s="6">
        <v>1358099</v>
      </c>
    </row>
    <row r="9780" spans="1:2" x14ac:dyDescent="0.15">
      <c r="A9780" t="s">
        <v>11404</v>
      </c>
      <c r="B9780" s="6">
        <v>1099234</v>
      </c>
    </row>
    <row r="9781" spans="1:2" x14ac:dyDescent="0.15">
      <c r="A9781" t="s">
        <v>11405</v>
      </c>
      <c r="B9781" s="6">
        <v>1479000</v>
      </c>
    </row>
    <row r="9782" spans="1:2" x14ac:dyDescent="0.15">
      <c r="A9782" t="s">
        <v>11406</v>
      </c>
      <c r="B9782" s="6">
        <v>1458581</v>
      </c>
    </row>
    <row r="9783" spans="1:2" x14ac:dyDescent="0.15">
      <c r="A9783" t="s">
        <v>11407</v>
      </c>
      <c r="B9783" s="6">
        <v>1620179</v>
      </c>
    </row>
    <row r="9784" spans="1:2" x14ac:dyDescent="0.15">
      <c r="A9784" t="s">
        <v>11408</v>
      </c>
      <c r="B9784" s="6">
        <v>1492448</v>
      </c>
    </row>
    <row r="9785" spans="1:2" x14ac:dyDescent="0.15">
      <c r="A9785" t="s">
        <v>11409</v>
      </c>
      <c r="B9785" s="6">
        <v>1566610</v>
      </c>
    </row>
    <row r="9786" spans="1:2" x14ac:dyDescent="0.15">
      <c r="A9786" t="s">
        <v>11410</v>
      </c>
      <c r="B9786" s="6">
        <v>1720201</v>
      </c>
    </row>
    <row r="9787" spans="1:2" x14ac:dyDescent="0.15">
      <c r="A9787" t="s">
        <v>11411</v>
      </c>
      <c r="B9787" s="6">
        <v>1078037</v>
      </c>
    </row>
    <row r="9788" spans="1:2" x14ac:dyDescent="0.15">
      <c r="A9788" t="s">
        <v>11412</v>
      </c>
      <c r="B9788" s="6">
        <v>1635748</v>
      </c>
    </row>
    <row r="9789" spans="1:2" x14ac:dyDescent="0.15">
      <c r="A9789" t="s">
        <v>11413</v>
      </c>
      <c r="B9789" s="6">
        <v>1385799</v>
      </c>
    </row>
    <row r="9790" spans="1:2" x14ac:dyDescent="0.15">
      <c r="A9790" t="s">
        <v>11414</v>
      </c>
      <c r="B9790" s="6">
        <v>1635282</v>
      </c>
    </row>
    <row r="9791" spans="1:2" x14ac:dyDescent="0.15">
      <c r="A9791" t="s">
        <v>11415</v>
      </c>
      <c r="B9791" s="6">
        <v>93676</v>
      </c>
    </row>
    <row r="9792" spans="1:2" x14ac:dyDescent="0.15">
      <c r="A9792" t="s">
        <v>11416</v>
      </c>
      <c r="B9792" s="6">
        <v>1530185</v>
      </c>
    </row>
    <row r="9793" spans="1:2" x14ac:dyDescent="0.15">
      <c r="A9793" t="s">
        <v>11417</v>
      </c>
      <c r="B9793" s="6">
        <v>1584831</v>
      </c>
    </row>
    <row r="9794" spans="1:2" x14ac:dyDescent="0.15">
      <c r="A9794" t="s">
        <v>11418</v>
      </c>
      <c r="B9794" s="6">
        <v>1398529</v>
      </c>
    </row>
    <row r="9795" spans="1:2" x14ac:dyDescent="0.15">
      <c r="A9795" t="s">
        <v>11419</v>
      </c>
      <c r="B9795" s="6">
        <v>1650575</v>
      </c>
    </row>
    <row r="9796" spans="1:2" x14ac:dyDescent="0.15">
      <c r="A9796" t="s">
        <v>11420</v>
      </c>
      <c r="B9796" s="6">
        <v>1119807</v>
      </c>
    </row>
    <row r="9797" spans="1:2" x14ac:dyDescent="0.15">
      <c r="A9797" t="s">
        <v>11421</v>
      </c>
      <c r="B9797" s="6">
        <v>1591615</v>
      </c>
    </row>
    <row r="9798" spans="1:2" x14ac:dyDescent="0.15">
      <c r="A9798" t="s">
        <v>11422</v>
      </c>
      <c r="B9798" s="6">
        <v>1833089</v>
      </c>
    </row>
    <row r="9799" spans="1:2" x14ac:dyDescent="0.15">
      <c r="A9799" t="s">
        <v>3055</v>
      </c>
      <c r="B9799" s="6">
        <v>1751299</v>
      </c>
    </row>
    <row r="9800" spans="1:2" x14ac:dyDescent="0.15">
      <c r="A9800" t="s">
        <v>11423</v>
      </c>
      <c r="B9800" s="6">
        <v>922330</v>
      </c>
    </row>
    <row r="9801" spans="1:2" x14ac:dyDescent="0.15">
      <c r="A9801" t="s">
        <v>11424</v>
      </c>
      <c r="B9801" s="6">
        <v>1041633</v>
      </c>
    </row>
    <row r="9802" spans="1:2" x14ac:dyDescent="0.15">
      <c r="A9802" t="s">
        <v>11425</v>
      </c>
      <c r="B9802" s="6">
        <v>1263872</v>
      </c>
    </row>
    <row r="9803" spans="1:2" x14ac:dyDescent="0.15">
      <c r="A9803" t="s">
        <v>11426</v>
      </c>
      <c r="B9803" s="6">
        <v>1515740</v>
      </c>
    </row>
    <row r="9804" spans="1:2" x14ac:dyDescent="0.15">
      <c r="A9804" t="s">
        <v>11427</v>
      </c>
      <c r="B9804" s="6">
        <v>1302946</v>
      </c>
    </row>
    <row r="9805" spans="1:2" x14ac:dyDescent="0.15">
      <c r="A9805" t="s">
        <v>11428</v>
      </c>
      <c r="B9805" s="6">
        <v>1473597</v>
      </c>
    </row>
    <row r="9806" spans="1:2" x14ac:dyDescent="0.15">
      <c r="A9806" t="s">
        <v>11429</v>
      </c>
      <c r="B9806" s="6">
        <v>1381105</v>
      </c>
    </row>
    <row r="9807" spans="1:2" x14ac:dyDescent="0.15">
      <c r="A9807" t="s">
        <v>11430</v>
      </c>
      <c r="B9807" s="6">
        <v>1514113</v>
      </c>
    </row>
    <row r="9808" spans="1:2" x14ac:dyDescent="0.15">
      <c r="A9808" t="s">
        <v>11431</v>
      </c>
      <c r="B9808" s="6">
        <v>1041588</v>
      </c>
    </row>
    <row r="9809" spans="1:2" x14ac:dyDescent="0.15">
      <c r="A9809" t="s">
        <v>11432</v>
      </c>
      <c r="B9809" s="6">
        <v>42050</v>
      </c>
    </row>
    <row r="9810" spans="1:2" x14ac:dyDescent="0.15">
      <c r="A9810" t="s">
        <v>11433</v>
      </c>
      <c r="B9810" s="6">
        <v>1874138</v>
      </c>
    </row>
    <row r="9811" spans="1:2" x14ac:dyDescent="0.15">
      <c r="A9811" t="s">
        <v>2519</v>
      </c>
      <c r="B9811" s="6">
        <v>1589150</v>
      </c>
    </row>
    <row r="9812" spans="1:2" x14ac:dyDescent="0.15">
      <c r="A9812" t="s">
        <v>11434</v>
      </c>
      <c r="B9812" s="6">
        <v>1678746</v>
      </c>
    </row>
    <row r="9813" spans="1:2" x14ac:dyDescent="0.15">
      <c r="A9813" t="s">
        <v>11435</v>
      </c>
      <c r="B9813" s="6">
        <v>842722</v>
      </c>
    </row>
    <row r="9814" spans="1:2" x14ac:dyDescent="0.15">
      <c r="A9814" t="s">
        <v>11436</v>
      </c>
      <c r="B9814" s="6">
        <v>1315255</v>
      </c>
    </row>
    <row r="9815" spans="1:2" x14ac:dyDescent="0.15">
      <c r="A9815" t="s">
        <v>11437</v>
      </c>
      <c r="B9815" s="6">
        <v>1592411</v>
      </c>
    </row>
    <row r="9816" spans="1:2" x14ac:dyDescent="0.15">
      <c r="A9816" t="s">
        <v>11438</v>
      </c>
      <c r="B9816" s="6">
        <v>1402737</v>
      </c>
    </row>
    <row r="9817" spans="1:2" x14ac:dyDescent="0.15">
      <c r="A9817" t="s">
        <v>11439</v>
      </c>
      <c r="B9817" s="6">
        <v>1582086</v>
      </c>
    </row>
    <row r="9818" spans="1:2" x14ac:dyDescent="0.15">
      <c r="A9818" t="s">
        <v>11440</v>
      </c>
      <c r="B9818" s="6">
        <v>1511161</v>
      </c>
    </row>
    <row r="9819" spans="1:2" x14ac:dyDescent="0.15">
      <c r="A9819" t="s">
        <v>11441</v>
      </c>
      <c r="B9819" s="6">
        <v>1065598</v>
      </c>
    </row>
    <row r="9820" spans="1:2" x14ac:dyDescent="0.15">
      <c r="A9820" t="s">
        <v>11442</v>
      </c>
      <c r="B9820" s="6">
        <v>1388174</v>
      </c>
    </row>
    <row r="9821" spans="1:2" x14ac:dyDescent="0.15">
      <c r="A9821" t="s">
        <v>11443</v>
      </c>
      <c r="B9821" s="6">
        <v>1043156</v>
      </c>
    </row>
    <row r="9822" spans="1:2" x14ac:dyDescent="0.15">
      <c r="A9822" t="s">
        <v>11444</v>
      </c>
      <c r="B9822" s="6">
        <v>1400732</v>
      </c>
    </row>
    <row r="9823" spans="1:2" x14ac:dyDescent="0.15">
      <c r="A9823" t="s">
        <v>11445</v>
      </c>
      <c r="B9823" s="6">
        <v>1575975</v>
      </c>
    </row>
    <row r="9824" spans="1:2" x14ac:dyDescent="0.15">
      <c r="A9824" t="s">
        <v>11446</v>
      </c>
      <c r="B9824" s="6">
        <v>1689066</v>
      </c>
    </row>
    <row r="9825" spans="1:2" x14ac:dyDescent="0.15">
      <c r="A9825" t="s">
        <v>11447</v>
      </c>
      <c r="B9825" s="6">
        <v>1471302</v>
      </c>
    </row>
    <row r="9826" spans="1:2" x14ac:dyDescent="0.15">
      <c r="A9826" t="s">
        <v>11448</v>
      </c>
      <c r="B9826" s="6">
        <v>1562733</v>
      </c>
    </row>
    <row r="9827" spans="1:2" x14ac:dyDescent="0.15">
      <c r="A9827" t="s">
        <v>11449</v>
      </c>
      <c r="B9827" s="6">
        <v>1058828</v>
      </c>
    </row>
    <row r="9828" spans="1:2" x14ac:dyDescent="0.15">
      <c r="A9828" t="s">
        <v>11450</v>
      </c>
      <c r="B9828" s="6">
        <v>1498291</v>
      </c>
    </row>
    <row r="9829" spans="1:2" x14ac:dyDescent="0.15">
      <c r="A9829" t="s">
        <v>11451</v>
      </c>
      <c r="B9829" s="6">
        <v>715788</v>
      </c>
    </row>
    <row r="9830" spans="1:2" x14ac:dyDescent="0.15">
      <c r="A9830" t="s">
        <v>11452</v>
      </c>
      <c r="B9830" s="6">
        <v>1609472</v>
      </c>
    </row>
    <row r="9831" spans="1:2" x14ac:dyDescent="0.15">
      <c r="A9831" t="s">
        <v>11453</v>
      </c>
      <c r="B9831" s="6">
        <v>18172</v>
      </c>
    </row>
    <row r="9832" spans="1:2" x14ac:dyDescent="0.15">
      <c r="A9832" t="s">
        <v>11454</v>
      </c>
      <c r="B9832" s="6">
        <v>1544238</v>
      </c>
    </row>
    <row r="9833" spans="1:2" x14ac:dyDescent="0.15">
      <c r="A9833" t="s">
        <v>11455</v>
      </c>
      <c r="B9833" s="6">
        <v>1503458</v>
      </c>
    </row>
    <row r="9834" spans="1:2" x14ac:dyDescent="0.15">
      <c r="A9834" t="s">
        <v>11456</v>
      </c>
      <c r="B9834" s="6">
        <v>1386018</v>
      </c>
    </row>
    <row r="9835" spans="1:2" x14ac:dyDescent="0.15">
      <c r="A9835" t="s">
        <v>11457</v>
      </c>
      <c r="B9835" s="6">
        <v>1068618</v>
      </c>
    </row>
    <row r="9836" spans="1:2" x14ac:dyDescent="0.15">
      <c r="A9836" t="s">
        <v>11458</v>
      </c>
      <c r="B9836" s="6">
        <v>731245</v>
      </c>
    </row>
    <row r="9837" spans="1:2" x14ac:dyDescent="0.15">
      <c r="A9837" t="s">
        <v>11459</v>
      </c>
      <c r="B9837" s="6">
        <v>1771077</v>
      </c>
    </row>
    <row r="9838" spans="1:2" x14ac:dyDescent="0.15">
      <c r="A9838" t="s">
        <v>2518</v>
      </c>
      <c r="B9838" s="6">
        <v>1621221</v>
      </c>
    </row>
    <row r="9839" spans="1:2" x14ac:dyDescent="0.15">
      <c r="A9839" t="s">
        <v>11460</v>
      </c>
      <c r="B9839" s="6">
        <v>1415306</v>
      </c>
    </row>
    <row r="9840" spans="1:2" x14ac:dyDescent="0.15">
      <c r="A9840" t="s">
        <v>11461</v>
      </c>
      <c r="B9840" s="6">
        <v>1415952</v>
      </c>
    </row>
    <row r="9841" spans="1:2" x14ac:dyDescent="0.15">
      <c r="A9841" t="s">
        <v>11462</v>
      </c>
      <c r="B9841" s="6">
        <v>1795851</v>
      </c>
    </row>
    <row r="9842" spans="1:2" x14ac:dyDescent="0.15">
      <c r="A9842" t="s">
        <v>11463</v>
      </c>
      <c r="B9842" s="6">
        <v>1579717</v>
      </c>
    </row>
    <row r="9843" spans="1:2" x14ac:dyDescent="0.15">
      <c r="A9843" t="s">
        <v>11464</v>
      </c>
      <c r="B9843" s="6">
        <v>1748621</v>
      </c>
    </row>
    <row r="9844" spans="1:2" x14ac:dyDescent="0.15">
      <c r="A9844" t="s">
        <v>2502</v>
      </c>
      <c r="B9844" s="6">
        <v>1383637</v>
      </c>
    </row>
    <row r="9845" spans="1:2" x14ac:dyDescent="0.15">
      <c r="A9845" t="s">
        <v>11465</v>
      </c>
      <c r="B9845" s="6">
        <v>1448397</v>
      </c>
    </row>
    <row r="9846" spans="1:2" x14ac:dyDescent="0.15">
      <c r="A9846" t="s">
        <v>11466</v>
      </c>
      <c r="B9846" s="6">
        <v>1391426</v>
      </c>
    </row>
    <row r="9847" spans="1:2" x14ac:dyDescent="0.15">
      <c r="A9847" t="s">
        <v>11467</v>
      </c>
      <c r="B9847" s="6">
        <v>1281774</v>
      </c>
    </row>
    <row r="9848" spans="1:2" x14ac:dyDescent="0.15">
      <c r="A9848" t="s">
        <v>11468</v>
      </c>
      <c r="B9848" s="6">
        <v>1448558</v>
      </c>
    </row>
    <row r="9849" spans="1:2" x14ac:dyDescent="0.15">
      <c r="A9849" t="s">
        <v>11469</v>
      </c>
      <c r="B9849" s="6">
        <v>1748621</v>
      </c>
    </row>
    <row r="9850" spans="1:2" x14ac:dyDescent="0.15">
      <c r="A9850" t="s">
        <v>11470</v>
      </c>
      <c r="B9850" s="6">
        <v>1090159</v>
      </c>
    </row>
    <row r="9851" spans="1:2" x14ac:dyDescent="0.15">
      <c r="A9851" t="s">
        <v>11471</v>
      </c>
      <c r="B9851" s="6">
        <v>1400683</v>
      </c>
    </row>
    <row r="9852" spans="1:2" x14ac:dyDescent="0.15">
      <c r="A9852" t="s">
        <v>11472</v>
      </c>
      <c r="B9852" s="6">
        <v>1429859</v>
      </c>
    </row>
    <row r="9853" spans="1:2" x14ac:dyDescent="0.15">
      <c r="A9853" t="s">
        <v>11473</v>
      </c>
      <c r="B9853" s="6">
        <v>1639874</v>
      </c>
    </row>
    <row r="9854" spans="1:2" x14ac:dyDescent="0.15">
      <c r="A9854" t="s">
        <v>11474</v>
      </c>
      <c r="B9854" s="6">
        <v>1608430</v>
      </c>
    </row>
    <row r="9855" spans="1:2" x14ac:dyDescent="0.15">
      <c r="A9855" t="s">
        <v>11475</v>
      </c>
      <c r="B9855" s="6">
        <v>1396054</v>
      </c>
    </row>
    <row r="9856" spans="1:2" x14ac:dyDescent="0.15">
      <c r="A9856" t="s">
        <v>11476</v>
      </c>
      <c r="B9856" s="6">
        <v>842183</v>
      </c>
    </row>
    <row r="9857" spans="1:2" x14ac:dyDescent="0.15">
      <c r="A9857" t="s">
        <v>11477</v>
      </c>
      <c r="B9857" s="6">
        <v>1860879</v>
      </c>
    </row>
    <row r="9858" spans="1:2" x14ac:dyDescent="0.15">
      <c r="A9858" t="s">
        <v>11478</v>
      </c>
      <c r="B9858" s="6">
        <v>1824403</v>
      </c>
    </row>
    <row r="9859" spans="1:2" x14ac:dyDescent="0.15">
      <c r="A9859" t="s">
        <v>11479</v>
      </c>
      <c r="B9859" s="6">
        <v>1568162</v>
      </c>
    </row>
    <row r="9860" spans="1:2" x14ac:dyDescent="0.15">
      <c r="A9860" t="s">
        <v>11480</v>
      </c>
      <c r="B9860" s="6">
        <v>1568162</v>
      </c>
    </row>
    <row r="9861" spans="1:2" x14ac:dyDescent="0.15">
      <c r="A9861" t="s">
        <v>11481</v>
      </c>
      <c r="B9861" s="6">
        <v>1885998</v>
      </c>
    </row>
    <row r="9862" spans="1:2" x14ac:dyDescent="0.15">
      <c r="A9862" t="s">
        <v>11482</v>
      </c>
      <c r="B9862" s="6">
        <v>312070</v>
      </c>
    </row>
    <row r="9863" spans="1:2" x14ac:dyDescent="0.15">
      <c r="A9863" t="s">
        <v>11483</v>
      </c>
      <c r="B9863" s="6">
        <v>1855447</v>
      </c>
    </row>
    <row r="9864" spans="1:2" x14ac:dyDescent="0.15">
      <c r="A9864" t="s">
        <v>11484</v>
      </c>
      <c r="B9864" s="6">
        <v>1855447</v>
      </c>
    </row>
    <row r="9865" spans="1:2" x14ac:dyDescent="0.15">
      <c r="A9865" t="s">
        <v>2534</v>
      </c>
      <c r="B9865" s="6">
        <v>1635088</v>
      </c>
    </row>
    <row r="9866" spans="1:2" x14ac:dyDescent="0.15">
      <c r="A9866" t="s">
        <v>11485</v>
      </c>
      <c r="B9866" s="6">
        <v>1324948</v>
      </c>
    </row>
    <row r="9867" spans="1:2" x14ac:dyDescent="0.15">
      <c r="A9867" t="s">
        <v>11486</v>
      </c>
      <c r="B9867" s="6">
        <v>1870129</v>
      </c>
    </row>
    <row r="9868" spans="1:2" x14ac:dyDescent="0.15">
      <c r="A9868" t="s">
        <v>11487</v>
      </c>
      <c r="B9868" s="6">
        <v>1870129</v>
      </c>
    </row>
    <row r="9869" spans="1:2" x14ac:dyDescent="0.15">
      <c r="A9869" t="s">
        <v>11488</v>
      </c>
      <c r="B9869" s="6">
        <v>1845437</v>
      </c>
    </row>
    <row r="9870" spans="1:2" x14ac:dyDescent="0.15">
      <c r="A9870" t="s">
        <v>11489</v>
      </c>
      <c r="B9870" s="6">
        <v>1845437</v>
      </c>
    </row>
    <row r="9871" spans="1:2" x14ac:dyDescent="0.15">
      <c r="A9871" t="s">
        <v>11490</v>
      </c>
      <c r="B9871" s="6">
        <v>1841610</v>
      </c>
    </row>
    <row r="9872" spans="1:2" x14ac:dyDescent="0.15">
      <c r="A9872" t="s">
        <v>11491</v>
      </c>
      <c r="B9872" s="6">
        <v>1841610</v>
      </c>
    </row>
    <row r="9873" spans="1:2" x14ac:dyDescent="0.15">
      <c r="A9873" t="s">
        <v>2523</v>
      </c>
      <c r="B9873" s="6">
        <v>1742927</v>
      </c>
    </row>
    <row r="9874" spans="1:2" x14ac:dyDescent="0.15">
      <c r="A9874" t="s">
        <v>11492</v>
      </c>
      <c r="B9874" s="6">
        <v>1743905</v>
      </c>
    </row>
    <row r="9875" spans="1:2" x14ac:dyDescent="0.15">
      <c r="A9875" t="s">
        <v>11493</v>
      </c>
      <c r="B9875" s="6">
        <v>1575659</v>
      </c>
    </row>
    <row r="9876" spans="1:2" x14ac:dyDescent="0.15">
      <c r="A9876" t="s">
        <v>11494</v>
      </c>
      <c r="B9876" s="6">
        <v>1846136</v>
      </c>
    </row>
    <row r="9877" spans="1:2" x14ac:dyDescent="0.15">
      <c r="A9877" t="s">
        <v>11495</v>
      </c>
      <c r="B9877" s="6">
        <v>1846136</v>
      </c>
    </row>
    <row r="9878" spans="1:2" x14ac:dyDescent="0.15">
      <c r="A9878" t="s">
        <v>2528</v>
      </c>
      <c r="B9878" s="6">
        <v>1833214</v>
      </c>
    </row>
    <row r="9879" spans="1:2" x14ac:dyDescent="0.15">
      <c r="A9879" t="s">
        <v>11496</v>
      </c>
      <c r="B9879" s="6">
        <v>1682220</v>
      </c>
    </row>
    <row r="9880" spans="1:2" x14ac:dyDescent="0.15">
      <c r="A9880" t="s">
        <v>11497</v>
      </c>
      <c r="B9880" s="6">
        <v>1597033</v>
      </c>
    </row>
    <row r="9881" spans="1:2" x14ac:dyDescent="0.15">
      <c r="A9881" t="s">
        <v>11498</v>
      </c>
      <c r="B9881" s="6">
        <v>1907223</v>
      </c>
    </row>
    <row r="9882" spans="1:2" x14ac:dyDescent="0.15">
      <c r="A9882" t="s">
        <v>11499</v>
      </c>
      <c r="B9882" s="6">
        <v>1907223</v>
      </c>
    </row>
    <row r="9883" spans="1:2" x14ac:dyDescent="0.15">
      <c r="A9883" t="s">
        <v>11500</v>
      </c>
      <c r="B9883" s="6">
        <v>1840463</v>
      </c>
    </row>
    <row r="9884" spans="1:2" x14ac:dyDescent="0.15">
      <c r="A9884" t="s">
        <v>11501</v>
      </c>
      <c r="B9884" s="6">
        <v>1281761</v>
      </c>
    </row>
    <row r="9885" spans="1:2" x14ac:dyDescent="0.15">
      <c r="A9885" t="s">
        <v>11502</v>
      </c>
      <c r="B9885" s="6">
        <v>1838359</v>
      </c>
    </row>
    <row r="9886" spans="1:2" x14ac:dyDescent="0.15">
      <c r="A9886" t="s">
        <v>11503</v>
      </c>
      <c r="B9886" s="6">
        <v>1842219</v>
      </c>
    </row>
    <row r="9887" spans="1:2" x14ac:dyDescent="0.15">
      <c r="A9887" t="s">
        <v>11504</v>
      </c>
      <c r="B9887" s="6">
        <v>1464790</v>
      </c>
    </row>
    <row r="9888" spans="1:2" x14ac:dyDescent="0.15">
      <c r="A9888" t="s">
        <v>11505</v>
      </c>
      <c r="B9888" s="6">
        <v>1464790</v>
      </c>
    </row>
    <row r="9889" spans="1:2" x14ac:dyDescent="0.15">
      <c r="A9889" t="s">
        <v>11506</v>
      </c>
      <c r="B9889" s="6">
        <v>1464790</v>
      </c>
    </row>
    <row r="9890" spans="1:2" x14ac:dyDescent="0.15">
      <c r="A9890" t="s">
        <v>11507</v>
      </c>
      <c r="B9890" s="6">
        <v>1464790</v>
      </c>
    </row>
    <row r="9891" spans="1:2" x14ac:dyDescent="0.15">
      <c r="A9891" t="s">
        <v>11508</v>
      </c>
      <c r="B9891" s="6">
        <v>1464790</v>
      </c>
    </row>
    <row r="9892" spans="1:2" x14ac:dyDescent="0.15">
      <c r="A9892" t="s">
        <v>11509</v>
      </c>
      <c r="B9892" s="6">
        <v>1464790</v>
      </c>
    </row>
    <row r="9893" spans="1:2" x14ac:dyDescent="0.15">
      <c r="A9893" t="s">
        <v>11510</v>
      </c>
      <c r="B9893" s="6">
        <v>1464790</v>
      </c>
    </row>
    <row r="9894" spans="1:2" x14ac:dyDescent="0.15">
      <c r="A9894" t="s">
        <v>11511</v>
      </c>
      <c r="B9894" s="6">
        <v>1464790</v>
      </c>
    </row>
    <row r="9895" spans="1:2" x14ac:dyDescent="0.15">
      <c r="A9895" t="s">
        <v>11512</v>
      </c>
      <c r="B9895" s="6">
        <v>1464790</v>
      </c>
    </row>
    <row r="9896" spans="1:2" x14ac:dyDescent="0.15">
      <c r="A9896" t="s">
        <v>11513</v>
      </c>
      <c r="B9896" s="6">
        <v>1852495</v>
      </c>
    </row>
    <row r="9897" spans="1:2" x14ac:dyDescent="0.15">
      <c r="A9897" t="s">
        <v>11514</v>
      </c>
      <c r="B9897" s="6">
        <v>1852117</v>
      </c>
    </row>
    <row r="9898" spans="1:2" x14ac:dyDescent="0.15">
      <c r="A9898" t="s">
        <v>11515</v>
      </c>
      <c r="B9898" s="6">
        <v>352960</v>
      </c>
    </row>
    <row r="9899" spans="1:2" x14ac:dyDescent="0.15">
      <c r="A9899" t="s">
        <v>11516</v>
      </c>
      <c r="B9899" s="6">
        <v>1501072</v>
      </c>
    </row>
    <row r="9900" spans="1:2" x14ac:dyDescent="0.15">
      <c r="A9900" t="s">
        <v>11517</v>
      </c>
      <c r="B9900" s="6">
        <v>352960</v>
      </c>
    </row>
    <row r="9901" spans="1:2" x14ac:dyDescent="0.15">
      <c r="A9901" t="s">
        <v>11518</v>
      </c>
      <c r="B9901" s="6">
        <v>352960</v>
      </c>
    </row>
    <row r="9902" spans="1:2" x14ac:dyDescent="0.15">
      <c r="A9902" t="s">
        <v>11519</v>
      </c>
      <c r="B9902" s="6">
        <v>352960</v>
      </c>
    </row>
    <row r="9903" spans="1:2" x14ac:dyDescent="0.15">
      <c r="A9903" t="s">
        <v>11520</v>
      </c>
      <c r="B9903" s="6">
        <v>1644771</v>
      </c>
    </row>
    <row r="9904" spans="1:2" x14ac:dyDescent="0.15">
      <c r="A9904" t="s">
        <v>11521</v>
      </c>
      <c r="B9904" s="6">
        <v>1854461</v>
      </c>
    </row>
    <row r="9905" spans="1:2" x14ac:dyDescent="0.15">
      <c r="A9905" t="s">
        <v>11522</v>
      </c>
      <c r="B9905" s="6">
        <v>913144</v>
      </c>
    </row>
    <row r="9906" spans="1:2" x14ac:dyDescent="0.15">
      <c r="A9906" t="s">
        <v>11523</v>
      </c>
      <c r="B9906" s="6">
        <v>1848763</v>
      </c>
    </row>
    <row r="9907" spans="1:2" x14ac:dyDescent="0.15">
      <c r="A9907" t="s">
        <v>11524</v>
      </c>
      <c r="B9907" s="6">
        <v>1884516</v>
      </c>
    </row>
    <row r="9908" spans="1:2" x14ac:dyDescent="0.15">
      <c r="A9908" t="s">
        <v>11525</v>
      </c>
      <c r="B9908" s="6">
        <v>1884516</v>
      </c>
    </row>
    <row r="9909" spans="1:2" x14ac:dyDescent="0.15">
      <c r="A9909" t="s">
        <v>11526</v>
      </c>
      <c r="B9909" s="6">
        <v>1838108</v>
      </c>
    </row>
    <row r="9910" spans="1:2" x14ac:dyDescent="0.15">
      <c r="A9910" t="s">
        <v>11527</v>
      </c>
      <c r="B9910" s="6">
        <v>1838108</v>
      </c>
    </row>
    <row r="9911" spans="1:2" x14ac:dyDescent="0.15">
      <c r="A9911" t="s">
        <v>11528</v>
      </c>
      <c r="B9911" s="6">
        <v>1837248</v>
      </c>
    </row>
    <row r="9912" spans="1:2" x14ac:dyDescent="0.15">
      <c r="A9912" t="s">
        <v>11529</v>
      </c>
      <c r="B9912" s="6">
        <v>1837248</v>
      </c>
    </row>
    <row r="9913" spans="1:2" x14ac:dyDescent="0.15">
      <c r="A9913" t="s">
        <v>11530</v>
      </c>
      <c r="B9913" s="6">
        <v>1794717</v>
      </c>
    </row>
    <row r="9914" spans="1:2" x14ac:dyDescent="0.15">
      <c r="A9914" t="s">
        <v>11531</v>
      </c>
      <c r="B9914" s="6">
        <v>1853594</v>
      </c>
    </row>
    <row r="9915" spans="1:2" x14ac:dyDescent="0.15">
      <c r="A9915" t="s">
        <v>11532</v>
      </c>
      <c r="B9915" s="6">
        <v>1853594</v>
      </c>
    </row>
    <row r="9916" spans="1:2" x14ac:dyDescent="0.15">
      <c r="A9916" t="s">
        <v>11533</v>
      </c>
      <c r="B9916" s="6">
        <v>1308106</v>
      </c>
    </row>
    <row r="9917" spans="1:2" x14ac:dyDescent="0.15">
      <c r="A9917" t="s">
        <v>11534</v>
      </c>
      <c r="B9917" s="6">
        <v>1308106</v>
      </c>
    </row>
    <row r="9918" spans="1:2" x14ac:dyDescent="0.15">
      <c r="A9918" t="s">
        <v>11535</v>
      </c>
      <c r="B9918" s="6">
        <v>1349436</v>
      </c>
    </row>
    <row r="9919" spans="1:2" x14ac:dyDescent="0.15">
      <c r="A9919" t="s">
        <v>11536</v>
      </c>
      <c r="B9919" s="6">
        <v>1819142</v>
      </c>
    </row>
    <row r="9920" spans="1:2" x14ac:dyDescent="0.15">
      <c r="A9920" t="s">
        <v>11537</v>
      </c>
      <c r="B9920" s="6">
        <v>720672</v>
      </c>
    </row>
    <row r="9921" spans="1:2" x14ac:dyDescent="0.15">
      <c r="A9921" t="s">
        <v>11538</v>
      </c>
      <c r="B9921" s="6">
        <v>925661</v>
      </c>
    </row>
    <row r="9922" spans="1:2" x14ac:dyDescent="0.15">
      <c r="A9922" t="s">
        <v>11539</v>
      </c>
      <c r="B9922" s="6">
        <v>1846975</v>
      </c>
    </row>
    <row r="9923" spans="1:2" x14ac:dyDescent="0.15">
      <c r="A9923" t="s">
        <v>11540</v>
      </c>
      <c r="B9923" s="6">
        <v>1846975</v>
      </c>
    </row>
    <row r="9924" spans="1:2" x14ac:dyDescent="0.15">
      <c r="A9924" t="s">
        <v>11541</v>
      </c>
      <c r="B9924" s="6">
        <v>1855885</v>
      </c>
    </row>
    <row r="9925" spans="1:2" x14ac:dyDescent="0.15">
      <c r="A9925" t="s">
        <v>11542</v>
      </c>
      <c r="B9925" s="6">
        <v>1855885</v>
      </c>
    </row>
    <row r="9926" spans="1:2" x14ac:dyDescent="0.15">
      <c r="A9926" t="s">
        <v>11543</v>
      </c>
      <c r="B9926" s="6">
        <v>1869824</v>
      </c>
    </row>
    <row r="9927" spans="1:2" x14ac:dyDescent="0.15">
      <c r="A9927" t="s">
        <v>11544</v>
      </c>
      <c r="B9927" s="6">
        <v>1869824</v>
      </c>
    </row>
    <row r="9928" spans="1:2" x14ac:dyDescent="0.15">
      <c r="A9928" t="s">
        <v>11545</v>
      </c>
      <c r="B9928" s="6">
        <v>1881462</v>
      </c>
    </row>
    <row r="9929" spans="1:2" x14ac:dyDescent="0.15">
      <c r="A9929" t="s">
        <v>11546</v>
      </c>
      <c r="B9929" s="6">
        <v>1820160</v>
      </c>
    </row>
    <row r="9930" spans="1:2" x14ac:dyDescent="0.15">
      <c r="A9930" t="s">
        <v>11547</v>
      </c>
      <c r="B9930" s="6">
        <v>1820160</v>
      </c>
    </row>
    <row r="9931" spans="1:2" x14ac:dyDescent="0.15">
      <c r="A9931" t="s">
        <v>11548</v>
      </c>
      <c r="B9931" s="6">
        <v>1816233</v>
      </c>
    </row>
    <row r="9932" spans="1:2" x14ac:dyDescent="0.15">
      <c r="A9932" t="s">
        <v>11549</v>
      </c>
      <c r="B9932" s="6">
        <v>1848558</v>
      </c>
    </row>
    <row r="9933" spans="1:2" x14ac:dyDescent="0.15">
      <c r="A9933" t="s">
        <v>11550</v>
      </c>
      <c r="B9933" s="6">
        <v>1848558</v>
      </c>
    </row>
    <row r="9934" spans="1:2" x14ac:dyDescent="0.15">
      <c r="A9934" t="s">
        <v>11551</v>
      </c>
      <c r="B9934" s="6">
        <v>1878057</v>
      </c>
    </row>
    <row r="9935" spans="1:2" x14ac:dyDescent="0.15">
      <c r="A9935" t="s">
        <v>11552</v>
      </c>
      <c r="B9935" s="6">
        <v>312070</v>
      </c>
    </row>
    <row r="9936" spans="1:2" x14ac:dyDescent="0.15">
      <c r="A9936" t="s">
        <v>11553</v>
      </c>
      <c r="B9936" s="6">
        <v>312070</v>
      </c>
    </row>
    <row r="9937" spans="1:2" x14ac:dyDescent="0.15">
      <c r="A9937" t="s">
        <v>11554</v>
      </c>
      <c r="B9937" s="6">
        <v>720672</v>
      </c>
    </row>
    <row r="9938" spans="1:2" x14ac:dyDescent="0.15">
      <c r="A9938" t="s">
        <v>11555</v>
      </c>
      <c r="B9938" s="6">
        <v>720672</v>
      </c>
    </row>
    <row r="9939" spans="1:2" x14ac:dyDescent="0.15">
      <c r="A9939" t="s">
        <v>11556</v>
      </c>
      <c r="B9939" s="6">
        <v>1893325</v>
      </c>
    </row>
    <row r="9940" spans="1:2" x14ac:dyDescent="0.15">
      <c r="A9940" t="s">
        <v>11557</v>
      </c>
      <c r="B9940" s="6">
        <v>1893325</v>
      </c>
    </row>
    <row r="9941" spans="1:2" x14ac:dyDescent="0.15">
      <c r="A9941" t="s">
        <v>11558</v>
      </c>
      <c r="B9941" s="6">
        <v>1415311</v>
      </c>
    </row>
    <row r="9942" spans="1:2" x14ac:dyDescent="0.15">
      <c r="A9942" t="s">
        <v>11559</v>
      </c>
      <c r="B9942" s="6">
        <v>1828985</v>
      </c>
    </row>
    <row r="9943" spans="1:2" x14ac:dyDescent="0.15">
      <c r="A9943" t="s">
        <v>11560</v>
      </c>
      <c r="B9943" s="6">
        <v>1828985</v>
      </c>
    </row>
    <row r="9944" spans="1:2" x14ac:dyDescent="0.15">
      <c r="A9944" t="s">
        <v>11561</v>
      </c>
      <c r="B9944" s="6">
        <v>1838431</v>
      </c>
    </row>
    <row r="9945" spans="1:2" x14ac:dyDescent="0.15">
      <c r="A9945" t="s">
        <v>11562</v>
      </c>
      <c r="B9945" s="6">
        <v>1838431</v>
      </c>
    </row>
    <row r="9946" spans="1:2" x14ac:dyDescent="0.15">
      <c r="A9946" t="s">
        <v>11563</v>
      </c>
      <c r="B9946" s="6">
        <v>316709</v>
      </c>
    </row>
    <row r="9947" spans="1:2" x14ac:dyDescent="0.15">
      <c r="A9947" t="s">
        <v>11564</v>
      </c>
      <c r="B9947" s="6">
        <v>1863428</v>
      </c>
    </row>
    <row r="9948" spans="1:2" x14ac:dyDescent="0.15">
      <c r="A9948" t="s">
        <v>11565</v>
      </c>
      <c r="B9948" s="6">
        <v>1838697</v>
      </c>
    </row>
    <row r="9949" spans="1:2" x14ac:dyDescent="0.15">
      <c r="A9949" t="s">
        <v>11566</v>
      </c>
      <c r="B9949" s="6">
        <v>1838697</v>
      </c>
    </row>
    <row r="9950" spans="1:2" x14ac:dyDescent="0.15">
      <c r="A9950" t="s">
        <v>11567</v>
      </c>
      <c r="B9950" s="6">
        <v>312070</v>
      </c>
    </row>
    <row r="9951" spans="1:2" x14ac:dyDescent="0.15">
      <c r="A9951" t="s">
        <v>11568</v>
      </c>
      <c r="B9951" s="6">
        <v>1288784</v>
      </c>
    </row>
    <row r="9952" spans="1:2" x14ac:dyDescent="0.15">
      <c r="A9952" t="s">
        <v>11569</v>
      </c>
      <c r="B9952" s="6">
        <v>92103</v>
      </c>
    </row>
    <row r="9953" spans="1:2" x14ac:dyDescent="0.15">
      <c r="A9953" t="s">
        <v>11570</v>
      </c>
      <c r="B9953" s="6">
        <v>92103</v>
      </c>
    </row>
    <row r="9954" spans="1:2" x14ac:dyDescent="0.15">
      <c r="A9954" t="s">
        <v>11571</v>
      </c>
      <c r="B9954" s="6">
        <v>92103</v>
      </c>
    </row>
    <row r="9955" spans="1:2" x14ac:dyDescent="0.15">
      <c r="A9955" t="s">
        <v>11572</v>
      </c>
      <c r="B9955" s="6">
        <v>92103</v>
      </c>
    </row>
    <row r="9956" spans="1:2" x14ac:dyDescent="0.15">
      <c r="A9956" t="s">
        <v>11573</v>
      </c>
      <c r="B9956" s="6">
        <v>92103</v>
      </c>
    </row>
    <row r="9957" spans="1:2" x14ac:dyDescent="0.15">
      <c r="A9957" t="s">
        <v>11574</v>
      </c>
      <c r="B9957" s="6">
        <v>1821812</v>
      </c>
    </row>
    <row r="9958" spans="1:2" x14ac:dyDescent="0.15">
      <c r="A9958" t="s">
        <v>11575</v>
      </c>
      <c r="B9958" s="6">
        <v>1821812</v>
      </c>
    </row>
    <row r="9959" spans="1:2" x14ac:dyDescent="0.15">
      <c r="A9959" t="s">
        <v>11576</v>
      </c>
      <c r="B9959" s="6">
        <v>1682220</v>
      </c>
    </row>
    <row r="9960" spans="1:2" x14ac:dyDescent="0.15">
      <c r="A9960" t="s">
        <v>11577</v>
      </c>
      <c r="B9960" s="6">
        <v>1682220</v>
      </c>
    </row>
    <row r="9961" spans="1:2" x14ac:dyDescent="0.15">
      <c r="A9961" t="s">
        <v>11578</v>
      </c>
      <c r="B9961" s="6">
        <v>1682220</v>
      </c>
    </row>
    <row r="9962" spans="1:2" x14ac:dyDescent="0.15">
      <c r="A9962" t="s">
        <v>11579</v>
      </c>
      <c r="B9962" s="6">
        <v>1682220</v>
      </c>
    </row>
    <row r="9963" spans="1:2" x14ac:dyDescent="0.15">
      <c r="A9963" t="s">
        <v>11580</v>
      </c>
      <c r="B9963" s="6">
        <v>1682220</v>
      </c>
    </row>
    <row r="9964" spans="1:2" x14ac:dyDescent="0.15">
      <c r="A9964" t="s">
        <v>11581</v>
      </c>
      <c r="B9964" s="6">
        <v>1855351</v>
      </c>
    </row>
    <row r="9965" spans="1:2" x14ac:dyDescent="0.15">
      <c r="A9965" t="s">
        <v>11582</v>
      </c>
      <c r="B9965" s="6">
        <v>1855351</v>
      </c>
    </row>
    <row r="9966" spans="1:2" x14ac:dyDescent="0.15">
      <c r="A9966" t="s">
        <v>11583</v>
      </c>
      <c r="B9966" s="6">
        <v>1377936</v>
      </c>
    </row>
    <row r="9967" spans="1:2" x14ac:dyDescent="0.15">
      <c r="A9967" t="s">
        <v>11584</v>
      </c>
      <c r="B9967" s="6">
        <v>1856689</v>
      </c>
    </row>
    <row r="9968" spans="1:2" x14ac:dyDescent="0.15">
      <c r="A9968" t="s">
        <v>11585</v>
      </c>
      <c r="B9968" s="6">
        <v>1856689</v>
      </c>
    </row>
    <row r="9969" spans="1:2" x14ac:dyDescent="0.15">
      <c r="A9969" t="s">
        <v>11586</v>
      </c>
      <c r="B9969" s="6">
        <v>1843100</v>
      </c>
    </row>
    <row r="9970" spans="1:2" x14ac:dyDescent="0.15">
      <c r="A9970" t="s">
        <v>11587</v>
      </c>
      <c r="B9970" s="6">
        <v>1843100</v>
      </c>
    </row>
    <row r="9971" spans="1:2" x14ac:dyDescent="0.15">
      <c r="A9971" t="s">
        <v>11588</v>
      </c>
      <c r="B9971" s="6">
        <v>1451279</v>
      </c>
    </row>
    <row r="9972" spans="1:2" x14ac:dyDescent="0.15">
      <c r="A9972" t="s">
        <v>11589</v>
      </c>
      <c r="B9972" s="6">
        <v>1874315</v>
      </c>
    </row>
    <row r="9973" spans="1:2" x14ac:dyDescent="0.15">
      <c r="A9973" t="s">
        <v>11590</v>
      </c>
      <c r="B9973" s="6">
        <v>1483934</v>
      </c>
    </row>
    <row r="9974" spans="1:2" x14ac:dyDescent="0.15">
      <c r="A9974" t="s">
        <v>11591</v>
      </c>
      <c r="B9974" s="6">
        <v>1553788</v>
      </c>
    </row>
    <row r="9975" spans="1:2" x14ac:dyDescent="0.15">
      <c r="A9975" t="s">
        <v>11592</v>
      </c>
      <c r="B9975" s="6">
        <v>1402328</v>
      </c>
    </row>
    <row r="9976" spans="1:2" x14ac:dyDescent="0.15">
      <c r="A9976" t="s">
        <v>11593</v>
      </c>
      <c r="B9976" s="6">
        <v>1842729</v>
      </c>
    </row>
    <row r="9977" spans="1:2" x14ac:dyDescent="0.15">
      <c r="A9977" t="s">
        <v>11594</v>
      </c>
      <c r="B9977" s="6">
        <v>1842729</v>
      </c>
    </row>
    <row r="9978" spans="1:2" x14ac:dyDescent="0.15">
      <c r="A9978" t="s">
        <v>11595</v>
      </c>
      <c r="B9978" s="6">
        <v>1737995</v>
      </c>
    </row>
    <row r="9979" spans="1:2" x14ac:dyDescent="0.15">
      <c r="A9979" t="s">
        <v>11596</v>
      </c>
      <c r="B9979" s="6">
        <v>1392694</v>
      </c>
    </row>
    <row r="9980" spans="1:2" x14ac:dyDescent="0.15">
      <c r="A9980" t="s">
        <v>11597</v>
      </c>
      <c r="B9980" s="6">
        <v>1885461</v>
      </c>
    </row>
    <row r="9981" spans="1:2" x14ac:dyDescent="0.15">
      <c r="A9981" t="s">
        <v>11598</v>
      </c>
      <c r="B9981" s="6">
        <v>1885461</v>
      </c>
    </row>
    <row r="9982" spans="1:2" x14ac:dyDescent="0.15">
      <c r="A9982" t="s">
        <v>11599</v>
      </c>
      <c r="B9982" s="6">
        <v>707388</v>
      </c>
    </row>
    <row r="9983" spans="1:2" x14ac:dyDescent="0.15">
      <c r="A9983" t="s">
        <v>11600</v>
      </c>
      <c r="B9983" s="6">
        <v>1884697</v>
      </c>
    </row>
    <row r="9984" spans="1:2" x14ac:dyDescent="0.15">
      <c r="A9984" t="s">
        <v>11601</v>
      </c>
      <c r="B9984" s="6">
        <v>1838361</v>
      </c>
    </row>
    <row r="9985" spans="1:2" x14ac:dyDescent="0.15">
      <c r="A9985" t="s">
        <v>11602</v>
      </c>
      <c r="B9985" s="6">
        <v>1872525</v>
      </c>
    </row>
    <row r="9986" spans="1:2" x14ac:dyDescent="0.15">
      <c r="A9986" t="s">
        <v>11603</v>
      </c>
      <c r="B9986" s="6">
        <v>1826681</v>
      </c>
    </row>
    <row r="9987" spans="1:2" x14ac:dyDescent="0.15">
      <c r="A9987" t="s">
        <v>11604</v>
      </c>
      <c r="B9987" s="6">
        <v>1830547</v>
      </c>
    </row>
    <row r="9988" spans="1:2" x14ac:dyDescent="0.15">
      <c r="A9988" t="s">
        <v>11605</v>
      </c>
      <c r="B9988" s="6">
        <v>1830547</v>
      </c>
    </row>
    <row r="9989" spans="1:2" x14ac:dyDescent="0.15">
      <c r="A9989" t="s">
        <v>11606</v>
      </c>
      <c r="B9989" s="6">
        <v>1805833</v>
      </c>
    </row>
    <row r="9990" spans="1:2" x14ac:dyDescent="0.15">
      <c r="A9990" t="s">
        <v>11607</v>
      </c>
      <c r="B9990" s="6">
        <v>1509470</v>
      </c>
    </row>
    <row r="9991" spans="1:2" x14ac:dyDescent="0.15">
      <c r="A9991" t="s">
        <v>11608</v>
      </c>
      <c r="B9991" s="6">
        <v>1576018</v>
      </c>
    </row>
    <row r="9992" spans="1:2" x14ac:dyDescent="0.15">
      <c r="A9992" t="s">
        <v>11609</v>
      </c>
      <c r="B9992" s="6">
        <v>1869858</v>
      </c>
    </row>
    <row r="9993" spans="1:2" x14ac:dyDescent="0.15">
      <c r="A9993" t="s">
        <v>11610</v>
      </c>
      <c r="B9993" s="6">
        <v>1858684</v>
      </c>
    </row>
    <row r="9994" spans="1:2" x14ac:dyDescent="0.15">
      <c r="A9994" t="s">
        <v>11611</v>
      </c>
      <c r="B9994" s="6">
        <v>1858684</v>
      </c>
    </row>
    <row r="9995" spans="1:2" x14ac:dyDescent="0.15">
      <c r="A9995" t="s">
        <v>11612</v>
      </c>
      <c r="B9995" s="6">
        <v>92122</v>
      </c>
    </row>
    <row r="9996" spans="1:2" x14ac:dyDescent="0.15">
      <c r="A9996" t="s">
        <v>11613</v>
      </c>
      <c r="B9996" s="6">
        <v>1637736</v>
      </c>
    </row>
    <row r="9997" spans="1:2" x14ac:dyDescent="0.15">
      <c r="A9997" t="s">
        <v>11614</v>
      </c>
      <c r="B9997" s="6">
        <v>1819395</v>
      </c>
    </row>
    <row r="9998" spans="1:2" x14ac:dyDescent="0.15">
      <c r="A9998" t="s">
        <v>11615</v>
      </c>
      <c r="B9998" s="6">
        <v>92122</v>
      </c>
    </row>
    <row r="9999" spans="1:2" x14ac:dyDescent="0.15">
      <c r="A9999" t="s">
        <v>11616</v>
      </c>
      <c r="B9999" s="6">
        <v>92122</v>
      </c>
    </row>
    <row r="10000" spans="1:2" x14ac:dyDescent="0.15">
      <c r="A10000" t="s">
        <v>11617</v>
      </c>
      <c r="B10000" s="6">
        <v>1840856</v>
      </c>
    </row>
    <row r="10001" spans="1:2" x14ac:dyDescent="0.15">
      <c r="A10001" t="s">
        <v>11618</v>
      </c>
      <c r="B10001" s="6">
        <v>1471824</v>
      </c>
    </row>
    <row r="10002" spans="1:2" x14ac:dyDescent="0.15">
      <c r="A10002" t="s">
        <v>11619</v>
      </c>
      <c r="B10002" s="6">
        <v>1826435</v>
      </c>
    </row>
    <row r="10003" spans="1:2" x14ac:dyDescent="0.15">
      <c r="A10003" t="s">
        <v>11620</v>
      </c>
      <c r="B10003" s="6">
        <v>1826435</v>
      </c>
    </row>
    <row r="10004" spans="1:2" x14ac:dyDescent="0.15">
      <c r="A10004" t="s">
        <v>11621</v>
      </c>
      <c r="B10004" s="6">
        <v>1576018</v>
      </c>
    </row>
    <row r="10005" spans="1:2" x14ac:dyDescent="0.15">
      <c r="A10005" t="s">
        <v>11622</v>
      </c>
      <c r="B10005" s="6">
        <v>1816017</v>
      </c>
    </row>
    <row r="10006" spans="1:2" x14ac:dyDescent="0.15">
      <c r="A10006" t="s">
        <v>11623</v>
      </c>
      <c r="B10006" s="6">
        <v>1839127</v>
      </c>
    </row>
    <row r="10007" spans="1:2" x14ac:dyDescent="0.15">
      <c r="A10007" t="s">
        <v>11624</v>
      </c>
      <c r="B10007" s="6">
        <v>1839127</v>
      </c>
    </row>
    <row r="10008" spans="1:2" x14ac:dyDescent="0.15">
      <c r="A10008" t="s">
        <v>11625</v>
      </c>
      <c r="B10008" s="6">
        <v>1880968</v>
      </c>
    </row>
    <row r="10009" spans="1:2" x14ac:dyDescent="0.15">
      <c r="A10009" t="s">
        <v>11626</v>
      </c>
      <c r="B10009" s="6">
        <v>1880968</v>
      </c>
    </row>
    <row r="10010" spans="1:2" x14ac:dyDescent="0.15">
      <c r="A10010" t="s">
        <v>11627</v>
      </c>
      <c r="B10010" s="6">
        <v>897802</v>
      </c>
    </row>
    <row r="10011" spans="1:2" x14ac:dyDescent="0.15">
      <c r="A10011" t="s">
        <v>11628</v>
      </c>
      <c r="B10011" s="6">
        <v>1821682</v>
      </c>
    </row>
    <row r="10012" spans="1:2" x14ac:dyDescent="0.15">
      <c r="A10012" t="s">
        <v>11629</v>
      </c>
      <c r="B10012" s="6">
        <v>1821682</v>
      </c>
    </row>
    <row r="10013" spans="1:2" x14ac:dyDescent="0.15">
      <c r="A10013" t="s">
        <v>11630</v>
      </c>
      <c r="B10013" s="6">
        <v>1126956</v>
      </c>
    </row>
    <row r="10014" spans="1:2" x14ac:dyDescent="0.15">
      <c r="A10014" t="s">
        <v>11631</v>
      </c>
      <c r="B10014" s="6">
        <v>1032208</v>
      </c>
    </row>
    <row r="10015" spans="1:2" x14ac:dyDescent="0.15">
      <c r="A10015" t="s">
        <v>11632</v>
      </c>
      <c r="B10015" s="6">
        <v>1836259</v>
      </c>
    </row>
    <row r="10016" spans="1:2" x14ac:dyDescent="0.15">
      <c r="A10016" t="s">
        <v>11633</v>
      </c>
      <c r="B10016" s="6">
        <v>1836259</v>
      </c>
    </row>
    <row r="10017" spans="1:2" x14ac:dyDescent="0.15">
      <c r="A10017" t="s">
        <v>11634</v>
      </c>
      <c r="B10017" s="6">
        <v>1605888</v>
      </c>
    </row>
    <row r="10018" spans="1:2" x14ac:dyDescent="0.15">
      <c r="A10018" t="s">
        <v>11635</v>
      </c>
      <c r="B10018" s="6">
        <v>1080657</v>
      </c>
    </row>
    <row r="10019" spans="1:2" x14ac:dyDescent="0.15">
      <c r="A10019" t="s">
        <v>11636</v>
      </c>
      <c r="B10019" s="6">
        <v>1080657</v>
      </c>
    </row>
    <row r="10020" spans="1:2" x14ac:dyDescent="0.15">
      <c r="A10020" t="s">
        <v>11637</v>
      </c>
      <c r="B10020" s="6">
        <v>1295810</v>
      </c>
    </row>
    <row r="10021" spans="1:2" x14ac:dyDescent="0.15">
      <c r="A10021" t="s">
        <v>11638</v>
      </c>
      <c r="B10021" s="6">
        <v>1295810</v>
      </c>
    </row>
    <row r="10022" spans="1:2" x14ac:dyDescent="0.15">
      <c r="A10022" t="s">
        <v>11639</v>
      </c>
      <c r="B10022" s="6">
        <v>1886268</v>
      </c>
    </row>
    <row r="10023" spans="1:2" x14ac:dyDescent="0.15">
      <c r="A10023" t="s">
        <v>11640</v>
      </c>
      <c r="B10023" s="6">
        <v>1886268</v>
      </c>
    </row>
    <row r="10024" spans="1:2" x14ac:dyDescent="0.15">
      <c r="A10024" t="s">
        <v>11641</v>
      </c>
      <c r="B10024" s="6">
        <v>1784851</v>
      </c>
    </row>
    <row r="10025" spans="1:2" x14ac:dyDescent="0.15">
      <c r="A10025" t="s">
        <v>11642</v>
      </c>
      <c r="B10025" s="6">
        <v>1844908</v>
      </c>
    </row>
    <row r="10026" spans="1:2" x14ac:dyDescent="0.15">
      <c r="A10026" t="s">
        <v>11643</v>
      </c>
      <c r="B10026" s="6">
        <v>1844908</v>
      </c>
    </row>
    <row r="10027" spans="1:2" x14ac:dyDescent="0.15">
      <c r="A10027" t="s">
        <v>11644</v>
      </c>
      <c r="B10027" s="6">
        <v>230557</v>
      </c>
    </row>
    <row r="10028" spans="1:2" x14ac:dyDescent="0.15">
      <c r="A10028" t="s">
        <v>11645</v>
      </c>
      <c r="B10028" s="6">
        <v>1844135</v>
      </c>
    </row>
    <row r="10029" spans="1:2" x14ac:dyDescent="0.15">
      <c r="A10029" t="s">
        <v>11646</v>
      </c>
      <c r="B10029" s="6">
        <v>1844135</v>
      </c>
    </row>
    <row r="10030" spans="1:2" x14ac:dyDescent="0.15">
      <c r="A10030" t="s">
        <v>11647</v>
      </c>
      <c r="B10030" s="6">
        <v>1312109</v>
      </c>
    </row>
    <row r="10031" spans="1:2" x14ac:dyDescent="0.15">
      <c r="A10031" t="s">
        <v>11648</v>
      </c>
      <c r="B10031" s="6">
        <v>1838162</v>
      </c>
    </row>
    <row r="10032" spans="1:2" x14ac:dyDescent="0.15">
      <c r="A10032" t="s">
        <v>11649</v>
      </c>
      <c r="B10032" s="6">
        <v>1838162</v>
      </c>
    </row>
    <row r="10033" spans="1:2" x14ac:dyDescent="0.15">
      <c r="A10033" t="s">
        <v>11650</v>
      </c>
      <c r="B10033" s="6">
        <v>1823587</v>
      </c>
    </row>
    <row r="10034" spans="1:2" x14ac:dyDescent="0.15">
      <c r="A10034" t="s">
        <v>11651</v>
      </c>
      <c r="B10034" s="6">
        <v>1834755</v>
      </c>
    </row>
    <row r="10035" spans="1:2" x14ac:dyDescent="0.15">
      <c r="A10035" t="s">
        <v>11652</v>
      </c>
      <c r="B10035" s="6">
        <v>1834755</v>
      </c>
    </row>
    <row r="10036" spans="1:2" x14ac:dyDescent="0.15">
      <c r="A10036" t="s">
        <v>11653</v>
      </c>
      <c r="B10036" s="6">
        <v>1837412</v>
      </c>
    </row>
    <row r="10037" spans="1:2" x14ac:dyDescent="0.15">
      <c r="A10037" t="s">
        <v>11654</v>
      </c>
      <c r="B10037" s="6">
        <v>1844862</v>
      </c>
    </row>
    <row r="10038" spans="1:2" x14ac:dyDescent="0.15">
      <c r="A10038" t="s">
        <v>11655</v>
      </c>
      <c r="B10038" s="6">
        <v>1826553</v>
      </c>
    </row>
    <row r="10039" spans="1:2" x14ac:dyDescent="0.15">
      <c r="A10039" t="s">
        <v>11656</v>
      </c>
      <c r="B10039" s="6">
        <v>1826553</v>
      </c>
    </row>
    <row r="10040" spans="1:2" x14ac:dyDescent="0.15">
      <c r="A10040" t="s">
        <v>11657</v>
      </c>
      <c r="B10040" s="6">
        <v>719739</v>
      </c>
    </row>
    <row r="10041" spans="1:2" x14ac:dyDescent="0.15">
      <c r="A10041" t="s">
        <v>11658</v>
      </c>
      <c r="B10041" s="6">
        <v>91928</v>
      </c>
    </row>
    <row r="10042" spans="1:2" x14ac:dyDescent="0.15">
      <c r="A10042" t="s">
        <v>11659</v>
      </c>
      <c r="B10042" s="6">
        <v>91928</v>
      </c>
    </row>
    <row r="10043" spans="1:2" x14ac:dyDescent="0.15">
      <c r="A10043" t="s">
        <v>11660</v>
      </c>
      <c r="B10043" s="6">
        <v>1774675</v>
      </c>
    </row>
    <row r="10044" spans="1:2" x14ac:dyDescent="0.15">
      <c r="A10044" t="s">
        <v>11661</v>
      </c>
      <c r="B10044" s="6">
        <v>1847152</v>
      </c>
    </row>
    <row r="10045" spans="1:2" x14ac:dyDescent="0.15">
      <c r="A10045" t="s">
        <v>11662</v>
      </c>
      <c r="B10045" s="6">
        <v>1847152</v>
      </c>
    </row>
    <row r="10046" spans="1:2" x14ac:dyDescent="0.15">
      <c r="A10046" t="s">
        <v>11663</v>
      </c>
      <c r="B10046" s="6">
        <v>1425627</v>
      </c>
    </row>
    <row r="10047" spans="1:2" x14ac:dyDescent="0.15">
      <c r="A10047" t="s">
        <v>11664</v>
      </c>
      <c r="B10047" s="6">
        <v>18349</v>
      </c>
    </row>
    <row r="10048" spans="1:2" x14ac:dyDescent="0.15">
      <c r="A10048" t="s">
        <v>11665</v>
      </c>
      <c r="B10048" s="6">
        <v>1823854</v>
      </c>
    </row>
    <row r="10049" spans="1:2" x14ac:dyDescent="0.15">
      <c r="A10049" t="s">
        <v>11666</v>
      </c>
      <c r="B10049" s="6">
        <v>1823854</v>
      </c>
    </row>
    <row r="10050" spans="1:2" x14ac:dyDescent="0.15">
      <c r="A10050" t="s">
        <v>11667</v>
      </c>
      <c r="B10050" s="6">
        <v>1313938</v>
      </c>
    </row>
    <row r="10051" spans="1:2" x14ac:dyDescent="0.15">
      <c r="A10051" t="s">
        <v>11668</v>
      </c>
      <c r="B10051" s="6">
        <v>1691936</v>
      </c>
    </row>
    <row r="10052" spans="1:2" x14ac:dyDescent="0.15">
      <c r="A10052" t="s">
        <v>11669</v>
      </c>
      <c r="B10052" s="6">
        <v>1131554</v>
      </c>
    </row>
    <row r="10053" spans="1:2" x14ac:dyDescent="0.15">
      <c r="A10053" t="s">
        <v>11670</v>
      </c>
      <c r="B10053" s="6">
        <v>64463</v>
      </c>
    </row>
    <row r="10054" spans="1:2" x14ac:dyDescent="0.15">
      <c r="A10054" t="s">
        <v>11671</v>
      </c>
      <c r="B10054" s="6">
        <v>1839730</v>
      </c>
    </row>
    <row r="10055" spans="1:2" x14ac:dyDescent="0.15">
      <c r="A10055" t="s">
        <v>11672</v>
      </c>
      <c r="B10055" s="6">
        <v>1842644</v>
      </c>
    </row>
    <row r="10056" spans="1:2" x14ac:dyDescent="0.15">
      <c r="A10056" t="s">
        <v>11673</v>
      </c>
      <c r="B10056" s="6">
        <v>1842644</v>
      </c>
    </row>
    <row r="10057" spans="1:2" x14ac:dyDescent="0.15">
      <c r="A10057" t="s">
        <v>11674</v>
      </c>
      <c r="B10057" s="6">
        <v>1863990</v>
      </c>
    </row>
    <row r="10058" spans="1:2" x14ac:dyDescent="0.15">
      <c r="A10058" t="s">
        <v>11675</v>
      </c>
      <c r="B10058" s="6">
        <v>1863990</v>
      </c>
    </row>
    <row r="10059" spans="1:2" x14ac:dyDescent="0.15">
      <c r="A10059" t="s">
        <v>11676</v>
      </c>
      <c r="B10059" s="6">
        <v>1053092</v>
      </c>
    </row>
    <row r="10060" spans="1:2" x14ac:dyDescent="0.15">
      <c r="A10060" t="s">
        <v>11677</v>
      </c>
      <c r="B10060" s="6">
        <v>1818331</v>
      </c>
    </row>
    <row r="10061" spans="1:2" x14ac:dyDescent="0.15">
      <c r="A10061" t="s">
        <v>11678</v>
      </c>
      <c r="B10061" s="6">
        <v>1114446</v>
      </c>
    </row>
    <row r="10062" spans="1:2" x14ac:dyDescent="0.15">
      <c r="A10062" t="s">
        <v>11679</v>
      </c>
      <c r="B10062" s="6">
        <v>1267482</v>
      </c>
    </row>
    <row r="10063" spans="1:2" x14ac:dyDescent="0.15">
      <c r="A10063" t="s">
        <v>11680</v>
      </c>
      <c r="B10063" s="6">
        <v>1839185</v>
      </c>
    </row>
    <row r="10064" spans="1:2" x14ac:dyDescent="0.15">
      <c r="A10064" t="s">
        <v>11681</v>
      </c>
      <c r="B10064" s="6">
        <v>1839185</v>
      </c>
    </row>
    <row r="10065" spans="1:2" x14ac:dyDescent="0.15">
      <c r="A10065" t="s">
        <v>2522</v>
      </c>
      <c r="B10065" s="6">
        <v>1872812</v>
      </c>
    </row>
    <row r="10066" spans="1:2" x14ac:dyDescent="0.15">
      <c r="A10066" t="s">
        <v>11682</v>
      </c>
      <c r="B10066" s="6">
        <v>1077428</v>
      </c>
    </row>
    <row r="10067" spans="1:2" x14ac:dyDescent="0.15">
      <c r="A10067" t="s">
        <v>11683</v>
      </c>
      <c r="B10067" s="6">
        <v>1754195</v>
      </c>
    </row>
    <row r="10068" spans="1:2" x14ac:dyDescent="0.15">
      <c r="A10068" t="s">
        <v>11684</v>
      </c>
      <c r="B10068" s="6">
        <v>1840502</v>
      </c>
    </row>
    <row r="10069" spans="1:2" x14ac:dyDescent="0.15">
      <c r="A10069" t="s">
        <v>11685</v>
      </c>
      <c r="B10069" s="6">
        <v>1843764</v>
      </c>
    </row>
    <row r="10070" spans="1:2" x14ac:dyDescent="0.15">
      <c r="A10070" t="s">
        <v>11686</v>
      </c>
      <c r="B10070" s="6">
        <v>1843764</v>
      </c>
    </row>
    <row r="10071" spans="1:2" x14ac:dyDescent="0.15">
      <c r="A10071" t="s">
        <v>11687</v>
      </c>
      <c r="B10071" s="6">
        <v>1668370</v>
      </c>
    </row>
    <row r="10072" spans="1:2" x14ac:dyDescent="0.15">
      <c r="A10072" t="s">
        <v>11688</v>
      </c>
      <c r="B10072" s="6">
        <v>1801602</v>
      </c>
    </row>
    <row r="10073" spans="1:2" x14ac:dyDescent="0.15">
      <c r="A10073" t="s">
        <v>11689</v>
      </c>
      <c r="B10073" s="6">
        <v>1801602</v>
      </c>
    </row>
    <row r="10074" spans="1:2" x14ac:dyDescent="0.15">
      <c r="A10074" t="s">
        <v>11690</v>
      </c>
      <c r="B10074" s="6">
        <v>1846750</v>
      </c>
    </row>
    <row r="10075" spans="1:2" x14ac:dyDescent="0.15">
      <c r="A10075" t="s">
        <v>11691</v>
      </c>
      <c r="B10075" s="6">
        <v>1846750</v>
      </c>
    </row>
    <row r="10076" spans="1:2" x14ac:dyDescent="0.15">
      <c r="A10076" t="s">
        <v>11692</v>
      </c>
      <c r="B10076" s="6">
        <v>1051512</v>
      </c>
    </row>
    <row r="10077" spans="1:2" x14ac:dyDescent="0.15">
      <c r="A10077" t="s">
        <v>11693</v>
      </c>
      <c r="B10077" s="6">
        <v>1051512</v>
      </c>
    </row>
    <row r="10078" spans="1:2" x14ac:dyDescent="0.15">
      <c r="A10078" t="s">
        <v>11694</v>
      </c>
      <c r="B10078" s="6">
        <v>98222</v>
      </c>
    </row>
    <row r="10079" spans="1:2" x14ac:dyDescent="0.15">
      <c r="A10079" t="s">
        <v>11695</v>
      </c>
      <c r="B10079" s="6">
        <v>98222</v>
      </c>
    </row>
    <row r="10080" spans="1:2" x14ac:dyDescent="0.15">
      <c r="A10080" t="s">
        <v>11696</v>
      </c>
      <c r="B10080" s="6">
        <v>98222</v>
      </c>
    </row>
    <row r="10081" spans="1:2" x14ac:dyDescent="0.15">
      <c r="A10081" t="s">
        <v>11697</v>
      </c>
      <c r="B10081" s="6">
        <v>1863099</v>
      </c>
    </row>
    <row r="10082" spans="1:2" x14ac:dyDescent="0.15">
      <c r="A10082" t="s">
        <v>11698</v>
      </c>
      <c r="B10082" s="6">
        <v>1863099</v>
      </c>
    </row>
    <row r="10083" spans="1:2" x14ac:dyDescent="0.15">
      <c r="A10083" t="s">
        <v>11699</v>
      </c>
      <c r="B10083" s="6">
        <v>1413159</v>
      </c>
    </row>
    <row r="10084" spans="1:2" x14ac:dyDescent="0.15">
      <c r="A10084" t="s">
        <v>11700</v>
      </c>
      <c r="B10084" s="6">
        <v>1413159</v>
      </c>
    </row>
    <row r="10085" spans="1:2" x14ac:dyDescent="0.15">
      <c r="A10085" t="s">
        <v>11701</v>
      </c>
      <c r="B10085" s="6">
        <v>1847355</v>
      </c>
    </row>
    <row r="10086" spans="1:2" x14ac:dyDescent="0.15">
      <c r="A10086" t="s">
        <v>11702</v>
      </c>
      <c r="B10086" s="6">
        <v>1847355</v>
      </c>
    </row>
    <row r="10087" spans="1:2" x14ac:dyDescent="0.15">
      <c r="A10087" t="s">
        <v>11703</v>
      </c>
      <c r="B10087" s="6">
        <v>92230</v>
      </c>
    </row>
    <row r="10088" spans="1:2" x14ac:dyDescent="0.15">
      <c r="A10088" t="s">
        <v>11704</v>
      </c>
      <c r="B10088" s="6">
        <v>92230</v>
      </c>
    </row>
    <row r="10089" spans="1:2" x14ac:dyDescent="0.15">
      <c r="A10089" t="s">
        <v>11705</v>
      </c>
      <c r="B10089" s="6">
        <v>92230</v>
      </c>
    </row>
    <row r="10090" spans="1:2" x14ac:dyDescent="0.15">
      <c r="A10090" t="s">
        <v>11706</v>
      </c>
      <c r="B10090" s="6">
        <v>1900679</v>
      </c>
    </row>
    <row r="10091" spans="1:2" x14ac:dyDescent="0.15">
      <c r="A10091" t="s">
        <v>11707</v>
      </c>
      <c r="B10091" s="6">
        <v>1900679</v>
      </c>
    </row>
    <row r="10092" spans="1:2" x14ac:dyDescent="0.15">
      <c r="A10092" t="s">
        <v>11708</v>
      </c>
      <c r="B10092" s="6">
        <v>1840920</v>
      </c>
    </row>
    <row r="10093" spans="1:2" x14ac:dyDescent="0.15">
      <c r="A10093" t="s">
        <v>11709</v>
      </c>
      <c r="B10093" s="6">
        <v>1840920</v>
      </c>
    </row>
    <row r="10094" spans="1:2" x14ac:dyDescent="0.15">
      <c r="A10094" t="s">
        <v>11710</v>
      </c>
      <c r="B10094" s="6">
        <v>61398</v>
      </c>
    </row>
    <row r="10095" spans="1:2" x14ac:dyDescent="0.15">
      <c r="A10095" t="s">
        <v>11711</v>
      </c>
      <c r="B10095" s="6">
        <v>1822027</v>
      </c>
    </row>
    <row r="10096" spans="1:2" x14ac:dyDescent="0.15">
      <c r="A10096" t="s">
        <v>11712</v>
      </c>
      <c r="B10096" s="6">
        <v>1803901</v>
      </c>
    </row>
    <row r="10097" spans="1:2" x14ac:dyDescent="0.15">
      <c r="A10097" t="s">
        <v>11713</v>
      </c>
      <c r="B10097" s="6">
        <v>732717</v>
      </c>
    </row>
    <row r="10098" spans="1:2" x14ac:dyDescent="0.15">
      <c r="A10098" t="s">
        <v>11714</v>
      </c>
      <c r="B10098" s="6">
        <v>1815753</v>
      </c>
    </row>
    <row r="10099" spans="1:2" x14ac:dyDescent="0.15">
      <c r="A10099" t="s">
        <v>11715</v>
      </c>
      <c r="B10099" s="6">
        <v>1815753</v>
      </c>
    </row>
    <row r="10100" spans="1:2" x14ac:dyDescent="0.15">
      <c r="A10100" t="s">
        <v>11716</v>
      </c>
      <c r="B10100" s="6">
        <v>1539638</v>
      </c>
    </row>
    <row r="10101" spans="1:2" x14ac:dyDescent="0.15">
      <c r="A10101" t="s">
        <v>11717</v>
      </c>
      <c r="B10101" s="6">
        <v>1471824</v>
      </c>
    </row>
    <row r="10102" spans="1:2" x14ac:dyDescent="0.15">
      <c r="A10102" t="s">
        <v>11718</v>
      </c>
      <c r="B10102" s="6">
        <v>1716957</v>
      </c>
    </row>
    <row r="10103" spans="1:2" x14ac:dyDescent="0.15">
      <c r="A10103" t="s">
        <v>11719</v>
      </c>
      <c r="B10103" s="6">
        <v>1829322</v>
      </c>
    </row>
    <row r="10104" spans="1:2" x14ac:dyDescent="0.15">
      <c r="A10104" t="s">
        <v>11720</v>
      </c>
      <c r="B10104" s="6">
        <v>1829322</v>
      </c>
    </row>
    <row r="10105" spans="1:2" x14ac:dyDescent="0.15">
      <c r="A10105" t="s">
        <v>11721</v>
      </c>
      <c r="B10105" s="6">
        <v>1826991</v>
      </c>
    </row>
    <row r="10106" spans="1:2" x14ac:dyDescent="0.15">
      <c r="A10106" t="s">
        <v>11722</v>
      </c>
      <c r="B10106" s="6">
        <v>1826991</v>
      </c>
    </row>
    <row r="10107" spans="1:2" x14ac:dyDescent="0.15">
      <c r="A10107" t="s">
        <v>11723</v>
      </c>
      <c r="B10107" s="6">
        <v>1649009</v>
      </c>
    </row>
    <row r="10108" spans="1:2" x14ac:dyDescent="0.15">
      <c r="A10108" t="s">
        <v>11724</v>
      </c>
      <c r="B10108" s="6">
        <v>1841800</v>
      </c>
    </row>
    <row r="10109" spans="1:2" x14ac:dyDescent="0.15">
      <c r="A10109" t="s">
        <v>11725</v>
      </c>
      <c r="B10109" s="6">
        <v>1841800</v>
      </c>
    </row>
    <row r="10110" spans="1:2" x14ac:dyDescent="0.15">
      <c r="A10110" t="s">
        <v>11726</v>
      </c>
      <c r="B10110" s="6">
        <v>1415311</v>
      </c>
    </row>
    <row r="10111" spans="1:2" x14ac:dyDescent="0.15">
      <c r="A10111" t="s">
        <v>11727</v>
      </c>
      <c r="B10111" s="6">
        <v>1850699</v>
      </c>
    </row>
    <row r="10112" spans="1:2" x14ac:dyDescent="0.15">
      <c r="A10112" t="s">
        <v>11728</v>
      </c>
      <c r="B10112" s="6">
        <v>1850699</v>
      </c>
    </row>
    <row r="10113" spans="1:2" x14ac:dyDescent="0.15">
      <c r="A10113" t="s">
        <v>11729</v>
      </c>
      <c r="B10113" s="6">
        <v>1822966</v>
      </c>
    </row>
    <row r="10114" spans="1:2" x14ac:dyDescent="0.15">
      <c r="A10114" t="s">
        <v>11730</v>
      </c>
      <c r="B10114" s="6">
        <v>1822966</v>
      </c>
    </row>
    <row r="10115" spans="1:2" x14ac:dyDescent="0.15">
      <c r="A10115" t="s">
        <v>11731</v>
      </c>
      <c r="B10115" s="6">
        <v>1793497</v>
      </c>
    </row>
    <row r="10116" spans="1:2" x14ac:dyDescent="0.15">
      <c r="A10116" t="s">
        <v>11732</v>
      </c>
      <c r="B10116" s="6">
        <v>1828478</v>
      </c>
    </row>
    <row r="10117" spans="1:2" x14ac:dyDescent="0.15">
      <c r="A10117" t="s">
        <v>11733</v>
      </c>
      <c r="B10117" s="6">
        <v>1828478</v>
      </c>
    </row>
    <row r="10118" spans="1:2" x14ac:dyDescent="0.15">
      <c r="A10118" t="s">
        <v>11734</v>
      </c>
      <c r="B10118" s="6">
        <v>1828914</v>
      </c>
    </row>
    <row r="10119" spans="1:2" x14ac:dyDescent="0.15">
      <c r="A10119" t="s">
        <v>11735</v>
      </c>
      <c r="B10119" s="6">
        <v>1828914</v>
      </c>
    </row>
    <row r="10120" spans="1:2" x14ac:dyDescent="0.15">
      <c r="A10120" t="s">
        <v>11736</v>
      </c>
      <c r="B10120" s="6">
        <v>1875609</v>
      </c>
    </row>
    <row r="10121" spans="1:2" x14ac:dyDescent="0.15">
      <c r="A10121" t="s">
        <v>11737</v>
      </c>
      <c r="B10121" s="6">
        <v>1838000</v>
      </c>
    </row>
    <row r="10122" spans="1:2" x14ac:dyDescent="0.15">
      <c r="A10122" t="s">
        <v>11738</v>
      </c>
      <c r="B10122" s="6">
        <v>1838000</v>
      </c>
    </row>
    <row r="10123" spans="1:2" x14ac:dyDescent="0.15">
      <c r="A10123" t="s">
        <v>11739</v>
      </c>
      <c r="B10123" s="6">
        <v>93556</v>
      </c>
    </row>
    <row r="10124" spans="1:2" x14ac:dyDescent="0.15">
      <c r="A10124" t="s">
        <v>11740</v>
      </c>
      <c r="B10124" s="6">
        <v>1601712</v>
      </c>
    </row>
    <row r="10125" spans="1:2" x14ac:dyDescent="0.15">
      <c r="A10125" t="s">
        <v>11741</v>
      </c>
      <c r="B10125" s="6">
        <v>1821606</v>
      </c>
    </row>
    <row r="10126" spans="1:2" x14ac:dyDescent="0.15">
      <c r="A10126" t="s">
        <v>11742</v>
      </c>
      <c r="B10126" s="6">
        <v>1821606</v>
      </c>
    </row>
    <row r="10127" spans="1:2" x14ac:dyDescent="0.15">
      <c r="A10127" t="s">
        <v>11743</v>
      </c>
      <c r="B10127" s="6">
        <v>1823524</v>
      </c>
    </row>
    <row r="10128" spans="1:2" x14ac:dyDescent="0.15">
      <c r="A10128" t="s">
        <v>11744</v>
      </c>
      <c r="B10128" s="6">
        <v>1823524</v>
      </c>
    </row>
    <row r="10129" spans="1:2" x14ac:dyDescent="0.15">
      <c r="A10129" t="s">
        <v>11745</v>
      </c>
      <c r="B10129" s="6">
        <v>1879814</v>
      </c>
    </row>
    <row r="10130" spans="1:2" x14ac:dyDescent="0.15">
      <c r="A10130" t="s">
        <v>11746</v>
      </c>
      <c r="B10130" s="6">
        <v>1879814</v>
      </c>
    </row>
    <row r="10131" spans="1:2" x14ac:dyDescent="0.15">
      <c r="A10131" t="s">
        <v>11747</v>
      </c>
      <c r="B10131" s="6">
        <v>1827871</v>
      </c>
    </row>
    <row r="10132" spans="1:2" x14ac:dyDescent="0.15">
      <c r="A10132" t="s">
        <v>11748</v>
      </c>
      <c r="B10132" s="6">
        <v>1827871</v>
      </c>
    </row>
    <row r="10133" spans="1:2" x14ac:dyDescent="0.15">
      <c r="A10133" t="s">
        <v>11749</v>
      </c>
      <c r="B10133" s="6">
        <v>1798562</v>
      </c>
    </row>
    <row r="10134" spans="1:2" x14ac:dyDescent="0.15">
      <c r="A10134" t="s">
        <v>11750</v>
      </c>
      <c r="B10134" s="6">
        <v>1835236</v>
      </c>
    </row>
    <row r="10135" spans="1:2" x14ac:dyDescent="0.15">
      <c r="A10135" t="s">
        <v>11751</v>
      </c>
      <c r="B10135" s="6">
        <v>1835236</v>
      </c>
    </row>
    <row r="10136" spans="1:2" x14ac:dyDescent="0.15">
      <c r="A10136" t="s">
        <v>11752</v>
      </c>
      <c r="B10136" s="6">
        <v>1773087</v>
      </c>
    </row>
    <row r="10137" spans="1:2" x14ac:dyDescent="0.15">
      <c r="A10137" t="s">
        <v>11753</v>
      </c>
      <c r="B10137" s="6">
        <v>1843993</v>
      </c>
    </row>
    <row r="10138" spans="1:2" x14ac:dyDescent="0.15">
      <c r="A10138" t="s">
        <v>11754</v>
      </c>
      <c r="B10138" s="6">
        <v>1843993</v>
      </c>
    </row>
    <row r="10139" spans="1:2" x14ac:dyDescent="0.15">
      <c r="A10139" t="s">
        <v>11755</v>
      </c>
      <c r="B10139" s="6">
        <v>1865191</v>
      </c>
    </row>
    <row r="10140" spans="1:2" x14ac:dyDescent="0.15">
      <c r="A10140" t="s">
        <v>11756</v>
      </c>
      <c r="B10140" s="6">
        <v>1865191</v>
      </c>
    </row>
    <row r="10141" spans="1:2" x14ac:dyDescent="0.15">
      <c r="A10141" t="s">
        <v>11757</v>
      </c>
      <c r="B10141" s="6">
        <v>1863685</v>
      </c>
    </row>
    <row r="10142" spans="1:2" x14ac:dyDescent="0.15">
      <c r="A10142" t="s">
        <v>11758</v>
      </c>
      <c r="B10142" s="6">
        <v>1863685</v>
      </c>
    </row>
    <row r="10143" spans="1:2" x14ac:dyDescent="0.15">
      <c r="A10143" t="s">
        <v>11759</v>
      </c>
      <c r="B10143" s="6">
        <v>1712189</v>
      </c>
    </row>
    <row r="10144" spans="1:2" x14ac:dyDescent="0.15">
      <c r="A10144" t="s">
        <v>11760</v>
      </c>
      <c r="B10144" s="6">
        <v>1820144</v>
      </c>
    </row>
    <row r="10145" spans="1:2" x14ac:dyDescent="0.15">
      <c r="A10145" t="s">
        <v>11761</v>
      </c>
      <c r="B10145" s="6">
        <v>1846163</v>
      </c>
    </row>
    <row r="10146" spans="1:2" x14ac:dyDescent="0.15">
      <c r="A10146" t="s">
        <v>11762</v>
      </c>
      <c r="B10146" s="6">
        <v>1846163</v>
      </c>
    </row>
    <row r="10147" spans="1:2" x14ac:dyDescent="0.15">
      <c r="A10147" t="s">
        <v>11763</v>
      </c>
      <c r="B10147" s="6">
        <v>1431922</v>
      </c>
    </row>
    <row r="10148" spans="1:2" x14ac:dyDescent="0.15">
      <c r="A10148" t="s">
        <v>11764</v>
      </c>
      <c r="B10148" s="6">
        <v>1660734</v>
      </c>
    </row>
    <row r="10149" spans="1:2" x14ac:dyDescent="0.15">
      <c r="A10149" t="s">
        <v>11765</v>
      </c>
      <c r="B10149" s="6">
        <v>1660734</v>
      </c>
    </row>
    <row r="10150" spans="1:2" x14ac:dyDescent="0.15">
      <c r="A10150" t="s">
        <v>11766</v>
      </c>
      <c r="B10150" s="6">
        <v>1660734</v>
      </c>
    </row>
    <row r="10151" spans="1:2" x14ac:dyDescent="0.15">
      <c r="A10151" t="s">
        <v>11767</v>
      </c>
      <c r="B10151" s="6">
        <v>1660734</v>
      </c>
    </row>
    <row r="10152" spans="1:2" x14ac:dyDescent="0.15">
      <c r="A10152" t="s">
        <v>11768</v>
      </c>
      <c r="B10152" s="6">
        <v>1847112</v>
      </c>
    </row>
    <row r="10153" spans="1:2" x14ac:dyDescent="0.15">
      <c r="A10153" t="s">
        <v>11769</v>
      </c>
      <c r="B10153" s="6">
        <v>1630472</v>
      </c>
    </row>
    <row r="10154" spans="1:2" x14ac:dyDescent="0.15">
      <c r="A10154" t="s">
        <v>11770</v>
      </c>
      <c r="B10154" s="6">
        <v>1847513</v>
      </c>
    </row>
    <row r="10155" spans="1:2" x14ac:dyDescent="0.15">
      <c r="A10155" t="s">
        <v>11771</v>
      </c>
      <c r="B10155" s="6">
        <v>1847513</v>
      </c>
    </row>
    <row r="10156" spans="1:2" x14ac:dyDescent="0.15">
      <c r="A10156" t="s">
        <v>11772</v>
      </c>
      <c r="B10156" s="6">
        <v>1819876</v>
      </c>
    </row>
    <row r="10157" spans="1:2" x14ac:dyDescent="0.15">
      <c r="A10157" t="s">
        <v>11773</v>
      </c>
      <c r="B10157" s="6">
        <v>1852736</v>
      </c>
    </row>
    <row r="10158" spans="1:2" x14ac:dyDescent="0.15">
      <c r="A10158" t="s">
        <v>11774</v>
      </c>
      <c r="B10158" s="6">
        <v>1852736</v>
      </c>
    </row>
    <row r="10159" spans="1:2" x14ac:dyDescent="0.15">
      <c r="A10159" t="s">
        <v>11775</v>
      </c>
      <c r="B10159" s="6">
        <v>1648636</v>
      </c>
    </row>
    <row r="10160" spans="1:2" x14ac:dyDescent="0.15">
      <c r="A10160" t="s">
        <v>11776</v>
      </c>
      <c r="B10160" s="6">
        <v>1021096</v>
      </c>
    </row>
    <row r="10161" spans="1:2" x14ac:dyDescent="0.15">
      <c r="A10161" t="s">
        <v>11777</v>
      </c>
      <c r="B10161" s="6">
        <v>947263</v>
      </c>
    </row>
    <row r="10162" spans="1:2" x14ac:dyDescent="0.15">
      <c r="A10162" t="s">
        <v>11778</v>
      </c>
      <c r="B10162" s="6">
        <v>1860482</v>
      </c>
    </row>
    <row r="10163" spans="1:2" x14ac:dyDescent="0.15">
      <c r="A10163" t="s">
        <v>11779</v>
      </c>
      <c r="B10163" s="6">
        <v>1860482</v>
      </c>
    </row>
    <row r="10164" spans="1:2" x14ac:dyDescent="0.15">
      <c r="A10164" t="s">
        <v>11780</v>
      </c>
      <c r="B10164" s="6">
        <v>1799191</v>
      </c>
    </row>
    <row r="10165" spans="1:2" x14ac:dyDescent="0.15">
      <c r="A10165" t="s">
        <v>11781</v>
      </c>
      <c r="B10165" s="6">
        <v>732717</v>
      </c>
    </row>
    <row r="10166" spans="1:2" x14ac:dyDescent="0.15">
      <c r="A10166" t="s">
        <v>11782</v>
      </c>
      <c r="B10166" s="6">
        <v>1847090</v>
      </c>
    </row>
    <row r="10167" spans="1:2" x14ac:dyDescent="0.15">
      <c r="A10167" t="s">
        <v>11783</v>
      </c>
      <c r="B10167" s="6">
        <v>732717</v>
      </c>
    </row>
    <row r="10168" spans="1:2" x14ac:dyDescent="0.15">
      <c r="A10168" t="s">
        <v>11784</v>
      </c>
      <c r="B10168" s="6">
        <v>1819399</v>
      </c>
    </row>
    <row r="10169" spans="1:2" x14ac:dyDescent="0.15">
      <c r="A10169" t="s">
        <v>11785</v>
      </c>
      <c r="B10169" s="6">
        <v>1819399</v>
      </c>
    </row>
    <row r="10170" spans="1:2" x14ac:dyDescent="0.15">
      <c r="A10170" t="s">
        <v>11786</v>
      </c>
      <c r="B10170" s="6">
        <v>1840353</v>
      </c>
    </row>
    <row r="10171" spans="1:2" x14ac:dyDescent="0.15">
      <c r="A10171" t="s">
        <v>11787</v>
      </c>
      <c r="B10171" s="6">
        <v>1514056</v>
      </c>
    </row>
    <row r="10172" spans="1:2" x14ac:dyDescent="0.15">
      <c r="A10172" t="s">
        <v>11788</v>
      </c>
      <c r="B10172" s="6">
        <v>1841230</v>
      </c>
    </row>
    <row r="10173" spans="1:2" x14ac:dyDescent="0.15">
      <c r="A10173" t="s">
        <v>11789</v>
      </c>
      <c r="B10173" s="6">
        <v>1841230</v>
      </c>
    </row>
    <row r="10174" spans="1:2" x14ac:dyDescent="0.15">
      <c r="A10174" t="s">
        <v>11790</v>
      </c>
      <c r="B10174" s="6">
        <v>1415311</v>
      </c>
    </row>
    <row r="10175" spans="1:2" x14ac:dyDescent="0.15">
      <c r="A10175" t="s">
        <v>11791</v>
      </c>
      <c r="B10175" s="6">
        <v>1415311</v>
      </c>
    </row>
    <row r="10176" spans="1:2" x14ac:dyDescent="0.15">
      <c r="A10176" t="s">
        <v>11792</v>
      </c>
      <c r="B10176" s="6">
        <v>1863006</v>
      </c>
    </row>
    <row r="10177" spans="1:2" x14ac:dyDescent="0.15">
      <c r="A10177" t="s">
        <v>11793</v>
      </c>
      <c r="B10177" s="6">
        <v>1843091</v>
      </c>
    </row>
    <row r="10178" spans="1:2" x14ac:dyDescent="0.15">
      <c r="A10178" t="s">
        <v>11794</v>
      </c>
      <c r="B10178" s="6">
        <v>1843091</v>
      </c>
    </row>
    <row r="10179" spans="1:2" x14ac:dyDescent="0.15">
      <c r="A10179" t="s">
        <v>11795</v>
      </c>
      <c r="B10179" s="6">
        <v>1745317</v>
      </c>
    </row>
    <row r="10180" spans="1:2" x14ac:dyDescent="0.15">
      <c r="A10180" t="s">
        <v>11796</v>
      </c>
      <c r="B10180" s="6">
        <v>1825079</v>
      </c>
    </row>
    <row r="10181" spans="1:2" x14ac:dyDescent="0.15">
      <c r="A10181" t="s">
        <v>11797</v>
      </c>
      <c r="B10181" s="6">
        <v>1811856</v>
      </c>
    </row>
    <row r="10182" spans="1:2" x14ac:dyDescent="0.15">
      <c r="A10182" t="s">
        <v>11798</v>
      </c>
      <c r="B10182" s="6">
        <v>1868640</v>
      </c>
    </row>
    <row r="10183" spans="1:2" x14ac:dyDescent="0.15">
      <c r="A10183" t="s">
        <v>11799</v>
      </c>
      <c r="B10183" s="6">
        <v>1868640</v>
      </c>
    </row>
    <row r="10184" spans="1:2" x14ac:dyDescent="0.15">
      <c r="A10184" t="s">
        <v>11800</v>
      </c>
      <c r="B10184" s="6">
        <v>1606268</v>
      </c>
    </row>
    <row r="10185" spans="1:2" x14ac:dyDescent="0.15">
      <c r="A10185" t="s">
        <v>11801</v>
      </c>
      <c r="B10185" s="6">
        <v>1826011</v>
      </c>
    </row>
    <row r="10186" spans="1:2" x14ac:dyDescent="0.15">
      <c r="A10186" t="s">
        <v>11802</v>
      </c>
      <c r="B10186" s="6">
        <v>1826011</v>
      </c>
    </row>
    <row r="10187" spans="1:2" x14ac:dyDescent="0.15">
      <c r="A10187" t="s">
        <v>11803</v>
      </c>
      <c r="B10187" s="6">
        <v>1053092</v>
      </c>
    </row>
    <row r="10188" spans="1:2" x14ac:dyDescent="0.15">
      <c r="A10188" t="s">
        <v>11804</v>
      </c>
      <c r="B10188" s="6">
        <v>1796129</v>
      </c>
    </row>
    <row r="10189" spans="1:2" x14ac:dyDescent="0.15">
      <c r="A10189" t="s">
        <v>11805</v>
      </c>
      <c r="B10189" s="6">
        <v>899689</v>
      </c>
    </row>
    <row r="10190" spans="1:2" x14ac:dyDescent="0.15">
      <c r="A10190" t="s">
        <v>11806</v>
      </c>
      <c r="B10190" s="6">
        <v>899689</v>
      </c>
    </row>
    <row r="10191" spans="1:2" x14ac:dyDescent="0.15">
      <c r="A10191" t="s">
        <v>11807</v>
      </c>
      <c r="B10191" s="6">
        <v>1819584</v>
      </c>
    </row>
    <row r="10192" spans="1:2" x14ac:dyDescent="0.15">
      <c r="A10192" t="s">
        <v>11808</v>
      </c>
      <c r="B10192" s="6">
        <v>1892747</v>
      </c>
    </row>
    <row r="10193" spans="1:2" x14ac:dyDescent="0.15">
      <c r="A10193" t="s">
        <v>11809</v>
      </c>
      <c r="B10193" s="6">
        <v>1892747</v>
      </c>
    </row>
    <row r="10194" spans="1:2" x14ac:dyDescent="0.15">
      <c r="A10194" t="s">
        <v>11810</v>
      </c>
      <c r="B10194" s="6">
        <v>1875943</v>
      </c>
    </row>
    <row r="10195" spans="1:2" x14ac:dyDescent="0.15">
      <c r="A10195" t="s">
        <v>11811</v>
      </c>
      <c r="B10195" s="6">
        <v>1875943</v>
      </c>
    </row>
    <row r="10196" spans="1:2" x14ac:dyDescent="0.15">
      <c r="A10196" t="s">
        <v>11812</v>
      </c>
      <c r="B10196" s="6">
        <v>1843388</v>
      </c>
    </row>
    <row r="10197" spans="1:2" x14ac:dyDescent="0.15">
      <c r="A10197" t="s">
        <v>11813</v>
      </c>
      <c r="B10197" s="6">
        <v>1840792</v>
      </c>
    </row>
    <row r="10198" spans="1:2" x14ac:dyDescent="0.15">
      <c r="A10198" t="s">
        <v>11814</v>
      </c>
      <c r="B10198" s="6">
        <v>1840792</v>
      </c>
    </row>
    <row r="10199" spans="1:2" x14ac:dyDescent="0.15">
      <c r="A10199" t="s">
        <v>11815</v>
      </c>
      <c r="B10199" s="6">
        <v>1104038</v>
      </c>
    </row>
    <row r="10200" spans="1:2" x14ac:dyDescent="0.15">
      <c r="A10200" t="s">
        <v>11816</v>
      </c>
      <c r="B10200" s="6">
        <v>1853920</v>
      </c>
    </row>
    <row r="10201" spans="1:2" x14ac:dyDescent="0.15">
      <c r="A10201" t="s">
        <v>11817</v>
      </c>
      <c r="B10201" s="6">
        <v>1853920</v>
      </c>
    </row>
    <row r="10202" spans="1:2" x14ac:dyDescent="0.15">
      <c r="A10202" t="s">
        <v>11818</v>
      </c>
      <c r="B10202" s="6">
        <v>1820190</v>
      </c>
    </row>
    <row r="10203" spans="1:2" x14ac:dyDescent="0.15">
      <c r="A10203" t="s">
        <v>11819</v>
      </c>
      <c r="B10203" s="6">
        <v>1820190</v>
      </c>
    </row>
    <row r="10204" spans="1:2" x14ac:dyDescent="0.15">
      <c r="A10204" t="s">
        <v>11820</v>
      </c>
      <c r="B10204" s="6">
        <v>1848948</v>
      </c>
    </row>
    <row r="10205" spans="1:2" x14ac:dyDescent="0.15">
      <c r="A10205" t="s">
        <v>11821</v>
      </c>
      <c r="B10205" s="6">
        <v>1848948</v>
      </c>
    </row>
    <row r="10206" spans="1:2" x14ac:dyDescent="0.15">
      <c r="A10206" t="s">
        <v>11822</v>
      </c>
      <c r="B10206" s="6">
        <v>1848898</v>
      </c>
    </row>
    <row r="10207" spans="1:2" x14ac:dyDescent="0.15">
      <c r="A10207" t="s">
        <v>11823</v>
      </c>
      <c r="B10207" s="6">
        <v>1848898</v>
      </c>
    </row>
    <row r="10208" spans="1:2" x14ac:dyDescent="0.15">
      <c r="A10208" t="s">
        <v>11824</v>
      </c>
      <c r="B10208" s="6">
        <v>1832371</v>
      </c>
    </row>
    <row r="10209" spans="1:2" x14ac:dyDescent="0.15">
      <c r="A10209" t="s">
        <v>11825</v>
      </c>
      <c r="B10209" s="6">
        <v>1832371</v>
      </c>
    </row>
    <row r="10210" spans="1:2" x14ac:dyDescent="0.15">
      <c r="A10210" t="s">
        <v>11826</v>
      </c>
      <c r="B10210" s="6">
        <v>1800392</v>
      </c>
    </row>
    <row r="10211" spans="1:2" x14ac:dyDescent="0.15">
      <c r="A10211" t="s">
        <v>11827</v>
      </c>
      <c r="B10211" s="6">
        <v>1800392</v>
      </c>
    </row>
    <row r="10212" spans="1:2" x14ac:dyDescent="0.15">
      <c r="A10212" t="s">
        <v>11828</v>
      </c>
      <c r="B10212" s="6">
        <v>1841761</v>
      </c>
    </row>
    <row r="10213" spans="1:2" x14ac:dyDescent="0.15">
      <c r="A10213" t="s">
        <v>11829</v>
      </c>
      <c r="B10213" s="6">
        <v>1841761</v>
      </c>
    </row>
    <row r="10214" spans="1:2" x14ac:dyDescent="0.15">
      <c r="A10214" t="s">
        <v>11830</v>
      </c>
      <c r="B10214" s="6">
        <v>1823857</v>
      </c>
    </row>
    <row r="10215" spans="1:2" x14ac:dyDescent="0.15">
      <c r="A10215" t="s">
        <v>11831</v>
      </c>
      <c r="B10215" s="6">
        <v>1823857</v>
      </c>
    </row>
    <row r="10216" spans="1:2" x14ac:dyDescent="0.15">
      <c r="A10216" t="s">
        <v>11832</v>
      </c>
      <c r="B10216" s="6">
        <v>821130</v>
      </c>
    </row>
    <row r="10217" spans="1:2" x14ac:dyDescent="0.15">
      <c r="A10217" t="s">
        <v>11833</v>
      </c>
      <c r="B10217" s="6">
        <v>821130</v>
      </c>
    </row>
    <row r="10218" spans="1:2" x14ac:dyDescent="0.15">
      <c r="A10218" t="s">
        <v>11834</v>
      </c>
      <c r="B10218" s="6">
        <v>821130</v>
      </c>
    </row>
    <row r="10219" spans="1:2" x14ac:dyDescent="0.15">
      <c r="A10219" t="s">
        <v>11835</v>
      </c>
      <c r="B10219" s="6">
        <v>1783398</v>
      </c>
    </row>
    <row r="10220" spans="1:2" x14ac:dyDescent="0.15">
      <c r="A10220" t="s">
        <v>11836</v>
      </c>
      <c r="B10220" s="6">
        <v>1793497</v>
      </c>
    </row>
    <row r="10221" spans="1:2" x14ac:dyDescent="0.15">
      <c r="A10221" t="s">
        <v>11837</v>
      </c>
      <c r="B10221" s="6">
        <v>1415311</v>
      </c>
    </row>
    <row r="10222" spans="1:2" x14ac:dyDescent="0.15">
      <c r="A10222" t="s">
        <v>11838</v>
      </c>
      <c r="B10222" s="6">
        <v>314808</v>
      </c>
    </row>
    <row r="10223" spans="1:2" x14ac:dyDescent="0.15">
      <c r="A10223" t="s">
        <v>11839</v>
      </c>
      <c r="B10223" s="6">
        <v>1879221</v>
      </c>
    </row>
    <row r="10224" spans="1:2" x14ac:dyDescent="0.15">
      <c r="A10224" t="s">
        <v>11840</v>
      </c>
      <c r="B10224" s="6">
        <v>1879221</v>
      </c>
    </row>
    <row r="10225" spans="1:2" x14ac:dyDescent="0.15">
      <c r="A10225" t="s">
        <v>11841</v>
      </c>
      <c r="B10225" s="6">
        <v>1053092</v>
      </c>
    </row>
    <row r="10226" spans="1:2" x14ac:dyDescent="0.15">
      <c r="A10226" t="s">
        <v>11842</v>
      </c>
      <c r="B10226" s="6">
        <v>1670349</v>
      </c>
    </row>
    <row r="10227" spans="1:2" x14ac:dyDescent="0.15">
      <c r="A10227" t="s">
        <v>11843</v>
      </c>
      <c r="B10227" s="6">
        <v>1114446</v>
      </c>
    </row>
    <row r="10228" spans="1:2" x14ac:dyDescent="0.15">
      <c r="A10228" t="s">
        <v>11844</v>
      </c>
      <c r="B10228" s="6">
        <v>1053092</v>
      </c>
    </row>
    <row r="10229" spans="1:2" x14ac:dyDescent="0.15">
      <c r="A10229" t="s">
        <v>11845</v>
      </c>
      <c r="B10229" s="6">
        <v>1053092</v>
      </c>
    </row>
    <row r="10230" spans="1:2" x14ac:dyDescent="0.15">
      <c r="A10230" t="s">
        <v>11846</v>
      </c>
      <c r="B10230" s="6">
        <v>1847075</v>
      </c>
    </row>
    <row r="10231" spans="1:2" x14ac:dyDescent="0.15">
      <c r="A10231" t="s">
        <v>11847</v>
      </c>
      <c r="B10231" s="6">
        <v>1847075</v>
      </c>
    </row>
    <row r="10232" spans="1:2" x14ac:dyDescent="0.15">
      <c r="A10232" t="s">
        <v>11848</v>
      </c>
      <c r="B10232" s="6">
        <v>1845618</v>
      </c>
    </row>
    <row r="10233" spans="1:2" x14ac:dyDescent="0.15">
      <c r="A10233" t="s">
        <v>11849</v>
      </c>
      <c r="B10233" s="6">
        <v>1845618</v>
      </c>
    </row>
    <row r="10234" spans="1:2" x14ac:dyDescent="0.15">
      <c r="A10234" t="s">
        <v>11850</v>
      </c>
      <c r="B10234" s="6">
        <v>1832737</v>
      </c>
    </row>
    <row r="10235" spans="1:2" x14ac:dyDescent="0.15">
      <c r="A10235" t="s">
        <v>11851</v>
      </c>
      <c r="B10235" s="6">
        <v>1832737</v>
      </c>
    </row>
    <row r="10236" spans="1:2" x14ac:dyDescent="0.15">
      <c r="A10236" t="s">
        <v>11852</v>
      </c>
      <c r="B10236" s="6">
        <v>1838219</v>
      </c>
    </row>
    <row r="10237" spans="1:2" x14ac:dyDescent="0.15">
      <c r="A10237" t="s">
        <v>11853</v>
      </c>
      <c r="B10237" s="6">
        <v>1838219</v>
      </c>
    </row>
    <row r="10238" spans="1:2" x14ac:dyDescent="0.15">
      <c r="A10238" t="s">
        <v>11854</v>
      </c>
      <c r="B10238" s="6">
        <v>857855</v>
      </c>
    </row>
    <row r="10239" spans="1:2" x14ac:dyDescent="0.15">
      <c r="A10239" t="s">
        <v>11855</v>
      </c>
      <c r="B10239" s="6">
        <v>1114446</v>
      </c>
    </row>
    <row r="10240" spans="1:2" x14ac:dyDescent="0.15">
      <c r="A10240" t="s">
        <v>11856</v>
      </c>
      <c r="B10240" s="6">
        <v>1029800</v>
      </c>
    </row>
    <row r="10241" spans="1:2" x14ac:dyDescent="0.15">
      <c r="A10241" t="s">
        <v>11857</v>
      </c>
      <c r="B10241" s="6">
        <v>1823481</v>
      </c>
    </row>
    <row r="10242" spans="1:2" x14ac:dyDescent="0.15">
      <c r="A10242" t="s">
        <v>11858</v>
      </c>
      <c r="B10242" s="6">
        <v>1823481</v>
      </c>
    </row>
    <row r="10243" spans="1:2" x14ac:dyDescent="0.15">
      <c r="A10243" t="s">
        <v>11859</v>
      </c>
      <c r="B10243" s="6">
        <v>1853825</v>
      </c>
    </row>
    <row r="10244" spans="1:2" x14ac:dyDescent="0.15">
      <c r="A10244" t="s">
        <v>11860</v>
      </c>
      <c r="B10244" s="6">
        <v>1835881</v>
      </c>
    </row>
    <row r="10245" spans="1:2" x14ac:dyDescent="0.15">
      <c r="A10245" t="s">
        <v>11861</v>
      </c>
      <c r="B10245" s="6">
        <v>1835881</v>
      </c>
    </row>
    <row r="10246" spans="1:2" x14ac:dyDescent="0.15">
      <c r="A10246" t="s">
        <v>11862</v>
      </c>
      <c r="B10246" s="6">
        <v>1819498</v>
      </c>
    </row>
    <row r="10247" spans="1:2" x14ac:dyDescent="0.15">
      <c r="A10247" t="s">
        <v>11863</v>
      </c>
      <c r="B10247" s="6">
        <v>1819498</v>
      </c>
    </row>
    <row r="10248" spans="1:2" x14ac:dyDescent="0.15">
      <c r="A10248" t="s">
        <v>11864</v>
      </c>
      <c r="B10248" s="6">
        <v>1494413</v>
      </c>
    </row>
    <row r="10249" spans="1:2" x14ac:dyDescent="0.15">
      <c r="A10249" t="s">
        <v>11865</v>
      </c>
      <c r="B10249" s="6">
        <v>1814215</v>
      </c>
    </row>
    <row r="10250" spans="1:2" x14ac:dyDescent="0.15">
      <c r="A10250" t="s">
        <v>11866</v>
      </c>
      <c r="B10250" s="6">
        <v>1814215</v>
      </c>
    </row>
    <row r="10251" spans="1:2" x14ac:dyDescent="0.15">
      <c r="A10251" t="s">
        <v>11867</v>
      </c>
      <c r="B10251" s="6">
        <v>1415311</v>
      </c>
    </row>
    <row r="10252" spans="1:2" x14ac:dyDescent="0.15">
      <c r="A10252" t="s">
        <v>11868</v>
      </c>
      <c r="B10252" s="6">
        <v>1053092</v>
      </c>
    </row>
    <row r="10253" spans="1:2" x14ac:dyDescent="0.15">
      <c r="A10253" t="s">
        <v>11869</v>
      </c>
      <c r="B10253" s="6">
        <v>884614</v>
      </c>
    </row>
    <row r="10254" spans="1:2" x14ac:dyDescent="0.15">
      <c r="A10254" t="s">
        <v>11870</v>
      </c>
      <c r="B10254" s="6">
        <v>1415311</v>
      </c>
    </row>
    <row r="10255" spans="1:2" x14ac:dyDescent="0.15">
      <c r="A10255" t="s">
        <v>11871</v>
      </c>
      <c r="B10255" s="6">
        <v>1053092</v>
      </c>
    </row>
    <row r="10256" spans="1:2" x14ac:dyDescent="0.15">
      <c r="A10256" t="s">
        <v>11872</v>
      </c>
      <c r="B10256" s="6">
        <v>1821424</v>
      </c>
    </row>
    <row r="10257" spans="1:2" x14ac:dyDescent="0.15">
      <c r="A10257" t="s">
        <v>11873</v>
      </c>
      <c r="B10257" s="6">
        <v>1415311</v>
      </c>
    </row>
    <row r="10258" spans="1:2" x14ac:dyDescent="0.15">
      <c r="A10258" t="s">
        <v>11874</v>
      </c>
      <c r="B10258" s="6">
        <v>1770141</v>
      </c>
    </row>
    <row r="10259" spans="1:2" x14ac:dyDescent="0.15">
      <c r="A10259" t="s">
        <v>11875</v>
      </c>
      <c r="B10259" s="6">
        <v>1819516</v>
      </c>
    </row>
    <row r="10260" spans="1:2" x14ac:dyDescent="0.15">
      <c r="A10260" t="s">
        <v>11876</v>
      </c>
      <c r="B10260" s="6">
        <v>1844417</v>
      </c>
    </row>
    <row r="10261" spans="1:2" x14ac:dyDescent="0.15">
      <c r="A10261" t="s">
        <v>11877</v>
      </c>
      <c r="B10261" s="6">
        <v>1844417</v>
      </c>
    </row>
    <row r="10262" spans="1:2" x14ac:dyDescent="0.15">
      <c r="A10262" t="s">
        <v>11878</v>
      </c>
      <c r="B10262" s="6">
        <v>1538495</v>
      </c>
    </row>
    <row r="10263" spans="1:2" x14ac:dyDescent="0.15">
      <c r="A10263" t="s">
        <v>11879</v>
      </c>
      <c r="B10263" s="6">
        <v>798949</v>
      </c>
    </row>
    <row r="10264" spans="1:2" x14ac:dyDescent="0.15">
      <c r="A10264" t="s">
        <v>11880</v>
      </c>
      <c r="B10264" s="6">
        <v>36104</v>
      </c>
    </row>
    <row r="10265" spans="1:2" x14ac:dyDescent="0.15">
      <c r="A10265" t="s">
        <v>11881</v>
      </c>
      <c r="B10265" s="6">
        <v>36104</v>
      </c>
    </row>
    <row r="10266" spans="1:2" x14ac:dyDescent="0.15">
      <c r="A10266" t="s">
        <v>11882</v>
      </c>
      <c r="B10266" s="6">
        <v>36104</v>
      </c>
    </row>
    <row r="10267" spans="1:2" x14ac:dyDescent="0.15">
      <c r="A10267" t="s">
        <v>11883</v>
      </c>
      <c r="B10267" s="6">
        <v>1711570</v>
      </c>
    </row>
    <row r="10268" spans="1:2" x14ac:dyDescent="0.15">
      <c r="A10268" t="s">
        <v>11884</v>
      </c>
      <c r="B10268" s="6">
        <v>1860514</v>
      </c>
    </row>
    <row r="10269" spans="1:2" x14ac:dyDescent="0.15">
      <c r="A10269" t="s">
        <v>11885</v>
      </c>
      <c r="B10269" s="6">
        <v>1860514</v>
      </c>
    </row>
    <row r="10270" spans="1:2" x14ac:dyDescent="0.15">
      <c r="A10270" t="s">
        <v>11886</v>
      </c>
      <c r="B10270" s="6">
        <v>1015328</v>
      </c>
    </row>
    <row r="10271" spans="1:2" x14ac:dyDescent="0.15">
      <c r="A10271" t="s">
        <v>11887</v>
      </c>
      <c r="B10271" s="6">
        <v>11544</v>
      </c>
    </row>
    <row r="10272" spans="1:2" x14ac:dyDescent="0.15">
      <c r="A10272" t="s">
        <v>11888</v>
      </c>
      <c r="B10272" s="6">
        <v>11544</v>
      </c>
    </row>
    <row r="10273" spans="1:2" x14ac:dyDescent="0.15">
      <c r="A10273" t="s">
        <v>11889</v>
      </c>
      <c r="B10273" s="6">
        <v>11544</v>
      </c>
    </row>
    <row r="10274" spans="1:2" x14ac:dyDescent="0.15">
      <c r="A10274" t="s">
        <v>11890</v>
      </c>
      <c r="B10274" s="6">
        <v>203596</v>
      </c>
    </row>
    <row r="10275" spans="1:2" x14ac:dyDescent="0.15">
      <c r="A10275" t="s">
        <v>11891</v>
      </c>
      <c r="B10275" s="6">
        <v>1853044</v>
      </c>
    </row>
    <row r="10276" spans="1:2" x14ac:dyDescent="0.15">
      <c r="A10276" t="s">
        <v>11892</v>
      </c>
      <c r="B10276" s="6">
        <v>1853044</v>
      </c>
    </row>
    <row r="10277" spans="1:2" x14ac:dyDescent="0.15">
      <c r="A10277" t="s">
        <v>11893</v>
      </c>
      <c r="B10277" s="6">
        <v>1866226</v>
      </c>
    </row>
    <row r="10278" spans="1:2" x14ac:dyDescent="0.15">
      <c r="A10278" t="s">
        <v>11894</v>
      </c>
      <c r="B10278" s="6">
        <v>1866226</v>
      </c>
    </row>
    <row r="10279" spans="1:2" x14ac:dyDescent="0.15">
      <c r="A10279" t="s">
        <v>11895</v>
      </c>
      <c r="B10279" s="6">
        <v>1601669</v>
      </c>
    </row>
    <row r="10280" spans="1:2" x14ac:dyDescent="0.15">
      <c r="A10280" t="s">
        <v>11896</v>
      </c>
      <c r="B10280" s="6">
        <v>1620179</v>
      </c>
    </row>
    <row r="10281" spans="1:2" x14ac:dyDescent="0.15">
      <c r="A10281" t="s">
        <v>11897</v>
      </c>
      <c r="B10281" s="6">
        <v>1467631</v>
      </c>
    </row>
    <row r="10282" spans="1:2" x14ac:dyDescent="0.15">
      <c r="A10282" t="s">
        <v>11898</v>
      </c>
      <c r="B10282" s="6">
        <v>1565381</v>
      </c>
    </row>
    <row r="10283" spans="1:2" x14ac:dyDescent="0.15">
      <c r="A10283" t="s">
        <v>11899</v>
      </c>
      <c r="B10283" s="6">
        <v>1852749</v>
      </c>
    </row>
    <row r="10284" spans="1:2" x14ac:dyDescent="0.15">
      <c r="A10284" t="s">
        <v>11900</v>
      </c>
      <c r="B10284" s="6">
        <v>1852749</v>
      </c>
    </row>
    <row r="10285" spans="1:2" x14ac:dyDescent="0.15">
      <c r="A10285" t="s">
        <v>11901</v>
      </c>
      <c r="B10285" s="6">
        <v>1703079</v>
      </c>
    </row>
    <row r="10286" spans="1:2" x14ac:dyDescent="0.15">
      <c r="A10286" t="s">
        <v>11902</v>
      </c>
      <c r="B10286" s="6">
        <v>853180</v>
      </c>
    </row>
    <row r="10287" spans="1:2" x14ac:dyDescent="0.15">
      <c r="A10287" t="s">
        <v>11903</v>
      </c>
      <c r="B10287" s="6">
        <v>1821742</v>
      </c>
    </row>
    <row r="10288" spans="1:2" x14ac:dyDescent="0.15">
      <c r="A10288" t="s">
        <v>11904</v>
      </c>
      <c r="B10288" s="6">
        <v>1821742</v>
      </c>
    </row>
    <row r="10289" spans="1:2" x14ac:dyDescent="0.15">
      <c r="A10289" t="s">
        <v>11905</v>
      </c>
      <c r="B10289" s="6">
        <v>1855474</v>
      </c>
    </row>
    <row r="10290" spans="1:2" x14ac:dyDescent="0.15">
      <c r="A10290" t="s">
        <v>11906</v>
      </c>
      <c r="B10290" s="6">
        <v>1855474</v>
      </c>
    </row>
    <row r="10291" spans="1:2" x14ac:dyDescent="0.15">
      <c r="A10291" t="s">
        <v>11907</v>
      </c>
      <c r="B10291" s="6">
        <v>1853397</v>
      </c>
    </row>
    <row r="10292" spans="1:2" x14ac:dyDescent="0.15">
      <c r="A10292" t="s">
        <v>11908</v>
      </c>
      <c r="B10292" s="6">
        <v>1853397</v>
      </c>
    </row>
    <row r="10293" spans="1:2" x14ac:dyDescent="0.15">
      <c r="A10293" t="s">
        <v>11909</v>
      </c>
      <c r="B10293" s="6">
        <v>1810997</v>
      </c>
    </row>
    <row r="10294" spans="1:2" x14ac:dyDescent="0.15">
      <c r="A10294" t="s">
        <v>11910</v>
      </c>
      <c r="B10294" s="6">
        <v>1819493</v>
      </c>
    </row>
    <row r="10295" spans="1:2" x14ac:dyDescent="0.15">
      <c r="A10295" t="s">
        <v>2542</v>
      </c>
      <c r="B10295" s="6">
        <v>791908</v>
      </c>
    </row>
    <row r="10296" spans="1:2" x14ac:dyDescent="0.15">
      <c r="A10296" t="s">
        <v>2537</v>
      </c>
      <c r="B10296" s="6">
        <v>791908</v>
      </c>
    </row>
    <row r="10297" spans="1:2" x14ac:dyDescent="0.15">
      <c r="A10297" t="s">
        <v>11911</v>
      </c>
      <c r="B10297" s="6">
        <v>1823652</v>
      </c>
    </row>
    <row r="10298" spans="1:2" x14ac:dyDescent="0.15">
      <c r="A10298" t="s">
        <v>11912</v>
      </c>
      <c r="B10298" s="6">
        <v>1823652</v>
      </c>
    </row>
    <row r="10299" spans="1:2" x14ac:dyDescent="0.15">
      <c r="A10299" t="s">
        <v>2543</v>
      </c>
      <c r="B10299" s="6">
        <v>1101026</v>
      </c>
    </row>
    <row r="10300" spans="1:2" x14ac:dyDescent="0.15">
      <c r="A10300" t="s">
        <v>11913</v>
      </c>
      <c r="B10300" s="6">
        <v>1849408</v>
      </c>
    </row>
    <row r="10301" spans="1:2" x14ac:dyDescent="0.15">
      <c r="A10301" t="s">
        <v>11914</v>
      </c>
      <c r="B10301" s="6">
        <v>1849408</v>
      </c>
    </row>
    <row r="10302" spans="1:2" x14ac:dyDescent="0.15">
      <c r="A10302" t="s">
        <v>11915</v>
      </c>
      <c r="B10302" s="6">
        <v>1415311</v>
      </c>
    </row>
    <row r="10303" spans="1:2" x14ac:dyDescent="0.15">
      <c r="A10303" t="s">
        <v>11916</v>
      </c>
      <c r="B10303" s="6">
        <v>1802749</v>
      </c>
    </row>
    <row r="10304" spans="1:2" x14ac:dyDescent="0.15">
      <c r="A10304" t="s">
        <v>11917</v>
      </c>
      <c r="B10304" s="6">
        <v>1877787</v>
      </c>
    </row>
    <row r="10305" spans="1:2" x14ac:dyDescent="0.15">
      <c r="A10305" t="s">
        <v>11918</v>
      </c>
      <c r="B10305" s="6">
        <v>1844270</v>
      </c>
    </row>
    <row r="10306" spans="1:2" x14ac:dyDescent="0.15">
      <c r="A10306" t="s">
        <v>11919</v>
      </c>
      <c r="B10306" s="6">
        <v>1844270</v>
      </c>
    </row>
    <row r="10307" spans="1:2" x14ac:dyDescent="0.15">
      <c r="A10307" t="s">
        <v>11920</v>
      </c>
      <c r="B10307" s="6">
        <v>109380</v>
      </c>
    </row>
    <row r="10308" spans="1:2" x14ac:dyDescent="0.15">
      <c r="A10308" t="s">
        <v>11921</v>
      </c>
      <c r="B10308" s="6">
        <v>109380</v>
      </c>
    </row>
    <row r="10309" spans="1:2" x14ac:dyDescent="0.15">
      <c r="A10309" t="s">
        <v>11922</v>
      </c>
      <c r="B10309" s="6">
        <v>109380</v>
      </c>
    </row>
    <row r="10310" spans="1:2" x14ac:dyDescent="0.15">
      <c r="A10310" t="s">
        <v>11923</v>
      </c>
      <c r="B10310" s="6">
        <v>1907730</v>
      </c>
    </row>
    <row r="10311" spans="1:2" x14ac:dyDescent="0.15">
      <c r="A10311" t="s">
        <v>11924</v>
      </c>
      <c r="B10311" s="6">
        <v>1415311</v>
      </c>
    </row>
    <row r="10312" spans="1:2" x14ac:dyDescent="0.15">
      <c r="A10312" t="s">
        <v>11925</v>
      </c>
      <c r="B10312" s="6">
        <v>1644903</v>
      </c>
    </row>
    <row r="10313" spans="1:2" x14ac:dyDescent="0.15">
      <c r="A10313" t="s">
        <v>11926</v>
      </c>
      <c r="B10313" s="6">
        <v>1415311</v>
      </c>
    </row>
    <row r="10314" spans="1:2" x14ac:dyDescent="0.15">
      <c r="A10314" t="s">
        <v>11927</v>
      </c>
      <c r="B10314" s="6">
        <v>853180</v>
      </c>
    </row>
    <row r="10315" spans="1:2" x14ac:dyDescent="0.15">
      <c r="A10315" t="s">
        <v>11928</v>
      </c>
      <c r="B10315" s="6">
        <v>312070</v>
      </c>
    </row>
    <row r="10316" spans="1:2" x14ac:dyDescent="0.15">
      <c r="A10316" t="s">
        <v>11929</v>
      </c>
      <c r="B10316" s="6">
        <v>312070</v>
      </c>
    </row>
    <row r="10317" spans="1:2" x14ac:dyDescent="0.15">
      <c r="A10317" t="s">
        <v>11930</v>
      </c>
      <c r="B10317" s="6">
        <v>1822877</v>
      </c>
    </row>
    <row r="10318" spans="1:2" x14ac:dyDescent="0.15">
      <c r="A10318" t="s">
        <v>11931</v>
      </c>
      <c r="B10318" s="6">
        <v>1822877</v>
      </c>
    </row>
    <row r="10319" spans="1:2" x14ac:dyDescent="0.15">
      <c r="A10319" t="s">
        <v>11932</v>
      </c>
      <c r="B10319" s="6">
        <v>1820209</v>
      </c>
    </row>
    <row r="10320" spans="1:2" x14ac:dyDescent="0.15">
      <c r="A10320" t="s">
        <v>11933</v>
      </c>
      <c r="B10320" s="6">
        <v>1840199</v>
      </c>
    </row>
    <row r="10321" spans="1:2" x14ac:dyDescent="0.15">
      <c r="A10321" t="s">
        <v>11934</v>
      </c>
      <c r="B10321" s="6">
        <v>1840199</v>
      </c>
    </row>
    <row r="10322" spans="1:2" x14ac:dyDescent="0.15">
      <c r="A10322" t="s">
        <v>11935</v>
      </c>
      <c r="B10322" s="6">
        <v>1212545</v>
      </c>
    </row>
    <row r="10323" spans="1:2" x14ac:dyDescent="0.15">
      <c r="A10323" t="s">
        <v>11936</v>
      </c>
      <c r="B10323" s="6">
        <v>936528</v>
      </c>
    </row>
    <row r="10324" spans="1:2" x14ac:dyDescent="0.15">
      <c r="A10324" t="s">
        <v>11937</v>
      </c>
      <c r="B10324" s="6">
        <v>929008</v>
      </c>
    </row>
    <row r="10325" spans="1:2" x14ac:dyDescent="0.15">
      <c r="A10325" t="s">
        <v>11938</v>
      </c>
      <c r="B10325" s="6">
        <v>1471824</v>
      </c>
    </row>
    <row r="10326" spans="1:2" x14ac:dyDescent="0.15">
      <c r="A10326" t="s">
        <v>11939</v>
      </c>
      <c r="B10326" s="6">
        <v>1866501</v>
      </c>
    </row>
    <row r="10327" spans="1:2" x14ac:dyDescent="0.15">
      <c r="A10327" t="s">
        <v>11940</v>
      </c>
      <c r="B10327" s="6">
        <v>801337</v>
      </c>
    </row>
    <row r="10328" spans="1:2" x14ac:dyDescent="0.15">
      <c r="A10328" t="s">
        <v>11941</v>
      </c>
      <c r="B10328" s="6">
        <v>885275</v>
      </c>
    </row>
    <row r="10329" spans="1:2" x14ac:dyDescent="0.15">
      <c r="A10329" t="s">
        <v>11942</v>
      </c>
      <c r="B10329" s="6">
        <v>1868419</v>
      </c>
    </row>
    <row r="10330" spans="1:2" x14ac:dyDescent="0.15">
      <c r="A10330" t="s">
        <v>11943</v>
      </c>
      <c r="B10330" s="6">
        <v>1868419</v>
      </c>
    </row>
    <row r="10331" spans="1:2" x14ac:dyDescent="0.15">
      <c r="A10331" t="s">
        <v>11944</v>
      </c>
      <c r="B10331" s="6">
        <v>1883983</v>
      </c>
    </row>
    <row r="10332" spans="1:2" x14ac:dyDescent="0.15">
      <c r="A10332" t="s">
        <v>11945</v>
      </c>
      <c r="B10332" s="6">
        <v>1883983</v>
      </c>
    </row>
    <row r="10333" spans="1:2" x14ac:dyDescent="0.15">
      <c r="A10333" t="s">
        <v>11946</v>
      </c>
      <c r="B10333" s="6">
        <v>1701963</v>
      </c>
    </row>
    <row r="10334" spans="1:2" x14ac:dyDescent="0.15">
      <c r="A10334" t="s">
        <v>11947</v>
      </c>
      <c r="B10334" s="6">
        <v>1822145</v>
      </c>
    </row>
    <row r="10335" spans="1:2" x14ac:dyDescent="0.15">
      <c r="A10335" t="s">
        <v>11948</v>
      </c>
      <c r="B10335" s="6">
        <v>1822145</v>
      </c>
    </row>
    <row r="10336" spans="1:2" x14ac:dyDescent="0.15">
      <c r="A10336" t="s">
        <v>11949</v>
      </c>
      <c r="B10336" s="6">
        <v>1822145</v>
      </c>
    </row>
    <row r="10337" spans="1:2" x14ac:dyDescent="0.15">
      <c r="A10337" t="s">
        <v>11950</v>
      </c>
      <c r="B10337" s="6">
        <v>1823884</v>
      </c>
    </row>
    <row r="10338" spans="1:2" x14ac:dyDescent="0.15">
      <c r="A10338" t="s">
        <v>11951</v>
      </c>
      <c r="B10338" s="6">
        <v>1623590</v>
      </c>
    </row>
    <row r="10339" spans="1:2" x14ac:dyDescent="0.15">
      <c r="A10339" t="s">
        <v>11952</v>
      </c>
      <c r="B10339" s="6">
        <v>1834045</v>
      </c>
    </row>
    <row r="10340" spans="1:2" x14ac:dyDescent="0.15">
      <c r="A10340" t="s">
        <v>11953</v>
      </c>
      <c r="B10340" s="6">
        <v>1527541</v>
      </c>
    </row>
    <row r="10341" spans="1:2" x14ac:dyDescent="0.15">
      <c r="A10341" t="s">
        <v>11954</v>
      </c>
      <c r="B10341" s="6">
        <v>1708410</v>
      </c>
    </row>
    <row r="10342" spans="1:2" x14ac:dyDescent="0.15">
      <c r="A10342" t="s">
        <v>11955</v>
      </c>
      <c r="B10342" s="6">
        <v>312070</v>
      </c>
    </row>
    <row r="10343" spans="1:2" x14ac:dyDescent="0.15">
      <c r="A10343" t="s">
        <v>11956</v>
      </c>
      <c r="B10343" s="6">
        <v>72971</v>
      </c>
    </row>
    <row r="10344" spans="1:2" x14ac:dyDescent="0.15">
      <c r="A10344" t="s">
        <v>11957</v>
      </c>
      <c r="B10344" s="6">
        <v>72971</v>
      </c>
    </row>
    <row r="10345" spans="1:2" x14ac:dyDescent="0.15">
      <c r="A10345" t="s">
        <v>11958</v>
      </c>
      <c r="B10345" s="6">
        <v>1603923</v>
      </c>
    </row>
    <row r="10346" spans="1:2" x14ac:dyDescent="0.15">
      <c r="A10346" t="s">
        <v>11959</v>
      </c>
      <c r="B10346" s="6">
        <v>1586009</v>
      </c>
    </row>
    <row r="10347" spans="1:2" x14ac:dyDescent="0.15">
      <c r="A10347" t="s">
        <v>11960</v>
      </c>
      <c r="B10347" s="6">
        <v>1864448</v>
      </c>
    </row>
    <row r="10348" spans="1:2" x14ac:dyDescent="0.15">
      <c r="A10348" t="s">
        <v>11961</v>
      </c>
      <c r="B10348" s="6">
        <v>107815</v>
      </c>
    </row>
    <row r="10349" spans="1:2" x14ac:dyDescent="0.15">
      <c r="A10349" t="s">
        <v>11962</v>
      </c>
      <c r="B10349" s="6">
        <v>1877557</v>
      </c>
    </row>
    <row r="10350" spans="1:2" x14ac:dyDescent="0.15">
      <c r="A10350" t="s">
        <v>11963</v>
      </c>
      <c r="B10350" s="6">
        <v>1877557</v>
      </c>
    </row>
    <row r="10351" spans="1:2" x14ac:dyDescent="0.15">
      <c r="A10351" t="s">
        <v>11964</v>
      </c>
      <c r="B10351" s="6">
        <v>1586009</v>
      </c>
    </row>
    <row r="10352" spans="1:2" x14ac:dyDescent="0.15">
      <c r="A10352" t="s">
        <v>11965</v>
      </c>
      <c r="B10352" s="6">
        <v>1813756</v>
      </c>
    </row>
    <row r="10353" spans="1:2" x14ac:dyDescent="0.15">
      <c r="A10353" t="s">
        <v>11966</v>
      </c>
      <c r="B10353" s="6">
        <v>72971</v>
      </c>
    </row>
    <row r="10354" spans="1:2" x14ac:dyDescent="0.15">
      <c r="A10354" t="s">
        <v>11967</v>
      </c>
      <c r="B10354" s="6">
        <v>72971</v>
      </c>
    </row>
    <row r="10355" spans="1:2" x14ac:dyDescent="0.15">
      <c r="A10355" t="s">
        <v>11968</v>
      </c>
      <c r="B10355" s="6">
        <v>1836074</v>
      </c>
    </row>
    <row r="10356" spans="1:2" x14ac:dyDescent="0.15">
      <c r="A10356" t="s">
        <v>11969</v>
      </c>
      <c r="B10356" s="6">
        <v>1836074</v>
      </c>
    </row>
    <row r="10357" spans="1:2" x14ac:dyDescent="0.15">
      <c r="A10357" t="s">
        <v>11970</v>
      </c>
      <c r="B10357" s="6">
        <v>1851174</v>
      </c>
    </row>
    <row r="10358" spans="1:2" x14ac:dyDescent="0.15">
      <c r="A10358" t="s">
        <v>11971</v>
      </c>
      <c r="B10358" s="6">
        <v>1836075</v>
      </c>
    </row>
    <row r="10359" spans="1:2" x14ac:dyDescent="0.15">
      <c r="A10359" t="s">
        <v>11972</v>
      </c>
      <c r="B10359" s="6">
        <v>1836075</v>
      </c>
    </row>
    <row r="10360" spans="1:2" x14ac:dyDescent="0.15">
      <c r="A10360" t="s">
        <v>11973</v>
      </c>
      <c r="B10360" s="6">
        <v>1843714</v>
      </c>
    </row>
    <row r="10361" spans="1:2" x14ac:dyDescent="0.15">
      <c r="A10361" t="s">
        <v>11974</v>
      </c>
      <c r="B10361" s="6">
        <v>1843714</v>
      </c>
    </row>
    <row r="10362" spans="1:2" x14ac:dyDescent="0.15">
      <c r="A10362" t="s">
        <v>11975</v>
      </c>
      <c r="B10362" s="6">
        <v>1558740</v>
      </c>
    </row>
    <row r="10363" spans="1:2" x14ac:dyDescent="0.15">
      <c r="A10363" t="s">
        <v>11976</v>
      </c>
      <c r="B10363" s="6">
        <v>1096275</v>
      </c>
    </row>
    <row r="10364" spans="1:2" x14ac:dyDescent="0.15">
      <c r="A10364" t="s">
        <v>11977</v>
      </c>
      <c r="B10364" s="6">
        <v>1255474</v>
      </c>
    </row>
    <row r="10365" spans="1:2" x14ac:dyDescent="0.15">
      <c r="A10365" t="s">
        <v>11978</v>
      </c>
      <c r="B10365" s="6">
        <v>1255474</v>
      </c>
    </row>
    <row r="10366" spans="1:2" x14ac:dyDescent="0.15">
      <c r="A10366" t="s">
        <v>11979</v>
      </c>
      <c r="B10366" s="6">
        <v>107140</v>
      </c>
    </row>
    <row r="10367" spans="1:2" x14ac:dyDescent="0.15">
      <c r="A10367" t="s">
        <v>11980</v>
      </c>
      <c r="B10367" s="6">
        <v>1854463</v>
      </c>
    </row>
    <row r="10368" spans="1:2" x14ac:dyDescent="0.15">
      <c r="A10368" t="s">
        <v>11981</v>
      </c>
      <c r="B10368" s="6">
        <v>1854463</v>
      </c>
    </row>
    <row r="10369" spans="1:2" x14ac:dyDescent="0.15">
      <c r="A10369" t="s">
        <v>11982</v>
      </c>
      <c r="B10369" s="6">
        <v>1854463</v>
      </c>
    </row>
    <row r="10370" spans="1:2" x14ac:dyDescent="0.15">
      <c r="A10370" t="s">
        <v>11983</v>
      </c>
      <c r="B10370" s="6">
        <v>1828438</v>
      </c>
    </row>
    <row r="10371" spans="1:2" x14ac:dyDescent="0.15">
      <c r="A10371" t="s">
        <v>11984</v>
      </c>
      <c r="B10371" s="6">
        <v>1875257</v>
      </c>
    </row>
    <row r="10372" spans="1:2" x14ac:dyDescent="0.15">
      <c r="A10372" t="s">
        <v>11985</v>
      </c>
      <c r="B10372" s="6">
        <v>1875257</v>
      </c>
    </row>
    <row r="10373" spans="1:2" x14ac:dyDescent="0.15">
      <c r="A10373" t="s">
        <v>11986</v>
      </c>
      <c r="B10373" s="6">
        <v>1848364</v>
      </c>
    </row>
    <row r="10374" spans="1:2" x14ac:dyDescent="0.15">
      <c r="A10374" t="s">
        <v>11987</v>
      </c>
      <c r="B10374" s="6">
        <v>1848364</v>
      </c>
    </row>
    <row r="10375" spans="1:2" x14ac:dyDescent="0.15">
      <c r="A10375" t="s">
        <v>2541</v>
      </c>
      <c r="B10375" s="6">
        <v>1335105</v>
      </c>
    </row>
    <row r="10376" spans="1:2" x14ac:dyDescent="0.15">
      <c r="A10376" t="s">
        <v>11988</v>
      </c>
      <c r="B10376" s="6">
        <v>1825437</v>
      </c>
    </row>
    <row r="10377" spans="1:2" x14ac:dyDescent="0.15">
      <c r="A10377" t="s">
        <v>11989</v>
      </c>
      <c r="B10377" s="6">
        <v>1825437</v>
      </c>
    </row>
    <row r="10378" spans="1:2" x14ac:dyDescent="0.15">
      <c r="A10378" t="s">
        <v>11990</v>
      </c>
      <c r="B10378" s="6">
        <v>1855756</v>
      </c>
    </row>
    <row r="10379" spans="1:2" x14ac:dyDescent="0.15">
      <c r="A10379" t="s">
        <v>11991</v>
      </c>
      <c r="B10379" s="6">
        <v>1845991</v>
      </c>
    </row>
    <row r="10380" spans="1:2" x14ac:dyDescent="0.15">
      <c r="A10380" t="s">
        <v>11992</v>
      </c>
      <c r="B10380" s="6">
        <v>1845991</v>
      </c>
    </row>
    <row r="10381" spans="1:2" x14ac:dyDescent="0.15">
      <c r="A10381" t="s">
        <v>11993</v>
      </c>
      <c r="B10381" s="6">
        <v>1824153</v>
      </c>
    </row>
    <row r="10382" spans="1:2" x14ac:dyDescent="0.15">
      <c r="A10382" t="s">
        <v>11994</v>
      </c>
      <c r="B10382" s="6">
        <v>1818644</v>
      </c>
    </row>
    <row r="10383" spans="1:2" x14ac:dyDescent="0.15">
      <c r="A10383" t="s">
        <v>11995</v>
      </c>
      <c r="B10383" s="6">
        <v>1880151</v>
      </c>
    </row>
    <row r="10384" spans="1:2" x14ac:dyDescent="0.15">
      <c r="A10384" t="s">
        <v>11996</v>
      </c>
      <c r="B10384" s="6">
        <v>1880151</v>
      </c>
    </row>
    <row r="10385" spans="1:2" x14ac:dyDescent="0.15">
      <c r="A10385" t="s">
        <v>11997</v>
      </c>
      <c r="B10385" s="6">
        <v>1860871</v>
      </c>
    </row>
    <row r="10386" spans="1:2" x14ac:dyDescent="0.15">
      <c r="A10386" t="s">
        <v>11998</v>
      </c>
      <c r="B10386" s="6">
        <v>1860871</v>
      </c>
    </row>
    <row r="10387" spans="1:2" x14ac:dyDescent="0.15">
      <c r="A10387" t="s">
        <v>11999</v>
      </c>
      <c r="B10387" s="6">
        <v>1883814</v>
      </c>
    </row>
    <row r="10388" spans="1:2" x14ac:dyDescent="0.15">
      <c r="A10388" t="s">
        <v>12000</v>
      </c>
      <c r="B10388" s="6">
        <v>1883814</v>
      </c>
    </row>
    <row r="10389" spans="1:2" x14ac:dyDescent="0.15">
      <c r="A10389" t="s">
        <v>12001</v>
      </c>
      <c r="B10389" s="6">
        <v>1832300</v>
      </c>
    </row>
    <row r="10390" spans="1:2" x14ac:dyDescent="0.15">
      <c r="A10390" t="s">
        <v>12002</v>
      </c>
      <c r="B10390" s="6">
        <v>1832300</v>
      </c>
    </row>
    <row r="10391" spans="1:2" x14ac:dyDescent="0.15">
      <c r="A10391" t="s">
        <v>12003</v>
      </c>
      <c r="B10391" s="6">
        <v>1879297</v>
      </c>
    </row>
    <row r="10392" spans="1:2" x14ac:dyDescent="0.15">
      <c r="A10392" t="s">
        <v>12004</v>
      </c>
      <c r="B10392" s="6">
        <v>1879297</v>
      </c>
    </row>
    <row r="10393" spans="1:2" x14ac:dyDescent="0.15">
      <c r="A10393" t="s">
        <v>12005</v>
      </c>
      <c r="B10393" s="6">
        <v>1823575</v>
      </c>
    </row>
    <row r="10394" spans="1:2" x14ac:dyDescent="0.15">
      <c r="A10394" t="s">
        <v>12006</v>
      </c>
      <c r="B10394" s="6">
        <v>1823575</v>
      </c>
    </row>
    <row r="10395" spans="1:2" x14ac:dyDescent="0.15">
      <c r="A10395" t="s">
        <v>12007</v>
      </c>
      <c r="B10395" s="6">
        <v>1848323</v>
      </c>
    </row>
    <row r="10396" spans="1:2" x14ac:dyDescent="0.15">
      <c r="A10396" t="s">
        <v>12008</v>
      </c>
      <c r="B10396" s="6">
        <v>1848323</v>
      </c>
    </row>
    <row r="10397" spans="1:2" x14ac:dyDescent="0.15">
      <c r="A10397" t="s">
        <v>12009</v>
      </c>
      <c r="B10397" s="6">
        <v>1840780</v>
      </c>
    </row>
    <row r="10398" spans="1:2" x14ac:dyDescent="0.15">
      <c r="A10398" t="s">
        <v>12010</v>
      </c>
      <c r="B10398" s="6">
        <v>1831992</v>
      </c>
    </row>
    <row r="10399" spans="1:2" x14ac:dyDescent="0.15">
      <c r="A10399" t="s">
        <v>12011</v>
      </c>
      <c r="B10399" s="6">
        <v>1831992</v>
      </c>
    </row>
    <row r="10400" spans="1:2" x14ac:dyDescent="0.15">
      <c r="A10400" t="s">
        <v>12012</v>
      </c>
      <c r="B10400" s="6">
        <v>1835512</v>
      </c>
    </row>
    <row r="10401" spans="1:2" x14ac:dyDescent="0.15">
      <c r="A10401" t="s">
        <v>12013</v>
      </c>
      <c r="B10401" s="6">
        <v>1815103</v>
      </c>
    </row>
    <row r="10402" spans="1:2" x14ac:dyDescent="0.15">
      <c r="A10402" t="s">
        <v>12014</v>
      </c>
      <c r="B10402" s="6">
        <v>1815103</v>
      </c>
    </row>
    <row r="10403" spans="1:2" x14ac:dyDescent="0.15">
      <c r="A10403" t="s">
        <v>12015</v>
      </c>
      <c r="B10403" s="6">
        <v>1685428</v>
      </c>
    </row>
    <row r="10404" spans="1:2" x14ac:dyDescent="0.15">
      <c r="A10404" t="s">
        <v>12016</v>
      </c>
      <c r="B10404" s="6">
        <v>1831868</v>
      </c>
    </row>
    <row r="10405" spans="1:2" x14ac:dyDescent="0.15">
      <c r="A10405" t="s">
        <v>12017</v>
      </c>
      <c r="B10405" s="6">
        <v>1831868</v>
      </c>
    </row>
    <row r="10406" spans="1:2" x14ac:dyDescent="0.15">
      <c r="A10406" t="s">
        <v>12018</v>
      </c>
      <c r="B10406" s="6">
        <v>1867287</v>
      </c>
    </row>
    <row r="10407" spans="1:2" x14ac:dyDescent="0.15">
      <c r="A10407" t="s">
        <v>12019</v>
      </c>
      <c r="B10407" s="6">
        <v>1867287</v>
      </c>
    </row>
    <row r="10408" spans="1:2" x14ac:dyDescent="0.15">
      <c r="A10408" t="s">
        <v>12020</v>
      </c>
      <c r="B10408" s="6">
        <v>1867287</v>
      </c>
    </row>
    <row r="10409" spans="1:2" x14ac:dyDescent="0.15">
      <c r="A10409" t="s">
        <v>12021</v>
      </c>
      <c r="B10409" s="6">
        <v>1611983</v>
      </c>
    </row>
    <row r="10410" spans="1:2" x14ac:dyDescent="0.15">
      <c r="A10410" t="s">
        <v>12022</v>
      </c>
      <c r="B10410" s="6">
        <v>1830162</v>
      </c>
    </row>
    <row r="10411" spans="1:2" x14ac:dyDescent="0.15">
      <c r="A10411" t="s">
        <v>12023</v>
      </c>
      <c r="B10411" s="6">
        <v>1495240</v>
      </c>
    </row>
    <row r="10412" spans="1:2" x14ac:dyDescent="0.15">
      <c r="A10412" t="s">
        <v>12024</v>
      </c>
      <c r="B10412" s="6">
        <v>1868269</v>
      </c>
    </row>
    <row r="10413" spans="1:2" x14ac:dyDescent="0.15">
      <c r="A10413" t="s">
        <v>12025</v>
      </c>
      <c r="B10413" s="6">
        <v>1868269</v>
      </c>
    </row>
    <row r="10414" spans="1:2" x14ac:dyDescent="0.15">
      <c r="A10414" t="s">
        <v>12026</v>
      </c>
      <c r="B10414" s="6">
        <v>1847846</v>
      </c>
    </row>
    <row r="10415" spans="1:2" x14ac:dyDescent="0.15">
      <c r="A10415" t="s">
        <v>12027</v>
      </c>
      <c r="B10415" s="6">
        <v>1847846</v>
      </c>
    </row>
    <row r="10416" spans="1:2" x14ac:dyDescent="0.15">
      <c r="A10416" t="s">
        <v>12028</v>
      </c>
      <c r="B10416" s="6">
        <v>1841024</v>
      </c>
    </row>
    <row r="10417" spans="1:2" x14ac:dyDescent="0.15">
      <c r="A10417" t="s">
        <v>12029</v>
      </c>
      <c r="B10417" s="6">
        <v>1841024</v>
      </c>
    </row>
    <row r="10418" spans="1:2" x14ac:dyDescent="0.15">
      <c r="A10418" t="s">
        <v>12030</v>
      </c>
      <c r="B10418" s="6">
        <v>1844642</v>
      </c>
    </row>
    <row r="10419" spans="1:2" x14ac:dyDescent="0.15">
      <c r="A10419" t="s">
        <v>12031</v>
      </c>
      <c r="B10419" s="6">
        <v>1844642</v>
      </c>
    </row>
    <row r="10420" spans="1:2" x14ac:dyDescent="0.15">
      <c r="A10420" t="s">
        <v>12032</v>
      </c>
      <c r="B10420" s="6">
        <v>1802450</v>
      </c>
    </row>
    <row r="10421" spans="1:2" x14ac:dyDescent="0.15">
      <c r="A10421" t="s">
        <v>12033</v>
      </c>
      <c r="B10421" s="6">
        <v>1802450</v>
      </c>
    </row>
    <row r="10422" spans="1:2" x14ac:dyDescent="0.15">
      <c r="A10422" t="s">
        <v>12034</v>
      </c>
      <c r="B10422" s="6">
        <v>1875547</v>
      </c>
    </row>
    <row r="10423" spans="1:2" x14ac:dyDescent="0.15">
      <c r="A10423" t="s">
        <v>12035</v>
      </c>
      <c r="B10423" s="6">
        <v>1842373</v>
      </c>
    </row>
    <row r="10424" spans="1:2" x14ac:dyDescent="0.15">
      <c r="A10424" t="s">
        <v>12036</v>
      </c>
      <c r="B10424" s="6">
        <v>1842373</v>
      </c>
    </row>
    <row r="10425" spans="1:2" x14ac:dyDescent="0.15">
      <c r="A10425" t="s">
        <v>12037</v>
      </c>
      <c r="B10425" s="6">
        <v>1847577</v>
      </c>
    </row>
    <row r="10426" spans="1:2" x14ac:dyDescent="0.15">
      <c r="A10426" t="s">
        <v>12038</v>
      </c>
      <c r="B10426" s="6">
        <v>312070</v>
      </c>
    </row>
    <row r="10427" spans="1:2" x14ac:dyDescent="0.15">
      <c r="A10427" t="s">
        <v>12039</v>
      </c>
      <c r="B10427" s="6">
        <v>1836337</v>
      </c>
    </row>
    <row r="10428" spans="1:2" x14ac:dyDescent="0.15">
      <c r="A10428" t="s">
        <v>12040</v>
      </c>
      <c r="B10428" s="6">
        <v>1836337</v>
      </c>
    </row>
    <row r="10429" spans="1:2" x14ac:dyDescent="0.15">
      <c r="A10429" t="s">
        <v>12041</v>
      </c>
      <c r="B10429" s="6">
        <v>1806524</v>
      </c>
    </row>
    <row r="10430" spans="1:2" x14ac:dyDescent="0.15">
      <c r="A10430" t="s">
        <v>12042</v>
      </c>
      <c r="B10430" s="6">
        <v>886163</v>
      </c>
    </row>
    <row r="10431" spans="1:2" x14ac:dyDescent="0.15">
      <c r="A10431" t="s">
        <v>12043</v>
      </c>
      <c r="B10431" s="6">
        <v>61004</v>
      </c>
    </row>
    <row r="10432" spans="1:2" x14ac:dyDescent="0.15">
      <c r="A10432" t="s">
        <v>12044</v>
      </c>
      <c r="B10432" s="6">
        <v>1547546</v>
      </c>
    </row>
    <row r="10433" spans="1:2" x14ac:dyDescent="0.15">
      <c r="A10433" t="s">
        <v>12045</v>
      </c>
      <c r="B10433" s="6">
        <v>1822873</v>
      </c>
    </row>
    <row r="10434" spans="1:2" x14ac:dyDescent="0.15">
      <c r="A10434" t="s">
        <v>12046</v>
      </c>
      <c r="B10434" s="6">
        <v>1785592</v>
      </c>
    </row>
    <row r="10435" spans="1:2" x14ac:dyDescent="0.15">
      <c r="A10435" t="s">
        <v>12047</v>
      </c>
      <c r="B10435" s="6">
        <v>948320</v>
      </c>
    </row>
    <row r="10436" spans="1:2" x14ac:dyDescent="0.15">
      <c r="A10436" t="s">
        <v>12048</v>
      </c>
      <c r="B10436" s="6">
        <v>1834628</v>
      </c>
    </row>
    <row r="10437" spans="1:2" x14ac:dyDescent="0.15">
      <c r="A10437" t="s">
        <v>12049</v>
      </c>
      <c r="B10437" s="6">
        <v>1834628</v>
      </c>
    </row>
    <row r="10438" spans="1:2" x14ac:dyDescent="0.15">
      <c r="A10438" t="s">
        <v>12050</v>
      </c>
      <c r="B10438" s="6">
        <v>1818346</v>
      </c>
    </row>
    <row r="10439" spans="1:2" x14ac:dyDescent="0.15">
      <c r="A10439" t="s">
        <v>12051</v>
      </c>
      <c r="B10439" s="6">
        <v>1818346</v>
      </c>
    </row>
    <row r="10440" spans="1:2" x14ac:dyDescent="0.15">
      <c r="A10440" t="s">
        <v>12052</v>
      </c>
      <c r="B10440" s="6">
        <v>1851266</v>
      </c>
    </row>
    <row r="10441" spans="1:2" x14ac:dyDescent="0.15">
      <c r="A10441" t="s">
        <v>12053</v>
      </c>
      <c r="B10441" s="6">
        <v>1851266</v>
      </c>
    </row>
    <row r="10442" spans="1:2" x14ac:dyDescent="0.15">
      <c r="A10442" t="s">
        <v>2529</v>
      </c>
      <c r="B10442" s="6">
        <v>1348362</v>
      </c>
    </row>
    <row r="10443" spans="1:2" x14ac:dyDescent="0.15">
      <c r="A10443" t="s">
        <v>12054</v>
      </c>
      <c r="B10443" s="6">
        <v>1834974</v>
      </c>
    </row>
    <row r="10444" spans="1:2" x14ac:dyDescent="0.15">
      <c r="A10444" t="s">
        <v>12055</v>
      </c>
      <c r="B10444" s="6">
        <v>1029730</v>
      </c>
    </row>
    <row r="10445" spans="1:2" x14ac:dyDescent="0.15">
      <c r="A10445" t="s">
        <v>12056</v>
      </c>
      <c r="B10445" s="6">
        <v>1673481</v>
      </c>
    </row>
    <row r="10446" spans="1:2" x14ac:dyDescent="0.15">
      <c r="A10446" t="s">
        <v>12057</v>
      </c>
      <c r="B10446" s="6">
        <v>1029730</v>
      </c>
    </row>
    <row r="10447" spans="1:2" x14ac:dyDescent="0.15">
      <c r="A10447" t="s">
        <v>12058</v>
      </c>
      <c r="B10447" s="6">
        <v>1855450</v>
      </c>
    </row>
    <row r="10448" spans="1:2" x14ac:dyDescent="0.15">
      <c r="A10448" t="s">
        <v>12059</v>
      </c>
      <c r="B10448" s="6">
        <v>1855450</v>
      </c>
    </row>
    <row r="10449" spans="1:2" x14ac:dyDescent="0.15">
      <c r="A10449" t="s">
        <v>12060</v>
      </c>
      <c r="B10449" s="6">
        <v>1823767</v>
      </c>
    </row>
    <row r="10450" spans="1:2" x14ac:dyDescent="0.15">
      <c r="A10450" t="s">
        <v>12061</v>
      </c>
      <c r="B10450" s="6">
        <v>1841383</v>
      </c>
    </row>
    <row r="10451" spans="1:2" x14ac:dyDescent="0.15">
      <c r="A10451" t="s">
        <v>12062</v>
      </c>
      <c r="B10451" s="6">
        <v>1841383</v>
      </c>
    </row>
    <row r="10452" spans="1:2" x14ac:dyDescent="0.15">
      <c r="A10452" t="s">
        <v>12063</v>
      </c>
      <c r="B10452" s="6">
        <v>1723648</v>
      </c>
    </row>
    <row r="10453" spans="1:2" x14ac:dyDescent="0.15">
      <c r="A10453" t="s">
        <v>12064</v>
      </c>
      <c r="B10453" s="6">
        <v>1826000</v>
      </c>
    </row>
    <row r="10454" spans="1:2" x14ac:dyDescent="0.15">
      <c r="A10454" t="s">
        <v>12065</v>
      </c>
      <c r="B10454" s="6">
        <v>1496254</v>
      </c>
    </row>
    <row r="10455" spans="1:2" x14ac:dyDescent="0.15">
      <c r="A10455" t="s">
        <v>12066</v>
      </c>
      <c r="B10455" s="6">
        <v>1496254</v>
      </c>
    </row>
    <row r="10456" spans="1:2" x14ac:dyDescent="0.15">
      <c r="A10456" t="s">
        <v>12067</v>
      </c>
      <c r="B10456" s="6">
        <v>1859007</v>
      </c>
    </row>
    <row r="10457" spans="1:2" x14ac:dyDescent="0.15">
      <c r="A10457" t="s">
        <v>12068</v>
      </c>
      <c r="B10457" s="6">
        <v>1859007</v>
      </c>
    </row>
    <row r="10458" spans="1:2" x14ac:dyDescent="0.15">
      <c r="A10458" t="s">
        <v>12069</v>
      </c>
      <c r="B10458" s="6">
        <v>1721386</v>
      </c>
    </row>
    <row r="10459" spans="1:2" x14ac:dyDescent="0.15">
      <c r="A10459" t="s">
        <v>12070</v>
      </c>
      <c r="B10459" s="6">
        <v>1759008</v>
      </c>
    </row>
    <row r="10460" spans="1:2" x14ac:dyDescent="0.15">
      <c r="A10460" t="s">
        <v>12071</v>
      </c>
      <c r="B10460" s="6">
        <v>1841585</v>
      </c>
    </row>
    <row r="10461" spans="1:2" x14ac:dyDescent="0.15">
      <c r="A10461" t="s">
        <v>12072</v>
      </c>
      <c r="B10461" s="6">
        <v>1841585</v>
      </c>
    </row>
    <row r="10462" spans="1:2" x14ac:dyDescent="0.15">
      <c r="A10462" t="s">
        <v>12073</v>
      </c>
      <c r="B10462" s="6">
        <v>1000209</v>
      </c>
    </row>
    <row r="10463" spans="1:2" x14ac:dyDescent="0.15">
      <c r="A10463" t="s">
        <v>12074</v>
      </c>
      <c r="B10463" s="6">
        <v>1629019</v>
      </c>
    </row>
    <row r="10464" spans="1:2" x14ac:dyDescent="0.15">
      <c r="A10464" t="s">
        <v>12075</v>
      </c>
      <c r="B10464" s="6">
        <v>1629019</v>
      </c>
    </row>
    <row r="10465" spans="1:2" x14ac:dyDescent="0.15">
      <c r="A10465" t="s">
        <v>12076</v>
      </c>
      <c r="B10465" s="6">
        <v>1839175</v>
      </c>
    </row>
    <row r="10466" spans="1:2" x14ac:dyDescent="0.15">
      <c r="A10466" t="s">
        <v>12077</v>
      </c>
      <c r="B10466" s="6">
        <v>1844419</v>
      </c>
    </row>
    <row r="10467" spans="1:2" x14ac:dyDescent="0.15">
      <c r="A10467" t="s">
        <v>12078</v>
      </c>
      <c r="B10467" s="6">
        <v>1870144</v>
      </c>
    </row>
    <row r="10468" spans="1:2" x14ac:dyDescent="0.15">
      <c r="A10468" t="s">
        <v>12079</v>
      </c>
      <c r="B10468" s="6">
        <v>1870144</v>
      </c>
    </row>
    <row r="10469" spans="1:2" x14ac:dyDescent="0.15">
      <c r="A10469" t="s">
        <v>12080</v>
      </c>
      <c r="B10469" s="6">
        <v>1870144</v>
      </c>
    </row>
    <row r="10470" spans="1:2" x14ac:dyDescent="0.15">
      <c r="A10470" t="s">
        <v>12081</v>
      </c>
      <c r="B10470" s="6">
        <v>1835416</v>
      </c>
    </row>
    <row r="10471" spans="1:2" x14ac:dyDescent="0.15">
      <c r="A10471" t="s">
        <v>12082</v>
      </c>
      <c r="B10471" s="6">
        <v>1835416</v>
      </c>
    </row>
    <row r="10472" spans="1:2" x14ac:dyDescent="0.15">
      <c r="A10472" t="s">
        <v>12083</v>
      </c>
      <c r="B10472" s="6">
        <v>1779474</v>
      </c>
    </row>
    <row r="10473" spans="1:2" x14ac:dyDescent="0.15">
      <c r="A10473" t="s">
        <v>12084</v>
      </c>
      <c r="B10473" s="6">
        <v>1805795</v>
      </c>
    </row>
    <row r="10474" spans="1:2" x14ac:dyDescent="0.15">
      <c r="A10474" t="s">
        <v>12085</v>
      </c>
      <c r="B10474" s="6">
        <v>1805795</v>
      </c>
    </row>
    <row r="10475" spans="1:2" x14ac:dyDescent="0.15">
      <c r="A10475" t="s">
        <v>12086</v>
      </c>
      <c r="B10475" s="6">
        <v>1840148</v>
      </c>
    </row>
    <row r="10476" spans="1:2" x14ac:dyDescent="0.15">
      <c r="A10476" t="s">
        <v>12087</v>
      </c>
      <c r="B10476" s="6">
        <v>1840148</v>
      </c>
    </row>
    <row r="10477" spans="1:2" x14ac:dyDescent="0.15">
      <c r="A10477" t="s">
        <v>12088</v>
      </c>
      <c r="B10477" s="6">
        <v>1853774</v>
      </c>
    </row>
    <row r="10478" spans="1:2" x14ac:dyDescent="0.15">
      <c r="A10478" t="s">
        <v>12089</v>
      </c>
      <c r="B10478" s="6">
        <v>1853774</v>
      </c>
    </row>
    <row r="10479" spans="1:2" x14ac:dyDescent="0.15">
      <c r="A10479" t="s">
        <v>12090</v>
      </c>
      <c r="B10479" s="6">
        <v>1859035</v>
      </c>
    </row>
    <row r="10480" spans="1:2" x14ac:dyDescent="0.15">
      <c r="A10480" t="s">
        <v>12091</v>
      </c>
      <c r="B10480" s="6">
        <v>1859035</v>
      </c>
    </row>
    <row r="10481" spans="1:2" x14ac:dyDescent="0.15">
      <c r="A10481" t="s">
        <v>12092</v>
      </c>
      <c r="B10481" s="6">
        <v>1856589</v>
      </c>
    </row>
    <row r="10482" spans="1:2" x14ac:dyDescent="0.15">
      <c r="A10482" t="s">
        <v>12093</v>
      </c>
      <c r="B10482" s="6">
        <v>1856589</v>
      </c>
    </row>
    <row r="10483" spans="1:2" x14ac:dyDescent="0.15">
      <c r="A10483" t="s">
        <v>12094</v>
      </c>
      <c r="B10483" s="6">
        <v>1837344</v>
      </c>
    </row>
    <row r="10484" spans="1:2" x14ac:dyDescent="0.15">
      <c r="A10484" t="s">
        <v>12095</v>
      </c>
      <c r="B10484" s="6">
        <v>1837344</v>
      </c>
    </row>
    <row r="10485" spans="1:2" x14ac:dyDescent="0.15">
      <c r="A10485" t="s">
        <v>12096</v>
      </c>
      <c r="B10485" s="6">
        <v>1853775</v>
      </c>
    </row>
    <row r="10486" spans="1:2" x14ac:dyDescent="0.15">
      <c r="A10486" t="s">
        <v>12097</v>
      </c>
      <c r="B10486" s="6">
        <v>1853775</v>
      </c>
    </row>
    <row r="10487" spans="1:2" x14ac:dyDescent="0.15">
      <c r="A10487" t="s">
        <v>12098</v>
      </c>
      <c r="B10487" s="6">
        <v>1856995</v>
      </c>
    </row>
    <row r="10488" spans="1:2" x14ac:dyDescent="0.15">
      <c r="A10488" t="s">
        <v>12099</v>
      </c>
      <c r="B10488" s="6">
        <v>1856995</v>
      </c>
    </row>
    <row r="10489" spans="1:2" x14ac:dyDescent="0.15">
      <c r="A10489" t="s">
        <v>12100</v>
      </c>
      <c r="B10489" s="6">
        <v>1618500</v>
      </c>
    </row>
    <row r="10490" spans="1:2" x14ac:dyDescent="0.15">
      <c r="A10490" t="s">
        <v>12101</v>
      </c>
      <c r="B10490" s="6">
        <v>1823143</v>
      </c>
    </row>
    <row r="10491" spans="1:2" x14ac:dyDescent="0.15">
      <c r="A10491" t="s">
        <v>12102</v>
      </c>
      <c r="B10491" s="6">
        <v>1823143</v>
      </c>
    </row>
    <row r="10492" spans="1:2" x14ac:dyDescent="0.15">
      <c r="A10492" t="s">
        <v>12103</v>
      </c>
      <c r="B10492" s="6">
        <v>1654595</v>
      </c>
    </row>
    <row r="10493" spans="1:2" x14ac:dyDescent="0.15">
      <c r="A10493" t="s">
        <v>12104</v>
      </c>
      <c r="B10493" s="6">
        <v>1756499</v>
      </c>
    </row>
    <row r="10494" spans="1:2" x14ac:dyDescent="0.15">
      <c r="A10494" t="s">
        <v>12105</v>
      </c>
      <c r="B10494" s="6">
        <v>860748</v>
      </c>
    </row>
    <row r="10495" spans="1:2" x14ac:dyDescent="0.15">
      <c r="A10495" t="s">
        <v>12106</v>
      </c>
      <c r="B10495" s="6">
        <v>1719489</v>
      </c>
    </row>
    <row r="10496" spans="1:2" x14ac:dyDescent="0.15">
      <c r="A10496" t="s">
        <v>12107</v>
      </c>
      <c r="B10496" s="6">
        <v>1404912</v>
      </c>
    </row>
    <row r="10497" spans="1:2" x14ac:dyDescent="0.15">
      <c r="A10497" t="s">
        <v>12108</v>
      </c>
      <c r="B10497" s="6">
        <v>1404912</v>
      </c>
    </row>
    <row r="10498" spans="1:2" x14ac:dyDescent="0.15">
      <c r="A10498" t="s">
        <v>12109</v>
      </c>
      <c r="B10498" s="6">
        <v>1823323</v>
      </c>
    </row>
    <row r="10499" spans="1:2" x14ac:dyDescent="0.15">
      <c r="A10499" t="s">
        <v>12110</v>
      </c>
      <c r="B10499" s="6">
        <v>1823323</v>
      </c>
    </row>
    <row r="10500" spans="1:2" x14ac:dyDescent="0.15">
      <c r="A10500" t="s">
        <v>12111</v>
      </c>
      <c r="B10500" s="6">
        <v>1785424</v>
      </c>
    </row>
    <row r="10501" spans="1:2" x14ac:dyDescent="0.15">
      <c r="A10501" t="s">
        <v>12112</v>
      </c>
      <c r="B10501" s="6">
        <v>1855457</v>
      </c>
    </row>
    <row r="10502" spans="1:2" x14ac:dyDescent="0.15">
      <c r="A10502" t="s">
        <v>12113</v>
      </c>
      <c r="B10502" s="6">
        <v>1885444</v>
      </c>
    </row>
    <row r="10503" spans="1:2" x14ac:dyDescent="0.15">
      <c r="A10503" t="s">
        <v>12114</v>
      </c>
      <c r="B10503" s="6">
        <v>1885444</v>
      </c>
    </row>
    <row r="10504" spans="1:2" x14ac:dyDescent="0.15">
      <c r="A10504" t="s">
        <v>12115</v>
      </c>
      <c r="B10504" s="6">
        <v>1415311</v>
      </c>
    </row>
    <row r="10505" spans="1:2" x14ac:dyDescent="0.15">
      <c r="A10505" t="s">
        <v>12116</v>
      </c>
      <c r="B10505" s="6">
        <v>1823086</v>
      </c>
    </row>
    <row r="10506" spans="1:2" x14ac:dyDescent="0.15">
      <c r="A10506" t="s">
        <v>12117</v>
      </c>
      <c r="B10506" s="6">
        <v>1823086</v>
      </c>
    </row>
    <row r="10507" spans="1:2" x14ac:dyDescent="0.15">
      <c r="A10507" t="s">
        <v>2521</v>
      </c>
      <c r="B10507" s="6">
        <v>1841330</v>
      </c>
    </row>
    <row r="10508" spans="1:2" x14ac:dyDescent="0.15">
      <c r="A10508" t="s">
        <v>12118</v>
      </c>
      <c r="B10508" s="6">
        <v>1848000</v>
      </c>
    </row>
    <row r="10509" spans="1:2" x14ac:dyDescent="0.15">
      <c r="A10509" t="s">
        <v>12119</v>
      </c>
      <c r="B10509" s="6">
        <v>1865701</v>
      </c>
    </row>
    <row r="10510" spans="1:2" x14ac:dyDescent="0.15">
      <c r="A10510" t="s">
        <v>12120</v>
      </c>
      <c r="B10510" s="6">
        <v>1865701</v>
      </c>
    </row>
    <row r="10511" spans="1:2" x14ac:dyDescent="0.15">
      <c r="A10511" t="s">
        <v>12121</v>
      </c>
      <c r="B10511" s="6">
        <v>1713539</v>
      </c>
    </row>
    <row r="10512" spans="1:2" x14ac:dyDescent="0.15">
      <c r="A10512" t="s">
        <v>12122</v>
      </c>
      <c r="B10512" s="6">
        <v>1843351</v>
      </c>
    </row>
    <row r="10513" spans="1:2" x14ac:dyDescent="0.15">
      <c r="A10513" t="s">
        <v>12123</v>
      </c>
      <c r="B10513" s="6">
        <v>1843351</v>
      </c>
    </row>
    <row r="10514" spans="1:2" x14ac:dyDescent="0.15">
      <c r="A10514" t="s">
        <v>12124</v>
      </c>
      <c r="B10514" s="6">
        <v>1631596</v>
      </c>
    </row>
    <row r="10515" spans="1:2" x14ac:dyDescent="0.15">
      <c r="A10515" t="s">
        <v>12125</v>
      </c>
      <c r="B10515" s="6">
        <v>1832950</v>
      </c>
    </row>
    <row r="10516" spans="1:2" x14ac:dyDescent="0.15">
      <c r="A10516" t="s">
        <v>12126</v>
      </c>
      <c r="B10516" s="6">
        <v>1832950</v>
      </c>
    </row>
    <row r="10517" spans="1:2" x14ac:dyDescent="0.15">
      <c r="A10517" t="s">
        <v>2546</v>
      </c>
      <c r="B10517" s="6">
        <v>1788028</v>
      </c>
    </row>
    <row r="10518" spans="1:2" x14ac:dyDescent="0.15">
      <c r="A10518" t="s">
        <v>12127</v>
      </c>
      <c r="B10518" s="6">
        <v>1792627</v>
      </c>
    </row>
    <row r="10519" spans="1:2" x14ac:dyDescent="0.15">
      <c r="A10519" t="s">
        <v>12128</v>
      </c>
      <c r="B10519" s="6">
        <v>1838814</v>
      </c>
    </row>
    <row r="10520" spans="1:2" x14ac:dyDescent="0.15">
      <c r="A10520" t="s">
        <v>12129</v>
      </c>
      <c r="B10520" s="6">
        <v>1838814</v>
      </c>
    </row>
    <row r="10521" spans="1:2" x14ac:dyDescent="0.15">
      <c r="A10521" t="s">
        <v>12130</v>
      </c>
      <c r="B10521" s="6">
        <v>1883799</v>
      </c>
    </row>
    <row r="10522" spans="1:2" x14ac:dyDescent="0.15">
      <c r="A10522" t="s">
        <v>12131</v>
      </c>
      <c r="B10522" s="6">
        <v>1842609</v>
      </c>
    </row>
    <row r="10523" spans="1:2" x14ac:dyDescent="0.15">
      <c r="A10523" t="s">
        <v>12132</v>
      </c>
      <c r="B10523" s="6">
        <v>1825962</v>
      </c>
    </row>
    <row r="10524" spans="1:2" x14ac:dyDescent="0.15">
      <c r="A10524" t="s">
        <v>12133</v>
      </c>
      <c r="B10524" s="6">
        <v>1825962</v>
      </c>
    </row>
    <row r="10525" spans="1:2" x14ac:dyDescent="0.15">
      <c r="A10525" t="s">
        <v>12134</v>
      </c>
      <c r="B10525" s="6">
        <v>1824171</v>
      </c>
    </row>
    <row r="10526" spans="1:2" x14ac:dyDescent="0.15">
      <c r="A10526" t="s">
        <v>12135</v>
      </c>
      <c r="B10526" s="6">
        <v>1824171</v>
      </c>
    </row>
    <row r="10527" spans="1:2" x14ac:dyDescent="0.15">
      <c r="A10527" t="s">
        <v>12136</v>
      </c>
      <c r="B10527" s="6">
        <v>1843212</v>
      </c>
    </row>
    <row r="10528" spans="1:2" x14ac:dyDescent="0.15">
      <c r="A10528" t="s">
        <v>12137</v>
      </c>
      <c r="B10528" s="6">
        <v>1843212</v>
      </c>
    </row>
    <row r="10529" spans="1:2" x14ac:dyDescent="0.15">
      <c r="A10529" t="s">
        <v>12138</v>
      </c>
      <c r="B10529" s="6">
        <v>1865468</v>
      </c>
    </row>
    <row r="10530" spans="1:2" x14ac:dyDescent="0.15">
      <c r="A10530" t="s">
        <v>12139</v>
      </c>
      <c r="B10530" s="6">
        <v>1865468</v>
      </c>
    </row>
    <row r="10531" spans="1:2" x14ac:dyDescent="0.15">
      <c r="A10531" t="s">
        <v>12140</v>
      </c>
      <c r="B10531" s="6">
        <v>1865468</v>
      </c>
    </row>
    <row r="10532" spans="1:2" x14ac:dyDescent="0.15">
      <c r="A10532" t="s">
        <v>12141</v>
      </c>
      <c r="B10532" s="6">
        <v>1760903</v>
      </c>
    </row>
    <row r="10533" spans="1:2" x14ac:dyDescent="0.15">
      <c r="A10533" t="s">
        <v>12142</v>
      </c>
      <c r="B10533" s="6">
        <v>1831359</v>
      </c>
    </row>
    <row r="10534" spans="1:2" x14ac:dyDescent="0.15">
      <c r="A10534" t="s">
        <v>12143</v>
      </c>
      <c r="B10534" s="6">
        <v>1831359</v>
      </c>
    </row>
    <row r="10535" spans="1:2" x14ac:dyDescent="0.15">
      <c r="A10535" t="s">
        <v>12144</v>
      </c>
      <c r="B10535" s="6">
        <v>1820875</v>
      </c>
    </row>
    <row r="10536" spans="1:2" x14ac:dyDescent="0.15">
      <c r="A10536" t="s">
        <v>12145</v>
      </c>
      <c r="B10536" s="6">
        <v>1820875</v>
      </c>
    </row>
    <row r="10537" spans="1:2" x14ac:dyDescent="0.15">
      <c r="A10537" t="s">
        <v>12146</v>
      </c>
      <c r="B10537" s="6">
        <v>1826059</v>
      </c>
    </row>
    <row r="10538" spans="1:2" x14ac:dyDescent="0.15">
      <c r="A10538" t="s">
        <v>12147</v>
      </c>
      <c r="B10538" s="6">
        <v>1826059</v>
      </c>
    </row>
    <row r="10539" spans="1:2" x14ac:dyDescent="0.15">
      <c r="A10539" t="s">
        <v>12148</v>
      </c>
      <c r="B10539" s="6">
        <v>1755953</v>
      </c>
    </row>
    <row r="10540" spans="1:2" x14ac:dyDescent="0.15">
      <c r="A10540" t="s">
        <v>12149</v>
      </c>
      <c r="B10540" s="6">
        <v>1865407</v>
      </c>
    </row>
    <row r="10541" spans="1:2" x14ac:dyDescent="0.15">
      <c r="A10541" t="s">
        <v>12150</v>
      </c>
      <c r="B10541" s="6">
        <v>1865407</v>
      </c>
    </row>
    <row r="10542" spans="1:2" x14ac:dyDescent="0.15">
      <c r="A10542" t="s">
        <v>12151</v>
      </c>
      <c r="B10542" s="6">
        <v>1899287</v>
      </c>
    </row>
    <row r="10543" spans="1:2" x14ac:dyDescent="0.15">
      <c r="A10543" t="s">
        <v>12152</v>
      </c>
      <c r="B10543" s="6">
        <v>1899287</v>
      </c>
    </row>
    <row r="10544" spans="1:2" x14ac:dyDescent="0.15">
      <c r="A10544" t="s">
        <v>12153</v>
      </c>
      <c r="B10544" s="6">
        <v>1729750</v>
      </c>
    </row>
    <row r="10545" spans="1:2" x14ac:dyDescent="0.15">
      <c r="A10545" t="s">
        <v>12154</v>
      </c>
      <c r="B10545" s="6">
        <v>1818876</v>
      </c>
    </row>
    <row r="10546" spans="1:2" x14ac:dyDescent="0.15">
      <c r="A10546" t="s">
        <v>12155</v>
      </c>
      <c r="B10546" s="6">
        <v>1818876</v>
      </c>
    </row>
    <row r="10547" spans="1:2" x14ac:dyDescent="0.15">
      <c r="A10547" t="s">
        <v>12156</v>
      </c>
      <c r="B10547" s="6">
        <v>1818873</v>
      </c>
    </row>
    <row r="10548" spans="1:2" x14ac:dyDescent="0.15">
      <c r="A10548" t="s">
        <v>12157</v>
      </c>
      <c r="B10548" s="6">
        <v>1818873</v>
      </c>
    </row>
    <row r="10549" spans="1:2" x14ac:dyDescent="0.15">
      <c r="A10549" t="s">
        <v>12158</v>
      </c>
      <c r="B10549" s="6">
        <v>1844452</v>
      </c>
    </row>
    <row r="10550" spans="1:2" x14ac:dyDescent="0.15">
      <c r="A10550" t="s">
        <v>12159</v>
      </c>
      <c r="B10550" s="6">
        <v>1844452</v>
      </c>
    </row>
    <row r="10551" spans="1:2" x14ac:dyDescent="0.15">
      <c r="A10551" t="s">
        <v>12160</v>
      </c>
      <c r="B10551" s="6">
        <v>1824920</v>
      </c>
    </row>
    <row r="10552" spans="1:2" x14ac:dyDescent="0.15">
      <c r="A10552" t="s">
        <v>12161</v>
      </c>
      <c r="B10552" s="6">
        <v>1854275</v>
      </c>
    </row>
    <row r="10553" spans="1:2" x14ac:dyDescent="0.15">
      <c r="A10553" t="s">
        <v>12162</v>
      </c>
      <c r="B10553" s="6">
        <v>1854275</v>
      </c>
    </row>
    <row r="10554" spans="1:2" x14ac:dyDescent="0.15">
      <c r="A10554" t="s">
        <v>12163</v>
      </c>
      <c r="B10554" s="6">
        <v>1850051</v>
      </c>
    </row>
    <row r="10555" spans="1:2" x14ac:dyDescent="0.15">
      <c r="A10555" t="s">
        <v>12164</v>
      </c>
      <c r="B10555" s="6">
        <v>874761</v>
      </c>
    </row>
    <row r="10556" spans="1:2" x14ac:dyDescent="0.15">
      <c r="A10556" t="s">
        <v>12165</v>
      </c>
      <c r="B10556" s="6">
        <v>1839611</v>
      </c>
    </row>
    <row r="10557" spans="1:2" x14ac:dyDescent="0.15">
      <c r="A10557" t="s">
        <v>12166</v>
      </c>
      <c r="B10557" s="6">
        <v>1839611</v>
      </c>
    </row>
    <row r="10558" spans="1:2" x14ac:dyDescent="0.15">
      <c r="A10558" t="s">
        <v>12167</v>
      </c>
      <c r="B10558" s="6">
        <v>1839608</v>
      </c>
    </row>
    <row r="10559" spans="1:2" x14ac:dyDescent="0.15">
      <c r="A10559" t="s">
        <v>12168</v>
      </c>
      <c r="B10559" s="6">
        <v>1839608</v>
      </c>
    </row>
    <row r="10560" spans="1:2" x14ac:dyDescent="0.15">
      <c r="A10560" t="s">
        <v>12169</v>
      </c>
      <c r="B10560" s="6">
        <v>1839610</v>
      </c>
    </row>
    <row r="10561" spans="1:2" x14ac:dyDescent="0.15">
      <c r="A10561" t="s">
        <v>12170</v>
      </c>
      <c r="B10561" s="6">
        <v>1839610</v>
      </c>
    </row>
    <row r="10562" spans="1:2" x14ac:dyDescent="0.15">
      <c r="A10562" t="s">
        <v>12171</v>
      </c>
      <c r="B10562" s="6">
        <v>1837997</v>
      </c>
    </row>
    <row r="10563" spans="1:2" x14ac:dyDescent="0.15">
      <c r="A10563" t="s">
        <v>12172</v>
      </c>
      <c r="B10563" s="6">
        <v>1820566</v>
      </c>
    </row>
    <row r="10564" spans="1:2" x14ac:dyDescent="0.15">
      <c r="A10564" t="s">
        <v>12173</v>
      </c>
      <c r="B10564" s="6">
        <v>51548</v>
      </c>
    </row>
    <row r="10565" spans="1:2" x14ac:dyDescent="0.15">
      <c r="A10565" t="s">
        <v>12174</v>
      </c>
      <c r="B10565" s="6">
        <v>1777946</v>
      </c>
    </row>
    <row r="10566" spans="1:2" x14ac:dyDescent="0.15">
      <c r="A10566" t="s">
        <v>12175</v>
      </c>
      <c r="B10566" s="6">
        <v>1854795</v>
      </c>
    </row>
    <row r="10567" spans="1:2" x14ac:dyDescent="0.15">
      <c r="A10567" t="s">
        <v>12176</v>
      </c>
      <c r="B10567" s="6">
        <v>933267</v>
      </c>
    </row>
    <row r="10568" spans="1:2" x14ac:dyDescent="0.15">
      <c r="A10568" t="s">
        <v>12177</v>
      </c>
      <c r="B10568" s="6">
        <v>1828852</v>
      </c>
    </row>
    <row r="10569" spans="1:2" x14ac:dyDescent="0.15">
      <c r="A10569" t="s">
        <v>12178</v>
      </c>
      <c r="B10569" s="6">
        <v>1828852</v>
      </c>
    </row>
    <row r="10570" spans="1:2" x14ac:dyDescent="0.15">
      <c r="A10570" t="s">
        <v>12179</v>
      </c>
      <c r="B10570" s="6">
        <v>1841586</v>
      </c>
    </row>
    <row r="10571" spans="1:2" x14ac:dyDescent="0.15">
      <c r="A10571" t="s">
        <v>12180</v>
      </c>
      <c r="B10571" s="6">
        <v>1841586</v>
      </c>
    </row>
    <row r="10572" spans="1:2" x14ac:dyDescent="0.15">
      <c r="A10572" t="s">
        <v>12181</v>
      </c>
      <c r="B10572" s="6">
        <v>1805508</v>
      </c>
    </row>
    <row r="10573" spans="1:2" x14ac:dyDescent="0.15">
      <c r="A10573" t="s">
        <v>12182</v>
      </c>
      <c r="B10573" s="6">
        <v>1805508</v>
      </c>
    </row>
    <row r="10574" spans="1:2" x14ac:dyDescent="0.15">
      <c r="A10574" t="s">
        <v>12183</v>
      </c>
      <c r="B10574" s="6">
        <v>1397183</v>
      </c>
    </row>
    <row r="10575" spans="1:2" x14ac:dyDescent="0.15">
      <c r="A10575" t="s">
        <v>12184</v>
      </c>
      <c r="B10575" s="6">
        <v>1845123</v>
      </c>
    </row>
    <row r="10576" spans="1:2" x14ac:dyDescent="0.15">
      <c r="A10576" t="s">
        <v>12185</v>
      </c>
      <c r="B10576" s="6">
        <v>1845123</v>
      </c>
    </row>
    <row r="10577" spans="1:2" x14ac:dyDescent="0.15">
      <c r="A10577" t="s">
        <v>12186</v>
      </c>
      <c r="B10577" s="6">
        <v>1857410</v>
      </c>
    </row>
    <row r="10578" spans="1:2" x14ac:dyDescent="0.15">
      <c r="A10578" t="s">
        <v>12187</v>
      </c>
      <c r="B10578" s="6">
        <v>1857410</v>
      </c>
    </row>
    <row r="10579" spans="1:2" x14ac:dyDescent="0.15">
      <c r="A10579" t="s">
        <v>12188</v>
      </c>
      <c r="B10579" s="6">
        <v>1852019</v>
      </c>
    </row>
    <row r="10580" spans="1:2" x14ac:dyDescent="0.15">
      <c r="A10580" t="s">
        <v>12189</v>
      </c>
      <c r="B10580" s="6">
        <v>1852019</v>
      </c>
    </row>
    <row r="10581" spans="1:2" x14ac:dyDescent="0.15">
      <c r="A10581" t="s">
        <v>12190</v>
      </c>
      <c r="B10581" s="6">
        <v>1114446</v>
      </c>
    </row>
    <row r="10582" spans="1:2" x14ac:dyDescent="0.15">
      <c r="A10582" t="s">
        <v>12191</v>
      </c>
      <c r="B10582" s="6">
        <v>1114446</v>
      </c>
    </row>
    <row r="10583" spans="1:2" x14ac:dyDescent="0.15">
      <c r="A10583" t="s">
        <v>12192</v>
      </c>
      <c r="B10583" s="6">
        <v>1114446</v>
      </c>
    </row>
    <row r="10584" spans="1:2" x14ac:dyDescent="0.15">
      <c r="A10584" t="s">
        <v>12193</v>
      </c>
      <c r="B10584" s="6">
        <v>1822312</v>
      </c>
    </row>
    <row r="10585" spans="1:2" x14ac:dyDescent="0.15">
      <c r="A10585" t="s">
        <v>12194</v>
      </c>
      <c r="B10585" s="6">
        <v>1822312</v>
      </c>
    </row>
    <row r="10586" spans="1:2" x14ac:dyDescent="0.15">
      <c r="A10586" t="s">
        <v>12195</v>
      </c>
      <c r="B10586" s="6">
        <v>1855644</v>
      </c>
    </row>
    <row r="10587" spans="1:2" x14ac:dyDescent="0.15">
      <c r="A10587" t="s">
        <v>12196</v>
      </c>
      <c r="B10587" s="6">
        <v>1855644</v>
      </c>
    </row>
    <row r="10588" spans="1:2" x14ac:dyDescent="0.15">
      <c r="A10588" t="s">
        <v>12197</v>
      </c>
      <c r="B10588" s="6">
        <v>1817868</v>
      </c>
    </row>
    <row r="10589" spans="1:2" x14ac:dyDescent="0.15">
      <c r="A10589" t="s">
        <v>12198</v>
      </c>
      <c r="B10589" s="6">
        <v>1817868</v>
      </c>
    </row>
    <row r="10590" spans="1:2" x14ac:dyDescent="0.15">
      <c r="A10590" t="s">
        <v>12199</v>
      </c>
      <c r="B10590" s="6">
        <v>1857518</v>
      </c>
    </row>
    <row r="10591" spans="1:2" x14ac:dyDescent="0.15">
      <c r="A10591" t="s">
        <v>12200</v>
      </c>
      <c r="B10591" s="6">
        <v>1857518</v>
      </c>
    </row>
    <row r="10592" spans="1:2" x14ac:dyDescent="0.15">
      <c r="A10592" t="s">
        <v>12201</v>
      </c>
      <c r="B10592" s="6">
        <v>1857518</v>
      </c>
    </row>
    <row r="10593" spans="1:2" x14ac:dyDescent="0.15">
      <c r="A10593" t="s">
        <v>12202</v>
      </c>
      <c r="B10593" s="6">
        <v>312070</v>
      </c>
    </row>
    <row r="10594" spans="1:2" x14ac:dyDescent="0.15">
      <c r="A10594" t="s">
        <v>12203</v>
      </c>
      <c r="B10594" s="6">
        <v>312070</v>
      </c>
    </row>
    <row r="10595" spans="1:2" x14ac:dyDescent="0.15">
      <c r="A10595" t="s">
        <v>12204</v>
      </c>
      <c r="B10595" s="6">
        <v>312070</v>
      </c>
    </row>
    <row r="10596" spans="1:2" x14ac:dyDescent="0.15">
      <c r="A10596" t="s">
        <v>12205</v>
      </c>
      <c r="B10596" s="6">
        <v>312070</v>
      </c>
    </row>
    <row r="10597" spans="1:2" x14ac:dyDescent="0.15">
      <c r="A10597" t="s">
        <v>12206</v>
      </c>
      <c r="B10597" s="6">
        <v>312070</v>
      </c>
    </row>
    <row r="10598" spans="1:2" x14ac:dyDescent="0.15">
      <c r="A10598" t="s">
        <v>12207</v>
      </c>
      <c r="B10598" s="6">
        <v>312070</v>
      </c>
    </row>
    <row r="10599" spans="1:2" x14ac:dyDescent="0.15">
      <c r="A10599" t="s">
        <v>12208</v>
      </c>
      <c r="B10599" s="6">
        <v>312070</v>
      </c>
    </row>
    <row r="10600" spans="1:2" x14ac:dyDescent="0.15">
      <c r="A10600" t="s">
        <v>12209</v>
      </c>
      <c r="B10600" s="6">
        <v>312070</v>
      </c>
    </row>
    <row r="10601" spans="1:2" x14ac:dyDescent="0.15">
      <c r="A10601" t="s">
        <v>12210</v>
      </c>
      <c r="B10601" s="6">
        <v>312070</v>
      </c>
    </row>
    <row r="10602" spans="1:2" x14ac:dyDescent="0.15">
      <c r="A10602" t="s">
        <v>12211</v>
      </c>
      <c r="B10602" s="6">
        <v>312070</v>
      </c>
    </row>
    <row r="10603" spans="1:2" x14ac:dyDescent="0.15">
      <c r="A10603" t="s">
        <v>12212</v>
      </c>
      <c r="B10603" s="6">
        <v>312070</v>
      </c>
    </row>
    <row r="10604" spans="1:2" x14ac:dyDescent="0.15">
      <c r="A10604" t="s">
        <v>12213</v>
      </c>
      <c r="B10604" s="6">
        <v>312070</v>
      </c>
    </row>
    <row r="10605" spans="1:2" x14ac:dyDescent="0.15">
      <c r="A10605" t="s">
        <v>12214</v>
      </c>
      <c r="B10605" s="6">
        <v>312070</v>
      </c>
    </row>
    <row r="10606" spans="1:2" x14ac:dyDescent="0.15">
      <c r="A10606" t="s">
        <v>12215</v>
      </c>
      <c r="B10606" s="6">
        <v>312070</v>
      </c>
    </row>
    <row r="10607" spans="1:2" x14ac:dyDescent="0.15">
      <c r="A10607" t="s">
        <v>12216</v>
      </c>
      <c r="B10607" s="6">
        <v>19617</v>
      </c>
    </row>
    <row r="10608" spans="1:2" x14ac:dyDescent="0.15">
      <c r="A10608" t="s">
        <v>12217</v>
      </c>
      <c r="B10608" s="6">
        <v>19617</v>
      </c>
    </row>
    <row r="10609" spans="1:2" x14ac:dyDescent="0.15">
      <c r="A10609" t="s">
        <v>12218</v>
      </c>
      <c r="B10609" s="6">
        <v>19617</v>
      </c>
    </row>
    <row r="10610" spans="1:2" x14ac:dyDescent="0.15">
      <c r="A10610" t="s">
        <v>12219</v>
      </c>
      <c r="B10610" s="6">
        <v>19617</v>
      </c>
    </row>
    <row r="10611" spans="1:2" x14ac:dyDescent="0.15">
      <c r="A10611" t="s">
        <v>12220</v>
      </c>
      <c r="B10611" s="6">
        <v>1824149</v>
      </c>
    </row>
    <row r="10612" spans="1:2" x14ac:dyDescent="0.15">
      <c r="A10612" t="s">
        <v>12221</v>
      </c>
      <c r="B10612" s="6">
        <v>1824149</v>
      </c>
    </row>
    <row r="10613" spans="1:2" x14ac:dyDescent="0.15">
      <c r="A10613" t="s">
        <v>12222</v>
      </c>
      <c r="B10613" s="6">
        <v>1297830</v>
      </c>
    </row>
    <row r="10614" spans="1:2" x14ac:dyDescent="0.15">
      <c r="A10614" t="s">
        <v>12223</v>
      </c>
      <c r="B10614" s="6">
        <v>1874259</v>
      </c>
    </row>
    <row r="10615" spans="1:2" x14ac:dyDescent="0.15">
      <c r="A10615" t="s">
        <v>12224</v>
      </c>
      <c r="B10615" s="6">
        <v>1874259</v>
      </c>
    </row>
    <row r="10616" spans="1:2" x14ac:dyDescent="0.15">
      <c r="A10616" t="s">
        <v>12225</v>
      </c>
      <c r="B10616" s="6">
        <v>312070</v>
      </c>
    </row>
    <row r="10617" spans="1:2" x14ac:dyDescent="0.15">
      <c r="A10617" t="s">
        <v>12226</v>
      </c>
      <c r="B10617" s="6">
        <v>1819848</v>
      </c>
    </row>
    <row r="10618" spans="1:2" x14ac:dyDescent="0.15">
      <c r="A10618" t="s">
        <v>12227</v>
      </c>
      <c r="B10618" s="6">
        <v>1794338</v>
      </c>
    </row>
    <row r="10619" spans="1:2" x14ac:dyDescent="0.15">
      <c r="A10619" t="s">
        <v>12228</v>
      </c>
      <c r="B10619" s="6">
        <v>1090159</v>
      </c>
    </row>
    <row r="10620" spans="1:2" x14ac:dyDescent="0.15">
      <c r="A10620" t="s">
        <v>12229</v>
      </c>
      <c r="B10620" s="6">
        <v>1834645</v>
      </c>
    </row>
    <row r="10621" spans="1:2" x14ac:dyDescent="0.15">
      <c r="A10621" t="s">
        <v>12230</v>
      </c>
      <c r="B10621" s="6">
        <v>1834645</v>
      </c>
    </row>
    <row r="10622" spans="1:2" x14ac:dyDescent="0.15">
      <c r="A10622" t="s">
        <v>12231</v>
      </c>
      <c r="B10622" s="6">
        <v>1819496</v>
      </c>
    </row>
    <row r="10623" spans="1:2" x14ac:dyDescent="0.15">
      <c r="A10623" t="s">
        <v>12232</v>
      </c>
      <c r="B10623" s="6">
        <v>1114446</v>
      </c>
    </row>
    <row r="10624" spans="1:2" x14ac:dyDescent="0.15">
      <c r="A10624" t="s">
        <v>12233</v>
      </c>
      <c r="B10624" s="6">
        <v>1862935</v>
      </c>
    </row>
    <row r="10625" spans="1:2" x14ac:dyDescent="0.15">
      <c r="A10625" t="s">
        <v>12234</v>
      </c>
      <c r="B10625" s="6">
        <v>1862935</v>
      </c>
    </row>
    <row r="10626" spans="1:2" x14ac:dyDescent="0.15">
      <c r="A10626" t="s">
        <v>12235</v>
      </c>
      <c r="B10626" s="6">
        <v>1652362</v>
      </c>
    </row>
    <row r="10627" spans="1:2" x14ac:dyDescent="0.15">
      <c r="A10627" t="s">
        <v>12236</v>
      </c>
      <c r="B10627" s="6">
        <v>1866838</v>
      </c>
    </row>
    <row r="10628" spans="1:2" x14ac:dyDescent="0.15">
      <c r="A10628" t="s">
        <v>12237</v>
      </c>
      <c r="B10628" s="6">
        <v>1866838</v>
      </c>
    </row>
    <row r="10629" spans="1:2" x14ac:dyDescent="0.15">
      <c r="A10629" t="s">
        <v>12238</v>
      </c>
      <c r="B10629" s="6">
        <v>1866838</v>
      </c>
    </row>
    <row r="10630" spans="1:2" x14ac:dyDescent="0.15">
      <c r="A10630" t="s">
        <v>12239</v>
      </c>
      <c r="B10630" s="6">
        <v>1837493</v>
      </c>
    </row>
    <row r="10631" spans="1:2" x14ac:dyDescent="0.15">
      <c r="A10631" t="s">
        <v>12240</v>
      </c>
      <c r="B10631" s="6">
        <v>1829889</v>
      </c>
    </row>
    <row r="10632" spans="1:2" x14ac:dyDescent="0.15">
      <c r="A10632" t="s">
        <v>12241</v>
      </c>
      <c r="B10632" s="6">
        <v>1829889</v>
      </c>
    </row>
    <row r="10633" spans="1:2" x14ac:dyDescent="0.15">
      <c r="A10633" t="s">
        <v>12242</v>
      </c>
      <c r="B10633" s="6">
        <v>1858351</v>
      </c>
    </row>
    <row r="10634" spans="1:2" x14ac:dyDescent="0.15">
      <c r="A10634" t="s">
        <v>12243</v>
      </c>
      <c r="B10634" s="6">
        <v>1858351</v>
      </c>
    </row>
    <row r="10635" spans="1:2" x14ac:dyDescent="0.15">
      <c r="A10635" t="s">
        <v>12244</v>
      </c>
      <c r="B10635" s="6">
        <v>1835205</v>
      </c>
    </row>
    <row r="10636" spans="1:2" x14ac:dyDescent="0.15">
      <c r="A10636" t="s">
        <v>12245</v>
      </c>
      <c r="B10636" s="6">
        <v>1862463</v>
      </c>
    </row>
    <row r="10637" spans="1:2" x14ac:dyDescent="0.15">
      <c r="A10637" t="s">
        <v>12246</v>
      </c>
      <c r="B10637" s="6">
        <v>1862463</v>
      </c>
    </row>
    <row r="10638" spans="1:2" x14ac:dyDescent="0.15">
      <c r="A10638" t="s">
        <v>12247</v>
      </c>
      <c r="B10638" s="6">
        <v>1562463</v>
      </c>
    </row>
    <row r="10639" spans="1:2" x14ac:dyDescent="0.15">
      <c r="A10639" t="s">
        <v>12248</v>
      </c>
      <c r="B10639" s="6">
        <v>1841925</v>
      </c>
    </row>
    <row r="10640" spans="1:2" x14ac:dyDescent="0.15">
      <c r="A10640" t="s">
        <v>12249</v>
      </c>
      <c r="B10640" s="6">
        <v>1820191</v>
      </c>
    </row>
    <row r="10641" spans="1:2" x14ac:dyDescent="0.15">
      <c r="A10641" t="s">
        <v>12250</v>
      </c>
      <c r="B10641" s="6">
        <v>1820191</v>
      </c>
    </row>
    <row r="10642" spans="1:2" x14ac:dyDescent="0.15">
      <c r="A10642" t="s">
        <v>12251</v>
      </c>
      <c r="B10642" s="6">
        <v>1660046</v>
      </c>
    </row>
    <row r="10643" spans="1:2" x14ac:dyDescent="0.15">
      <c r="A10643" t="s">
        <v>2555</v>
      </c>
      <c r="B10643" s="6">
        <v>1809196</v>
      </c>
    </row>
    <row r="10644" spans="1:2" x14ac:dyDescent="0.15">
      <c r="A10644" t="s">
        <v>12252</v>
      </c>
      <c r="B10644" s="6">
        <v>1876581</v>
      </c>
    </row>
    <row r="10645" spans="1:2" x14ac:dyDescent="0.15">
      <c r="A10645" t="s">
        <v>12253</v>
      </c>
      <c r="B10645" s="6">
        <v>312070</v>
      </c>
    </row>
    <row r="10646" spans="1:2" x14ac:dyDescent="0.15">
      <c r="A10646" t="s">
        <v>12254</v>
      </c>
      <c r="B10646" s="6">
        <v>870826</v>
      </c>
    </row>
    <row r="10647" spans="1:2" x14ac:dyDescent="0.15">
      <c r="A10647" t="s">
        <v>12255</v>
      </c>
      <c r="B10647" s="6">
        <v>1846235</v>
      </c>
    </row>
    <row r="10648" spans="1:2" x14ac:dyDescent="0.15">
      <c r="A10648" t="s">
        <v>12256</v>
      </c>
      <c r="B10648" s="6">
        <v>1846235</v>
      </c>
    </row>
    <row r="10649" spans="1:2" x14ac:dyDescent="0.15">
      <c r="A10649" t="s">
        <v>12257</v>
      </c>
      <c r="B10649" s="6">
        <v>1846235</v>
      </c>
    </row>
    <row r="10650" spans="1:2" x14ac:dyDescent="0.15">
      <c r="A10650" t="s">
        <v>12258</v>
      </c>
      <c r="B10650" s="6">
        <v>820318</v>
      </c>
    </row>
    <row r="10651" spans="1:2" x14ac:dyDescent="0.15">
      <c r="A10651" t="s">
        <v>12259</v>
      </c>
      <c r="B10651" s="6">
        <v>1729944</v>
      </c>
    </row>
    <row r="10652" spans="1:2" x14ac:dyDescent="0.15">
      <c r="A10652" t="s">
        <v>12260</v>
      </c>
      <c r="B10652" s="6">
        <v>1281845</v>
      </c>
    </row>
    <row r="10653" spans="1:2" x14ac:dyDescent="0.15">
      <c r="A10653" t="s">
        <v>12261</v>
      </c>
      <c r="B10653" s="6">
        <v>1497645</v>
      </c>
    </row>
    <row r="10654" spans="1:2" x14ac:dyDescent="0.15">
      <c r="A10654" t="s">
        <v>12262</v>
      </c>
      <c r="B10654" s="6">
        <v>1826671</v>
      </c>
    </row>
    <row r="10655" spans="1:2" x14ac:dyDescent="0.15">
      <c r="A10655" t="s">
        <v>12263</v>
      </c>
      <c r="B10655" s="6">
        <v>1826671</v>
      </c>
    </row>
    <row r="10656" spans="1:2" x14ac:dyDescent="0.15">
      <c r="A10656" t="s">
        <v>12264</v>
      </c>
      <c r="B10656" s="6">
        <v>1850262</v>
      </c>
    </row>
    <row r="10657" spans="1:2" x14ac:dyDescent="0.15">
      <c r="A10657" t="s">
        <v>12265</v>
      </c>
      <c r="B10657" s="6">
        <v>1850262</v>
      </c>
    </row>
    <row r="10658" spans="1:2" x14ac:dyDescent="0.15">
      <c r="A10658" t="s">
        <v>12266</v>
      </c>
      <c r="B10658" s="6">
        <v>862651</v>
      </c>
    </row>
    <row r="10659" spans="1:2" x14ac:dyDescent="0.15">
      <c r="A10659" t="s">
        <v>12267</v>
      </c>
      <c r="B10659" s="6">
        <v>1835654</v>
      </c>
    </row>
    <row r="10660" spans="1:2" x14ac:dyDescent="0.15">
      <c r="A10660" t="s">
        <v>12268</v>
      </c>
      <c r="B10660" s="6">
        <v>1809353</v>
      </c>
    </row>
    <row r="10661" spans="1:2" x14ac:dyDescent="0.15">
      <c r="A10661" t="s">
        <v>12269</v>
      </c>
      <c r="B10661" s="6">
        <v>1809353</v>
      </c>
    </row>
    <row r="10662" spans="1:2" x14ac:dyDescent="0.15">
      <c r="A10662" t="s">
        <v>12270</v>
      </c>
      <c r="B10662" s="6">
        <v>1360214</v>
      </c>
    </row>
    <row r="10663" spans="1:2" x14ac:dyDescent="0.15">
      <c r="A10663" t="s">
        <v>12271</v>
      </c>
      <c r="B10663" s="6">
        <v>1819794</v>
      </c>
    </row>
    <row r="10664" spans="1:2" x14ac:dyDescent="0.15">
      <c r="A10664" t="s">
        <v>12272</v>
      </c>
      <c r="B10664" s="6">
        <v>1828817</v>
      </c>
    </row>
    <row r="10665" spans="1:2" x14ac:dyDescent="0.15">
      <c r="A10665" t="s">
        <v>12273</v>
      </c>
      <c r="B10665" s="6">
        <v>1828817</v>
      </c>
    </row>
    <row r="10666" spans="1:2" x14ac:dyDescent="0.15">
      <c r="A10666" t="s">
        <v>12274</v>
      </c>
      <c r="B10666" s="6">
        <v>1561032</v>
      </c>
    </row>
    <row r="10667" spans="1:2" x14ac:dyDescent="0.15">
      <c r="A10667" t="s">
        <v>12275</v>
      </c>
      <c r="B10667" s="6">
        <v>920112</v>
      </c>
    </row>
    <row r="10668" spans="1:2" x14ac:dyDescent="0.15">
      <c r="A10668" t="s">
        <v>12276</v>
      </c>
      <c r="B10668" s="6">
        <v>1487428</v>
      </c>
    </row>
    <row r="10669" spans="1:2" x14ac:dyDescent="0.15">
      <c r="A10669" t="s">
        <v>12277</v>
      </c>
      <c r="B10669" s="6">
        <v>1850038</v>
      </c>
    </row>
    <row r="10670" spans="1:2" x14ac:dyDescent="0.15">
      <c r="A10670" t="s">
        <v>12278</v>
      </c>
      <c r="B10670" s="6">
        <v>1850038</v>
      </c>
    </row>
    <row r="10671" spans="1:2" x14ac:dyDescent="0.15">
      <c r="A10671" t="s">
        <v>12279</v>
      </c>
      <c r="B10671" s="6">
        <v>1841144</v>
      </c>
    </row>
    <row r="10672" spans="1:2" x14ac:dyDescent="0.15">
      <c r="A10672" t="s">
        <v>12280</v>
      </c>
      <c r="B10672" s="6">
        <v>1841144</v>
      </c>
    </row>
    <row r="10673" spans="1:2" x14ac:dyDescent="0.15">
      <c r="A10673" t="s">
        <v>12281</v>
      </c>
      <c r="B10673" s="6">
        <v>1845013</v>
      </c>
    </row>
    <row r="10674" spans="1:2" x14ac:dyDescent="0.15">
      <c r="A10674" t="s">
        <v>12282</v>
      </c>
      <c r="B10674" s="6">
        <v>1845013</v>
      </c>
    </row>
    <row r="10675" spans="1:2" x14ac:dyDescent="0.15">
      <c r="A10675" t="s">
        <v>12283</v>
      </c>
      <c r="B10675" s="6">
        <v>750577</v>
      </c>
    </row>
    <row r="10676" spans="1:2" x14ac:dyDescent="0.15">
      <c r="A10676" t="s">
        <v>12284</v>
      </c>
      <c r="B10676" s="6">
        <v>1836894</v>
      </c>
    </row>
    <row r="10677" spans="1:2" x14ac:dyDescent="0.15">
      <c r="A10677" t="s">
        <v>12285</v>
      </c>
      <c r="B10677" s="6">
        <v>1836894</v>
      </c>
    </row>
    <row r="10678" spans="1:2" x14ac:dyDescent="0.15">
      <c r="A10678" t="s">
        <v>2535</v>
      </c>
      <c r="B10678" s="6">
        <v>1818382</v>
      </c>
    </row>
    <row r="10679" spans="1:2" x14ac:dyDescent="0.15">
      <c r="A10679" t="s">
        <v>12286</v>
      </c>
      <c r="B10679" s="6">
        <v>1657853</v>
      </c>
    </row>
    <row r="10680" spans="1:2" x14ac:dyDescent="0.15">
      <c r="A10680" t="s">
        <v>12287</v>
      </c>
      <c r="B10680" s="6">
        <v>1716583</v>
      </c>
    </row>
    <row r="10681" spans="1:2" x14ac:dyDescent="0.15">
      <c r="A10681" t="s">
        <v>12288</v>
      </c>
      <c r="B10681" s="6">
        <v>1821788</v>
      </c>
    </row>
    <row r="10682" spans="1:2" x14ac:dyDescent="0.15">
      <c r="A10682" t="s">
        <v>12289</v>
      </c>
      <c r="B10682" s="6">
        <v>1821788</v>
      </c>
    </row>
    <row r="10683" spans="1:2" x14ac:dyDescent="0.15">
      <c r="A10683" t="s">
        <v>12290</v>
      </c>
      <c r="B10683" s="6">
        <v>1718405</v>
      </c>
    </row>
    <row r="10684" spans="1:2" x14ac:dyDescent="0.15">
      <c r="A10684" t="s">
        <v>12291</v>
      </c>
      <c r="B10684" s="6">
        <v>1718405</v>
      </c>
    </row>
    <row r="10685" spans="1:2" x14ac:dyDescent="0.15">
      <c r="A10685" t="s">
        <v>12292</v>
      </c>
      <c r="B10685" s="6">
        <v>1718405</v>
      </c>
    </row>
    <row r="10686" spans="1:2" x14ac:dyDescent="0.15">
      <c r="A10686" t="s">
        <v>12293</v>
      </c>
      <c r="B10686" s="6">
        <v>4281</v>
      </c>
    </row>
    <row r="10687" spans="1:2" x14ac:dyDescent="0.15">
      <c r="A10687" t="s">
        <v>12294</v>
      </c>
      <c r="B10687" s="6">
        <v>1819253</v>
      </c>
    </row>
    <row r="10688" spans="1:2" x14ac:dyDescent="0.15">
      <c r="A10688" t="s">
        <v>12295</v>
      </c>
      <c r="B10688" s="6">
        <v>1819253</v>
      </c>
    </row>
    <row r="10689" spans="1:2" x14ac:dyDescent="0.15">
      <c r="A10689" t="s">
        <v>12296</v>
      </c>
      <c r="B10689" s="6">
        <v>1829042</v>
      </c>
    </row>
    <row r="10690" spans="1:2" x14ac:dyDescent="0.15">
      <c r="A10690" t="s">
        <v>12297</v>
      </c>
      <c r="B10690" s="6">
        <v>1829042</v>
      </c>
    </row>
    <row r="10691" spans="1:2" x14ac:dyDescent="0.15">
      <c r="A10691" t="s">
        <v>12298</v>
      </c>
      <c r="B10691" s="6">
        <v>1850529</v>
      </c>
    </row>
    <row r="10692" spans="1:2" x14ac:dyDescent="0.15">
      <c r="A10692" t="s">
        <v>12299</v>
      </c>
      <c r="B10692" s="6">
        <v>1850529</v>
      </c>
    </row>
    <row r="10693" spans="1:2" x14ac:dyDescent="0.15">
      <c r="A10693" t="s">
        <v>12300</v>
      </c>
      <c r="B10693" s="6">
        <v>1842556</v>
      </c>
    </row>
    <row r="10694" spans="1:2" x14ac:dyDescent="0.15">
      <c r="A10694" t="s">
        <v>12301</v>
      </c>
      <c r="B10694" s="6">
        <v>1145255</v>
      </c>
    </row>
    <row r="10695" spans="1:2" x14ac:dyDescent="0.15">
      <c r="A10695" t="s">
        <v>12302</v>
      </c>
      <c r="B10695" s="6">
        <v>1482512</v>
      </c>
    </row>
    <row r="10696" spans="1:2" x14ac:dyDescent="0.15">
      <c r="A10696" t="s">
        <v>12303</v>
      </c>
      <c r="B10696" s="6">
        <v>1863181</v>
      </c>
    </row>
    <row r="10697" spans="1:2" x14ac:dyDescent="0.15">
      <c r="A10697" t="s">
        <v>12304</v>
      </c>
      <c r="B10697" s="6">
        <v>1863181</v>
      </c>
    </row>
    <row r="10698" spans="1:2" x14ac:dyDescent="0.15">
      <c r="A10698" t="s">
        <v>12305</v>
      </c>
      <c r="B10698" s="6">
        <v>1792849</v>
      </c>
    </row>
    <row r="10699" spans="1:2" x14ac:dyDescent="0.15">
      <c r="A10699" t="s">
        <v>12306</v>
      </c>
      <c r="B10699" s="6">
        <v>1792849</v>
      </c>
    </row>
    <row r="10700" spans="1:2" x14ac:dyDescent="0.15">
      <c r="A10700" t="s">
        <v>12307</v>
      </c>
      <c r="B10700" s="6">
        <v>1865533</v>
      </c>
    </row>
    <row r="10701" spans="1:2" x14ac:dyDescent="0.15">
      <c r="A10701" t="s">
        <v>12308</v>
      </c>
      <c r="B10701" s="6">
        <v>1865533</v>
      </c>
    </row>
    <row r="10702" spans="1:2" x14ac:dyDescent="0.15">
      <c r="A10702" t="s">
        <v>12309</v>
      </c>
      <c r="B10702" s="6">
        <v>1708176</v>
      </c>
    </row>
    <row r="10703" spans="1:2" x14ac:dyDescent="0.15">
      <c r="A10703" t="s">
        <v>12310</v>
      </c>
      <c r="B10703" s="6">
        <v>1819006</v>
      </c>
    </row>
    <row r="10704" spans="1:2" x14ac:dyDescent="0.15">
      <c r="A10704" t="s">
        <v>12311</v>
      </c>
      <c r="B10704" s="6">
        <v>1822928</v>
      </c>
    </row>
    <row r="10705" spans="1:2" x14ac:dyDescent="0.15">
      <c r="A10705" t="s">
        <v>12312</v>
      </c>
      <c r="B10705" s="6">
        <v>1840292</v>
      </c>
    </row>
    <row r="10706" spans="1:2" x14ac:dyDescent="0.15">
      <c r="A10706" t="s">
        <v>12313</v>
      </c>
      <c r="B10706" s="6">
        <v>1828105</v>
      </c>
    </row>
    <row r="10707" spans="1:2" x14ac:dyDescent="0.15">
      <c r="A10707" t="s">
        <v>12314</v>
      </c>
      <c r="B10707" s="6">
        <v>1788841</v>
      </c>
    </row>
    <row r="10708" spans="1:2" x14ac:dyDescent="0.15">
      <c r="A10708" t="s">
        <v>12315</v>
      </c>
      <c r="B10708" s="6">
        <v>1826814</v>
      </c>
    </row>
    <row r="10709" spans="1:2" x14ac:dyDescent="0.15">
      <c r="A10709" t="s">
        <v>12316</v>
      </c>
      <c r="B10709" s="6">
        <v>1826814</v>
      </c>
    </row>
    <row r="10710" spans="1:2" x14ac:dyDescent="0.15">
      <c r="A10710" t="s">
        <v>12317</v>
      </c>
      <c r="B10710" s="6">
        <v>1823776</v>
      </c>
    </row>
    <row r="10711" spans="1:2" x14ac:dyDescent="0.15">
      <c r="A10711" t="s">
        <v>12318</v>
      </c>
      <c r="B10711" s="6">
        <v>1823776</v>
      </c>
    </row>
    <row r="10712" spans="1:2" x14ac:dyDescent="0.15">
      <c r="A10712" t="s">
        <v>12319</v>
      </c>
      <c r="B10712" s="6">
        <v>1823034</v>
      </c>
    </row>
    <row r="10713" spans="1:2" x14ac:dyDescent="0.15">
      <c r="A10713" t="s">
        <v>12320</v>
      </c>
      <c r="B10713" s="6">
        <v>1823034</v>
      </c>
    </row>
    <row r="10714" spans="1:2" x14ac:dyDescent="0.15">
      <c r="A10714" t="s">
        <v>12321</v>
      </c>
      <c r="B10714" s="6">
        <v>1840776</v>
      </c>
    </row>
    <row r="10715" spans="1:2" x14ac:dyDescent="0.15">
      <c r="A10715" t="s">
        <v>12322</v>
      </c>
      <c r="B10715" s="6">
        <v>1822886</v>
      </c>
    </row>
    <row r="10716" spans="1:2" x14ac:dyDescent="0.15">
      <c r="A10716" t="s">
        <v>12323</v>
      </c>
      <c r="B10716" s="6">
        <v>1822886</v>
      </c>
    </row>
    <row r="10717" spans="1:2" x14ac:dyDescent="0.15">
      <c r="A10717" t="s">
        <v>12324</v>
      </c>
      <c r="B10717" s="6">
        <v>1824185</v>
      </c>
    </row>
    <row r="10718" spans="1:2" x14ac:dyDescent="0.15">
      <c r="A10718" t="s">
        <v>12325</v>
      </c>
      <c r="B10718" s="6">
        <v>1824185</v>
      </c>
    </row>
    <row r="10719" spans="1:2" x14ac:dyDescent="0.15">
      <c r="A10719" t="s">
        <v>12326</v>
      </c>
      <c r="B10719" s="6">
        <v>352960</v>
      </c>
    </row>
    <row r="10720" spans="1:2" x14ac:dyDescent="0.15">
      <c r="A10720" t="s">
        <v>12327</v>
      </c>
      <c r="B10720" s="6">
        <v>1662574</v>
      </c>
    </row>
    <row r="10721" spans="1:2" x14ac:dyDescent="0.15">
      <c r="A10721" t="s">
        <v>12328</v>
      </c>
      <c r="B10721" s="6">
        <v>1834026</v>
      </c>
    </row>
    <row r="10722" spans="1:2" x14ac:dyDescent="0.15">
      <c r="A10722" t="s">
        <v>2548</v>
      </c>
      <c r="B10722" s="6">
        <v>1822691</v>
      </c>
    </row>
    <row r="10723" spans="1:2" x14ac:dyDescent="0.15">
      <c r="A10723" t="s">
        <v>12329</v>
      </c>
      <c r="B10723" s="6">
        <v>312070</v>
      </c>
    </row>
    <row r="10724" spans="1:2" x14ac:dyDescent="0.15">
      <c r="A10724" t="s">
        <v>12330</v>
      </c>
      <c r="B10724" s="6">
        <v>1876945</v>
      </c>
    </row>
    <row r="10725" spans="1:2" x14ac:dyDescent="0.15">
      <c r="A10725" t="s">
        <v>12331</v>
      </c>
      <c r="B10725" s="6">
        <v>312070</v>
      </c>
    </row>
    <row r="10726" spans="1:2" x14ac:dyDescent="0.15">
      <c r="A10726" t="s">
        <v>12332</v>
      </c>
      <c r="B10726" s="6">
        <v>1738758</v>
      </c>
    </row>
    <row r="10727" spans="1:2" x14ac:dyDescent="0.15">
      <c r="A10727" t="s">
        <v>12333</v>
      </c>
      <c r="B10727" s="6">
        <v>312070</v>
      </c>
    </row>
    <row r="10728" spans="1:2" x14ac:dyDescent="0.15">
      <c r="A10728" t="s">
        <v>12334</v>
      </c>
      <c r="B10728" s="6">
        <v>1430725</v>
      </c>
    </row>
    <row r="10729" spans="1:2" x14ac:dyDescent="0.15">
      <c r="A10729" t="s">
        <v>12335</v>
      </c>
      <c r="B10729" s="6">
        <v>1823707</v>
      </c>
    </row>
    <row r="10730" spans="1:2" x14ac:dyDescent="0.15">
      <c r="A10730" t="s">
        <v>12336</v>
      </c>
      <c r="B10730" s="6">
        <v>1823707</v>
      </c>
    </row>
    <row r="10731" spans="1:2" x14ac:dyDescent="0.15">
      <c r="A10731" t="s">
        <v>12337</v>
      </c>
      <c r="B10731" s="6">
        <v>1828096</v>
      </c>
    </row>
    <row r="10732" spans="1:2" x14ac:dyDescent="0.15">
      <c r="A10732" t="s">
        <v>12338</v>
      </c>
      <c r="B10732" s="6">
        <v>1828096</v>
      </c>
    </row>
    <row r="10733" spans="1:2" x14ac:dyDescent="0.15">
      <c r="A10733" t="s">
        <v>12339</v>
      </c>
      <c r="B10733" s="6">
        <v>1858503</v>
      </c>
    </row>
    <row r="10734" spans="1:2" x14ac:dyDescent="0.15">
      <c r="A10734" t="s">
        <v>12340</v>
      </c>
      <c r="B10734" s="6">
        <v>1735707</v>
      </c>
    </row>
    <row r="10735" spans="1:2" x14ac:dyDescent="0.15">
      <c r="A10735" t="s">
        <v>12341</v>
      </c>
      <c r="B10735" s="6">
        <v>1842046</v>
      </c>
    </row>
    <row r="10736" spans="1:2" x14ac:dyDescent="0.15">
      <c r="A10736" t="s">
        <v>12342</v>
      </c>
      <c r="B10736" s="6">
        <v>1842046</v>
      </c>
    </row>
    <row r="10737" spans="1:2" x14ac:dyDescent="0.15">
      <c r="A10737" t="s">
        <v>12343</v>
      </c>
      <c r="B10737" s="6">
        <v>1837105</v>
      </c>
    </row>
    <row r="10738" spans="1:2" x14ac:dyDescent="0.15">
      <c r="A10738" t="s">
        <v>12344</v>
      </c>
      <c r="B10738" s="6">
        <v>1837105</v>
      </c>
    </row>
    <row r="10739" spans="1:2" x14ac:dyDescent="0.15">
      <c r="A10739" t="s">
        <v>12345</v>
      </c>
      <c r="B10739" s="6">
        <v>1837207</v>
      </c>
    </row>
    <row r="10740" spans="1:2" x14ac:dyDescent="0.15">
      <c r="A10740" t="s">
        <v>12346</v>
      </c>
      <c r="B10740" s="6">
        <v>1837207</v>
      </c>
    </row>
    <row r="10741" spans="1:2" x14ac:dyDescent="0.15">
      <c r="A10741" t="s">
        <v>12347</v>
      </c>
      <c r="B10741" s="6">
        <v>1849280</v>
      </c>
    </row>
    <row r="10742" spans="1:2" x14ac:dyDescent="0.15">
      <c r="A10742" t="s">
        <v>12348</v>
      </c>
      <c r="B10742" s="6">
        <v>1849280</v>
      </c>
    </row>
    <row r="10743" spans="1:2" x14ac:dyDescent="0.15">
      <c r="A10743" t="s">
        <v>12349</v>
      </c>
      <c r="B10743" s="6">
        <v>1901799</v>
      </c>
    </row>
    <row r="10744" spans="1:2" x14ac:dyDescent="0.15">
      <c r="A10744" t="s">
        <v>12350</v>
      </c>
      <c r="B10744" s="6">
        <v>1901799</v>
      </c>
    </row>
    <row r="10745" spans="1:2" x14ac:dyDescent="0.15">
      <c r="A10745" t="s">
        <v>12351</v>
      </c>
      <c r="B10745" s="6">
        <v>1901799</v>
      </c>
    </row>
    <row r="10746" spans="1:2" x14ac:dyDescent="0.15">
      <c r="A10746" t="s">
        <v>12352</v>
      </c>
      <c r="B10746" s="6">
        <v>1848821</v>
      </c>
    </row>
    <row r="10747" spans="1:2" x14ac:dyDescent="0.15">
      <c r="A10747" t="s">
        <v>12353</v>
      </c>
      <c r="B10747" s="6">
        <v>1848821</v>
      </c>
    </row>
    <row r="10748" spans="1:2" x14ac:dyDescent="0.15">
      <c r="A10748" t="s">
        <v>12354</v>
      </c>
      <c r="B10748" s="6">
        <v>1114446</v>
      </c>
    </row>
    <row r="10749" spans="1:2" x14ac:dyDescent="0.15">
      <c r="A10749" t="s">
        <v>12355</v>
      </c>
      <c r="B10749" s="6">
        <v>1842937</v>
      </c>
    </row>
    <row r="10750" spans="1:2" x14ac:dyDescent="0.15">
      <c r="A10750" t="s">
        <v>12356</v>
      </c>
      <c r="B10750" s="6">
        <v>1842937</v>
      </c>
    </row>
    <row r="10751" spans="1:2" x14ac:dyDescent="0.15">
      <c r="A10751" t="s">
        <v>12357</v>
      </c>
      <c r="B10751" s="6">
        <v>1843205</v>
      </c>
    </row>
    <row r="10752" spans="1:2" x14ac:dyDescent="0.15">
      <c r="A10752" t="s">
        <v>12358</v>
      </c>
      <c r="B10752" s="6">
        <v>1843205</v>
      </c>
    </row>
    <row r="10753" spans="1:2" x14ac:dyDescent="0.15">
      <c r="A10753" t="s">
        <v>12359</v>
      </c>
      <c r="B10753" s="6">
        <v>1845368</v>
      </c>
    </row>
    <row r="10754" spans="1:2" x14ac:dyDescent="0.15">
      <c r="A10754" t="s">
        <v>12360</v>
      </c>
      <c r="B10754" s="6">
        <v>1845368</v>
      </c>
    </row>
    <row r="10755" spans="1:2" x14ac:dyDescent="0.15">
      <c r="A10755" t="s">
        <v>12361</v>
      </c>
      <c r="B10755" s="6">
        <v>1823033</v>
      </c>
    </row>
    <row r="10756" spans="1:2" x14ac:dyDescent="0.15">
      <c r="A10756" t="s">
        <v>12362</v>
      </c>
      <c r="B10756" s="6">
        <v>1823033</v>
      </c>
    </row>
    <row r="10757" spans="1:2" x14ac:dyDescent="0.15">
      <c r="A10757" t="s">
        <v>12363</v>
      </c>
      <c r="B10757" s="6">
        <v>1784567</v>
      </c>
    </row>
    <row r="10758" spans="1:2" x14ac:dyDescent="0.15">
      <c r="A10758" t="s">
        <v>12364</v>
      </c>
      <c r="B10758" s="6">
        <v>1784567</v>
      </c>
    </row>
    <row r="10759" spans="1:2" x14ac:dyDescent="0.15">
      <c r="A10759" t="s">
        <v>12365</v>
      </c>
      <c r="B10759" s="6">
        <v>1784567</v>
      </c>
    </row>
    <row r="10760" spans="1:2" x14ac:dyDescent="0.15">
      <c r="A10760" t="s">
        <v>12366</v>
      </c>
      <c r="B10760" s="6">
        <v>1829455</v>
      </c>
    </row>
    <row r="10761" spans="1:2" x14ac:dyDescent="0.15">
      <c r="A10761" t="s">
        <v>12367</v>
      </c>
      <c r="B10761" s="6">
        <v>1829455</v>
      </c>
    </row>
    <row r="10762" spans="1:2" x14ac:dyDescent="0.15">
      <c r="A10762" t="s">
        <v>12368</v>
      </c>
      <c r="B10762" s="6">
        <v>1710680</v>
      </c>
    </row>
    <row r="10763" spans="1:2" x14ac:dyDescent="0.15">
      <c r="A10763" t="s">
        <v>12369</v>
      </c>
      <c r="B10763" s="6">
        <v>1842912</v>
      </c>
    </row>
    <row r="10764" spans="1:2" x14ac:dyDescent="0.15">
      <c r="A10764" t="s">
        <v>12370</v>
      </c>
      <c r="B10764" s="6">
        <v>1842912</v>
      </c>
    </row>
    <row r="10765" spans="1:2" x14ac:dyDescent="0.15">
      <c r="A10765" t="s">
        <v>12371</v>
      </c>
      <c r="B10765" s="6">
        <v>1824846</v>
      </c>
    </row>
    <row r="10766" spans="1:2" x14ac:dyDescent="0.15">
      <c r="A10766" t="s">
        <v>12372</v>
      </c>
      <c r="B10766" s="6">
        <v>1824846</v>
      </c>
    </row>
    <row r="10767" spans="1:2" x14ac:dyDescent="0.15">
      <c r="A10767" t="s">
        <v>12373</v>
      </c>
      <c r="B10767" s="6">
        <v>46207</v>
      </c>
    </row>
    <row r="10768" spans="1:2" x14ac:dyDescent="0.15">
      <c r="A10768" t="s">
        <v>12374</v>
      </c>
      <c r="B10768" s="6">
        <v>49196</v>
      </c>
    </row>
    <row r="10769" spans="1:2" x14ac:dyDescent="0.15">
      <c r="A10769" t="s">
        <v>12375</v>
      </c>
      <c r="B10769" s="6">
        <v>49196</v>
      </c>
    </row>
    <row r="10770" spans="1:2" x14ac:dyDescent="0.15">
      <c r="A10770" t="s">
        <v>12376</v>
      </c>
      <c r="B10770" s="6">
        <v>1819438</v>
      </c>
    </row>
    <row r="10771" spans="1:2" x14ac:dyDescent="0.15">
      <c r="A10771" t="s">
        <v>12377</v>
      </c>
      <c r="B10771" s="6">
        <v>1592603</v>
      </c>
    </row>
    <row r="10772" spans="1:2" x14ac:dyDescent="0.15">
      <c r="A10772" t="s">
        <v>12378</v>
      </c>
      <c r="B10772" s="6">
        <v>1826669</v>
      </c>
    </row>
    <row r="10773" spans="1:2" x14ac:dyDescent="0.15">
      <c r="A10773" t="s">
        <v>12379</v>
      </c>
      <c r="B10773" s="6">
        <v>1826669</v>
      </c>
    </row>
    <row r="10774" spans="1:2" x14ac:dyDescent="0.15">
      <c r="A10774" t="s">
        <v>12380</v>
      </c>
      <c r="B10774" s="6">
        <v>1850487</v>
      </c>
    </row>
    <row r="10775" spans="1:2" x14ac:dyDescent="0.15">
      <c r="A10775" t="s">
        <v>12381</v>
      </c>
      <c r="B10775" s="6">
        <v>1824013</v>
      </c>
    </row>
    <row r="10776" spans="1:2" x14ac:dyDescent="0.15">
      <c r="A10776" t="s">
        <v>12382</v>
      </c>
      <c r="B10776" s="6">
        <v>1848861</v>
      </c>
    </row>
    <row r="10777" spans="1:2" x14ac:dyDescent="0.15">
      <c r="A10777" t="s">
        <v>12383</v>
      </c>
      <c r="B10777" s="6">
        <v>1848861</v>
      </c>
    </row>
    <row r="10778" spans="1:2" x14ac:dyDescent="0.15">
      <c r="A10778" t="s">
        <v>12384</v>
      </c>
      <c r="B10778" s="6">
        <v>1848731</v>
      </c>
    </row>
    <row r="10779" spans="1:2" x14ac:dyDescent="0.15">
      <c r="A10779" t="s">
        <v>12385</v>
      </c>
      <c r="B10779" s="6">
        <v>1894630</v>
      </c>
    </row>
    <row r="10780" spans="1:2" x14ac:dyDescent="0.15">
      <c r="A10780" t="s">
        <v>12386</v>
      </c>
      <c r="B10780" s="6">
        <v>1894630</v>
      </c>
    </row>
    <row r="10781" spans="1:2" x14ac:dyDescent="0.15">
      <c r="A10781" t="s">
        <v>12387</v>
      </c>
      <c r="B10781" s="6">
        <v>921671</v>
      </c>
    </row>
    <row r="10782" spans="1:2" x14ac:dyDescent="0.15">
      <c r="A10782" t="s">
        <v>12388</v>
      </c>
      <c r="B10782" s="6">
        <v>1886190</v>
      </c>
    </row>
    <row r="10783" spans="1:2" x14ac:dyDescent="0.15">
      <c r="A10783" t="s">
        <v>12389</v>
      </c>
      <c r="B10783" s="6">
        <v>1806156</v>
      </c>
    </row>
    <row r="10784" spans="1:2" x14ac:dyDescent="0.15">
      <c r="A10784" t="s">
        <v>12390</v>
      </c>
      <c r="B10784" s="6">
        <v>1806156</v>
      </c>
    </row>
    <row r="10785" spans="1:2" x14ac:dyDescent="0.15">
      <c r="A10785" t="s">
        <v>12391</v>
      </c>
      <c r="B10785" s="6">
        <v>1818880</v>
      </c>
    </row>
    <row r="10786" spans="1:2" x14ac:dyDescent="0.15">
      <c r="A10786" t="s">
        <v>12392</v>
      </c>
      <c r="B10786" s="6">
        <v>1818880</v>
      </c>
    </row>
    <row r="10787" spans="1:2" x14ac:dyDescent="0.15">
      <c r="A10787" t="s">
        <v>12393</v>
      </c>
      <c r="B10787" s="6">
        <v>1847127</v>
      </c>
    </row>
    <row r="10788" spans="1:2" x14ac:dyDescent="0.15">
      <c r="A10788" t="s">
        <v>12394</v>
      </c>
      <c r="B10788" s="6">
        <v>1847127</v>
      </c>
    </row>
    <row r="10789" spans="1:2" x14ac:dyDescent="0.15">
      <c r="A10789" t="s">
        <v>12395</v>
      </c>
      <c r="B10789" s="6">
        <v>1856519</v>
      </c>
    </row>
    <row r="10790" spans="1:2" x14ac:dyDescent="0.15">
      <c r="A10790" t="s">
        <v>12396</v>
      </c>
      <c r="B10790" s="6">
        <v>1865697</v>
      </c>
    </row>
    <row r="10791" spans="1:2" x14ac:dyDescent="0.15">
      <c r="A10791" t="s">
        <v>12397</v>
      </c>
      <c r="B10791" s="6">
        <v>1865697</v>
      </c>
    </row>
    <row r="10792" spans="1:2" x14ac:dyDescent="0.15">
      <c r="A10792" t="s">
        <v>12398</v>
      </c>
      <c r="B10792" s="6">
        <v>1841080</v>
      </c>
    </row>
    <row r="10793" spans="1:2" x14ac:dyDescent="0.15">
      <c r="A10793" t="s">
        <v>12399</v>
      </c>
      <c r="B10793" s="6">
        <v>1841080</v>
      </c>
    </row>
    <row r="10794" spans="1:2" x14ac:dyDescent="0.15">
      <c r="A10794" t="s">
        <v>12400</v>
      </c>
      <c r="B10794" s="6">
        <v>1853314</v>
      </c>
    </row>
    <row r="10795" spans="1:2" x14ac:dyDescent="0.15">
      <c r="A10795" t="s">
        <v>12401</v>
      </c>
      <c r="B10795" s="6">
        <v>1853314</v>
      </c>
    </row>
    <row r="10796" spans="1:2" x14ac:dyDescent="0.15">
      <c r="A10796" t="s">
        <v>12402</v>
      </c>
      <c r="B10796" s="6">
        <v>1844505</v>
      </c>
    </row>
    <row r="10797" spans="1:2" x14ac:dyDescent="0.15">
      <c r="A10797" t="s">
        <v>12403</v>
      </c>
      <c r="B10797" s="6">
        <v>1844505</v>
      </c>
    </row>
    <row r="10798" spans="1:2" x14ac:dyDescent="0.15">
      <c r="A10798" t="s">
        <v>12404</v>
      </c>
      <c r="B10798" s="6">
        <v>1651721</v>
      </c>
    </row>
    <row r="10799" spans="1:2" x14ac:dyDescent="0.15">
      <c r="A10799" t="s">
        <v>12405</v>
      </c>
      <c r="B10799" s="6">
        <v>1848795</v>
      </c>
    </row>
    <row r="10800" spans="1:2" x14ac:dyDescent="0.15">
      <c r="A10800" t="s">
        <v>12406</v>
      </c>
      <c r="B10800" s="6">
        <v>1823383</v>
      </c>
    </row>
    <row r="10801" spans="1:2" x14ac:dyDescent="0.15">
      <c r="A10801" t="s">
        <v>12407</v>
      </c>
      <c r="B10801" s="6">
        <v>1823383</v>
      </c>
    </row>
    <row r="10802" spans="1:2" x14ac:dyDescent="0.15">
      <c r="A10802" t="s">
        <v>12408</v>
      </c>
      <c r="B10802" s="6">
        <v>1838615</v>
      </c>
    </row>
    <row r="10803" spans="1:2" x14ac:dyDescent="0.15">
      <c r="A10803" t="s">
        <v>12409</v>
      </c>
      <c r="B10803" s="6">
        <v>1838615</v>
      </c>
    </row>
    <row r="10804" spans="1:2" x14ac:dyDescent="0.15">
      <c r="A10804" t="s">
        <v>12410</v>
      </c>
      <c r="B10804" s="6">
        <v>1843248</v>
      </c>
    </row>
    <row r="10805" spans="1:2" x14ac:dyDescent="0.15">
      <c r="A10805" t="s">
        <v>12411</v>
      </c>
      <c r="B10805" s="6">
        <v>1843248</v>
      </c>
    </row>
    <row r="10806" spans="1:2" x14ac:dyDescent="0.15">
      <c r="A10806" t="s">
        <v>12412</v>
      </c>
      <c r="B10806" s="6">
        <v>1053092</v>
      </c>
    </row>
    <row r="10807" spans="1:2" x14ac:dyDescent="0.15">
      <c r="A10807" t="s">
        <v>12413</v>
      </c>
      <c r="B10807" s="6">
        <v>1888734</v>
      </c>
    </row>
    <row r="10808" spans="1:2" x14ac:dyDescent="0.15">
      <c r="A10808" t="s">
        <v>12414</v>
      </c>
      <c r="B10808" s="6">
        <v>1888734</v>
      </c>
    </row>
    <row r="10809" spans="1:2" x14ac:dyDescent="0.15">
      <c r="A10809" t="s">
        <v>12415</v>
      </c>
      <c r="B10809" s="6">
        <v>1888734</v>
      </c>
    </row>
    <row r="10810" spans="1:2" x14ac:dyDescent="0.15">
      <c r="A10810" t="s">
        <v>12416</v>
      </c>
      <c r="B10810" s="6">
        <v>1841734</v>
      </c>
    </row>
    <row r="10811" spans="1:2" x14ac:dyDescent="0.15">
      <c r="A10811" t="s">
        <v>12417</v>
      </c>
      <c r="B10811" s="6">
        <v>1841734</v>
      </c>
    </row>
    <row r="10812" spans="1:2" x14ac:dyDescent="0.15">
      <c r="A10812" t="s">
        <v>12418</v>
      </c>
      <c r="B10812" s="6">
        <v>1415311</v>
      </c>
    </row>
    <row r="10813" spans="1:2" x14ac:dyDescent="0.15">
      <c r="A10813" t="s">
        <v>12419</v>
      </c>
      <c r="B10813" s="6">
        <v>1323468</v>
      </c>
    </row>
    <row r="10814" spans="1:2" x14ac:dyDescent="0.15">
      <c r="A10814" t="s">
        <v>12420</v>
      </c>
      <c r="B10814" s="6">
        <v>1821169</v>
      </c>
    </row>
    <row r="10815" spans="1:2" x14ac:dyDescent="0.15">
      <c r="A10815" t="s">
        <v>12421</v>
      </c>
      <c r="B10815" s="6">
        <v>1821169</v>
      </c>
    </row>
    <row r="10816" spans="1:2" x14ac:dyDescent="0.15">
      <c r="A10816" t="s">
        <v>12422</v>
      </c>
      <c r="B10816" s="6">
        <v>1805087</v>
      </c>
    </row>
    <row r="10817" spans="1:2" x14ac:dyDescent="0.15">
      <c r="A10817" t="s">
        <v>12423</v>
      </c>
      <c r="B10817" s="6">
        <v>1852767</v>
      </c>
    </row>
    <row r="10818" spans="1:2" x14ac:dyDescent="0.15">
      <c r="A10818" t="s">
        <v>12424</v>
      </c>
      <c r="B10818" s="6">
        <v>320335</v>
      </c>
    </row>
    <row r="10819" spans="1:2" x14ac:dyDescent="0.15">
      <c r="A10819" t="s">
        <v>12425</v>
      </c>
      <c r="B10819" s="6">
        <v>1438893</v>
      </c>
    </row>
    <row r="10820" spans="1:2" x14ac:dyDescent="0.15">
      <c r="A10820" t="s">
        <v>12426</v>
      </c>
      <c r="B10820" s="6">
        <v>1816176</v>
      </c>
    </row>
    <row r="10821" spans="1:2" x14ac:dyDescent="0.15">
      <c r="A10821" t="s">
        <v>12427</v>
      </c>
      <c r="B10821" s="6">
        <v>1816176</v>
      </c>
    </row>
    <row r="10822" spans="1:2" x14ac:dyDescent="0.15">
      <c r="A10822" t="s">
        <v>12428</v>
      </c>
      <c r="B10822" s="6">
        <v>1526113</v>
      </c>
    </row>
    <row r="10823" spans="1:2" x14ac:dyDescent="0.15">
      <c r="A10823" t="s">
        <v>12429</v>
      </c>
      <c r="B10823" s="6">
        <v>1790665</v>
      </c>
    </row>
    <row r="10824" spans="1:2" x14ac:dyDescent="0.15">
      <c r="A10824" t="s">
        <v>12430</v>
      </c>
      <c r="B10824" s="6">
        <v>1282957</v>
      </c>
    </row>
    <row r="10825" spans="1:2" x14ac:dyDescent="0.15">
      <c r="A10825" t="s">
        <v>12431</v>
      </c>
      <c r="B10825" s="6">
        <v>1866547</v>
      </c>
    </row>
    <row r="10826" spans="1:2" x14ac:dyDescent="0.15">
      <c r="A10826" t="s">
        <v>12432</v>
      </c>
      <c r="B10826" s="6">
        <v>1866547</v>
      </c>
    </row>
    <row r="10827" spans="1:2" x14ac:dyDescent="0.15">
      <c r="A10827" t="s">
        <v>12433</v>
      </c>
      <c r="B10827" s="6">
        <v>1451448</v>
      </c>
    </row>
    <row r="10828" spans="1:2" x14ac:dyDescent="0.15">
      <c r="A10828" t="s">
        <v>12434</v>
      </c>
      <c r="B10828" s="6">
        <v>1451448</v>
      </c>
    </row>
    <row r="10829" spans="1:2" x14ac:dyDescent="0.15">
      <c r="A10829" t="s">
        <v>12435</v>
      </c>
      <c r="B10829" s="6">
        <v>1451448</v>
      </c>
    </row>
    <row r="10830" spans="1:2" x14ac:dyDescent="0.15">
      <c r="A10830" t="s">
        <v>12436</v>
      </c>
      <c r="B10830" s="6">
        <v>1832250</v>
      </c>
    </row>
    <row r="10831" spans="1:2" x14ac:dyDescent="0.15">
      <c r="A10831" t="s">
        <v>12437</v>
      </c>
      <c r="B10831" s="6">
        <v>1832250</v>
      </c>
    </row>
    <row r="10832" spans="1:2" x14ac:dyDescent="0.15">
      <c r="A10832" t="s">
        <v>12438</v>
      </c>
      <c r="B10832" s="6">
        <v>1760764</v>
      </c>
    </row>
    <row r="10833" spans="1:2" x14ac:dyDescent="0.15">
      <c r="A10833" t="s">
        <v>12439</v>
      </c>
      <c r="B10833" s="6">
        <v>1415916</v>
      </c>
    </row>
    <row r="10834" spans="1:2" x14ac:dyDescent="0.15">
      <c r="A10834" t="s">
        <v>12440</v>
      </c>
      <c r="B10834" s="6">
        <v>1844971</v>
      </c>
    </row>
    <row r="10835" spans="1:2" x14ac:dyDescent="0.15">
      <c r="A10835" t="s">
        <v>12441</v>
      </c>
      <c r="B10835" s="6">
        <v>1373670</v>
      </c>
    </row>
    <row r="10836" spans="1:2" x14ac:dyDescent="0.15">
      <c r="A10836" t="s">
        <v>12442</v>
      </c>
      <c r="B10836" s="6">
        <v>1768910</v>
      </c>
    </row>
    <row r="10837" spans="1:2" x14ac:dyDescent="0.15">
      <c r="A10837" t="s">
        <v>12443</v>
      </c>
      <c r="B10837" s="6">
        <v>1703644</v>
      </c>
    </row>
    <row r="10838" spans="1:2" x14ac:dyDescent="0.15">
      <c r="A10838" t="s">
        <v>12444</v>
      </c>
      <c r="B10838" s="6">
        <v>1855612</v>
      </c>
    </row>
    <row r="10839" spans="1:2" x14ac:dyDescent="0.15">
      <c r="A10839" t="s">
        <v>12445</v>
      </c>
      <c r="B10839" s="6">
        <v>1841209</v>
      </c>
    </row>
    <row r="10840" spans="1:2" x14ac:dyDescent="0.15">
      <c r="A10840" t="s">
        <v>12446</v>
      </c>
      <c r="B10840" s="6">
        <v>1831979</v>
      </c>
    </row>
    <row r="10841" spans="1:2" x14ac:dyDescent="0.15">
      <c r="A10841" t="s">
        <v>12447</v>
      </c>
      <c r="B10841" s="6">
        <v>1831979</v>
      </c>
    </row>
    <row r="10842" spans="1:2" x14ac:dyDescent="0.15">
      <c r="A10842" t="s">
        <v>2551</v>
      </c>
      <c r="B10842" s="6">
        <v>832489</v>
      </c>
    </row>
    <row r="10843" spans="1:2" x14ac:dyDescent="0.15">
      <c r="A10843" t="s">
        <v>12448</v>
      </c>
      <c r="B10843" s="6">
        <v>1234006</v>
      </c>
    </row>
    <row r="10844" spans="1:2" x14ac:dyDescent="0.15">
      <c r="A10844" t="s">
        <v>12449</v>
      </c>
      <c r="B10844" s="6">
        <v>1750153</v>
      </c>
    </row>
    <row r="10845" spans="1:2" x14ac:dyDescent="0.15">
      <c r="A10845" t="s">
        <v>12450</v>
      </c>
      <c r="B10845" s="6">
        <v>1852940</v>
      </c>
    </row>
    <row r="10846" spans="1:2" x14ac:dyDescent="0.15">
      <c r="A10846" t="s">
        <v>12451</v>
      </c>
      <c r="B10846" s="6">
        <v>1852940</v>
      </c>
    </row>
    <row r="10847" spans="1:2" x14ac:dyDescent="0.15">
      <c r="A10847" t="s">
        <v>12452</v>
      </c>
      <c r="B10847" s="6">
        <v>1812173</v>
      </c>
    </row>
    <row r="10848" spans="1:2" x14ac:dyDescent="0.15">
      <c r="A10848" t="s">
        <v>12453</v>
      </c>
      <c r="B10848" s="6">
        <v>1527590</v>
      </c>
    </row>
    <row r="10849" spans="1:2" x14ac:dyDescent="0.15">
      <c r="A10849" t="s">
        <v>12454</v>
      </c>
      <c r="B10849" s="6">
        <v>1817786</v>
      </c>
    </row>
    <row r="10850" spans="1:2" x14ac:dyDescent="0.15">
      <c r="A10850" t="s">
        <v>12455</v>
      </c>
      <c r="B10850" s="6">
        <v>1817786</v>
      </c>
    </row>
    <row r="10851" spans="1:2" x14ac:dyDescent="0.15">
      <c r="A10851" t="s">
        <v>12456</v>
      </c>
      <c r="B10851" s="6">
        <v>1870143</v>
      </c>
    </row>
    <row r="10852" spans="1:2" x14ac:dyDescent="0.15">
      <c r="A10852" t="s">
        <v>12457</v>
      </c>
      <c r="B10852" s="6">
        <v>1870143</v>
      </c>
    </row>
    <row r="10853" spans="1:2" x14ac:dyDescent="0.15">
      <c r="A10853" t="s">
        <v>12458</v>
      </c>
      <c r="B10853" s="6">
        <v>1527590</v>
      </c>
    </row>
    <row r="10854" spans="1:2" x14ac:dyDescent="0.15">
      <c r="A10854" t="s">
        <v>3033</v>
      </c>
      <c r="B10854" s="6">
        <v>1527590</v>
      </c>
    </row>
    <row r="10855" spans="1:2" x14ac:dyDescent="0.15">
      <c r="A10855" t="s">
        <v>12459</v>
      </c>
      <c r="B10855" s="6">
        <v>1874218</v>
      </c>
    </row>
    <row r="10856" spans="1:2" x14ac:dyDescent="0.15">
      <c r="A10856" t="s">
        <v>12460</v>
      </c>
      <c r="B10856" s="6">
        <v>1874218</v>
      </c>
    </row>
    <row r="10857" spans="1:2" x14ac:dyDescent="0.15">
      <c r="A10857" t="s">
        <v>12461</v>
      </c>
      <c r="B10857" s="6">
        <v>1820201</v>
      </c>
    </row>
    <row r="10858" spans="1:2" x14ac:dyDescent="0.15">
      <c r="A10858" t="s">
        <v>12462</v>
      </c>
      <c r="B10858" s="6">
        <v>1527590</v>
      </c>
    </row>
    <row r="10859" spans="1:2" x14ac:dyDescent="0.15">
      <c r="A10859" t="s">
        <v>12463</v>
      </c>
      <c r="B10859" s="6">
        <v>1527590</v>
      </c>
    </row>
    <row r="10860" spans="1:2" x14ac:dyDescent="0.15">
      <c r="A10860" t="s">
        <v>12464</v>
      </c>
      <c r="B10860" s="6">
        <v>1462223</v>
      </c>
    </row>
    <row r="10861" spans="1:2" x14ac:dyDescent="0.15">
      <c r="A10861" t="s">
        <v>12465</v>
      </c>
      <c r="B10861" s="6">
        <v>1833498</v>
      </c>
    </row>
    <row r="10862" spans="1:2" x14ac:dyDescent="0.15">
      <c r="A10862" t="s">
        <v>12466</v>
      </c>
      <c r="B10862" s="6">
        <v>1833498</v>
      </c>
    </row>
    <row r="10863" spans="1:2" x14ac:dyDescent="0.15">
      <c r="A10863" t="s">
        <v>12467</v>
      </c>
      <c r="B10863" s="6">
        <v>1812727</v>
      </c>
    </row>
    <row r="10864" spans="1:2" x14ac:dyDescent="0.15">
      <c r="A10864" t="s">
        <v>12468</v>
      </c>
      <c r="B10864" s="6">
        <v>1819810</v>
      </c>
    </row>
    <row r="10865" spans="1:2" x14ac:dyDescent="0.15">
      <c r="A10865" t="s">
        <v>12469</v>
      </c>
      <c r="B10865" s="6">
        <v>1843588</v>
      </c>
    </row>
    <row r="10866" spans="1:2" x14ac:dyDescent="0.15">
      <c r="A10866" t="s">
        <v>12470</v>
      </c>
      <c r="B10866" s="6">
        <v>1571283</v>
      </c>
    </row>
    <row r="10867" spans="1:2" x14ac:dyDescent="0.15">
      <c r="A10867" t="s">
        <v>12471</v>
      </c>
      <c r="B10867" s="6">
        <v>1853651</v>
      </c>
    </row>
    <row r="10868" spans="1:2" x14ac:dyDescent="0.15">
      <c r="A10868" t="s">
        <v>12472</v>
      </c>
      <c r="B10868" s="6">
        <v>1853651</v>
      </c>
    </row>
    <row r="10869" spans="1:2" x14ac:dyDescent="0.15">
      <c r="A10869" t="s">
        <v>12473</v>
      </c>
      <c r="B10869" s="6">
        <v>1841389</v>
      </c>
    </row>
    <row r="10870" spans="1:2" x14ac:dyDescent="0.15">
      <c r="A10870" t="s">
        <v>12474</v>
      </c>
      <c r="B10870" s="6">
        <v>1841389</v>
      </c>
    </row>
    <row r="10871" spans="1:2" x14ac:dyDescent="0.15">
      <c r="A10871" t="s">
        <v>12475</v>
      </c>
      <c r="B10871" s="6">
        <v>1847607</v>
      </c>
    </row>
    <row r="10872" spans="1:2" x14ac:dyDescent="0.15">
      <c r="A10872" t="s">
        <v>12476</v>
      </c>
      <c r="B10872" s="6">
        <v>1847607</v>
      </c>
    </row>
    <row r="10873" spans="1:2" x14ac:dyDescent="0.15">
      <c r="A10873" t="s">
        <v>12477</v>
      </c>
      <c r="B10873" s="6">
        <v>1847607</v>
      </c>
    </row>
    <row r="10874" spans="1:2" x14ac:dyDescent="0.15">
      <c r="A10874" t="s">
        <v>2538</v>
      </c>
      <c r="B10874" s="6">
        <v>1810560</v>
      </c>
    </row>
    <row r="10875" spans="1:2" x14ac:dyDescent="0.15">
      <c r="A10875" t="s">
        <v>12478</v>
      </c>
      <c r="B10875" s="6">
        <v>1114446</v>
      </c>
    </row>
    <row r="10876" spans="1:2" x14ac:dyDescent="0.15">
      <c r="A10876" t="s">
        <v>12479</v>
      </c>
      <c r="B10876" s="6">
        <v>1532619</v>
      </c>
    </row>
    <row r="10877" spans="1:2" x14ac:dyDescent="0.15">
      <c r="A10877" t="s">
        <v>12480</v>
      </c>
      <c r="B10877" s="6">
        <v>1777835</v>
      </c>
    </row>
    <row r="10878" spans="1:2" x14ac:dyDescent="0.15">
      <c r="A10878" t="s">
        <v>12481</v>
      </c>
      <c r="B10878" s="6">
        <v>1847345</v>
      </c>
    </row>
    <row r="10879" spans="1:2" x14ac:dyDescent="0.15">
      <c r="A10879" t="s">
        <v>12482</v>
      </c>
      <c r="B10879" s="6">
        <v>1847345</v>
      </c>
    </row>
    <row r="10880" spans="1:2" x14ac:dyDescent="0.15">
      <c r="A10880" t="s">
        <v>12483</v>
      </c>
      <c r="B10880" s="6">
        <v>1640043</v>
      </c>
    </row>
    <row r="10881" spans="1:2" x14ac:dyDescent="0.15">
      <c r="A10881" t="s">
        <v>12484</v>
      </c>
      <c r="B10881" s="6">
        <v>1640043</v>
      </c>
    </row>
    <row r="10882" spans="1:2" x14ac:dyDescent="0.15">
      <c r="A10882" t="s">
        <v>12485</v>
      </c>
      <c r="B10882" s="6">
        <v>1830795</v>
      </c>
    </row>
    <row r="10883" spans="1:2" x14ac:dyDescent="0.15">
      <c r="A10883" t="s">
        <v>12486</v>
      </c>
      <c r="B10883" s="6">
        <v>1830795</v>
      </c>
    </row>
    <row r="10884" spans="1:2" x14ac:dyDescent="0.15">
      <c r="A10884" t="s">
        <v>12487</v>
      </c>
      <c r="B10884" s="6">
        <v>1794621</v>
      </c>
    </row>
    <row r="10885" spans="1:2" x14ac:dyDescent="0.15">
      <c r="A10885" t="s">
        <v>12488</v>
      </c>
      <c r="B10885" s="6">
        <v>1839412</v>
      </c>
    </row>
    <row r="10886" spans="1:2" x14ac:dyDescent="0.15">
      <c r="A10886" t="s">
        <v>2547</v>
      </c>
      <c r="B10886" s="6">
        <v>1816431</v>
      </c>
    </row>
    <row r="10887" spans="1:2" x14ac:dyDescent="0.15">
      <c r="A10887" t="s">
        <v>12489</v>
      </c>
      <c r="B10887" s="6">
        <v>1355096</v>
      </c>
    </row>
    <row r="10888" spans="1:2" x14ac:dyDescent="0.15">
      <c r="A10888" t="s">
        <v>12490</v>
      </c>
      <c r="B10888" s="6">
        <v>1254699</v>
      </c>
    </row>
    <row r="10889" spans="1:2" x14ac:dyDescent="0.15">
      <c r="A10889" t="s">
        <v>12491</v>
      </c>
      <c r="B10889" s="6">
        <v>1114446</v>
      </c>
    </row>
    <row r="10890" spans="1:2" x14ac:dyDescent="0.15">
      <c r="A10890" t="s">
        <v>12492</v>
      </c>
      <c r="B10890" s="6">
        <v>1860484</v>
      </c>
    </row>
    <row r="10891" spans="1:2" x14ac:dyDescent="0.15">
      <c r="A10891" t="s">
        <v>12493</v>
      </c>
      <c r="B10891" s="6">
        <v>1841867</v>
      </c>
    </row>
    <row r="10892" spans="1:2" x14ac:dyDescent="0.15">
      <c r="A10892" t="s">
        <v>12494</v>
      </c>
      <c r="B10892" s="6">
        <v>1841867</v>
      </c>
    </row>
    <row r="10893" spans="1:2" x14ac:dyDescent="0.15">
      <c r="A10893" t="s">
        <v>12495</v>
      </c>
      <c r="B10893" s="6">
        <v>1815184</v>
      </c>
    </row>
    <row r="10894" spans="1:2" x14ac:dyDescent="0.15">
      <c r="A10894" t="s">
        <v>12496</v>
      </c>
      <c r="B10894" s="6">
        <v>1815184</v>
      </c>
    </row>
    <row r="10895" spans="1:2" x14ac:dyDescent="0.15">
      <c r="A10895" t="s">
        <v>12497</v>
      </c>
      <c r="B10895" s="6">
        <v>1856161</v>
      </c>
    </row>
    <row r="10896" spans="1:2" x14ac:dyDescent="0.15">
      <c r="A10896" t="s">
        <v>12498</v>
      </c>
      <c r="B10896" s="6">
        <v>1554625</v>
      </c>
    </row>
    <row r="10897" spans="1:2" x14ac:dyDescent="0.15">
      <c r="A10897" t="s">
        <v>12499</v>
      </c>
      <c r="B10897" s="6">
        <v>1554625</v>
      </c>
    </row>
    <row r="10898" spans="1:2" x14ac:dyDescent="0.15">
      <c r="A10898" t="s">
        <v>12500</v>
      </c>
      <c r="B10898" s="6">
        <v>1554625</v>
      </c>
    </row>
    <row r="10899" spans="1:2" x14ac:dyDescent="0.15">
      <c r="A10899" t="s">
        <v>12501</v>
      </c>
      <c r="B10899" s="6">
        <v>1554625</v>
      </c>
    </row>
    <row r="10900" spans="1:2" x14ac:dyDescent="0.15">
      <c r="A10900" t="s">
        <v>12502</v>
      </c>
      <c r="B10900" s="6">
        <v>1554625</v>
      </c>
    </row>
    <row r="10901" spans="1:2" x14ac:dyDescent="0.15">
      <c r="A10901" t="s">
        <v>12503</v>
      </c>
      <c r="B10901" s="6">
        <v>1554625</v>
      </c>
    </row>
    <row r="10902" spans="1:2" x14ac:dyDescent="0.15">
      <c r="A10902" t="s">
        <v>12504</v>
      </c>
      <c r="B10902" s="6">
        <v>1554625</v>
      </c>
    </row>
    <row r="10903" spans="1:2" x14ac:dyDescent="0.15">
      <c r="A10903" t="s">
        <v>12505</v>
      </c>
      <c r="B10903" s="6">
        <v>1554625</v>
      </c>
    </row>
    <row r="10904" spans="1:2" x14ac:dyDescent="0.15">
      <c r="A10904" t="s">
        <v>12506</v>
      </c>
      <c r="B10904" s="6">
        <v>1821329</v>
      </c>
    </row>
    <row r="10905" spans="1:2" x14ac:dyDescent="0.15">
      <c r="A10905" t="s">
        <v>12507</v>
      </c>
      <c r="B10905" s="6">
        <v>1821329</v>
      </c>
    </row>
    <row r="10906" spans="1:2" x14ac:dyDescent="0.15">
      <c r="A10906" t="s">
        <v>12508</v>
      </c>
      <c r="B10906" s="6">
        <v>1812667</v>
      </c>
    </row>
    <row r="10907" spans="1:2" x14ac:dyDescent="0.15">
      <c r="A10907" t="s">
        <v>12509</v>
      </c>
      <c r="B10907" s="6">
        <v>1812667</v>
      </c>
    </row>
    <row r="10908" spans="1:2" x14ac:dyDescent="0.15">
      <c r="A10908" t="s">
        <v>12510</v>
      </c>
      <c r="B10908" s="6">
        <v>1863362</v>
      </c>
    </row>
    <row r="10909" spans="1:2" x14ac:dyDescent="0.15">
      <c r="A10909" t="s">
        <v>12511</v>
      </c>
      <c r="B10909" s="6">
        <v>911421</v>
      </c>
    </row>
    <row r="10910" spans="1:2" x14ac:dyDescent="0.15">
      <c r="A10910" t="s">
        <v>12512</v>
      </c>
      <c r="B10910" s="6">
        <v>1894057</v>
      </c>
    </row>
    <row r="10911" spans="1:2" x14ac:dyDescent="0.15">
      <c r="A10911" t="s">
        <v>12513</v>
      </c>
      <c r="B10911" s="6">
        <v>1894057</v>
      </c>
    </row>
    <row r="10912" spans="1:2" x14ac:dyDescent="0.15">
      <c r="A10912" t="s">
        <v>12514</v>
      </c>
      <c r="B10912" s="6">
        <v>1848165</v>
      </c>
    </row>
    <row r="10913" spans="1:2" x14ac:dyDescent="0.15">
      <c r="A10913" t="s">
        <v>12515</v>
      </c>
      <c r="B10913" s="6">
        <v>1848165</v>
      </c>
    </row>
    <row r="10914" spans="1:2" x14ac:dyDescent="0.15">
      <c r="A10914" t="s">
        <v>12516</v>
      </c>
      <c r="B10914" s="6">
        <v>1115055</v>
      </c>
    </row>
    <row r="10915" spans="1:2" x14ac:dyDescent="0.15">
      <c r="A10915" t="s">
        <v>12517</v>
      </c>
      <c r="B10915" s="6">
        <v>1830392</v>
      </c>
    </row>
    <row r="10916" spans="1:2" x14ac:dyDescent="0.15">
      <c r="A10916" t="s">
        <v>12518</v>
      </c>
      <c r="B10916" s="6">
        <v>1830392</v>
      </c>
    </row>
    <row r="10917" spans="1:2" x14ac:dyDescent="0.15">
      <c r="A10917" t="s">
        <v>12519</v>
      </c>
      <c r="B10917" s="6">
        <v>1464423</v>
      </c>
    </row>
    <row r="10918" spans="1:2" x14ac:dyDescent="0.15">
      <c r="A10918" t="s">
        <v>12520</v>
      </c>
      <c r="B10918" s="6">
        <v>1807765</v>
      </c>
    </row>
    <row r="10919" spans="1:2" x14ac:dyDescent="0.15">
      <c r="A10919" t="s">
        <v>12521</v>
      </c>
      <c r="B10919" s="6">
        <v>1807765</v>
      </c>
    </row>
    <row r="10920" spans="1:2" x14ac:dyDescent="0.15">
      <c r="A10920" t="s">
        <v>12522</v>
      </c>
      <c r="B10920" s="6">
        <v>1842430</v>
      </c>
    </row>
    <row r="10921" spans="1:2" x14ac:dyDescent="0.15">
      <c r="A10921" t="s">
        <v>12523</v>
      </c>
      <c r="B10921" s="6">
        <v>1865200</v>
      </c>
    </row>
    <row r="10922" spans="1:2" x14ac:dyDescent="0.15">
      <c r="A10922" t="s">
        <v>12524</v>
      </c>
      <c r="B10922" s="6">
        <v>1855631</v>
      </c>
    </row>
    <row r="10923" spans="1:2" x14ac:dyDescent="0.15">
      <c r="A10923" t="s">
        <v>12525</v>
      </c>
      <c r="B10923" s="6">
        <v>1855631</v>
      </c>
    </row>
    <row r="10924" spans="1:2" x14ac:dyDescent="0.15">
      <c r="A10924" t="s">
        <v>12526</v>
      </c>
      <c r="B10924" s="6">
        <v>1863460</v>
      </c>
    </row>
    <row r="10925" spans="1:2" x14ac:dyDescent="0.15">
      <c r="A10925" t="s">
        <v>12527</v>
      </c>
      <c r="B10925" s="6">
        <v>1863460</v>
      </c>
    </row>
    <row r="10926" spans="1:2" x14ac:dyDescent="0.15">
      <c r="A10926" t="s">
        <v>12528</v>
      </c>
      <c r="B10926" s="6">
        <v>1863460</v>
      </c>
    </row>
    <row r="10927" spans="1:2" x14ac:dyDescent="0.15">
      <c r="A10927" t="s">
        <v>12529</v>
      </c>
      <c r="B10927" s="6">
        <v>1829427</v>
      </c>
    </row>
    <row r="10928" spans="1:2" x14ac:dyDescent="0.15">
      <c r="A10928" t="s">
        <v>12530</v>
      </c>
      <c r="B10928" s="6">
        <v>1829427</v>
      </c>
    </row>
    <row r="10929" spans="1:2" x14ac:dyDescent="0.15">
      <c r="A10929" t="s">
        <v>12531</v>
      </c>
      <c r="B10929" s="6">
        <v>1015383</v>
      </c>
    </row>
    <row r="10930" spans="1:2" x14ac:dyDescent="0.15">
      <c r="A10930" t="s">
        <v>12532</v>
      </c>
      <c r="B10930" s="6">
        <v>1811882</v>
      </c>
    </row>
    <row r="10931" spans="1:2" x14ac:dyDescent="0.15">
      <c r="A10931" t="s">
        <v>12533</v>
      </c>
      <c r="B10931" s="6">
        <v>1843716</v>
      </c>
    </row>
    <row r="10932" spans="1:2" x14ac:dyDescent="0.15">
      <c r="A10932" t="s">
        <v>12534</v>
      </c>
      <c r="B10932" s="6">
        <v>1843716</v>
      </c>
    </row>
    <row r="10933" spans="1:2" x14ac:dyDescent="0.15">
      <c r="A10933" t="s">
        <v>12535</v>
      </c>
      <c r="B10933" s="6">
        <v>1393311</v>
      </c>
    </row>
    <row r="10934" spans="1:2" x14ac:dyDescent="0.15">
      <c r="A10934" t="s">
        <v>12536</v>
      </c>
      <c r="B10934" s="6">
        <v>1393311</v>
      </c>
    </row>
    <row r="10935" spans="1:2" x14ac:dyDescent="0.15">
      <c r="A10935" t="s">
        <v>12537</v>
      </c>
      <c r="B10935" s="6">
        <v>1833235</v>
      </c>
    </row>
    <row r="10936" spans="1:2" x14ac:dyDescent="0.15">
      <c r="A10936" t="s">
        <v>12538</v>
      </c>
      <c r="B10936" s="6">
        <v>1833235</v>
      </c>
    </row>
    <row r="10937" spans="1:2" x14ac:dyDescent="0.15">
      <c r="A10937" t="s">
        <v>12539</v>
      </c>
      <c r="B10937" s="6">
        <v>1393311</v>
      </c>
    </row>
    <row r="10938" spans="1:2" x14ac:dyDescent="0.15">
      <c r="A10938" t="s">
        <v>12540</v>
      </c>
      <c r="B10938" s="6">
        <v>1393311</v>
      </c>
    </row>
    <row r="10939" spans="1:2" x14ac:dyDescent="0.15">
      <c r="A10939" t="s">
        <v>12541</v>
      </c>
      <c r="B10939" s="6">
        <v>866368</v>
      </c>
    </row>
    <row r="10940" spans="1:2" x14ac:dyDescent="0.15">
      <c r="A10940" t="s">
        <v>12542</v>
      </c>
      <c r="B10940" s="6">
        <v>1287032</v>
      </c>
    </row>
    <row r="10941" spans="1:2" x14ac:dyDescent="0.15">
      <c r="A10941" t="s">
        <v>12543</v>
      </c>
      <c r="B10941" s="6">
        <v>1833835</v>
      </c>
    </row>
    <row r="10942" spans="1:2" x14ac:dyDescent="0.15">
      <c r="A10942" t="s">
        <v>12544</v>
      </c>
      <c r="B10942" s="6">
        <v>1393311</v>
      </c>
    </row>
    <row r="10943" spans="1:2" x14ac:dyDescent="0.15">
      <c r="A10943" t="s">
        <v>12545</v>
      </c>
      <c r="B10943" s="6">
        <v>1393311</v>
      </c>
    </row>
    <row r="10944" spans="1:2" x14ac:dyDescent="0.15">
      <c r="A10944" t="s">
        <v>12546</v>
      </c>
      <c r="B10944" s="6">
        <v>1393311</v>
      </c>
    </row>
    <row r="10945" spans="1:2" x14ac:dyDescent="0.15">
      <c r="A10945" t="s">
        <v>12547</v>
      </c>
      <c r="B10945" s="6">
        <v>1393311</v>
      </c>
    </row>
    <row r="10946" spans="1:2" x14ac:dyDescent="0.15">
      <c r="A10946" t="s">
        <v>12548</v>
      </c>
      <c r="B10946" s="6">
        <v>1393311</v>
      </c>
    </row>
    <row r="10947" spans="1:2" x14ac:dyDescent="0.15">
      <c r="A10947" t="s">
        <v>12549</v>
      </c>
      <c r="B10947" s="6">
        <v>1393311</v>
      </c>
    </row>
    <row r="10948" spans="1:2" x14ac:dyDescent="0.15">
      <c r="A10948" t="s">
        <v>12550</v>
      </c>
      <c r="B10948" s="6">
        <v>1393311</v>
      </c>
    </row>
    <row r="10949" spans="1:2" x14ac:dyDescent="0.15">
      <c r="A10949" t="s">
        <v>12551</v>
      </c>
      <c r="B10949" s="6">
        <v>1393311</v>
      </c>
    </row>
    <row r="10950" spans="1:2" x14ac:dyDescent="0.15">
      <c r="A10950" t="s">
        <v>12552</v>
      </c>
      <c r="B10950" s="6">
        <v>1137774</v>
      </c>
    </row>
    <row r="10951" spans="1:2" x14ac:dyDescent="0.15">
      <c r="A10951" t="s">
        <v>12553</v>
      </c>
      <c r="B10951" s="6">
        <v>1825473</v>
      </c>
    </row>
    <row r="10952" spans="1:2" x14ac:dyDescent="0.15">
      <c r="A10952" t="s">
        <v>12554</v>
      </c>
      <c r="B10952" s="6">
        <v>1825473</v>
      </c>
    </row>
    <row r="10953" spans="1:2" x14ac:dyDescent="0.15">
      <c r="A10953" t="s">
        <v>12555</v>
      </c>
      <c r="B10953" s="6">
        <v>1653558</v>
      </c>
    </row>
    <row r="10954" spans="1:2" x14ac:dyDescent="0.15">
      <c r="A10954" t="s">
        <v>12556</v>
      </c>
      <c r="B10954" s="6">
        <v>1838238</v>
      </c>
    </row>
    <row r="10955" spans="1:2" x14ac:dyDescent="0.15">
      <c r="A10955" t="s">
        <v>12557</v>
      </c>
      <c r="B10955" s="6">
        <v>1838238</v>
      </c>
    </row>
    <row r="10956" spans="1:2" x14ac:dyDescent="0.15">
      <c r="A10956" t="s">
        <v>2554</v>
      </c>
      <c r="B10956" s="6">
        <v>1022899</v>
      </c>
    </row>
    <row r="10957" spans="1:2" x14ac:dyDescent="0.15">
      <c r="A10957" t="s">
        <v>12558</v>
      </c>
      <c r="B10957" s="6">
        <v>1821075</v>
      </c>
    </row>
    <row r="10958" spans="1:2" x14ac:dyDescent="0.15">
      <c r="A10958" t="s">
        <v>12559</v>
      </c>
      <c r="B10958" s="6">
        <v>1818787</v>
      </c>
    </row>
    <row r="10959" spans="1:2" x14ac:dyDescent="0.15">
      <c r="A10959" t="s">
        <v>12560</v>
      </c>
      <c r="B10959" s="6">
        <v>1818787</v>
      </c>
    </row>
    <row r="10960" spans="1:2" x14ac:dyDescent="0.15">
      <c r="A10960" t="s">
        <v>12561</v>
      </c>
      <c r="B10960" s="6">
        <v>1836100</v>
      </c>
    </row>
    <row r="10961" spans="1:2" x14ac:dyDescent="0.15">
      <c r="A10961" t="s">
        <v>12562</v>
      </c>
      <c r="B10961" s="6">
        <v>1836100</v>
      </c>
    </row>
    <row r="10962" spans="1:2" x14ac:dyDescent="0.15">
      <c r="A10962" t="s">
        <v>12563</v>
      </c>
      <c r="B10962" s="6">
        <v>1824993</v>
      </c>
    </row>
    <row r="10963" spans="1:2" x14ac:dyDescent="0.15">
      <c r="A10963" t="s">
        <v>12564</v>
      </c>
      <c r="B10963" s="6">
        <v>1830033</v>
      </c>
    </row>
    <row r="10964" spans="1:2" x14ac:dyDescent="0.15">
      <c r="A10964" t="s">
        <v>12565</v>
      </c>
      <c r="B10964" s="6">
        <v>1830033</v>
      </c>
    </row>
    <row r="10965" spans="1:2" x14ac:dyDescent="0.15">
      <c r="A10965" t="s">
        <v>12566</v>
      </c>
      <c r="B10965" s="6">
        <v>1855751</v>
      </c>
    </row>
    <row r="10966" spans="1:2" x14ac:dyDescent="0.15">
      <c r="A10966" t="s">
        <v>12567</v>
      </c>
      <c r="B10966" s="6">
        <v>1855751</v>
      </c>
    </row>
    <row r="10967" spans="1:2" x14ac:dyDescent="0.15">
      <c r="A10967" t="s">
        <v>12568</v>
      </c>
      <c r="B10967" s="6">
        <v>1835567</v>
      </c>
    </row>
    <row r="10968" spans="1:2" x14ac:dyDescent="0.15">
      <c r="A10968" t="s">
        <v>12569</v>
      </c>
      <c r="B10968" s="6">
        <v>1841845</v>
      </c>
    </row>
    <row r="10969" spans="1:2" x14ac:dyDescent="0.15">
      <c r="A10969" t="s">
        <v>12570</v>
      </c>
      <c r="B10969" s="6">
        <v>1841845</v>
      </c>
    </row>
    <row r="10970" spans="1:2" x14ac:dyDescent="0.15">
      <c r="A10970" t="s">
        <v>12571</v>
      </c>
      <c r="B10970" s="6">
        <v>1847241</v>
      </c>
    </row>
    <row r="10971" spans="1:2" x14ac:dyDescent="0.15">
      <c r="A10971" t="s">
        <v>12572</v>
      </c>
      <c r="B10971" s="6">
        <v>1847241</v>
      </c>
    </row>
    <row r="10972" spans="1:2" x14ac:dyDescent="0.15">
      <c r="A10972" t="s">
        <v>12573</v>
      </c>
      <c r="B10972" s="6">
        <v>1474098</v>
      </c>
    </row>
    <row r="10973" spans="1:2" x14ac:dyDescent="0.15">
      <c r="A10973" t="s">
        <v>12574</v>
      </c>
      <c r="B10973" s="6">
        <v>1474098</v>
      </c>
    </row>
    <row r="10974" spans="1:2" x14ac:dyDescent="0.15">
      <c r="A10974" t="s">
        <v>12575</v>
      </c>
      <c r="B10974" s="6">
        <v>1688554</v>
      </c>
    </row>
    <row r="10975" spans="1:2" x14ac:dyDescent="0.15">
      <c r="A10975" t="s">
        <v>12576</v>
      </c>
      <c r="B10975" s="6">
        <v>312070</v>
      </c>
    </row>
    <row r="10976" spans="1:2" x14ac:dyDescent="0.15">
      <c r="A10976" t="s">
        <v>12577</v>
      </c>
      <c r="B10976" s="6">
        <v>1490349</v>
      </c>
    </row>
    <row r="10977" spans="1:2" x14ac:dyDescent="0.15">
      <c r="A10977" t="s">
        <v>12578</v>
      </c>
      <c r="B10977" s="6">
        <v>1490349</v>
      </c>
    </row>
    <row r="10978" spans="1:2" x14ac:dyDescent="0.15">
      <c r="A10978" t="s">
        <v>12579</v>
      </c>
      <c r="B10978" s="6">
        <v>1853580</v>
      </c>
    </row>
    <row r="10979" spans="1:2" x14ac:dyDescent="0.15">
      <c r="A10979" t="s">
        <v>12580</v>
      </c>
      <c r="B10979" s="6">
        <v>1853580</v>
      </c>
    </row>
    <row r="10980" spans="1:2" x14ac:dyDescent="0.15">
      <c r="A10980" t="s">
        <v>12581</v>
      </c>
      <c r="B10980" s="6">
        <v>1137774</v>
      </c>
    </row>
    <row r="10981" spans="1:2" x14ac:dyDescent="0.15">
      <c r="A10981" t="s">
        <v>12582</v>
      </c>
      <c r="B10981" s="6">
        <v>1839132</v>
      </c>
    </row>
    <row r="10982" spans="1:2" x14ac:dyDescent="0.15">
      <c r="A10982" t="s">
        <v>12583</v>
      </c>
      <c r="B10982" s="6">
        <v>1839132</v>
      </c>
    </row>
    <row r="10983" spans="1:2" x14ac:dyDescent="0.15">
      <c r="A10983" t="s">
        <v>12584</v>
      </c>
      <c r="B10983" s="6">
        <v>1114446</v>
      </c>
    </row>
    <row r="10984" spans="1:2" x14ac:dyDescent="0.15">
      <c r="A10984" t="s">
        <v>12585</v>
      </c>
      <c r="B10984" s="6">
        <v>1688554</v>
      </c>
    </row>
    <row r="10985" spans="1:2" x14ac:dyDescent="0.15">
      <c r="A10985" t="s">
        <v>12586</v>
      </c>
      <c r="B10985" s="6">
        <v>1873324</v>
      </c>
    </row>
    <row r="10986" spans="1:2" x14ac:dyDescent="0.15">
      <c r="A10986" t="s">
        <v>12587</v>
      </c>
      <c r="B10986" s="6">
        <v>1873324</v>
      </c>
    </row>
    <row r="10987" spans="1:2" x14ac:dyDescent="0.15">
      <c r="A10987" t="s">
        <v>12588</v>
      </c>
      <c r="B10987" s="6">
        <v>1512922</v>
      </c>
    </row>
    <row r="10988" spans="1:2" x14ac:dyDescent="0.15">
      <c r="A10988" t="s">
        <v>12589</v>
      </c>
      <c r="B10988" s="6">
        <v>1840317</v>
      </c>
    </row>
    <row r="10989" spans="1:2" x14ac:dyDescent="0.15">
      <c r="A10989" t="s">
        <v>12590</v>
      </c>
      <c r="B10989" s="6">
        <v>1840317</v>
      </c>
    </row>
    <row r="10990" spans="1:2" x14ac:dyDescent="0.15">
      <c r="A10990" t="s">
        <v>12591</v>
      </c>
      <c r="B10990" s="6">
        <v>1849737</v>
      </c>
    </row>
    <row r="10991" spans="1:2" x14ac:dyDescent="0.15">
      <c r="A10991" t="s">
        <v>12592</v>
      </c>
      <c r="B10991" s="6">
        <v>1836833</v>
      </c>
    </row>
    <row r="10992" spans="1:2" x14ac:dyDescent="0.15">
      <c r="A10992" t="s">
        <v>12593</v>
      </c>
      <c r="B10992" s="6">
        <v>1723701</v>
      </c>
    </row>
    <row r="10993" spans="1:2" x14ac:dyDescent="0.15">
      <c r="A10993" t="s">
        <v>12594</v>
      </c>
      <c r="B10993" s="6">
        <v>1837607</v>
      </c>
    </row>
    <row r="10994" spans="1:2" x14ac:dyDescent="0.15">
      <c r="A10994" t="s">
        <v>12595</v>
      </c>
      <c r="B10994" s="6">
        <v>1837607</v>
      </c>
    </row>
    <row r="10995" spans="1:2" x14ac:dyDescent="0.15">
      <c r="A10995" t="s">
        <v>12596</v>
      </c>
      <c r="B10995" s="6">
        <v>1822835</v>
      </c>
    </row>
    <row r="10996" spans="1:2" x14ac:dyDescent="0.15">
      <c r="A10996" t="s">
        <v>12597</v>
      </c>
      <c r="B10996" s="6">
        <v>1822835</v>
      </c>
    </row>
    <row r="10997" spans="1:2" x14ac:dyDescent="0.15">
      <c r="A10997" t="s">
        <v>12598</v>
      </c>
      <c r="B10997" s="6">
        <v>1819175</v>
      </c>
    </row>
    <row r="10998" spans="1:2" x14ac:dyDescent="0.15">
      <c r="A10998" t="s">
        <v>12599</v>
      </c>
      <c r="B10998" s="6">
        <v>1819175</v>
      </c>
    </row>
    <row r="10999" spans="1:2" x14ac:dyDescent="0.15">
      <c r="A10999" t="s">
        <v>12600</v>
      </c>
      <c r="B10999" s="6">
        <v>1832511</v>
      </c>
    </row>
    <row r="11000" spans="1:2" x14ac:dyDescent="0.15">
      <c r="A11000" t="s">
        <v>12601</v>
      </c>
      <c r="B11000" s="6">
        <v>1835800</v>
      </c>
    </row>
    <row r="11001" spans="1:2" x14ac:dyDescent="0.15">
      <c r="A11001" t="s">
        <v>12602</v>
      </c>
      <c r="B11001" s="6">
        <v>1835800</v>
      </c>
    </row>
    <row r="11002" spans="1:2" x14ac:dyDescent="0.15">
      <c r="A11002" t="s">
        <v>12603</v>
      </c>
      <c r="B11002" s="6">
        <v>1665300</v>
      </c>
    </row>
    <row r="11003" spans="1:2" x14ac:dyDescent="0.15">
      <c r="A11003" t="s">
        <v>12604</v>
      </c>
      <c r="B11003" s="6">
        <v>1848756</v>
      </c>
    </row>
    <row r="11004" spans="1:2" x14ac:dyDescent="0.15">
      <c r="A11004" t="s">
        <v>12605</v>
      </c>
      <c r="B11004" s="6">
        <v>1848756</v>
      </c>
    </row>
    <row r="11005" spans="1:2" x14ac:dyDescent="0.15">
      <c r="A11005" t="s">
        <v>12606</v>
      </c>
      <c r="B11005" s="6">
        <v>1825724</v>
      </c>
    </row>
    <row r="11006" spans="1:2" x14ac:dyDescent="0.15">
      <c r="A11006" t="s">
        <v>12607</v>
      </c>
      <c r="B11006" s="6">
        <v>1739174</v>
      </c>
    </row>
    <row r="11007" spans="1:2" x14ac:dyDescent="0.15">
      <c r="A11007" t="s">
        <v>12608</v>
      </c>
      <c r="B11007" s="6">
        <v>1833213</v>
      </c>
    </row>
    <row r="11008" spans="1:2" x14ac:dyDescent="0.15">
      <c r="A11008" t="s">
        <v>12609</v>
      </c>
      <c r="B11008" s="6">
        <v>1833213</v>
      </c>
    </row>
    <row r="11009" spans="1:2" x14ac:dyDescent="0.15">
      <c r="A11009" t="s">
        <v>12610</v>
      </c>
      <c r="B11009" s="6">
        <v>1861541</v>
      </c>
    </row>
    <row r="11010" spans="1:2" x14ac:dyDescent="0.15">
      <c r="A11010" t="s">
        <v>12611</v>
      </c>
      <c r="B11010" s="6">
        <v>1861622</v>
      </c>
    </row>
    <row r="11011" spans="1:2" x14ac:dyDescent="0.15">
      <c r="A11011" t="s">
        <v>12612</v>
      </c>
      <c r="B11011" s="6">
        <v>1861622</v>
      </c>
    </row>
    <row r="11012" spans="1:2" x14ac:dyDescent="0.15">
      <c r="A11012" t="s">
        <v>12613</v>
      </c>
      <c r="B11012" s="6">
        <v>1816708</v>
      </c>
    </row>
    <row r="11013" spans="1:2" x14ac:dyDescent="0.15">
      <c r="A11013" t="s">
        <v>12614</v>
      </c>
      <c r="B11013" s="6">
        <v>1823945</v>
      </c>
    </row>
    <row r="11014" spans="1:2" x14ac:dyDescent="0.15">
      <c r="A11014" t="s">
        <v>12615</v>
      </c>
      <c r="B11014" s="6">
        <v>1495222</v>
      </c>
    </row>
    <row r="11015" spans="1:2" x14ac:dyDescent="0.15">
      <c r="A11015" t="s">
        <v>12616</v>
      </c>
      <c r="B11015" s="6">
        <v>1495222</v>
      </c>
    </row>
    <row r="11016" spans="1:2" x14ac:dyDescent="0.15">
      <c r="A11016" t="s">
        <v>12617</v>
      </c>
      <c r="B11016" s="6">
        <v>1495222</v>
      </c>
    </row>
    <row r="11017" spans="1:2" x14ac:dyDescent="0.15">
      <c r="A11017" t="s">
        <v>12618</v>
      </c>
      <c r="B11017" s="6">
        <v>1259429</v>
      </c>
    </row>
    <row r="11018" spans="1:2" x14ac:dyDescent="0.15">
      <c r="A11018" t="s">
        <v>12619</v>
      </c>
      <c r="B11018" s="6">
        <v>1259429</v>
      </c>
    </row>
    <row r="11019" spans="1:2" x14ac:dyDescent="0.15">
      <c r="A11019" t="s">
        <v>12620</v>
      </c>
      <c r="B11019" s="6">
        <v>1852973</v>
      </c>
    </row>
    <row r="11020" spans="1:2" x14ac:dyDescent="0.15">
      <c r="A11020" t="s">
        <v>12621</v>
      </c>
      <c r="B11020" s="6">
        <v>1852973</v>
      </c>
    </row>
    <row r="11021" spans="1:2" x14ac:dyDescent="0.15">
      <c r="A11021" t="s">
        <v>12622</v>
      </c>
      <c r="B11021" s="6">
        <v>797468</v>
      </c>
    </row>
    <row r="11022" spans="1:2" x14ac:dyDescent="0.15">
      <c r="A11022" t="s">
        <v>12623</v>
      </c>
      <c r="B11022" s="6">
        <v>1858414</v>
      </c>
    </row>
    <row r="11023" spans="1:2" x14ac:dyDescent="0.15">
      <c r="A11023" t="s">
        <v>12624</v>
      </c>
      <c r="B11023" s="6">
        <v>1858414</v>
      </c>
    </row>
    <row r="11024" spans="1:2" x14ac:dyDescent="0.15">
      <c r="A11024" t="s">
        <v>12625</v>
      </c>
      <c r="B11024" s="6">
        <v>1829797</v>
      </c>
    </row>
    <row r="11025" spans="1:2" x14ac:dyDescent="0.15">
      <c r="A11025" t="s">
        <v>12626</v>
      </c>
      <c r="B11025" s="6">
        <v>1829797</v>
      </c>
    </row>
    <row r="11026" spans="1:2" x14ac:dyDescent="0.15">
      <c r="A11026" t="s">
        <v>12627</v>
      </c>
      <c r="B11026" s="6">
        <v>1569650</v>
      </c>
    </row>
    <row r="11027" spans="1:2" x14ac:dyDescent="0.15">
      <c r="A11027" t="s">
        <v>12628</v>
      </c>
      <c r="B11027" s="6">
        <v>771992</v>
      </c>
    </row>
    <row r="11028" spans="1:2" x14ac:dyDescent="0.15">
      <c r="A11028" t="s">
        <v>12629</v>
      </c>
      <c r="B11028" s="6">
        <v>1853070</v>
      </c>
    </row>
    <row r="11029" spans="1:2" x14ac:dyDescent="0.15">
      <c r="A11029" t="s">
        <v>12630</v>
      </c>
      <c r="B11029" s="6">
        <v>312070</v>
      </c>
    </row>
    <row r="11030" spans="1:2" x14ac:dyDescent="0.15">
      <c r="A11030" t="s">
        <v>12631</v>
      </c>
      <c r="B11030" s="6">
        <v>1004980</v>
      </c>
    </row>
    <row r="11031" spans="1:2" x14ac:dyDescent="0.15">
      <c r="A11031" t="s">
        <v>12632</v>
      </c>
      <c r="B11031" s="6">
        <v>1844149</v>
      </c>
    </row>
    <row r="11032" spans="1:2" x14ac:dyDescent="0.15">
      <c r="A11032" t="s">
        <v>12633</v>
      </c>
      <c r="B11032" s="6">
        <v>1844149</v>
      </c>
    </row>
    <row r="11033" spans="1:2" x14ac:dyDescent="0.15">
      <c r="A11033" t="s">
        <v>12634</v>
      </c>
      <c r="B11033" s="6">
        <v>1870404</v>
      </c>
    </row>
    <row r="11034" spans="1:2" x14ac:dyDescent="0.15">
      <c r="A11034" t="s">
        <v>12635</v>
      </c>
      <c r="B11034" s="6">
        <v>1870404</v>
      </c>
    </row>
    <row r="11035" spans="1:2" x14ac:dyDescent="0.15">
      <c r="A11035" t="s">
        <v>12636</v>
      </c>
      <c r="B11035" s="6">
        <v>1845815</v>
      </c>
    </row>
    <row r="11036" spans="1:2" x14ac:dyDescent="0.15">
      <c r="A11036" t="s">
        <v>12637</v>
      </c>
      <c r="B11036" s="6">
        <v>813828</v>
      </c>
    </row>
    <row r="11037" spans="1:2" x14ac:dyDescent="0.15">
      <c r="A11037" t="s">
        <v>12638</v>
      </c>
      <c r="B11037" s="6">
        <v>813828</v>
      </c>
    </row>
    <row r="11038" spans="1:2" x14ac:dyDescent="0.15">
      <c r="A11038" t="s">
        <v>12639</v>
      </c>
      <c r="B11038" s="6">
        <v>1830531</v>
      </c>
    </row>
    <row r="11039" spans="1:2" x14ac:dyDescent="0.15">
      <c r="A11039" t="s">
        <v>12640</v>
      </c>
      <c r="B11039" s="6">
        <v>1830531</v>
      </c>
    </row>
    <row r="11040" spans="1:2" x14ac:dyDescent="0.15">
      <c r="A11040" t="s">
        <v>12641</v>
      </c>
      <c r="B11040" s="6">
        <v>1624326</v>
      </c>
    </row>
    <row r="11041" spans="1:2" x14ac:dyDescent="0.15">
      <c r="A11041" t="s">
        <v>12642</v>
      </c>
      <c r="B11041" s="6">
        <v>1136174</v>
      </c>
    </row>
    <row r="11042" spans="1:2" x14ac:dyDescent="0.15">
      <c r="A11042" t="s">
        <v>12643</v>
      </c>
      <c r="B11042" s="6">
        <v>1821318</v>
      </c>
    </row>
    <row r="11043" spans="1:2" x14ac:dyDescent="0.15">
      <c r="A11043" t="s">
        <v>12644</v>
      </c>
      <c r="B11043" s="6">
        <v>1821318</v>
      </c>
    </row>
    <row r="11044" spans="1:2" x14ac:dyDescent="0.15">
      <c r="A11044" t="s">
        <v>12645</v>
      </c>
      <c r="B11044" s="6">
        <v>1842498</v>
      </c>
    </row>
    <row r="11045" spans="1:2" x14ac:dyDescent="0.15">
      <c r="A11045" t="s">
        <v>12646</v>
      </c>
      <c r="B11045" s="6">
        <v>1816581</v>
      </c>
    </row>
    <row r="11046" spans="1:2" x14ac:dyDescent="0.15">
      <c r="A11046" t="s">
        <v>12647</v>
      </c>
      <c r="B11046" s="6">
        <v>1834226</v>
      </c>
    </row>
    <row r="11047" spans="1:2" x14ac:dyDescent="0.15">
      <c r="A11047" t="s">
        <v>12648</v>
      </c>
      <c r="B11047" s="6">
        <v>1834226</v>
      </c>
    </row>
    <row r="11048" spans="1:2" x14ac:dyDescent="0.15">
      <c r="A11048" t="s">
        <v>12649</v>
      </c>
      <c r="B11048" s="6">
        <v>1846809</v>
      </c>
    </row>
    <row r="11049" spans="1:2" x14ac:dyDescent="0.15">
      <c r="A11049" t="s">
        <v>12650</v>
      </c>
      <c r="B11049" s="6">
        <v>1846809</v>
      </c>
    </row>
    <row r="11050" spans="1:2" x14ac:dyDescent="0.15">
      <c r="A11050" t="s">
        <v>12651</v>
      </c>
      <c r="B11050" s="6">
        <v>1832136</v>
      </c>
    </row>
    <row r="11051" spans="1:2" x14ac:dyDescent="0.15">
      <c r="A11051" t="s">
        <v>12652</v>
      </c>
      <c r="B11051" s="6">
        <v>1832136</v>
      </c>
    </row>
    <row r="11052" spans="1:2" x14ac:dyDescent="0.15">
      <c r="A11052" t="s">
        <v>12653</v>
      </c>
      <c r="B11052" s="6">
        <v>1130713</v>
      </c>
    </row>
    <row r="11053" spans="1:2" x14ac:dyDescent="0.15">
      <c r="A11053" t="s">
        <v>2520</v>
      </c>
      <c r="B11053" s="6">
        <v>1764791</v>
      </c>
    </row>
    <row r="11054" spans="1:2" x14ac:dyDescent="0.15">
      <c r="A11054" t="s">
        <v>12654</v>
      </c>
      <c r="B11054" s="6">
        <v>1802457</v>
      </c>
    </row>
    <row r="11055" spans="1:2" x14ac:dyDescent="0.15">
      <c r="A11055" t="s">
        <v>12655</v>
      </c>
      <c r="B11055" s="6">
        <v>1847416</v>
      </c>
    </row>
    <row r="11056" spans="1:2" x14ac:dyDescent="0.15">
      <c r="A11056" t="s">
        <v>12656</v>
      </c>
      <c r="B11056" s="6">
        <v>1847416</v>
      </c>
    </row>
    <row r="11057" spans="1:2" x14ac:dyDescent="0.15">
      <c r="A11057" t="s">
        <v>12657</v>
      </c>
      <c r="B11057" s="6">
        <v>1456772</v>
      </c>
    </row>
    <row r="11058" spans="1:2" x14ac:dyDescent="0.15">
      <c r="A11058" t="s">
        <v>12658</v>
      </c>
      <c r="B11058" s="6">
        <v>1818502</v>
      </c>
    </row>
    <row r="11059" spans="1:2" x14ac:dyDescent="0.15">
      <c r="A11059" t="s">
        <v>12659</v>
      </c>
      <c r="B11059" s="6">
        <v>1825024</v>
      </c>
    </row>
    <row r="11060" spans="1:2" x14ac:dyDescent="0.15">
      <c r="A11060" t="s">
        <v>12660</v>
      </c>
      <c r="B11060" s="6">
        <v>1843121</v>
      </c>
    </row>
    <row r="11061" spans="1:2" x14ac:dyDescent="0.15">
      <c r="A11061" t="s">
        <v>12661</v>
      </c>
      <c r="B11061" s="6">
        <v>1843121</v>
      </c>
    </row>
    <row r="11062" spans="1:2" x14ac:dyDescent="0.15">
      <c r="A11062" t="s">
        <v>12662</v>
      </c>
      <c r="B11062" s="6">
        <v>1678130</v>
      </c>
    </row>
    <row r="11063" spans="1:2" x14ac:dyDescent="0.15">
      <c r="A11063" t="s">
        <v>12663</v>
      </c>
      <c r="B11063" s="6">
        <v>1678130</v>
      </c>
    </row>
    <row r="11064" spans="1:2" x14ac:dyDescent="0.15">
      <c r="A11064" t="s">
        <v>12664</v>
      </c>
      <c r="B11064" s="6">
        <v>1849380</v>
      </c>
    </row>
    <row r="11065" spans="1:2" x14ac:dyDescent="0.15">
      <c r="A11065" t="s">
        <v>12665</v>
      </c>
      <c r="B11065" s="6">
        <v>1849548</v>
      </c>
    </row>
    <row r="11066" spans="1:2" x14ac:dyDescent="0.15">
      <c r="A11066" t="s">
        <v>12666</v>
      </c>
      <c r="B11066" s="6">
        <v>1849548</v>
      </c>
    </row>
    <row r="11067" spans="1:2" x14ac:dyDescent="0.15">
      <c r="A11067" t="s">
        <v>12667</v>
      </c>
      <c r="B11067" s="6">
        <v>707179</v>
      </c>
    </row>
    <row r="11068" spans="1:2" x14ac:dyDescent="0.15">
      <c r="A11068" t="s">
        <v>12668</v>
      </c>
      <c r="B11068" s="6">
        <v>707179</v>
      </c>
    </row>
    <row r="11069" spans="1:2" x14ac:dyDescent="0.15">
      <c r="A11069" t="s">
        <v>12669</v>
      </c>
      <c r="B11069" s="6">
        <v>1458891</v>
      </c>
    </row>
    <row r="11070" spans="1:2" x14ac:dyDescent="0.15">
      <c r="A11070" t="s">
        <v>12670</v>
      </c>
      <c r="B11070" s="6">
        <v>1849475</v>
      </c>
    </row>
    <row r="11071" spans="1:2" x14ac:dyDescent="0.15">
      <c r="A11071" t="s">
        <v>12671</v>
      </c>
      <c r="B11071" s="6">
        <v>1831978</v>
      </c>
    </row>
    <row r="11072" spans="1:2" x14ac:dyDescent="0.15">
      <c r="A11072" t="s">
        <v>12672</v>
      </c>
      <c r="B11072" s="6">
        <v>1831978</v>
      </c>
    </row>
    <row r="11073" spans="1:2" x14ac:dyDescent="0.15">
      <c r="A11073" t="s">
        <v>12673</v>
      </c>
      <c r="B11073" s="6">
        <v>1163739</v>
      </c>
    </row>
    <row r="11074" spans="1:2" x14ac:dyDescent="0.15">
      <c r="A11074" t="s">
        <v>12674</v>
      </c>
      <c r="B11074" s="6">
        <v>1681682</v>
      </c>
    </row>
    <row r="11075" spans="1:2" x14ac:dyDescent="0.15">
      <c r="A11075" t="s">
        <v>12675</v>
      </c>
      <c r="B11075" s="6">
        <v>1837067</v>
      </c>
    </row>
    <row r="11076" spans="1:2" x14ac:dyDescent="0.15">
      <c r="A11076" t="s">
        <v>12676</v>
      </c>
      <c r="B11076" s="6">
        <v>1837067</v>
      </c>
    </row>
    <row r="11077" spans="1:2" x14ac:dyDescent="0.15">
      <c r="A11077" t="s">
        <v>12677</v>
      </c>
      <c r="B11077" s="6">
        <v>1896212</v>
      </c>
    </row>
    <row r="11078" spans="1:2" x14ac:dyDescent="0.15">
      <c r="A11078" t="s">
        <v>12678</v>
      </c>
      <c r="B11078" s="6">
        <v>1896212</v>
      </c>
    </row>
    <row r="11079" spans="1:2" x14ac:dyDescent="0.15">
      <c r="A11079" t="s">
        <v>12679</v>
      </c>
      <c r="B11079" s="6">
        <v>1114446</v>
      </c>
    </row>
    <row r="11080" spans="1:2" x14ac:dyDescent="0.15">
      <c r="A11080" t="s">
        <v>12680</v>
      </c>
      <c r="B11080" s="6">
        <v>1760689</v>
      </c>
    </row>
    <row r="11081" spans="1:2" x14ac:dyDescent="0.15">
      <c r="A11081" t="s">
        <v>12681</v>
      </c>
      <c r="B11081" s="6">
        <v>1830063</v>
      </c>
    </row>
    <row r="11082" spans="1:2" x14ac:dyDescent="0.15">
      <c r="A11082" t="s">
        <v>12682</v>
      </c>
      <c r="B11082" s="6">
        <v>1830063</v>
      </c>
    </row>
    <row r="11083" spans="1:2" x14ac:dyDescent="0.15">
      <c r="A11083" t="s">
        <v>12683</v>
      </c>
      <c r="B11083" s="6">
        <v>1823878</v>
      </c>
    </row>
    <row r="11084" spans="1:2" x14ac:dyDescent="0.15">
      <c r="A11084" t="s">
        <v>12684</v>
      </c>
      <c r="B11084" s="6">
        <v>36270</v>
      </c>
    </row>
    <row r="11085" spans="1:2" x14ac:dyDescent="0.15">
      <c r="A11085" t="s">
        <v>12685</v>
      </c>
      <c r="B11085" s="6">
        <v>1582982</v>
      </c>
    </row>
    <row r="11086" spans="1:2" x14ac:dyDescent="0.15">
      <c r="A11086" t="s">
        <v>12686</v>
      </c>
      <c r="B11086" s="6">
        <v>1826667</v>
      </c>
    </row>
    <row r="11087" spans="1:2" x14ac:dyDescent="0.15">
      <c r="A11087" t="s">
        <v>12687</v>
      </c>
      <c r="B11087" s="6">
        <v>1826667</v>
      </c>
    </row>
    <row r="11088" spans="1:2" x14ac:dyDescent="0.15">
      <c r="A11088" t="s">
        <v>12688</v>
      </c>
      <c r="B11088" s="6">
        <v>1853021</v>
      </c>
    </row>
    <row r="11089" spans="1:2" x14ac:dyDescent="0.15">
      <c r="A11089" t="s">
        <v>12689</v>
      </c>
      <c r="B11089" s="6">
        <v>1853021</v>
      </c>
    </row>
    <row r="11090" spans="1:2" x14ac:dyDescent="0.15">
      <c r="A11090" t="s">
        <v>12690</v>
      </c>
      <c r="B11090" s="6">
        <v>1872964</v>
      </c>
    </row>
    <row r="11091" spans="1:2" x14ac:dyDescent="0.15">
      <c r="A11091" t="s">
        <v>12691</v>
      </c>
      <c r="B11091" s="6">
        <v>1243429</v>
      </c>
    </row>
    <row r="11092" spans="1:2" x14ac:dyDescent="0.15">
      <c r="A11092" t="s">
        <v>12692</v>
      </c>
      <c r="B11092" s="6">
        <v>895421</v>
      </c>
    </row>
    <row r="11093" spans="1:2" x14ac:dyDescent="0.15">
      <c r="A11093" t="s">
        <v>12693</v>
      </c>
      <c r="B11093" s="6">
        <v>895421</v>
      </c>
    </row>
    <row r="11094" spans="1:2" x14ac:dyDescent="0.15">
      <c r="A11094" t="s">
        <v>12694</v>
      </c>
      <c r="B11094" s="6">
        <v>1882464</v>
      </c>
    </row>
    <row r="11095" spans="1:2" x14ac:dyDescent="0.15">
      <c r="A11095" t="s">
        <v>12695</v>
      </c>
      <c r="B11095" s="6">
        <v>1860663</v>
      </c>
    </row>
    <row r="11096" spans="1:2" x14ac:dyDescent="0.15">
      <c r="A11096" t="s">
        <v>12696</v>
      </c>
      <c r="B11096" s="6">
        <v>1860663</v>
      </c>
    </row>
    <row r="11097" spans="1:2" x14ac:dyDescent="0.15">
      <c r="A11097" t="s">
        <v>12697</v>
      </c>
      <c r="B11097" s="6">
        <v>1885754</v>
      </c>
    </row>
    <row r="11098" spans="1:2" x14ac:dyDescent="0.15">
      <c r="A11098" t="s">
        <v>12698</v>
      </c>
      <c r="B11098" s="6">
        <v>1885754</v>
      </c>
    </row>
    <row r="11099" spans="1:2" x14ac:dyDescent="0.15">
      <c r="A11099" t="s">
        <v>12699</v>
      </c>
      <c r="B11099" s="6">
        <v>1114446</v>
      </c>
    </row>
    <row r="11100" spans="1:2" x14ac:dyDescent="0.15">
      <c r="A11100" t="s">
        <v>12700</v>
      </c>
      <c r="B11100" s="6">
        <v>1820727</v>
      </c>
    </row>
    <row r="11101" spans="1:2" x14ac:dyDescent="0.15">
      <c r="A11101" t="s">
        <v>12701</v>
      </c>
      <c r="B11101" s="6">
        <v>1793229</v>
      </c>
    </row>
    <row r="11102" spans="1:2" x14ac:dyDescent="0.15">
      <c r="A11102" t="s">
        <v>12702</v>
      </c>
      <c r="B11102" s="6">
        <v>1853436</v>
      </c>
    </row>
    <row r="11103" spans="1:2" x14ac:dyDescent="0.15">
      <c r="A11103" t="s">
        <v>12703</v>
      </c>
      <c r="B11103" s="6">
        <v>1853436</v>
      </c>
    </row>
    <row r="11104" spans="1:2" x14ac:dyDescent="0.15">
      <c r="A11104" t="s">
        <v>12704</v>
      </c>
      <c r="B11104" s="6">
        <v>1846996</v>
      </c>
    </row>
    <row r="11105" spans="1:2" x14ac:dyDescent="0.15">
      <c r="A11105" t="s">
        <v>12705</v>
      </c>
      <c r="B11105" s="6">
        <v>1846996</v>
      </c>
    </row>
    <row r="11106" spans="1:2" x14ac:dyDescent="0.15">
      <c r="A11106" t="s">
        <v>12706</v>
      </c>
      <c r="B11106" s="6">
        <v>1523289</v>
      </c>
    </row>
    <row r="11107" spans="1:2" x14ac:dyDescent="0.15">
      <c r="A11107" t="s">
        <v>12707</v>
      </c>
      <c r="B11107" s="6">
        <v>1836517</v>
      </c>
    </row>
    <row r="11108" spans="1:2" x14ac:dyDescent="0.15">
      <c r="A11108" t="s">
        <v>12708</v>
      </c>
      <c r="B11108" s="6">
        <v>1823882</v>
      </c>
    </row>
    <row r="11109" spans="1:2" x14ac:dyDescent="0.15">
      <c r="A11109" t="s">
        <v>12709</v>
      </c>
      <c r="B11109" s="6">
        <v>1809987</v>
      </c>
    </row>
    <row r="11110" spans="1:2" x14ac:dyDescent="0.15">
      <c r="A11110" t="s">
        <v>12710</v>
      </c>
      <c r="B11110" s="6">
        <v>1819035</v>
      </c>
    </row>
    <row r="11111" spans="1:2" x14ac:dyDescent="0.15">
      <c r="A11111" t="s">
        <v>12711</v>
      </c>
      <c r="B11111" s="6">
        <v>1514281</v>
      </c>
    </row>
    <row r="11112" spans="1:2" x14ac:dyDescent="0.15">
      <c r="A11112" t="s">
        <v>12712</v>
      </c>
      <c r="B11112" s="6">
        <v>1826058</v>
      </c>
    </row>
    <row r="11113" spans="1:2" x14ac:dyDescent="0.15">
      <c r="A11113" t="s">
        <v>12713</v>
      </c>
      <c r="B11113" s="6">
        <v>1847440</v>
      </c>
    </row>
    <row r="11114" spans="1:2" x14ac:dyDescent="0.15">
      <c r="A11114" t="s">
        <v>12714</v>
      </c>
      <c r="B11114" s="6">
        <v>1847440</v>
      </c>
    </row>
    <row r="11115" spans="1:2" x14ac:dyDescent="0.15">
      <c r="A11115" t="s">
        <v>12715</v>
      </c>
      <c r="B11115" s="6">
        <v>1412100</v>
      </c>
    </row>
    <row r="11116" spans="1:2" x14ac:dyDescent="0.15">
      <c r="A11116" t="s">
        <v>12716</v>
      </c>
      <c r="B11116" s="6">
        <v>1004434</v>
      </c>
    </row>
    <row r="11117" spans="1:2" x14ac:dyDescent="0.15">
      <c r="A11117" t="s">
        <v>12717</v>
      </c>
      <c r="B11117" s="6">
        <v>1004434</v>
      </c>
    </row>
    <row r="11118" spans="1:2" x14ac:dyDescent="0.15">
      <c r="A11118" t="s">
        <v>12718</v>
      </c>
      <c r="B11118" s="6">
        <v>1004434</v>
      </c>
    </row>
    <row r="11119" spans="1:2" x14ac:dyDescent="0.15">
      <c r="A11119" t="s">
        <v>12719</v>
      </c>
      <c r="B11119" s="6">
        <v>70858</v>
      </c>
    </row>
    <row r="11120" spans="1:2" x14ac:dyDescent="0.15">
      <c r="A11120" t="s">
        <v>12720</v>
      </c>
      <c r="B11120" s="6">
        <v>1859310</v>
      </c>
    </row>
    <row r="11121" spans="1:2" x14ac:dyDescent="0.15">
      <c r="A11121" t="s">
        <v>12721</v>
      </c>
      <c r="B11121" s="6">
        <v>1859310</v>
      </c>
    </row>
    <row r="11122" spans="1:2" x14ac:dyDescent="0.15">
      <c r="A11122" t="s">
        <v>12722</v>
      </c>
      <c r="B11122" s="6">
        <v>1849902</v>
      </c>
    </row>
    <row r="11123" spans="1:2" x14ac:dyDescent="0.15">
      <c r="A11123" t="s">
        <v>12723</v>
      </c>
      <c r="B11123" s="6">
        <v>1849902</v>
      </c>
    </row>
    <row r="11124" spans="1:2" x14ac:dyDescent="0.15">
      <c r="A11124" t="s">
        <v>12724</v>
      </c>
      <c r="B11124" s="6">
        <v>1645873</v>
      </c>
    </row>
    <row r="11125" spans="1:2" x14ac:dyDescent="0.15">
      <c r="A11125" t="s">
        <v>12725</v>
      </c>
      <c r="B11125" s="6">
        <v>1055160</v>
      </c>
    </row>
    <row r="11126" spans="1:2" x14ac:dyDescent="0.15">
      <c r="A11126" t="s">
        <v>12726</v>
      </c>
      <c r="B11126" s="6">
        <v>1099219</v>
      </c>
    </row>
    <row r="11127" spans="1:2" x14ac:dyDescent="0.15">
      <c r="A11127" t="s">
        <v>12727</v>
      </c>
      <c r="B11127" s="6">
        <v>1796514</v>
      </c>
    </row>
    <row r="11128" spans="1:2" x14ac:dyDescent="0.15">
      <c r="A11128" t="s">
        <v>12728</v>
      </c>
      <c r="B11128" s="6">
        <v>1687187</v>
      </c>
    </row>
    <row r="11129" spans="1:2" x14ac:dyDescent="0.15">
      <c r="A11129" t="s">
        <v>12729</v>
      </c>
      <c r="B11129" s="6">
        <v>1828325</v>
      </c>
    </row>
    <row r="11130" spans="1:2" x14ac:dyDescent="0.15">
      <c r="A11130" t="s">
        <v>12730</v>
      </c>
      <c r="B11130" s="6">
        <v>1828325</v>
      </c>
    </row>
    <row r="11131" spans="1:2" x14ac:dyDescent="0.15">
      <c r="A11131" t="s">
        <v>12731</v>
      </c>
      <c r="B11131" s="6">
        <v>1841993</v>
      </c>
    </row>
    <row r="11132" spans="1:2" x14ac:dyDescent="0.15">
      <c r="A11132" t="s">
        <v>12732</v>
      </c>
      <c r="B11132" s="6">
        <v>1841993</v>
      </c>
    </row>
    <row r="11133" spans="1:2" x14ac:dyDescent="0.15">
      <c r="A11133" t="s">
        <v>12733</v>
      </c>
      <c r="B11133" s="6">
        <v>1863719</v>
      </c>
    </row>
    <row r="11134" spans="1:2" x14ac:dyDescent="0.15">
      <c r="A11134" t="s">
        <v>12734</v>
      </c>
      <c r="B11134" s="6">
        <v>1863719</v>
      </c>
    </row>
    <row r="11135" spans="1:2" x14ac:dyDescent="0.15">
      <c r="A11135" t="s">
        <v>12735</v>
      </c>
      <c r="B11135" s="6">
        <v>1693577</v>
      </c>
    </row>
    <row r="11136" spans="1:2" x14ac:dyDescent="0.15">
      <c r="A11136" t="s">
        <v>12736</v>
      </c>
      <c r="B11136" s="6">
        <v>1781162</v>
      </c>
    </row>
    <row r="11137" spans="1:2" x14ac:dyDescent="0.15">
      <c r="A11137" t="s">
        <v>12737</v>
      </c>
      <c r="B11137" s="6">
        <v>1084267</v>
      </c>
    </row>
    <row r="11138" spans="1:2" x14ac:dyDescent="0.15">
      <c r="A11138" t="s">
        <v>12738</v>
      </c>
      <c r="B11138" s="6">
        <v>1086888</v>
      </c>
    </row>
    <row r="11139" spans="1:2" x14ac:dyDescent="0.15">
      <c r="A11139" t="s">
        <v>12739</v>
      </c>
      <c r="B11139" s="6">
        <v>1826058</v>
      </c>
    </row>
    <row r="11140" spans="1:2" x14ac:dyDescent="0.15">
      <c r="A11140" t="s">
        <v>12740</v>
      </c>
      <c r="B11140" s="6">
        <v>1816613</v>
      </c>
    </row>
    <row r="11141" spans="1:2" x14ac:dyDescent="0.15">
      <c r="A11141" t="s">
        <v>12741</v>
      </c>
      <c r="B11141" s="6">
        <v>1805651</v>
      </c>
    </row>
    <row r="11142" spans="1:2" x14ac:dyDescent="0.15">
      <c r="A11142" t="s">
        <v>12742</v>
      </c>
      <c r="B11142" s="6">
        <v>1851625</v>
      </c>
    </row>
    <row r="11143" spans="1:2" x14ac:dyDescent="0.15">
      <c r="A11143" t="s">
        <v>12743</v>
      </c>
      <c r="B11143" s="6">
        <v>1851625</v>
      </c>
    </row>
    <row r="11144" spans="1:2" x14ac:dyDescent="0.15">
      <c r="A11144" t="s">
        <v>12744</v>
      </c>
      <c r="B11144" s="6">
        <v>1807594</v>
      </c>
    </row>
    <row r="11145" spans="1:2" x14ac:dyDescent="0.15">
      <c r="A11145" t="s">
        <v>12745</v>
      </c>
      <c r="B11145" s="6">
        <v>1807594</v>
      </c>
    </row>
    <row r="11146" spans="1:2" x14ac:dyDescent="0.15">
      <c r="A11146" t="s">
        <v>12746</v>
      </c>
      <c r="B11146" s="6">
        <v>1807846</v>
      </c>
    </row>
    <row r="11147" spans="1:2" x14ac:dyDescent="0.15">
      <c r="A11147" t="s">
        <v>12747</v>
      </c>
      <c r="B11147" s="6">
        <v>1813814</v>
      </c>
    </row>
    <row r="11148" spans="1:2" x14ac:dyDescent="0.15">
      <c r="A11148" t="s">
        <v>12748</v>
      </c>
      <c r="B11148" s="6">
        <v>1114446</v>
      </c>
    </row>
    <row r="11149" spans="1:2" x14ac:dyDescent="0.15">
      <c r="A11149" t="s">
        <v>12749</v>
      </c>
      <c r="B11149" s="6">
        <v>1053092</v>
      </c>
    </row>
    <row r="11150" spans="1:2" x14ac:dyDescent="0.15">
      <c r="A11150" t="s">
        <v>12750</v>
      </c>
      <c r="B11150" s="6">
        <v>1114446</v>
      </c>
    </row>
    <row r="11151" spans="1:2" x14ac:dyDescent="0.15">
      <c r="A11151" t="s">
        <v>12751</v>
      </c>
      <c r="B11151" s="6">
        <v>1431959</v>
      </c>
    </row>
    <row r="11152" spans="1:2" x14ac:dyDescent="0.15">
      <c r="A11152" t="s">
        <v>3056</v>
      </c>
      <c r="B11152" s="6">
        <v>1717452</v>
      </c>
    </row>
    <row r="11153" spans="1:2" x14ac:dyDescent="0.15">
      <c r="A11153" t="s">
        <v>12752</v>
      </c>
      <c r="B11153" s="6">
        <v>1820175</v>
      </c>
    </row>
    <row r="11154" spans="1:2" x14ac:dyDescent="0.15">
      <c r="A11154" t="s">
        <v>12753</v>
      </c>
      <c r="B11154" s="6">
        <v>1820175</v>
      </c>
    </row>
    <row r="11155" spans="1:2" x14ac:dyDescent="0.15">
      <c r="A11155" t="s">
        <v>12754</v>
      </c>
      <c r="B11155" s="6">
        <v>1827669</v>
      </c>
    </row>
    <row r="11156" spans="1:2" x14ac:dyDescent="0.15">
      <c r="A11156" t="s">
        <v>12755</v>
      </c>
      <c r="B11156" s="6">
        <v>1004702</v>
      </c>
    </row>
    <row r="11157" spans="1:2" x14ac:dyDescent="0.15">
      <c r="A11157" t="s">
        <v>12756</v>
      </c>
      <c r="B11157" s="6">
        <v>1716951</v>
      </c>
    </row>
    <row r="11158" spans="1:2" x14ac:dyDescent="0.15">
      <c r="A11158" t="s">
        <v>12757</v>
      </c>
      <c r="B11158" s="6">
        <v>1716951</v>
      </c>
    </row>
    <row r="11159" spans="1:2" x14ac:dyDescent="0.15">
      <c r="A11159" t="s">
        <v>12758</v>
      </c>
      <c r="B11159" s="6">
        <v>1486159</v>
      </c>
    </row>
    <row r="11160" spans="1:2" x14ac:dyDescent="0.15">
      <c r="A11160" t="s">
        <v>12759</v>
      </c>
      <c r="B11160" s="6">
        <v>1820931</v>
      </c>
    </row>
    <row r="11161" spans="1:2" x14ac:dyDescent="0.15">
      <c r="A11161" t="s">
        <v>12760</v>
      </c>
      <c r="B11161" s="6">
        <v>1820931</v>
      </c>
    </row>
    <row r="11162" spans="1:2" x14ac:dyDescent="0.15">
      <c r="A11162" t="s">
        <v>12761</v>
      </c>
      <c r="B11162" s="6">
        <v>1273685</v>
      </c>
    </row>
    <row r="11163" spans="1:2" x14ac:dyDescent="0.15">
      <c r="A11163" t="s">
        <v>12762</v>
      </c>
      <c r="B11163" s="6">
        <v>1273685</v>
      </c>
    </row>
    <row r="11164" spans="1:2" x14ac:dyDescent="0.15">
      <c r="A11164" t="s">
        <v>12763</v>
      </c>
      <c r="B11164" s="6">
        <v>1273685</v>
      </c>
    </row>
    <row r="11165" spans="1:2" x14ac:dyDescent="0.15">
      <c r="A11165" t="s">
        <v>12764</v>
      </c>
      <c r="B11165" s="6">
        <v>910073</v>
      </c>
    </row>
    <row r="11166" spans="1:2" x14ac:dyDescent="0.15">
      <c r="A11166" t="s">
        <v>12765</v>
      </c>
      <c r="B11166" s="6">
        <v>1058307</v>
      </c>
    </row>
    <row r="11167" spans="1:2" x14ac:dyDescent="0.15">
      <c r="A11167" t="s">
        <v>12766</v>
      </c>
      <c r="B11167" s="6">
        <v>1487918</v>
      </c>
    </row>
    <row r="11168" spans="1:2" x14ac:dyDescent="0.15">
      <c r="A11168" t="s">
        <v>12767</v>
      </c>
      <c r="B11168" s="6">
        <v>1824677</v>
      </c>
    </row>
    <row r="11169" spans="1:2" x14ac:dyDescent="0.15">
      <c r="A11169" t="s">
        <v>12768</v>
      </c>
      <c r="B11169" s="6">
        <v>1824677</v>
      </c>
    </row>
    <row r="11170" spans="1:2" x14ac:dyDescent="0.15">
      <c r="A11170" t="s">
        <v>12769</v>
      </c>
      <c r="B11170" s="6">
        <v>1836129</v>
      </c>
    </row>
    <row r="11171" spans="1:2" x14ac:dyDescent="0.15">
      <c r="A11171" t="s">
        <v>12770</v>
      </c>
      <c r="B11171" s="6">
        <v>1836129</v>
      </c>
    </row>
    <row r="11172" spans="1:2" x14ac:dyDescent="0.15">
      <c r="A11172" t="s">
        <v>12771</v>
      </c>
      <c r="B11172" s="6">
        <v>1795168</v>
      </c>
    </row>
    <row r="11173" spans="1:2" x14ac:dyDescent="0.15">
      <c r="A11173" t="s">
        <v>12772</v>
      </c>
      <c r="B11173" s="6">
        <v>1767876</v>
      </c>
    </row>
    <row r="11174" spans="1:2" x14ac:dyDescent="0.15">
      <c r="A11174" t="s">
        <v>12773</v>
      </c>
      <c r="B11174" s="6">
        <v>75208</v>
      </c>
    </row>
    <row r="11175" spans="1:2" x14ac:dyDescent="0.15">
      <c r="A11175" t="s">
        <v>12774</v>
      </c>
      <c r="B11175" s="6">
        <v>1767876</v>
      </c>
    </row>
    <row r="11176" spans="1:2" x14ac:dyDescent="0.15">
      <c r="A11176" t="s">
        <v>12775</v>
      </c>
      <c r="B11176" s="6">
        <v>1866816</v>
      </c>
    </row>
    <row r="11177" spans="1:2" x14ac:dyDescent="0.15">
      <c r="A11177" t="s">
        <v>12776</v>
      </c>
      <c r="B11177" s="6">
        <v>1866816</v>
      </c>
    </row>
    <row r="11178" spans="1:2" x14ac:dyDescent="0.15">
      <c r="A11178" t="s">
        <v>12777</v>
      </c>
      <c r="B11178" s="6">
        <v>1870778</v>
      </c>
    </row>
    <row r="11179" spans="1:2" x14ac:dyDescent="0.15">
      <c r="A11179" t="s">
        <v>12778</v>
      </c>
      <c r="B11179" s="6">
        <v>1870778</v>
      </c>
    </row>
    <row r="11180" spans="1:2" x14ac:dyDescent="0.15">
      <c r="A11180" t="s">
        <v>12779</v>
      </c>
      <c r="B11180" s="6">
        <v>312070</v>
      </c>
    </row>
    <row r="11181" spans="1:2" x14ac:dyDescent="0.15">
      <c r="A11181" t="s">
        <v>12780</v>
      </c>
      <c r="B11181" s="6">
        <v>927971</v>
      </c>
    </row>
    <row r="11182" spans="1:2" x14ac:dyDescent="0.15">
      <c r="A11182" t="s">
        <v>12781</v>
      </c>
      <c r="B11182" s="6">
        <v>312070</v>
      </c>
    </row>
    <row r="11183" spans="1:2" x14ac:dyDescent="0.15">
      <c r="A11183" t="s">
        <v>12782</v>
      </c>
      <c r="B11183" s="6">
        <v>927971</v>
      </c>
    </row>
    <row r="11184" spans="1:2" x14ac:dyDescent="0.15">
      <c r="A11184" t="s">
        <v>12783</v>
      </c>
      <c r="B11184" s="6">
        <v>1661053</v>
      </c>
    </row>
    <row r="11185" spans="1:2" x14ac:dyDescent="0.15">
      <c r="A11185" t="s">
        <v>12784</v>
      </c>
      <c r="B11185" s="6">
        <v>1836875</v>
      </c>
    </row>
    <row r="11186" spans="1:2" x14ac:dyDescent="0.15">
      <c r="A11186" t="s">
        <v>12785</v>
      </c>
      <c r="B11186" s="6">
        <v>1838433</v>
      </c>
    </row>
    <row r="11187" spans="1:2" x14ac:dyDescent="0.15">
      <c r="A11187" t="s">
        <v>12786</v>
      </c>
      <c r="B11187" s="6">
        <v>1838433</v>
      </c>
    </row>
    <row r="11188" spans="1:2" x14ac:dyDescent="0.15">
      <c r="A11188" t="s">
        <v>12787</v>
      </c>
      <c r="B11188" s="6">
        <v>1468929</v>
      </c>
    </row>
    <row r="11189" spans="1:2" x14ac:dyDescent="0.15">
      <c r="A11189" t="s">
        <v>12788</v>
      </c>
      <c r="B11189" s="6">
        <v>1356115</v>
      </c>
    </row>
    <row r="11190" spans="1:2" x14ac:dyDescent="0.15">
      <c r="A11190" t="s">
        <v>12789</v>
      </c>
      <c r="B11190" s="6">
        <v>1835817</v>
      </c>
    </row>
    <row r="11191" spans="1:2" x14ac:dyDescent="0.15">
      <c r="A11191" t="s">
        <v>12790</v>
      </c>
      <c r="B11191" s="6">
        <v>1835817</v>
      </c>
    </row>
    <row r="11192" spans="1:2" x14ac:dyDescent="0.15">
      <c r="A11192" t="s">
        <v>12791</v>
      </c>
      <c r="B11192" s="6">
        <v>1834518</v>
      </c>
    </row>
    <row r="11193" spans="1:2" x14ac:dyDescent="0.15">
      <c r="A11193" t="s">
        <v>12792</v>
      </c>
      <c r="B11193" s="6">
        <v>1834518</v>
      </c>
    </row>
    <row r="11194" spans="1:2" x14ac:dyDescent="0.15">
      <c r="A11194" t="s">
        <v>12793</v>
      </c>
      <c r="B11194" s="6">
        <v>1835814</v>
      </c>
    </row>
    <row r="11195" spans="1:2" x14ac:dyDescent="0.15">
      <c r="A11195" t="s">
        <v>12794</v>
      </c>
      <c r="B11195" s="6">
        <v>1835814</v>
      </c>
    </row>
    <row r="11196" spans="1:2" x14ac:dyDescent="0.15">
      <c r="A11196" t="s">
        <v>2550</v>
      </c>
      <c r="B11196" s="6">
        <v>1676047</v>
      </c>
    </row>
    <row r="11197" spans="1:2" x14ac:dyDescent="0.15">
      <c r="A11197" t="s">
        <v>12795</v>
      </c>
      <c r="B11197" s="6">
        <v>73124</v>
      </c>
    </row>
    <row r="11198" spans="1:2" x14ac:dyDescent="0.15">
      <c r="A11198" t="s">
        <v>12796</v>
      </c>
      <c r="B11198" s="6">
        <v>1881551</v>
      </c>
    </row>
    <row r="11199" spans="1:2" x14ac:dyDescent="0.15">
      <c r="A11199" t="s">
        <v>12797</v>
      </c>
      <c r="B11199" s="6">
        <v>1859807</v>
      </c>
    </row>
    <row r="11200" spans="1:2" x14ac:dyDescent="0.15">
      <c r="A11200" t="s">
        <v>12798</v>
      </c>
      <c r="B11200" s="6">
        <v>1859807</v>
      </c>
    </row>
    <row r="11201" spans="1:2" x14ac:dyDescent="0.15">
      <c r="A11201" t="s">
        <v>12799</v>
      </c>
      <c r="B11201" s="6">
        <v>1811063</v>
      </c>
    </row>
    <row r="11202" spans="1:2" x14ac:dyDescent="0.15">
      <c r="A11202" t="s">
        <v>12800</v>
      </c>
      <c r="B11202" s="6">
        <v>1837929</v>
      </c>
    </row>
    <row r="11203" spans="1:2" x14ac:dyDescent="0.15">
      <c r="A11203" t="s">
        <v>12801</v>
      </c>
      <c r="B11203" s="6">
        <v>1837929</v>
      </c>
    </row>
    <row r="11204" spans="1:2" x14ac:dyDescent="0.15">
      <c r="A11204" t="s">
        <v>12802</v>
      </c>
      <c r="B11204" s="6">
        <v>1858028</v>
      </c>
    </row>
    <row r="11205" spans="1:2" x14ac:dyDescent="0.15">
      <c r="A11205" t="s">
        <v>12803</v>
      </c>
      <c r="B11205" s="6">
        <v>1858028</v>
      </c>
    </row>
    <row r="11206" spans="1:2" x14ac:dyDescent="0.15">
      <c r="A11206" t="s">
        <v>12804</v>
      </c>
      <c r="B11206" s="6">
        <v>1858028</v>
      </c>
    </row>
    <row r="11207" spans="1:2" x14ac:dyDescent="0.15">
      <c r="A11207" t="s">
        <v>12805</v>
      </c>
      <c r="B11207" s="6">
        <v>1819157</v>
      </c>
    </row>
    <row r="11208" spans="1:2" x14ac:dyDescent="0.15">
      <c r="A11208" t="s">
        <v>12806</v>
      </c>
      <c r="B11208" s="6">
        <v>1819157</v>
      </c>
    </row>
    <row r="11209" spans="1:2" x14ac:dyDescent="0.15">
      <c r="A11209" t="s">
        <v>12807</v>
      </c>
      <c r="B11209" s="6">
        <v>1824888</v>
      </c>
    </row>
    <row r="11210" spans="1:2" x14ac:dyDescent="0.15">
      <c r="A11210" t="s">
        <v>12808</v>
      </c>
      <c r="B11210" s="6">
        <v>1824888</v>
      </c>
    </row>
    <row r="11211" spans="1:2" x14ac:dyDescent="0.15">
      <c r="A11211" t="s">
        <v>12809</v>
      </c>
      <c r="B11211" s="6">
        <v>1865631</v>
      </c>
    </row>
    <row r="11212" spans="1:2" x14ac:dyDescent="0.15">
      <c r="A11212" t="s">
        <v>12810</v>
      </c>
      <c r="B11212" s="6">
        <v>1831964</v>
      </c>
    </row>
    <row r="11213" spans="1:2" x14ac:dyDescent="0.15">
      <c r="A11213" t="s">
        <v>12811</v>
      </c>
      <c r="B11213" s="6">
        <v>1831964</v>
      </c>
    </row>
    <row r="11214" spans="1:2" x14ac:dyDescent="0.15">
      <c r="A11214" t="s">
        <v>12812</v>
      </c>
      <c r="B11214" s="6">
        <v>1663712</v>
      </c>
    </row>
    <row r="11215" spans="1:2" x14ac:dyDescent="0.15">
      <c r="A11215" t="s">
        <v>12813</v>
      </c>
      <c r="B11215" s="6">
        <v>1828536</v>
      </c>
    </row>
    <row r="11216" spans="1:2" x14ac:dyDescent="0.15">
      <c r="A11216" t="s">
        <v>12814</v>
      </c>
      <c r="B11216" s="6">
        <v>1786248</v>
      </c>
    </row>
    <row r="11217" spans="1:2" x14ac:dyDescent="0.15">
      <c r="A11217" t="s">
        <v>12815</v>
      </c>
      <c r="B11217" s="6">
        <v>927971</v>
      </c>
    </row>
    <row r="11218" spans="1:2" x14ac:dyDescent="0.15">
      <c r="A11218" t="s">
        <v>12816</v>
      </c>
      <c r="B11218" s="6">
        <v>927971</v>
      </c>
    </row>
    <row r="11219" spans="1:2" x14ac:dyDescent="0.15">
      <c r="A11219" t="s">
        <v>12817</v>
      </c>
      <c r="B11219" s="6">
        <v>1819404</v>
      </c>
    </row>
    <row r="11220" spans="1:2" x14ac:dyDescent="0.15">
      <c r="A11220" t="s">
        <v>12818</v>
      </c>
      <c r="B11220" s="6">
        <v>813639</v>
      </c>
    </row>
    <row r="11221" spans="1:2" x14ac:dyDescent="0.15">
      <c r="A11221" t="s">
        <v>12819</v>
      </c>
      <c r="B11221" s="6">
        <v>13372</v>
      </c>
    </row>
    <row r="11222" spans="1:2" x14ac:dyDescent="0.15">
      <c r="A11222" t="s">
        <v>12820</v>
      </c>
      <c r="B11222" s="6">
        <v>13372</v>
      </c>
    </row>
    <row r="11223" spans="1:2" x14ac:dyDescent="0.15">
      <c r="A11223" t="s">
        <v>12821</v>
      </c>
      <c r="B11223" s="6">
        <v>1556593</v>
      </c>
    </row>
    <row r="11224" spans="1:2" x14ac:dyDescent="0.15">
      <c r="A11224" t="s">
        <v>12822</v>
      </c>
      <c r="B11224" s="6">
        <v>1556593</v>
      </c>
    </row>
    <row r="11225" spans="1:2" x14ac:dyDescent="0.15">
      <c r="A11225" t="s">
        <v>12823</v>
      </c>
      <c r="B11225" s="6">
        <v>1556593</v>
      </c>
    </row>
    <row r="11226" spans="1:2" x14ac:dyDescent="0.15">
      <c r="A11226" t="s">
        <v>12824</v>
      </c>
      <c r="B11226" s="6">
        <v>1556593</v>
      </c>
    </row>
    <row r="11227" spans="1:2" x14ac:dyDescent="0.15">
      <c r="A11227" t="s">
        <v>2531</v>
      </c>
      <c r="B11227" s="6">
        <v>1719406</v>
      </c>
    </row>
    <row r="11228" spans="1:2" x14ac:dyDescent="0.15">
      <c r="A11228" t="s">
        <v>2536</v>
      </c>
      <c r="B11228" s="6">
        <v>1875091</v>
      </c>
    </row>
    <row r="11229" spans="1:2" x14ac:dyDescent="0.15">
      <c r="A11229" t="s">
        <v>12825</v>
      </c>
      <c r="B11229" s="6">
        <v>1663712</v>
      </c>
    </row>
    <row r="11230" spans="1:2" x14ac:dyDescent="0.15">
      <c r="A11230" t="s">
        <v>12826</v>
      </c>
      <c r="B11230" s="6">
        <v>1862327</v>
      </c>
    </row>
    <row r="11231" spans="1:2" x14ac:dyDescent="0.15">
      <c r="A11231" t="s">
        <v>12827</v>
      </c>
      <c r="B11231" s="6">
        <v>1862327</v>
      </c>
    </row>
    <row r="11232" spans="1:2" x14ac:dyDescent="0.15">
      <c r="A11232" t="s">
        <v>12828</v>
      </c>
      <c r="B11232" s="6">
        <v>1850502</v>
      </c>
    </row>
    <row r="11233" spans="1:2" x14ac:dyDescent="0.15">
      <c r="A11233" t="s">
        <v>12829</v>
      </c>
      <c r="B11233" s="6">
        <v>1850502</v>
      </c>
    </row>
    <row r="11234" spans="1:2" x14ac:dyDescent="0.15">
      <c r="A11234" t="s">
        <v>12830</v>
      </c>
      <c r="B11234" s="6">
        <v>1843249</v>
      </c>
    </row>
    <row r="11235" spans="1:2" x14ac:dyDescent="0.15">
      <c r="A11235" t="s">
        <v>12831</v>
      </c>
      <c r="B11235" s="6">
        <v>1843249</v>
      </c>
    </row>
    <row r="11236" spans="1:2" x14ac:dyDescent="0.15">
      <c r="A11236" t="s">
        <v>12832</v>
      </c>
      <c r="B11236" s="6">
        <v>1854458</v>
      </c>
    </row>
    <row r="11237" spans="1:2" x14ac:dyDescent="0.15">
      <c r="A11237" t="s">
        <v>12833</v>
      </c>
      <c r="B11237" s="6">
        <v>1854458</v>
      </c>
    </row>
    <row r="11238" spans="1:2" x14ac:dyDescent="0.15">
      <c r="A11238" t="s">
        <v>12834</v>
      </c>
      <c r="B11238" s="6">
        <v>1004315</v>
      </c>
    </row>
    <row r="11239" spans="1:2" x14ac:dyDescent="0.15">
      <c r="A11239" t="s">
        <v>12835</v>
      </c>
      <c r="B11239" s="6">
        <v>1587987</v>
      </c>
    </row>
    <row r="11240" spans="1:2" x14ac:dyDescent="0.15">
      <c r="A11240" t="s">
        <v>12836</v>
      </c>
      <c r="B11240" s="6">
        <v>1587987</v>
      </c>
    </row>
    <row r="11241" spans="1:2" x14ac:dyDescent="0.15">
      <c r="A11241" t="s">
        <v>12837</v>
      </c>
      <c r="B11241" s="6">
        <v>753308</v>
      </c>
    </row>
    <row r="11242" spans="1:2" x14ac:dyDescent="0.15">
      <c r="A11242" t="s">
        <v>12838</v>
      </c>
      <c r="B11242" s="6">
        <v>753308</v>
      </c>
    </row>
    <row r="11243" spans="1:2" x14ac:dyDescent="0.15">
      <c r="A11243" t="s">
        <v>12839</v>
      </c>
      <c r="B11243" s="6">
        <v>753308</v>
      </c>
    </row>
    <row r="11244" spans="1:2" x14ac:dyDescent="0.15">
      <c r="A11244" t="s">
        <v>12840</v>
      </c>
      <c r="B11244" s="6">
        <v>753308</v>
      </c>
    </row>
    <row r="11245" spans="1:2" x14ac:dyDescent="0.15">
      <c r="A11245" t="s">
        <v>12841</v>
      </c>
      <c r="B11245" s="6">
        <v>1111711</v>
      </c>
    </row>
    <row r="11246" spans="1:2" x14ac:dyDescent="0.15">
      <c r="A11246" t="s">
        <v>12842</v>
      </c>
      <c r="B11246" s="6">
        <v>312070</v>
      </c>
    </row>
    <row r="11247" spans="1:2" x14ac:dyDescent="0.15">
      <c r="A11247" t="s">
        <v>12843</v>
      </c>
      <c r="B11247" s="6">
        <v>1852931</v>
      </c>
    </row>
    <row r="11248" spans="1:2" x14ac:dyDescent="0.15">
      <c r="A11248" t="s">
        <v>12844</v>
      </c>
      <c r="B11248" s="6">
        <v>1852931</v>
      </c>
    </row>
    <row r="11249" spans="1:2" x14ac:dyDescent="0.15">
      <c r="A11249" t="s">
        <v>12845</v>
      </c>
      <c r="B11249" s="6">
        <v>1043219</v>
      </c>
    </row>
    <row r="11250" spans="1:2" x14ac:dyDescent="0.15">
      <c r="A11250" t="s">
        <v>2530</v>
      </c>
      <c r="B11250" s="6">
        <v>1783036</v>
      </c>
    </row>
    <row r="11251" spans="1:2" x14ac:dyDescent="0.15">
      <c r="A11251" t="s">
        <v>12846</v>
      </c>
      <c r="B11251" s="6">
        <v>1854963</v>
      </c>
    </row>
    <row r="11252" spans="1:2" x14ac:dyDescent="0.15">
      <c r="A11252" t="s">
        <v>12847</v>
      </c>
      <c r="B11252" s="6">
        <v>1854963</v>
      </c>
    </row>
    <row r="11253" spans="1:2" x14ac:dyDescent="0.15">
      <c r="A11253" t="s">
        <v>12848</v>
      </c>
      <c r="B11253" s="6">
        <v>1845149</v>
      </c>
    </row>
    <row r="11254" spans="1:2" x14ac:dyDescent="0.15">
      <c r="A11254" t="s">
        <v>12849</v>
      </c>
      <c r="B11254" s="6">
        <v>1845149</v>
      </c>
    </row>
    <row r="11255" spans="1:2" x14ac:dyDescent="0.15">
      <c r="A11255" t="s">
        <v>12850</v>
      </c>
      <c r="B11255" s="6">
        <v>1846968</v>
      </c>
    </row>
    <row r="11256" spans="1:2" x14ac:dyDescent="0.15">
      <c r="A11256" t="s">
        <v>12851</v>
      </c>
      <c r="B11256" s="6">
        <v>1846968</v>
      </c>
    </row>
    <row r="11257" spans="1:2" x14ac:dyDescent="0.15">
      <c r="A11257" t="s">
        <v>12852</v>
      </c>
      <c r="B11257" s="6">
        <v>736772</v>
      </c>
    </row>
    <row r="11258" spans="1:2" x14ac:dyDescent="0.15">
      <c r="A11258" t="s">
        <v>12853</v>
      </c>
      <c r="B11258" s="6">
        <v>1851909</v>
      </c>
    </row>
    <row r="11259" spans="1:2" x14ac:dyDescent="0.15">
      <c r="A11259" t="s">
        <v>12854</v>
      </c>
      <c r="B11259" s="6">
        <v>1851909</v>
      </c>
    </row>
    <row r="11260" spans="1:2" x14ac:dyDescent="0.15">
      <c r="A11260" t="s">
        <v>12855</v>
      </c>
      <c r="B11260" s="6">
        <v>1865861</v>
      </c>
    </row>
    <row r="11261" spans="1:2" x14ac:dyDescent="0.15">
      <c r="A11261" t="s">
        <v>12856</v>
      </c>
      <c r="B11261" s="6">
        <v>1865861</v>
      </c>
    </row>
    <row r="11262" spans="1:2" x14ac:dyDescent="0.15">
      <c r="A11262" t="s">
        <v>12857</v>
      </c>
      <c r="B11262" s="6">
        <v>1828250</v>
      </c>
    </row>
    <row r="11263" spans="1:2" x14ac:dyDescent="0.15">
      <c r="A11263" t="s">
        <v>12858</v>
      </c>
      <c r="B11263" s="6">
        <v>1828250</v>
      </c>
    </row>
    <row r="11264" spans="1:2" x14ac:dyDescent="0.15">
      <c r="A11264" t="s">
        <v>12859</v>
      </c>
      <c r="B11264" s="6">
        <v>1812234</v>
      </c>
    </row>
    <row r="11265" spans="1:2" x14ac:dyDescent="0.15">
      <c r="A11265" t="s">
        <v>12860</v>
      </c>
      <c r="B11265" s="6">
        <v>1812234</v>
      </c>
    </row>
    <row r="11266" spans="1:2" x14ac:dyDescent="0.15">
      <c r="A11266" t="s">
        <v>12861</v>
      </c>
      <c r="B11266" s="6">
        <v>1482541</v>
      </c>
    </row>
    <row r="11267" spans="1:2" x14ac:dyDescent="0.15">
      <c r="A11267" t="s">
        <v>12862</v>
      </c>
      <c r="B11267" s="6">
        <v>1866782</v>
      </c>
    </row>
    <row r="11268" spans="1:2" x14ac:dyDescent="0.15">
      <c r="A11268" t="s">
        <v>12863</v>
      </c>
      <c r="B11268" s="6">
        <v>1136352</v>
      </c>
    </row>
    <row r="11269" spans="1:2" x14ac:dyDescent="0.15">
      <c r="A11269" t="s">
        <v>12864</v>
      </c>
      <c r="B11269" s="6">
        <v>1841425</v>
      </c>
    </row>
    <row r="11270" spans="1:2" x14ac:dyDescent="0.15">
      <c r="A11270" t="s">
        <v>12865</v>
      </c>
      <c r="B11270" s="6">
        <v>1841425</v>
      </c>
    </row>
    <row r="11271" spans="1:2" x14ac:dyDescent="0.15">
      <c r="A11271" t="s">
        <v>2553</v>
      </c>
      <c r="B11271" s="6">
        <v>1752828</v>
      </c>
    </row>
    <row r="11272" spans="1:2" x14ac:dyDescent="0.15">
      <c r="A11272" t="s">
        <v>12866</v>
      </c>
      <c r="B11272" s="6">
        <v>1114446</v>
      </c>
    </row>
    <row r="11273" spans="1:2" x14ac:dyDescent="0.15">
      <c r="A11273" t="s">
        <v>12867</v>
      </c>
      <c r="B11273" s="6">
        <v>14272</v>
      </c>
    </row>
    <row r="11274" spans="1:2" x14ac:dyDescent="0.15">
      <c r="A11274" t="s">
        <v>12868</v>
      </c>
      <c r="B11274" s="6">
        <v>895126</v>
      </c>
    </row>
    <row r="11275" spans="1:2" x14ac:dyDescent="0.15">
      <c r="A11275" t="s">
        <v>12869</v>
      </c>
      <c r="B11275" s="6">
        <v>895126</v>
      </c>
    </row>
    <row r="11276" spans="1:2" x14ac:dyDescent="0.15">
      <c r="A11276" t="s">
        <v>12870</v>
      </c>
      <c r="B11276" s="6">
        <v>895126</v>
      </c>
    </row>
    <row r="11277" spans="1:2" x14ac:dyDescent="0.15">
      <c r="A11277" t="s">
        <v>12871</v>
      </c>
      <c r="B11277" s="6">
        <v>1756497</v>
      </c>
    </row>
    <row r="11278" spans="1:2" x14ac:dyDescent="0.15">
      <c r="A11278" t="s">
        <v>12872</v>
      </c>
      <c r="B11278" s="6">
        <v>1785041</v>
      </c>
    </row>
    <row r="11279" spans="1:2" x14ac:dyDescent="0.15">
      <c r="A11279" t="s">
        <v>12873</v>
      </c>
      <c r="B11279" s="6">
        <v>823277</v>
      </c>
    </row>
    <row r="11280" spans="1:2" x14ac:dyDescent="0.15">
      <c r="A11280" t="s">
        <v>12874</v>
      </c>
      <c r="B11280" s="6">
        <v>823277</v>
      </c>
    </row>
    <row r="11281" spans="1:2" x14ac:dyDescent="0.15">
      <c r="A11281" t="s">
        <v>12875</v>
      </c>
      <c r="B11281" s="6">
        <v>823277</v>
      </c>
    </row>
    <row r="11282" spans="1:2" x14ac:dyDescent="0.15">
      <c r="A11282" t="s">
        <v>12876</v>
      </c>
      <c r="B11282" s="6">
        <v>823277</v>
      </c>
    </row>
    <row r="11283" spans="1:2" x14ac:dyDescent="0.15">
      <c r="A11283" t="s">
        <v>12877</v>
      </c>
      <c r="B11283" s="6">
        <v>1730346</v>
      </c>
    </row>
    <row r="11284" spans="1:2" x14ac:dyDescent="0.15">
      <c r="A11284" t="s">
        <v>12878</v>
      </c>
      <c r="B11284" s="6">
        <v>1841338</v>
      </c>
    </row>
    <row r="11285" spans="1:2" x14ac:dyDescent="0.15">
      <c r="A11285" t="s">
        <v>12879</v>
      </c>
      <c r="B11285" s="6">
        <v>1841338</v>
      </c>
    </row>
    <row r="11286" spans="1:2" x14ac:dyDescent="0.15">
      <c r="A11286" t="s">
        <v>12880</v>
      </c>
      <c r="B11286" s="6">
        <v>1819989</v>
      </c>
    </row>
    <row r="11287" spans="1:2" x14ac:dyDescent="0.15">
      <c r="A11287" t="s">
        <v>12881</v>
      </c>
      <c r="B11287" s="6">
        <v>1842356</v>
      </c>
    </row>
    <row r="11288" spans="1:2" x14ac:dyDescent="0.15">
      <c r="A11288" t="s">
        <v>12882</v>
      </c>
      <c r="B11288" s="6">
        <v>1842356</v>
      </c>
    </row>
    <row r="11289" spans="1:2" x14ac:dyDescent="0.15">
      <c r="A11289" t="s">
        <v>12883</v>
      </c>
      <c r="B11289" s="6">
        <v>1856948</v>
      </c>
    </row>
    <row r="11290" spans="1:2" x14ac:dyDescent="0.15">
      <c r="A11290" t="s">
        <v>12884</v>
      </c>
      <c r="B11290" s="6">
        <v>1610590</v>
      </c>
    </row>
    <row r="11291" spans="1:2" x14ac:dyDescent="0.15">
      <c r="A11291" t="s">
        <v>12885</v>
      </c>
      <c r="B11291" s="6">
        <v>1838293</v>
      </c>
    </row>
    <row r="11292" spans="1:2" x14ac:dyDescent="0.15">
      <c r="A11292" t="s">
        <v>12886</v>
      </c>
      <c r="B11292" s="6">
        <v>1838293</v>
      </c>
    </row>
    <row r="11293" spans="1:2" x14ac:dyDescent="0.15">
      <c r="A11293" t="s">
        <v>12887</v>
      </c>
      <c r="B11293" s="6">
        <v>759944</v>
      </c>
    </row>
    <row r="11294" spans="1:2" x14ac:dyDescent="0.15">
      <c r="A11294" t="s">
        <v>12888</v>
      </c>
      <c r="B11294" s="6">
        <v>1825249</v>
      </c>
    </row>
    <row r="11295" spans="1:2" x14ac:dyDescent="0.15">
      <c r="A11295" t="s">
        <v>12889</v>
      </c>
      <c r="B11295" s="6">
        <v>1825249</v>
      </c>
    </row>
    <row r="11296" spans="1:2" x14ac:dyDescent="0.15">
      <c r="A11296" t="s">
        <v>12890</v>
      </c>
      <c r="B11296" s="6">
        <v>39263</v>
      </c>
    </row>
    <row r="11297" spans="1:2" x14ac:dyDescent="0.15">
      <c r="A11297" t="s">
        <v>12891</v>
      </c>
      <c r="B11297" s="6">
        <v>1830081</v>
      </c>
    </row>
    <row r="11298" spans="1:2" x14ac:dyDescent="0.15">
      <c r="A11298" t="s">
        <v>12892</v>
      </c>
      <c r="B11298" s="6">
        <v>1830081</v>
      </c>
    </row>
    <row r="11299" spans="1:2" x14ac:dyDescent="0.15">
      <c r="A11299" t="s">
        <v>12893</v>
      </c>
      <c r="B11299" s="6">
        <v>1527166</v>
      </c>
    </row>
    <row r="11300" spans="1:2" x14ac:dyDescent="0.15">
      <c r="A11300" t="s">
        <v>12894</v>
      </c>
      <c r="B11300" s="6">
        <v>1839519</v>
      </c>
    </row>
    <row r="11301" spans="1:2" x14ac:dyDescent="0.15">
      <c r="A11301" t="s">
        <v>12895</v>
      </c>
      <c r="B11301" s="6">
        <v>1839519</v>
      </c>
    </row>
    <row r="11302" spans="1:2" x14ac:dyDescent="0.15">
      <c r="A11302" t="s">
        <v>12896</v>
      </c>
      <c r="B11302" s="6">
        <v>1839530</v>
      </c>
    </row>
    <row r="11303" spans="1:2" x14ac:dyDescent="0.15">
      <c r="A11303" t="s">
        <v>12897</v>
      </c>
      <c r="B11303" s="6">
        <v>1839530</v>
      </c>
    </row>
    <row r="11304" spans="1:2" x14ac:dyDescent="0.15">
      <c r="A11304" t="s">
        <v>12898</v>
      </c>
      <c r="B11304" s="6">
        <v>1774983</v>
      </c>
    </row>
    <row r="11305" spans="1:2" x14ac:dyDescent="0.15">
      <c r="A11305" t="s">
        <v>12899</v>
      </c>
      <c r="B11305" s="6">
        <v>1839360</v>
      </c>
    </row>
    <row r="11306" spans="1:2" x14ac:dyDescent="0.15">
      <c r="A11306" t="s">
        <v>12900</v>
      </c>
      <c r="B11306" s="6">
        <v>1839360</v>
      </c>
    </row>
    <row r="11307" spans="1:2" x14ac:dyDescent="0.15">
      <c r="A11307" t="s">
        <v>12901</v>
      </c>
      <c r="B11307" s="6">
        <v>1784797</v>
      </c>
    </row>
    <row r="11308" spans="1:2" x14ac:dyDescent="0.15">
      <c r="A11308" t="s">
        <v>12902</v>
      </c>
      <c r="B11308" s="6">
        <v>1861449</v>
      </c>
    </row>
    <row r="11309" spans="1:2" x14ac:dyDescent="0.15">
      <c r="A11309" t="s">
        <v>12903</v>
      </c>
      <c r="B11309" s="6">
        <v>1847351</v>
      </c>
    </row>
    <row r="11310" spans="1:2" x14ac:dyDescent="0.15">
      <c r="A11310" t="s">
        <v>12904</v>
      </c>
      <c r="B11310" s="6">
        <v>1891101</v>
      </c>
    </row>
    <row r="11311" spans="1:2" x14ac:dyDescent="0.15">
      <c r="A11311" t="s">
        <v>12905</v>
      </c>
      <c r="B11311" s="6">
        <v>1817640</v>
      </c>
    </row>
    <row r="11312" spans="1:2" x14ac:dyDescent="0.15">
      <c r="A11312" t="s">
        <v>12906</v>
      </c>
      <c r="B11312" s="6">
        <v>1817640</v>
      </c>
    </row>
    <row r="11313" spans="1:2" x14ac:dyDescent="0.15">
      <c r="A11313" t="s">
        <v>12907</v>
      </c>
      <c r="B11313" s="6">
        <v>1844211</v>
      </c>
    </row>
    <row r="11314" spans="1:2" x14ac:dyDescent="0.15">
      <c r="A11314" t="s">
        <v>12908</v>
      </c>
      <c r="B11314" s="6">
        <v>1844211</v>
      </c>
    </row>
    <row r="11315" spans="1:2" x14ac:dyDescent="0.15">
      <c r="A11315" t="s">
        <v>12909</v>
      </c>
      <c r="B11315" s="6">
        <v>1871638</v>
      </c>
    </row>
    <row r="11316" spans="1:2" x14ac:dyDescent="0.15">
      <c r="A11316" t="s">
        <v>12910</v>
      </c>
      <c r="B11316" s="6">
        <v>1871638</v>
      </c>
    </row>
    <row r="11317" spans="1:2" x14ac:dyDescent="0.15">
      <c r="A11317" t="s">
        <v>12911</v>
      </c>
      <c r="B11317" s="6">
        <v>1787518</v>
      </c>
    </row>
    <row r="11318" spans="1:2" x14ac:dyDescent="0.15">
      <c r="A11318" t="s">
        <v>12912</v>
      </c>
      <c r="B11318" s="6">
        <v>1787518</v>
      </c>
    </row>
    <row r="11319" spans="1:2" x14ac:dyDescent="0.15">
      <c r="A11319" t="s">
        <v>12913</v>
      </c>
      <c r="B11319" s="6">
        <v>1787518</v>
      </c>
    </row>
    <row r="11320" spans="1:2" x14ac:dyDescent="0.15">
      <c r="A11320" t="s">
        <v>12914</v>
      </c>
      <c r="B11320" s="6">
        <v>1815086</v>
      </c>
    </row>
    <row r="11321" spans="1:2" x14ac:dyDescent="0.15">
      <c r="A11321" t="s">
        <v>12915</v>
      </c>
      <c r="B11321" s="6">
        <v>1815086</v>
      </c>
    </row>
    <row r="11322" spans="1:2" x14ac:dyDescent="0.15">
      <c r="A11322" t="s">
        <v>12916</v>
      </c>
      <c r="B11322" s="6">
        <v>927971</v>
      </c>
    </row>
    <row r="11323" spans="1:2" x14ac:dyDescent="0.15">
      <c r="A11323" t="s">
        <v>12917</v>
      </c>
      <c r="B11323" s="6">
        <v>1718224</v>
      </c>
    </row>
    <row r="11324" spans="1:2" x14ac:dyDescent="0.15">
      <c r="A11324" t="s">
        <v>12918</v>
      </c>
      <c r="B11324" s="6">
        <v>885725</v>
      </c>
    </row>
    <row r="11325" spans="1:2" x14ac:dyDescent="0.15">
      <c r="A11325" t="s">
        <v>12919</v>
      </c>
      <c r="B11325" s="6">
        <v>1853084</v>
      </c>
    </row>
    <row r="11326" spans="1:2" x14ac:dyDescent="0.15">
      <c r="A11326" t="s">
        <v>12920</v>
      </c>
      <c r="B11326" s="6">
        <v>1846804</v>
      </c>
    </row>
    <row r="11327" spans="1:2" x14ac:dyDescent="0.15">
      <c r="A11327" t="s">
        <v>12921</v>
      </c>
      <c r="B11327" s="6">
        <v>1846804</v>
      </c>
    </row>
    <row r="11328" spans="1:2" x14ac:dyDescent="0.15">
      <c r="A11328" t="s">
        <v>12922</v>
      </c>
      <c r="B11328" s="6">
        <v>1821146</v>
      </c>
    </row>
    <row r="11329" spans="1:2" x14ac:dyDescent="0.15">
      <c r="A11329" t="s">
        <v>12923</v>
      </c>
      <c r="B11329" s="6">
        <v>1821146</v>
      </c>
    </row>
    <row r="11330" spans="1:2" x14ac:dyDescent="0.15">
      <c r="A11330" t="s">
        <v>12924</v>
      </c>
      <c r="B11330" s="6">
        <v>1878074</v>
      </c>
    </row>
    <row r="11331" spans="1:2" x14ac:dyDescent="0.15">
      <c r="A11331" t="s">
        <v>12925</v>
      </c>
      <c r="B11331" s="6">
        <v>1878074</v>
      </c>
    </row>
    <row r="11332" spans="1:2" x14ac:dyDescent="0.15">
      <c r="A11332" t="s">
        <v>12926</v>
      </c>
      <c r="B11332" s="6">
        <v>1341317</v>
      </c>
    </row>
    <row r="11333" spans="1:2" x14ac:dyDescent="0.15">
      <c r="A11333" t="s">
        <v>12927</v>
      </c>
      <c r="B11333" s="6">
        <v>1854863</v>
      </c>
    </row>
    <row r="11334" spans="1:2" x14ac:dyDescent="0.15">
      <c r="A11334" t="s">
        <v>12928</v>
      </c>
      <c r="B11334" s="6">
        <v>1854863</v>
      </c>
    </row>
    <row r="11335" spans="1:2" x14ac:dyDescent="0.15">
      <c r="A11335" t="s">
        <v>12929</v>
      </c>
      <c r="B11335" s="6">
        <v>1630805</v>
      </c>
    </row>
    <row r="11336" spans="1:2" x14ac:dyDescent="0.15">
      <c r="A11336" t="s">
        <v>12930</v>
      </c>
      <c r="B11336" s="6">
        <v>1630805</v>
      </c>
    </row>
    <row r="11337" spans="1:2" x14ac:dyDescent="0.15">
      <c r="A11337" t="s">
        <v>12931</v>
      </c>
      <c r="B11337" s="6">
        <v>1630805</v>
      </c>
    </row>
    <row r="11338" spans="1:2" x14ac:dyDescent="0.15">
      <c r="A11338" t="s">
        <v>12932</v>
      </c>
      <c r="B11338" s="6">
        <v>1801417</v>
      </c>
    </row>
    <row r="11339" spans="1:2" x14ac:dyDescent="0.15">
      <c r="A11339" t="s">
        <v>12933</v>
      </c>
      <c r="B11339" s="6">
        <v>1801417</v>
      </c>
    </row>
    <row r="11340" spans="1:2" x14ac:dyDescent="0.15">
      <c r="A11340" t="s">
        <v>12934</v>
      </c>
      <c r="B11340" s="6">
        <v>1852633</v>
      </c>
    </row>
    <row r="11341" spans="1:2" x14ac:dyDescent="0.15">
      <c r="A11341" t="s">
        <v>12935</v>
      </c>
      <c r="B11341" s="6">
        <v>1852633</v>
      </c>
    </row>
    <row r="11342" spans="1:2" x14ac:dyDescent="0.15">
      <c r="A11342" t="s">
        <v>12936</v>
      </c>
      <c r="B11342" s="6">
        <v>1828972</v>
      </c>
    </row>
    <row r="11343" spans="1:2" x14ac:dyDescent="0.15">
      <c r="A11343" t="s">
        <v>12937</v>
      </c>
      <c r="B11343" s="6">
        <v>1842566</v>
      </c>
    </row>
    <row r="11344" spans="1:2" x14ac:dyDescent="0.15">
      <c r="A11344" t="s">
        <v>12938</v>
      </c>
      <c r="B11344" s="6">
        <v>1842566</v>
      </c>
    </row>
    <row r="11345" spans="1:2" x14ac:dyDescent="0.15">
      <c r="A11345" t="s">
        <v>12939</v>
      </c>
      <c r="B11345" s="6">
        <v>1299939</v>
      </c>
    </row>
    <row r="11346" spans="1:2" x14ac:dyDescent="0.15">
      <c r="A11346" t="s">
        <v>12940</v>
      </c>
      <c r="B11346" s="6">
        <v>1471824</v>
      </c>
    </row>
    <row r="11347" spans="1:2" x14ac:dyDescent="0.15">
      <c r="A11347" t="s">
        <v>12941</v>
      </c>
      <c r="B11347" s="6">
        <v>312070</v>
      </c>
    </row>
    <row r="11348" spans="1:2" x14ac:dyDescent="0.15">
      <c r="A11348" t="s">
        <v>12942</v>
      </c>
      <c r="B11348" s="6">
        <v>1800682</v>
      </c>
    </row>
    <row r="11349" spans="1:2" x14ac:dyDescent="0.15">
      <c r="A11349" t="s">
        <v>12943</v>
      </c>
      <c r="B11349" s="6">
        <v>1822309</v>
      </c>
    </row>
    <row r="11350" spans="1:2" x14ac:dyDescent="0.15">
      <c r="A11350" t="s">
        <v>12944</v>
      </c>
      <c r="B11350" s="6">
        <v>1822309</v>
      </c>
    </row>
    <row r="11351" spans="1:2" x14ac:dyDescent="0.15">
      <c r="A11351" t="s">
        <v>12945</v>
      </c>
      <c r="B11351" s="6">
        <v>14930</v>
      </c>
    </row>
    <row r="11352" spans="1:2" x14ac:dyDescent="0.15">
      <c r="A11352" t="s">
        <v>12946</v>
      </c>
      <c r="B11352" s="6">
        <v>14930</v>
      </c>
    </row>
    <row r="11353" spans="1:2" x14ac:dyDescent="0.15">
      <c r="A11353" t="s">
        <v>12947</v>
      </c>
      <c r="B11353" s="6">
        <v>14930</v>
      </c>
    </row>
    <row r="11354" spans="1:2" x14ac:dyDescent="0.15">
      <c r="A11354" t="s">
        <v>12948</v>
      </c>
      <c r="B11354" s="6">
        <v>312070</v>
      </c>
    </row>
    <row r="11355" spans="1:2" x14ac:dyDescent="0.15">
      <c r="A11355" t="s">
        <v>2532</v>
      </c>
      <c r="B11355" s="6">
        <v>1610820</v>
      </c>
    </row>
    <row r="11356" spans="1:2" x14ac:dyDescent="0.15">
      <c r="A11356" t="s">
        <v>12949</v>
      </c>
      <c r="B11356" s="6">
        <v>1873441</v>
      </c>
    </row>
    <row r="11357" spans="1:2" x14ac:dyDescent="0.15">
      <c r="A11357" t="s">
        <v>12950</v>
      </c>
      <c r="B11357" s="6">
        <v>1873441</v>
      </c>
    </row>
    <row r="11358" spans="1:2" x14ac:dyDescent="0.15">
      <c r="A11358" t="s">
        <v>12951</v>
      </c>
      <c r="B11358" s="6">
        <v>1114446</v>
      </c>
    </row>
    <row r="11359" spans="1:2" x14ac:dyDescent="0.15">
      <c r="A11359" t="s">
        <v>12952</v>
      </c>
      <c r="B11359" s="6">
        <v>1114446</v>
      </c>
    </row>
    <row r="11360" spans="1:2" x14ac:dyDescent="0.15">
      <c r="A11360" t="s">
        <v>12953</v>
      </c>
      <c r="B11360" s="6">
        <v>1828735</v>
      </c>
    </row>
    <row r="11361" spans="1:2" x14ac:dyDescent="0.15">
      <c r="A11361" t="s">
        <v>12954</v>
      </c>
      <c r="B11361" s="6">
        <v>1828735</v>
      </c>
    </row>
    <row r="11362" spans="1:2" x14ac:dyDescent="0.15">
      <c r="A11362" t="s">
        <v>12955</v>
      </c>
      <c r="B11362" s="6">
        <v>1828735</v>
      </c>
    </row>
    <row r="11363" spans="1:2" x14ac:dyDescent="0.15">
      <c r="A11363" t="s">
        <v>12956</v>
      </c>
      <c r="B11363" s="6">
        <v>1883389</v>
      </c>
    </row>
    <row r="11364" spans="1:2" x14ac:dyDescent="0.15">
      <c r="A11364" t="s">
        <v>12957</v>
      </c>
      <c r="B11364" s="6">
        <v>1398805</v>
      </c>
    </row>
    <row r="11365" spans="1:2" x14ac:dyDescent="0.15">
      <c r="A11365" t="s">
        <v>12958</v>
      </c>
      <c r="B11365" s="6">
        <v>10795</v>
      </c>
    </row>
    <row r="11366" spans="1:2" x14ac:dyDescent="0.15">
      <c r="A11366" t="s">
        <v>12959</v>
      </c>
      <c r="B11366" s="6">
        <v>1779372</v>
      </c>
    </row>
    <row r="11367" spans="1:2" x14ac:dyDescent="0.15">
      <c r="A11367" t="s">
        <v>12960</v>
      </c>
      <c r="B11367" s="6">
        <v>1824734</v>
      </c>
    </row>
    <row r="11368" spans="1:2" x14ac:dyDescent="0.15">
      <c r="A11368" t="s">
        <v>12961</v>
      </c>
      <c r="B11368" s="6">
        <v>1838666</v>
      </c>
    </row>
    <row r="11369" spans="1:2" x14ac:dyDescent="0.15">
      <c r="A11369" t="s">
        <v>12962</v>
      </c>
      <c r="B11369" s="6">
        <v>1838666</v>
      </c>
    </row>
    <row r="11370" spans="1:2" x14ac:dyDescent="0.15">
      <c r="A11370" t="s">
        <v>12963</v>
      </c>
      <c r="B11370" s="6">
        <v>1685040</v>
      </c>
    </row>
    <row r="11371" spans="1:2" x14ac:dyDescent="0.15">
      <c r="A11371" t="s">
        <v>12964</v>
      </c>
      <c r="B11371" s="6">
        <v>1685040</v>
      </c>
    </row>
    <row r="11372" spans="1:2" x14ac:dyDescent="0.15">
      <c r="A11372" t="s">
        <v>12965</v>
      </c>
      <c r="B11372" s="6">
        <v>1685040</v>
      </c>
    </row>
    <row r="11373" spans="1:2" x14ac:dyDescent="0.15">
      <c r="A11373" t="s">
        <v>12966</v>
      </c>
      <c r="B11373" s="6">
        <v>1851612</v>
      </c>
    </row>
    <row r="11374" spans="1:2" x14ac:dyDescent="0.15">
      <c r="A11374" t="s">
        <v>12967</v>
      </c>
      <c r="B11374" s="6">
        <v>1851612</v>
      </c>
    </row>
    <row r="11375" spans="1:2" x14ac:dyDescent="0.15">
      <c r="A11375" t="s">
        <v>12968</v>
      </c>
      <c r="B11375" s="6">
        <v>907254</v>
      </c>
    </row>
    <row r="11376" spans="1:2" x14ac:dyDescent="0.15">
      <c r="A11376" t="s">
        <v>12969</v>
      </c>
      <c r="B11376" s="6">
        <v>1858685</v>
      </c>
    </row>
    <row r="11377" spans="1:2" x14ac:dyDescent="0.15">
      <c r="A11377" t="s">
        <v>12970</v>
      </c>
      <c r="B11377" s="6">
        <v>1804176</v>
      </c>
    </row>
    <row r="11378" spans="1:2" x14ac:dyDescent="0.15">
      <c r="A11378" t="s">
        <v>12971</v>
      </c>
      <c r="B11378" s="6">
        <v>1723580</v>
      </c>
    </row>
    <row r="11379" spans="1:2" x14ac:dyDescent="0.15">
      <c r="A11379" t="s">
        <v>12972</v>
      </c>
      <c r="B11379" s="6">
        <v>1880441</v>
      </c>
    </row>
    <row r="11380" spans="1:2" x14ac:dyDescent="0.15">
      <c r="A11380" t="s">
        <v>12973</v>
      </c>
      <c r="B11380" s="6">
        <v>1880441</v>
      </c>
    </row>
    <row r="11381" spans="1:2" x14ac:dyDescent="0.15">
      <c r="A11381" t="s">
        <v>12974</v>
      </c>
      <c r="B11381" s="6">
        <v>1712641</v>
      </c>
    </row>
    <row r="11382" spans="1:2" x14ac:dyDescent="0.15">
      <c r="A11382" t="s">
        <v>12975</v>
      </c>
      <c r="B11382" s="6">
        <v>927971</v>
      </c>
    </row>
    <row r="11383" spans="1:2" x14ac:dyDescent="0.15">
      <c r="A11383" t="s">
        <v>12976</v>
      </c>
      <c r="B11383" s="6">
        <v>1533232</v>
      </c>
    </row>
    <row r="11384" spans="1:2" x14ac:dyDescent="0.15">
      <c r="A11384" t="s">
        <v>12977</v>
      </c>
      <c r="B11384" s="6">
        <v>1533232</v>
      </c>
    </row>
    <row r="11385" spans="1:2" x14ac:dyDescent="0.15">
      <c r="A11385" t="s">
        <v>12978</v>
      </c>
      <c r="B11385" s="6">
        <v>1533232</v>
      </c>
    </row>
    <row r="11386" spans="1:2" x14ac:dyDescent="0.15">
      <c r="A11386" t="s">
        <v>12979</v>
      </c>
      <c r="B11386" s="6">
        <v>1641751</v>
      </c>
    </row>
    <row r="11387" spans="1:2" x14ac:dyDescent="0.15">
      <c r="A11387" t="s">
        <v>12980</v>
      </c>
      <c r="B11387" s="6">
        <v>1866390</v>
      </c>
    </row>
    <row r="11388" spans="1:2" x14ac:dyDescent="0.15">
      <c r="A11388" t="s">
        <v>12981</v>
      </c>
      <c r="B11388" s="6">
        <v>1814140</v>
      </c>
    </row>
    <row r="11389" spans="1:2" x14ac:dyDescent="0.15">
      <c r="A11389" t="s">
        <v>12982</v>
      </c>
      <c r="B11389" s="6">
        <v>1814140</v>
      </c>
    </row>
    <row r="11390" spans="1:2" x14ac:dyDescent="0.15">
      <c r="A11390" t="s">
        <v>2540</v>
      </c>
      <c r="B11390" s="6">
        <v>925741</v>
      </c>
    </row>
    <row r="11391" spans="1:2" x14ac:dyDescent="0.15">
      <c r="A11391" t="s">
        <v>12983</v>
      </c>
      <c r="B11391" s="6">
        <v>1109189</v>
      </c>
    </row>
    <row r="11392" spans="1:2" x14ac:dyDescent="0.15">
      <c r="A11392" t="s">
        <v>12984</v>
      </c>
      <c r="B11392" s="6">
        <v>1819574</v>
      </c>
    </row>
    <row r="11393" spans="1:2" x14ac:dyDescent="0.15">
      <c r="A11393" t="s">
        <v>12985</v>
      </c>
      <c r="B11393" s="6">
        <v>1419554</v>
      </c>
    </row>
    <row r="11394" spans="1:2" x14ac:dyDescent="0.15">
      <c r="A11394" t="s">
        <v>12986</v>
      </c>
      <c r="B11394" s="6">
        <v>1703956</v>
      </c>
    </row>
    <row r="11395" spans="1:2" x14ac:dyDescent="0.15">
      <c r="A11395" t="s">
        <v>12987</v>
      </c>
      <c r="B11395" s="6">
        <v>1836981</v>
      </c>
    </row>
    <row r="11396" spans="1:2" x14ac:dyDescent="0.15">
      <c r="A11396" t="s">
        <v>12988</v>
      </c>
      <c r="B11396" s="6">
        <v>1001085</v>
      </c>
    </row>
    <row r="11397" spans="1:2" x14ac:dyDescent="0.15">
      <c r="A11397" t="s">
        <v>12989</v>
      </c>
      <c r="B11397" s="6">
        <v>1001085</v>
      </c>
    </row>
    <row r="11398" spans="1:2" x14ac:dyDescent="0.15">
      <c r="A11398" t="s">
        <v>12990</v>
      </c>
      <c r="B11398" s="6">
        <v>760498</v>
      </c>
    </row>
    <row r="11399" spans="1:2" x14ac:dyDescent="0.15">
      <c r="A11399" t="s">
        <v>12991</v>
      </c>
      <c r="B11399" s="6">
        <v>312070</v>
      </c>
    </row>
    <row r="11400" spans="1:2" x14ac:dyDescent="0.15">
      <c r="A11400" t="s">
        <v>12992</v>
      </c>
      <c r="B11400" s="6">
        <v>70858</v>
      </c>
    </row>
    <row r="11401" spans="1:2" x14ac:dyDescent="0.15">
      <c r="A11401" t="s">
        <v>12993</v>
      </c>
      <c r="B11401" s="6">
        <v>70858</v>
      </c>
    </row>
    <row r="11402" spans="1:2" x14ac:dyDescent="0.15">
      <c r="A11402" t="s">
        <v>12994</v>
      </c>
      <c r="B11402" s="6">
        <v>70858</v>
      </c>
    </row>
    <row r="11403" spans="1:2" x14ac:dyDescent="0.15">
      <c r="A11403" t="s">
        <v>12995</v>
      </c>
      <c r="B11403" s="6">
        <v>70858</v>
      </c>
    </row>
    <row r="11404" spans="1:2" x14ac:dyDescent="0.15">
      <c r="A11404" t="s">
        <v>12996</v>
      </c>
      <c r="B11404" s="6">
        <v>70858</v>
      </c>
    </row>
    <row r="11405" spans="1:2" x14ac:dyDescent="0.15">
      <c r="A11405" t="s">
        <v>12997</v>
      </c>
      <c r="B11405" s="6">
        <v>70858</v>
      </c>
    </row>
    <row r="11406" spans="1:2" x14ac:dyDescent="0.15">
      <c r="A11406" t="s">
        <v>12998</v>
      </c>
      <c r="B11406" s="6">
        <v>70858</v>
      </c>
    </row>
    <row r="11407" spans="1:2" x14ac:dyDescent="0.15">
      <c r="A11407" t="s">
        <v>12999</v>
      </c>
      <c r="B11407" s="6">
        <v>1869673</v>
      </c>
    </row>
    <row r="11408" spans="1:2" x14ac:dyDescent="0.15">
      <c r="A11408" t="s">
        <v>13000</v>
      </c>
      <c r="B11408" s="6">
        <v>1869673</v>
      </c>
    </row>
    <row r="11409" spans="1:2" x14ac:dyDescent="0.15">
      <c r="A11409" t="s">
        <v>13001</v>
      </c>
      <c r="B11409" s="6">
        <v>46195</v>
      </c>
    </row>
    <row r="11410" spans="1:2" x14ac:dyDescent="0.15">
      <c r="A11410" t="s">
        <v>13002</v>
      </c>
      <c r="B11410" s="6">
        <v>1415311</v>
      </c>
    </row>
    <row r="11411" spans="1:2" x14ac:dyDescent="0.15">
      <c r="A11411" t="s">
        <v>13003</v>
      </c>
      <c r="B11411" s="6">
        <v>1840572</v>
      </c>
    </row>
    <row r="11412" spans="1:2" x14ac:dyDescent="0.15">
      <c r="A11412" t="s">
        <v>13004</v>
      </c>
      <c r="B11412" s="6">
        <v>1856961</v>
      </c>
    </row>
    <row r="11413" spans="1:2" x14ac:dyDescent="0.15">
      <c r="A11413" t="s">
        <v>13005</v>
      </c>
      <c r="B11413" s="6">
        <v>1856961</v>
      </c>
    </row>
    <row r="11414" spans="1:2" x14ac:dyDescent="0.15">
      <c r="A11414" t="s">
        <v>13006</v>
      </c>
      <c r="B11414" s="6">
        <v>1838544</v>
      </c>
    </row>
    <row r="11415" spans="1:2" x14ac:dyDescent="0.15">
      <c r="A11415" t="s">
        <v>13007</v>
      </c>
      <c r="B11415" s="6">
        <v>1838544</v>
      </c>
    </row>
    <row r="11416" spans="1:2" x14ac:dyDescent="0.15">
      <c r="A11416" t="s">
        <v>13008</v>
      </c>
      <c r="B11416" s="6">
        <v>1826889</v>
      </c>
    </row>
    <row r="11417" spans="1:2" x14ac:dyDescent="0.15">
      <c r="A11417" t="s">
        <v>13009</v>
      </c>
      <c r="B11417" s="6">
        <v>1818089</v>
      </c>
    </row>
    <row r="11418" spans="1:2" x14ac:dyDescent="0.15">
      <c r="A11418" t="s">
        <v>13010</v>
      </c>
      <c r="B11418" s="6">
        <v>1818089</v>
      </c>
    </row>
    <row r="11419" spans="1:2" x14ac:dyDescent="0.15">
      <c r="A11419" t="s">
        <v>13011</v>
      </c>
      <c r="B11419" s="6">
        <v>763901</v>
      </c>
    </row>
    <row r="11420" spans="1:2" x14ac:dyDescent="0.15">
      <c r="A11420" t="s">
        <v>13012</v>
      </c>
      <c r="B11420" s="6">
        <v>1856724</v>
      </c>
    </row>
    <row r="11421" spans="1:2" x14ac:dyDescent="0.15">
      <c r="A11421" t="s">
        <v>13013</v>
      </c>
      <c r="B11421" s="6">
        <v>1856724</v>
      </c>
    </row>
    <row r="11422" spans="1:2" x14ac:dyDescent="0.15">
      <c r="A11422" t="s">
        <v>13014</v>
      </c>
      <c r="B11422" s="6">
        <v>1828672</v>
      </c>
    </row>
    <row r="11423" spans="1:2" x14ac:dyDescent="0.15">
      <c r="A11423" t="s">
        <v>13015</v>
      </c>
      <c r="B11423" s="6">
        <v>1545772</v>
      </c>
    </row>
    <row r="11424" spans="1:2" x14ac:dyDescent="0.15">
      <c r="A11424" t="s">
        <v>13016</v>
      </c>
      <c r="B11424" s="6">
        <v>1545772</v>
      </c>
    </row>
    <row r="11425" spans="1:2" x14ac:dyDescent="0.15">
      <c r="A11425" t="s">
        <v>13017</v>
      </c>
      <c r="B11425" s="6">
        <v>1865120</v>
      </c>
    </row>
    <row r="11426" spans="1:2" x14ac:dyDescent="0.15">
      <c r="A11426" t="s">
        <v>13018</v>
      </c>
      <c r="B11426" s="6">
        <v>1865120</v>
      </c>
    </row>
    <row r="11427" spans="1:2" x14ac:dyDescent="0.15">
      <c r="A11427" t="s">
        <v>13019</v>
      </c>
      <c r="B11427" s="6">
        <v>927971</v>
      </c>
    </row>
    <row r="11428" spans="1:2" x14ac:dyDescent="0.15">
      <c r="A11428" t="s">
        <v>13020</v>
      </c>
      <c r="B11428" s="6">
        <v>1845942</v>
      </c>
    </row>
    <row r="11429" spans="1:2" x14ac:dyDescent="0.15">
      <c r="A11429" t="s">
        <v>13021</v>
      </c>
      <c r="B11429" s="6">
        <v>1845942</v>
      </c>
    </row>
    <row r="11430" spans="1:2" x14ac:dyDescent="0.15">
      <c r="A11430" t="s">
        <v>13022</v>
      </c>
      <c r="B11430" s="6">
        <v>927971</v>
      </c>
    </row>
    <row r="11431" spans="1:2" x14ac:dyDescent="0.15">
      <c r="A11431" t="s">
        <v>13023</v>
      </c>
      <c r="B11431" s="6">
        <v>1852332</v>
      </c>
    </row>
    <row r="11432" spans="1:2" x14ac:dyDescent="0.15">
      <c r="A11432" t="s">
        <v>13024</v>
      </c>
      <c r="B11432" s="6">
        <v>1852332</v>
      </c>
    </row>
    <row r="11433" spans="1:2" x14ac:dyDescent="0.15">
      <c r="A11433" t="s">
        <v>13025</v>
      </c>
      <c r="B11433" s="6">
        <v>1411690</v>
      </c>
    </row>
    <row r="11434" spans="1:2" x14ac:dyDescent="0.15">
      <c r="A11434" t="s">
        <v>13026</v>
      </c>
      <c r="B11434" s="6">
        <v>1725872</v>
      </c>
    </row>
    <row r="11435" spans="1:2" x14ac:dyDescent="0.15">
      <c r="A11435" t="s">
        <v>13027</v>
      </c>
      <c r="B11435" s="6">
        <v>1827328</v>
      </c>
    </row>
    <row r="11436" spans="1:2" x14ac:dyDescent="0.15">
      <c r="A11436" t="s">
        <v>13028</v>
      </c>
      <c r="B11436" s="6">
        <v>1827328</v>
      </c>
    </row>
    <row r="11437" spans="1:2" x14ac:dyDescent="0.15">
      <c r="A11437" t="s">
        <v>13029</v>
      </c>
      <c r="B11437" s="6">
        <v>1867757</v>
      </c>
    </row>
    <row r="11438" spans="1:2" x14ac:dyDescent="0.15">
      <c r="A11438" t="s">
        <v>13030</v>
      </c>
      <c r="B11438" s="6">
        <v>1867757</v>
      </c>
    </row>
    <row r="11439" spans="1:2" x14ac:dyDescent="0.15">
      <c r="A11439" t="s">
        <v>13031</v>
      </c>
      <c r="B11439" s="6">
        <v>1867757</v>
      </c>
    </row>
    <row r="11440" spans="1:2" x14ac:dyDescent="0.15">
      <c r="A11440" t="s">
        <v>13032</v>
      </c>
      <c r="B11440" s="6">
        <v>1848020</v>
      </c>
    </row>
    <row r="11441" spans="1:2" x14ac:dyDescent="0.15">
      <c r="A11441" t="s">
        <v>13033</v>
      </c>
      <c r="B11441" s="6">
        <v>1848020</v>
      </c>
    </row>
    <row r="11442" spans="1:2" x14ac:dyDescent="0.15">
      <c r="A11442" t="s">
        <v>13034</v>
      </c>
      <c r="B11442" s="6">
        <v>1759186</v>
      </c>
    </row>
    <row r="11443" spans="1:2" x14ac:dyDescent="0.15">
      <c r="A11443" t="s">
        <v>13035</v>
      </c>
      <c r="B11443" s="6">
        <v>1759186</v>
      </c>
    </row>
    <row r="11444" spans="1:2" x14ac:dyDescent="0.15">
      <c r="A11444" t="s">
        <v>13036</v>
      </c>
      <c r="B11444" s="6">
        <v>1830210</v>
      </c>
    </row>
    <row r="11445" spans="1:2" x14ac:dyDescent="0.15">
      <c r="A11445" t="s">
        <v>13037</v>
      </c>
      <c r="B11445" s="6">
        <v>1831270</v>
      </c>
    </row>
    <row r="11446" spans="1:2" x14ac:dyDescent="0.15">
      <c r="A11446" t="s">
        <v>13038</v>
      </c>
      <c r="B11446" s="6">
        <v>1831270</v>
      </c>
    </row>
    <row r="11447" spans="1:2" x14ac:dyDescent="0.15">
      <c r="A11447" t="s">
        <v>13039</v>
      </c>
      <c r="B11447" s="6">
        <v>1856653</v>
      </c>
    </row>
    <row r="11448" spans="1:2" x14ac:dyDescent="0.15">
      <c r="A11448" t="s">
        <v>13040</v>
      </c>
      <c r="B11448" s="6">
        <v>1856653</v>
      </c>
    </row>
    <row r="11449" spans="1:2" x14ac:dyDescent="0.15">
      <c r="A11449" t="s">
        <v>13041</v>
      </c>
      <c r="B11449" s="6">
        <v>1825413</v>
      </c>
    </row>
    <row r="11450" spans="1:2" x14ac:dyDescent="0.15">
      <c r="A11450" t="s">
        <v>13042</v>
      </c>
      <c r="B11450" s="6">
        <v>1825413</v>
      </c>
    </row>
    <row r="11451" spans="1:2" x14ac:dyDescent="0.15">
      <c r="A11451" t="s">
        <v>13043</v>
      </c>
      <c r="B11451" s="6">
        <v>1788348</v>
      </c>
    </row>
    <row r="11452" spans="1:2" x14ac:dyDescent="0.15">
      <c r="A11452" t="s">
        <v>13044</v>
      </c>
      <c r="B11452" s="6">
        <v>1406234</v>
      </c>
    </row>
    <row r="11453" spans="1:2" x14ac:dyDescent="0.15">
      <c r="A11453" t="s">
        <v>13045</v>
      </c>
      <c r="B11453" s="6">
        <v>1406234</v>
      </c>
    </row>
    <row r="11454" spans="1:2" x14ac:dyDescent="0.15">
      <c r="A11454" t="s">
        <v>13046</v>
      </c>
      <c r="B11454" s="6">
        <v>1406234</v>
      </c>
    </row>
    <row r="11455" spans="1:2" x14ac:dyDescent="0.15">
      <c r="A11455" t="s">
        <v>13047</v>
      </c>
      <c r="B11455" s="6">
        <v>1779128</v>
      </c>
    </row>
    <row r="11456" spans="1:2" x14ac:dyDescent="0.15">
      <c r="A11456" t="s">
        <v>13048</v>
      </c>
      <c r="B11456" s="6">
        <v>1723690</v>
      </c>
    </row>
    <row r="11457" spans="1:2" x14ac:dyDescent="0.15">
      <c r="A11457" t="s">
        <v>13049</v>
      </c>
      <c r="B11457" s="6">
        <v>1820302</v>
      </c>
    </row>
    <row r="11458" spans="1:2" x14ac:dyDescent="0.15">
      <c r="A11458" t="s">
        <v>13050</v>
      </c>
      <c r="B11458" s="6">
        <v>1753539</v>
      </c>
    </row>
    <row r="11459" spans="1:2" x14ac:dyDescent="0.15">
      <c r="A11459" t="s">
        <v>13051</v>
      </c>
      <c r="B11459" s="6">
        <v>1831006</v>
      </c>
    </row>
    <row r="11460" spans="1:2" x14ac:dyDescent="0.15">
      <c r="A11460" t="s">
        <v>13052</v>
      </c>
      <c r="B11460" s="6">
        <v>1831006</v>
      </c>
    </row>
    <row r="11461" spans="1:2" x14ac:dyDescent="0.15">
      <c r="A11461" t="s">
        <v>13053</v>
      </c>
      <c r="B11461" s="6">
        <v>1429764</v>
      </c>
    </row>
    <row r="11462" spans="1:2" x14ac:dyDescent="0.15">
      <c r="A11462" t="s">
        <v>13054</v>
      </c>
      <c r="B11462" s="6">
        <v>1842384</v>
      </c>
    </row>
    <row r="11463" spans="1:2" x14ac:dyDescent="0.15">
      <c r="A11463" t="s">
        <v>13055</v>
      </c>
      <c r="B11463" s="6">
        <v>1842384</v>
      </c>
    </row>
    <row r="11464" spans="1:2" x14ac:dyDescent="0.15">
      <c r="A11464" t="s">
        <v>13056</v>
      </c>
      <c r="B11464" s="6">
        <v>1843370</v>
      </c>
    </row>
    <row r="11465" spans="1:2" x14ac:dyDescent="0.15">
      <c r="A11465" t="s">
        <v>13057</v>
      </c>
      <c r="B11465" s="6">
        <v>1843370</v>
      </c>
    </row>
    <row r="11466" spans="1:2" x14ac:dyDescent="0.15">
      <c r="A11466" t="s">
        <v>13058</v>
      </c>
      <c r="B11466" s="6">
        <v>1843370</v>
      </c>
    </row>
    <row r="11467" spans="1:2" x14ac:dyDescent="0.15">
      <c r="A11467" t="s">
        <v>13059</v>
      </c>
      <c r="B11467" s="6">
        <v>1826574</v>
      </c>
    </row>
    <row r="11468" spans="1:2" x14ac:dyDescent="0.15">
      <c r="A11468" t="s">
        <v>13060</v>
      </c>
      <c r="B11468" s="6">
        <v>1826574</v>
      </c>
    </row>
    <row r="11469" spans="1:2" x14ac:dyDescent="0.15">
      <c r="A11469" t="s">
        <v>13061</v>
      </c>
      <c r="B11469" s="6">
        <v>1267238</v>
      </c>
    </row>
    <row r="11470" spans="1:2" x14ac:dyDescent="0.15">
      <c r="A11470" t="s">
        <v>13062</v>
      </c>
      <c r="B11470" s="6">
        <v>1614806</v>
      </c>
    </row>
    <row r="11471" spans="1:2" x14ac:dyDescent="0.15">
      <c r="A11471" t="s">
        <v>13063</v>
      </c>
      <c r="B11471" s="6">
        <v>1471302</v>
      </c>
    </row>
    <row r="11472" spans="1:2" x14ac:dyDescent="0.15">
      <c r="A11472" t="s">
        <v>13064</v>
      </c>
      <c r="B11472" s="6">
        <v>1382298</v>
      </c>
    </row>
    <row r="11473" spans="1:2" x14ac:dyDescent="0.15">
      <c r="A11473" t="s">
        <v>13065</v>
      </c>
      <c r="B11473" s="6">
        <v>1382298</v>
      </c>
    </row>
    <row r="11474" spans="1:2" x14ac:dyDescent="0.15">
      <c r="A11474" t="s">
        <v>13066</v>
      </c>
      <c r="B11474" s="6">
        <v>1833908</v>
      </c>
    </row>
    <row r="11475" spans="1:2" x14ac:dyDescent="0.15">
      <c r="A11475" t="s">
        <v>13067</v>
      </c>
      <c r="B11475" s="6">
        <v>1842939</v>
      </c>
    </row>
    <row r="11476" spans="1:2" x14ac:dyDescent="0.15">
      <c r="A11476" t="s">
        <v>13068</v>
      </c>
      <c r="B11476" s="6">
        <v>1842939</v>
      </c>
    </row>
    <row r="11477" spans="1:2" x14ac:dyDescent="0.15">
      <c r="A11477" t="s">
        <v>13069</v>
      </c>
      <c r="B11477" s="6">
        <v>899051</v>
      </c>
    </row>
    <row r="11478" spans="1:2" x14ac:dyDescent="0.15">
      <c r="A11478" t="s">
        <v>13070</v>
      </c>
      <c r="B11478" s="6">
        <v>1874474</v>
      </c>
    </row>
    <row r="11479" spans="1:2" x14ac:dyDescent="0.15">
      <c r="A11479" t="s">
        <v>13071</v>
      </c>
      <c r="B11479" s="6">
        <v>1883962</v>
      </c>
    </row>
    <row r="11480" spans="1:2" x14ac:dyDescent="0.15">
      <c r="A11480" t="s">
        <v>13072</v>
      </c>
      <c r="B11480" s="6">
        <v>1759824</v>
      </c>
    </row>
    <row r="11481" spans="1:2" x14ac:dyDescent="0.15">
      <c r="A11481" t="s">
        <v>13073</v>
      </c>
      <c r="B11481" s="6">
        <v>1822366</v>
      </c>
    </row>
    <row r="11482" spans="1:2" x14ac:dyDescent="0.15">
      <c r="A11482" t="s">
        <v>13074</v>
      </c>
      <c r="B11482" s="6">
        <v>1822366</v>
      </c>
    </row>
    <row r="11483" spans="1:2" x14ac:dyDescent="0.15">
      <c r="A11483" t="s">
        <v>13075</v>
      </c>
      <c r="B11483" s="6">
        <v>1865111</v>
      </c>
    </row>
    <row r="11484" spans="1:2" x14ac:dyDescent="0.15">
      <c r="A11484" t="s">
        <v>13076</v>
      </c>
      <c r="B11484" s="6">
        <v>1865111</v>
      </c>
    </row>
    <row r="11485" spans="1:2" x14ac:dyDescent="0.15">
      <c r="A11485" t="s">
        <v>13077</v>
      </c>
      <c r="B11485" s="6">
        <v>1865111</v>
      </c>
    </row>
    <row r="11486" spans="1:2" x14ac:dyDescent="0.15">
      <c r="A11486" t="s">
        <v>13078</v>
      </c>
      <c r="B11486" s="6">
        <v>1843656</v>
      </c>
    </row>
    <row r="11487" spans="1:2" x14ac:dyDescent="0.15">
      <c r="A11487" t="s">
        <v>13079</v>
      </c>
      <c r="B11487" s="6">
        <v>1843656</v>
      </c>
    </row>
    <row r="11488" spans="1:2" x14ac:dyDescent="0.15">
      <c r="A11488" t="s">
        <v>13080</v>
      </c>
      <c r="B11488" s="6">
        <v>874501</v>
      </c>
    </row>
    <row r="11489" spans="1:2" x14ac:dyDescent="0.15">
      <c r="A11489" t="s">
        <v>13081</v>
      </c>
      <c r="B11489" s="6">
        <v>1042046</v>
      </c>
    </row>
    <row r="11490" spans="1:2" x14ac:dyDescent="0.15">
      <c r="A11490" t="s">
        <v>13082</v>
      </c>
      <c r="B11490" s="6">
        <v>1042046</v>
      </c>
    </row>
    <row r="11491" spans="1:2" x14ac:dyDescent="0.15">
      <c r="A11491" t="s">
        <v>13083</v>
      </c>
      <c r="B11491" s="6">
        <v>1865975</v>
      </c>
    </row>
    <row r="11492" spans="1:2" x14ac:dyDescent="0.15">
      <c r="A11492" t="s">
        <v>13084</v>
      </c>
      <c r="B11492" s="6">
        <v>1865975</v>
      </c>
    </row>
    <row r="11493" spans="1:2" x14ac:dyDescent="0.15">
      <c r="A11493" t="s">
        <v>13085</v>
      </c>
      <c r="B11493" s="6">
        <v>1833909</v>
      </c>
    </row>
    <row r="11494" spans="1:2" x14ac:dyDescent="0.15">
      <c r="A11494" t="s">
        <v>13086</v>
      </c>
      <c r="B11494" s="6">
        <v>1833909</v>
      </c>
    </row>
    <row r="11495" spans="1:2" x14ac:dyDescent="0.15">
      <c r="A11495" t="s">
        <v>13087</v>
      </c>
      <c r="B11495" s="6">
        <v>1901886</v>
      </c>
    </row>
    <row r="11496" spans="1:2" x14ac:dyDescent="0.15">
      <c r="A11496" t="s">
        <v>13088</v>
      </c>
      <c r="B11496" s="6">
        <v>1042046</v>
      </c>
    </row>
    <row r="11497" spans="1:2" x14ac:dyDescent="0.15">
      <c r="A11497" t="s">
        <v>13089</v>
      </c>
      <c r="B11497" s="6">
        <v>1849489</v>
      </c>
    </row>
    <row r="11498" spans="1:2" x14ac:dyDescent="0.15">
      <c r="A11498" t="s">
        <v>13090</v>
      </c>
      <c r="B11498" s="6">
        <v>1849489</v>
      </c>
    </row>
    <row r="11499" spans="1:2" x14ac:dyDescent="0.15">
      <c r="A11499" t="s">
        <v>13091</v>
      </c>
      <c r="B11499" s="6">
        <v>1841661</v>
      </c>
    </row>
    <row r="11500" spans="1:2" x14ac:dyDescent="0.15">
      <c r="A11500" t="s">
        <v>13092</v>
      </c>
      <c r="B11500" s="6">
        <v>1841661</v>
      </c>
    </row>
    <row r="11501" spans="1:2" x14ac:dyDescent="0.15">
      <c r="A11501" t="s">
        <v>13093</v>
      </c>
      <c r="B11501" s="6">
        <v>845877</v>
      </c>
    </row>
    <row r="11502" spans="1:2" x14ac:dyDescent="0.15">
      <c r="A11502" t="s">
        <v>13094</v>
      </c>
      <c r="B11502" s="6">
        <v>845877</v>
      </c>
    </row>
    <row r="11503" spans="1:2" x14ac:dyDescent="0.15">
      <c r="A11503" t="s">
        <v>13095</v>
      </c>
      <c r="B11503" s="6">
        <v>845877</v>
      </c>
    </row>
    <row r="11504" spans="1:2" x14ac:dyDescent="0.15">
      <c r="A11504" t="s">
        <v>13096</v>
      </c>
      <c r="B11504" s="6">
        <v>1423689</v>
      </c>
    </row>
    <row r="11505" spans="1:2" x14ac:dyDescent="0.15">
      <c r="A11505" t="s">
        <v>13097</v>
      </c>
      <c r="B11505" s="6">
        <v>1423689</v>
      </c>
    </row>
    <row r="11506" spans="1:2" x14ac:dyDescent="0.15">
      <c r="A11506" t="s">
        <v>13098</v>
      </c>
      <c r="B11506" s="6">
        <v>1790625</v>
      </c>
    </row>
    <row r="11507" spans="1:2" x14ac:dyDescent="0.15">
      <c r="A11507" t="s">
        <v>13099</v>
      </c>
      <c r="B11507" s="6">
        <v>1769624</v>
      </c>
    </row>
    <row r="11508" spans="1:2" x14ac:dyDescent="0.15">
      <c r="A11508" t="s">
        <v>13100</v>
      </c>
      <c r="B11508" s="6">
        <v>1769624</v>
      </c>
    </row>
    <row r="11509" spans="1:2" x14ac:dyDescent="0.15">
      <c r="A11509" t="s">
        <v>13101</v>
      </c>
      <c r="B11509" s="6">
        <v>1842329</v>
      </c>
    </row>
    <row r="11510" spans="1:2" x14ac:dyDescent="0.15">
      <c r="A11510" t="s">
        <v>13102</v>
      </c>
      <c r="B11510" s="6">
        <v>1842329</v>
      </c>
    </row>
    <row r="11511" spans="1:2" x14ac:dyDescent="0.15">
      <c r="A11511" t="s">
        <v>13103</v>
      </c>
      <c r="B11511" s="6">
        <v>1882963</v>
      </c>
    </row>
    <row r="11512" spans="1:2" x14ac:dyDescent="0.15">
      <c r="A11512" t="s">
        <v>13104</v>
      </c>
      <c r="B11512" s="6">
        <v>1882963</v>
      </c>
    </row>
    <row r="11513" spans="1:2" x14ac:dyDescent="0.15">
      <c r="A11513" t="s">
        <v>13105</v>
      </c>
      <c r="B11513" s="6">
        <v>1903464</v>
      </c>
    </row>
    <row r="11514" spans="1:2" x14ac:dyDescent="0.15">
      <c r="A11514" t="s">
        <v>13106</v>
      </c>
      <c r="B11514" s="6">
        <v>18654</v>
      </c>
    </row>
    <row r="11515" spans="1:2" x14ac:dyDescent="0.15">
      <c r="A11515" t="s">
        <v>13107</v>
      </c>
      <c r="B11515" s="6">
        <v>1267395</v>
      </c>
    </row>
    <row r="11516" spans="1:2" x14ac:dyDescent="0.15">
      <c r="A11516" t="s">
        <v>13108</v>
      </c>
      <c r="B11516" s="6">
        <v>1856696</v>
      </c>
    </row>
    <row r="11517" spans="1:2" x14ac:dyDescent="0.15">
      <c r="A11517" t="s">
        <v>13109</v>
      </c>
      <c r="B11517" s="6">
        <v>1856696</v>
      </c>
    </row>
    <row r="11518" spans="1:2" x14ac:dyDescent="0.15">
      <c r="A11518" t="s">
        <v>13110</v>
      </c>
      <c r="B11518" s="6">
        <v>1846253</v>
      </c>
    </row>
    <row r="11519" spans="1:2" x14ac:dyDescent="0.15">
      <c r="A11519" t="s">
        <v>13111</v>
      </c>
      <c r="B11519" s="6">
        <v>1846253</v>
      </c>
    </row>
    <row r="11520" spans="1:2" x14ac:dyDescent="0.15">
      <c r="A11520" t="s">
        <v>13112</v>
      </c>
      <c r="B11520" s="6">
        <v>1826397</v>
      </c>
    </row>
    <row r="11521" spans="1:2" x14ac:dyDescent="0.15">
      <c r="A11521" t="s">
        <v>13113</v>
      </c>
      <c r="B11521" s="6">
        <v>1415311</v>
      </c>
    </row>
    <row r="11522" spans="1:2" x14ac:dyDescent="0.15">
      <c r="A11522" t="s">
        <v>13114</v>
      </c>
      <c r="B11522" s="6">
        <v>1869141</v>
      </c>
    </row>
    <row r="11523" spans="1:2" x14ac:dyDescent="0.15">
      <c r="A11523" t="s">
        <v>13115</v>
      </c>
      <c r="B11523" s="6">
        <v>1844389</v>
      </c>
    </row>
    <row r="11524" spans="1:2" x14ac:dyDescent="0.15">
      <c r="A11524" t="s">
        <v>13116</v>
      </c>
      <c r="B11524" s="6">
        <v>1897245</v>
      </c>
    </row>
    <row r="11525" spans="1:2" x14ac:dyDescent="0.15">
      <c r="A11525" t="s">
        <v>13117</v>
      </c>
      <c r="B11525" s="6">
        <v>1897245</v>
      </c>
    </row>
    <row r="11526" spans="1:2" x14ac:dyDescent="0.15">
      <c r="A11526" t="s">
        <v>13118</v>
      </c>
      <c r="B11526" s="6">
        <v>1893219</v>
      </c>
    </row>
    <row r="11527" spans="1:2" x14ac:dyDescent="0.15">
      <c r="A11527" t="s">
        <v>13119</v>
      </c>
      <c r="B11527" s="6">
        <v>1893219</v>
      </c>
    </row>
    <row r="11528" spans="1:2" x14ac:dyDescent="0.15">
      <c r="A11528" t="s">
        <v>13120</v>
      </c>
      <c r="B11528" s="6">
        <v>1836274</v>
      </c>
    </row>
    <row r="11529" spans="1:2" x14ac:dyDescent="0.15">
      <c r="A11529" t="s">
        <v>13121</v>
      </c>
      <c r="B11529" s="6">
        <v>1836274</v>
      </c>
    </row>
    <row r="11530" spans="1:2" x14ac:dyDescent="0.15">
      <c r="A11530" t="s">
        <v>13122</v>
      </c>
      <c r="B11530" s="6">
        <v>1790121</v>
      </c>
    </row>
    <row r="11531" spans="1:2" x14ac:dyDescent="0.15">
      <c r="A11531" t="s">
        <v>13123</v>
      </c>
      <c r="B11531" s="6">
        <v>1790121</v>
      </c>
    </row>
    <row r="11532" spans="1:2" x14ac:dyDescent="0.15">
      <c r="A11532" t="s">
        <v>13124</v>
      </c>
      <c r="B11532" s="6">
        <v>1838614</v>
      </c>
    </row>
    <row r="11533" spans="1:2" x14ac:dyDescent="0.15">
      <c r="A11533" t="s">
        <v>13125</v>
      </c>
      <c r="B11533" s="6">
        <v>1838614</v>
      </c>
    </row>
    <row r="11534" spans="1:2" x14ac:dyDescent="0.15">
      <c r="A11534" t="s">
        <v>13126</v>
      </c>
      <c r="B11534" s="6">
        <v>1824502</v>
      </c>
    </row>
    <row r="11535" spans="1:2" x14ac:dyDescent="0.15">
      <c r="A11535" t="s">
        <v>13127</v>
      </c>
      <c r="B11535" s="6">
        <v>947484</v>
      </c>
    </row>
    <row r="11536" spans="1:2" x14ac:dyDescent="0.15">
      <c r="A11536" t="s">
        <v>13128</v>
      </c>
      <c r="B11536" s="6">
        <v>1813658</v>
      </c>
    </row>
    <row r="11537" spans="1:2" x14ac:dyDescent="0.15">
      <c r="A11537" t="s">
        <v>13129</v>
      </c>
      <c r="B11537" s="6">
        <v>1813658</v>
      </c>
    </row>
    <row r="11538" spans="1:2" x14ac:dyDescent="0.15">
      <c r="A11538" t="s">
        <v>13130</v>
      </c>
      <c r="B11538" s="6">
        <v>1850316</v>
      </c>
    </row>
    <row r="11539" spans="1:2" x14ac:dyDescent="0.15">
      <c r="A11539" t="s">
        <v>13131</v>
      </c>
      <c r="B11539" s="6">
        <v>1850316</v>
      </c>
    </row>
    <row r="11540" spans="1:2" x14ac:dyDescent="0.15">
      <c r="A11540" t="s">
        <v>13132</v>
      </c>
      <c r="B11540" s="6">
        <v>1253986</v>
      </c>
    </row>
    <row r="11541" spans="1:2" x14ac:dyDescent="0.15">
      <c r="A11541" t="s">
        <v>13133</v>
      </c>
      <c r="B11541" s="6">
        <v>1253986</v>
      </c>
    </row>
    <row r="11542" spans="1:2" x14ac:dyDescent="0.15">
      <c r="A11542" t="s">
        <v>13134</v>
      </c>
      <c r="B11542" s="6">
        <v>1253986</v>
      </c>
    </row>
    <row r="11543" spans="1:2" x14ac:dyDescent="0.15">
      <c r="A11543" t="s">
        <v>13135</v>
      </c>
      <c r="B11543" s="6">
        <v>1829432</v>
      </c>
    </row>
    <row r="11544" spans="1:2" x14ac:dyDescent="0.15">
      <c r="A11544" t="s">
        <v>13136</v>
      </c>
      <c r="B11544" s="6">
        <v>1829432</v>
      </c>
    </row>
    <row r="11545" spans="1:2" x14ac:dyDescent="0.15">
      <c r="A11545" t="s">
        <v>13137</v>
      </c>
      <c r="B11545" s="6">
        <v>1844817</v>
      </c>
    </row>
    <row r="11546" spans="1:2" x14ac:dyDescent="0.15">
      <c r="A11546" t="s">
        <v>13138</v>
      </c>
      <c r="B11546" s="6">
        <v>1844817</v>
      </c>
    </row>
    <row r="11547" spans="1:2" x14ac:dyDescent="0.15">
      <c r="A11547" t="s">
        <v>13139</v>
      </c>
      <c r="B11547" s="6">
        <v>1209028</v>
      </c>
    </row>
    <row r="11548" spans="1:2" x14ac:dyDescent="0.15">
      <c r="A11548" t="s">
        <v>13140</v>
      </c>
      <c r="B11548" s="6">
        <v>1209028</v>
      </c>
    </row>
    <row r="11549" spans="1:2" x14ac:dyDescent="0.15">
      <c r="A11549" t="s">
        <v>13141</v>
      </c>
      <c r="B11549" s="6">
        <v>1209028</v>
      </c>
    </row>
    <row r="11550" spans="1:2" x14ac:dyDescent="0.15">
      <c r="A11550" t="s">
        <v>13142</v>
      </c>
      <c r="B11550" s="6">
        <v>1411494</v>
      </c>
    </row>
    <row r="11551" spans="1:2" x14ac:dyDescent="0.15">
      <c r="A11551" t="s">
        <v>13143</v>
      </c>
      <c r="B11551" s="6">
        <v>1411494</v>
      </c>
    </row>
    <row r="11552" spans="1:2" x14ac:dyDescent="0.15">
      <c r="A11552" t="s">
        <v>13144</v>
      </c>
      <c r="B11552" s="6">
        <v>1004434</v>
      </c>
    </row>
    <row r="11553" spans="1:2" x14ac:dyDescent="0.15">
      <c r="A11553" t="s">
        <v>13145</v>
      </c>
      <c r="B11553" s="6">
        <v>1838883</v>
      </c>
    </row>
    <row r="11554" spans="1:2" x14ac:dyDescent="0.15">
      <c r="A11554" t="s">
        <v>13146</v>
      </c>
      <c r="B11554" s="6">
        <v>1838883</v>
      </c>
    </row>
    <row r="11555" spans="1:2" x14ac:dyDescent="0.15">
      <c r="A11555" t="s">
        <v>2552</v>
      </c>
      <c r="B11555" s="6">
        <v>1513525</v>
      </c>
    </row>
    <row r="11556" spans="1:2" x14ac:dyDescent="0.15">
      <c r="A11556" t="s">
        <v>13147</v>
      </c>
      <c r="B11556" s="6">
        <v>1830029</v>
      </c>
    </row>
    <row r="11557" spans="1:2" x14ac:dyDescent="0.15">
      <c r="A11557" t="s">
        <v>13148</v>
      </c>
      <c r="B11557" s="6">
        <v>1830029</v>
      </c>
    </row>
    <row r="11558" spans="1:2" x14ac:dyDescent="0.15">
      <c r="A11558" t="s">
        <v>13149</v>
      </c>
      <c r="B11558" s="6">
        <v>917251</v>
      </c>
    </row>
    <row r="11559" spans="1:2" x14ac:dyDescent="0.15">
      <c r="A11559" t="s">
        <v>13150</v>
      </c>
      <c r="B11559" s="6">
        <v>1853928</v>
      </c>
    </row>
    <row r="11560" spans="1:2" x14ac:dyDescent="0.15">
      <c r="A11560" t="s">
        <v>13151</v>
      </c>
      <c r="B11560" s="6">
        <v>1853928</v>
      </c>
    </row>
    <row r="11561" spans="1:2" x14ac:dyDescent="0.15">
      <c r="A11561" t="s">
        <v>13152</v>
      </c>
      <c r="B11561" s="6">
        <v>1822912</v>
      </c>
    </row>
    <row r="11562" spans="1:2" x14ac:dyDescent="0.15">
      <c r="A11562" t="s">
        <v>13153</v>
      </c>
      <c r="B11562" s="6">
        <v>1822912</v>
      </c>
    </row>
    <row r="11563" spans="1:2" x14ac:dyDescent="0.15">
      <c r="A11563" t="s">
        <v>2505</v>
      </c>
      <c r="B11563" s="6">
        <v>1850767</v>
      </c>
    </row>
    <row r="11564" spans="1:2" x14ac:dyDescent="0.15">
      <c r="A11564" t="s">
        <v>13154</v>
      </c>
      <c r="B11564" s="6">
        <v>1837393</v>
      </c>
    </row>
    <row r="11565" spans="1:2" x14ac:dyDescent="0.15">
      <c r="A11565" t="s">
        <v>13155</v>
      </c>
      <c r="B11565" s="6">
        <v>1837393</v>
      </c>
    </row>
    <row r="11566" spans="1:2" x14ac:dyDescent="0.15">
      <c r="A11566" t="s">
        <v>13156</v>
      </c>
      <c r="B11566" s="6">
        <v>1503290</v>
      </c>
    </row>
    <row r="11567" spans="1:2" x14ac:dyDescent="0.15">
      <c r="A11567" t="s">
        <v>13157</v>
      </c>
      <c r="B11567" s="6">
        <v>1635077</v>
      </c>
    </row>
    <row r="11568" spans="1:2" x14ac:dyDescent="0.15">
      <c r="A11568" t="s">
        <v>13158</v>
      </c>
      <c r="B11568" s="6">
        <v>1847891</v>
      </c>
    </row>
    <row r="11569" spans="1:2" x14ac:dyDescent="0.15">
      <c r="A11569" t="s">
        <v>13159</v>
      </c>
      <c r="B11569" s="6">
        <v>1847891</v>
      </c>
    </row>
    <row r="11570" spans="1:2" x14ac:dyDescent="0.15">
      <c r="A11570" t="s">
        <v>13160</v>
      </c>
      <c r="B11570" s="6">
        <v>1332551</v>
      </c>
    </row>
    <row r="11571" spans="1:2" x14ac:dyDescent="0.15">
      <c r="A11571" t="s">
        <v>13161</v>
      </c>
      <c r="B11571" s="6">
        <v>1332551</v>
      </c>
    </row>
    <row r="11572" spans="1:2" x14ac:dyDescent="0.15">
      <c r="A11572" t="s">
        <v>13162</v>
      </c>
      <c r="B11572" s="6">
        <v>1842279</v>
      </c>
    </row>
    <row r="11573" spans="1:2" x14ac:dyDescent="0.15">
      <c r="A11573" t="s">
        <v>13163</v>
      </c>
      <c r="B11573" s="6">
        <v>1842279</v>
      </c>
    </row>
    <row r="11574" spans="1:2" x14ac:dyDescent="0.15">
      <c r="A11574" t="s">
        <v>13164</v>
      </c>
      <c r="B11574" s="6">
        <v>1838672</v>
      </c>
    </row>
    <row r="11575" spans="1:2" x14ac:dyDescent="0.15">
      <c r="A11575" t="s">
        <v>13165</v>
      </c>
      <c r="B11575" s="6">
        <v>1776661</v>
      </c>
    </row>
    <row r="11576" spans="1:2" x14ac:dyDescent="0.15">
      <c r="A11576" t="s">
        <v>13166</v>
      </c>
      <c r="B11576" s="6">
        <v>1879248</v>
      </c>
    </row>
    <row r="11577" spans="1:2" x14ac:dyDescent="0.15">
      <c r="A11577" t="s">
        <v>13167</v>
      </c>
      <c r="B11577" s="6">
        <v>1864032</v>
      </c>
    </row>
    <row r="11578" spans="1:2" x14ac:dyDescent="0.15">
      <c r="A11578" t="s">
        <v>13168</v>
      </c>
      <c r="B11578" s="6">
        <v>1824884</v>
      </c>
    </row>
    <row r="11579" spans="1:2" x14ac:dyDescent="0.15">
      <c r="A11579" t="s">
        <v>13169</v>
      </c>
      <c r="B11579" s="6">
        <v>1824884</v>
      </c>
    </row>
    <row r="11580" spans="1:2" x14ac:dyDescent="0.15">
      <c r="A11580" t="s">
        <v>13170</v>
      </c>
      <c r="B11580" s="6">
        <v>1744494</v>
      </c>
    </row>
    <row r="11581" spans="1:2" x14ac:dyDescent="0.15">
      <c r="A11581" t="s">
        <v>13171</v>
      </c>
      <c r="B11581" s="6">
        <v>1823584</v>
      </c>
    </row>
    <row r="11582" spans="1:2" x14ac:dyDescent="0.15">
      <c r="A11582" t="s">
        <v>13172</v>
      </c>
      <c r="B11582" s="6">
        <v>1823584</v>
      </c>
    </row>
    <row r="11583" spans="1:2" x14ac:dyDescent="0.15">
      <c r="A11583" t="s">
        <v>13173</v>
      </c>
      <c r="B11583" s="6">
        <v>4904</v>
      </c>
    </row>
    <row r="11584" spans="1:2" x14ac:dyDescent="0.15">
      <c r="A11584" t="s">
        <v>13174</v>
      </c>
      <c r="B11584" s="6">
        <v>1789029</v>
      </c>
    </row>
    <row r="11585" spans="1:2" x14ac:dyDescent="0.15">
      <c r="A11585" t="s">
        <v>13175</v>
      </c>
      <c r="B11585" s="6">
        <v>874761</v>
      </c>
    </row>
    <row r="11586" spans="1:2" x14ac:dyDescent="0.15">
      <c r="A11586" t="s">
        <v>13176</v>
      </c>
      <c r="B11586" s="6">
        <v>769218</v>
      </c>
    </row>
    <row r="11587" spans="1:2" x14ac:dyDescent="0.15">
      <c r="A11587" t="s">
        <v>13177</v>
      </c>
      <c r="B11587" s="6">
        <v>1852016</v>
      </c>
    </row>
    <row r="11588" spans="1:2" x14ac:dyDescent="0.15">
      <c r="A11588" t="s">
        <v>13178</v>
      </c>
      <c r="B11588" s="6">
        <v>1827392</v>
      </c>
    </row>
    <row r="11589" spans="1:2" x14ac:dyDescent="0.15">
      <c r="A11589" t="s">
        <v>13179</v>
      </c>
      <c r="B11589" s="6">
        <v>1827392</v>
      </c>
    </row>
    <row r="11590" spans="1:2" x14ac:dyDescent="0.15">
      <c r="A11590" t="s">
        <v>13180</v>
      </c>
      <c r="B11590" s="6">
        <v>1039828</v>
      </c>
    </row>
    <row r="11591" spans="1:2" x14ac:dyDescent="0.15">
      <c r="A11591" t="s">
        <v>13181</v>
      </c>
      <c r="B11591" s="6">
        <v>1039828</v>
      </c>
    </row>
    <row r="11592" spans="1:2" x14ac:dyDescent="0.15">
      <c r="A11592" t="s">
        <v>13182</v>
      </c>
      <c r="B11592" s="6">
        <v>1869974</v>
      </c>
    </row>
    <row r="11593" spans="1:2" x14ac:dyDescent="0.15">
      <c r="A11593" t="s">
        <v>13183</v>
      </c>
      <c r="B11593" s="6">
        <v>1835972</v>
      </c>
    </row>
    <row r="11594" spans="1:2" x14ac:dyDescent="0.15">
      <c r="A11594" t="s">
        <v>13184</v>
      </c>
      <c r="B11594" s="6">
        <v>1835972</v>
      </c>
    </row>
    <row r="11595" spans="1:2" x14ac:dyDescent="0.15">
      <c r="A11595" t="s">
        <v>13185</v>
      </c>
      <c r="B11595" s="6">
        <v>1839990</v>
      </c>
    </row>
    <row r="11596" spans="1:2" x14ac:dyDescent="0.15">
      <c r="A11596" t="s">
        <v>13186</v>
      </c>
      <c r="B11596" s="6">
        <v>1839990</v>
      </c>
    </row>
    <row r="11597" spans="1:2" x14ac:dyDescent="0.15">
      <c r="A11597" t="s">
        <v>13187</v>
      </c>
      <c r="B11597" s="6">
        <v>1844840</v>
      </c>
    </row>
    <row r="11598" spans="1:2" x14ac:dyDescent="0.15">
      <c r="A11598" t="s">
        <v>13188</v>
      </c>
      <c r="B11598" s="6">
        <v>1844840</v>
      </c>
    </row>
    <row r="11599" spans="1:2" x14ac:dyDescent="0.15">
      <c r="A11599" t="s">
        <v>13189</v>
      </c>
      <c r="B11599" s="6">
        <v>7789</v>
      </c>
    </row>
    <row r="11600" spans="1:2" x14ac:dyDescent="0.15">
      <c r="A11600" t="s">
        <v>13190</v>
      </c>
      <c r="B11600" s="6">
        <v>1824211</v>
      </c>
    </row>
    <row r="11601" spans="1:2" x14ac:dyDescent="0.15">
      <c r="A11601" t="s">
        <v>13191</v>
      </c>
      <c r="B11601" s="6">
        <v>1824211</v>
      </c>
    </row>
    <row r="11602" spans="1:2" x14ac:dyDescent="0.15">
      <c r="A11602" t="s">
        <v>13192</v>
      </c>
      <c r="B11602" s="6">
        <v>1868775</v>
      </c>
    </row>
    <row r="11603" spans="1:2" x14ac:dyDescent="0.15">
      <c r="A11603" t="s">
        <v>13193</v>
      </c>
      <c r="B11603" s="6">
        <v>1868775</v>
      </c>
    </row>
    <row r="11604" spans="1:2" x14ac:dyDescent="0.15">
      <c r="A11604" t="s">
        <v>13194</v>
      </c>
      <c r="B11604" s="6">
        <v>1868775</v>
      </c>
    </row>
    <row r="11605" spans="1:2" x14ac:dyDescent="0.15">
      <c r="A11605" t="s">
        <v>13195</v>
      </c>
      <c r="B11605" s="6">
        <v>1819510</v>
      </c>
    </row>
    <row r="11606" spans="1:2" x14ac:dyDescent="0.15">
      <c r="A11606" t="s">
        <v>13196</v>
      </c>
      <c r="B11606" s="6">
        <v>1854583</v>
      </c>
    </row>
    <row r="11607" spans="1:2" x14ac:dyDescent="0.15">
      <c r="A11607" t="s">
        <v>13197</v>
      </c>
      <c r="B11607" s="6">
        <v>1836547</v>
      </c>
    </row>
    <row r="11608" spans="1:2" x14ac:dyDescent="0.15">
      <c r="A11608" t="s">
        <v>13198</v>
      </c>
      <c r="B11608" s="6">
        <v>1836547</v>
      </c>
    </row>
    <row r="11609" spans="1:2" x14ac:dyDescent="0.15">
      <c r="A11609" t="s">
        <v>13199</v>
      </c>
      <c r="B11609" s="6">
        <v>1882198</v>
      </c>
    </row>
    <row r="11610" spans="1:2" x14ac:dyDescent="0.15">
      <c r="A11610" t="s">
        <v>13200</v>
      </c>
      <c r="B11610" s="6">
        <v>1882198</v>
      </c>
    </row>
    <row r="11611" spans="1:2" x14ac:dyDescent="0.15">
      <c r="A11611" t="s">
        <v>13201</v>
      </c>
      <c r="B11611" s="6">
        <v>1794846</v>
      </c>
    </row>
    <row r="11612" spans="1:2" x14ac:dyDescent="0.15">
      <c r="A11612" t="s">
        <v>13202</v>
      </c>
      <c r="B11612" s="6">
        <v>1794846</v>
      </c>
    </row>
    <row r="11613" spans="1:2" x14ac:dyDescent="0.15">
      <c r="A11613" t="s">
        <v>13203</v>
      </c>
      <c r="B11613" s="6">
        <v>1794846</v>
      </c>
    </row>
    <row r="11614" spans="1:2" x14ac:dyDescent="0.15">
      <c r="A11614" t="s">
        <v>13204</v>
      </c>
      <c r="B11614" s="6">
        <v>1794846</v>
      </c>
    </row>
    <row r="11615" spans="1:2" x14ac:dyDescent="0.15">
      <c r="A11615" t="s">
        <v>13205</v>
      </c>
      <c r="B11615" s="6">
        <v>1527469</v>
      </c>
    </row>
    <row r="11616" spans="1:2" x14ac:dyDescent="0.15">
      <c r="A11616" t="s">
        <v>13206</v>
      </c>
      <c r="B11616" s="6">
        <v>1527469</v>
      </c>
    </row>
    <row r="11617" spans="1:2" x14ac:dyDescent="0.15">
      <c r="A11617" t="s">
        <v>13207</v>
      </c>
      <c r="B11617" s="6">
        <v>1527469</v>
      </c>
    </row>
    <row r="11618" spans="1:2" x14ac:dyDescent="0.15">
      <c r="A11618" t="s">
        <v>13208</v>
      </c>
      <c r="B11618" s="6">
        <v>1464343</v>
      </c>
    </row>
    <row r="11619" spans="1:2" x14ac:dyDescent="0.15">
      <c r="A11619" t="s">
        <v>13209</v>
      </c>
      <c r="B11619" s="6">
        <v>1464343</v>
      </c>
    </row>
    <row r="11620" spans="1:2" x14ac:dyDescent="0.15">
      <c r="A11620" t="s">
        <v>13210</v>
      </c>
      <c r="B11620" s="6">
        <v>1815849</v>
      </c>
    </row>
    <row r="11621" spans="1:2" x14ac:dyDescent="0.15">
      <c r="A11621" t="s">
        <v>13211</v>
      </c>
      <c r="B11621" s="6">
        <v>1860805</v>
      </c>
    </row>
    <row r="11622" spans="1:2" x14ac:dyDescent="0.15">
      <c r="A11622" t="s">
        <v>13212</v>
      </c>
      <c r="B11622" s="6">
        <v>1839191</v>
      </c>
    </row>
    <row r="11623" spans="1:2" x14ac:dyDescent="0.15">
      <c r="A11623" t="s">
        <v>13213</v>
      </c>
      <c r="B11623" s="6">
        <v>1839191</v>
      </c>
    </row>
    <row r="11624" spans="1:2" x14ac:dyDescent="0.15">
      <c r="A11624" t="s">
        <v>13214</v>
      </c>
      <c r="B11624" s="6">
        <v>1780312</v>
      </c>
    </row>
    <row r="11625" spans="1:2" x14ac:dyDescent="0.15">
      <c r="A11625" t="s">
        <v>13215</v>
      </c>
      <c r="B11625" s="6">
        <v>1825254</v>
      </c>
    </row>
    <row r="11626" spans="1:2" x14ac:dyDescent="0.15">
      <c r="A11626" t="s">
        <v>13216</v>
      </c>
      <c r="B11626" s="6">
        <v>1825254</v>
      </c>
    </row>
    <row r="11627" spans="1:2" x14ac:dyDescent="0.15">
      <c r="A11627" t="s">
        <v>13217</v>
      </c>
      <c r="B11627" s="6">
        <v>1883788</v>
      </c>
    </row>
    <row r="11628" spans="1:2" x14ac:dyDescent="0.15">
      <c r="A11628" t="s">
        <v>13218</v>
      </c>
      <c r="B11628" s="6">
        <v>1883788</v>
      </c>
    </row>
    <row r="11629" spans="1:2" x14ac:dyDescent="0.15">
      <c r="A11629" t="s">
        <v>13219</v>
      </c>
      <c r="B11629" s="6">
        <v>1883788</v>
      </c>
    </row>
    <row r="11630" spans="1:2" x14ac:dyDescent="0.15">
      <c r="A11630" t="s">
        <v>13220</v>
      </c>
      <c r="B11630" s="6">
        <v>1831874</v>
      </c>
    </row>
    <row r="11631" spans="1:2" x14ac:dyDescent="0.15">
      <c r="A11631" t="s">
        <v>13221</v>
      </c>
      <c r="B11631" s="6">
        <v>1831874</v>
      </c>
    </row>
    <row r="11632" spans="1:2" x14ac:dyDescent="0.15">
      <c r="A11632" t="s">
        <v>13222</v>
      </c>
      <c r="B11632" s="6">
        <v>1840856</v>
      </c>
    </row>
    <row r="11633" spans="1:2" x14ac:dyDescent="0.15">
      <c r="A11633" t="s">
        <v>13223</v>
      </c>
      <c r="B11633" s="6">
        <v>1840856</v>
      </c>
    </row>
    <row r="11634" spans="1:2" x14ac:dyDescent="0.15">
      <c r="A11634" t="s">
        <v>13224</v>
      </c>
      <c r="B11634" s="6">
        <v>1840856</v>
      </c>
    </row>
    <row r="11635" spans="1:2" x14ac:dyDescent="0.15">
      <c r="A11635" t="s">
        <v>13225</v>
      </c>
      <c r="B11635" s="6">
        <v>1488039</v>
      </c>
    </row>
    <row r="11636" spans="1:2" x14ac:dyDescent="0.15">
      <c r="A11636" t="s">
        <v>13226</v>
      </c>
      <c r="B11636" s="6">
        <v>312070</v>
      </c>
    </row>
    <row r="11637" spans="1:2" x14ac:dyDescent="0.15">
      <c r="A11637" t="s">
        <v>2526</v>
      </c>
      <c r="B11637" s="6">
        <v>1690080</v>
      </c>
    </row>
    <row r="11638" spans="1:2" x14ac:dyDescent="0.15">
      <c r="A11638" t="s">
        <v>13227</v>
      </c>
      <c r="B11638" s="6">
        <v>883948</v>
      </c>
    </row>
    <row r="11639" spans="1:2" x14ac:dyDescent="0.15">
      <c r="A11639" t="s">
        <v>13228</v>
      </c>
      <c r="B11639" s="6">
        <v>1838207</v>
      </c>
    </row>
    <row r="11640" spans="1:2" x14ac:dyDescent="0.15">
      <c r="A11640" t="s">
        <v>13229</v>
      </c>
      <c r="B11640" s="6">
        <v>1838207</v>
      </c>
    </row>
    <row r="11641" spans="1:2" x14ac:dyDescent="0.15">
      <c r="A11641" t="s">
        <v>13230</v>
      </c>
      <c r="B11641" s="6">
        <v>1554818</v>
      </c>
    </row>
    <row r="11642" spans="1:2" x14ac:dyDescent="0.15">
      <c r="A11642" t="s">
        <v>13231</v>
      </c>
      <c r="B11642" s="6">
        <v>1828108</v>
      </c>
    </row>
    <row r="11643" spans="1:2" x14ac:dyDescent="0.15">
      <c r="A11643" t="s">
        <v>13232</v>
      </c>
      <c r="B11643" s="6">
        <v>1835856</v>
      </c>
    </row>
    <row r="11644" spans="1:2" x14ac:dyDescent="0.15">
      <c r="A11644" t="s">
        <v>13233</v>
      </c>
      <c r="B11644" s="6">
        <v>1835856</v>
      </c>
    </row>
    <row r="11645" spans="1:2" x14ac:dyDescent="0.15">
      <c r="A11645" t="s">
        <v>13234</v>
      </c>
      <c r="B11645" s="6">
        <v>1844507</v>
      </c>
    </row>
    <row r="11646" spans="1:2" x14ac:dyDescent="0.15">
      <c r="A11646" t="s">
        <v>13235</v>
      </c>
      <c r="B11646" s="6">
        <v>1844507</v>
      </c>
    </row>
    <row r="11647" spans="1:2" x14ac:dyDescent="0.15">
      <c r="A11647" t="s">
        <v>13236</v>
      </c>
      <c r="B11647" s="6">
        <v>1704760</v>
      </c>
    </row>
    <row r="11648" spans="1:2" x14ac:dyDescent="0.15">
      <c r="A11648" t="s">
        <v>13237</v>
      </c>
      <c r="B11648" s="6">
        <v>1730168</v>
      </c>
    </row>
    <row r="11649" spans="1:2" x14ac:dyDescent="0.15">
      <c r="A11649" t="s">
        <v>13238</v>
      </c>
      <c r="B11649" s="6">
        <v>1811109</v>
      </c>
    </row>
    <row r="11650" spans="1:2" x14ac:dyDescent="0.15">
      <c r="A11650" t="s">
        <v>13239</v>
      </c>
      <c r="B11650" s="6">
        <v>1836478</v>
      </c>
    </row>
    <row r="11651" spans="1:2" x14ac:dyDescent="0.15">
      <c r="A11651" t="s">
        <v>13240</v>
      </c>
      <c r="B11651" s="6">
        <v>1836478</v>
      </c>
    </row>
    <row r="11652" spans="1:2" x14ac:dyDescent="0.15">
      <c r="A11652" t="s">
        <v>13241</v>
      </c>
      <c r="B11652" s="6">
        <v>1819608</v>
      </c>
    </row>
    <row r="11653" spans="1:2" x14ac:dyDescent="0.15">
      <c r="A11653" t="s">
        <v>13242</v>
      </c>
      <c r="B11653" s="6">
        <v>1819608</v>
      </c>
    </row>
    <row r="11654" spans="1:2" x14ac:dyDescent="0.15">
      <c r="A11654" t="s">
        <v>13243</v>
      </c>
      <c r="B11654" s="6">
        <v>1777921</v>
      </c>
    </row>
    <row r="11655" spans="1:2" x14ac:dyDescent="0.15">
      <c r="A11655" t="s">
        <v>13244</v>
      </c>
      <c r="B11655" s="6">
        <v>1898019</v>
      </c>
    </row>
    <row r="11656" spans="1:2" x14ac:dyDescent="0.15">
      <c r="A11656" t="s">
        <v>13245</v>
      </c>
      <c r="B11656" s="6">
        <v>1898019</v>
      </c>
    </row>
    <row r="11657" spans="1:2" x14ac:dyDescent="0.15">
      <c r="A11657" t="s">
        <v>13246</v>
      </c>
      <c r="B11657" s="6">
        <v>1823794</v>
      </c>
    </row>
    <row r="11658" spans="1:2" x14ac:dyDescent="0.15">
      <c r="A11658" t="s">
        <v>13247</v>
      </c>
      <c r="B11658" s="6">
        <v>1882078</v>
      </c>
    </row>
    <row r="11659" spans="1:2" x14ac:dyDescent="0.15">
      <c r="A11659" t="s">
        <v>13248</v>
      </c>
      <c r="B11659" s="6">
        <v>1882078</v>
      </c>
    </row>
    <row r="11660" spans="1:2" x14ac:dyDescent="0.15">
      <c r="A11660" t="s">
        <v>13249</v>
      </c>
      <c r="B11660" s="6">
        <v>1882078</v>
      </c>
    </row>
    <row r="11661" spans="1:2" x14ac:dyDescent="0.15">
      <c r="A11661" t="s">
        <v>13250</v>
      </c>
      <c r="B11661" s="6">
        <v>1091748</v>
      </c>
    </row>
    <row r="11662" spans="1:2" x14ac:dyDescent="0.15">
      <c r="A11662" t="s">
        <v>13251</v>
      </c>
      <c r="B11662" s="6">
        <v>1091748</v>
      </c>
    </row>
    <row r="11663" spans="1:2" x14ac:dyDescent="0.15">
      <c r="A11663" t="s">
        <v>13252</v>
      </c>
      <c r="B11663" s="6">
        <v>1865377</v>
      </c>
    </row>
    <row r="11664" spans="1:2" x14ac:dyDescent="0.15">
      <c r="A11664" t="s">
        <v>13253</v>
      </c>
      <c r="B11664" s="6">
        <v>1865377</v>
      </c>
    </row>
    <row r="11665" spans="1:2" x14ac:dyDescent="0.15">
      <c r="A11665" t="s">
        <v>13254</v>
      </c>
      <c r="B11665" s="6">
        <v>1428205</v>
      </c>
    </row>
    <row r="11666" spans="1:2" x14ac:dyDescent="0.15">
      <c r="A11666" t="s">
        <v>13255</v>
      </c>
      <c r="B11666" s="6">
        <v>1859690</v>
      </c>
    </row>
    <row r="11667" spans="1:2" x14ac:dyDescent="0.15">
      <c r="A11667" t="s">
        <v>13256</v>
      </c>
      <c r="B11667" s="6">
        <v>1841675</v>
      </c>
    </row>
    <row r="11668" spans="1:2" x14ac:dyDescent="0.15">
      <c r="A11668" t="s">
        <v>13257</v>
      </c>
      <c r="B11668" s="6">
        <v>1823826</v>
      </c>
    </row>
    <row r="11669" spans="1:2" x14ac:dyDescent="0.15">
      <c r="A11669" t="s">
        <v>13258</v>
      </c>
      <c r="B11669" s="6">
        <v>1823826</v>
      </c>
    </row>
    <row r="11670" spans="1:2" x14ac:dyDescent="0.15">
      <c r="A11670" t="s">
        <v>13259</v>
      </c>
      <c r="B11670" s="6">
        <v>1861841</v>
      </c>
    </row>
    <row r="11671" spans="1:2" x14ac:dyDescent="0.15">
      <c r="A11671" t="s">
        <v>13260</v>
      </c>
      <c r="B11671" s="6">
        <v>1855886</v>
      </c>
    </row>
    <row r="11672" spans="1:2" x14ac:dyDescent="0.15">
      <c r="A11672" t="s">
        <v>13261</v>
      </c>
      <c r="B11672" s="6">
        <v>1855886</v>
      </c>
    </row>
    <row r="11673" spans="1:2" x14ac:dyDescent="0.15">
      <c r="A11673" t="s">
        <v>13262</v>
      </c>
      <c r="B11673" s="6">
        <v>1590715</v>
      </c>
    </row>
    <row r="11674" spans="1:2" x14ac:dyDescent="0.15">
      <c r="A11674" t="s">
        <v>13263</v>
      </c>
      <c r="B11674" s="6">
        <v>1648087</v>
      </c>
    </row>
    <row r="11675" spans="1:2" x14ac:dyDescent="0.15">
      <c r="A11675" t="s">
        <v>13264</v>
      </c>
      <c r="B11675" s="6">
        <v>1838337</v>
      </c>
    </row>
    <row r="11676" spans="1:2" x14ac:dyDescent="0.15">
      <c r="A11676" t="s">
        <v>13265</v>
      </c>
      <c r="B11676" s="6">
        <v>1838337</v>
      </c>
    </row>
    <row r="11677" spans="1:2" x14ac:dyDescent="0.15">
      <c r="A11677" t="s">
        <v>13266</v>
      </c>
      <c r="B11677" s="6">
        <v>1807707</v>
      </c>
    </row>
    <row r="11678" spans="1:2" x14ac:dyDescent="0.15">
      <c r="A11678" t="s">
        <v>13267</v>
      </c>
      <c r="B11678" s="6">
        <v>1857662</v>
      </c>
    </row>
    <row r="11679" spans="1:2" x14ac:dyDescent="0.15">
      <c r="A11679" t="s">
        <v>13268</v>
      </c>
      <c r="B11679" s="6">
        <v>1857662</v>
      </c>
    </row>
    <row r="11680" spans="1:2" x14ac:dyDescent="0.15">
      <c r="A11680" t="s">
        <v>13269</v>
      </c>
      <c r="B11680" s="6">
        <v>1849011</v>
      </c>
    </row>
    <row r="11681" spans="1:2" x14ac:dyDescent="0.15">
      <c r="A11681" t="s">
        <v>13270</v>
      </c>
      <c r="B11681" s="6">
        <v>1849011</v>
      </c>
    </row>
    <row r="11682" spans="1:2" x14ac:dyDescent="0.15">
      <c r="A11682" t="s">
        <v>13271</v>
      </c>
      <c r="B11682" s="6">
        <v>1521332</v>
      </c>
    </row>
    <row r="11683" spans="1:2" x14ac:dyDescent="0.15">
      <c r="A11683" t="s">
        <v>13272</v>
      </c>
      <c r="B11683" s="6">
        <v>6176</v>
      </c>
    </row>
    <row r="11684" spans="1:2" x14ac:dyDescent="0.15">
      <c r="A11684" t="s">
        <v>13273</v>
      </c>
      <c r="B11684" s="6">
        <v>1820872</v>
      </c>
    </row>
    <row r="11685" spans="1:2" x14ac:dyDescent="0.15">
      <c r="A11685" t="s">
        <v>13274</v>
      </c>
      <c r="B11685" s="6">
        <v>1820872</v>
      </c>
    </row>
    <row r="11686" spans="1:2" x14ac:dyDescent="0.15">
      <c r="A11686" t="s">
        <v>13275</v>
      </c>
      <c r="B11686" s="6">
        <v>1845550</v>
      </c>
    </row>
    <row r="11687" spans="1:2" x14ac:dyDescent="0.15">
      <c r="A11687" t="s">
        <v>13276</v>
      </c>
      <c r="B11687" s="6">
        <v>1845550</v>
      </c>
    </row>
    <row r="11688" spans="1:2" x14ac:dyDescent="0.15">
      <c r="A11688" t="s">
        <v>13277</v>
      </c>
      <c r="B11688" s="6">
        <v>1868573</v>
      </c>
    </row>
    <row r="11689" spans="1:2" x14ac:dyDescent="0.15">
      <c r="A11689" t="s">
        <v>13278</v>
      </c>
      <c r="B11689" s="6">
        <v>1868573</v>
      </c>
    </row>
    <row r="11690" spans="1:2" x14ac:dyDescent="0.15">
      <c r="A11690" t="s">
        <v>13279</v>
      </c>
      <c r="B11690" s="6">
        <v>1568969</v>
      </c>
    </row>
    <row r="11691" spans="1:2" x14ac:dyDescent="0.15">
      <c r="A11691" t="s">
        <v>13280</v>
      </c>
      <c r="B11691" s="6">
        <v>1174169</v>
      </c>
    </row>
    <row r="11692" spans="1:2" x14ac:dyDescent="0.15">
      <c r="A11692" t="s">
        <v>13281</v>
      </c>
      <c r="B11692" s="6">
        <v>1174169</v>
      </c>
    </row>
    <row r="11693" spans="1:2" x14ac:dyDescent="0.15">
      <c r="A11693" t="s">
        <v>13282</v>
      </c>
      <c r="B11693" s="6">
        <v>1174169</v>
      </c>
    </row>
    <row r="11694" spans="1:2" x14ac:dyDescent="0.15">
      <c r="A11694" t="s">
        <v>13283</v>
      </c>
      <c r="B11694" s="6">
        <v>1114446</v>
      </c>
    </row>
    <row r="11695" spans="1:2" x14ac:dyDescent="0.15">
      <c r="A11695" t="s">
        <v>13284</v>
      </c>
      <c r="B11695" s="6">
        <v>1518461</v>
      </c>
    </row>
    <row r="11696" spans="1:2" x14ac:dyDescent="0.15">
      <c r="A11696" t="s">
        <v>13285</v>
      </c>
      <c r="B11696" s="6">
        <v>1835636</v>
      </c>
    </row>
    <row r="11697" spans="1:2" x14ac:dyDescent="0.15">
      <c r="A11697" t="s">
        <v>13286</v>
      </c>
      <c r="B11697" s="6">
        <v>1835636</v>
      </c>
    </row>
    <row r="11698" spans="1:2" x14ac:dyDescent="0.15">
      <c r="A11698" t="s">
        <v>13287</v>
      </c>
      <c r="B11698" s="6">
        <v>1828723</v>
      </c>
    </row>
    <row r="11699" spans="1:2" x14ac:dyDescent="0.15">
      <c r="A11699" t="s">
        <v>13288</v>
      </c>
      <c r="B11699" s="6">
        <v>19617</v>
      </c>
    </row>
    <row r="11700" spans="1:2" x14ac:dyDescent="0.15">
      <c r="A11700" t="s">
        <v>13289</v>
      </c>
      <c r="B11700" s="6">
        <v>1114446</v>
      </c>
    </row>
    <row r="11701" spans="1:2" x14ac:dyDescent="0.15">
      <c r="A11701" t="s">
        <v>13290</v>
      </c>
      <c r="B11701" s="6">
        <v>1114446</v>
      </c>
    </row>
    <row r="11702" spans="1:2" x14ac:dyDescent="0.15">
      <c r="A11702" t="s">
        <v>13291</v>
      </c>
      <c r="B11702" s="6">
        <v>1843724</v>
      </c>
    </row>
    <row r="11703" spans="1:2" x14ac:dyDescent="0.15">
      <c r="A11703" t="s">
        <v>13292</v>
      </c>
      <c r="B11703" s="6">
        <v>1843724</v>
      </c>
    </row>
    <row r="11704" spans="1:2" x14ac:dyDescent="0.15">
      <c r="A11704" t="s">
        <v>13293</v>
      </c>
      <c r="B11704" s="6">
        <v>1845097</v>
      </c>
    </row>
    <row r="11705" spans="1:2" x14ac:dyDescent="0.15">
      <c r="A11705" t="s">
        <v>13294</v>
      </c>
      <c r="B11705" s="6">
        <v>1544400</v>
      </c>
    </row>
    <row r="11706" spans="1:2" x14ac:dyDescent="0.15">
      <c r="A11706" t="s">
        <v>13295</v>
      </c>
      <c r="B11706" s="6">
        <v>1840877</v>
      </c>
    </row>
    <row r="11707" spans="1:2" x14ac:dyDescent="0.15">
      <c r="A11707" t="s">
        <v>13296</v>
      </c>
      <c r="B11707" s="6">
        <v>1881741</v>
      </c>
    </row>
    <row r="11708" spans="1:2" x14ac:dyDescent="0.15">
      <c r="A11708" t="s">
        <v>13297</v>
      </c>
      <c r="B11708" s="6">
        <v>1881741</v>
      </c>
    </row>
    <row r="11709" spans="1:2" x14ac:dyDescent="0.15">
      <c r="A11709" t="s">
        <v>13298</v>
      </c>
      <c r="B11709" s="6">
        <v>1862993</v>
      </c>
    </row>
    <row r="11710" spans="1:2" x14ac:dyDescent="0.15">
      <c r="A11710" t="s">
        <v>13299</v>
      </c>
      <c r="B11710" s="6">
        <v>1862993</v>
      </c>
    </row>
    <row r="11711" spans="1:2" x14ac:dyDescent="0.15">
      <c r="A11711" t="s">
        <v>13300</v>
      </c>
      <c r="B11711" s="6">
        <v>1070050</v>
      </c>
    </row>
    <row r="11712" spans="1:2" x14ac:dyDescent="0.15">
      <c r="A11712" t="s">
        <v>13301</v>
      </c>
      <c r="B11712" s="6">
        <v>1844981</v>
      </c>
    </row>
    <row r="11713" spans="1:2" x14ac:dyDescent="0.15">
      <c r="A11713" t="s">
        <v>13302</v>
      </c>
      <c r="B11713" s="6">
        <v>1844981</v>
      </c>
    </row>
    <row r="11714" spans="1:2" x14ac:dyDescent="0.15">
      <c r="A11714" t="s">
        <v>13303</v>
      </c>
      <c r="B11714" s="6">
        <v>1829558</v>
      </c>
    </row>
    <row r="11715" spans="1:2" x14ac:dyDescent="0.15">
      <c r="A11715" t="s">
        <v>13304</v>
      </c>
      <c r="B11715" s="6">
        <v>1829558</v>
      </c>
    </row>
    <row r="11716" spans="1:2" x14ac:dyDescent="0.15">
      <c r="A11716" t="s">
        <v>13305</v>
      </c>
      <c r="B11716" s="6">
        <v>1871983</v>
      </c>
    </row>
    <row r="11717" spans="1:2" x14ac:dyDescent="0.15">
      <c r="A11717" t="s">
        <v>13306</v>
      </c>
      <c r="B11717" s="6">
        <v>1819615</v>
      </c>
    </row>
    <row r="11718" spans="1:2" x14ac:dyDescent="0.15">
      <c r="A11718" t="s">
        <v>13307</v>
      </c>
      <c r="B11718" s="6">
        <v>1764046</v>
      </c>
    </row>
    <row r="11719" spans="1:2" x14ac:dyDescent="0.15">
      <c r="A11719" t="s">
        <v>13308</v>
      </c>
      <c r="B11719" s="6">
        <v>1813914</v>
      </c>
    </row>
    <row r="11720" spans="1:2" x14ac:dyDescent="0.15">
      <c r="A11720" t="s">
        <v>13309</v>
      </c>
      <c r="B11720" s="6">
        <v>1865248</v>
      </c>
    </row>
    <row r="11721" spans="1:2" x14ac:dyDescent="0.15">
      <c r="A11721" t="s">
        <v>13310</v>
      </c>
      <c r="B11721" s="6">
        <v>1865248</v>
      </c>
    </row>
    <row r="11722" spans="1:2" x14ac:dyDescent="0.15">
      <c r="A11722" t="s">
        <v>13311</v>
      </c>
      <c r="B11722" s="6">
        <v>1903392</v>
      </c>
    </row>
    <row r="11723" spans="1:2" x14ac:dyDescent="0.15">
      <c r="A11723" t="s">
        <v>13312</v>
      </c>
      <c r="B11723" s="6">
        <v>1831937</v>
      </c>
    </row>
    <row r="11724" spans="1:2" x14ac:dyDescent="0.15">
      <c r="A11724" t="s">
        <v>13313</v>
      </c>
      <c r="B11724" s="6">
        <v>1831937</v>
      </c>
    </row>
    <row r="11725" spans="1:2" x14ac:dyDescent="0.15">
      <c r="A11725" t="s">
        <v>13314</v>
      </c>
      <c r="B11725" s="6">
        <v>1849058</v>
      </c>
    </row>
    <row r="11726" spans="1:2" x14ac:dyDescent="0.15">
      <c r="A11726" t="s">
        <v>2533</v>
      </c>
      <c r="B11726" s="6">
        <v>1822791</v>
      </c>
    </row>
    <row r="11727" spans="1:2" x14ac:dyDescent="0.15">
      <c r="A11727" t="s">
        <v>2549</v>
      </c>
      <c r="B11727" s="6">
        <v>1862150</v>
      </c>
    </row>
    <row r="11728" spans="1:2" x14ac:dyDescent="0.15">
      <c r="A11728" t="s">
        <v>13315</v>
      </c>
      <c r="B11728" s="6">
        <v>1848437</v>
      </c>
    </row>
    <row r="11729" spans="1:2" x14ac:dyDescent="0.15">
      <c r="A11729" t="s">
        <v>13316</v>
      </c>
      <c r="B11729" s="6">
        <v>1848437</v>
      </c>
    </row>
    <row r="11730" spans="1:2" x14ac:dyDescent="0.15">
      <c r="A11730" t="s">
        <v>13317</v>
      </c>
      <c r="B11730" s="6">
        <v>1849820</v>
      </c>
    </row>
    <row r="11731" spans="1:2" x14ac:dyDescent="0.15">
      <c r="A11731" t="s">
        <v>13318</v>
      </c>
      <c r="B11731" s="6">
        <v>1849820</v>
      </c>
    </row>
    <row r="11732" spans="1:2" x14ac:dyDescent="0.15">
      <c r="A11732" t="s">
        <v>13319</v>
      </c>
      <c r="B11732" s="6">
        <v>1849820</v>
      </c>
    </row>
    <row r="11733" spans="1:2" x14ac:dyDescent="0.15">
      <c r="A11733" t="s">
        <v>13320</v>
      </c>
      <c r="B11733" s="6">
        <v>1837739</v>
      </c>
    </row>
    <row r="11734" spans="1:2" x14ac:dyDescent="0.15">
      <c r="A11734" t="s">
        <v>13321</v>
      </c>
      <c r="B11734" s="6">
        <v>1837739</v>
      </c>
    </row>
    <row r="11735" spans="1:2" x14ac:dyDescent="0.15">
      <c r="A11735" t="s">
        <v>13322</v>
      </c>
      <c r="B11735" s="6">
        <v>1883984</v>
      </c>
    </row>
    <row r="11736" spans="1:2" x14ac:dyDescent="0.15">
      <c r="A11736" t="s">
        <v>13323</v>
      </c>
      <c r="B11736" s="6">
        <v>1883984</v>
      </c>
    </row>
    <row r="11737" spans="1:2" x14ac:dyDescent="0.15">
      <c r="A11737" t="s">
        <v>13324</v>
      </c>
      <c r="B11737" s="6">
        <v>1883984</v>
      </c>
    </row>
    <row r="11738" spans="1:2" x14ac:dyDescent="0.15">
      <c r="A11738" t="s">
        <v>13325</v>
      </c>
      <c r="B11738" s="6">
        <v>1835713</v>
      </c>
    </row>
    <row r="11739" spans="1:2" x14ac:dyDescent="0.15">
      <c r="A11739" t="s">
        <v>13326</v>
      </c>
      <c r="B11739" s="6">
        <v>1835713</v>
      </c>
    </row>
    <row r="11740" spans="1:2" x14ac:dyDescent="0.15">
      <c r="A11740" t="s">
        <v>13327</v>
      </c>
      <c r="B11740" s="6">
        <v>1476045</v>
      </c>
    </row>
    <row r="11741" spans="1:2" x14ac:dyDescent="0.15">
      <c r="A11741" t="s">
        <v>13328</v>
      </c>
      <c r="B11741" s="6">
        <v>1855467</v>
      </c>
    </row>
    <row r="11742" spans="1:2" x14ac:dyDescent="0.15">
      <c r="A11742" t="s">
        <v>13329</v>
      </c>
      <c r="B11742" s="6">
        <v>1855467</v>
      </c>
    </row>
    <row r="11743" spans="1:2" x14ac:dyDescent="0.15">
      <c r="A11743" t="s">
        <v>13330</v>
      </c>
      <c r="B11743" s="6">
        <v>1826855</v>
      </c>
    </row>
    <row r="11744" spans="1:2" x14ac:dyDescent="0.15">
      <c r="A11744" t="s">
        <v>13331</v>
      </c>
      <c r="B11744" s="6">
        <v>1826855</v>
      </c>
    </row>
    <row r="11745" spans="1:2" x14ac:dyDescent="0.15">
      <c r="A11745" t="s">
        <v>13332</v>
      </c>
      <c r="B11745" s="6">
        <v>1854587</v>
      </c>
    </row>
    <row r="11746" spans="1:2" x14ac:dyDescent="0.15">
      <c r="A11746" t="s">
        <v>13333</v>
      </c>
      <c r="B11746" s="6">
        <v>1847064</v>
      </c>
    </row>
    <row r="11747" spans="1:2" x14ac:dyDescent="0.15">
      <c r="A11747" t="s">
        <v>13334</v>
      </c>
      <c r="B11747" s="6">
        <v>1847064</v>
      </c>
    </row>
    <row r="11748" spans="1:2" x14ac:dyDescent="0.15">
      <c r="A11748" t="s">
        <v>13335</v>
      </c>
      <c r="B11748" s="6">
        <v>1345126</v>
      </c>
    </row>
    <row r="11749" spans="1:2" x14ac:dyDescent="0.15">
      <c r="A11749" t="s">
        <v>13336</v>
      </c>
      <c r="B11749" s="6">
        <v>927628</v>
      </c>
    </row>
    <row r="11750" spans="1:2" x14ac:dyDescent="0.15">
      <c r="A11750" t="s">
        <v>13337</v>
      </c>
      <c r="B11750" s="6">
        <v>927628</v>
      </c>
    </row>
    <row r="11751" spans="1:2" x14ac:dyDescent="0.15">
      <c r="A11751" t="s">
        <v>13338</v>
      </c>
      <c r="B11751" s="6">
        <v>927628</v>
      </c>
    </row>
    <row r="11752" spans="1:2" x14ac:dyDescent="0.15">
      <c r="A11752" t="s">
        <v>13339</v>
      </c>
      <c r="B11752" s="6">
        <v>927628</v>
      </c>
    </row>
    <row r="11753" spans="1:2" x14ac:dyDescent="0.15">
      <c r="A11753" t="s">
        <v>13340</v>
      </c>
      <c r="B11753" s="6">
        <v>927628</v>
      </c>
    </row>
    <row r="11754" spans="1:2" x14ac:dyDescent="0.15">
      <c r="A11754" t="s">
        <v>13341</v>
      </c>
      <c r="B11754" s="6">
        <v>1178727</v>
      </c>
    </row>
    <row r="11755" spans="1:2" x14ac:dyDescent="0.15">
      <c r="A11755" t="s">
        <v>13342</v>
      </c>
      <c r="B11755" s="6">
        <v>1178727</v>
      </c>
    </row>
    <row r="11756" spans="1:2" x14ac:dyDescent="0.15">
      <c r="A11756" t="s">
        <v>13343</v>
      </c>
      <c r="B11756" s="6">
        <v>1829615</v>
      </c>
    </row>
    <row r="11757" spans="1:2" x14ac:dyDescent="0.15">
      <c r="A11757" t="s">
        <v>13344</v>
      </c>
      <c r="B11757" s="6">
        <v>1829615</v>
      </c>
    </row>
    <row r="11758" spans="1:2" x14ac:dyDescent="0.15">
      <c r="A11758" t="s">
        <v>13345</v>
      </c>
      <c r="B11758" s="6">
        <v>712771</v>
      </c>
    </row>
    <row r="11759" spans="1:2" x14ac:dyDescent="0.15">
      <c r="A11759" t="s">
        <v>13346</v>
      </c>
      <c r="B11759" s="6">
        <v>1224608</v>
      </c>
    </row>
    <row r="11760" spans="1:2" x14ac:dyDescent="0.15">
      <c r="A11760" t="s">
        <v>13347</v>
      </c>
      <c r="B11760" s="6">
        <v>1847986</v>
      </c>
    </row>
    <row r="11761" spans="1:2" x14ac:dyDescent="0.15">
      <c r="A11761" t="s">
        <v>13348</v>
      </c>
      <c r="B11761" s="6">
        <v>1847986</v>
      </c>
    </row>
    <row r="11762" spans="1:2" x14ac:dyDescent="0.15">
      <c r="A11762" t="s">
        <v>13349</v>
      </c>
      <c r="B11762" s="6">
        <v>1704715</v>
      </c>
    </row>
    <row r="11763" spans="1:2" x14ac:dyDescent="0.15">
      <c r="A11763" t="s">
        <v>13350</v>
      </c>
      <c r="B11763" s="6">
        <v>1851961</v>
      </c>
    </row>
    <row r="11764" spans="1:2" x14ac:dyDescent="0.15">
      <c r="A11764" t="s">
        <v>13351</v>
      </c>
      <c r="B11764" s="6">
        <v>1851961</v>
      </c>
    </row>
    <row r="11765" spans="1:2" x14ac:dyDescent="0.15">
      <c r="A11765" t="s">
        <v>13352</v>
      </c>
      <c r="B11765" s="6">
        <v>1851959</v>
      </c>
    </row>
    <row r="11766" spans="1:2" x14ac:dyDescent="0.15">
      <c r="A11766" t="s">
        <v>13353</v>
      </c>
      <c r="B11766" s="6">
        <v>1867443</v>
      </c>
    </row>
    <row r="11767" spans="1:2" x14ac:dyDescent="0.15">
      <c r="A11767" t="s">
        <v>13354</v>
      </c>
      <c r="B11767" s="6">
        <v>1867443</v>
      </c>
    </row>
    <row r="11768" spans="1:2" x14ac:dyDescent="0.15">
      <c r="A11768" t="s">
        <v>13355</v>
      </c>
      <c r="B11768" s="6">
        <v>1502292</v>
      </c>
    </row>
    <row r="11769" spans="1:2" x14ac:dyDescent="0.15">
      <c r="A11769" t="s">
        <v>13356</v>
      </c>
      <c r="B11769" s="6">
        <v>1824301</v>
      </c>
    </row>
    <row r="11770" spans="1:2" x14ac:dyDescent="0.15">
      <c r="A11770" t="s">
        <v>13357</v>
      </c>
      <c r="B11770" s="6">
        <v>1824301</v>
      </c>
    </row>
    <row r="11771" spans="1:2" x14ac:dyDescent="0.15">
      <c r="A11771" t="s">
        <v>13358</v>
      </c>
      <c r="B11771" s="6">
        <v>1823144</v>
      </c>
    </row>
    <row r="11772" spans="1:2" x14ac:dyDescent="0.15">
      <c r="A11772" t="s">
        <v>13359</v>
      </c>
      <c r="B11772" s="6">
        <v>811156</v>
      </c>
    </row>
    <row r="11773" spans="1:2" x14ac:dyDescent="0.15">
      <c r="A11773" t="s">
        <v>13360</v>
      </c>
      <c r="B11773" s="6">
        <v>811156</v>
      </c>
    </row>
    <row r="11774" spans="1:2" x14ac:dyDescent="0.15">
      <c r="A11774" t="s">
        <v>13361</v>
      </c>
      <c r="B11774" s="6">
        <v>811156</v>
      </c>
    </row>
    <row r="11775" spans="1:2" x14ac:dyDescent="0.15">
      <c r="A11775" t="s">
        <v>13362</v>
      </c>
      <c r="B11775" s="6">
        <v>1823634</v>
      </c>
    </row>
    <row r="11776" spans="1:2" x14ac:dyDescent="0.15">
      <c r="A11776" t="s">
        <v>13363</v>
      </c>
      <c r="B11776" s="6">
        <v>1834032</v>
      </c>
    </row>
    <row r="11777" spans="1:2" x14ac:dyDescent="0.15">
      <c r="A11777" t="s">
        <v>13364</v>
      </c>
      <c r="B11777" s="6">
        <v>1834032</v>
      </c>
    </row>
    <row r="11778" spans="1:2" x14ac:dyDescent="0.15">
      <c r="A11778" t="s">
        <v>13365</v>
      </c>
      <c r="B11778" s="6">
        <v>1875493</v>
      </c>
    </row>
    <row r="11779" spans="1:2" x14ac:dyDescent="0.15">
      <c r="A11779" t="s">
        <v>13366</v>
      </c>
      <c r="B11779" s="6">
        <v>1875493</v>
      </c>
    </row>
    <row r="11780" spans="1:2" x14ac:dyDescent="0.15">
      <c r="A11780" t="s">
        <v>13367</v>
      </c>
      <c r="B11780" s="6">
        <v>1875493</v>
      </c>
    </row>
    <row r="11781" spans="1:2" x14ac:dyDescent="0.15">
      <c r="A11781" t="s">
        <v>13368</v>
      </c>
      <c r="B11781" s="6">
        <v>1679063</v>
      </c>
    </row>
    <row r="11782" spans="1:2" x14ac:dyDescent="0.15">
      <c r="A11782" t="s">
        <v>13369</v>
      </c>
      <c r="B11782" s="6">
        <v>798359</v>
      </c>
    </row>
    <row r="11783" spans="1:2" x14ac:dyDescent="0.15">
      <c r="A11783" t="s">
        <v>13370</v>
      </c>
      <c r="B11783" s="6">
        <v>1415311</v>
      </c>
    </row>
    <row r="11784" spans="1:2" x14ac:dyDescent="0.15">
      <c r="A11784" t="s">
        <v>13371</v>
      </c>
      <c r="B11784" s="6">
        <v>1357671</v>
      </c>
    </row>
    <row r="11785" spans="1:2" x14ac:dyDescent="0.15">
      <c r="A11785" t="s">
        <v>13372</v>
      </c>
      <c r="B11785" s="6">
        <v>1825497</v>
      </c>
    </row>
    <row r="11786" spans="1:2" x14ac:dyDescent="0.15">
      <c r="A11786" t="s">
        <v>13373</v>
      </c>
      <c r="B11786" s="6">
        <v>1825497</v>
      </c>
    </row>
    <row r="11787" spans="1:2" x14ac:dyDescent="0.15">
      <c r="A11787" t="s">
        <v>13374</v>
      </c>
      <c r="B11787" s="6">
        <v>1844635</v>
      </c>
    </row>
    <row r="11788" spans="1:2" x14ac:dyDescent="0.15">
      <c r="A11788" t="s">
        <v>13375</v>
      </c>
      <c r="B11788" s="6">
        <v>1844635</v>
      </c>
    </row>
    <row r="11789" spans="1:2" x14ac:dyDescent="0.15">
      <c r="A11789" t="s">
        <v>13376</v>
      </c>
      <c r="B11789" s="6">
        <v>1817944</v>
      </c>
    </row>
    <row r="11790" spans="1:2" x14ac:dyDescent="0.15">
      <c r="A11790" t="s">
        <v>13377</v>
      </c>
      <c r="B11790" s="6">
        <v>1488813</v>
      </c>
    </row>
    <row r="11791" spans="1:2" x14ac:dyDescent="0.15">
      <c r="A11791" t="s">
        <v>13378</v>
      </c>
      <c r="B11791" s="6">
        <v>1506251</v>
      </c>
    </row>
    <row r="11792" spans="1:2" x14ac:dyDescent="0.15">
      <c r="A11792" t="s">
        <v>13379</v>
      </c>
      <c r="B11792" s="6">
        <v>1424657</v>
      </c>
    </row>
    <row r="11793" spans="1:2" x14ac:dyDescent="0.15">
      <c r="A11793" t="s">
        <v>13380</v>
      </c>
      <c r="B11793" s="6">
        <v>1776909</v>
      </c>
    </row>
    <row r="11794" spans="1:2" x14ac:dyDescent="0.15">
      <c r="A11794" t="s">
        <v>13381</v>
      </c>
      <c r="B11794" s="6">
        <v>896429</v>
      </c>
    </row>
    <row r="11795" spans="1:2" x14ac:dyDescent="0.15">
      <c r="A11795" t="s">
        <v>13382</v>
      </c>
      <c r="B11795" s="6">
        <v>68622</v>
      </c>
    </row>
    <row r="11796" spans="1:2" x14ac:dyDescent="0.15">
      <c r="A11796" t="s">
        <v>13383</v>
      </c>
      <c r="B11796" s="6">
        <v>68622</v>
      </c>
    </row>
    <row r="11797" spans="1:2" x14ac:dyDescent="0.15">
      <c r="A11797" t="s">
        <v>13384</v>
      </c>
      <c r="B11797" s="6">
        <v>1835378</v>
      </c>
    </row>
    <row r="11798" spans="1:2" x14ac:dyDescent="0.15">
      <c r="A11798" t="s">
        <v>13385</v>
      </c>
      <c r="B11798" s="6">
        <v>23795</v>
      </c>
    </row>
    <row r="11799" spans="1:2" x14ac:dyDescent="0.15">
      <c r="A11799" t="s">
        <v>13386</v>
      </c>
      <c r="B11799" s="6">
        <v>1709682</v>
      </c>
    </row>
    <row r="11800" spans="1:2" x14ac:dyDescent="0.15">
      <c r="A11800" t="s">
        <v>13387</v>
      </c>
      <c r="B11800" s="6">
        <v>1498233</v>
      </c>
    </row>
    <row r="11801" spans="1:2" x14ac:dyDescent="0.15">
      <c r="A11801" t="s">
        <v>13388</v>
      </c>
      <c r="B11801" s="6">
        <v>1827899</v>
      </c>
    </row>
    <row r="11802" spans="1:2" x14ac:dyDescent="0.15">
      <c r="A11802" t="s">
        <v>13389</v>
      </c>
      <c r="B11802" s="6">
        <v>1827899</v>
      </c>
    </row>
    <row r="11803" spans="1:2" x14ac:dyDescent="0.15">
      <c r="A11803" t="s">
        <v>13390</v>
      </c>
      <c r="B11803" s="6">
        <v>1828608</v>
      </c>
    </row>
    <row r="11804" spans="1:2" x14ac:dyDescent="0.15">
      <c r="A11804" t="s">
        <v>13391</v>
      </c>
      <c r="B11804" s="6">
        <v>1828608</v>
      </c>
    </row>
    <row r="11805" spans="1:2" x14ac:dyDescent="0.15">
      <c r="A11805" t="s">
        <v>13392</v>
      </c>
      <c r="B11805" s="6">
        <v>1609253</v>
      </c>
    </row>
    <row r="11806" spans="1:2" x14ac:dyDescent="0.15">
      <c r="A11806" t="s">
        <v>13393</v>
      </c>
      <c r="B11806" s="6">
        <v>1818212</v>
      </c>
    </row>
    <row r="11807" spans="1:2" x14ac:dyDescent="0.15">
      <c r="A11807" t="s">
        <v>13394</v>
      </c>
      <c r="B11807" s="6">
        <v>1818212</v>
      </c>
    </row>
    <row r="11808" spans="1:2" x14ac:dyDescent="0.15">
      <c r="A11808" t="s">
        <v>13395</v>
      </c>
      <c r="B11808" s="6">
        <v>1851230</v>
      </c>
    </row>
    <row r="11809" spans="1:2" x14ac:dyDescent="0.15">
      <c r="A11809" t="s">
        <v>13396</v>
      </c>
      <c r="B11809" s="6">
        <v>1851230</v>
      </c>
    </row>
    <row r="11810" spans="1:2" x14ac:dyDescent="0.15">
      <c r="A11810" t="s">
        <v>13397</v>
      </c>
      <c r="B11810" s="6">
        <v>1356093</v>
      </c>
    </row>
    <row r="11811" spans="1:2" x14ac:dyDescent="0.15">
      <c r="A11811" t="s">
        <v>13398</v>
      </c>
      <c r="B11811" s="6">
        <v>1034957</v>
      </c>
    </row>
    <row r="11812" spans="1:2" x14ac:dyDescent="0.15">
      <c r="A11812" t="s">
        <v>13399</v>
      </c>
      <c r="B11812" s="6">
        <v>1059262</v>
      </c>
    </row>
    <row r="11813" spans="1:2" x14ac:dyDescent="0.15">
      <c r="A11813" t="s">
        <v>13400</v>
      </c>
      <c r="B11813" s="6">
        <v>1471824</v>
      </c>
    </row>
    <row r="11814" spans="1:2" x14ac:dyDescent="0.15">
      <c r="A11814" t="s">
        <v>13401</v>
      </c>
      <c r="B11814" s="6">
        <v>1839341</v>
      </c>
    </row>
    <row r="11815" spans="1:2" x14ac:dyDescent="0.15">
      <c r="A11815" t="s">
        <v>13402</v>
      </c>
      <c r="B11815" s="6">
        <v>1842659</v>
      </c>
    </row>
    <row r="11816" spans="1:2" x14ac:dyDescent="0.15">
      <c r="A11816" t="s">
        <v>13403</v>
      </c>
      <c r="B11816" s="6">
        <v>1842659</v>
      </c>
    </row>
    <row r="11817" spans="1:2" x14ac:dyDescent="0.15">
      <c r="A11817" t="s">
        <v>13404</v>
      </c>
      <c r="B11817" s="6">
        <v>1823000</v>
      </c>
    </row>
    <row r="11818" spans="1:2" x14ac:dyDescent="0.15">
      <c r="A11818" t="s">
        <v>13405</v>
      </c>
      <c r="B11818" s="6">
        <v>1829953</v>
      </c>
    </row>
    <row r="11819" spans="1:2" x14ac:dyDescent="0.15">
      <c r="A11819" t="s">
        <v>13406</v>
      </c>
      <c r="B11819" s="6">
        <v>1829953</v>
      </c>
    </row>
    <row r="11820" spans="1:2" x14ac:dyDescent="0.15">
      <c r="A11820" t="s">
        <v>13407</v>
      </c>
      <c r="B11820" s="6">
        <v>1837160</v>
      </c>
    </row>
    <row r="11821" spans="1:2" x14ac:dyDescent="0.15">
      <c r="A11821" t="s">
        <v>13408</v>
      </c>
      <c r="B11821" s="6">
        <v>1837160</v>
      </c>
    </row>
    <row r="11822" spans="1:2" x14ac:dyDescent="0.15">
      <c r="A11822" t="s">
        <v>13409</v>
      </c>
      <c r="B11822" s="6">
        <v>312070</v>
      </c>
    </row>
    <row r="11823" spans="1:2" x14ac:dyDescent="0.15">
      <c r="A11823" t="s">
        <v>13410</v>
      </c>
      <c r="B11823" s="6">
        <v>1841137</v>
      </c>
    </row>
    <row r="11824" spans="1:2" x14ac:dyDescent="0.15">
      <c r="A11824" t="s">
        <v>13411</v>
      </c>
      <c r="B11824" s="6">
        <v>1841137</v>
      </c>
    </row>
    <row r="11825" spans="1:2" x14ac:dyDescent="0.15">
      <c r="A11825" t="s">
        <v>13412</v>
      </c>
      <c r="B11825" s="6">
        <v>1479247</v>
      </c>
    </row>
    <row r="11826" spans="1:2" x14ac:dyDescent="0.15">
      <c r="A11826" t="s">
        <v>13413</v>
      </c>
      <c r="B11826" s="6">
        <v>1873964</v>
      </c>
    </row>
    <row r="11827" spans="1:2" x14ac:dyDescent="0.15">
      <c r="A11827" t="s">
        <v>13414</v>
      </c>
      <c r="B11827" s="6">
        <v>1873964</v>
      </c>
    </row>
    <row r="11828" spans="1:2" x14ac:dyDescent="0.15">
      <c r="A11828" t="s">
        <v>13415</v>
      </c>
      <c r="B11828" s="6">
        <v>1848410</v>
      </c>
    </row>
    <row r="11829" spans="1:2" x14ac:dyDescent="0.15">
      <c r="A11829" t="s">
        <v>13416</v>
      </c>
      <c r="B11829" s="6">
        <v>1848410</v>
      </c>
    </row>
    <row r="11830" spans="1:2" x14ac:dyDescent="0.15">
      <c r="A11830" t="s">
        <v>13417</v>
      </c>
      <c r="B11830" s="6">
        <v>1466538</v>
      </c>
    </row>
    <row r="11831" spans="1:2" x14ac:dyDescent="0.15">
      <c r="A11831" t="s">
        <v>13418</v>
      </c>
      <c r="B11831" s="6">
        <v>831001</v>
      </c>
    </row>
    <row r="11832" spans="1:2" x14ac:dyDescent="0.15">
      <c r="A11832" t="s">
        <v>13419</v>
      </c>
      <c r="B11832" s="6">
        <v>831001</v>
      </c>
    </row>
    <row r="11833" spans="1:2" x14ac:dyDescent="0.15">
      <c r="A11833" t="s">
        <v>13420</v>
      </c>
      <c r="B11833" s="6">
        <v>1822359</v>
      </c>
    </row>
    <row r="11834" spans="1:2" x14ac:dyDescent="0.15">
      <c r="A11834" t="s">
        <v>13421</v>
      </c>
      <c r="B11834" s="6">
        <v>846617</v>
      </c>
    </row>
    <row r="11835" spans="1:2" x14ac:dyDescent="0.15">
      <c r="A11835" t="s">
        <v>13422</v>
      </c>
      <c r="B11835" s="6">
        <v>1862490</v>
      </c>
    </row>
    <row r="11836" spans="1:2" x14ac:dyDescent="0.15">
      <c r="A11836" t="s">
        <v>13423</v>
      </c>
      <c r="B11836" s="6">
        <v>1668010</v>
      </c>
    </row>
    <row r="11837" spans="1:2" x14ac:dyDescent="0.15">
      <c r="A11837" t="s">
        <v>13424</v>
      </c>
      <c r="B11837" s="6">
        <v>1679688</v>
      </c>
    </row>
    <row r="11838" spans="1:2" x14ac:dyDescent="0.15">
      <c r="A11838" t="s">
        <v>13425</v>
      </c>
      <c r="B11838" s="6">
        <v>1679688</v>
      </c>
    </row>
    <row r="11839" spans="1:2" x14ac:dyDescent="0.15">
      <c r="A11839" t="s">
        <v>13426</v>
      </c>
      <c r="B11839" s="6">
        <v>1679688</v>
      </c>
    </row>
    <row r="11840" spans="1:2" x14ac:dyDescent="0.15">
      <c r="A11840" t="s">
        <v>13427</v>
      </c>
      <c r="B11840" s="6">
        <v>1870471</v>
      </c>
    </row>
    <row r="11841" spans="1:2" x14ac:dyDescent="0.15">
      <c r="A11841" t="s">
        <v>13428</v>
      </c>
      <c r="B11841" s="6">
        <v>1870471</v>
      </c>
    </row>
    <row r="11842" spans="1:2" x14ac:dyDescent="0.15">
      <c r="A11842" t="s">
        <v>13429</v>
      </c>
      <c r="B11842" s="6">
        <v>1841408</v>
      </c>
    </row>
    <row r="11843" spans="1:2" x14ac:dyDescent="0.15">
      <c r="A11843" t="s">
        <v>13430</v>
      </c>
      <c r="B11843" s="6">
        <v>1648960</v>
      </c>
    </row>
    <row r="11844" spans="1:2" x14ac:dyDescent="0.15">
      <c r="A11844" t="s">
        <v>13431</v>
      </c>
      <c r="B11844" s="6">
        <v>1859639</v>
      </c>
    </row>
    <row r="11845" spans="1:2" x14ac:dyDescent="0.15">
      <c r="A11845" t="s">
        <v>13432</v>
      </c>
      <c r="B11845" s="6">
        <v>922247</v>
      </c>
    </row>
    <row r="11846" spans="1:2" x14ac:dyDescent="0.15">
      <c r="A11846" t="s">
        <v>13433</v>
      </c>
      <c r="B11846" s="6">
        <v>1856242</v>
      </c>
    </row>
    <row r="11847" spans="1:2" x14ac:dyDescent="0.15">
      <c r="A11847" t="s">
        <v>13434</v>
      </c>
      <c r="B11847" s="6">
        <v>1856242</v>
      </c>
    </row>
    <row r="11848" spans="1:2" x14ac:dyDescent="0.15">
      <c r="A11848" t="s">
        <v>13435</v>
      </c>
      <c r="B11848" s="6">
        <v>1828248</v>
      </c>
    </row>
    <row r="11849" spans="1:2" x14ac:dyDescent="0.15">
      <c r="A11849" t="s">
        <v>13436</v>
      </c>
      <c r="B11849" s="6">
        <v>1828248</v>
      </c>
    </row>
    <row r="11850" spans="1:2" x14ac:dyDescent="0.15">
      <c r="A11850" t="s">
        <v>13437</v>
      </c>
      <c r="B11850" s="6">
        <v>1159508</v>
      </c>
    </row>
    <row r="11851" spans="1:2" x14ac:dyDescent="0.15">
      <c r="A11851" t="s">
        <v>13438</v>
      </c>
      <c r="B11851" s="6">
        <v>1053092</v>
      </c>
    </row>
    <row r="11852" spans="1:2" x14ac:dyDescent="0.15">
      <c r="A11852" t="s">
        <v>13439</v>
      </c>
      <c r="B11852" s="6">
        <v>1838176</v>
      </c>
    </row>
    <row r="11853" spans="1:2" x14ac:dyDescent="0.15">
      <c r="A11853" t="s">
        <v>13440</v>
      </c>
      <c r="B11853" s="6">
        <v>1159508</v>
      </c>
    </row>
    <row r="11854" spans="1:2" x14ac:dyDescent="0.15">
      <c r="A11854" t="s">
        <v>13441</v>
      </c>
      <c r="B11854" s="6">
        <v>1864531</v>
      </c>
    </row>
    <row r="11855" spans="1:2" x14ac:dyDescent="0.15">
      <c r="A11855" t="s">
        <v>13442</v>
      </c>
      <c r="B11855" s="6">
        <v>1864531</v>
      </c>
    </row>
    <row r="11856" spans="1:2" x14ac:dyDescent="0.15">
      <c r="A11856" t="s">
        <v>13443</v>
      </c>
      <c r="B11856" s="6">
        <v>28917</v>
      </c>
    </row>
    <row r="11857" spans="1:2" x14ac:dyDescent="0.15">
      <c r="A11857" t="s">
        <v>13444</v>
      </c>
      <c r="B11857" s="6">
        <v>1913577</v>
      </c>
    </row>
    <row r="11858" spans="1:2" x14ac:dyDescent="0.15">
      <c r="A11858" t="s">
        <v>13445</v>
      </c>
      <c r="B11858" s="6">
        <v>1338065</v>
      </c>
    </row>
    <row r="11859" spans="1:2" x14ac:dyDescent="0.15">
      <c r="A11859" t="s">
        <v>13446</v>
      </c>
      <c r="B11859" s="6">
        <v>1848959</v>
      </c>
    </row>
    <row r="11860" spans="1:2" x14ac:dyDescent="0.15">
      <c r="A11860" t="s">
        <v>13447</v>
      </c>
      <c r="B11860" s="6">
        <v>1848959</v>
      </c>
    </row>
    <row r="11861" spans="1:2" x14ac:dyDescent="0.15">
      <c r="A11861" t="s">
        <v>13448</v>
      </c>
      <c r="B11861" s="6">
        <v>312070</v>
      </c>
    </row>
    <row r="11862" spans="1:2" x14ac:dyDescent="0.15">
      <c r="A11862" t="s">
        <v>13449</v>
      </c>
      <c r="B11862" s="6">
        <v>1849380</v>
      </c>
    </row>
    <row r="11863" spans="1:2" x14ac:dyDescent="0.15">
      <c r="A11863" t="s">
        <v>13450</v>
      </c>
      <c r="B11863" s="6">
        <v>1849380</v>
      </c>
    </row>
    <row r="11864" spans="1:2" x14ac:dyDescent="0.15">
      <c r="A11864" t="s">
        <v>13451</v>
      </c>
      <c r="B11864" s="6">
        <v>1114446</v>
      </c>
    </row>
    <row r="11865" spans="1:2" x14ac:dyDescent="0.15">
      <c r="A11865" t="s">
        <v>13452</v>
      </c>
      <c r="B11865" s="6">
        <v>1831928</v>
      </c>
    </row>
    <row r="11866" spans="1:2" x14ac:dyDescent="0.15">
      <c r="A11866" t="s">
        <v>13453</v>
      </c>
      <c r="B11866" s="6">
        <v>1831928</v>
      </c>
    </row>
    <row r="11867" spans="1:2" x14ac:dyDescent="0.15">
      <c r="A11867" t="s">
        <v>13454</v>
      </c>
      <c r="B11867" s="6">
        <v>1843608</v>
      </c>
    </row>
    <row r="11868" spans="1:2" x14ac:dyDescent="0.15">
      <c r="A11868" t="s">
        <v>13455</v>
      </c>
      <c r="B11868" s="6">
        <v>1843608</v>
      </c>
    </row>
    <row r="11869" spans="1:2" x14ac:dyDescent="0.15">
      <c r="A11869" t="s">
        <v>13456</v>
      </c>
      <c r="B11869" s="6">
        <v>1838831</v>
      </c>
    </row>
    <row r="11870" spans="1:2" x14ac:dyDescent="0.15">
      <c r="A11870" t="s">
        <v>13457</v>
      </c>
      <c r="B11870" s="6">
        <v>1838831</v>
      </c>
    </row>
    <row r="11871" spans="1:2" x14ac:dyDescent="0.15">
      <c r="A11871" t="s">
        <v>13458</v>
      </c>
      <c r="B11871" s="6">
        <v>1075415</v>
      </c>
    </row>
    <row r="11872" spans="1:2" x14ac:dyDescent="0.15">
      <c r="A11872" t="s">
        <v>13459</v>
      </c>
      <c r="B11872" s="6">
        <v>1075415</v>
      </c>
    </row>
    <row r="11873" spans="1:2" x14ac:dyDescent="0.15">
      <c r="A11873" t="s">
        <v>13460</v>
      </c>
      <c r="B11873" s="6">
        <v>1838163</v>
      </c>
    </row>
    <row r="11874" spans="1:2" x14ac:dyDescent="0.15">
      <c r="A11874" t="s">
        <v>13461</v>
      </c>
      <c r="B11874" s="6">
        <v>1838163</v>
      </c>
    </row>
    <row r="11875" spans="1:2" x14ac:dyDescent="0.15">
      <c r="A11875" t="s">
        <v>13462</v>
      </c>
      <c r="B11875" s="6">
        <v>313616</v>
      </c>
    </row>
    <row r="11876" spans="1:2" x14ac:dyDescent="0.15">
      <c r="A11876" t="s">
        <v>13463</v>
      </c>
      <c r="B11876" s="6">
        <v>1830188</v>
      </c>
    </row>
    <row r="11877" spans="1:2" x14ac:dyDescent="0.15">
      <c r="A11877" t="s">
        <v>13464</v>
      </c>
      <c r="B11877" s="6">
        <v>1830188</v>
      </c>
    </row>
    <row r="11878" spans="1:2" x14ac:dyDescent="0.15">
      <c r="A11878" t="s">
        <v>13465</v>
      </c>
      <c r="B11878" s="6">
        <v>1053092</v>
      </c>
    </row>
    <row r="11879" spans="1:2" x14ac:dyDescent="0.15">
      <c r="A11879" t="s">
        <v>13466</v>
      </c>
      <c r="B11879" s="6">
        <v>936340</v>
      </c>
    </row>
    <row r="11880" spans="1:2" x14ac:dyDescent="0.15">
      <c r="A11880" t="s">
        <v>13467</v>
      </c>
      <c r="B11880" s="6">
        <v>1823466</v>
      </c>
    </row>
    <row r="11881" spans="1:2" x14ac:dyDescent="0.15">
      <c r="A11881" t="s">
        <v>13468</v>
      </c>
      <c r="B11881" s="6">
        <v>1823466</v>
      </c>
    </row>
    <row r="11882" spans="1:2" x14ac:dyDescent="0.15">
      <c r="A11882" t="s">
        <v>13469</v>
      </c>
      <c r="B11882" s="6">
        <v>1871745</v>
      </c>
    </row>
    <row r="11883" spans="1:2" x14ac:dyDescent="0.15">
      <c r="A11883" t="s">
        <v>13470</v>
      </c>
      <c r="B11883" s="6">
        <v>1871745</v>
      </c>
    </row>
    <row r="11884" spans="1:2" x14ac:dyDescent="0.15">
      <c r="A11884" t="s">
        <v>13471</v>
      </c>
      <c r="B11884" s="6">
        <v>1880613</v>
      </c>
    </row>
    <row r="11885" spans="1:2" x14ac:dyDescent="0.15">
      <c r="A11885" t="s">
        <v>13472</v>
      </c>
      <c r="B11885" s="6">
        <v>1852771</v>
      </c>
    </row>
    <row r="11886" spans="1:2" x14ac:dyDescent="0.15">
      <c r="A11886" t="s">
        <v>13473</v>
      </c>
      <c r="B11886" s="6">
        <v>1852771</v>
      </c>
    </row>
    <row r="11887" spans="1:2" x14ac:dyDescent="0.15">
      <c r="A11887" t="s">
        <v>2527</v>
      </c>
      <c r="B11887" s="6">
        <v>1871321</v>
      </c>
    </row>
    <row r="11888" spans="1:2" x14ac:dyDescent="0.15">
      <c r="A11888" t="s">
        <v>13474</v>
      </c>
      <c r="B11888" s="6">
        <v>1298946</v>
      </c>
    </row>
    <row r="11889" spans="1:2" x14ac:dyDescent="0.15">
      <c r="A11889" t="s">
        <v>2556</v>
      </c>
      <c r="B11889" s="6">
        <v>1853816</v>
      </c>
    </row>
    <row r="11890" spans="1:2" x14ac:dyDescent="0.15">
      <c r="A11890" t="s">
        <v>13475</v>
      </c>
      <c r="B11890" s="6">
        <v>1297996</v>
      </c>
    </row>
    <row r="11891" spans="1:2" x14ac:dyDescent="0.15">
      <c r="A11891" t="s">
        <v>13476</v>
      </c>
      <c r="B11891" s="6">
        <v>1830214</v>
      </c>
    </row>
    <row r="11892" spans="1:2" x14ac:dyDescent="0.15">
      <c r="A11892" t="s">
        <v>2539</v>
      </c>
      <c r="B11892" s="6">
        <v>1498382</v>
      </c>
    </row>
    <row r="11893" spans="1:2" x14ac:dyDescent="0.15">
      <c r="A11893" t="s">
        <v>13477</v>
      </c>
      <c r="B11893" s="6">
        <v>1725134</v>
      </c>
    </row>
    <row r="11894" spans="1:2" x14ac:dyDescent="0.15">
      <c r="A11894" t="s">
        <v>13478</v>
      </c>
      <c r="B11894" s="6">
        <v>1858327</v>
      </c>
    </row>
    <row r="11895" spans="1:2" x14ac:dyDescent="0.15">
      <c r="A11895" t="s">
        <v>13479</v>
      </c>
      <c r="B11895" s="6">
        <v>1858327</v>
      </c>
    </row>
    <row r="11896" spans="1:2" x14ac:dyDescent="0.15">
      <c r="A11896" t="s">
        <v>13480</v>
      </c>
      <c r="B11896" s="6">
        <v>1830374</v>
      </c>
    </row>
    <row r="11897" spans="1:2" x14ac:dyDescent="0.15">
      <c r="A11897" t="s">
        <v>13481</v>
      </c>
      <c r="B11897" s="6">
        <v>1830374</v>
      </c>
    </row>
    <row r="11898" spans="1:2" x14ac:dyDescent="0.15">
      <c r="A11898" t="s">
        <v>13482</v>
      </c>
      <c r="B11898" s="6">
        <v>945764</v>
      </c>
    </row>
    <row r="11899" spans="1:2" x14ac:dyDescent="0.15">
      <c r="A11899" t="s">
        <v>13483</v>
      </c>
      <c r="B11899" s="6">
        <v>1857803</v>
      </c>
    </row>
    <row r="11900" spans="1:2" x14ac:dyDescent="0.15">
      <c r="A11900" t="s">
        <v>13484</v>
      </c>
      <c r="B11900" s="6">
        <v>1722438</v>
      </c>
    </row>
    <row r="11901" spans="1:2" x14ac:dyDescent="0.15">
      <c r="A11901" t="s">
        <v>13485</v>
      </c>
      <c r="B11901" s="6">
        <v>949039</v>
      </c>
    </row>
    <row r="11902" spans="1:2" x14ac:dyDescent="0.15">
      <c r="A11902" t="s">
        <v>13486</v>
      </c>
      <c r="B11902" s="6">
        <v>1604174</v>
      </c>
    </row>
    <row r="11903" spans="1:2" x14ac:dyDescent="0.15">
      <c r="A11903" t="s">
        <v>13487</v>
      </c>
      <c r="B11903" s="6">
        <v>1604174</v>
      </c>
    </row>
    <row r="11904" spans="1:2" x14ac:dyDescent="0.15">
      <c r="A11904" t="s">
        <v>13488</v>
      </c>
      <c r="B11904" s="6">
        <v>1604174</v>
      </c>
    </row>
    <row r="11905" spans="1:2" x14ac:dyDescent="0.15">
      <c r="A11905" t="s">
        <v>13489</v>
      </c>
      <c r="B11905" s="6">
        <v>1604174</v>
      </c>
    </row>
    <row r="11906" spans="1:2" x14ac:dyDescent="0.15">
      <c r="A11906" t="s">
        <v>13490</v>
      </c>
      <c r="B11906" s="6">
        <v>1864891</v>
      </c>
    </row>
    <row r="11907" spans="1:2" x14ac:dyDescent="0.15">
      <c r="A11907" t="s">
        <v>13491</v>
      </c>
      <c r="B11907" s="6">
        <v>1864891</v>
      </c>
    </row>
    <row r="11908" spans="1:2" x14ac:dyDescent="0.15">
      <c r="A11908" t="s">
        <v>13492</v>
      </c>
      <c r="B11908" s="6">
        <v>1783400</v>
      </c>
    </row>
    <row r="11909" spans="1:2" x14ac:dyDescent="0.15">
      <c r="A11909" t="s">
        <v>13493</v>
      </c>
      <c r="B11909" s="6">
        <v>1832765</v>
      </c>
    </row>
    <row r="11910" spans="1:2" x14ac:dyDescent="0.15">
      <c r="A11910" t="s">
        <v>13494</v>
      </c>
      <c r="B11910" s="6">
        <v>1832765</v>
      </c>
    </row>
    <row r="11911" spans="1:2" x14ac:dyDescent="0.15">
      <c r="A11911" t="s">
        <v>13495</v>
      </c>
      <c r="B11911" s="6">
        <v>895728</v>
      </c>
    </row>
    <row r="11912" spans="1:2" x14ac:dyDescent="0.15">
      <c r="A11912" t="s">
        <v>13496</v>
      </c>
      <c r="B11912" s="6">
        <v>895728</v>
      </c>
    </row>
    <row r="11913" spans="1:2" x14ac:dyDescent="0.15">
      <c r="A11913" t="s">
        <v>13497</v>
      </c>
      <c r="B11913" s="6">
        <v>1841258</v>
      </c>
    </row>
    <row r="11914" spans="1:2" x14ac:dyDescent="0.15">
      <c r="A11914" t="s">
        <v>13498</v>
      </c>
      <c r="B11914" s="6">
        <v>1841258</v>
      </c>
    </row>
    <row r="11915" spans="1:2" x14ac:dyDescent="0.15">
      <c r="A11915" t="s">
        <v>13499</v>
      </c>
      <c r="B11915" s="6">
        <v>1326160</v>
      </c>
    </row>
    <row r="11916" spans="1:2" x14ac:dyDescent="0.15">
      <c r="A11916" t="s">
        <v>13500</v>
      </c>
      <c r="B11916" s="6">
        <v>1890671</v>
      </c>
    </row>
    <row r="11917" spans="1:2" x14ac:dyDescent="0.15">
      <c r="A11917" t="s">
        <v>13501</v>
      </c>
      <c r="B11917" s="6">
        <v>1419951</v>
      </c>
    </row>
    <row r="11918" spans="1:2" x14ac:dyDescent="0.15">
      <c r="A11918" t="s">
        <v>13502</v>
      </c>
      <c r="B11918" s="6">
        <v>1817232</v>
      </c>
    </row>
    <row r="11919" spans="1:2" x14ac:dyDescent="0.15">
      <c r="A11919" t="s">
        <v>13503</v>
      </c>
      <c r="B11919" s="6">
        <v>1817232</v>
      </c>
    </row>
    <row r="11920" spans="1:2" x14ac:dyDescent="0.15">
      <c r="A11920" t="s">
        <v>13504</v>
      </c>
      <c r="B11920" s="6">
        <v>1865537</v>
      </c>
    </row>
    <row r="11921" spans="1:2" x14ac:dyDescent="0.15">
      <c r="A11921" t="s">
        <v>13505</v>
      </c>
      <c r="B11921" s="6">
        <v>1865537</v>
      </c>
    </row>
    <row r="11922" spans="1:2" x14ac:dyDescent="0.15">
      <c r="A11922" t="s">
        <v>13506</v>
      </c>
      <c r="B11922" s="6">
        <v>1839998</v>
      </c>
    </row>
    <row r="11923" spans="1:2" x14ac:dyDescent="0.15">
      <c r="A11923" t="s">
        <v>13507</v>
      </c>
      <c r="B11923" s="6">
        <v>1839998</v>
      </c>
    </row>
    <row r="11924" spans="1:2" x14ac:dyDescent="0.15">
      <c r="A11924" t="s">
        <v>13508</v>
      </c>
      <c r="B11924" s="6">
        <v>936340</v>
      </c>
    </row>
    <row r="11925" spans="1:2" x14ac:dyDescent="0.15">
      <c r="A11925" t="s">
        <v>13509</v>
      </c>
      <c r="B11925" s="6">
        <v>936340</v>
      </c>
    </row>
    <row r="11926" spans="1:2" x14ac:dyDescent="0.15">
      <c r="A11926" t="s">
        <v>13510</v>
      </c>
      <c r="B11926" s="6">
        <v>826675</v>
      </c>
    </row>
    <row r="11927" spans="1:2" x14ac:dyDescent="0.15">
      <c r="A11927" t="s">
        <v>13511</v>
      </c>
      <c r="B11927" s="6">
        <v>1159508</v>
      </c>
    </row>
    <row r="11928" spans="1:2" x14ac:dyDescent="0.15">
      <c r="A11928" t="s">
        <v>13512</v>
      </c>
      <c r="B11928" s="6">
        <v>1812360</v>
      </c>
    </row>
    <row r="11929" spans="1:2" x14ac:dyDescent="0.15">
      <c r="A11929" t="s">
        <v>13513</v>
      </c>
      <c r="B11929" s="6">
        <v>1812360</v>
      </c>
    </row>
    <row r="11930" spans="1:2" x14ac:dyDescent="0.15">
      <c r="A11930" t="s">
        <v>13514</v>
      </c>
      <c r="B11930" s="6">
        <v>1849635</v>
      </c>
    </row>
    <row r="11931" spans="1:2" x14ac:dyDescent="0.15">
      <c r="A11931" t="s">
        <v>13515</v>
      </c>
      <c r="B11931" s="6">
        <v>1849635</v>
      </c>
    </row>
    <row r="11932" spans="1:2" x14ac:dyDescent="0.15">
      <c r="A11932" t="s">
        <v>13516</v>
      </c>
      <c r="B11932" s="6">
        <v>1865045</v>
      </c>
    </row>
    <row r="11933" spans="1:2" x14ac:dyDescent="0.15">
      <c r="A11933" t="s">
        <v>13517</v>
      </c>
      <c r="B11933" s="6">
        <v>1836176</v>
      </c>
    </row>
    <row r="11934" spans="1:2" x14ac:dyDescent="0.15">
      <c r="A11934" t="s">
        <v>13518</v>
      </c>
      <c r="B11934" s="6">
        <v>1114446</v>
      </c>
    </row>
    <row r="11935" spans="1:2" x14ac:dyDescent="0.15">
      <c r="A11935" t="s">
        <v>13519</v>
      </c>
      <c r="B11935" s="6">
        <v>1705012</v>
      </c>
    </row>
    <row r="11936" spans="1:2" x14ac:dyDescent="0.15">
      <c r="A11936" t="s">
        <v>13520</v>
      </c>
      <c r="B11936" s="6">
        <v>1705012</v>
      </c>
    </row>
    <row r="11937" spans="1:2" x14ac:dyDescent="0.15">
      <c r="A11937" t="s">
        <v>13521</v>
      </c>
      <c r="B11937" s="6">
        <v>1838987</v>
      </c>
    </row>
    <row r="11938" spans="1:2" x14ac:dyDescent="0.15">
      <c r="A11938" t="s">
        <v>13522</v>
      </c>
      <c r="B11938" s="6">
        <v>1838987</v>
      </c>
    </row>
    <row r="11939" spans="1:2" x14ac:dyDescent="0.15">
      <c r="A11939" t="s">
        <v>13523</v>
      </c>
      <c r="B11939" s="6">
        <v>1839550</v>
      </c>
    </row>
    <row r="11940" spans="1:2" x14ac:dyDescent="0.15">
      <c r="A11940" t="s">
        <v>13524</v>
      </c>
      <c r="B11940" s="6">
        <v>1839550</v>
      </c>
    </row>
    <row r="11941" spans="1:2" x14ac:dyDescent="0.15">
      <c r="A11941" t="s">
        <v>13525</v>
      </c>
      <c r="B11941" s="6">
        <v>798941</v>
      </c>
    </row>
    <row r="11942" spans="1:2" x14ac:dyDescent="0.15">
      <c r="A11942" t="s">
        <v>13526</v>
      </c>
      <c r="B11942" s="6">
        <v>798941</v>
      </c>
    </row>
    <row r="11943" spans="1:2" x14ac:dyDescent="0.15">
      <c r="A11943" t="s">
        <v>13527</v>
      </c>
      <c r="B11943" s="6">
        <v>1464963</v>
      </c>
    </row>
    <row r="11944" spans="1:2" x14ac:dyDescent="0.15">
      <c r="A11944" t="s">
        <v>13528</v>
      </c>
      <c r="B11944" s="6">
        <v>886128</v>
      </c>
    </row>
    <row r="11945" spans="1:2" x14ac:dyDescent="0.15">
      <c r="A11945" t="s">
        <v>13529</v>
      </c>
      <c r="B11945" s="6">
        <v>1562528</v>
      </c>
    </row>
    <row r="11946" spans="1:2" x14ac:dyDescent="0.15">
      <c r="A11946" t="s">
        <v>13530</v>
      </c>
      <c r="B11946" s="6">
        <v>1823733</v>
      </c>
    </row>
    <row r="11947" spans="1:2" x14ac:dyDescent="0.15">
      <c r="A11947" t="s">
        <v>13531</v>
      </c>
      <c r="B11947" s="6">
        <v>1823733</v>
      </c>
    </row>
    <row r="11948" spans="1:2" x14ac:dyDescent="0.15">
      <c r="A11948" t="s">
        <v>13532</v>
      </c>
      <c r="B11948" s="6">
        <v>1408534</v>
      </c>
    </row>
    <row r="11949" spans="1:2" x14ac:dyDescent="0.15">
      <c r="A11949" t="s">
        <v>13533</v>
      </c>
      <c r="B11949" s="6">
        <v>1906133</v>
      </c>
    </row>
    <row r="11950" spans="1:2" x14ac:dyDescent="0.15">
      <c r="A11950" t="s">
        <v>13534</v>
      </c>
      <c r="B11950" s="6">
        <v>1906133</v>
      </c>
    </row>
    <row r="11951" spans="1:2" x14ac:dyDescent="0.15">
      <c r="A11951" t="s">
        <v>13535</v>
      </c>
      <c r="B11951" s="6">
        <v>1591890</v>
      </c>
    </row>
    <row r="11952" spans="1:2" x14ac:dyDescent="0.15">
      <c r="A11952" t="s">
        <v>13536</v>
      </c>
      <c r="B11952" s="6">
        <v>1852407</v>
      </c>
    </row>
    <row r="11953" spans="1:2" x14ac:dyDescent="0.15">
      <c r="A11953" t="s">
        <v>13537</v>
      </c>
      <c r="B11953" s="6">
        <v>1852407</v>
      </c>
    </row>
    <row r="11954" spans="1:2" x14ac:dyDescent="0.15">
      <c r="A11954" t="s">
        <v>13538</v>
      </c>
      <c r="B11954" s="6">
        <v>1852407</v>
      </c>
    </row>
    <row r="11955" spans="1:2" x14ac:dyDescent="0.15">
      <c r="A11955" t="s">
        <v>13539</v>
      </c>
      <c r="B11955" s="6">
        <v>1805521</v>
      </c>
    </row>
    <row r="11956" spans="1:2" x14ac:dyDescent="0.15">
      <c r="A11956" t="s">
        <v>13540</v>
      </c>
      <c r="B11956" s="6">
        <v>1114446</v>
      </c>
    </row>
    <row r="11957" spans="1:2" x14ac:dyDescent="0.15">
      <c r="A11957" t="s">
        <v>13541</v>
      </c>
      <c r="B11957" s="6">
        <v>1900402</v>
      </c>
    </row>
    <row r="11958" spans="1:2" x14ac:dyDescent="0.15">
      <c r="A11958" t="s">
        <v>13542</v>
      </c>
      <c r="B11958" s="6">
        <v>1900402</v>
      </c>
    </row>
    <row r="11959" spans="1:2" x14ac:dyDescent="0.15">
      <c r="A11959" t="s">
        <v>13543</v>
      </c>
      <c r="B11959" s="6">
        <v>1821159</v>
      </c>
    </row>
    <row r="11960" spans="1:2" x14ac:dyDescent="0.15">
      <c r="A11960" t="s">
        <v>13544</v>
      </c>
      <c r="B11960" s="6">
        <v>1861121</v>
      </c>
    </row>
    <row r="11961" spans="1:2" x14ac:dyDescent="0.15">
      <c r="A11961" t="s">
        <v>13545</v>
      </c>
      <c r="B11961" s="6">
        <v>1861121</v>
      </c>
    </row>
    <row r="11962" spans="1:2" x14ac:dyDescent="0.15">
      <c r="A11962" t="s">
        <v>13546</v>
      </c>
      <c r="B11962" s="6">
        <v>1800347</v>
      </c>
    </row>
    <row r="11963" spans="1:2" x14ac:dyDescent="0.15">
      <c r="A11963" t="s">
        <v>13547</v>
      </c>
      <c r="B11963" s="6">
        <v>1822929</v>
      </c>
    </row>
    <row r="11964" spans="1:2" x14ac:dyDescent="0.15">
      <c r="A11964" t="s">
        <v>13548</v>
      </c>
      <c r="B11964" s="6">
        <v>1822929</v>
      </c>
    </row>
    <row r="11965" spans="1:2" x14ac:dyDescent="0.15">
      <c r="A11965" t="s">
        <v>13549</v>
      </c>
      <c r="B11965" s="6">
        <v>1415311</v>
      </c>
    </row>
    <row r="11966" spans="1:2" x14ac:dyDescent="0.15">
      <c r="A11966" t="s">
        <v>13550</v>
      </c>
      <c r="B11966" s="6">
        <v>1415311</v>
      </c>
    </row>
    <row r="11967" spans="1:2" x14ac:dyDescent="0.15">
      <c r="A11967" t="s">
        <v>13551</v>
      </c>
      <c r="B11967" s="6">
        <v>1716586</v>
      </c>
    </row>
    <row r="11968" spans="1:2" x14ac:dyDescent="0.15">
      <c r="A11968" t="s">
        <v>13552</v>
      </c>
      <c r="B11968" s="6">
        <v>1114446</v>
      </c>
    </row>
    <row r="11969" spans="1:2" x14ac:dyDescent="0.15">
      <c r="A11969" t="s">
        <v>13553</v>
      </c>
      <c r="B11969" s="6">
        <v>1814728</v>
      </c>
    </row>
    <row r="11970" spans="1:2" x14ac:dyDescent="0.15">
      <c r="A11970" t="s">
        <v>13554</v>
      </c>
      <c r="B11970" s="6">
        <v>1482753</v>
      </c>
    </row>
    <row r="11971" spans="1:2" x14ac:dyDescent="0.15">
      <c r="A11971" t="s">
        <v>13555</v>
      </c>
      <c r="B11971" s="6">
        <v>1276187</v>
      </c>
    </row>
    <row r="11972" spans="1:2" x14ac:dyDescent="0.15">
      <c r="A11972" t="s">
        <v>13556</v>
      </c>
      <c r="B11972" s="6">
        <v>1276187</v>
      </c>
    </row>
    <row r="11973" spans="1:2" x14ac:dyDescent="0.15">
      <c r="A11973" t="s">
        <v>13557</v>
      </c>
      <c r="B11973" s="6">
        <v>1276187</v>
      </c>
    </row>
    <row r="11974" spans="1:2" x14ac:dyDescent="0.15">
      <c r="A11974" t="s">
        <v>13558</v>
      </c>
      <c r="B11974" s="6">
        <v>1266806</v>
      </c>
    </row>
    <row r="11975" spans="1:2" x14ac:dyDescent="0.15">
      <c r="A11975" t="s">
        <v>13559</v>
      </c>
      <c r="B11975" s="6">
        <v>1834342</v>
      </c>
    </row>
    <row r="11976" spans="1:2" x14ac:dyDescent="0.15">
      <c r="A11976" t="s">
        <v>13560</v>
      </c>
      <c r="B11976" s="6">
        <v>1834342</v>
      </c>
    </row>
    <row r="11977" spans="1:2" x14ac:dyDescent="0.15">
      <c r="A11977" t="s">
        <v>13561</v>
      </c>
      <c r="B11977" s="6">
        <v>1805385</v>
      </c>
    </row>
    <row r="11978" spans="1:2" x14ac:dyDescent="0.15">
      <c r="A11978" t="s">
        <v>13562</v>
      </c>
      <c r="B11978" s="6">
        <v>1867102</v>
      </c>
    </row>
    <row r="11979" spans="1:2" x14ac:dyDescent="0.15">
      <c r="A11979" t="s">
        <v>13563</v>
      </c>
      <c r="B11979" s="6">
        <v>1879373</v>
      </c>
    </row>
    <row r="11980" spans="1:2" x14ac:dyDescent="0.15">
      <c r="A11980" t="s">
        <v>13564</v>
      </c>
      <c r="B11980" s="6">
        <v>1879373</v>
      </c>
    </row>
    <row r="11981" spans="1:2" x14ac:dyDescent="0.15">
      <c r="A11981" t="s">
        <v>13565</v>
      </c>
      <c r="B11981" s="6">
        <v>1855555</v>
      </c>
    </row>
    <row r="11982" spans="1:2" x14ac:dyDescent="0.15">
      <c r="A11982" t="s">
        <v>13566</v>
      </c>
      <c r="B11982" s="6">
        <v>1855555</v>
      </c>
    </row>
    <row r="11983" spans="1:2" x14ac:dyDescent="0.15">
      <c r="A11983" t="s">
        <v>13567</v>
      </c>
      <c r="B11983" s="6">
        <v>1855555</v>
      </c>
    </row>
    <row r="11984" spans="1:2" x14ac:dyDescent="0.15">
      <c r="A11984" t="s">
        <v>13568</v>
      </c>
      <c r="B11984" s="6">
        <v>1889123</v>
      </c>
    </row>
    <row r="11985" spans="1:2" x14ac:dyDescent="0.15">
      <c r="A11985" t="s">
        <v>13569</v>
      </c>
      <c r="B11985" s="6">
        <v>1889123</v>
      </c>
    </row>
    <row r="11986" spans="1:2" x14ac:dyDescent="0.15">
      <c r="A11986" t="s">
        <v>13570</v>
      </c>
      <c r="B11986" s="6">
        <v>1784168</v>
      </c>
    </row>
    <row r="11987" spans="1:2" x14ac:dyDescent="0.15">
      <c r="A11987" t="s">
        <v>13571</v>
      </c>
      <c r="B11987" s="6">
        <v>1827980</v>
      </c>
    </row>
    <row r="11988" spans="1:2" x14ac:dyDescent="0.15">
      <c r="A11988" t="s">
        <v>13572</v>
      </c>
      <c r="B11988" s="6">
        <v>352960</v>
      </c>
    </row>
    <row r="11989" spans="1:2" x14ac:dyDescent="0.15">
      <c r="A11989" t="s">
        <v>13573</v>
      </c>
      <c r="B11989" s="6">
        <v>1817153</v>
      </c>
    </row>
    <row r="11990" spans="1:2" x14ac:dyDescent="0.15">
      <c r="A11990" t="s">
        <v>2524</v>
      </c>
      <c r="B11990" s="6">
        <v>1828522</v>
      </c>
    </row>
    <row r="11991" spans="1:2" x14ac:dyDescent="0.15">
      <c r="A11991" t="s">
        <v>13574</v>
      </c>
      <c r="B11991" s="6">
        <v>1411342</v>
      </c>
    </row>
    <row r="11992" spans="1:2" x14ac:dyDescent="0.15">
      <c r="A11992" t="s">
        <v>13575</v>
      </c>
      <c r="B11992" s="6">
        <v>1411342</v>
      </c>
    </row>
    <row r="11993" spans="1:2" x14ac:dyDescent="0.15">
      <c r="A11993" t="s">
        <v>13576</v>
      </c>
      <c r="B11993" s="6">
        <v>1025835</v>
      </c>
    </row>
    <row r="11994" spans="1:2" x14ac:dyDescent="0.15">
      <c r="A11994" t="s">
        <v>13577</v>
      </c>
      <c r="B11994" s="6">
        <v>1839434</v>
      </c>
    </row>
    <row r="11995" spans="1:2" x14ac:dyDescent="0.15">
      <c r="A11995" t="s">
        <v>13578</v>
      </c>
      <c r="B11995" s="6">
        <v>1839434</v>
      </c>
    </row>
    <row r="11996" spans="1:2" x14ac:dyDescent="0.15">
      <c r="A11996" t="s">
        <v>13579</v>
      </c>
      <c r="B11996" s="6">
        <v>1739104</v>
      </c>
    </row>
    <row r="11997" spans="1:2" x14ac:dyDescent="0.15">
      <c r="A11997" t="s">
        <v>13580</v>
      </c>
      <c r="B11997" s="6">
        <v>1754836</v>
      </c>
    </row>
    <row r="11998" spans="1:2" x14ac:dyDescent="0.15">
      <c r="A11998" t="s">
        <v>2545</v>
      </c>
      <c r="B11998" s="6">
        <v>1716947</v>
      </c>
    </row>
    <row r="11999" spans="1:2" x14ac:dyDescent="0.15">
      <c r="A11999" t="s">
        <v>13581</v>
      </c>
      <c r="B11999" s="6">
        <v>1816261</v>
      </c>
    </row>
    <row r="12000" spans="1:2" x14ac:dyDescent="0.15">
      <c r="A12000" t="s">
        <v>13582</v>
      </c>
      <c r="B12000" s="6">
        <v>1816261</v>
      </c>
    </row>
    <row r="12001" spans="1:2" x14ac:dyDescent="0.15">
      <c r="A12001" t="s">
        <v>13583</v>
      </c>
      <c r="B12001" s="6">
        <v>1870925</v>
      </c>
    </row>
    <row r="12002" spans="1:2" x14ac:dyDescent="0.15">
      <c r="A12002" t="s">
        <v>13584</v>
      </c>
      <c r="B12002" s="6">
        <v>1870925</v>
      </c>
    </row>
    <row r="12003" spans="1:2" x14ac:dyDescent="0.15">
      <c r="A12003" t="s">
        <v>2525</v>
      </c>
      <c r="B12003" s="6">
        <v>1638097</v>
      </c>
    </row>
    <row r="12004" spans="1:2" x14ac:dyDescent="0.15">
      <c r="A12004" t="s">
        <v>13585</v>
      </c>
      <c r="B12004" s="6">
        <v>895728</v>
      </c>
    </row>
    <row r="12005" spans="1:2" x14ac:dyDescent="0.15">
      <c r="A12005" t="s">
        <v>13586</v>
      </c>
      <c r="B12005" s="6">
        <v>1830180</v>
      </c>
    </row>
    <row r="12006" spans="1:2" x14ac:dyDescent="0.15">
      <c r="A12006" t="s">
        <v>13587</v>
      </c>
      <c r="B12006" s="6">
        <v>1045450</v>
      </c>
    </row>
    <row r="12007" spans="1:2" x14ac:dyDescent="0.15">
      <c r="A12007" t="s">
        <v>13588</v>
      </c>
      <c r="B12007" s="6">
        <v>1045450</v>
      </c>
    </row>
    <row r="12008" spans="1:2" x14ac:dyDescent="0.15">
      <c r="A12008" t="s">
        <v>13589</v>
      </c>
      <c r="B12008" s="6">
        <v>1506307</v>
      </c>
    </row>
    <row r="12009" spans="1:2" x14ac:dyDescent="0.15">
      <c r="A12009" t="s">
        <v>13590</v>
      </c>
      <c r="B12009" s="6">
        <v>1827248</v>
      </c>
    </row>
    <row r="12010" spans="1:2" x14ac:dyDescent="0.15">
      <c r="A12010" t="s">
        <v>13591</v>
      </c>
      <c r="B12010" s="6">
        <v>1827248</v>
      </c>
    </row>
    <row r="12011" spans="1:2" x14ac:dyDescent="0.15">
      <c r="A12011" t="s">
        <v>13592</v>
      </c>
      <c r="B12011" s="6">
        <v>1805077</v>
      </c>
    </row>
    <row r="12012" spans="1:2" x14ac:dyDescent="0.15">
      <c r="A12012" t="s">
        <v>13593</v>
      </c>
      <c r="B12012" s="6">
        <v>1843862</v>
      </c>
    </row>
    <row r="12013" spans="1:2" x14ac:dyDescent="0.15">
      <c r="A12013" t="s">
        <v>13594</v>
      </c>
      <c r="B12013" s="6">
        <v>1843862</v>
      </c>
    </row>
    <row r="12014" spans="1:2" x14ac:dyDescent="0.15">
      <c r="A12014" t="s">
        <v>13595</v>
      </c>
      <c r="B12014" s="6">
        <v>1814287</v>
      </c>
    </row>
    <row r="12015" spans="1:2" x14ac:dyDescent="0.15">
      <c r="A12015" t="s">
        <v>13596</v>
      </c>
      <c r="B12015" s="6">
        <v>1582138</v>
      </c>
    </row>
    <row r="12016" spans="1:2" x14ac:dyDescent="0.15">
      <c r="A12016" t="s">
        <v>13597</v>
      </c>
      <c r="B12016" s="6">
        <v>1826729</v>
      </c>
    </row>
    <row r="12017" spans="1:2" x14ac:dyDescent="0.15">
      <c r="A12017" t="s">
        <v>13598</v>
      </c>
      <c r="B12017" s="6">
        <v>1826729</v>
      </c>
    </row>
    <row r="12018" spans="1:2" x14ac:dyDescent="0.15">
      <c r="A12018" t="s">
        <v>13599</v>
      </c>
      <c r="B12018" s="6">
        <v>1333986</v>
      </c>
    </row>
    <row r="12019" spans="1:2" x14ac:dyDescent="0.15">
      <c r="A12019" t="s">
        <v>13600</v>
      </c>
      <c r="B12019" s="6">
        <v>1333986</v>
      </c>
    </row>
    <row r="12020" spans="1:2" x14ac:dyDescent="0.15">
      <c r="A12020" t="s">
        <v>13601</v>
      </c>
      <c r="B12020" s="6">
        <v>1818221</v>
      </c>
    </row>
    <row r="12021" spans="1:2" x14ac:dyDescent="0.15">
      <c r="A12021" t="s">
        <v>13602</v>
      </c>
      <c r="B12021" s="6">
        <v>1818221</v>
      </c>
    </row>
    <row r="12022" spans="1:2" x14ac:dyDescent="0.15">
      <c r="A12022" t="s">
        <v>2544</v>
      </c>
      <c r="B12022" s="6">
        <v>1843762</v>
      </c>
    </row>
    <row r="12023" spans="1:2" x14ac:dyDescent="0.15">
      <c r="A12023" t="s">
        <v>13603</v>
      </c>
      <c r="B12023" s="6">
        <v>1865506</v>
      </c>
    </row>
    <row r="12024" spans="1:2" x14ac:dyDescent="0.15">
      <c r="A12024" t="s">
        <v>13604</v>
      </c>
      <c r="B12024" s="6">
        <v>1865506</v>
      </c>
    </row>
    <row r="12025" spans="1:2" x14ac:dyDescent="0.15">
      <c r="A12025" t="s">
        <v>13605</v>
      </c>
      <c r="B12025" s="6">
        <v>1841420</v>
      </c>
    </row>
    <row r="12026" spans="1:2" x14ac:dyDescent="0.15">
      <c r="A12026" t="s">
        <v>13606</v>
      </c>
      <c r="B12026" s="6">
        <v>1841420</v>
      </c>
    </row>
    <row r="12027" spans="1:2" x14ac:dyDescent="0.15">
      <c r="A12027" t="s">
        <v>13607</v>
      </c>
      <c r="B12027" s="6">
        <v>1760683</v>
      </c>
    </row>
    <row r="12028" spans="1:2" x14ac:dyDescent="0.15">
      <c r="A12028" t="s">
        <v>13608</v>
      </c>
      <c r="B12028" s="6">
        <v>1760683</v>
      </c>
    </row>
    <row r="12029" spans="1:2" x14ac:dyDescent="0.15">
      <c r="A12029" t="s">
        <v>13609</v>
      </c>
      <c r="B12029" s="6">
        <v>1760683</v>
      </c>
    </row>
    <row r="12030" spans="1:2" x14ac:dyDescent="0.15">
      <c r="A12030" t="s">
        <v>13610</v>
      </c>
      <c r="B12030" s="6">
        <v>1666175</v>
      </c>
    </row>
    <row r="12031" spans="1:2" x14ac:dyDescent="0.15">
      <c r="A12031" t="s">
        <v>13611</v>
      </c>
      <c r="B12031" s="6">
        <v>1844336</v>
      </c>
    </row>
    <row r="12032" spans="1:2" x14ac:dyDescent="0.15">
      <c r="A12032" t="s">
        <v>13612</v>
      </c>
      <c r="B12032" s="6">
        <v>1844336</v>
      </c>
    </row>
    <row r="12033" spans="1:2" x14ac:dyDescent="0.15">
      <c r="A12033" t="s">
        <v>13613</v>
      </c>
      <c r="B12033" s="6">
        <v>1839972</v>
      </c>
    </row>
    <row r="12034" spans="1:2" x14ac:dyDescent="0.15">
      <c r="A12034" t="s">
        <v>13614</v>
      </c>
      <c r="B12034" s="6">
        <v>1839972</v>
      </c>
    </row>
    <row r="12035" spans="1:2" x14ac:dyDescent="0.15">
      <c r="A12035" t="s">
        <v>13615</v>
      </c>
      <c r="B12035" s="6">
        <v>1889450</v>
      </c>
    </row>
    <row r="12036" spans="1:2" x14ac:dyDescent="0.15">
      <c r="A12036" t="s">
        <v>13616</v>
      </c>
      <c r="B12036" s="6">
        <v>1889450</v>
      </c>
    </row>
    <row r="12037" spans="1:2" x14ac:dyDescent="0.15">
      <c r="A12037" t="s">
        <v>13617</v>
      </c>
      <c r="B12037" s="6">
        <v>1839569</v>
      </c>
    </row>
    <row r="12038" spans="1:2" x14ac:dyDescent="0.15">
      <c r="A12038" t="s">
        <v>13618</v>
      </c>
      <c r="B12038" s="6">
        <v>1839569</v>
      </c>
    </row>
    <row r="12039" spans="1:2" x14ac:dyDescent="0.15">
      <c r="A12039" t="s">
        <v>13619</v>
      </c>
      <c r="B12039" s="6">
        <v>1829328</v>
      </c>
    </row>
    <row r="12040" spans="1:2" x14ac:dyDescent="0.15">
      <c r="A12040" t="s">
        <v>13620</v>
      </c>
      <c r="B12040" s="6">
        <v>1829328</v>
      </c>
    </row>
    <row r="12041" spans="1:2" x14ac:dyDescent="0.15">
      <c r="A12041" t="s">
        <v>13621</v>
      </c>
      <c r="B12041" s="6">
        <v>1832351</v>
      </c>
    </row>
    <row r="12042" spans="1:2" x14ac:dyDescent="0.15">
      <c r="A12042" t="s">
        <v>13622</v>
      </c>
      <c r="B12042" s="6">
        <v>1822862</v>
      </c>
    </row>
    <row r="12043" spans="1:2" x14ac:dyDescent="0.15">
      <c r="A12043" t="s">
        <v>13623</v>
      </c>
      <c r="B12043" s="6">
        <v>1822862</v>
      </c>
    </row>
    <row r="12044" spans="1:2" x14ac:dyDescent="0.15">
      <c r="A12044" t="s">
        <v>13624</v>
      </c>
      <c r="B12044" s="6">
        <v>1840225</v>
      </c>
    </row>
    <row r="12045" spans="1:2" x14ac:dyDescent="0.15">
      <c r="A12045" t="s">
        <v>13625</v>
      </c>
      <c r="B12045" s="6">
        <v>1840225</v>
      </c>
    </row>
    <row r="12046" spans="1:2" x14ac:dyDescent="0.15">
      <c r="A12046" t="s">
        <v>13626</v>
      </c>
      <c r="B12046" s="6">
        <v>1815737</v>
      </c>
    </row>
    <row r="12047" spans="1:2" x14ac:dyDescent="0.15">
      <c r="A12047" t="s">
        <v>13627</v>
      </c>
      <c r="B12047" s="6">
        <v>1834336</v>
      </c>
    </row>
    <row r="12048" spans="1:2" x14ac:dyDescent="0.15">
      <c r="A12048" t="s">
        <v>13628</v>
      </c>
      <c r="B12048" s="6">
        <v>1834336</v>
      </c>
    </row>
    <row r="12049" spans="1:2" x14ac:dyDescent="0.15">
      <c r="A12049" t="s">
        <v>13629</v>
      </c>
      <c r="B12049" s="6">
        <v>1832696</v>
      </c>
    </row>
    <row r="12050" spans="1:2" x14ac:dyDescent="0.15">
      <c r="A12050" t="s">
        <v>13630</v>
      </c>
      <c r="B12050" s="6">
        <v>1832696</v>
      </c>
    </row>
    <row r="12051" spans="1:2" x14ac:dyDescent="0.15">
      <c r="A12051" t="s">
        <v>13631</v>
      </c>
      <c r="B12051" s="6">
        <v>1590364</v>
      </c>
    </row>
    <row r="12052" spans="1:2" x14ac:dyDescent="0.15">
      <c r="A12052" t="s">
        <v>13632</v>
      </c>
      <c r="B12052" s="6">
        <v>1590364</v>
      </c>
    </row>
    <row r="12053" spans="1:2" x14ac:dyDescent="0.15">
      <c r="A12053" t="s">
        <v>13633</v>
      </c>
      <c r="B12053" s="6">
        <v>1590364</v>
      </c>
    </row>
    <row r="12054" spans="1:2" x14ac:dyDescent="0.15">
      <c r="A12054" t="s">
        <v>13634</v>
      </c>
      <c r="B12054" s="6">
        <v>1590364</v>
      </c>
    </row>
    <row r="12055" spans="1:2" x14ac:dyDescent="0.15">
      <c r="A12055" t="s">
        <v>13635</v>
      </c>
      <c r="B12055" s="6">
        <v>1590364</v>
      </c>
    </row>
    <row r="12056" spans="1:2" x14ac:dyDescent="0.15">
      <c r="A12056" t="s">
        <v>13636</v>
      </c>
      <c r="B12056" s="6">
        <v>1590364</v>
      </c>
    </row>
    <row r="12057" spans="1:2" x14ac:dyDescent="0.15">
      <c r="A12057" t="s">
        <v>13637</v>
      </c>
      <c r="B12057" s="6">
        <v>1846288</v>
      </c>
    </row>
    <row r="12058" spans="1:2" x14ac:dyDescent="0.15">
      <c r="A12058" t="s">
        <v>13638</v>
      </c>
      <c r="B12058" s="6">
        <v>1846288</v>
      </c>
    </row>
    <row r="12059" spans="1:2" x14ac:dyDescent="0.15">
      <c r="A12059" t="s">
        <v>13639</v>
      </c>
      <c r="B12059" s="6">
        <v>1839824</v>
      </c>
    </row>
    <row r="12060" spans="1:2" x14ac:dyDescent="0.15">
      <c r="A12060" t="s">
        <v>13640</v>
      </c>
      <c r="B12060" s="6">
        <v>1839824</v>
      </c>
    </row>
    <row r="12061" spans="1:2" x14ac:dyDescent="0.15">
      <c r="A12061" t="s">
        <v>13641</v>
      </c>
      <c r="B12061" s="6">
        <v>1841125</v>
      </c>
    </row>
    <row r="12062" spans="1:2" x14ac:dyDescent="0.15">
      <c r="A12062" t="s">
        <v>13642</v>
      </c>
      <c r="B12062" s="6">
        <v>1841125</v>
      </c>
    </row>
    <row r="12063" spans="1:2" x14ac:dyDescent="0.15">
      <c r="A12063" t="s">
        <v>13643</v>
      </c>
      <c r="B12063" s="6">
        <v>1321741</v>
      </c>
    </row>
    <row r="12064" spans="1:2" x14ac:dyDescent="0.15">
      <c r="A12064" t="s">
        <v>13644</v>
      </c>
      <c r="B12064" s="6">
        <v>1321741</v>
      </c>
    </row>
    <row r="12065" spans="1:2" x14ac:dyDescent="0.15">
      <c r="A12065" t="s">
        <v>13645</v>
      </c>
      <c r="B12065" s="6">
        <v>794685</v>
      </c>
    </row>
    <row r="12066" spans="1:2" x14ac:dyDescent="0.15">
      <c r="A12066" t="s">
        <v>13646</v>
      </c>
      <c r="B12066" s="6">
        <v>1817565</v>
      </c>
    </row>
    <row r="12067" spans="1:2" x14ac:dyDescent="0.15">
      <c r="A12067" t="s">
        <v>13647</v>
      </c>
      <c r="B12067" s="6">
        <v>1824434</v>
      </c>
    </row>
    <row r="12068" spans="1:2" x14ac:dyDescent="0.15">
      <c r="A12068" t="s">
        <v>13648</v>
      </c>
      <c r="B12068" s="6">
        <v>1824434</v>
      </c>
    </row>
    <row r="12069" spans="1:2" x14ac:dyDescent="0.15">
      <c r="A12069" t="s">
        <v>13649</v>
      </c>
      <c r="B12069" s="6">
        <v>1828183</v>
      </c>
    </row>
    <row r="12070" spans="1:2" x14ac:dyDescent="0.15">
      <c r="A12070" t="s">
        <v>13650</v>
      </c>
      <c r="B12070" s="6">
        <v>1828183</v>
      </c>
    </row>
    <row r="12071" spans="1:2" x14ac:dyDescent="0.15">
      <c r="A12071" t="s">
        <v>13651</v>
      </c>
      <c r="B12071" s="6">
        <v>352960</v>
      </c>
    </row>
    <row r="12072" spans="1:2" x14ac:dyDescent="0.15">
      <c r="A12072" t="s">
        <v>13652</v>
      </c>
      <c r="B12072" s="6">
        <v>700564</v>
      </c>
    </row>
    <row r="12073" spans="1:2" x14ac:dyDescent="0.15">
      <c r="A12073" t="s">
        <v>13653</v>
      </c>
      <c r="B12073" s="6">
        <v>1853112</v>
      </c>
    </row>
    <row r="12074" spans="1:2" x14ac:dyDescent="0.15">
      <c r="A12074" t="s">
        <v>13654</v>
      </c>
      <c r="B12074" s="6">
        <v>1853112</v>
      </c>
    </row>
    <row r="12075" spans="1:2" x14ac:dyDescent="0.15">
      <c r="A12075" t="s">
        <v>13655</v>
      </c>
      <c r="B12075" s="6">
        <v>1876714</v>
      </c>
    </row>
    <row r="12076" spans="1:2" x14ac:dyDescent="0.15">
      <c r="A12076" t="s">
        <v>13656</v>
      </c>
      <c r="B12076" s="6">
        <v>1876714</v>
      </c>
    </row>
    <row r="12077" spans="1:2" x14ac:dyDescent="0.15">
      <c r="A12077" t="s">
        <v>13657</v>
      </c>
      <c r="B12077" s="6">
        <v>1804469</v>
      </c>
    </row>
    <row r="12078" spans="1:2" x14ac:dyDescent="0.15">
      <c r="A12078" t="s">
        <v>13658</v>
      </c>
      <c r="B12078" s="6">
        <v>1780232</v>
      </c>
    </row>
    <row r="12079" spans="1:2" x14ac:dyDescent="0.15">
      <c r="A12079" t="s">
        <v>13659</v>
      </c>
      <c r="B12079" s="6">
        <v>1845459</v>
      </c>
    </row>
    <row r="12080" spans="1:2" x14ac:dyDescent="0.15">
      <c r="A12080" t="s">
        <v>13660</v>
      </c>
      <c r="B12080" s="6">
        <v>1845459</v>
      </c>
    </row>
    <row r="12081" spans="1:2" x14ac:dyDescent="0.15">
      <c r="A12081" t="s">
        <v>13661</v>
      </c>
      <c r="B12081" s="6">
        <v>1823896</v>
      </c>
    </row>
    <row r="12082" spans="1:2" x14ac:dyDescent="0.15">
      <c r="A12082" t="s">
        <v>13662</v>
      </c>
      <c r="B12082" s="6">
        <v>1823896</v>
      </c>
    </row>
    <row r="12083" spans="1:2" x14ac:dyDescent="0.15">
      <c r="A12083" t="s">
        <v>13663</v>
      </c>
      <c r="B12083" s="6">
        <v>1260729</v>
      </c>
    </row>
    <row r="12084" spans="1:2" x14ac:dyDescent="0.15">
      <c r="A12084" t="s">
        <v>13664</v>
      </c>
      <c r="B12084" s="6">
        <v>927971</v>
      </c>
    </row>
    <row r="12085" spans="1:2" x14ac:dyDescent="0.15">
      <c r="A12085" t="s">
        <v>13665</v>
      </c>
      <c r="B12085" s="6">
        <v>927971</v>
      </c>
    </row>
    <row r="12086" spans="1:2" x14ac:dyDescent="0.15">
      <c r="A12086" t="s">
        <v>13666</v>
      </c>
      <c r="B12086" s="6">
        <v>1858007</v>
      </c>
    </row>
    <row r="12087" spans="1:2" x14ac:dyDescent="0.15">
      <c r="A12087" t="s">
        <v>13667</v>
      </c>
      <c r="B12087" s="6">
        <v>1858007</v>
      </c>
    </row>
    <row r="12088" spans="1:2" x14ac:dyDescent="0.15">
      <c r="A12088" t="s">
        <v>13668</v>
      </c>
      <c r="B12088" s="6">
        <v>1858007</v>
      </c>
    </row>
    <row r="12089" spans="1:2" x14ac:dyDescent="0.15">
      <c r="A12089" t="s">
        <v>13669</v>
      </c>
      <c r="B12089" s="6">
        <v>1856774</v>
      </c>
    </row>
    <row r="12090" spans="1:2" x14ac:dyDescent="0.15">
      <c r="A12090" t="s">
        <v>13670</v>
      </c>
      <c r="B12090" s="6">
        <v>1856774</v>
      </c>
    </row>
    <row r="12091" spans="1:2" x14ac:dyDescent="0.15">
      <c r="A12091" t="s">
        <v>13671</v>
      </c>
      <c r="B12091" s="6">
        <v>1675033</v>
      </c>
    </row>
    <row r="12092" spans="1:2" x14ac:dyDescent="0.15">
      <c r="A12092" t="s">
        <v>13672</v>
      </c>
      <c r="B12092" s="6">
        <v>1675033</v>
      </c>
    </row>
    <row r="12093" spans="1:2" x14ac:dyDescent="0.15">
      <c r="A12093" t="s">
        <v>13673</v>
      </c>
      <c r="B12093" s="6">
        <v>1675033</v>
      </c>
    </row>
    <row r="12094" spans="1:2" x14ac:dyDescent="0.15">
      <c r="A12094" t="s">
        <v>13674</v>
      </c>
      <c r="B12094" s="6">
        <v>1834489</v>
      </c>
    </row>
    <row r="12095" spans="1:2" x14ac:dyDescent="0.15">
      <c r="A12095" t="s">
        <v>13675</v>
      </c>
      <c r="B12095" s="6">
        <v>1852061</v>
      </c>
    </row>
    <row r="12096" spans="1:2" x14ac:dyDescent="0.15">
      <c r="A12096" t="s">
        <v>13676</v>
      </c>
      <c r="B12096" s="6">
        <v>1839121</v>
      </c>
    </row>
    <row r="12097" spans="1:2" x14ac:dyDescent="0.15">
      <c r="A12097" t="s">
        <v>13677</v>
      </c>
      <c r="B12097" s="6">
        <v>1839121</v>
      </c>
    </row>
    <row r="12098" spans="1:2" x14ac:dyDescent="0.15">
      <c r="A12098" t="s">
        <v>13678</v>
      </c>
      <c r="B12098" s="6">
        <v>1838513</v>
      </c>
    </row>
    <row r="12099" spans="1:2" x14ac:dyDescent="0.15">
      <c r="A12099" t="s">
        <v>13679</v>
      </c>
      <c r="B12099" s="6">
        <v>1838513</v>
      </c>
    </row>
    <row r="12100" spans="1:2" x14ac:dyDescent="0.15">
      <c r="A12100" t="s">
        <v>13680</v>
      </c>
      <c r="B12100" s="6">
        <v>312070</v>
      </c>
    </row>
    <row r="12101" spans="1:2" x14ac:dyDescent="0.15">
      <c r="A12101" t="s">
        <v>13681</v>
      </c>
      <c r="B12101" s="6">
        <v>1822792</v>
      </c>
    </row>
    <row r="12102" spans="1:2" x14ac:dyDescent="0.15">
      <c r="A12102" t="s">
        <v>13682</v>
      </c>
      <c r="B12102" s="6">
        <v>1822792</v>
      </c>
    </row>
    <row r="12103" spans="1:2" x14ac:dyDescent="0.15">
      <c r="A12103" t="s">
        <v>13683</v>
      </c>
      <c r="B12103" s="6">
        <v>1822792</v>
      </c>
    </row>
    <row r="12104" spans="1:2" x14ac:dyDescent="0.15">
      <c r="A12104" t="s">
        <v>13684</v>
      </c>
      <c r="B12104" s="6">
        <v>1378701</v>
      </c>
    </row>
    <row r="12105" spans="1:2" x14ac:dyDescent="0.15">
      <c r="A12105" t="s">
        <v>13685</v>
      </c>
      <c r="B12105" s="6">
        <v>1858912</v>
      </c>
    </row>
    <row r="12106" spans="1:2" x14ac:dyDescent="0.15">
      <c r="A12106" t="s">
        <v>13686</v>
      </c>
      <c r="B12106" s="6">
        <v>1858912</v>
      </c>
    </row>
    <row r="12107" spans="1:2" x14ac:dyDescent="0.15">
      <c r="A12107" t="s">
        <v>13687</v>
      </c>
      <c r="B12107" s="6">
        <v>1819796</v>
      </c>
    </row>
    <row r="12108" spans="1:2" x14ac:dyDescent="0.15">
      <c r="A12108" t="s">
        <v>13688</v>
      </c>
      <c r="B12108" s="6">
        <v>312070</v>
      </c>
    </row>
    <row r="12109" spans="1:2" x14ac:dyDescent="0.15">
      <c r="A12109" t="s">
        <v>13689</v>
      </c>
      <c r="B12109" s="6">
        <v>1799983</v>
      </c>
    </row>
    <row r="12110" spans="1:2" x14ac:dyDescent="0.15">
      <c r="A12110" t="s">
        <v>13690</v>
      </c>
      <c r="B12110" s="6">
        <v>1379606</v>
      </c>
    </row>
    <row r="12111" spans="1:2" x14ac:dyDescent="0.15">
      <c r="A12111" t="s">
        <v>13691</v>
      </c>
      <c r="B12111" s="6">
        <v>1828326</v>
      </c>
    </row>
    <row r="12112" spans="1:2" x14ac:dyDescent="0.15">
      <c r="A12112" t="s">
        <v>13692</v>
      </c>
      <c r="B12112" s="6">
        <v>1828326</v>
      </c>
    </row>
    <row r="12113" spans="1:2" x14ac:dyDescent="0.15">
      <c r="A12113" t="s">
        <v>13693</v>
      </c>
      <c r="B12113" s="6">
        <v>35527</v>
      </c>
    </row>
    <row r="12114" spans="1:2" x14ac:dyDescent="0.15">
      <c r="A12114" t="s">
        <v>13694</v>
      </c>
      <c r="B12114" s="6">
        <v>35527</v>
      </c>
    </row>
    <row r="12115" spans="1:2" x14ac:dyDescent="0.15">
      <c r="A12115" t="s">
        <v>13695</v>
      </c>
      <c r="B12115" s="6">
        <v>1823855</v>
      </c>
    </row>
    <row r="12116" spans="1:2" x14ac:dyDescent="0.15">
      <c r="A12116" t="s">
        <v>13696</v>
      </c>
      <c r="B12116" s="6">
        <v>1823855</v>
      </c>
    </row>
    <row r="12117" spans="1:2" x14ac:dyDescent="0.15">
      <c r="A12117" t="s">
        <v>13697</v>
      </c>
      <c r="B12117" s="6">
        <v>1864943</v>
      </c>
    </row>
    <row r="12118" spans="1:2" x14ac:dyDescent="0.15">
      <c r="A12118" t="s">
        <v>13698</v>
      </c>
      <c r="B12118" s="6">
        <v>1851182</v>
      </c>
    </row>
    <row r="12119" spans="1:2" x14ac:dyDescent="0.15">
      <c r="A12119" t="s">
        <v>13699</v>
      </c>
      <c r="B12119" s="6">
        <v>1851182</v>
      </c>
    </row>
    <row r="12120" spans="1:2" x14ac:dyDescent="0.15">
      <c r="A12120" t="s">
        <v>13700</v>
      </c>
      <c r="B12120" s="6">
        <v>36966</v>
      </c>
    </row>
    <row r="12121" spans="1:2" x14ac:dyDescent="0.15">
      <c r="A12121" t="s">
        <v>13701</v>
      </c>
      <c r="B12121" s="6">
        <v>36966</v>
      </c>
    </row>
    <row r="12122" spans="1:2" x14ac:dyDescent="0.15">
      <c r="A12122" t="s">
        <v>13702</v>
      </c>
      <c r="B12122" s="6">
        <v>36966</v>
      </c>
    </row>
    <row r="12123" spans="1:2" x14ac:dyDescent="0.15">
      <c r="A12123" t="s">
        <v>13703</v>
      </c>
      <c r="B12123" s="6">
        <v>36966</v>
      </c>
    </row>
    <row r="12124" spans="1:2" x14ac:dyDescent="0.15">
      <c r="A12124" t="s">
        <v>13704</v>
      </c>
      <c r="B12124" s="6">
        <v>36966</v>
      </c>
    </row>
    <row r="12125" spans="1:2" x14ac:dyDescent="0.15">
      <c r="A12125" t="s">
        <v>13705</v>
      </c>
      <c r="B12125" s="6">
        <v>1114446</v>
      </c>
    </row>
    <row r="12126" spans="1:2" x14ac:dyDescent="0.15">
      <c r="A12126" t="s">
        <v>13706</v>
      </c>
      <c r="B12126" s="6">
        <v>862831</v>
      </c>
    </row>
    <row r="12127" spans="1:2" x14ac:dyDescent="0.15">
      <c r="A12127" t="s">
        <v>13707</v>
      </c>
      <c r="B12127" s="6">
        <v>1854480</v>
      </c>
    </row>
    <row r="12128" spans="1:2" x14ac:dyDescent="0.15">
      <c r="A12128" t="s">
        <v>13708</v>
      </c>
      <c r="B12128" s="6">
        <v>1854480</v>
      </c>
    </row>
    <row r="12129" spans="1:2" x14ac:dyDescent="0.15">
      <c r="A12129" t="s">
        <v>13709</v>
      </c>
      <c r="B12129" s="6">
        <v>1855693</v>
      </c>
    </row>
    <row r="12130" spans="1:2" x14ac:dyDescent="0.15">
      <c r="A12130" t="s">
        <v>13710</v>
      </c>
      <c r="B12130" s="6">
        <v>1855693</v>
      </c>
    </row>
    <row r="12131" spans="1:2" x14ac:dyDescent="0.15">
      <c r="A12131" t="s">
        <v>13711</v>
      </c>
      <c r="B12131" s="6">
        <v>1114446</v>
      </c>
    </row>
    <row r="12132" spans="1:2" x14ac:dyDescent="0.15">
      <c r="A12132" t="s">
        <v>13712</v>
      </c>
      <c r="B12132" s="6">
        <v>1844650</v>
      </c>
    </row>
    <row r="12133" spans="1:2" x14ac:dyDescent="0.15">
      <c r="A12133" t="s">
        <v>13713</v>
      </c>
      <c r="B12133" s="6">
        <v>1844650</v>
      </c>
    </row>
    <row r="12134" spans="1:2" x14ac:dyDescent="0.15">
      <c r="A12134" t="s">
        <v>13714</v>
      </c>
      <c r="B12134" s="6">
        <v>1822219</v>
      </c>
    </row>
    <row r="12135" spans="1:2" x14ac:dyDescent="0.15">
      <c r="A12135" t="s">
        <v>13715</v>
      </c>
      <c r="B12135" s="6">
        <v>1831481</v>
      </c>
    </row>
    <row r="12136" spans="1:2" x14ac:dyDescent="0.15">
      <c r="A12136" t="s">
        <v>13716</v>
      </c>
      <c r="B12136" s="6">
        <v>1831481</v>
      </c>
    </row>
    <row r="12137" spans="1:2" x14ac:dyDescent="0.15">
      <c r="A12137" t="s">
        <v>13717</v>
      </c>
      <c r="B12137" s="6">
        <v>1703785</v>
      </c>
    </row>
    <row r="12138" spans="1:2" x14ac:dyDescent="0.15">
      <c r="A12138" t="s">
        <v>13718</v>
      </c>
      <c r="B12138" s="6">
        <v>1026214</v>
      </c>
    </row>
    <row r="12139" spans="1:2" x14ac:dyDescent="0.15">
      <c r="A12139" t="s">
        <v>13719</v>
      </c>
      <c r="B12139" s="6">
        <v>1842916</v>
      </c>
    </row>
    <row r="12140" spans="1:2" x14ac:dyDescent="0.15">
      <c r="A12140" t="s">
        <v>13720</v>
      </c>
      <c r="B12140" s="6">
        <v>927971</v>
      </c>
    </row>
    <row r="12141" spans="1:2" x14ac:dyDescent="0.15">
      <c r="A12141" t="s">
        <v>13721</v>
      </c>
      <c r="B12141" s="6">
        <v>1829426</v>
      </c>
    </row>
    <row r="12142" spans="1:2" x14ac:dyDescent="0.15">
      <c r="A12142" t="s">
        <v>13722</v>
      </c>
      <c r="B12142" s="6">
        <v>1829999</v>
      </c>
    </row>
    <row r="12143" spans="1:2" x14ac:dyDescent="0.15">
      <c r="A12143" t="s">
        <v>13723</v>
      </c>
      <c r="B12143" s="6">
        <v>37996</v>
      </c>
    </row>
    <row r="12144" spans="1:2" x14ac:dyDescent="0.15">
      <c r="A12144" t="s">
        <v>13724</v>
      </c>
      <c r="B12144" s="6">
        <v>37996</v>
      </c>
    </row>
    <row r="12145" spans="1:2" x14ac:dyDescent="0.15">
      <c r="A12145" t="s">
        <v>13725</v>
      </c>
      <c r="B12145" s="6">
        <v>883569</v>
      </c>
    </row>
    <row r="12146" spans="1:2" x14ac:dyDescent="0.15">
      <c r="A12146" t="s">
        <v>13726</v>
      </c>
      <c r="B12146" s="6">
        <v>1862068</v>
      </c>
    </row>
    <row r="12147" spans="1:2" x14ac:dyDescent="0.15">
      <c r="A12147" t="s">
        <v>13727</v>
      </c>
      <c r="B12147" s="6">
        <v>1862068</v>
      </c>
    </row>
    <row r="12148" spans="1:2" x14ac:dyDescent="0.15">
      <c r="A12148" t="s">
        <v>13728</v>
      </c>
      <c r="B12148" s="6">
        <v>1828937</v>
      </c>
    </row>
    <row r="12149" spans="1:2" x14ac:dyDescent="0.15">
      <c r="A12149" t="s">
        <v>13729</v>
      </c>
      <c r="B12149" s="6">
        <v>310522</v>
      </c>
    </row>
    <row r="12150" spans="1:2" x14ac:dyDescent="0.15">
      <c r="A12150" t="s">
        <v>13730</v>
      </c>
      <c r="B12150" s="6">
        <v>1857855</v>
      </c>
    </row>
    <row r="12151" spans="1:2" x14ac:dyDescent="0.15">
      <c r="A12151" t="s">
        <v>13731</v>
      </c>
      <c r="B12151" s="6">
        <v>1857855</v>
      </c>
    </row>
    <row r="12152" spans="1:2" x14ac:dyDescent="0.15">
      <c r="A12152" t="s">
        <v>13732</v>
      </c>
      <c r="B12152" s="6">
        <v>1026214</v>
      </c>
    </row>
    <row r="12153" spans="1:2" x14ac:dyDescent="0.15">
      <c r="A12153" t="s">
        <v>13733</v>
      </c>
      <c r="B12153" s="6">
        <v>1753706</v>
      </c>
    </row>
    <row r="12154" spans="1:2" x14ac:dyDescent="0.15">
      <c r="A12154" t="s">
        <v>13734</v>
      </c>
      <c r="B12154" s="6">
        <v>1132979</v>
      </c>
    </row>
    <row r="12155" spans="1:2" x14ac:dyDescent="0.15">
      <c r="A12155" t="s">
        <v>13735</v>
      </c>
      <c r="B12155" s="6">
        <v>1132979</v>
      </c>
    </row>
    <row r="12156" spans="1:2" x14ac:dyDescent="0.15">
      <c r="A12156" t="s">
        <v>13736</v>
      </c>
      <c r="B12156" s="6">
        <v>1132979</v>
      </c>
    </row>
    <row r="12157" spans="1:2" x14ac:dyDescent="0.15">
      <c r="A12157" t="s">
        <v>13737</v>
      </c>
      <c r="B12157" s="6">
        <v>1132979</v>
      </c>
    </row>
    <row r="12158" spans="1:2" x14ac:dyDescent="0.15">
      <c r="A12158" t="s">
        <v>13738</v>
      </c>
      <c r="B12158" s="6">
        <v>1132979</v>
      </c>
    </row>
    <row r="12159" spans="1:2" x14ac:dyDescent="0.15">
      <c r="A12159" t="s">
        <v>13739</v>
      </c>
      <c r="B12159" s="6">
        <v>1874495</v>
      </c>
    </row>
    <row r="12160" spans="1:2" x14ac:dyDescent="0.15">
      <c r="A12160" t="s">
        <v>13740</v>
      </c>
      <c r="B12160" s="6">
        <v>1874495</v>
      </c>
    </row>
    <row r="12161" spans="1:2" x14ac:dyDescent="0.15">
      <c r="A12161" t="s">
        <v>13741</v>
      </c>
      <c r="B12161" s="6">
        <v>1844224</v>
      </c>
    </row>
    <row r="12162" spans="1:2" x14ac:dyDescent="0.15">
      <c r="A12162" t="s">
        <v>13742</v>
      </c>
      <c r="B12162" s="6">
        <v>1827821</v>
      </c>
    </row>
    <row r="12163" spans="1:2" x14ac:dyDescent="0.15">
      <c r="A12163" t="s">
        <v>13743</v>
      </c>
      <c r="B12163" s="6">
        <v>1528930</v>
      </c>
    </row>
    <row r="12164" spans="1:2" x14ac:dyDescent="0.15">
      <c r="A12164" t="s">
        <v>13744</v>
      </c>
      <c r="B12164" s="6">
        <v>1849294</v>
      </c>
    </row>
    <row r="12165" spans="1:2" x14ac:dyDescent="0.15">
      <c r="A12165" t="s">
        <v>13745</v>
      </c>
      <c r="B12165" s="6">
        <v>1849294</v>
      </c>
    </row>
    <row r="12166" spans="1:2" x14ac:dyDescent="0.15">
      <c r="A12166" t="s">
        <v>13746</v>
      </c>
      <c r="B12166" s="6">
        <v>1825739</v>
      </c>
    </row>
    <row r="12167" spans="1:2" x14ac:dyDescent="0.15">
      <c r="A12167" t="s">
        <v>13747</v>
      </c>
      <c r="B12167" s="6">
        <v>1825739</v>
      </c>
    </row>
    <row r="12168" spans="1:2" x14ac:dyDescent="0.15">
      <c r="A12168" t="s">
        <v>13748</v>
      </c>
      <c r="B12168" s="6">
        <v>1840161</v>
      </c>
    </row>
    <row r="12169" spans="1:2" x14ac:dyDescent="0.15">
      <c r="A12169" t="s">
        <v>13749</v>
      </c>
      <c r="B12169" s="6">
        <v>1840161</v>
      </c>
    </row>
    <row r="12170" spans="1:2" x14ac:dyDescent="0.15">
      <c r="A12170" t="s">
        <v>13750</v>
      </c>
      <c r="B12170" s="6">
        <v>1501729</v>
      </c>
    </row>
    <row r="12171" spans="1:2" x14ac:dyDescent="0.15">
      <c r="A12171" t="s">
        <v>13751</v>
      </c>
      <c r="B12171" s="6">
        <v>1842883</v>
      </c>
    </row>
    <row r="12172" spans="1:2" x14ac:dyDescent="0.15">
      <c r="A12172" t="s">
        <v>13752</v>
      </c>
      <c r="B12172" s="6">
        <v>1842883</v>
      </c>
    </row>
    <row r="12173" spans="1:2" x14ac:dyDescent="0.15">
      <c r="A12173" t="s">
        <v>13753</v>
      </c>
      <c r="B12173" s="6">
        <v>712534</v>
      </c>
    </row>
    <row r="12174" spans="1:2" x14ac:dyDescent="0.15">
      <c r="A12174" t="s">
        <v>13754</v>
      </c>
      <c r="B12174" s="6">
        <v>1842223</v>
      </c>
    </row>
    <row r="12175" spans="1:2" x14ac:dyDescent="0.15">
      <c r="A12175" t="s">
        <v>13755</v>
      </c>
      <c r="B12175" s="6">
        <v>1842223</v>
      </c>
    </row>
  </sheetData>
  <hyperlinks>
    <hyperlink ref="I1" r:id="rId1" xr:uid="{D218A24A-AAF8-034E-9EC9-3153C4B37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V923"/>
  <sheetViews>
    <sheetView zoomScaleNormal="100" workbookViewId="0">
      <pane xSplit="1" topLeftCell="B1" activePane="topRight" state="frozen"/>
      <selection activeCell="A43" sqref="A43"/>
      <selection pane="topRight"/>
    </sheetView>
  </sheetViews>
  <sheetFormatPr baseColWidth="10" defaultColWidth="14.5" defaultRowHeight="15.75" customHeight="1" x14ac:dyDescent="0.2"/>
  <cols>
    <col min="1" max="1" width="9" style="154" customWidth="1"/>
    <col min="2" max="2" width="32.83203125" style="152" customWidth="1"/>
    <col min="3" max="3" width="50" style="139" customWidth="1"/>
    <col min="4" max="5" width="10.5" style="153" customWidth="1"/>
    <col min="6" max="6" width="75.33203125" style="154" customWidth="1"/>
    <col min="7" max="7" width="1.6640625" style="154" hidden="1" customWidth="1"/>
    <col min="8" max="8" width="9.1640625" style="169" customWidth="1"/>
    <col min="9" max="9" width="22.1640625" style="154" hidden="1" customWidth="1"/>
    <col min="10" max="10" width="18.6640625" style="164" customWidth="1"/>
    <col min="11" max="11" width="15" style="154" customWidth="1"/>
    <col min="12" max="12" width="12.33203125" style="74" customWidth="1"/>
    <col min="13" max="13" width="17.83203125" style="165" customWidth="1"/>
    <col min="14" max="14" width="12.1640625" style="139" customWidth="1"/>
    <col min="15" max="15" width="11.6640625" style="139" customWidth="1"/>
    <col min="16" max="16" width="20" style="166" customWidth="1"/>
    <col min="17" max="17" width="18" style="166" customWidth="1"/>
    <col min="18" max="18" width="19.6640625" style="166" customWidth="1"/>
    <col min="19" max="19" width="23.1640625" style="166" customWidth="1"/>
    <col min="20" max="20" width="18.5" style="166" customWidth="1"/>
    <col min="21" max="21" width="25.6640625" style="166" customWidth="1"/>
    <col min="22" max="22" width="64.1640625" style="141" customWidth="1"/>
    <col min="23" max="24" width="14.5" style="139"/>
    <col min="25" max="26" width="14.5" style="66"/>
    <col min="27" max="27" width="14.5" style="67" customWidth="1"/>
    <col min="28" max="16384" width="14.5" style="59"/>
  </cols>
  <sheetData>
    <row r="1" spans="1:48" s="68" customFormat="1" ht="22" customHeight="1" x14ac:dyDescent="0.15">
      <c r="A1" s="144" t="s">
        <v>0</v>
      </c>
      <c r="B1" s="180" t="s">
        <v>1</v>
      </c>
      <c r="C1" s="145" t="s">
        <v>17291</v>
      </c>
      <c r="D1" s="171" t="s">
        <v>17282</v>
      </c>
      <c r="E1" s="146" t="s">
        <v>3</v>
      </c>
      <c r="F1" s="146" t="s">
        <v>17289</v>
      </c>
      <c r="G1" s="144" t="s">
        <v>4</v>
      </c>
      <c r="H1" s="122" t="s">
        <v>5</v>
      </c>
      <c r="I1" s="146" t="s">
        <v>6</v>
      </c>
      <c r="J1" s="147" t="s">
        <v>17192</v>
      </c>
      <c r="K1" s="148" t="s">
        <v>7</v>
      </c>
      <c r="L1" s="119" t="s">
        <v>8</v>
      </c>
      <c r="M1" s="149" t="s">
        <v>9</v>
      </c>
      <c r="N1" s="149" t="s">
        <v>10</v>
      </c>
      <c r="O1" s="149" t="s">
        <v>11</v>
      </c>
      <c r="P1" s="146" t="s">
        <v>16</v>
      </c>
      <c r="Q1" s="146" t="s">
        <v>17</v>
      </c>
      <c r="R1" s="146" t="s">
        <v>18</v>
      </c>
      <c r="S1" s="146" t="s">
        <v>14971</v>
      </c>
      <c r="T1" s="146" t="s">
        <v>19</v>
      </c>
      <c r="U1" s="146" t="s">
        <v>17191</v>
      </c>
      <c r="V1" s="150" t="s">
        <v>21</v>
      </c>
      <c r="W1" s="149" t="s">
        <v>12</v>
      </c>
      <c r="X1" s="149" t="s">
        <v>13</v>
      </c>
      <c r="Y1" s="42" t="s">
        <v>14</v>
      </c>
      <c r="Z1" s="42" t="s">
        <v>15</v>
      </c>
      <c r="AA1" s="181"/>
      <c r="AB1" s="182" t="s">
        <v>22</v>
      </c>
      <c r="AC1" s="182" t="s">
        <v>23</v>
      </c>
      <c r="AD1" s="182" t="s">
        <v>24</v>
      </c>
      <c r="AE1" s="182" t="s">
        <v>25</v>
      </c>
      <c r="AF1" s="183" t="s">
        <v>26</v>
      </c>
      <c r="AG1" s="183" t="s">
        <v>27</v>
      </c>
      <c r="AH1" s="183" t="s">
        <v>28</v>
      </c>
      <c r="AI1" s="183" t="s">
        <v>29</v>
      </c>
      <c r="AJ1" s="183" t="s">
        <v>30</v>
      </c>
      <c r="AK1" s="183" t="s">
        <v>31</v>
      </c>
      <c r="AL1" s="182" t="s">
        <v>32</v>
      </c>
      <c r="AM1" s="182" t="s">
        <v>33</v>
      </c>
      <c r="AN1" s="184" t="s">
        <v>34</v>
      </c>
      <c r="AO1" s="184" t="s">
        <v>35</v>
      </c>
      <c r="AP1" s="185" t="s">
        <v>36</v>
      </c>
      <c r="AQ1" s="185" t="s">
        <v>37</v>
      </c>
      <c r="AR1" s="185" t="s">
        <v>38</v>
      </c>
      <c r="AS1" s="186" t="s">
        <v>39</v>
      </c>
      <c r="AT1" s="186" t="s">
        <v>40</v>
      </c>
      <c r="AU1" s="186" t="s">
        <v>41</v>
      </c>
    </row>
    <row r="2" spans="1:48" s="54" customFormat="1" ht="14" customHeight="1" x14ac:dyDescent="0.2">
      <c r="A2" s="151" t="s">
        <v>209</v>
      </c>
      <c r="B2" s="152" t="s">
        <v>210</v>
      </c>
      <c r="C2" s="139" t="s">
        <v>211</v>
      </c>
      <c r="D2" s="153" t="s">
        <v>58</v>
      </c>
      <c r="E2" s="153"/>
      <c r="F2" s="154" t="s">
        <v>17274</v>
      </c>
      <c r="G2" s="151" t="e" vm="1">
        <v>#VALUE!</v>
      </c>
      <c r="H2" s="167" t="s">
        <v>46</v>
      </c>
      <c r="I2" s="154" t="str" cm="1">
        <f t="array" ref="I2">_FV(G2,"Description")</f>
        <v>Legend Biotech Corporation is a global, clinical-stage biopharmaceutical company. The Company is engaged in the discovery and development of cell therapies for oncology and other indications. Its lead product candidate, ciltacabtagene autoleucel (cilta-cel), referred to as LCAR- B38M, is an autologous chimeric antigen receptor (CAR-T) cell therapy that targets the B-cell maturation antigen (BCMA), which is a highly expressed protein in several hematologic malignancies, including multiple myeloma (MM). It has a portfolio of early stage autologous product candidates targeting various cancers, including, gastric cancer, and T cell Lymphoma (TCL), both of which are in investigator-initiated phase I clinical trials. It is developing CAR-T product candidates targeting CD20/CD22/CD19 for the treatment of Non-Hodgkins Lymphoma (NHL), diffuse large B-cell lymphoma (DLBCL), and acute lymphoblastic leukemia (ALL). It also has several allogeneic platforms under development targeting BCMA.</v>
      </c>
      <c r="J2" s="125" cm="1">
        <f t="array" ref="J2">_FV(G2,"Market cap",TRUE)/1000000000</f>
        <v>9.0782530000000001</v>
      </c>
      <c r="K2" s="99" cm="1">
        <f t="array" ref="K2">_FV(G2,"Price")</f>
        <v>54.23</v>
      </c>
      <c r="L2" s="74" t="s">
        <v>47</v>
      </c>
      <c r="M2" s="155" cm="1">
        <f t="array" ref="M2">_FV(G2,"Shares outstanding",TRUE)/1000000</f>
        <v>167.40280000000001</v>
      </c>
      <c r="N2" s="156">
        <v>60.06</v>
      </c>
      <c r="O2" s="156" t="s">
        <v>59</v>
      </c>
      <c r="P2" s="102" t="s">
        <v>13849</v>
      </c>
      <c r="Q2" s="157" t="s">
        <v>16372</v>
      </c>
      <c r="R2" s="157" t="s">
        <v>16373</v>
      </c>
      <c r="S2" s="158">
        <v>32.340000000000003</v>
      </c>
      <c r="T2" s="157" t="s">
        <v>16374</v>
      </c>
      <c r="U2" s="157" t="s">
        <v>16375</v>
      </c>
      <c r="V2" s="140" t="s">
        <v>16376</v>
      </c>
      <c r="W2" s="156" t="s">
        <v>14510</v>
      </c>
      <c r="X2" s="156">
        <v>3.83</v>
      </c>
      <c r="Y2" s="52" cm="1">
        <f t="array" ref="Y2">(K2-(_FV(G2,"52 week high",TRUE)))/(_FV(G2,"52 week high",TRUE))</f>
        <v>-6.04643104643105E-2</v>
      </c>
      <c r="Z2" s="52" cm="1">
        <f t="array" ref="Z2">(K2-(_FV(G2,"52 week low",TRUE)))/(_FV(G2,"52 week low",TRUE))</f>
        <v>0.76329052186636315</v>
      </c>
      <c r="AA2" s="8"/>
      <c r="AB2" s="55" t="str">
        <f t="shared" ref="AB2:AB32" si="0">HYPERLINK(_xlfn.CONCAT("https://twitter.com/search?q=%24",A2,"&amp;src=typed_query&amp;f=live&amp;pf=on"),"Twitter")</f>
        <v>Twitter</v>
      </c>
      <c r="AC2" s="55" t="str">
        <f t="shared" ref="AC2:AC32" si="1">HYPERLINK(_xlfn.CONCAT("https://twitter.com/search?q=%24",A2,"%20-%22discord.gg%22%20-%22database%22%20-%22chat%22%20-%22ultraalgo%22%20-%22signal%22%20-%22discord%22%20-%22chatroom%22%20-%22influencer%22%20-%22discord.io%22&amp;src=typed_query&amp;f=live"),"Twitter")</f>
        <v>Twitter</v>
      </c>
      <c r="AD2" s="56" t="str">
        <f>HYPERLINK(_xlfn.CONCAT("https://www.sec.gov/edgar/browse/?CIK=",(_xlfn.XLOOKUP(A2,CIK!$A$1:$A$99999,CIK!$B$1:$B$99999,,0))),"SEC")</f>
        <v>SEC</v>
      </c>
      <c r="AE2" s="55" t="str">
        <f t="shared" ref="AE2:AE32" si="2">HYPERLINK(_xlfn.CONCAT("https://duckduckgo.com/?q=%5cprofiles+biocentury+",B2),"BC")</f>
        <v>BC</v>
      </c>
      <c r="AF2" s="56" t="str">
        <f t="shared" ref="AF2:AF32" si="3">HYPERLINK(_xlfn.CONCAT("https://endpts.com/?s=",LEFT(B2,FIND(" ",B2)-1)),"News")</f>
        <v>News</v>
      </c>
      <c r="AG2" s="55" t="str">
        <f t="shared" ref="AG2:AG32" si="4">HYPERLINK(_xlfn.CONCAT("https://www.evaluate.com/vantage-search?search_api_fulltext=",LEFT(B2,FIND(" ",B2)-1)),"News")</f>
        <v>News</v>
      </c>
      <c r="AH2" s="56" t="str">
        <f t="shared" ref="AH2:AH32" si="5">HYPERLINK(_xlfn.CONCAT("https://www.biopharmadive.com/search/?q=",LEFT(B2,FIND(" ",B2)-1)),"News")</f>
        <v>News</v>
      </c>
      <c r="AI2" s="56" t="str">
        <f t="shared" ref="AI2:AI32" si="6">HYPERLINK(_xlfn.CONCAT("https://www.biospace.com/news/?Keywords=",LEFT(B2,FIND(" ",B2)-1)),"News")</f>
        <v>News</v>
      </c>
      <c r="AJ2" s="56" t="str">
        <f t="shared" ref="AJ2:AJ32" si="7">HYPERLINK(_xlfn.CONCAT("https://www.fiercebiotech.com/search-results?fulltext_search=",LEFT(B2,FIND(" ",B2)-1)),"News")</f>
        <v>News</v>
      </c>
      <c r="AK2" s="55" t="str">
        <f t="shared" ref="AK2:AK32" si="8">HYPERLINK(_xlfn.CONCAT("https://news.google.com/search?q=",B2),"News")</f>
        <v>News</v>
      </c>
      <c r="AL2" s="55" t="str">
        <f t="shared" ref="AL2:AL32" si="9">HYPERLINK(_xlfn.CONCAT("https://www.nasdaq.com/market-activity/stocks/",A2,"/option-chain"),"OC")</f>
        <v>OC</v>
      </c>
      <c r="AM2" s="55" t="str">
        <f t="shared" ref="AM2:AM32" si="10">HYPERLINK(_xlfn.CONCAT("https://whalewisdom.com/stock/",A2),"WW")</f>
        <v>WW</v>
      </c>
      <c r="AN2" s="55" t="str">
        <f t="shared" ref="AN2:AN32" si="11">HYPERLINK(_xlfn.CONCAT("https://fintel.io/n/us/",A2),"FIN")</f>
        <v>FIN</v>
      </c>
      <c r="AO2" s="55" t="str">
        <f t="shared" ref="AO2:AO32" si="12">HYPERLINK(_xlfn.CONCAT("http://openinsider.com/search?q=",A2),"OI")</f>
        <v>OI</v>
      </c>
      <c r="AP2" s="55" t="str">
        <f t="shared" ref="AP2:AP32" si="13">HYPERLINK(_xlfn.CONCAT("https://iborrowdesk.com/report/",A2),"IB")</f>
        <v>IB</v>
      </c>
      <c r="AQ2" s="55" t="str">
        <f t="shared" ref="AQ2:AQ32" si="14">HYPERLINK(_xlfn.CONCAT("https://www.nasdaq.com/market-activity/stocks/",A2,"/short-interest"),"SI")</f>
        <v>SI</v>
      </c>
      <c r="AR2" s="55" t="str">
        <f t="shared" ref="AR2:AR32" si="15">HYPERLINK(_xlfn.CONCAT("https://shortsqueeze.com/?symbol=",A2),"SS")</f>
        <v>SS</v>
      </c>
      <c r="AS2" s="57" t="str">
        <f t="shared" ref="AS2:AS32" si="16">HYPERLINK(_xlfn.CONCAT("https://roic.ai/company/",A2),"ROIC")</f>
        <v>ROIC</v>
      </c>
      <c r="AT2" s="55" t="str">
        <f t="shared" ref="AT2:AT32" si="17">HYPERLINK(_xlfn.CONCAT("https://www.dataroma.com/m/stock.php?sym=",A2),"DR")</f>
        <v>DR</v>
      </c>
      <c r="AU2" s="58" t="str">
        <f t="shared" ref="AU2:AU32" si="18">HYPERLINK(_xlfn.CONCAT("https://www.sharesoutstandinghistory.com/?symbol=",A2),"SOH")</f>
        <v>SOH</v>
      </c>
    </row>
    <row r="3" spans="1:48" ht="14" customHeight="1" x14ac:dyDescent="0.2">
      <c r="A3" s="151" t="s">
        <v>158</v>
      </c>
      <c r="B3" s="152" t="s">
        <v>159</v>
      </c>
      <c r="C3" s="139" t="s">
        <v>160</v>
      </c>
      <c r="F3" s="154" t="s">
        <v>161</v>
      </c>
      <c r="G3" s="151" t="e" vm="2">
        <v>#VALUE!</v>
      </c>
      <c r="H3" s="167" t="s">
        <v>46</v>
      </c>
      <c r="I3" s="154" t="str" cm="1">
        <f t="array" ref="I3">_FV(G3,"Description")</f>
        <v>NovoCure Limited is an oncology company. The Company is principally engaged in the development, manufacture and commercialization of Tumor Treating Fields (TTFields) devices, including Optune and Optune Lua, for the treatment of solid tumor cancers. TTFields therapy is a treatment that uses electric fields tuned to specific frequencies to disrupt cancer cell division. TTFields therapy is delivered through a portable medical device. Optune is approved by the United States Food and Drug Administration (FDA) for the treatment of adult patients with newly diagnosed glioblastoma (GBM) together with temozolomide, a chemotherapy drug, and for adult patients with GBM following confirmed recurrence after chemotherapy as monotherapy treatment. Optune Lua is approved by the FDA for the pathway for the treatment of malignant pleural mesothelioma (MPM) together with standard chemotherapies. It markets its products to United States, European Union, Germany, Japan and certain other countries.</v>
      </c>
      <c r="J3" s="125" cm="1">
        <f t="array" ref="J3">_FV(G3,"Market cap",TRUE)/1000000000</f>
        <v>9.2870329999999992</v>
      </c>
      <c r="K3" s="99" cm="1">
        <f t="array" ref="K3">_FV(G3,"Price")</f>
        <v>88.49</v>
      </c>
      <c r="L3" s="74" t="s">
        <v>47</v>
      </c>
      <c r="M3" s="155" cm="1">
        <f t="array" ref="M3">_FV(G3,"Shares outstanding",TRUE)/1000000</f>
        <v>104.95010000000001</v>
      </c>
      <c r="N3" s="156">
        <v>103.57</v>
      </c>
      <c r="O3" s="159">
        <v>9.8000000000000004E-2</v>
      </c>
      <c r="P3" s="102" t="s">
        <v>13982</v>
      </c>
      <c r="Q3" s="157" t="s">
        <v>16377</v>
      </c>
      <c r="R3" s="157" t="s">
        <v>16378</v>
      </c>
      <c r="S3" s="158">
        <v>133</v>
      </c>
      <c r="T3" s="157" t="s">
        <v>16379</v>
      </c>
      <c r="U3" s="157" t="s">
        <v>16380</v>
      </c>
      <c r="V3" s="140" t="s">
        <v>14848</v>
      </c>
      <c r="W3" s="156" t="s">
        <v>14499</v>
      </c>
      <c r="X3" s="156">
        <v>7.81</v>
      </c>
      <c r="Y3" s="52" cm="1">
        <f t="array" ref="Y3">(K3-(_FV(G3,"52 week high",TRUE)))/(_FV(G3,"52 week high",TRUE))</f>
        <v>-0.26276764142297765</v>
      </c>
      <c r="Z3" s="52" cm="1">
        <f t="array" ref="Z3">(K3-(_FV(G3,"52 week low",TRUE)))/(_FV(G3,"52 week low",TRUE))</f>
        <v>0.56924986699769453</v>
      </c>
      <c r="AA3" s="8"/>
      <c r="AB3" s="55" t="str">
        <f t="shared" si="0"/>
        <v>Twitter</v>
      </c>
      <c r="AC3" s="55" t="str">
        <f t="shared" si="1"/>
        <v>Twitter</v>
      </c>
      <c r="AD3" s="56" t="str">
        <f>HYPERLINK(_xlfn.CONCAT("https://www.sec.gov/edgar/browse/?CIK=",(_xlfn.XLOOKUP(A3,CIK!$A$1:$A$99999,CIK!$B$1:$B$99999,,0))),"SEC")</f>
        <v>SEC</v>
      </c>
      <c r="AE3" s="55" t="str">
        <f t="shared" si="2"/>
        <v>BC</v>
      </c>
      <c r="AF3" s="56" t="str">
        <f t="shared" si="3"/>
        <v>News</v>
      </c>
      <c r="AG3" s="55" t="str">
        <f t="shared" si="4"/>
        <v>News</v>
      </c>
      <c r="AH3" s="56" t="str">
        <f t="shared" si="5"/>
        <v>News</v>
      </c>
      <c r="AI3" s="56" t="str">
        <f t="shared" si="6"/>
        <v>News</v>
      </c>
      <c r="AJ3" s="56" t="str">
        <f t="shared" si="7"/>
        <v>News</v>
      </c>
      <c r="AK3" s="55" t="str">
        <f t="shared" si="8"/>
        <v>News</v>
      </c>
      <c r="AL3" s="55" t="str">
        <f t="shared" si="9"/>
        <v>OC</v>
      </c>
      <c r="AM3" s="55" t="str">
        <f t="shared" si="10"/>
        <v>WW</v>
      </c>
      <c r="AN3" s="55" t="str">
        <f t="shared" si="11"/>
        <v>FIN</v>
      </c>
      <c r="AO3" s="55" t="str">
        <f t="shared" si="12"/>
        <v>OI</v>
      </c>
      <c r="AP3" s="55" t="str">
        <f t="shared" si="13"/>
        <v>IB</v>
      </c>
      <c r="AQ3" s="55" t="str">
        <f t="shared" si="14"/>
        <v>SI</v>
      </c>
      <c r="AR3" s="55" t="str">
        <f t="shared" si="15"/>
        <v>SS</v>
      </c>
      <c r="AS3" s="57" t="str">
        <f t="shared" si="16"/>
        <v>ROIC</v>
      </c>
      <c r="AT3" s="55" t="str">
        <f t="shared" si="17"/>
        <v>DR</v>
      </c>
      <c r="AU3" s="58" t="str">
        <f t="shared" si="18"/>
        <v>SOH</v>
      </c>
    </row>
    <row r="4" spans="1:48" ht="14" customHeight="1" x14ac:dyDescent="0.2">
      <c r="A4" s="151" t="s">
        <v>749</v>
      </c>
      <c r="B4" s="152" t="s">
        <v>750</v>
      </c>
      <c r="C4" s="139" t="s">
        <v>751</v>
      </c>
      <c r="F4" s="154" t="s">
        <v>752</v>
      </c>
      <c r="G4" s="151" t="e" vm="3">
        <v>#VALUE!</v>
      </c>
      <c r="H4" s="167" t="s">
        <v>46</v>
      </c>
      <c r="I4" s="154" t="str" cm="1">
        <f t="array" ref="I4">_FV(G4,"Description")</f>
        <v>Exelixis, Inc. is an oncology focused biotechnology company. The Company is engaged in the discovery, development, and commercialization of medicines to treat cancers. Its cabozantinib molecule, is an inhibitor of multiple tyrosine kinases including MET, AXL, VEGF receptors and RET. Cabozantinib is approved as CABOMETYX tablets used for advanced renal cell carcinoma (RCC), both alone and in combination with Bristol-Myers Squibb Company's (BMS) OPDIVO (nivolumab), for hepatocellular carcinoma (HCC) and for radioactive iodine (RAI)-refractory differentiated thyroid cancer (DTC). Cabozantinib is also approved as COMETRIQ capsules for metastatic medullary thyroid cancer (MTC). Its other two products are COTELLIC, an inhibitor of MEK approved as part of multiple combination regimens to treat specific forms of advanced melanoma and MINNEBRO an oral, non-steroidal, selective blocker of the mineralocorticoid receptor (MR) approved the treatment of hypertension.</v>
      </c>
      <c r="J4" s="125" cm="1">
        <f t="array" ref="J4">_FV(G4,"Market cap",TRUE)/1000000000</f>
        <v>5.3964530000000002</v>
      </c>
      <c r="K4" s="99" cm="1">
        <f t="array" ref="K4">_FV(G4,"Price")</f>
        <v>16.73</v>
      </c>
      <c r="L4" s="74" t="s">
        <v>47</v>
      </c>
      <c r="M4" s="155" cm="1">
        <f t="array" ref="M4">_FV(G4,"Shares outstanding",TRUE)/1000000</f>
        <v>322.56139999999999</v>
      </c>
      <c r="N4" s="156">
        <v>317.07</v>
      </c>
      <c r="O4" s="159">
        <v>3.9199999999999999E-2</v>
      </c>
      <c r="P4" s="102" t="s">
        <v>13765</v>
      </c>
      <c r="Q4" s="157" t="s">
        <v>16381</v>
      </c>
      <c r="R4" s="157" t="s">
        <v>16382</v>
      </c>
      <c r="S4" s="158">
        <v>45.33</v>
      </c>
      <c r="T4" s="157" t="s">
        <v>15539</v>
      </c>
      <c r="U4" s="157" t="s">
        <v>16383</v>
      </c>
      <c r="V4" s="140" t="s">
        <v>14848</v>
      </c>
      <c r="W4" s="156" t="s">
        <v>14481</v>
      </c>
      <c r="X4" s="156">
        <v>6.1</v>
      </c>
      <c r="Y4" s="52" cm="1">
        <f t="array" ref="Y4">(K4-(_FV(G4,"52 week high",TRUE)))/(_FV(G4,"52 week high",TRUE))</f>
        <v>-0.28504273504273497</v>
      </c>
      <c r="Z4" s="52" cm="1">
        <f t="array" ref="Z4">(K4-(_FV(G4,"52 week low",TRUE)))/(_FV(G4,"52 week low",TRUE))</f>
        <v>0.12508406186953608</v>
      </c>
      <c r="AA4" s="8"/>
      <c r="AB4" s="55" t="str">
        <f t="shared" si="0"/>
        <v>Twitter</v>
      </c>
      <c r="AC4" s="55" t="str">
        <f t="shared" si="1"/>
        <v>Twitter</v>
      </c>
      <c r="AD4" s="56" t="str">
        <f>HYPERLINK(_xlfn.CONCAT("https://www.sec.gov/edgar/browse/?CIK=",(_xlfn.XLOOKUP(A4,CIK!$A$1:$A$99999,CIK!$B$1:$B$99999,,0))),"SEC")</f>
        <v>SEC</v>
      </c>
      <c r="AE4" s="55" t="str">
        <f t="shared" si="2"/>
        <v>BC</v>
      </c>
      <c r="AF4" s="56" t="str">
        <f t="shared" si="3"/>
        <v>News</v>
      </c>
      <c r="AG4" s="55" t="str">
        <f t="shared" si="4"/>
        <v>News</v>
      </c>
      <c r="AH4" s="56" t="str">
        <f t="shared" si="5"/>
        <v>News</v>
      </c>
      <c r="AI4" s="56" t="str">
        <f t="shared" si="6"/>
        <v>News</v>
      </c>
      <c r="AJ4" s="56" t="str">
        <f t="shared" si="7"/>
        <v>News</v>
      </c>
      <c r="AK4" s="55" t="str">
        <f t="shared" si="8"/>
        <v>News</v>
      </c>
      <c r="AL4" s="55" t="str">
        <f t="shared" si="9"/>
        <v>OC</v>
      </c>
      <c r="AM4" s="55" t="str">
        <f t="shared" si="10"/>
        <v>WW</v>
      </c>
      <c r="AN4" s="55" t="str">
        <f t="shared" si="11"/>
        <v>FIN</v>
      </c>
      <c r="AO4" s="55" t="str">
        <f t="shared" si="12"/>
        <v>OI</v>
      </c>
      <c r="AP4" s="55" t="str">
        <f t="shared" si="13"/>
        <v>IB</v>
      </c>
      <c r="AQ4" s="55" t="str">
        <f t="shared" si="14"/>
        <v>SI</v>
      </c>
      <c r="AR4" s="55" t="str">
        <f t="shared" si="15"/>
        <v>SS</v>
      </c>
      <c r="AS4" s="57" t="str">
        <f t="shared" si="16"/>
        <v>ROIC</v>
      </c>
      <c r="AT4" s="55" t="str">
        <f t="shared" si="17"/>
        <v>DR</v>
      </c>
      <c r="AU4" s="58" t="str">
        <f t="shared" si="18"/>
        <v>SOH</v>
      </c>
    </row>
    <row r="5" spans="1:48" ht="14" customHeight="1" x14ac:dyDescent="0.2">
      <c r="A5" s="151" t="s">
        <v>585</v>
      </c>
      <c r="B5" s="152" t="s">
        <v>586</v>
      </c>
      <c r="C5" s="139" t="s">
        <v>14837</v>
      </c>
      <c r="F5" s="154" t="s">
        <v>587</v>
      </c>
      <c r="G5" s="151" t="e" vm="4">
        <v>#VALUE!</v>
      </c>
      <c r="H5" s="167" t="s">
        <v>46</v>
      </c>
      <c r="I5" s="154" t="str" cm="1">
        <f t="array" ref="I5">_FV(G5,"Description")</f>
        <v>Zai Lab Ltd is a holding company mainly engaged in the biopharmaceutical field. The Company is focused on discovering or licensing, developing and commercializing proprietary therapeutics that address areas of large unmet medical need in the China market, including oncology, autoimmune and infectious diseases fields. The Company has a broad pipeline of proprietary drug candidates that range from discovery stage to late-stage clinical programs. These include Niraparib (ZL-2306), ZL-2103, ZL-1101 and others.</v>
      </c>
      <c r="J5" s="125" cm="1">
        <f t="array" ref="J5">_FV(G5,"Market cap",TRUE)/1000000000</f>
        <v>4.5084369999999998</v>
      </c>
      <c r="K5" s="99" cm="1">
        <f t="array" ref="K5">_FV(G5,"Price")</f>
        <v>45.53</v>
      </c>
      <c r="L5" s="74" t="s">
        <v>47</v>
      </c>
      <c r="M5" s="155" cm="1">
        <f t="array" ref="M5">_FV(G5,"Shares outstanding",TRUE)/1000000</f>
        <v>97.908739999999995</v>
      </c>
      <c r="N5" s="156">
        <v>82.54</v>
      </c>
      <c r="O5" s="159" t="s">
        <v>59</v>
      </c>
      <c r="P5" s="102" t="s">
        <v>14084</v>
      </c>
      <c r="Q5" s="157" t="s">
        <v>16384</v>
      </c>
      <c r="R5" s="157" t="s">
        <v>16385</v>
      </c>
      <c r="S5" s="158">
        <v>23.42</v>
      </c>
      <c r="T5" s="157" t="s">
        <v>16386</v>
      </c>
      <c r="U5" s="157" t="s">
        <v>14854</v>
      </c>
      <c r="V5" s="140" t="s">
        <v>14848</v>
      </c>
      <c r="W5" s="156" t="s">
        <v>14433</v>
      </c>
      <c r="X5" s="156">
        <v>7.78</v>
      </c>
      <c r="Y5" s="52" cm="1">
        <f t="array" ref="Y5">(K5-(_FV(G5,"52 week high",TRUE)))/(_FV(G5,"52 week high",TRUE))</f>
        <v>-0.25713819546418665</v>
      </c>
      <c r="Z5" s="52" cm="1">
        <f t="array" ref="Z5">(K5-(_FV(G5,"52 week low",TRUE)))/(_FV(G5,"52 week low",TRUE))</f>
        <v>1.170679380214541</v>
      </c>
      <c r="AA5" s="8"/>
      <c r="AB5" s="55" t="str">
        <f t="shared" si="0"/>
        <v>Twitter</v>
      </c>
      <c r="AC5" s="55" t="str">
        <f t="shared" si="1"/>
        <v>Twitter</v>
      </c>
      <c r="AD5" s="56" t="str">
        <f>HYPERLINK(_xlfn.CONCAT("https://www.sec.gov/edgar/browse/?CIK=",(_xlfn.XLOOKUP(A5,CIK!$A$1:$A$99999,CIK!$B$1:$B$99999,,0))),"SEC")</f>
        <v>SEC</v>
      </c>
      <c r="AE5" s="55" t="str">
        <f t="shared" si="2"/>
        <v>BC</v>
      </c>
      <c r="AF5" s="56" t="str">
        <f t="shared" si="3"/>
        <v>News</v>
      </c>
      <c r="AG5" s="55" t="str">
        <f t="shared" si="4"/>
        <v>News</v>
      </c>
      <c r="AH5" s="56" t="str">
        <f t="shared" si="5"/>
        <v>News</v>
      </c>
      <c r="AI5" s="56" t="str">
        <f t="shared" si="6"/>
        <v>News</v>
      </c>
      <c r="AJ5" s="56" t="str">
        <f t="shared" si="7"/>
        <v>News</v>
      </c>
      <c r="AK5" s="55" t="str">
        <f t="shared" si="8"/>
        <v>News</v>
      </c>
      <c r="AL5" s="55" t="str">
        <f t="shared" si="9"/>
        <v>OC</v>
      </c>
      <c r="AM5" s="55" t="str">
        <f t="shared" si="10"/>
        <v>WW</v>
      </c>
      <c r="AN5" s="55" t="str">
        <f t="shared" si="11"/>
        <v>FIN</v>
      </c>
      <c r="AO5" s="55" t="str">
        <f t="shared" si="12"/>
        <v>OI</v>
      </c>
      <c r="AP5" s="55" t="str">
        <f t="shared" si="13"/>
        <v>IB</v>
      </c>
      <c r="AQ5" s="55" t="str">
        <f t="shared" si="14"/>
        <v>SI</v>
      </c>
      <c r="AR5" s="55" t="str">
        <f t="shared" si="15"/>
        <v>SS</v>
      </c>
      <c r="AS5" s="57" t="str">
        <f t="shared" si="16"/>
        <v>ROIC</v>
      </c>
      <c r="AT5" s="55" t="str">
        <f t="shared" si="17"/>
        <v>DR</v>
      </c>
      <c r="AU5" s="58" t="str">
        <f t="shared" si="18"/>
        <v>SOH</v>
      </c>
    </row>
    <row r="6" spans="1:48" s="54" customFormat="1" ht="14" customHeight="1" x14ac:dyDescent="0.2">
      <c r="A6" s="151" t="s">
        <v>786</v>
      </c>
      <c r="B6" s="152" t="s">
        <v>17281</v>
      </c>
      <c r="C6" s="139" t="s">
        <v>17283</v>
      </c>
      <c r="D6" s="153"/>
      <c r="E6" s="153"/>
      <c r="F6" s="154" t="s">
        <v>787</v>
      </c>
      <c r="G6" s="151" t="e" vm="5">
        <v>#VALUE!</v>
      </c>
      <c r="H6" s="167" t="s">
        <v>46</v>
      </c>
      <c r="I6" s="154" t="str" cm="1">
        <f t="array" ref="I6">_FV(G6,"Description")</f>
        <v>HUTCHMED China Ltd, formerly Hutchison China Meditech Ltd, is an investment holding company principally engaged in the manufacturing and sale of drugs. Along with subsidiaries, the Company operates its business through two segments. The Oncology and Immunology segment is engaged in discovering, developing, and commercializing targeted therapies and immunotherapies for the treatment of cancer and immunological diseases, including research and development activities covering drug discovery, development, manufacturing and regulatory functions as well as administrative activities to support research and development operations, also covering sales, marketing, manufacturing and distribution of drug developed from research and development activities. The Other Ventures segment is involved in other commercial businesses including the sales, marketing, manufacturing and distribution of other prescription drugs and over-the-counter pharmaceuticals as well as consumer health products.</v>
      </c>
      <c r="J6" s="125" cm="1">
        <f t="array" ref="J6">_FV(G6,"Market cap",TRUE)/1000000000</f>
        <v>3.059739</v>
      </c>
      <c r="K6" s="99" cm="1">
        <f t="array" ref="K6">_FV(G6,"Price")</f>
        <v>17.32</v>
      </c>
      <c r="L6" s="74" t="s">
        <v>47</v>
      </c>
      <c r="M6" s="155" cm="1">
        <f t="array" ref="M6">_FV(G6,"Shares outstanding",TRUE)/1000000</f>
        <v>172.95509999999999</v>
      </c>
      <c r="N6" s="156">
        <v>88.07</v>
      </c>
      <c r="O6" s="159" t="s">
        <v>59</v>
      </c>
      <c r="P6" s="102" t="s">
        <v>13804</v>
      </c>
      <c r="Q6" s="157" t="s">
        <v>14869</v>
      </c>
      <c r="R6" s="157" t="s">
        <v>16387</v>
      </c>
      <c r="S6" s="158" t="s">
        <v>14848</v>
      </c>
      <c r="T6" s="157" t="s">
        <v>16388</v>
      </c>
      <c r="U6" s="157" t="s">
        <v>16389</v>
      </c>
      <c r="V6" s="140" t="s">
        <v>14848</v>
      </c>
      <c r="W6" s="156" t="s">
        <v>14429</v>
      </c>
      <c r="X6" s="156">
        <v>3.18</v>
      </c>
      <c r="Y6" s="52" cm="1">
        <f t="array" ref="Y6">(K6-(_FV(G6,"52 week high",TRUE)))/(_FV(G6,"52 week high",TRUE))</f>
        <v>-0.39546247818499125</v>
      </c>
      <c r="Z6" s="52" cm="1">
        <f t="array" ref="Z6">(K6-(_FV(G6,"52 week low",TRUE)))/(_FV(G6,"52 week low",TRUE))</f>
        <v>1.3437077131258457</v>
      </c>
      <c r="AA6" s="8"/>
      <c r="AB6" s="55" t="str">
        <f t="shared" si="0"/>
        <v>Twitter</v>
      </c>
      <c r="AC6" s="55" t="str">
        <f t="shared" si="1"/>
        <v>Twitter</v>
      </c>
      <c r="AD6" s="56" t="str">
        <f>HYPERLINK(_xlfn.CONCAT("https://www.sec.gov/edgar/browse/?CIK=",(_xlfn.XLOOKUP(A6,CIK!$A$1:$A$99999,CIK!$B$1:$B$99999,,0))),"SEC")</f>
        <v>SEC</v>
      </c>
      <c r="AE6" s="55" t="str">
        <f t="shared" si="2"/>
        <v>BC</v>
      </c>
      <c r="AF6" s="56" t="str">
        <f t="shared" si="3"/>
        <v>News</v>
      </c>
      <c r="AG6" s="55" t="str">
        <f t="shared" si="4"/>
        <v>News</v>
      </c>
      <c r="AH6" s="56" t="str">
        <f t="shared" si="5"/>
        <v>News</v>
      </c>
      <c r="AI6" s="56" t="str">
        <f t="shared" si="6"/>
        <v>News</v>
      </c>
      <c r="AJ6" s="56" t="str">
        <f t="shared" si="7"/>
        <v>News</v>
      </c>
      <c r="AK6" s="55" t="str">
        <f t="shared" si="8"/>
        <v>News</v>
      </c>
      <c r="AL6" s="55" t="str">
        <f t="shared" si="9"/>
        <v>OC</v>
      </c>
      <c r="AM6" s="55" t="str">
        <f t="shared" si="10"/>
        <v>WW</v>
      </c>
      <c r="AN6" s="55" t="str">
        <f t="shared" si="11"/>
        <v>FIN</v>
      </c>
      <c r="AO6" s="55" t="str">
        <f t="shared" si="12"/>
        <v>OI</v>
      </c>
      <c r="AP6" s="55" t="str">
        <f t="shared" si="13"/>
        <v>IB</v>
      </c>
      <c r="AQ6" s="55" t="str">
        <f t="shared" si="14"/>
        <v>SI</v>
      </c>
      <c r="AR6" s="55" t="str">
        <f t="shared" si="15"/>
        <v>SS</v>
      </c>
      <c r="AS6" s="57" t="str">
        <f t="shared" si="16"/>
        <v>ROIC</v>
      </c>
      <c r="AT6" s="55" t="str">
        <f t="shared" si="17"/>
        <v>DR</v>
      </c>
      <c r="AU6" s="58" t="str">
        <f t="shared" si="18"/>
        <v>SOH</v>
      </c>
    </row>
    <row r="7" spans="1:48" ht="14" customHeight="1" x14ac:dyDescent="0.2">
      <c r="A7" s="151" t="s">
        <v>468</v>
      </c>
      <c r="B7" s="152" t="s">
        <v>469</v>
      </c>
      <c r="C7" s="139" t="s">
        <v>470</v>
      </c>
      <c r="F7" s="154" t="s">
        <v>17193</v>
      </c>
      <c r="G7" s="151" t="e" vm="6">
        <v>#VALUE!</v>
      </c>
      <c r="H7" s="167" t="s">
        <v>46</v>
      </c>
      <c r="I7" s="154" t="str" cm="1">
        <f t="array" ref="I7">_FV(G7,"Description")</f>
        <v>Mirati Therapeutics Inc is a United States-based clinical-stage biotechnology company that is focused on bringing forward therapies that address areas of high unmet need, including lung cancer, and advancing a pipeline of novel therapeutics targeting the genetic and immunological drivers of cancer. The Company is using its scientific expertise to develop novel solutions in two registration-enabling programs: adagrasib (MRTX849), an investigational small molecule, potent and selective KRASG12C inhibitor, as monotherapy and in combination with other agents, and sitravatinib, an investigational spectrum-selective inhibitor of receptor tyrosine kinases in combination with checkpoint inhibitor therapies. The Company is also advancing its differentiated preclinical portfolio, including MRTX1133, an investigational KRASG12D inhibitor, MRTX1719, an investigational PRMT5 inhibitor, and other oncology discovery programs.</v>
      </c>
      <c r="J7" s="125" cm="1">
        <f t="array" ref="J7">_FV(G7,"Market cap",TRUE)/1000000000</f>
        <v>2.6294170000000001</v>
      </c>
      <c r="K7" s="99" cm="1">
        <f t="array" ref="K7">_FV(G7,"Price")</f>
        <v>45.66</v>
      </c>
      <c r="L7" s="74" t="s">
        <v>47</v>
      </c>
      <c r="M7" s="155" cm="1">
        <f t="array" ref="M7">_FV(G7,"Shares outstanding",TRUE)/1000000</f>
        <v>57.586880000000001</v>
      </c>
      <c r="N7" s="156">
        <v>43.2</v>
      </c>
      <c r="O7" s="159">
        <v>0.21210000000000001</v>
      </c>
      <c r="P7" s="102" t="s">
        <v>13977</v>
      </c>
      <c r="Q7" s="157" t="s">
        <v>16390</v>
      </c>
      <c r="R7" s="157" t="s">
        <v>15229</v>
      </c>
      <c r="S7" s="158">
        <v>22.98</v>
      </c>
      <c r="T7" s="157" t="s">
        <v>16391</v>
      </c>
      <c r="U7" s="157" t="s">
        <v>16392</v>
      </c>
      <c r="V7" s="140" t="s">
        <v>14848</v>
      </c>
      <c r="W7" s="156" t="s">
        <v>14482</v>
      </c>
      <c r="X7" s="156">
        <v>9.65</v>
      </c>
      <c r="Y7" s="52" cm="1">
        <f t="array" ref="Y7">(K7-(_FV(G7,"52 week high",TRUE)))/(_FV(G7,"52 week high",TRUE))</f>
        <v>-0.63416392917234199</v>
      </c>
      <c r="Z7" s="52" cm="1">
        <f t="array" ref="Z7">(K7-(_FV(G7,"52 week low",TRUE)))/(_FV(G7,"52 week low",TRUE))</f>
        <v>0.38531553398058238</v>
      </c>
      <c r="AA7" s="8"/>
      <c r="AB7" s="55" t="str">
        <f t="shared" si="0"/>
        <v>Twitter</v>
      </c>
      <c r="AC7" s="55" t="str">
        <f t="shared" si="1"/>
        <v>Twitter</v>
      </c>
      <c r="AD7" s="56" t="str">
        <f>HYPERLINK(_xlfn.CONCAT("https://www.sec.gov/edgar/browse/?CIK=",(_xlfn.XLOOKUP(A7,CIK!$A$1:$A$99999,CIK!$B$1:$B$99999,,0))),"SEC")</f>
        <v>SEC</v>
      </c>
      <c r="AE7" s="55" t="str">
        <f t="shared" si="2"/>
        <v>BC</v>
      </c>
      <c r="AF7" s="56" t="str">
        <f t="shared" si="3"/>
        <v>News</v>
      </c>
      <c r="AG7" s="55" t="str">
        <f t="shared" si="4"/>
        <v>News</v>
      </c>
      <c r="AH7" s="56" t="str">
        <f t="shared" si="5"/>
        <v>News</v>
      </c>
      <c r="AI7" s="56" t="str">
        <f t="shared" si="6"/>
        <v>News</v>
      </c>
      <c r="AJ7" s="56" t="str">
        <f t="shared" si="7"/>
        <v>News</v>
      </c>
      <c r="AK7" s="55" t="str">
        <f t="shared" si="8"/>
        <v>News</v>
      </c>
      <c r="AL7" s="55" t="str">
        <f t="shared" si="9"/>
        <v>OC</v>
      </c>
      <c r="AM7" s="55" t="str">
        <f t="shared" si="10"/>
        <v>WW</v>
      </c>
      <c r="AN7" s="55" t="str">
        <f t="shared" si="11"/>
        <v>FIN</v>
      </c>
      <c r="AO7" s="55" t="str">
        <f t="shared" si="12"/>
        <v>OI</v>
      </c>
      <c r="AP7" s="55" t="str">
        <f t="shared" si="13"/>
        <v>IB</v>
      </c>
      <c r="AQ7" s="55" t="str">
        <f t="shared" si="14"/>
        <v>SI</v>
      </c>
      <c r="AR7" s="55" t="str">
        <f t="shared" si="15"/>
        <v>SS</v>
      </c>
      <c r="AS7" s="57" t="str">
        <f t="shared" si="16"/>
        <v>ROIC</v>
      </c>
      <c r="AT7" s="55" t="str">
        <f t="shared" si="17"/>
        <v>DR</v>
      </c>
      <c r="AU7" s="58" t="str">
        <f t="shared" si="18"/>
        <v>SOH</v>
      </c>
    </row>
    <row r="8" spans="1:48" ht="14" customHeight="1" x14ac:dyDescent="0.2">
      <c r="A8" s="151" t="s">
        <v>675</v>
      </c>
      <c r="B8" s="152" t="s">
        <v>676</v>
      </c>
      <c r="C8" s="139" t="s">
        <v>677</v>
      </c>
      <c r="F8" s="154" t="s">
        <v>678</v>
      </c>
      <c r="G8" s="151" t="e" vm="7">
        <v>#VALUE!</v>
      </c>
      <c r="H8" s="167" t="s">
        <v>46</v>
      </c>
      <c r="I8" s="154" t="str" cm="1">
        <f t="array" ref="I8">_FV(G8,"Description")</f>
        <v>Blueprint Medicines Corporation is a global precision therapy company that is inventing medicines for people with cancer and blood disorders. The Company delivers its approved medicines, including AYVAKIT/AYVAKYT (avapritinib) and GAVRETO (pralsetinib) to patients in the United States and Europe, and it is globally advancing multiple programs for systemic mastocytosis (SM), lung cancer and other genomically defined cancers, and cancer immunotherapy. Its pipelines also include BLU-263 (KIT), AYVAKIT (avapritinib) (PDGFRA), BLU-701 (EGFR), BLU-945 (EGFR), BLU-451 (EGFR exon 20 insertions), BLU-222 (CDK2) and BLU-852 (MAP4K1). It is developing and commercializing avapritinib for the treatment of advanced SM, and developing avapritinib for the treatment of non-advanced SM. The Company is developing BLU-263, an investigational, orally available KIT inhibitor, for the treatment of non-advanced SM and other mast cell disorders.</v>
      </c>
      <c r="J8" s="125" cm="1">
        <f t="array" ref="J8">_FV(G8,"Market cap",TRUE)/1000000000</f>
        <v>2.7934909999999999</v>
      </c>
      <c r="K8" s="99" cm="1">
        <f t="array" ref="K8">_FV(G8,"Price")</f>
        <v>46.69</v>
      </c>
      <c r="L8" s="74" t="s">
        <v>47</v>
      </c>
      <c r="M8" s="155" cm="1">
        <f t="array" ref="M8">_FV(G8,"Shares outstanding",TRUE)/1000000</f>
        <v>59.83061</v>
      </c>
      <c r="N8" s="156">
        <v>59.42</v>
      </c>
      <c r="O8" s="159">
        <v>7.17E-2</v>
      </c>
      <c r="P8" s="102" t="s">
        <v>13758</v>
      </c>
      <c r="Q8" s="157" t="s">
        <v>16398</v>
      </c>
      <c r="R8" s="157" t="s">
        <v>16399</v>
      </c>
      <c r="S8" s="158">
        <v>23.09</v>
      </c>
      <c r="T8" s="157" t="s">
        <v>16400</v>
      </c>
      <c r="U8" s="157" t="s">
        <v>15238</v>
      </c>
      <c r="V8" s="140" t="s">
        <v>14848</v>
      </c>
      <c r="W8" s="156" t="s">
        <v>14431</v>
      </c>
      <c r="X8" s="156">
        <v>6.99</v>
      </c>
      <c r="Y8" s="52" cm="1">
        <f t="array" ref="Y8">(K8-(_FV(G8,"52 week high",TRUE)))/(_FV(G8,"52 week high",TRUE))</f>
        <v>-0.45500175090463407</v>
      </c>
      <c r="Z8" s="52" cm="1">
        <f t="array" ref="Z8">(K8-(_FV(G8,"52 week low",TRUE)))/(_FV(G8,"52 week low",TRUE))</f>
        <v>0.14492398234428633</v>
      </c>
      <c r="AA8" s="8"/>
      <c r="AB8" s="55" t="str">
        <f t="shared" si="0"/>
        <v>Twitter</v>
      </c>
      <c r="AC8" s="55" t="str">
        <f t="shared" si="1"/>
        <v>Twitter</v>
      </c>
      <c r="AD8" s="56" t="str">
        <f>HYPERLINK(_xlfn.CONCAT("https://www.sec.gov/edgar/browse/?CIK=",(_xlfn.XLOOKUP(A8,CIK!$A$1:$A$99999,CIK!$B$1:$B$99999,,0))),"SEC")</f>
        <v>SEC</v>
      </c>
      <c r="AE8" s="55" t="str">
        <f t="shared" si="2"/>
        <v>BC</v>
      </c>
      <c r="AF8" s="56" t="str">
        <f t="shared" si="3"/>
        <v>News</v>
      </c>
      <c r="AG8" s="55" t="str">
        <f t="shared" si="4"/>
        <v>News</v>
      </c>
      <c r="AH8" s="56" t="str">
        <f t="shared" si="5"/>
        <v>News</v>
      </c>
      <c r="AI8" s="56" t="str">
        <f t="shared" si="6"/>
        <v>News</v>
      </c>
      <c r="AJ8" s="56" t="str">
        <f t="shared" si="7"/>
        <v>News</v>
      </c>
      <c r="AK8" s="55" t="str">
        <f t="shared" si="8"/>
        <v>News</v>
      </c>
      <c r="AL8" s="55" t="str">
        <f t="shared" si="9"/>
        <v>OC</v>
      </c>
      <c r="AM8" s="55" t="str">
        <f t="shared" si="10"/>
        <v>WW</v>
      </c>
      <c r="AN8" s="55" t="str">
        <f t="shared" si="11"/>
        <v>FIN</v>
      </c>
      <c r="AO8" s="55" t="str">
        <f t="shared" si="12"/>
        <v>OI</v>
      </c>
      <c r="AP8" s="55" t="str">
        <f t="shared" si="13"/>
        <v>IB</v>
      </c>
      <c r="AQ8" s="55" t="str">
        <f t="shared" si="14"/>
        <v>SI</v>
      </c>
      <c r="AR8" s="55" t="str">
        <f t="shared" si="15"/>
        <v>SS</v>
      </c>
      <c r="AS8" s="57" t="str">
        <f t="shared" si="16"/>
        <v>ROIC</v>
      </c>
      <c r="AT8" s="55" t="str">
        <f t="shared" si="17"/>
        <v>DR</v>
      </c>
      <c r="AU8" s="58" t="str">
        <f t="shared" si="18"/>
        <v>SOH</v>
      </c>
    </row>
    <row r="9" spans="1:48" ht="14" customHeight="1" x14ac:dyDescent="0.2">
      <c r="A9" s="151" t="s">
        <v>802</v>
      </c>
      <c r="B9" s="152" t="s">
        <v>803</v>
      </c>
      <c r="C9" s="139" t="s">
        <v>804</v>
      </c>
      <c r="E9" s="153">
        <f>SEARCH("pdufa",F9)</f>
        <v>1</v>
      </c>
      <c r="F9" s="154" t="s">
        <v>805</v>
      </c>
      <c r="G9" s="151" t="e" vm="8">
        <v>#VALUE!</v>
      </c>
      <c r="H9" s="167" t="s">
        <v>46</v>
      </c>
      <c r="I9" s="154" t="str" cm="1">
        <f t="array" ref="I9">_FV(G9,"Description")</f>
        <v>Myovant Sciences Ltd is a biopharmaceutical company. The Company is focused on redefining care for women and for men through science, medicines and transformative advocacy. The Company’s two products include ORGOVYX (relugolix 120 mg), an oral gonadotropin-releasing hormone (GnRH) receptor antagonist for the treatment of adult patients with advanced prostate cancer; and MYFEMBREE, a once-daily oral treatment for the management of heavy menstrual bleeding associated with uterine fibroids. The Company, through its subsidiary, Myovant Sciences GmbH develops supplemental New Drug Application for once-daily MYFEMBREE for the management of moderate to severe pain associated with endometriosis and being assessed for contraceptive efficacy in women ages 18-35 years who are at risk for pregnancy. It develops Relugolix for the treatment of men with advanced prostate cancer. The Company is also developing MVT-602, which has completed a Phase IIa study for the treatment of female infertility.</v>
      </c>
      <c r="J9" s="125" cm="1">
        <f t="array" ref="J9">_FV(G9,"Market cap",TRUE)/1000000000</f>
        <v>2.6030280000000001</v>
      </c>
      <c r="K9" s="99" cm="1">
        <f t="array" ref="K9">_FV(G9,"Price")</f>
        <v>26.89</v>
      </c>
      <c r="L9" s="74" t="s">
        <v>109</v>
      </c>
      <c r="M9" s="155" cm="1">
        <f t="array" ref="M9">_FV(G9,"Shares outstanding",TRUE)/1000000</f>
        <v>96.802809999999994</v>
      </c>
      <c r="N9" s="156">
        <v>44.6</v>
      </c>
      <c r="O9" s="159">
        <v>5.04E-2</v>
      </c>
      <c r="P9" s="102" t="s">
        <v>14053</v>
      </c>
      <c r="Q9" s="157" t="s">
        <v>15790</v>
      </c>
      <c r="R9" s="157" t="s">
        <v>16393</v>
      </c>
      <c r="S9" s="158" t="s">
        <v>16394</v>
      </c>
      <c r="T9" s="157" t="s">
        <v>16395</v>
      </c>
      <c r="U9" s="157" t="s">
        <v>16396</v>
      </c>
      <c r="V9" s="140" t="s">
        <v>16397</v>
      </c>
      <c r="W9" s="156" t="s">
        <v>14457</v>
      </c>
      <c r="X9" s="156">
        <v>1.83</v>
      </c>
      <c r="Y9" s="52" cm="1">
        <f t="array" ref="Y9">(K9-(_FV(G9,"52 week high",TRUE)))/(_FV(G9,"52 week high",TRUE))</f>
        <v>-4.9953746530989095E-3</v>
      </c>
      <c r="Z9" s="52" cm="1">
        <f t="array" ref="Z9">(K9-(_FV(G9,"52 week low",TRUE)))/(_FV(G9,"52 week low",TRUE))</f>
        <v>2.5058670143415904</v>
      </c>
      <c r="AA9" s="8"/>
      <c r="AB9" s="55" t="str">
        <f t="shared" si="0"/>
        <v>Twitter</v>
      </c>
      <c r="AC9" s="55" t="str">
        <f t="shared" si="1"/>
        <v>Twitter</v>
      </c>
      <c r="AD9" s="56" t="str">
        <f>HYPERLINK(_xlfn.CONCAT("https://www.sec.gov/edgar/browse/?CIK=",(_xlfn.XLOOKUP(A9,CIK!$A$1:$A$99999,CIK!$B$1:$B$99999,,0))),"SEC")</f>
        <v>SEC</v>
      </c>
      <c r="AE9" s="55" t="str">
        <f t="shared" si="2"/>
        <v>BC</v>
      </c>
      <c r="AF9" s="56" t="str">
        <f t="shared" si="3"/>
        <v>News</v>
      </c>
      <c r="AG9" s="55" t="str">
        <f t="shared" si="4"/>
        <v>News</v>
      </c>
      <c r="AH9" s="56" t="str">
        <f t="shared" si="5"/>
        <v>News</v>
      </c>
      <c r="AI9" s="56" t="str">
        <f t="shared" si="6"/>
        <v>News</v>
      </c>
      <c r="AJ9" s="56" t="str">
        <f t="shared" si="7"/>
        <v>News</v>
      </c>
      <c r="AK9" s="55" t="str">
        <f t="shared" si="8"/>
        <v>News</v>
      </c>
      <c r="AL9" s="55" t="str">
        <f t="shared" si="9"/>
        <v>OC</v>
      </c>
      <c r="AM9" s="55" t="str">
        <f t="shared" si="10"/>
        <v>WW</v>
      </c>
      <c r="AN9" s="55" t="str">
        <f t="shared" si="11"/>
        <v>FIN</v>
      </c>
      <c r="AO9" s="55" t="str">
        <f t="shared" si="12"/>
        <v>OI</v>
      </c>
      <c r="AP9" s="55" t="str">
        <f t="shared" si="13"/>
        <v>IB</v>
      </c>
      <c r="AQ9" s="55" t="str">
        <f t="shared" si="14"/>
        <v>SI</v>
      </c>
      <c r="AR9" s="55" t="str">
        <f t="shared" si="15"/>
        <v>SS</v>
      </c>
      <c r="AS9" s="57" t="str">
        <f t="shared" si="16"/>
        <v>ROIC</v>
      </c>
      <c r="AT9" s="55" t="str">
        <f t="shared" si="17"/>
        <v>DR</v>
      </c>
      <c r="AU9" s="58" t="str">
        <f t="shared" si="18"/>
        <v>SOH</v>
      </c>
    </row>
    <row r="10" spans="1:48" ht="14" customHeight="1" x14ac:dyDescent="0.2">
      <c r="A10" s="151" t="s">
        <v>716</v>
      </c>
      <c r="B10" s="152" t="s">
        <v>717</v>
      </c>
      <c r="C10" s="139" t="s">
        <v>718</v>
      </c>
      <c r="F10" s="154" t="s">
        <v>719</v>
      </c>
      <c r="G10" s="151" t="e" vm="9">
        <v>#VALUE!</v>
      </c>
      <c r="H10" s="167" t="s">
        <v>46</v>
      </c>
      <c r="I10" s="154" t="str" cm="1">
        <f t="array" ref="I10">_FV(G10,"Description")</f>
        <v>Immunocore Holdings plc is a commercial-stage biotechnology company. The Company is engaged in the development of a class of T cell receptor (TCR), bispecific immunotherapies called immune mobilizing monoclonal TCRs Against X disease (ImmTAX), which is designed to treat a range of diseases, including cancer, infectious and autoimmune. It is developing a pipeline in multiple therapeutic areas, including five clinical stage programs in oncology and infectious disease, advanced pre-clinical programs in autoimmune disease and multiple earlier pre-clinical programs. Its lead product, KIMMTRAK, is a TCR therapeutic for the treatment of patients with unresectable or metastatic uveal melanoma (mUM), in the United States, European Union, Canada, Australia, and the United Kingdom. Its pipeline products include IMC-F106C, IMC-C103C, IMC-I109V, and IMC-M113V, among others. Its clinical programs are being conducted with patients with a range of cancers including melanoma, lung, gastric, and others.</v>
      </c>
      <c r="J10" s="125" cm="1">
        <f t="array" ref="J10">_FV(G10,"Market cap",TRUE)/1000000000</f>
        <v>2.6647630000000002</v>
      </c>
      <c r="K10" s="99" cm="1">
        <f t="array" ref="K10">_FV(G10,"Price")</f>
        <v>58.82</v>
      </c>
      <c r="L10" s="74" t="s">
        <v>47</v>
      </c>
      <c r="M10" s="155" cm="1">
        <f t="array" ref="M10">_FV(G10,"Shares outstanding",TRUE)/1000000</f>
        <v>45.303699999999999</v>
      </c>
      <c r="N10" s="156">
        <v>21.5</v>
      </c>
      <c r="O10" s="159" t="s">
        <v>59</v>
      </c>
      <c r="P10" s="102" t="s">
        <v>13858</v>
      </c>
      <c r="Q10" s="157" t="s">
        <v>16401</v>
      </c>
      <c r="R10" s="157" t="s">
        <v>14869</v>
      </c>
      <c r="S10" s="158" t="s">
        <v>14848</v>
      </c>
      <c r="T10" s="157" t="s">
        <v>14869</v>
      </c>
      <c r="U10" s="157" t="s">
        <v>16402</v>
      </c>
      <c r="V10" s="140" t="s">
        <v>16403</v>
      </c>
      <c r="W10" s="156" t="s">
        <v>14518</v>
      </c>
      <c r="X10" s="156">
        <v>5.23</v>
      </c>
      <c r="Y10" s="52" cm="1">
        <f t="array" ref="Y10">(K10-(_FV(G10,"52 week high",TRUE)))/(_FV(G10,"52 week high",TRUE))</f>
        <v>-0.14821519078995013</v>
      </c>
      <c r="Z10" s="52" cm="1">
        <f t="array" ref="Z10">(K10-(_FV(G10,"52 week low",TRUE)))/(_FV(G10,"52 week low",TRUE))</f>
        <v>2.127060074428496</v>
      </c>
      <c r="AA10" s="8"/>
      <c r="AB10" s="55" t="str">
        <f t="shared" si="0"/>
        <v>Twitter</v>
      </c>
      <c r="AC10" s="55" t="str">
        <f t="shared" si="1"/>
        <v>Twitter</v>
      </c>
      <c r="AD10" s="56" t="str">
        <f>HYPERLINK(_xlfn.CONCAT("https://www.sec.gov/edgar/browse/?CIK=",(_xlfn.XLOOKUP(A10,CIK!$A$1:$A$99999,CIK!$B$1:$B$99999,,0))),"SEC")</f>
        <v>SEC</v>
      </c>
      <c r="AE10" s="55" t="str">
        <f t="shared" si="2"/>
        <v>BC</v>
      </c>
      <c r="AF10" s="56" t="str">
        <f t="shared" si="3"/>
        <v>News</v>
      </c>
      <c r="AG10" s="55" t="str">
        <f t="shared" si="4"/>
        <v>News</v>
      </c>
      <c r="AH10" s="56" t="str">
        <f t="shared" si="5"/>
        <v>News</v>
      </c>
      <c r="AI10" s="56" t="str">
        <f t="shared" si="6"/>
        <v>News</v>
      </c>
      <c r="AJ10" s="56" t="str">
        <f t="shared" si="7"/>
        <v>News</v>
      </c>
      <c r="AK10" s="55" t="str">
        <f t="shared" si="8"/>
        <v>News</v>
      </c>
      <c r="AL10" s="55" t="str">
        <f t="shared" si="9"/>
        <v>OC</v>
      </c>
      <c r="AM10" s="55" t="str">
        <f t="shared" si="10"/>
        <v>WW</v>
      </c>
      <c r="AN10" s="55" t="str">
        <f t="shared" si="11"/>
        <v>FIN</v>
      </c>
      <c r="AO10" s="55" t="str">
        <f t="shared" si="12"/>
        <v>OI</v>
      </c>
      <c r="AP10" s="55" t="str">
        <f t="shared" si="13"/>
        <v>IB</v>
      </c>
      <c r="AQ10" s="55" t="str">
        <f t="shared" si="14"/>
        <v>SI</v>
      </c>
      <c r="AR10" s="55" t="str">
        <f t="shared" si="15"/>
        <v>SS</v>
      </c>
      <c r="AS10" s="57" t="str">
        <f t="shared" si="16"/>
        <v>ROIC</v>
      </c>
      <c r="AT10" s="55" t="str">
        <f t="shared" si="17"/>
        <v>DR</v>
      </c>
      <c r="AU10" s="58" t="str">
        <f t="shared" si="18"/>
        <v>SOH</v>
      </c>
    </row>
    <row r="11" spans="1:48" ht="14" customHeight="1" x14ac:dyDescent="0.2">
      <c r="A11" s="151" t="s">
        <v>85</v>
      </c>
      <c r="B11" s="152" t="s">
        <v>86</v>
      </c>
      <c r="C11" s="139" t="s">
        <v>87</v>
      </c>
      <c r="E11" s="153">
        <v>2</v>
      </c>
      <c r="F11" s="154" t="s">
        <v>17285</v>
      </c>
      <c r="G11" s="151" t="e" vm="10">
        <v>#VALUE!</v>
      </c>
      <c r="H11" s="167" t="s">
        <v>46</v>
      </c>
      <c r="I11" s="154" t="str" cm="1">
        <f t="array" ref="I11">_FV(G11,"Description")</f>
        <v>Celldex Therapeutics, Inc. is a biopharmaceutical company. The Company is focused on the development and commercialization of several immunotherapy technologies for the treatment of cancer and other diseases. The Company is using the technologies to develop targeted immunotherapeutics consisting of protein-based molecules, such as vaccines, antibodies and antibody-drug conjugates that are used to treat specific types of cancer or other diseases. It operates in development, manufacturing of therapeutics. Company's CDX-0159, a monoclonal antibody that specifically binds the KIT receptor and potently inhibits its activity. Its CDX-1140, an agonist monoclonal antibody targeted to CD40, a key activator of immune response, being studied in a Phase II study. The Company's CDX-527, a bispecific antibody that uses active anti-PD-L1 and CD27 human antibodies to couple CD27 co-stimulation with blockade of the PD-L1/PD-1 pathway, for which it initiated a Phase II study in advanced solid tumors.</v>
      </c>
      <c r="J11" s="125" cm="1">
        <f t="array" ref="J11">_FV(G11,"Market cap",TRUE)/1000000000</f>
        <v>2.1953230000000001</v>
      </c>
      <c r="K11" s="99" cm="1">
        <f t="array" ref="K11">_FV(G11,"Price")</f>
        <v>46.61</v>
      </c>
      <c r="L11" s="74" t="s">
        <v>47</v>
      </c>
      <c r="M11" s="155" cm="1">
        <f t="array" ref="M11">_FV(G11,"Shares outstanding",TRUE)/1000000</f>
        <v>47.099829999999997</v>
      </c>
      <c r="N11" s="156">
        <v>43.87</v>
      </c>
      <c r="O11" s="159">
        <v>0.1031</v>
      </c>
      <c r="P11" s="102" t="s">
        <v>13938</v>
      </c>
      <c r="Q11" s="157" t="s">
        <v>16404</v>
      </c>
      <c r="R11" s="157" t="s">
        <v>16405</v>
      </c>
      <c r="S11" s="158">
        <v>24.41</v>
      </c>
      <c r="T11" s="157" t="s">
        <v>16406</v>
      </c>
      <c r="U11" s="157" t="s">
        <v>15167</v>
      </c>
      <c r="V11" s="140" t="s">
        <v>14848</v>
      </c>
      <c r="W11" s="156" t="s">
        <v>14426</v>
      </c>
      <c r="X11" s="156">
        <v>20.54</v>
      </c>
      <c r="Y11" s="52" cm="1">
        <f t="array" ref="Y11">(K11-(_FV(G11,"52 week high",TRUE)))/(_FV(G11,"52 week high",TRUE))</f>
        <v>-3.6983471074380152E-2</v>
      </c>
      <c r="Z11" s="52" cm="1">
        <f t="array" ref="Z11">(K11-(_FV(G11,"52 week low",TRUE)))/(_FV(G11,"52 week low",TRUE))</f>
        <v>1.3481108312342567</v>
      </c>
      <c r="AA11" s="8"/>
      <c r="AB11" s="55" t="str">
        <f t="shared" si="0"/>
        <v>Twitter</v>
      </c>
      <c r="AC11" s="55" t="str">
        <f t="shared" si="1"/>
        <v>Twitter</v>
      </c>
      <c r="AD11" s="56" t="str">
        <f>HYPERLINK(_xlfn.CONCAT("https://www.sec.gov/edgar/browse/?CIK=",(_xlfn.XLOOKUP(A11,CIK!$A$1:$A$99999,CIK!$B$1:$B$99999,,0))),"SEC")</f>
        <v>SEC</v>
      </c>
      <c r="AE11" s="55" t="str">
        <f t="shared" si="2"/>
        <v>BC</v>
      </c>
      <c r="AF11" s="56" t="str">
        <f t="shared" si="3"/>
        <v>News</v>
      </c>
      <c r="AG11" s="55" t="str">
        <f t="shared" si="4"/>
        <v>News</v>
      </c>
      <c r="AH11" s="56" t="str">
        <f t="shared" si="5"/>
        <v>News</v>
      </c>
      <c r="AI11" s="56" t="str">
        <f t="shared" si="6"/>
        <v>News</v>
      </c>
      <c r="AJ11" s="56" t="str">
        <f t="shared" si="7"/>
        <v>News</v>
      </c>
      <c r="AK11" s="55" t="str">
        <f t="shared" si="8"/>
        <v>News</v>
      </c>
      <c r="AL11" s="55" t="str">
        <f t="shared" si="9"/>
        <v>OC</v>
      </c>
      <c r="AM11" s="55" t="str">
        <f t="shared" si="10"/>
        <v>WW</v>
      </c>
      <c r="AN11" s="55" t="str">
        <f t="shared" si="11"/>
        <v>FIN</v>
      </c>
      <c r="AO11" s="55" t="str">
        <f t="shared" si="12"/>
        <v>OI</v>
      </c>
      <c r="AP11" s="55" t="str">
        <f t="shared" si="13"/>
        <v>IB</v>
      </c>
      <c r="AQ11" s="55" t="str">
        <f t="shared" si="14"/>
        <v>SI</v>
      </c>
      <c r="AR11" s="55" t="str">
        <f t="shared" si="15"/>
        <v>SS</v>
      </c>
      <c r="AS11" s="57" t="str">
        <f t="shared" si="16"/>
        <v>ROIC</v>
      </c>
      <c r="AT11" s="55" t="str">
        <f t="shared" si="17"/>
        <v>DR</v>
      </c>
      <c r="AU11" s="58" t="str">
        <f t="shared" si="18"/>
        <v>SOH</v>
      </c>
    </row>
    <row r="12" spans="1:48" ht="14" customHeight="1" x14ac:dyDescent="0.2">
      <c r="A12" s="151" t="s">
        <v>645</v>
      </c>
      <c r="B12" s="152" t="s">
        <v>646</v>
      </c>
      <c r="C12" s="139" t="s">
        <v>647</v>
      </c>
      <c r="F12" s="154" t="s">
        <v>17275</v>
      </c>
      <c r="G12" s="151" t="e" vm="11">
        <v>#VALUE!</v>
      </c>
      <c r="H12" s="167" t="s">
        <v>46</v>
      </c>
      <c r="I12" s="154" t="str" cm="1">
        <f t="array" ref="I12">_FV(G12,"Description")</f>
        <v>Revolution Medicines, Inc. is a clinical-stage precision oncology company. The Company is focused on developing targeted therapies to inhibit elusive frontier targets within notorious growth and survival pathways, with particular emphasis on the renin angiotensin system (RAS) and mammalian target of rapamycin (mTOR) signaling pathways. The company’s research and development (R&amp;D) pipeline comprises RAS(ON) Inhibitors designed to suppress diverse oncogenic variants of RAS proteins, and RAS Companion Inhibitors for use in combination treatment strategies. Its RAS(ON) Inhibitors in development include RMC-6236, RMC-6291, RMC-9805 and RMC-8839, and a pipeline of research compounds targeting additional RAS variants. The RAS Companion Inhibitors in clinical development include RMC-4630 (SHP2) and RMC-5552 (mTORC1/4EBP1). The Company’s tri-complex technology enables to discover small molecule inhibitors of targets lacking intrinsic drug binding sites by inducing new druggable pockets.</v>
      </c>
      <c r="J12" s="125" cm="1">
        <f t="array" ref="J12">_FV(G12,"Market cap",TRUE)/1000000000</f>
        <v>2.4435229999999999</v>
      </c>
      <c r="K12" s="99" cm="1">
        <f t="array" ref="K12">_FV(G12,"Price")</f>
        <v>27.52</v>
      </c>
      <c r="L12" s="74" t="s">
        <v>47</v>
      </c>
      <c r="M12" s="155" cm="1">
        <f t="array" ref="M12">_FV(G12,"Shares outstanding",TRUE)/1000000</f>
        <v>88.790800000000004</v>
      </c>
      <c r="N12" s="156">
        <v>76.5</v>
      </c>
      <c r="O12" s="159">
        <v>0.1124</v>
      </c>
      <c r="P12" s="102" t="s">
        <v>14182</v>
      </c>
      <c r="Q12" s="157" t="s">
        <v>16407</v>
      </c>
      <c r="R12" s="157" t="s">
        <v>16408</v>
      </c>
      <c r="S12" s="158">
        <v>34.81</v>
      </c>
      <c r="T12" s="157" t="s">
        <v>16409</v>
      </c>
      <c r="U12" s="157" t="s">
        <v>15169</v>
      </c>
      <c r="V12" s="140" t="s">
        <v>14848</v>
      </c>
      <c r="W12" s="156" t="s">
        <v>14428</v>
      </c>
      <c r="X12" s="156">
        <v>9.2100000000000009</v>
      </c>
      <c r="Y12" s="52" cm="1">
        <f t="array" ref="Y12">(K12-(_FV(G12,"52 week high",TRUE)))/(_FV(G12,"52 week high",TRUE))</f>
        <v>-0.12272872170863887</v>
      </c>
      <c r="Z12" s="52" cm="1">
        <f t="array" ref="Z12">(K12-(_FV(G12,"52 week low",TRUE)))/(_FV(G12,"52 week low",TRUE))</f>
        <v>0.95454545454545447</v>
      </c>
      <c r="AA12" s="8"/>
      <c r="AB12" s="55" t="str">
        <f t="shared" si="0"/>
        <v>Twitter</v>
      </c>
      <c r="AC12" s="55" t="str">
        <f t="shared" si="1"/>
        <v>Twitter</v>
      </c>
      <c r="AD12" s="56" t="str">
        <f>HYPERLINK(_xlfn.CONCAT("https://www.sec.gov/edgar/browse/?CIK=",(_xlfn.XLOOKUP(A12,CIK!$A$1:$A$99999,CIK!$B$1:$B$99999,,0))),"SEC")</f>
        <v>SEC</v>
      </c>
      <c r="AE12" s="55" t="str">
        <f t="shared" si="2"/>
        <v>BC</v>
      </c>
      <c r="AF12" s="56" t="str">
        <f t="shared" si="3"/>
        <v>News</v>
      </c>
      <c r="AG12" s="55" t="str">
        <f t="shared" si="4"/>
        <v>News</v>
      </c>
      <c r="AH12" s="56" t="str">
        <f t="shared" si="5"/>
        <v>News</v>
      </c>
      <c r="AI12" s="56" t="str">
        <f t="shared" si="6"/>
        <v>News</v>
      </c>
      <c r="AJ12" s="56" t="str">
        <f t="shared" si="7"/>
        <v>News</v>
      </c>
      <c r="AK12" s="55" t="str">
        <f t="shared" si="8"/>
        <v>News</v>
      </c>
      <c r="AL12" s="55" t="str">
        <f t="shared" si="9"/>
        <v>OC</v>
      </c>
      <c r="AM12" s="55" t="str">
        <f t="shared" si="10"/>
        <v>WW</v>
      </c>
      <c r="AN12" s="55" t="str">
        <f t="shared" si="11"/>
        <v>FIN</v>
      </c>
      <c r="AO12" s="55" t="str">
        <f t="shared" si="12"/>
        <v>OI</v>
      </c>
      <c r="AP12" s="55" t="str">
        <f t="shared" si="13"/>
        <v>IB</v>
      </c>
      <c r="AQ12" s="55" t="str">
        <f t="shared" si="14"/>
        <v>SI</v>
      </c>
      <c r="AR12" s="55" t="str">
        <f t="shared" si="15"/>
        <v>SS</v>
      </c>
      <c r="AS12" s="57" t="str">
        <f t="shared" si="16"/>
        <v>ROIC</v>
      </c>
      <c r="AT12" s="55" t="str">
        <f t="shared" si="17"/>
        <v>DR</v>
      </c>
      <c r="AU12" s="58" t="str">
        <f t="shared" si="18"/>
        <v>SOH</v>
      </c>
    </row>
    <row r="13" spans="1:48" s="54" customFormat="1" ht="16" x14ac:dyDescent="0.2">
      <c r="A13" s="151" t="s">
        <v>524</v>
      </c>
      <c r="B13" s="152" t="s">
        <v>525</v>
      </c>
      <c r="C13" s="139" t="s">
        <v>523</v>
      </c>
      <c r="D13" s="153"/>
      <c r="E13" s="153">
        <v>3</v>
      </c>
      <c r="F13" s="154" t="s">
        <v>526</v>
      </c>
      <c r="G13" s="151" t="e" vm="12">
        <v>#VALUE!</v>
      </c>
      <c r="H13" s="167" t="s">
        <v>46</v>
      </c>
      <c r="I13" s="154" t="str" cm="1">
        <f t="array" ref="I13">_FV(G13,"Description")</f>
        <v>Immunitybio, Inc. is a clinical-stage biotechnology company. The Company is engaged in developing therapies and vaccines that improve the immune system to defeat cancers and infectious diseases. Its immunotherapy and cell therapy platforms include antibody cytokine fusion proteins; synthetic immunomodulators; vaccine technologies, which includes human adenovirus (hAd5) viral vector, and genetically modified off-the-shelf natural killer cells (NK cells), which activate both the innate (NK cell and macrophage) and adaptive (T cell) immune systems. Its lead cytokine fusion protein, Anktiva, is an interleukin-15 (IL-15) superagonist complex. Its clinical pipeline consists of approximately 26 actively recruiting clinical trials of which 17 are in Phase II or III development, across 13 indications in liquid and solid tumors, including bladder, pancreatic, and lung cancers, and infectious diseases, including SARS-CoV-2 and human immunodeficiency virus (HIV).</v>
      </c>
      <c r="J13" s="125" cm="1">
        <f t="array" ref="J13">_FV(G13,"Market cap",TRUE)/1000000000</f>
        <v>1.845402</v>
      </c>
      <c r="K13" s="99" cm="1">
        <f t="array" ref="K13">_FV(G13,"Price")</f>
        <v>4.6100000000000003</v>
      </c>
      <c r="L13" s="74" t="s">
        <v>47</v>
      </c>
      <c r="M13" s="155" cm="1">
        <f t="array" ref="M13">_FV(G13,"Shares outstanding",TRUE)/1000000</f>
        <v>400.30410000000001</v>
      </c>
      <c r="N13" s="156">
        <v>93.98</v>
      </c>
      <c r="O13" s="159">
        <v>0.28410000000000002</v>
      </c>
      <c r="P13" s="102" t="s">
        <v>14271</v>
      </c>
      <c r="Q13" s="157" t="s">
        <v>15149</v>
      </c>
      <c r="R13" s="157" t="s">
        <v>16410</v>
      </c>
      <c r="S13" s="158">
        <v>2.83</v>
      </c>
      <c r="T13" s="157" t="s">
        <v>16411</v>
      </c>
      <c r="U13" s="157" t="s">
        <v>16412</v>
      </c>
      <c r="V13" s="140" t="s">
        <v>16413</v>
      </c>
      <c r="W13" s="156" t="s">
        <v>14458</v>
      </c>
      <c r="X13" s="156">
        <v>2.02</v>
      </c>
      <c r="Y13" s="52" cm="1">
        <f t="array" ref="Y13">(K13-(_FV(G13,"52 week high",TRUE)))/(_FV(G13,"52 week high",TRUE))</f>
        <v>-0.41273885350318462</v>
      </c>
      <c r="Z13" s="52" cm="1">
        <f t="array" ref="Z13">(K13-(_FV(G13,"52 week low",TRUE)))/(_FV(G13,"52 week low",TRUE))</f>
        <v>0.77307692307692311</v>
      </c>
      <c r="AA13" s="8"/>
      <c r="AB13" s="55" t="str">
        <f t="shared" si="0"/>
        <v>Twitter</v>
      </c>
      <c r="AC13" s="55" t="str">
        <f t="shared" si="1"/>
        <v>Twitter</v>
      </c>
      <c r="AD13" s="56" t="str">
        <f>HYPERLINK(_xlfn.CONCAT("https://www.sec.gov/edgar/browse/?CIK=",(_xlfn.XLOOKUP(A13,CIK!$A$1:$A$99999,CIK!$B$1:$B$99999,,0))),"SEC")</f>
        <v>SEC</v>
      </c>
      <c r="AE13" s="55" t="str">
        <f t="shared" si="2"/>
        <v>BC</v>
      </c>
      <c r="AF13" s="56" t="str">
        <f t="shared" si="3"/>
        <v>News</v>
      </c>
      <c r="AG13" s="55" t="str">
        <f t="shared" si="4"/>
        <v>News</v>
      </c>
      <c r="AH13" s="56" t="str">
        <f t="shared" si="5"/>
        <v>News</v>
      </c>
      <c r="AI13" s="56" t="str">
        <f t="shared" si="6"/>
        <v>News</v>
      </c>
      <c r="AJ13" s="56" t="str">
        <f t="shared" si="7"/>
        <v>News</v>
      </c>
      <c r="AK13" s="55" t="str">
        <f t="shared" si="8"/>
        <v>News</v>
      </c>
      <c r="AL13" s="55" t="str">
        <f t="shared" si="9"/>
        <v>OC</v>
      </c>
      <c r="AM13" s="55" t="str">
        <f t="shared" si="10"/>
        <v>WW</v>
      </c>
      <c r="AN13" s="55" t="str">
        <f t="shared" si="11"/>
        <v>FIN</v>
      </c>
      <c r="AO13" s="55" t="str">
        <f t="shared" si="12"/>
        <v>OI</v>
      </c>
      <c r="AP13" s="55" t="str">
        <f t="shared" si="13"/>
        <v>IB</v>
      </c>
      <c r="AQ13" s="55" t="str">
        <f t="shared" si="14"/>
        <v>SI</v>
      </c>
      <c r="AR13" s="55" t="str">
        <f t="shared" si="15"/>
        <v>SS</v>
      </c>
      <c r="AS13" s="57" t="str">
        <f t="shared" si="16"/>
        <v>ROIC</v>
      </c>
      <c r="AT13" s="55" t="str">
        <f t="shared" si="17"/>
        <v>DR</v>
      </c>
      <c r="AU13" s="58" t="str">
        <f t="shared" si="18"/>
        <v>SOH</v>
      </c>
    </row>
    <row r="14" spans="1:48" s="54" customFormat="1" ht="14" customHeight="1" x14ac:dyDescent="0.2">
      <c r="A14" s="151" t="s">
        <v>765</v>
      </c>
      <c r="B14" s="152" t="s">
        <v>766</v>
      </c>
      <c r="C14" s="139" t="s">
        <v>767</v>
      </c>
      <c r="D14" s="153"/>
      <c r="E14" s="153"/>
      <c r="F14" s="154" t="s">
        <v>17276</v>
      </c>
      <c r="G14" s="151" t="e" vm="13">
        <v>#VALUE!</v>
      </c>
      <c r="H14" s="167" t="s">
        <v>46</v>
      </c>
      <c r="I14" s="154" t="str" cm="1">
        <f t="array" ref="I14">_FV(G14,"Description")</f>
        <v>Arvinas, Inc. is a biopharmaceutical company. The Company is engaged in the discovery, development and commercialization of therapies that degrade disease-causing proteins. It uses its proteolysis targeting chimera (PROTAC) Discovery Engine, a technology platform to engineer PROTAC targeted protein degraders that are designed to harness the body’s own natural protein disposal system to selectively remove disease-causing proteins. Its three lead product candidates are ARV-110, ARV-471 and ARV-766. It develops ARV-110, a PROTAC protein degrader targeting the androgen receptor protein (AR), for the treatment of men with metastatic castration-resistant prostate cancer (mCRPC). It develops ARV-471, a PROTAC protein degrader targeting the estrogen receptor protein (ER), for the treatment of patients with locally advanced or metastatic ER-positive/HER2 negative breast cancer. It develops ARV-766, a PROTAC protein degrader for the treatment of men with metastatic castration-resistant prostate.</v>
      </c>
      <c r="J14" s="125" cm="1">
        <f t="array" ref="J14">_FV(G14,"Market cap",TRUE)/1000000000</f>
        <v>1.7847189999999999</v>
      </c>
      <c r="K14" s="99" cm="1">
        <f t="array" ref="K14">_FV(G14,"Price")</f>
        <v>33.53</v>
      </c>
      <c r="L14" s="74" t="s">
        <v>47</v>
      </c>
      <c r="M14" s="155" cm="1">
        <f t="array" ref="M14">_FV(G14,"Shares outstanding",TRUE)/1000000</f>
        <v>53.227519999999998</v>
      </c>
      <c r="N14" s="156">
        <v>40.82</v>
      </c>
      <c r="O14" s="159">
        <v>0.1174</v>
      </c>
      <c r="P14" s="102" t="s">
        <v>13769</v>
      </c>
      <c r="Q14" s="157" t="s">
        <v>16414</v>
      </c>
      <c r="R14" s="157" t="s">
        <v>16415</v>
      </c>
      <c r="S14" s="158">
        <v>54.07</v>
      </c>
      <c r="T14" s="157" t="s">
        <v>16416</v>
      </c>
      <c r="U14" s="157" t="s">
        <v>16417</v>
      </c>
      <c r="V14" s="140" t="s">
        <v>14848</v>
      </c>
      <c r="W14" s="156" t="s">
        <v>2449</v>
      </c>
      <c r="X14" s="156">
        <v>5.33</v>
      </c>
      <c r="Y14" s="52" cm="1">
        <f t="array" ref="Y14">(K14-(_FV(G14,"52 week high",TRUE)))/(_FV(G14,"52 week high",TRUE))</f>
        <v>-0.58671930561940944</v>
      </c>
      <c r="Z14" s="52" cm="1">
        <f t="array" ref="Z14">(K14-(_FV(G14,"52 week low",TRUE)))/(_FV(G14,"52 week low",TRUE))</f>
        <v>0.24162192186632114</v>
      </c>
      <c r="AA14" s="8"/>
      <c r="AB14" s="55" t="str">
        <f t="shared" si="0"/>
        <v>Twitter</v>
      </c>
      <c r="AC14" s="55" t="str">
        <f t="shared" si="1"/>
        <v>Twitter</v>
      </c>
      <c r="AD14" s="56" t="str">
        <f>HYPERLINK(_xlfn.CONCAT("https://www.sec.gov/edgar/browse/?CIK=",(_xlfn.XLOOKUP(A14,CIK!$A$1:$A$99999,CIK!$B$1:$B$99999,,0))),"SEC")</f>
        <v>SEC</v>
      </c>
      <c r="AE14" s="55" t="str">
        <f t="shared" si="2"/>
        <v>BC</v>
      </c>
      <c r="AF14" s="56" t="str">
        <f t="shared" si="3"/>
        <v>News</v>
      </c>
      <c r="AG14" s="55" t="str">
        <f t="shared" si="4"/>
        <v>News</v>
      </c>
      <c r="AH14" s="56" t="str">
        <f t="shared" si="5"/>
        <v>News</v>
      </c>
      <c r="AI14" s="56" t="str">
        <f t="shared" si="6"/>
        <v>News</v>
      </c>
      <c r="AJ14" s="56" t="str">
        <f t="shared" si="7"/>
        <v>News</v>
      </c>
      <c r="AK14" s="55" t="str">
        <f t="shared" si="8"/>
        <v>News</v>
      </c>
      <c r="AL14" s="55" t="str">
        <f t="shared" si="9"/>
        <v>OC</v>
      </c>
      <c r="AM14" s="55" t="str">
        <f t="shared" si="10"/>
        <v>WW</v>
      </c>
      <c r="AN14" s="55" t="str">
        <f t="shared" si="11"/>
        <v>FIN</v>
      </c>
      <c r="AO14" s="55" t="str">
        <f t="shared" si="12"/>
        <v>OI</v>
      </c>
      <c r="AP14" s="55" t="str">
        <f t="shared" si="13"/>
        <v>IB</v>
      </c>
      <c r="AQ14" s="55" t="str">
        <f t="shared" si="14"/>
        <v>SI</v>
      </c>
      <c r="AR14" s="55" t="str">
        <f t="shared" si="15"/>
        <v>SS</v>
      </c>
      <c r="AS14" s="57" t="str">
        <f t="shared" si="16"/>
        <v>ROIC</v>
      </c>
      <c r="AT14" s="55" t="str">
        <f t="shared" si="17"/>
        <v>DR</v>
      </c>
      <c r="AU14" s="58" t="str">
        <f t="shared" si="18"/>
        <v>SOH</v>
      </c>
    </row>
    <row r="15" spans="1:48" s="54" customFormat="1" ht="14" customHeight="1" x14ac:dyDescent="0.2">
      <c r="A15" s="151" t="s">
        <v>485</v>
      </c>
      <c r="B15" s="152" t="s">
        <v>486</v>
      </c>
      <c r="C15" s="139" t="s">
        <v>487</v>
      </c>
      <c r="D15" s="153" t="s">
        <v>58</v>
      </c>
      <c r="E15" s="153">
        <v>3</v>
      </c>
      <c r="F15" s="154" t="s">
        <v>14838</v>
      </c>
      <c r="G15" s="151" t="e" vm="14">
        <v>#VALUE!</v>
      </c>
      <c r="H15" s="167" t="s">
        <v>46</v>
      </c>
      <c r="I15" s="154" t="str" cm="1">
        <f t="array" ref="I15">_FV(G15,"Description")</f>
        <v>Syndax Pharmaceuticals, Inc. is a clinical-stage biopharmaceutical company that is focused on developing a pipeline of cancer therapies. The Company’s lead product candidates include SNDX-5613 and SNDX-6352 (axatilimab). The Company is focused on developing SNDX-5613, targeting the binding interaction of menin with the mixed lineage leukemia 1 (MLL1), protein for the treatment of MLL-rearranged (MLLr), acute leukemias and nucleophosmin 1 (NPM1), mutant acute myeloid leukemia (AML), as well as axatilimab, a monoclonal antibody that blocks the colony stimulating factor 1 (CSF-1) receptor. The Company’s products candidate also includes entinostat, once-weekly, oral, small molecule and Class I histone deacetylases (HDAC) inhibitor that being evaluated in the Phase III E2112 registrational clinical trial in combination with exemestane for hormone receptor positive, human epidermal growth factor receptor 2 negative and breast cancer.</v>
      </c>
      <c r="J15" s="125" cm="1">
        <f t="array" ref="J15">_FV(G15,"Market cap",TRUE)/1000000000</f>
        <v>1.8108029999999999</v>
      </c>
      <c r="K15" s="99" cm="1">
        <f t="array" ref="K15">_FV(G15,"Price")</f>
        <v>26.59</v>
      </c>
      <c r="L15" s="74" t="s">
        <v>47</v>
      </c>
      <c r="M15" s="155" cm="1">
        <f t="array" ref="M15">_FV(G15,"Shares outstanding",TRUE)/1000000</f>
        <v>68.100920000000002</v>
      </c>
      <c r="N15" s="156">
        <v>49.79</v>
      </c>
      <c r="O15" s="159">
        <v>7.7299999999999994E-2</v>
      </c>
      <c r="P15" s="102" t="s">
        <v>14028</v>
      </c>
      <c r="Q15" s="157" t="s">
        <v>16418</v>
      </c>
      <c r="R15" s="157" t="s">
        <v>16419</v>
      </c>
      <c r="S15" s="158">
        <v>51.82</v>
      </c>
      <c r="T15" s="157" t="s">
        <v>16420</v>
      </c>
      <c r="U15" s="157" t="s">
        <v>16363</v>
      </c>
      <c r="V15" s="140" t="s">
        <v>16421</v>
      </c>
      <c r="W15" s="156" t="s">
        <v>14517</v>
      </c>
      <c r="X15" s="156">
        <v>17.190000000000001</v>
      </c>
      <c r="Y15" s="52" cm="1">
        <f t="array" ref="Y15">(K15-(_FV(G15,"52 week high",TRUE)))/(_FV(G15,"52 week high",TRUE))</f>
        <v>-3.9378612716763003E-2</v>
      </c>
      <c r="Z15" s="52" cm="1">
        <f t="array" ref="Z15">(K15-(_FV(G15,"52 week low",TRUE)))/(_FV(G15,"52 week low",TRUE))</f>
        <v>1.0037678975131876</v>
      </c>
      <c r="AA15" s="8"/>
      <c r="AB15" s="55" t="str">
        <f t="shared" si="0"/>
        <v>Twitter</v>
      </c>
      <c r="AC15" s="55" t="str">
        <f t="shared" si="1"/>
        <v>Twitter</v>
      </c>
      <c r="AD15" s="56" t="str">
        <f>HYPERLINK(_xlfn.CONCAT("https://www.sec.gov/edgar/browse/?CIK=",(_xlfn.XLOOKUP(A15,CIK!$A$1:$A$99999,CIK!$B$1:$B$99999,,0))),"SEC")</f>
        <v>SEC</v>
      </c>
      <c r="AE15" s="55" t="str">
        <f t="shared" si="2"/>
        <v>BC</v>
      </c>
      <c r="AF15" s="56" t="str">
        <f t="shared" si="3"/>
        <v>News</v>
      </c>
      <c r="AG15" s="55" t="str">
        <f t="shared" si="4"/>
        <v>News</v>
      </c>
      <c r="AH15" s="56" t="str">
        <f t="shared" si="5"/>
        <v>News</v>
      </c>
      <c r="AI15" s="56" t="str">
        <f t="shared" si="6"/>
        <v>News</v>
      </c>
      <c r="AJ15" s="56" t="str">
        <f t="shared" si="7"/>
        <v>News</v>
      </c>
      <c r="AK15" s="55" t="str">
        <f t="shared" si="8"/>
        <v>News</v>
      </c>
      <c r="AL15" s="55" t="str">
        <f t="shared" si="9"/>
        <v>OC</v>
      </c>
      <c r="AM15" s="55" t="str">
        <f t="shared" si="10"/>
        <v>WW</v>
      </c>
      <c r="AN15" s="55" t="str">
        <f t="shared" si="11"/>
        <v>FIN</v>
      </c>
      <c r="AO15" s="55" t="str">
        <f t="shared" si="12"/>
        <v>OI</v>
      </c>
      <c r="AP15" s="55" t="str">
        <f t="shared" si="13"/>
        <v>IB</v>
      </c>
      <c r="AQ15" s="55" t="str">
        <f t="shared" si="14"/>
        <v>SI</v>
      </c>
      <c r="AR15" s="55" t="str">
        <f t="shared" si="15"/>
        <v>SS</v>
      </c>
      <c r="AS15" s="57" t="str">
        <f t="shared" si="16"/>
        <v>ROIC</v>
      </c>
      <c r="AT15" s="55" t="str">
        <f t="shared" si="17"/>
        <v>DR</v>
      </c>
      <c r="AU15" s="58" t="str">
        <f t="shared" si="18"/>
        <v>SOH</v>
      </c>
    </row>
    <row r="16" spans="1:48" ht="14" customHeight="1" x14ac:dyDescent="0.2">
      <c r="A16" s="151" t="s">
        <v>304</v>
      </c>
      <c r="B16" s="152" t="s">
        <v>305</v>
      </c>
      <c r="C16" s="139" t="s">
        <v>306</v>
      </c>
      <c r="E16" s="153">
        <v>2</v>
      </c>
      <c r="F16" s="154" t="s">
        <v>17290</v>
      </c>
      <c r="G16" s="151" t="e" vm="15">
        <v>#VALUE!</v>
      </c>
      <c r="H16" s="167" t="s">
        <v>46</v>
      </c>
      <c r="I16" s="154" t="str" cm="1">
        <f t="array" ref="I16">_FV(G16,"Description")</f>
        <v>SpringWorks Therapeutics, Inc. is a clinical-stage biopharmaceutical company. The Company is focused on acquiring, developing and commercializing medicines for underserved patient populations suffering from devastating rare diseases and cancer. It has a portfolio of small molecule targeted oncology product candidates and are advancing two clinical trials in rare tumor types, as well as other programs addressing genetically defined cancers. Its product candidate is nirogacestat, is an oral, small molecule gamma secretase inhibitor (GSI) in development as a monotherapy for the treatment of desmoid tumors, a rare and often debilitating and disfiguring soft tissue tumor. Its second product candidate is mirdametinib, an oral, small molecule MEK inhibitor in development for the treatment of neurofibromatosis type 1-associated plexiform neurofibromas (NF1-PN), a rare tumor of the peripheral nerve sheath that causes pain and disfigurement, and that most often manifests in children.</v>
      </c>
      <c r="J16" s="125" cm="1">
        <f t="array" ref="J16">_FV(G16,"Market cap",TRUE)/1000000000</f>
        <v>1.7710319999999999</v>
      </c>
      <c r="K16" s="99" cm="1">
        <f t="array" ref="K16">_FV(G16,"Price")</f>
        <v>28.39</v>
      </c>
      <c r="L16" s="74" t="s">
        <v>47</v>
      </c>
      <c r="M16" s="155" cm="1">
        <f t="array" ref="M16">_FV(G16,"Shares outstanding",TRUE)/1000000</f>
        <v>62.382269999999998</v>
      </c>
      <c r="N16" s="156">
        <v>37.340000000000003</v>
      </c>
      <c r="O16" s="159">
        <v>0.25069999999999998</v>
      </c>
      <c r="P16" s="102" t="s">
        <v>14162</v>
      </c>
      <c r="Q16" s="157" t="s">
        <v>16426</v>
      </c>
      <c r="R16" s="157" t="s">
        <v>16427</v>
      </c>
      <c r="S16" s="158">
        <v>96.6</v>
      </c>
      <c r="T16" s="157" t="s">
        <v>16428</v>
      </c>
      <c r="U16" s="157" t="s">
        <v>16429</v>
      </c>
      <c r="V16" s="140" t="s">
        <v>14848</v>
      </c>
      <c r="W16" s="156" t="s">
        <v>14394</v>
      </c>
      <c r="X16" s="156">
        <v>13.28</v>
      </c>
      <c r="Y16" s="52" cm="1">
        <f t="array" ref="Y16">(K16-(_FV(G16,"52 week high",TRUE)))/(_FV(G16,"52 week high",TRUE))</f>
        <v>-0.56932645631067957</v>
      </c>
      <c r="Z16" s="52" cm="1">
        <f t="array" ref="Z16">(K16-(_FV(G16,"52 week low",TRUE)))/(_FV(G16,"52 week low",TRUE))</f>
        <v>1.0875000000000001</v>
      </c>
      <c r="AA16" s="8"/>
      <c r="AB16" s="57" t="str">
        <f t="shared" si="0"/>
        <v>Twitter</v>
      </c>
      <c r="AC16" s="57" t="str">
        <f t="shared" si="1"/>
        <v>Twitter</v>
      </c>
      <c r="AD16" s="58" t="str">
        <f>HYPERLINK(_xlfn.CONCAT("https://www.sec.gov/edgar/browse/?CIK=",(_xlfn.XLOOKUP(A16,CIK!$A$1:$A$99999,CIK!$B$1:$B$99999,,0))),"SEC")</f>
        <v>SEC</v>
      </c>
      <c r="AE16" s="57" t="str">
        <f t="shared" si="2"/>
        <v>BC</v>
      </c>
      <c r="AF16" s="58" t="str">
        <f t="shared" si="3"/>
        <v>News</v>
      </c>
      <c r="AG16" s="57" t="str">
        <f t="shared" si="4"/>
        <v>News</v>
      </c>
      <c r="AH16" s="58" t="str">
        <f t="shared" si="5"/>
        <v>News</v>
      </c>
      <c r="AI16" s="58" t="str">
        <f t="shared" si="6"/>
        <v>News</v>
      </c>
      <c r="AJ16" s="58" t="str">
        <f t="shared" si="7"/>
        <v>News</v>
      </c>
      <c r="AK16" s="57" t="str">
        <f t="shared" si="8"/>
        <v>News</v>
      </c>
      <c r="AL16" s="57" t="str">
        <f t="shared" si="9"/>
        <v>OC</v>
      </c>
      <c r="AM16" s="57" t="str">
        <f t="shared" si="10"/>
        <v>WW</v>
      </c>
      <c r="AN16" s="57" t="str">
        <f t="shared" si="11"/>
        <v>FIN</v>
      </c>
      <c r="AO16" s="57" t="str">
        <f t="shared" si="12"/>
        <v>OI</v>
      </c>
      <c r="AP16" s="57" t="str">
        <f t="shared" si="13"/>
        <v>IB</v>
      </c>
      <c r="AQ16" s="57" t="str">
        <f t="shared" si="14"/>
        <v>SI</v>
      </c>
      <c r="AR16" s="57" t="str">
        <f t="shared" si="15"/>
        <v>SS</v>
      </c>
      <c r="AS16" s="57" t="str">
        <f t="shared" si="16"/>
        <v>ROIC</v>
      </c>
      <c r="AT16" s="57" t="str">
        <f t="shared" si="17"/>
        <v>DR</v>
      </c>
      <c r="AU16" s="58" t="str">
        <f t="shared" si="18"/>
        <v>SOH</v>
      </c>
      <c r="AV16" s="57"/>
    </row>
    <row r="17" spans="1:48" s="54" customFormat="1" ht="14" customHeight="1" x14ac:dyDescent="0.2">
      <c r="A17" s="151" t="s">
        <v>463</v>
      </c>
      <c r="B17" s="152" t="s">
        <v>464</v>
      </c>
      <c r="C17" s="139" t="s">
        <v>455</v>
      </c>
      <c r="D17" s="153"/>
      <c r="E17" s="153">
        <v>1</v>
      </c>
      <c r="F17" s="154" t="s">
        <v>465</v>
      </c>
      <c r="G17" s="151" t="e" vm="16">
        <v>#VALUE!</v>
      </c>
      <c r="H17" s="167" t="s">
        <v>46</v>
      </c>
      <c r="I17" s="154" t="str" cm="1">
        <f t="array" ref="I17">_FV(G17,"Description")</f>
        <v>Nuvalent, Inc. is a preclinical stage biopharmaceutical company focused on creating precisely targeted therapies for patients with cancer. The Company is advancing a pipeline of product candidates with parallel programs in cancers driven by genomic alterations in the ROS proto-oncogene 1 (ROS1) and anaplastic lymphoma kinase (ALK), along with multiple discovery-stage research programs. Its lead product candidate, NVL-520, is a ROS1-selective inhibitor designed to address the clinical challenges of emergent treatment resistance, central nervous system (CNS)-related adverse events, and brain metastases. The Company’s product candidate also includes NVL-655, which is a brain-penetrant ALK-selective inhibitor that is designed to address the clinical challenges of emergent treatment resistance, CNS-related adverse events, and brain metastases that may limit the use of first, second and third-generation ALK inhibitors.</v>
      </c>
      <c r="J17" s="125" cm="1">
        <f t="array" ref="J17">_FV(G17,"Market cap",TRUE)/1000000000</f>
        <v>1.7429129999999999</v>
      </c>
      <c r="K17" s="99" cm="1">
        <f t="array" ref="K17">_FV(G17,"Price")</f>
        <v>30.88</v>
      </c>
      <c r="L17" s="74" t="s">
        <v>47</v>
      </c>
      <c r="M17" s="155" cm="1">
        <f t="array" ref="M17">_FV(G17,"Shares outstanding",TRUE)/1000000</f>
        <v>56.441470000000002</v>
      </c>
      <c r="N17" s="156">
        <v>25.14</v>
      </c>
      <c r="O17" s="159">
        <v>0.16980000000000001</v>
      </c>
      <c r="P17" s="102" t="e">
        <v>#N/A</v>
      </c>
      <c r="Q17" s="157" t="e">
        <v>#N/A</v>
      </c>
      <c r="R17" s="157" t="e">
        <v>#N/A</v>
      </c>
      <c r="S17" s="158" t="e">
        <v>#N/A</v>
      </c>
      <c r="T17" s="157" t="e">
        <v>#N/A</v>
      </c>
      <c r="U17" s="157" t="e">
        <v>#N/A</v>
      </c>
      <c r="V17" s="140" t="e">
        <v>#N/A</v>
      </c>
      <c r="W17" s="156" t="s">
        <v>59</v>
      </c>
      <c r="X17" s="156">
        <v>18.899999999999999</v>
      </c>
      <c r="Y17" s="52" cm="1">
        <f t="array" ref="Y17">(K17-(_FV(G17,"52 week high",TRUE)))/(_FV(G17,"52 week high",TRUE))</f>
        <v>-0.23621073460301759</v>
      </c>
      <c r="Z17" s="52" cm="1">
        <f t="array" ref="Z17">(K17-(_FV(G17,"52 week low",TRUE)))/(_FV(G17,"52 week low",TRUE))</f>
        <v>3.3554301833568405</v>
      </c>
      <c r="AA17" s="8"/>
      <c r="AB17" s="55" t="str">
        <f t="shared" si="0"/>
        <v>Twitter</v>
      </c>
      <c r="AC17" s="55" t="str">
        <f t="shared" si="1"/>
        <v>Twitter</v>
      </c>
      <c r="AD17" s="56" t="str">
        <f>HYPERLINK(_xlfn.CONCAT("https://www.sec.gov/edgar/browse/?CIK=",(_xlfn.XLOOKUP(A17,CIK!$A$1:$A$99999,CIK!$B$1:$B$99999,,0))),"SEC")</f>
        <v>SEC</v>
      </c>
      <c r="AE17" s="55" t="str">
        <f t="shared" si="2"/>
        <v>BC</v>
      </c>
      <c r="AF17" s="56" t="str">
        <f t="shared" si="3"/>
        <v>News</v>
      </c>
      <c r="AG17" s="55" t="str">
        <f t="shared" si="4"/>
        <v>News</v>
      </c>
      <c r="AH17" s="56" t="str">
        <f t="shared" si="5"/>
        <v>News</v>
      </c>
      <c r="AI17" s="56" t="str">
        <f t="shared" si="6"/>
        <v>News</v>
      </c>
      <c r="AJ17" s="56" t="str">
        <f t="shared" si="7"/>
        <v>News</v>
      </c>
      <c r="AK17" s="55" t="str">
        <f t="shared" si="8"/>
        <v>News</v>
      </c>
      <c r="AL17" s="55" t="str">
        <f t="shared" si="9"/>
        <v>OC</v>
      </c>
      <c r="AM17" s="55" t="str">
        <f t="shared" si="10"/>
        <v>WW</v>
      </c>
      <c r="AN17" s="55" t="str">
        <f t="shared" si="11"/>
        <v>FIN</v>
      </c>
      <c r="AO17" s="55" t="str">
        <f t="shared" si="12"/>
        <v>OI</v>
      </c>
      <c r="AP17" s="55" t="str">
        <f t="shared" si="13"/>
        <v>IB</v>
      </c>
      <c r="AQ17" s="55" t="str">
        <f t="shared" si="14"/>
        <v>SI</v>
      </c>
      <c r="AR17" s="55" t="str">
        <f t="shared" si="15"/>
        <v>SS</v>
      </c>
      <c r="AS17" s="57" t="str">
        <f t="shared" si="16"/>
        <v>ROIC</v>
      </c>
      <c r="AT17" s="55" t="str">
        <f t="shared" si="17"/>
        <v>DR</v>
      </c>
      <c r="AU17" s="58" t="str">
        <f t="shared" si="18"/>
        <v>SOH</v>
      </c>
      <c r="AV17" s="55"/>
    </row>
    <row r="18" spans="1:48" ht="14" customHeight="1" x14ac:dyDescent="0.2">
      <c r="A18" s="151" t="s">
        <v>234</v>
      </c>
      <c r="B18" s="152" t="s">
        <v>235</v>
      </c>
      <c r="C18" s="139" t="s">
        <v>236</v>
      </c>
      <c r="F18" s="154" t="s">
        <v>17277</v>
      </c>
      <c r="G18" s="151" t="e" vm="17">
        <v>#VALUE!</v>
      </c>
      <c r="H18" s="168" t="s">
        <v>46</v>
      </c>
      <c r="I18" s="154" t="str" cm="1">
        <f t="array" ref="I18">_FV(G18,"Description")</f>
        <v>TG Therapeutics, Inc. (TG) is a fully integrated, commercial stage biopharmaceutical company, which is focused on the acquisition, development and commercialization of treatments for B-cell malignancies and autoimmune diseases. Its pipeline candidates include TG-1501 (Cosibelimab), TG-1701 (BTK inhibitor), TG-1801 (anti-CD47/anti-CD19 bispecific monoclonal antibody). Its UKONIQ (umbralisib) is developed for the treatment of adult patients with relapsed or refractory marginal zone lymphoma who have received at least one prior anti-CD20-based regimen and relapsed or refractory follicular lymphoma. It has three programs in Phase III development for the treatment of patients with relapsing forms of multiple sclerosis and patients with chronic lymphocytic leukemia and several investigational medicines in Phase I clinical development. It also evaluates complementary products, technologies and companies for in-licensing, partnership, acquisition and/or investment opportunities.</v>
      </c>
      <c r="J18" s="125" cm="1">
        <f t="array" ref="J18">_FV(G18,"Market cap",TRUE)/1000000000</f>
        <v>1.79352</v>
      </c>
      <c r="K18" s="99" cm="1">
        <f t="array" ref="K18">_FV(G18,"Price")</f>
        <v>12.34</v>
      </c>
      <c r="L18" s="74" t="s">
        <v>47</v>
      </c>
      <c r="M18" s="155" cm="1">
        <f t="array" ref="M18">_FV(G18,"Shares outstanding",TRUE)/1000000</f>
        <v>145.34200000000001</v>
      </c>
      <c r="N18" s="156">
        <v>118.95</v>
      </c>
      <c r="O18" s="159">
        <v>0.18310000000000001</v>
      </c>
      <c r="P18" s="102" t="s">
        <v>14005</v>
      </c>
      <c r="Q18" s="103" t="s">
        <v>16422</v>
      </c>
      <c r="R18" s="103" t="s">
        <v>16423</v>
      </c>
      <c r="S18" s="132">
        <v>12.13</v>
      </c>
      <c r="T18" s="103" t="s">
        <v>16424</v>
      </c>
      <c r="U18" s="103" t="s">
        <v>16425</v>
      </c>
      <c r="V18" s="142" t="s">
        <v>14848</v>
      </c>
      <c r="W18" s="156" t="s">
        <v>14422</v>
      </c>
      <c r="X18" s="156">
        <v>5.0199999999999996</v>
      </c>
      <c r="Y18" s="94" cm="1">
        <f t="array" ref="Y18">(K18-(_FV(G18,"52 week high",TRUE)))/(_FV(G18,"52 week high",TRUE))</f>
        <v>-0.19134993446920051</v>
      </c>
      <c r="Z18" s="94" cm="1">
        <f t="array" ref="Z18">(K18-(_FV(G18,"52 week low",TRUE)))/(_FV(G18,"52 week low",TRUE))</f>
        <v>2.5459770114942528</v>
      </c>
      <c r="AA18" s="143"/>
      <c r="AB18" s="55" t="str">
        <f t="shared" si="0"/>
        <v>Twitter</v>
      </c>
      <c r="AC18" s="55" t="str">
        <f t="shared" si="1"/>
        <v>Twitter</v>
      </c>
      <c r="AD18" s="56" t="str">
        <f>HYPERLINK(_xlfn.CONCAT("https://www.sec.gov/edgar/browse/?CIK=",(_xlfn.XLOOKUP(A18,CIK!$A$1:$A$99999,CIK!$B$1:$B$99999,,0))),"SEC")</f>
        <v>SEC</v>
      </c>
      <c r="AE18" s="55" t="str">
        <f t="shared" si="2"/>
        <v>BC</v>
      </c>
      <c r="AF18" s="56" t="str">
        <f t="shared" si="3"/>
        <v>News</v>
      </c>
      <c r="AG18" s="55" t="str">
        <f t="shared" si="4"/>
        <v>News</v>
      </c>
      <c r="AH18" s="56" t="str">
        <f t="shared" si="5"/>
        <v>News</v>
      </c>
      <c r="AI18" s="56" t="str">
        <f t="shared" si="6"/>
        <v>News</v>
      </c>
      <c r="AJ18" s="56" t="str">
        <f t="shared" si="7"/>
        <v>News</v>
      </c>
      <c r="AK18" s="55" t="str">
        <f t="shared" si="8"/>
        <v>News</v>
      </c>
      <c r="AL18" s="55" t="str">
        <f t="shared" si="9"/>
        <v>OC</v>
      </c>
      <c r="AM18" s="55" t="str">
        <f t="shared" si="10"/>
        <v>WW</v>
      </c>
      <c r="AN18" s="55" t="str">
        <f t="shared" si="11"/>
        <v>FIN</v>
      </c>
      <c r="AO18" s="55" t="str">
        <f t="shared" si="12"/>
        <v>OI</v>
      </c>
      <c r="AP18" s="55" t="str">
        <f t="shared" si="13"/>
        <v>IB</v>
      </c>
      <c r="AQ18" s="55" t="str">
        <f t="shared" si="14"/>
        <v>SI</v>
      </c>
      <c r="AR18" s="55" t="str">
        <f t="shared" si="15"/>
        <v>SS</v>
      </c>
      <c r="AS18" s="57" t="str">
        <f t="shared" si="16"/>
        <v>ROIC</v>
      </c>
      <c r="AT18" s="55" t="str">
        <f t="shared" si="17"/>
        <v>DR</v>
      </c>
      <c r="AU18" s="58" t="str">
        <f t="shared" si="18"/>
        <v>SOH</v>
      </c>
      <c r="AV18" s="55"/>
    </row>
    <row r="19" spans="1:48" ht="15" customHeight="1" x14ac:dyDescent="0.2">
      <c r="A19" s="151" t="s">
        <v>78</v>
      </c>
      <c r="B19" s="152" t="s">
        <v>79</v>
      </c>
      <c r="C19" s="139" t="s">
        <v>80</v>
      </c>
      <c r="F19" s="154" t="s">
        <v>17194</v>
      </c>
      <c r="G19" s="151" t="e" vm="18">
        <v>#VALUE!</v>
      </c>
      <c r="H19" s="167" t="s">
        <v>46</v>
      </c>
      <c r="I19" s="154" t="str" cm="1">
        <f t="array" ref="I19">_FV(G19,"Description")</f>
        <v>Xencor, Inc. is a clinical-stage biopharmaceutical company that is focused on discovering and developing engineered monoclonal antibodies and cytokine therapeutics to treat patients with cancer and autoimmune diseases. The Company is advancing a portfolio of clinical-stage XmAb drug candidates from its protein engineering technology platforms. The Company uses its engineering capabilities to enable its understanding of protein structure and interactions to design technologies and XmAb development candidates with properties. It is focused on the Fc domain, which is the part of an antibody that interacts with various segments of the immune system and controls antibody structure. The Fc domain is constant and interchangeable among antibodies, and its engineered Fc domains are the XmAb technology, which can be readily substituted for natural Fc domains. Its drug candidates include Plamotamab, XmAb717, Tidutamab, XmAb841, XmAb306, AMG 509, XmAb819, XmAb104, XmAb564 and Novartis XmAb.</v>
      </c>
      <c r="J19" s="125" cm="1">
        <f t="array" ref="J19">_FV(G19,"Market cap",TRUE)/1000000000</f>
        <v>1.727609</v>
      </c>
      <c r="K19" s="99" cm="1">
        <f t="array" ref="K19">_FV(G19,"Price")</f>
        <v>28.83</v>
      </c>
      <c r="L19" s="74" t="s">
        <v>47</v>
      </c>
      <c r="M19" s="155" cm="1">
        <f t="array" ref="M19">_FV(G19,"Shares outstanding",TRUE)/1000000</f>
        <v>59.924019999999999</v>
      </c>
      <c r="N19" s="156">
        <v>54.28</v>
      </c>
      <c r="O19" s="159">
        <v>0.11600000000000001</v>
      </c>
      <c r="P19" s="102" t="s">
        <v>14014</v>
      </c>
      <c r="Q19" s="157" t="s">
        <v>16430</v>
      </c>
      <c r="R19" s="157" t="s">
        <v>16431</v>
      </c>
      <c r="S19" s="158" t="s">
        <v>16432</v>
      </c>
      <c r="T19" s="157" t="s">
        <v>16433</v>
      </c>
      <c r="U19" s="157" t="s">
        <v>16434</v>
      </c>
      <c r="V19" s="140" t="s">
        <v>14848</v>
      </c>
      <c r="W19" s="156" t="s">
        <v>14424</v>
      </c>
      <c r="X19" s="156">
        <v>7.42</v>
      </c>
      <c r="Y19" s="52" cm="1">
        <f t="array" ref="Y19">(K19-(_FV(G19,"52 week high",TRUE)))/(_FV(G19,"52 week high",TRUE))</f>
        <v>-0.19738307349665932</v>
      </c>
      <c r="Z19" s="52" cm="1">
        <f t="array" ref="Z19">(K19-(_FV(G19,"52 week low",TRUE)))/(_FV(G19,"52 week low",TRUE))</f>
        <v>0.48953758718677332</v>
      </c>
      <c r="AA19" s="8"/>
      <c r="AB19" s="55" t="str">
        <f t="shared" si="0"/>
        <v>Twitter</v>
      </c>
      <c r="AC19" s="55" t="str">
        <f t="shared" si="1"/>
        <v>Twitter</v>
      </c>
      <c r="AD19" s="56" t="str">
        <f>HYPERLINK(_xlfn.CONCAT("https://www.sec.gov/edgar/browse/?CIK=",(_xlfn.XLOOKUP(A19,CIK!$A$1:$A$99999,CIK!$B$1:$B$99999,,0))),"SEC")</f>
        <v>SEC</v>
      </c>
      <c r="AE19" s="55" t="str">
        <f t="shared" si="2"/>
        <v>BC</v>
      </c>
      <c r="AF19" s="56" t="str">
        <f t="shared" si="3"/>
        <v>News</v>
      </c>
      <c r="AG19" s="55" t="str">
        <f t="shared" si="4"/>
        <v>News</v>
      </c>
      <c r="AH19" s="56" t="str">
        <f t="shared" si="5"/>
        <v>News</v>
      </c>
      <c r="AI19" s="56" t="str">
        <f t="shared" si="6"/>
        <v>News</v>
      </c>
      <c r="AJ19" s="56" t="str">
        <f t="shared" si="7"/>
        <v>News</v>
      </c>
      <c r="AK19" s="55" t="str">
        <f t="shared" si="8"/>
        <v>News</v>
      </c>
      <c r="AL19" s="55" t="str">
        <f t="shared" si="9"/>
        <v>OC</v>
      </c>
      <c r="AM19" s="55" t="str">
        <f t="shared" si="10"/>
        <v>WW</v>
      </c>
      <c r="AN19" s="55" t="str">
        <f t="shared" si="11"/>
        <v>FIN</v>
      </c>
      <c r="AO19" s="55" t="str">
        <f t="shared" si="12"/>
        <v>OI</v>
      </c>
      <c r="AP19" s="55" t="str">
        <f t="shared" si="13"/>
        <v>IB</v>
      </c>
      <c r="AQ19" s="55" t="str">
        <f t="shared" si="14"/>
        <v>SI</v>
      </c>
      <c r="AR19" s="55" t="str">
        <f t="shared" si="15"/>
        <v>SS</v>
      </c>
      <c r="AS19" s="57" t="str">
        <f t="shared" si="16"/>
        <v>ROIC</v>
      </c>
      <c r="AT19" s="55" t="str">
        <f t="shared" si="17"/>
        <v>DR</v>
      </c>
      <c r="AU19" s="58" t="str">
        <f t="shared" si="18"/>
        <v>SOH</v>
      </c>
      <c r="AV19" s="55"/>
    </row>
    <row r="20" spans="1:48" ht="14" customHeight="1" x14ac:dyDescent="0.2">
      <c r="A20" s="151" t="s">
        <v>347</v>
      </c>
      <c r="B20" s="152" t="s">
        <v>348</v>
      </c>
      <c r="C20" s="139" t="s">
        <v>349</v>
      </c>
      <c r="E20" s="153">
        <v>2</v>
      </c>
      <c r="F20" s="154" t="s">
        <v>350</v>
      </c>
      <c r="G20" s="151" t="e" vm="19">
        <v>#VALUE!</v>
      </c>
      <c r="H20" s="167" t="s">
        <v>46</v>
      </c>
      <c r="I20" s="154" t="str" cm="1">
        <f t="array" ref="I20">_FV(G20,"Description")</f>
        <v>Day One Biopharmaceuticals, Inc. is a clinical-stage biopharmaceutical company. It is focused on developing and commercializing targeted therapies for patients of all ages with genomically-defined cancers. It seeks to identify, acquires, and develops product candidates that target high-value oncogenic drivers in cancers with unmet need, with an initial focus on pediatric patients. Its lead product candidate, DAY101 (tovorafenib), is an oral, brain-penetrant, highly selective type II pan-rapidly accelerated fibrosarcoma (pan-RAF), kinase inhibitor. Tovorafenib is also used for the treatment of low-grade gliomas (LGGs). Its second product candidate, pimasertib, is an oral, highly selective small molecule inhibitor of mitogen-activated protein kinase kinases 1 and 2 (MEK), a key signaling node in the MAPK pathway. It has initiated a phase II trial of tovorafenib for pediatric patients with relapsed or progressive low-grade glioma (pLGG), the common brain tumor diagnosed in children.</v>
      </c>
      <c r="J20" s="125" cm="1">
        <f t="array" ref="J20">_FV(G20,"Market cap",TRUE)/1000000000</f>
        <v>1.652658</v>
      </c>
      <c r="K20" s="99" cm="1">
        <f t="array" ref="K20">_FV(G20,"Price")</f>
        <v>22.47</v>
      </c>
      <c r="L20" s="74" t="s">
        <v>47</v>
      </c>
      <c r="M20" s="155" cm="1">
        <f t="array" ref="M20">_FV(G20,"Shares outstanding",TRUE)/1000000</f>
        <v>73.549530000000004</v>
      </c>
      <c r="N20" s="156">
        <v>38.979999999999997</v>
      </c>
      <c r="O20" s="159">
        <v>0.1052</v>
      </c>
      <c r="P20" s="102" t="s">
        <v>14292</v>
      </c>
      <c r="Q20" s="157" t="s">
        <v>16435</v>
      </c>
      <c r="R20" s="157" t="s">
        <v>16436</v>
      </c>
      <c r="S20" s="158">
        <v>45.21</v>
      </c>
      <c r="T20" s="157" t="s">
        <v>16437</v>
      </c>
      <c r="U20" s="157" t="s">
        <v>16438</v>
      </c>
      <c r="V20" s="140" t="s">
        <v>14848</v>
      </c>
      <c r="W20" s="156" t="s">
        <v>14423</v>
      </c>
      <c r="X20" s="156">
        <v>20.83</v>
      </c>
      <c r="Y20" s="52" cm="1">
        <f t="array" ref="Y20">(K20-(_FV(G20,"52 week high",TRUE)))/(_FV(G20,"52 week high",TRUE))</f>
        <v>-0.20740461165647858</v>
      </c>
      <c r="Z20" s="52" cm="1">
        <f t="array" ref="Z20">(K20-(_FV(G20,"52 week low",TRUE)))/(_FV(G20,"52 week low",TRUE))</f>
        <v>3.1305147058823524</v>
      </c>
      <c r="AA20" s="8"/>
      <c r="AB20" s="55" t="str">
        <f t="shared" si="0"/>
        <v>Twitter</v>
      </c>
      <c r="AC20" s="55" t="str">
        <f t="shared" si="1"/>
        <v>Twitter</v>
      </c>
      <c r="AD20" s="56" t="str">
        <f>HYPERLINK(_xlfn.CONCAT("https://www.sec.gov/edgar/browse/?CIK=",(_xlfn.XLOOKUP(A20,CIK!$A$1:$A$99999,CIK!$B$1:$B$99999,,0))),"SEC")</f>
        <v>SEC</v>
      </c>
      <c r="AE20" s="55" t="str">
        <f t="shared" si="2"/>
        <v>BC</v>
      </c>
      <c r="AF20" s="56" t="str">
        <f t="shared" si="3"/>
        <v>News</v>
      </c>
      <c r="AG20" s="55" t="str">
        <f t="shared" si="4"/>
        <v>News</v>
      </c>
      <c r="AH20" s="56" t="str">
        <f t="shared" si="5"/>
        <v>News</v>
      </c>
      <c r="AI20" s="56" t="str">
        <f t="shared" si="6"/>
        <v>News</v>
      </c>
      <c r="AJ20" s="56" t="str">
        <f t="shared" si="7"/>
        <v>News</v>
      </c>
      <c r="AK20" s="55" t="str">
        <f t="shared" si="8"/>
        <v>News</v>
      </c>
      <c r="AL20" s="55" t="str">
        <f t="shared" si="9"/>
        <v>OC</v>
      </c>
      <c r="AM20" s="55" t="str">
        <f t="shared" si="10"/>
        <v>WW</v>
      </c>
      <c r="AN20" s="55" t="str">
        <f t="shared" si="11"/>
        <v>FIN</v>
      </c>
      <c r="AO20" s="55" t="str">
        <f t="shared" si="12"/>
        <v>OI</v>
      </c>
      <c r="AP20" s="55" t="str">
        <f t="shared" si="13"/>
        <v>IB</v>
      </c>
      <c r="AQ20" s="55" t="str">
        <f t="shared" si="14"/>
        <v>SI</v>
      </c>
      <c r="AR20" s="55" t="str">
        <f t="shared" si="15"/>
        <v>SS</v>
      </c>
      <c r="AS20" s="57" t="str">
        <f t="shared" si="16"/>
        <v>ROIC</v>
      </c>
      <c r="AT20" s="55" t="str">
        <f t="shared" si="17"/>
        <v>DR</v>
      </c>
      <c r="AU20" s="58" t="str">
        <f t="shared" si="18"/>
        <v>SOH</v>
      </c>
      <c r="AV20" s="55"/>
    </row>
    <row r="21" spans="1:48" ht="14" customHeight="1" x14ac:dyDescent="0.2">
      <c r="A21" s="151" t="s">
        <v>735</v>
      </c>
      <c r="B21" s="152" t="s">
        <v>736</v>
      </c>
      <c r="C21" s="139" t="s">
        <v>737</v>
      </c>
      <c r="E21" s="153">
        <v>3</v>
      </c>
      <c r="F21" s="154" t="s">
        <v>738</v>
      </c>
      <c r="G21" s="151" t="e" vm="20">
        <v>#VALUE!</v>
      </c>
      <c r="H21" s="167" t="s">
        <v>46</v>
      </c>
      <c r="I21" s="154" t="str" cm="1">
        <f t="array" ref="I21">_FV(G21,"Description")</f>
        <v>Arcus Biosciences, Inc. is a clinical-stage biopharmaceutical company that is focused on developing cancer therapies. The Company's six investigational products are in the clinical development, with its molecule, an anti-TIGIT antibody, which is in two phase III registrational studies. The Company's differentiated combination therapies are developing to treat multiple large tumor types, including lung, colorectal, prostate and pancreatic cancers. Its clinical development pipeline includes Domvanalimab, AB308, Etrumadenant, Quemliclustat, Zimberelimab and AB521. Domvanalimab is its Fc-silent anti-TIGIT monoclonal antibody. AB308 is its Fc-enabled anti-TIGIT monoclonal antibody. Etrumadenant is designed to inhibit the adenosine-driven impairment of tumor-infiltrating lymphocytes and myeloid cells (dendritic cells, macrophages), mediated by the A2a and A2b receptors. Quemliclustat is an extremely potent and selective small-molecule CD73 inhibitor. Zimberelimab is its anti-PD-1 antibody.</v>
      </c>
      <c r="J21" s="125" cm="1">
        <f t="array" ref="J21">_FV(G21,"Market cap",TRUE)/1000000000</f>
        <v>1.539388</v>
      </c>
      <c r="K21" s="99" cm="1">
        <f t="array" ref="K21">_FV(G21,"Price")</f>
        <v>21.26</v>
      </c>
      <c r="L21" s="74" t="s">
        <v>109</v>
      </c>
      <c r="M21" s="155" cm="1">
        <f t="array" ref="M21">_FV(G21,"Shares outstanding",TRUE)/1000000</f>
        <v>72.407709999999994</v>
      </c>
      <c r="N21" s="156">
        <v>44.36</v>
      </c>
      <c r="O21" s="159">
        <v>0.14560000000000001</v>
      </c>
      <c r="P21" s="102" t="s">
        <v>13806</v>
      </c>
      <c r="Q21" s="157" t="s">
        <v>16439</v>
      </c>
      <c r="R21" s="157" t="s">
        <v>16440</v>
      </c>
      <c r="S21" s="158">
        <v>35.700000000000003</v>
      </c>
      <c r="T21" s="157" t="s">
        <v>16441</v>
      </c>
      <c r="U21" s="157" t="s">
        <v>16442</v>
      </c>
      <c r="V21" s="140" t="s">
        <v>14848</v>
      </c>
      <c r="W21" s="156" t="s">
        <v>14425</v>
      </c>
      <c r="X21" s="156">
        <v>6.22</v>
      </c>
      <c r="Y21" s="52" cm="1">
        <f t="array" ref="Y21">(K21-(_FV(G21,"52 week high",TRUE)))/(_FV(G21,"52 week high",TRUE))</f>
        <v>-0.46515723270440246</v>
      </c>
      <c r="Z21" s="52" cm="1">
        <f t="array" ref="Z21">(K21-(_FV(G21,"52 week low",TRUE)))/(_FV(G21,"52 week low",TRUE))</f>
        <v>0.27001194743130247</v>
      </c>
      <c r="AA21" s="8"/>
      <c r="AB21" s="55" t="str">
        <f t="shared" si="0"/>
        <v>Twitter</v>
      </c>
      <c r="AC21" s="55" t="str">
        <f>HYPERLINK(_xlfn.CONCAT("https://twitter.com/search?q=%24",A21,"%20-%22discord.gg%22%20-%22database%22%20-%22chat%22%20-%22ultraalgo%22%20-%22signal%22%20-%22discord%22%20-%22chatroom%22%20-%22influencer%22%20-%22discord.io%22&amp;src=typed_query&amp;f=live"),"Twitter")</f>
        <v>Twitter</v>
      </c>
      <c r="AD21" s="56" t="str">
        <f>HYPERLINK(_xlfn.CONCAT("https://www.sec.gov/edgar/browse/?CIK=",(_xlfn.XLOOKUP(A21,CIK!$A$1:$A$99999,CIK!$B$1:$B$99999,,0))),"SEC")</f>
        <v>SEC</v>
      </c>
      <c r="AE21" s="55" t="str">
        <f t="shared" si="2"/>
        <v>BC</v>
      </c>
      <c r="AF21" s="56" t="str">
        <f t="shared" si="3"/>
        <v>News</v>
      </c>
      <c r="AG21" s="55" t="str">
        <f t="shared" si="4"/>
        <v>News</v>
      </c>
      <c r="AH21" s="56" t="str">
        <f t="shared" si="5"/>
        <v>News</v>
      </c>
      <c r="AI21" s="56" t="str">
        <f t="shared" si="6"/>
        <v>News</v>
      </c>
      <c r="AJ21" s="56" t="str">
        <f t="shared" si="7"/>
        <v>News</v>
      </c>
      <c r="AK21" s="55" t="str">
        <f t="shared" si="8"/>
        <v>News</v>
      </c>
      <c r="AL21" s="55" t="str">
        <f t="shared" si="9"/>
        <v>OC</v>
      </c>
      <c r="AM21" s="55" t="str">
        <f t="shared" si="10"/>
        <v>WW</v>
      </c>
      <c r="AN21" s="55" t="str">
        <f t="shared" si="11"/>
        <v>FIN</v>
      </c>
      <c r="AO21" s="55" t="str">
        <f>HYPERLINK(_xlfn.CONCAT("http://openinsider.com/search?q=",A21),"OI")</f>
        <v>OI</v>
      </c>
      <c r="AP21" s="55" t="str">
        <f t="shared" si="13"/>
        <v>IB</v>
      </c>
      <c r="AQ21" s="55" t="str">
        <f t="shared" si="14"/>
        <v>SI</v>
      </c>
      <c r="AR21" s="55" t="str">
        <f t="shared" si="15"/>
        <v>SS</v>
      </c>
      <c r="AS21" s="57" t="str">
        <f t="shared" si="16"/>
        <v>ROIC</v>
      </c>
      <c r="AT21" s="55" t="str">
        <f t="shared" si="17"/>
        <v>DR</v>
      </c>
      <c r="AU21" s="58" t="str">
        <f t="shared" si="18"/>
        <v>SOH</v>
      </c>
      <c r="AV21" s="55"/>
    </row>
    <row r="22" spans="1:48" ht="14" customHeight="1" x14ac:dyDescent="0.2">
      <c r="A22" s="151" t="s">
        <v>396</v>
      </c>
      <c r="B22" s="152" t="s">
        <v>397</v>
      </c>
      <c r="C22" s="139" t="s">
        <v>398</v>
      </c>
      <c r="F22" s="154" t="s">
        <v>399</v>
      </c>
      <c r="G22" s="151" t="e" vm="21">
        <v>#VALUE!</v>
      </c>
      <c r="H22" s="167" t="s">
        <v>46</v>
      </c>
      <c r="I22" s="154" t="str" cm="1">
        <f t="array" ref="I22">_FV(G22,"Description")</f>
        <v>Replimune Group, Inc. is a clinical-stage biotechnology company engaged in the business of oncolytic immunotherapy to treat the cancer patients. The Company is advancing a pipeline of tumor-directed oncolytic immunotherapies derived from its RPx platform to fill unmet need across cancer types. The Company's lead product candidate, RP1, is a selectively replicating version of HSV-1 that expresses GALV-GP R and human GM-CSF. RP1 is designed to treat more immune responsive tumor types. The Company's pipeline product candidates include RP2 and RP3. The encoded GALV-GP R protein enhances the tumor killing ability of the virus and increases immunogenic cell death. RP2 is an additionally encodes an anti-CTLA-4 antibody has designed to treat more immunologically silent tumors. RP3 expresses a pair of immune costimulatory pathway activating ligands, CD40L and 4-1BBL, to further increase the potency of the immune responses to treat immunologically cold tumors.</v>
      </c>
      <c r="J22" s="125" cm="1">
        <f t="array" ref="J22">_FV(G22,"Market cap",TRUE)/1000000000</f>
        <v>1.511774</v>
      </c>
      <c r="K22" s="99" cm="1">
        <f t="array" ref="K22">_FV(G22,"Price")</f>
        <v>27.43</v>
      </c>
      <c r="L22" s="74" t="s">
        <v>47</v>
      </c>
      <c r="M22" s="155" cm="1">
        <f t="array" ref="M22">_FV(G22,"Shares outstanding",TRUE)/1000000</f>
        <v>55.113889999999998</v>
      </c>
      <c r="N22" s="156">
        <v>36.11</v>
      </c>
      <c r="O22" s="159">
        <v>4.5600000000000002E-2</v>
      </c>
      <c r="P22" s="102" t="s">
        <v>14109</v>
      </c>
      <c r="Q22" s="157" t="s">
        <v>16443</v>
      </c>
      <c r="R22" s="157" t="s">
        <v>16444</v>
      </c>
      <c r="S22" s="158">
        <v>68.81</v>
      </c>
      <c r="T22" s="157" t="s">
        <v>16445</v>
      </c>
      <c r="U22" s="157" t="s">
        <v>16446</v>
      </c>
      <c r="V22" s="140" t="s">
        <v>16447</v>
      </c>
      <c r="W22" s="156" t="s">
        <v>14502</v>
      </c>
      <c r="X22" s="156">
        <v>16.12</v>
      </c>
      <c r="Y22" s="52" cm="1">
        <f t="array" ref="Y22">(K22-(_FV(G22,"52 week high",TRUE)))/(_FV(G22,"52 week high",TRUE))</f>
        <v>-4.2916957431960938E-2</v>
      </c>
      <c r="Z22" s="52" cm="1">
        <f t="array" ref="Z22">(K22-(_FV(G22,"52 week low",TRUE)))/(_FV(G22,"52 week low",TRUE))</f>
        <v>1.1019157088122604</v>
      </c>
      <c r="AA22" s="8"/>
      <c r="AB22" s="55" t="str">
        <f t="shared" si="0"/>
        <v>Twitter</v>
      </c>
      <c r="AC22" s="55" t="str">
        <f t="shared" si="1"/>
        <v>Twitter</v>
      </c>
      <c r="AD22" s="56" t="str">
        <f>HYPERLINK(_xlfn.CONCAT("https://www.sec.gov/edgar/browse/?CIK=",(_xlfn.XLOOKUP(A22,CIK!$A$1:$A$99999,CIK!$B$1:$B$99999,,0))),"SEC")</f>
        <v>SEC</v>
      </c>
      <c r="AE22" s="55" t="str">
        <f t="shared" si="2"/>
        <v>BC</v>
      </c>
      <c r="AF22" s="56" t="str">
        <f t="shared" si="3"/>
        <v>News</v>
      </c>
      <c r="AG22" s="55" t="str">
        <f t="shared" si="4"/>
        <v>News</v>
      </c>
      <c r="AH22" s="56" t="str">
        <f t="shared" si="5"/>
        <v>News</v>
      </c>
      <c r="AI22" s="56" t="str">
        <f t="shared" si="6"/>
        <v>News</v>
      </c>
      <c r="AJ22" s="56" t="str">
        <f t="shared" si="7"/>
        <v>News</v>
      </c>
      <c r="AK22" s="55" t="str">
        <f t="shared" si="8"/>
        <v>News</v>
      </c>
      <c r="AL22" s="55" t="str">
        <f t="shared" si="9"/>
        <v>OC</v>
      </c>
      <c r="AM22" s="55" t="str">
        <f t="shared" si="10"/>
        <v>WW</v>
      </c>
      <c r="AN22" s="55" t="str">
        <f t="shared" si="11"/>
        <v>FIN</v>
      </c>
      <c r="AO22" s="55" t="str">
        <f t="shared" si="12"/>
        <v>OI</v>
      </c>
      <c r="AP22" s="55" t="str">
        <f t="shared" si="13"/>
        <v>IB</v>
      </c>
      <c r="AQ22" s="55" t="str">
        <f t="shared" si="14"/>
        <v>SI</v>
      </c>
      <c r="AR22" s="55" t="str">
        <f t="shared" si="15"/>
        <v>SS</v>
      </c>
      <c r="AS22" s="57" t="str">
        <f t="shared" si="16"/>
        <v>ROIC</v>
      </c>
      <c r="AT22" s="55" t="str">
        <f t="shared" si="17"/>
        <v>DR</v>
      </c>
      <c r="AU22" s="58" t="str">
        <f t="shared" si="18"/>
        <v>SOH</v>
      </c>
      <c r="AV22" s="55"/>
    </row>
    <row r="23" spans="1:48" ht="14" customHeight="1" x14ac:dyDescent="0.2">
      <c r="A23" s="160" t="s">
        <v>171</v>
      </c>
      <c r="B23" s="152" t="s">
        <v>172</v>
      </c>
      <c r="C23" s="139" t="s">
        <v>168</v>
      </c>
      <c r="D23" s="153" t="s">
        <v>58</v>
      </c>
      <c r="E23" s="153">
        <v>0</v>
      </c>
      <c r="F23" s="154" t="s">
        <v>17195</v>
      </c>
      <c r="G23" s="160" t="e" vm="22">
        <v>#VALUE!</v>
      </c>
      <c r="H23" s="167" t="s">
        <v>46</v>
      </c>
      <c r="I23" s="154" t="str" cm="1">
        <f t="array" ref="I23">_FV(G23,"Description")</f>
        <v>Arcellx Inc. is a clinical-stage biotechnology company. The Company is focused developing controllable cell therapies for the treatment of patients with cancer and other incurable diseases. The Company is advancing its CART-ddBCMA product through its iMMagine Phase 2 pivotal trial in patients with relapsed or refractory (r/r) multiple myeloma (MM). The Company is also advancing ARC-SparX programs, ACLX-001 in r/r MM and ACLX-002 and ACLX-003 in r/r acute myeloid leukemia (AML) and high-risk myelodysplastic syndrome (MDS). ARC-SparX are adaptable versions of ddCARs where the antigen-targeting region is located on a SparX protein that can be dosed separately from the ARC-T cells, its D-Domain based universal CAR-T cells that are designed to activate only when bound to a SparX protein that is bound to an antigen on a cell. It is also exploring indications in solid tumors.</v>
      </c>
      <c r="J23" s="125" cm="1">
        <f t="array" ref="J23">_FV(G23,"Market cap",TRUE)/1000000000</f>
        <v>1.4129719999999999</v>
      </c>
      <c r="K23" s="99" cm="1">
        <f t="array" ref="K23">_FV(G23,"Price")</f>
        <v>32.22</v>
      </c>
      <c r="L23" s="74" t="s">
        <v>47</v>
      </c>
      <c r="M23" s="155" cm="1">
        <f t="array" ref="M23">_FV(G23,"Shares outstanding",TRUE)/1000000</f>
        <v>43.85389</v>
      </c>
      <c r="N23" s="156">
        <v>25.41</v>
      </c>
      <c r="O23" s="159">
        <v>9.5299999999999996E-2</v>
      </c>
      <c r="P23" s="102" t="s">
        <v>14347</v>
      </c>
      <c r="Q23" s="157" t="s">
        <v>16452</v>
      </c>
      <c r="R23" s="157" t="s">
        <v>16453</v>
      </c>
      <c r="S23" s="158">
        <v>87.97</v>
      </c>
      <c r="T23" s="157" t="s">
        <v>16454</v>
      </c>
      <c r="U23" s="157" t="s">
        <v>15848</v>
      </c>
      <c r="V23" s="140" t="s">
        <v>16455</v>
      </c>
      <c r="W23" s="156" t="s">
        <v>14508</v>
      </c>
      <c r="X23" s="156">
        <v>6.48</v>
      </c>
      <c r="Y23" s="52" cm="1">
        <f t="array" ref="Y23">(K23-(_FV(G23,"52 week high",TRUE)))/(_FV(G23,"52 week high",TRUE))</f>
        <v>-7.0934256055363354E-2</v>
      </c>
      <c r="Z23" s="52" cm="1">
        <f t="array" ref="Z23">(K23-(_FV(G23,"52 week low",TRUE)))/(_FV(G23,"52 week low",TRUE))</f>
        <v>4.3388566694283348</v>
      </c>
      <c r="AA23" s="8"/>
      <c r="AB23" s="55" t="str">
        <f t="shared" si="0"/>
        <v>Twitter</v>
      </c>
      <c r="AC23" s="55" t="str">
        <f t="shared" si="1"/>
        <v>Twitter</v>
      </c>
      <c r="AD23" s="56" t="str">
        <f>HYPERLINK(_xlfn.CONCAT("https://www.sec.gov/edgar/browse/?CIK=",(_xlfn.XLOOKUP(A23,CIK!$A$1:$A$99999,CIK!$B$1:$B$99999,,0))),"SEC")</f>
        <v>SEC</v>
      </c>
      <c r="AE23" s="55" t="str">
        <f t="shared" si="2"/>
        <v>BC</v>
      </c>
      <c r="AF23" s="56" t="str">
        <f t="shared" si="3"/>
        <v>News</v>
      </c>
      <c r="AG23" s="55" t="str">
        <f t="shared" si="4"/>
        <v>News</v>
      </c>
      <c r="AH23" s="56" t="str">
        <f t="shared" si="5"/>
        <v>News</v>
      </c>
      <c r="AI23" s="56" t="str">
        <f t="shared" si="6"/>
        <v>News</v>
      </c>
      <c r="AJ23" s="56" t="str">
        <f t="shared" si="7"/>
        <v>News</v>
      </c>
      <c r="AK23" s="55" t="str">
        <f t="shared" si="8"/>
        <v>News</v>
      </c>
      <c r="AL23" s="55" t="str">
        <f t="shared" si="9"/>
        <v>OC</v>
      </c>
      <c r="AM23" s="55" t="str">
        <f t="shared" si="10"/>
        <v>WW</v>
      </c>
      <c r="AN23" s="55" t="str">
        <f t="shared" si="11"/>
        <v>FIN</v>
      </c>
      <c r="AO23" s="55" t="str">
        <f t="shared" si="12"/>
        <v>OI</v>
      </c>
      <c r="AP23" s="55" t="str">
        <f t="shared" si="13"/>
        <v>IB</v>
      </c>
      <c r="AQ23" s="55" t="str">
        <f t="shared" si="14"/>
        <v>SI</v>
      </c>
      <c r="AR23" s="55" t="str">
        <f t="shared" si="15"/>
        <v>SS</v>
      </c>
      <c r="AS23" s="57" t="str">
        <f t="shared" si="16"/>
        <v>ROIC</v>
      </c>
      <c r="AT23" s="55" t="str">
        <f t="shared" si="17"/>
        <v>DR</v>
      </c>
      <c r="AU23" s="58" t="str">
        <f t="shared" si="18"/>
        <v>SOH</v>
      </c>
      <c r="AV23" s="55"/>
    </row>
    <row r="24" spans="1:48" s="61" customFormat="1" ht="14" customHeight="1" x14ac:dyDescent="0.2">
      <c r="A24" s="151" t="s">
        <v>731</v>
      </c>
      <c r="B24" s="152" t="s">
        <v>732</v>
      </c>
      <c r="C24" s="139" t="s">
        <v>733</v>
      </c>
      <c r="D24" s="153" t="s">
        <v>58</v>
      </c>
      <c r="E24" s="153">
        <v>3</v>
      </c>
      <c r="F24" s="154" t="s">
        <v>734</v>
      </c>
      <c r="G24" s="151" t="e" vm="23">
        <v>#VALUE!</v>
      </c>
      <c r="H24" s="167" t="s">
        <v>46</v>
      </c>
      <c r="I24" s="154" t="str" cm="1">
        <f t="array" ref="I24">_FV(G24,"Description")</f>
        <v>Geron Corporation is a late-stage clinical biopharmaceutical company, which is focused on the development and commercialization of imetelstat, a therapeutic for hematologic myeloid malignancies. The Company operates through a single segment, which is engaged in the development of therapeutic products for oncology. Imetelstat is a lipid conjugated 13-mer oligonucleotide that is designed to be complementary to and bind with high affinity to the ribonucleic acid (RNA) template of telomerase, thereby directly inhibiting telomerase activity. The clinical studies of imetelstat include IMerge, a Phase III trial in lower risk myelodysplastic syndromes (MDS) and IMbark, a Phase II trial in Intermediate- II or High-risk myelofibrosis. Its IMpactMF is an ongoing Phase III clinical trial in refractory myelofibrosis (MF).The Company has completed the evaluation of safety, tolerability, pharmacokinetics and pharmacodynamic effects of Imetelstat in its Phase I trials.</v>
      </c>
      <c r="J24" s="125" cm="1">
        <f t="array" ref="J24">_FV(G24,"Market cap",TRUE)/1000000000</f>
        <v>1.21614</v>
      </c>
      <c r="K24" s="99" cm="1">
        <f t="array" ref="K24">_FV(G24,"Price")</f>
        <v>3.19</v>
      </c>
      <c r="L24" s="74" t="s">
        <v>47</v>
      </c>
      <c r="M24" s="155" cm="1">
        <f t="array" ref="M24">_FV(G24,"Shares outstanding",TRUE)/1000000</f>
        <v>381.23500000000001</v>
      </c>
      <c r="N24" s="156">
        <v>350.21</v>
      </c>
      <c r="O24" s="159">
        <v>6.0900000000000003E-2</v>
      </c>
      <c r="P24" s="102" t="s">
        <v>13957</v>
      </c>
      <c r="Q24" s="157" t="s">
        <v>16489</v>
      </c>
      <c r="R24" s="157" t="s">
        <v>16490</v>
      </c>
      <c r="S24" s="158">
        <v>16.59</v>
      </c>
      <c r="T24" s="157" t="s">
        <v>16491</v>
      </c>
      <c r="U24" s="157" t="s">
        <v>16492</v>
      </c>
      <c r="V24" s="140" t="s">
        <v>14848</v>
      </c>
      <c r="W24" s="156" t="s">
        <v>14512</v>
      </c>
      <c r="X24" s="156">
        <v>2.68</v>
      </c>
      <c r="Y24" s="52" cm="1">
        <f t="array" ref="Y24">(K24-(_FV(G24,"52 week high",TRUE)))/(_FV(G24,"52 week high",TRUE))</f>
        <v>-0.16927083333333331</v>
      </c>
      <c r="Z24" s="52" cm="1">
        <f t="array" ref="Z24">(K24-(_FV(G24,"52 week low",TRUE)))/(_FV(G24,"52 week low",TRUE))</f>
        <v>2.2225477320941507</v>
      </c>
      <c r="AA24" s="8"/>
      <c r="AB24" s="55" t="str">
        <f t="shared" si="0"/>
        <v>Twitter</v>
      </c>
      <c r="AC24" s="55" t="str">
        <f t="shared" si="1"/>
        <v>Twitter</v>
      </c>
      <c r="AD24" s="56" t="str">
        <f>HYPERLINK(_xlfn.CONCAT("https://www.sec.gov/edgar/browse/?CIK=",(_xlfn.XLOOKUP(A24,CIK!$A$1:$A$99999,CIK!$B$1:$B$99999,,0))),"SEC")</f>
        <v>SEC</v>
      </c>
      <c r="AE24" s="55" t="str">
        <f t="shared" si="2"/>
        <v>BC</v>
      </c>
      <c r="AF24" s="56" t="str">
        <f t="shared" si="3"/>
        <v>News</v>
      </c>
      <c r="AG24" s="55" t="str">
        <f t="shared" si="4"/>
        <v>News</v>
      </c>
      <c r="AH24" s="56" t="str">
        <f t="shared" si="5"/>
        <v>News</v>
      </c>
      <c r="AI24" s="56" t="str">
        <f t="shared" si="6"/>
        <v>News</v>
      </c>
      <c r="AJ24" s="56" t="str">
        <f t="shared" si="7"/>
        <v>News</v>
      </c>
      <c r="AK24" s="55" t="str">
        <f t="shared" si="8"/>
        <v>News</v>
      </c>
      <c r="AL24" s="55" t="str">
        <f t="shared" si="9"/>
        <v>OC</v>
      </c>
      <c r="AM24" s="55" t="str">
        <f t="shared" si="10"/>
        <v>WW</v>
      </c>
      <c r="AN24" s="55" t="str">
        <f t="shared" si="11"/>
        <v>FIN</v>
      </c>
      <c r="AO24" s="55" t="str">
        <f t="shared" si="12"/>
        <v>OI</v>
      </c>
      <c r="AP24" s="55" t="str">
        <f t="shared" si="13"/>
        <v>IB</v>
      </c>
      <c r="AQ24" s="55" t="str">
        <f t="shared" si="14"/>
        <v>SI</v>
      </c>
      <c r="AR24" s="55" t="str">
        <f t="shared" si="15"/>
        <v>SS</v>
      </c>
      <c r="AS24" s="57" t="str">
        <f t="shared" si="16"/>
        <v>ROIC</v>
      </c>
      <c r="AT24" s="55" t="str">
        <f t="shared" si="17"/>
        <v>DR</v>
      </c>
      <c r="AU24" s="58" t="str">
        <f t="shared" si="18"/>
        <v>SOH</v>
      </c>
      <c r="AV24" s="55"/>
    </row>
    <row r="25" spans="1:48" ht="14" customHeight="1" x14ac:dyDescent="0.2">
      <c r="A25" s="151" t="s">
        <v>768</v>
      </c>
      <c r="B25" s="152" t="s">
        <v>769</v>
      </c>
      <c r="C25" s="139" t="s">
        <v>767</v>
      </c>
      <c r="F25" s="154" t="s">
        <v>17288</v>
      </c>
      <c r="G25" s="151" t="e" vm="24">
        <v>#VALUE!</v>
      </c>
      <c r="H25" s="167" t="s">
        <v>46</v>
      </c>
      <c r="I25" s="154" t="str" cm="1">
        <f t="array" ref="I25">_FV(G25,"Description")</f>
        <v>Kymera Therapeutics, Inc. is a biopharmaceutical company. The Company is focused on discovering and developing small molecule therapeutics that selectively degrade disease-causing proteins by harnessing the body’s own natural protein degradation system. Its targeted protein degradation (TPD) platform Pegasus, allows it to discover selective small molecule protein degraders with activity against disease-causing proteins throughout the body. The Company’s Pegasus platform includes E3 Ligase Whole-Body Atlas, E3 Ligase Binders Toolbox, Ternary Complex Modeling, Quantitative System Pharmacology Model and Chemistry. Its clinical stage programs include IRAK4, IRAKIMiD, and STAT3, which each address targets within the interleukin-1 receptor/toll-like receptor (IL-1R/TLR), and janus kinase/signal transducers and activators of transcription (JAK/STAT). Its programs focus on treating range of immune-inflammatory diseases, hematologic malignancies, and solid tumors.</v>
      </c>
      <c r="J25" s="125" cm="1">
        <f t="array" ref="J25">_FV(G25,"Market cap",TRUE)/1000000000</f>
        <v>1.9202650000000001</v>
      </c>
      <c r="K25" s="99" cm="1">
        <f t="array" ref="K25">_FV(G25,"Price")</f>
        <v>35</v>
      </c>
      <c r="L25" s="74" t="s">
        <v>47</v>
      </c>
      <c r="M25" s="155" cm="1">
        <f t="array" ref="M25">_FV(G25,"Shares outstanding",TRUE)/1000000</f>
        <v>54.864730000000002</v>
      </c>
      <c r="N25" s="156">
        <v>34.29</v>
      </c>
      <c r="O25" s="159">
        <v>0.18360000000000001</v>
      </c>
      <c r="P25" s="102" t="s">
        <v>14214</v>
      </c>
      <c r="Q25" s="157" t="s">
        <v>16448</v>
      </c>
      <c r="R25" s="157" t="s">
        <v>16449</v>
      </c>
      <c r="S25" s="158">
        <v>39.020000000000003</v>
      </c>
      <c r="T25" s="157" t="s">
        <v>16450</v>
      </c>
      <c r="U25" s="157" t="s">
        <v>16451</v>
      </c>
      <c r="V25" s="140" t="s">
        <v>14848</v>
      </c>
      <c r="W25" s="156" t="s">
        <v>14421</v>
      </c>
      <c r="X25" s="156">
        <v>5.42</v>
      </c>
      <c r="Y25" s="52" cm="1">
        <f t="array" ref="Y25">(K25-(_FV(G25,"52 week high",TRUE)))/(_FV(G25,"52 week high",TRUE))</f>
        <v>-0.2427520553872782</v>
      </c>
      <c r="Z25" s="52" cm="1">
        <f t="array" ref="Z25">(K25-(_FV(G25,"52 week low",TRUE)))/(_FV(G25,"52 week low",TRUE))</f>
        <v>1.661596958174905</v>
      </c>
      <c r="AA25" s="8"/>
      <c r="AB25" s="55" t="str">
        <f t="shared" si="0"/>
        <v>Twitter</v>
      </c>
      <c r="AC25" s="55" t="str">
        <f t="shared" si="1"/>
        <v>Twitter</v>
      </c>
      <c r="AD25" s="56" t="str">
        <f>HYPERLINK(_xlfn.CONCAT("https://www.sec.gov/edgar/browse/?CIK=",(_xlfn.XLOOKUP(A25,CIK!$A$1:$A$99999,CIK!$B$1:$B$99999,,0))),"SEC")</f>
        <v>SEC</v>
      </c>
      <c r="AE25" s="55" t="str">
        <f t="shared" si="2"/>
        <v>BC</v>
      </c>
      <c r="AF25" s="56" t="str">
        <f t="shared" si="3"/>
        <v>News</v>
      </c>
      <c r="AG25" s="55" t="str">
        <f t="shared" si="4"/>
        <v>News</v>
      </c>
      <c r="AH25" s="56" t="str">
        <f t="shared" si="5"/>
        <v>News</v>
      </c>
      <c r="AI25" s="56" t="str">
        <f t="shared" si="6"/>
        <v>News</v>
      </c>
      <c r="AJ25" s="56" t="str">
        <f t="shared" si="7"/>
        <v>News</v>
      </c>
      <c r="AK25" s="55" t="str">
        <f t="shared" si="8"/>
        <v>News</v>
      </c>
      <c r="AL25" s="55" t="str">
        <f t="shared" si="9"/>
        <v>OC</v>
      </c>
      <c r="AM25" s="55" t="str">
        <f t="shared" si="10"/>
        <v>WW</v>
      </c>
      <c r="AN25" s="55" t="str">
        <f t="shared" si="11"/>
        <v>FIN</v>
      </c>
      <c r="AO25" s="55" t="str">
        <f t="shared" si="12"/>
        <v>OI</v>
      </c>
      <c r="AP25" s="55" t="str">
        <f t="shared" si="13"/>
        <v>IB</v>
      </c>
      <c r="AQ25" s="55" t="str">
        <f t="shared" si="14"/>
        <v>SI</v>
      </c>
      <c r="AR25" s="55" t="str">
        <f t="shared" si="15"/>
        <v>SS</v>
      </c>
      <c r="AS25" s="57" t="str">
        <f t="shared" si="16"/>
        <v>ROIC</v>
      </c>
      <c r="AT25" s="55" t="str">
        <f t="shared" si="17"/>
        <v>DR</v>
      </c>
      <c r="AU25" s="58" t="str">
        <f t="shared" si="18"/>
        <v>SOH</v>
      </c>
      <c r="AV25" s="55"/>
    </row>
    <row r="26" spans="1:48" s="54" customFormat="1" ht="14" customHeight="1" x14ac:dyDescent="0.2">
      <c r="A26" s="151" t="s">
        <v>460</v>
      </c>
      <c r="B26" s="152" t="s">
        <v>461</v>
      </c>
      <c r="C26" s="139" t="s">
        <v>455</v>
      </c>
      <c r="D26" s="153"/>
      <c r="E26" s="153"/>
      <c r="F26" s="154" t="s">
        <v>462</v>
      </c>
      <c r="G26" s="151" t="e" vm="25">
        <v>#VALUE!</v>
      </c>
      <c r="H26" s="167" t="s">
        <v>46</v>
      </c>
      <c r="I26" s="154" t="str" cm="1">
        <f t="array" ref="I26">_FV(G26,"Description")</f>
        <v>Deciphera Pharmaceuticals, Inc. is a biopharmaceutical company focused on discovering, developing, and delivering medicines to patients for the treatment of cancer. The Company has developed a switch-control kinase inhibitor platform in kinase biology to execute its strategy to develop a broad portfolio of medicines. The Company has one approved drug, QINLOCK, which is a switch-control kinase inhibitor for the treatment of fourth-line gastrointestinal stromal tumor (GIST). In addition, the Company is developing three clinical-stage drug candidates, which includes Vimseltinib (DCC-3014) - colony stimulating factor 1 receptor (CSF1R) Kinase Inhibition for Tenosynovial Giant Cell Tumor (TGCT), Rebastinib - TEK tyrosine kinase (TIE2) Kinase Inhibition for advanced or Metastatic Solid Tumors, and DCC-3116 - ULK Kinase Inhibition for Mutant RAS/RAF Cancers.</v>
      </c>
      <c r="J26" s="125" cm="1">
        <f t="array" ref="J26">_FV(G26,"Market cap",TRUE)/1000000000</f>
        <v>1.2445269999999999</v>
      </c>
      <c r="K26" s="99" cm="1">
        <f t="array" ref="K26">_FV(G26,"Price")</f>
        <v>18.399999999999999</v>
      </c>
      <c r="L26" s="74" t="s">
        <v>47</v>
      </c>
      <c r="M26" s="155" cm="1">
        <f t="array" ref="M26">_FV(G26,"Shares outstanding",TRUE)/1000000</f>
        <v>67.637349999999998</v>
      </c>
      <c r="N26" s="156">
        <v>44.33</v>
      </c>
      <c r="O26" s="159">
        <v>0.1741</v>
      </c>
      <c r="P26" s="102" t="s">
        <v>14079</v>
      </c>
      <c r="Q26" s="157" t="s">
        <v>16462</v>
      </c>
      <c r="R26" s="157" t="s">
        <v>16463</v>
      </c>
      <c r="S26" s="158">
        <v>49.35</v>
      </c>
      <c r="T26" s="157" t="s">
        <v>16464</v>
      </c>
      <c r="U26" s="157" t="s">
        <v>16465</v>
      </c>
      <c r="V26" s="140" t="s">
        <v>14848</v>
      </c>
      <c r="W26" s="156" t="s">
        <v>1894</v>
      </c>
      <c r="X26" s="156">
        <v>5.58</v>
      </c>
      <c r="Y26" s="52" cm="1">
        <f t="array" ref="Y26">(K26-(_FV(G26,"52 week high",TRUE)))/(_FV(G26,"52 week high",TRUE))</f>
        <v>-0.19156414762741664</v>
      </c>
      <c r="Z26" s="52" cm="1">
        <f t="array" ref="Z26">(K26-(_FV(G26,"52 week low",TRUE)))/(_FV(G26,"52 week low",TRUE))</f>
        <v>1.8264208909370199</v>
      </c>
      <c r="AA26" s="8"/>
      <c r="AB26" s="55" t="str">
        <f t="shared" si="0"/>
        <v>Twitter</v>
      </c>
      <c r="AC26" s="55" t="str">
        <f t="shared" si="1"/>
        <v>Twitter</v>
      </c>
      <c r="AD26" s="56" t="str">
        <f>HYPERLINK(_xlfn.CONCAT("https://www.sec.gov/edgar/browse/?CIK=",(_xlfn.XLOOKUP(A26,CIK!$A$1:$A$99999,CIK!$B$1:$B$99999,,0))),"SEC")</f>
        <v>SEC</v>
      </c>
      <c r="AE26" s="55" t="str">
        <f t="shared" si="2"/>
        <v>BC</v>
      </c>
      <c r="AF26" s="56" t="str">
        <f t="shared" si="3"/>
        <v>News</v>
      </c>
      <c r="AG26" s="55" t="str">
        <f t="shared" si="4"/>
        <v>News</v>
      </c>
      <c r="AH26" s="56" t="str">
        <f t="shared" si="5"/>
        <v>News</v>
      </c>
      <c r="AI26" s="56" t="str">
        <f t="shared" si="6"/>
        <v>News</v>
      </c>
      <c r="AJ26" s="56" t="str">
        <f t="shared" si="7"/>
        <v>News</v>
      </c>
      <c r="AK26" s="55" t="str">
        <f t="shared" si="8"/>
        <v>News</v>
      </c>
      <c r="AL26" s="55" t="str">
        <f t="shared" si="9"/>
        <v>OC</v>
      </c>
      <c r="AM26" s="55" t="str">
        <f t="shared" si="10"/>
        <v>WW</v>
      </c>
      <c r="AN26" s="55" t="str">
        <f t="shared" si="11"/>
        <v>FIN</v>
      </c>
      <c r="AO26" s="55" t="str">
        <f t="shared" si="12"/>
        <v>OI</v>
      </c>
      <c r="AP26" s="55" t="str">
        <f t="shared" si="13"/>
        <v>IB</v>
      </c>
      <c r="AQ26" s="55" t="str">
        <f t="shared" si="14"/>
        <v>SI</v>
      </c>
      <c r="AR26" s="55" t="str">
        <f t="shared" si="15"/>
        <v>SS</v>
      </c>
      <c r="AS26" s="57" t="str">
        <f t="shared" si="16"/>
        <v>ROIC</v>
      </c>
      <c r="AT26" s="55" t="str">
        <f t="shared" si="17"/>
        <v>DR</v>
      </c>
      <c r="AU26" s="58" t="str">
        <f t="shared" si="18"/>
        <v>SOH</v>
      </c>
      <c r="AV26" s="55"/>
    </row>
    <row r="27" spans="1:48" ht="14" customHeight="1" x14ac:dyDescent="0.2">
      <c r="A27" s="151" t="s">
        <v>792</v>
      </c>
      <c r="B27" s="152" t="s">
        <v>793</v>
      </c>
      <c r="C27" s="139" t="s">
        <v>794</v>
      </c>
      <c r="F27" s="154" t="s">
        <v>17196</v>
      </c>
      <c r="G27" s="151" t="e" vm="26">
        <v>#VALUE!</v>
      </c>
      <c r="H27" s="167" t="s">
        <v>46</v>
      </c>
      <c r="I27" s="154" t="str" cm="1">
        <f t="array" ref="I27">_FV(G27,"Description")</f>
        <v>Zentalis Pharmaceuticals, Inc. is a clinical-stage biopharmaceutical company focused on discovering and developing small molecule therapeutics targeting fundamental biological pathways of cancers. The Company's products include ZN-c5 and ZN-c3. ZN-c5 is an oral selective estrogen receptor degrader, which is in a Phase I/II clinical trial for the treatment of advanced estrogen receptor-positive, human epidermal growth factor receptor 2-negative, and advanced or metastatic breast cancer. The Company engaged in initiating the Phase II monotherapy and combination portions of this Phase I/II trial. ZN-c3, an inhibitor of WEE1, a protein tyrosine kinase, is being evaluated in a Phase I/II clinical trial for the treatment of advanced solid tumors as a monotherapy and in a Phase Ib clinical trial in combination with chemotherapy in patients with advanced ovarian cancer. It uses its Integrated Discovery Engine to identify targets and develop small molecule chemical entities with properties.</v>
      </c>
      <c r="J27" s="125" cm="1">
        <f t="array" ref="J27">_FV(G27,"Market cap",TRUE)/1000000000</f>
        <v>1.3553999999999999</v>
      </c>
      <c r="K27" s="99" cm="1">
        <f t="array" ref="K27">_FV(G27,"Price")</f>
        <v>23.75</v>
      </c>
      <c r="L27" s="74" t="s">
        <v>47</v>
      </c>
      <c r="M27" s="155" cm="1">
        <f t="array" ref="M27">_FV(G27,"Shares outstanding",TRUE)/1000000</f>
        <v>57.069490000000002</v>
      </c>
      <c r="N27" s="156">
        <v>39.770000000000003</v>
      </c>
      <c r="O27" s="159">
        <v>0.13270000000000001</v>
      </c>
      <c r="P27" s="102" t="s">
        <v>14186</v>
      </c>
      <c r="Q27" s="157" t="s">
        <v>16443</v>
      </c>
      <c r="R27" s="157" t="s">
        <v>16456</v>
      </c>
      <c r="S27" s="158">
        <v>34.94</v>
      </c>
      <c r="T27" s="157" t="s">
        <v>16457</v>
      </c>
      <c r="U27" s="157" t="s">
        <v>16458</v>
      </c>
      <c r="V27" s="140" t="s">
        <v>14848</v>
      </c>
      <c r="W27" s="156" t="s">
        <v>13878</v>
      </c>
      <c r="X27" s="156">
        <v>8.0299999999999994</v>
      </c>
      <c r="Y27" s="52" cm="1">
        <f t="array" ref="Y27">(K27-(_FV(G27,"52 week high",TRUE)))/(_FV(G27,"52 week high",TRUE))</f>
        <v>-0.60184409052808041</v>
      </c>
      <c r="Z27" s="52" cm="1">
        <f t="array" ref="Z27">(K27-(_FV(G27,"52 week low",TRUE)))/(_FV(G27,"52 week low",TRUE))</f>
        <v>0.37045585689555699</v>
      </c>
      <c r="AA27" s="8"/>
      <c r="AB27" s="55" t="str">
        <f t="shared" si="0"/>
        <v>Twitter</v>
      </c>
      <c r="AC27" s="55" t="str">
        <f t="shared" si="1"/>
        <v>Twitter</v>
      </c>
      <c r="AD27" s="56" t="str">
        <f>HYPERLINK(_xlfn.CONCAT("https://www.sec.gov/edgar/browse/?CIK=",(_xlfn.XLOOKUP(A27,CIK!$A$1:$A$99999,CIK!$B$1:$B$99999,,0))),"SEC")</f>
        <v>SEC</v>
      </c>
      <c r="AE27" s="55" t="str">
        <f t="shared" si="2"/>
        <v>BC</v>
      </c>
      <c r="AF27" s="56" t="str">
        <f t="shared" si="3"/>
        <v>News</v>
      </c>
      <c r="AG27" s="55" t="str">
        <f t="shared" si="4"/>
        <v>News</v>
      </c>
      <c r="AH27" s="56" t="str">
        <f t="shared" si="5"/>
        <v>News</v>
      </c>
      <c r="AI27" s="56" t="str">
        <f t="shared" si="6"/>
        <v>News</v>
      </c>
      <c r="AJ27" s="56" t="str">
        <f t="shared" si="7"/>
        <v>News</v>
      </c>
      <c r="AK27" s="55" t="str">
        <f t="shared" si="8"/>
        <v>News</v>
      </c>
      <c r="AL27" s="55" t="str">
        <f t="shared" si="9"/>
        <v>OC</v>
      </c>
      <c r="AM27" s="55" t="str">
        <f t="shared" si="10"/>
        <v>WW</v>
      </c>
      <c r="AN27" s="55" t="str">
        <f t="shared" si="11"/>
        <v>FIN</v>
      </c>
      <c r="AO27" s="55" t="str">
        <f t="shared" si="12"/>
        <v>OI</v>
      </c>
      <c r="AP27" s="55" t="str">
        <f t="shared" si="13"/>
        <v>IB</v>
      </c>
      <c r="AQ27" s="55" t="str">
        <f t="shared" si="14"/>
        <v>SI</v>
      </c>
      <c r="AR27" s="55" t="str">
        <f t="shared" si="15"/>
        <v>SS</v>
      </c>
      <c r="AS27" s="57" t="str">
        <f t="shared" si="16"/>
        <v>ROIC</v>
      </c>
      <c r="AT27" s="55" t="str">
        <f t="shared" si="17"/>
        <v>DR</v>
      </c>
      <c r="AU27" s="58" t="str">
        <f t="shared" si="18"/>
        <v>SOH</v>
      </c>
      <c r="AV27" s="55"/>
    </row>
    <row r="28" spans="1:48" s="54" customFormat="1" ht="14" customHeight="1" x14ac:dyDescent="0.2">
      <c r="A28" s="151" t="s">
        <v>232</v>
      </c>
      <c r="B28" s="152" t="s">
        <v>233</v>
      </c>
      <c r="C28" s="139" t="s">
        <v>17292</v>
      </c>
      <c r="D28" s="153"/>
      <c r="E28" s="153"/>
      <c r="F28" s="154" t="s">
        <v>17197</v>
      </c>
      <c r="G28" s="151" t="e" vm="27">
        <v>#VALUE!</v>
      </c>
      <c r="H28" s="167" t="s">
        <v>46</v>
      </c>
      <c r="I28" s="154" t="str" cm="1">
        <f t="array" ref="I28">_FV(G28,"Description")</f>
        <v>BridgeBio Pharma, Inc. is a commercial-stage biopharmaceutical company founded to discover, create, test and deliver transformative medicines to treat patients who suffer from genetic diseases and cancers with clear genetic drivers. The Company's pipeline of approximately 30 development programs ranges from early science to advanced clinical trials and its commercial organization is focused on delivering the Company's first two approved therapies and preparing for the potential commercial launch of additional therapies. The Company’s products include BBP-265, BBP-831, BBP-631, Encaleret and KRAS. Its Acoramidis (AG10) is under Phase III clinical trial for the treatment of TTR amyloidosis-cardiomyopathy (ATTR-CM). Its Low-dose infigratinib (BBP-831) is under Phase II clinical trial for the treatment of achondroplasia in pediatric patients. Its BBP-631 is under Phase I/II clinical trial for the treatment of congenital adrenal hyperplasia (CAH).</v>
      </c>
      <c r="J28" s="125" cm="1">
        <f t="array" ref="J28">_FV(G28,"Market cap",TRUE)/1000000000</f>
        <v>1.260143</v>
      </c>
      <c r="K28" s="99" cm="1">
        <f t="array" ref="K28">_FV(G28,"Price")</f>
        <v>8.43</v>
      </c>
      <c r="L28" s="74" t="s">
        <v>47</v>
      </c>
      <c r="M28" s="155" cm="1">
        <f t="array" ref="M28">_FV(G28,"Shares outstanding",TRUE)/1000000</f>
        <v>149.48310000000001</v>
      </c>
      <c r="N28" s="156">
        <v>82.32</v>
      </c>
      <c r="O28" s="159">
        <v>0.23</v>
      </c>
      <c r="P28" s="102" t="s">
        <v>14151</v>
      </c>
      <c r="Q28" s="157" t="s">
        <v>16459</v>
      </c>
      <c r="R28" s="157" t="s">
        <v>16460</v>
      </c>
      <c r="S28" s="158">
        <v>9.9700000000000006</v>
      </c>
      <c r="T28" s="157" t="s">
        <v>16461</v>
      </c>
      <c r="U28" s="157" t="s">
        <v>16362</v>
      </c>
      <c r="V28" s="140" t="s">
        <v>14848</v>
      </c>
      <c r="W28" s="156" t="s">
        <v>14455</v>
      </c>
      <c r="X28" s="156">
        <v>5.39</v>
      </c>
      <c r="Y28" s="52" cm="1">
        <f t="array" ref="Y28">(K28-(_FV(G28,"52 week high",TRUE)))/(_FV(G28,"52 week high",TRUE))</f>
        <v>-0.33295352039120735</v>
      </c>
      <c r="Z28" s="52" cm="1">
        <f t="array" ref="Z28">(K28-(_FV(G28,"52 week low",TRUE)))/(_FV(G28,"52 week low",TRUE))</f>
        <v>0.69277108433734924</v>
      </c>
      <c r="AA28" s="8"/>
      <c r="AB28" s="55" t="str">
        <f t="shared" si="0"/>
        <v>Twitter</v>
      </c>
      <c r="AC28" s="55" t="str">
        <f t="shared" si="1"/>
        <v>Twitter</v>
      </c>
      <c r="AD28" s="56" t="str">
        <f>HYPERLINK(_xlfn.CONCAT("https://www.sec.gov/edgar/browse/?CIK=",(_xlfn.XLOOKUP(A28,CIK!$A$1:$A$99999,CIK!$B$1:$B$99999,,0))),"SEC")</f>
        <v>SEC</v>
      </c>
      <c r="AE28" s="55" t="str">
        <f t="shared" si="2"/>
        <v>BC</v>
      </c>
      <c r="AF28" s="56" t="str">
        <f t="shared" si="3"/>
        <v>News</v>
      </c>
      <c r="AG28" s="55" t="str">
        <f t="shared" si="4"/>
        <v>News</v>
      </c>
      <c r="AH28" s="56" t="str">
        <f t="shared" si="5"/>
        <v>News</v>
      </c>
      <c r="AI28" s="56" t="str">
        <f t="shared" si="6"/>
        <v>News</v>
      </c>
      <c r="AJ28" s="56" t="str">
        <f t="shared" si="7"/>
        <v>News</v>
      </c>
      <c r="AK28" s="55" t="str">
        <f t="shared" si="8"/>
        <v>News</v>
      </c>
      <c r="AL28" s="55" t="str">
        <f t="shared" si="9"/>
        <v>OC</v>
      </c>
      <c r="AM28" s="55" t="str">
        <f t="shared" si="10"/>
        <v>WW</v>
      </c>
      <c r="AN28" s="55" t="str">
        <f t="shared" si="11"/>
        <v>FIN</v>
      </c>
      <c r="AO28" s="55" t="str">
        <f t="shared" si="12"/>
        <v>OI</v>
      </c>
      <c r="AP28" s="55" t="str">
        <f t="shared" si="13"/>
        <v>IB</v>
      </c>
      <c r="AQ28" s="55" t="str">
        <f t="shared" si="14"/>
        <v>SI</v>
      </c>
      <c r="AR28" s="55" t="str">
        <f t="shared" si="15"/>
        <v>SS</v>
      </c>
      <c r="AS28" s="57" t="str">
        <f t="shared" si="16"/>
        <v>ROIC</v>
      </c>
      <c r="AT28" s="55" t="str">
        <f t="shared" si="17"/>
        <v>DR</v>
      </c>
      <c r="AU28" s="58" t="str">
        <f t="shared" si="18"/>
        <v>SOH</v>
      </c>
      <c r="AV28" s="55"/>
    </row>
    <row r="29" spans="1:48" ht="14" customHeight="1" x14ac:dyDescent="0.2">
      <c r="A29" s="151" t="s">
        <v>521</v>
      </c>
      <c r="B29" s="152" t="s">
        <v>522</v>
      </c>
      <c r="C29" s="139" t="s">
        <v>523</v>
      </c>
      <c r="D29" s="153" t="s">
        <v>58</v>
      </c>
      <c r="F29" s="154" t="s">
        <v>17200</v>
      </c>
      <c r="G29" s="151" t="e" vm="28">
        <v>#VALUE!</v>
      </c>
      <c r="H29" s="167" t="s">
        <v>46</v>
      </c>
      <c r="I29" s="154" t="str" cm="1">
        <f t="array" ref="I29">_FV(G29,"Description")</f>
        <v>Fate Therapeutics, Inc. is a clinical-stage biopharmaceutical company. The Company is focused on the development of programmed cellular immunotherapies for patients with cancer. It uses human induced pluripotent stem cells (iPSCs) generated from its proprietary iPSC product platform to create genetically engineered, clonal master iPSC lines having preferred biological properties. The Company is advancing a pipeline of programmed cellular immunotherapies, including off-the-shelf natural killer (NK) and T-cell product candidates derived from clonal master iPSC lines for the treatment of cancer. The Company's product pipeline includes FT596, FT538, FT576, FT536, FT573, FT819, FT500 and FT516. FT516 is an investigational off-the-shelf NK cell cancer immunotherapy derived from a clonal master iPSC line engineered to express a novel CD16 (hnCD16) Fc receptor. FT596 is an investigational off-the-shelf CAR NK cell cancer immunotherapy derived from a clonal engineered master iPSC line.</v>
      </c>
      <c r="J29" s="125" cm="1">
        <f t="array" ref="J29">_FV(G29,"Market cap",TRUE)/1000000000</f>
        <v>0.5315223</v>
      </c>
      <c r="K29" s="99" cm="1">
        <f t="array" ref="K29">_FV(G29,"Price")</f>
        <v>5.47</v>
      </c>
      <c r="L29" s="74" t="s">
        <v>47</v>
      </c>
      <c r="M29" s="155" cm="1">
        <f t="array" ref="M29">_FV(G29,"Shares outstanding",TRUE)/1000000</f>
        <v>97.170439999999999</v>
      </c>
      <c r="N29" s="156">
        <v>82.96</v>
      </c>
      <c r="O29" s="159">
        <v>0.27850000000000003</v>
      </c>
      <c r="P29" s="102" t="s">
        <v>13956</v>
      </c>
      <c r="Q29" s="157" t="s">
        <v>16477</v>
      </c>
      <c r="R29" s="157" t="s">
        <v>16478</v>
      </c>
      <c r="S29" s="158">
        <v>24.36</v>
      </c>
      <c r="T29" s="157" t="s">
        <v>16479</v>
      </c>
      <c r="U29" s="157" t="s">
        <v>16480</v>
      </c>
      <c r="V29" s="140" t="s">
        <v>14848</v>
      </c>
      <c r="W29" s="156" t="s">
        <v>14430</v>
      </c>
      <c r="X29" s="156">
        <v>5.15</v>
      </c>
      <c r="Y29" s="52" cm="1">
        <f t="array" ref="Y29">(K29-(_FV(G29,"52 week high",TRUE)))/(_FV(G29,"52 week high",TRUE))</f>
        <v>-0.87320352341214658</v>
      </c>
      <c r="Z29" s="52" cm="1">
        <f t="array" ref="Z29">(K29-(_FV(G29,"52 week low",TRUE)))/(_FV(G29,"52 week low",TRUE))</f>
        <v>0.3606965174129354</v>
      </c>
      <c r="AA29" s="8"/>
      <c r="AB29" s="55" t="str">
        <f t="shared" si="0"/>
        <v>Twitter</v>
      </c>
      <c r="AC29" s="55" t="str">
        <f t="shared" si="1"/>
        <v>Twitter</v>
      </c>
      <c r="AD29" s="56" t="str">
        <f>HYPERLINK(_xlfn.CONCAT("https://www.sec.gov/edgar/browse/?CIK=",(_xlfn.XLOOKUP(A29,CIK!$A$1:$A$99999,CIK!$B$1:$B$99999,,0))),"SEC")</f>
        <v>SEC</v>
      </c>
      <c r="AE29" s="55" t="str">
        <f t="shared" si="2"/>
        <v>BC</v>
      </c>
      <c r="AF29" s="56" t="str">
        <f t="shared" si="3"/>
        <v>News</v>
      </c>
      <c r="AG29" s="55" t="str">
        <f t="shared" si="4"/>
        <v>News</v>
      </c>
      <c r="AH29" s="56" t="str">
        <f t="shared" si="5"/>
        <v>News</v>
      </c>
      <c r="AI29" s="56" t="str">
        <f t="shared" si="6"/>
        <v>News</v>
      </c>
      <c r="AJ29" s="56" t="str">
        <f t="shared" si="7"/>
        <v>News</v>
      </c>
      <c r="AK29" s="55" t="str">
        <f t="shared" si="8"/>
        <v>News</v>
      </c>
      <c r="AL29" s="55" t="str">
        <f t="shared" si="9"/>
        <v>OC</v>
      </c>
      <c r="AM29" s="55" t="str">
        <f t="shared" si="10"/>
        <v>WW</v>
      </c>
      <c r="AN29" s="55" t="str">
        <f t="shared" si="11"/>
        <v>FIN</v>
      </c>
      <c r="AO29" s="55" t="str">
        <f t="shared" si="12"/>
        <v>OI</v>
      </c>
      <c r="AP29" s="55" t="str">
        <f t="shared" si="13"/>
        <v>IB</v>
      </c>
      <c r="AQ29" s="55" t="str">
        <f t="shared" si="14"/>
        <v>SI</v>
      </c>
      <c r="AR29" s="55" t="str">
        <f t="shared" si="15"/>
        <v>SS</v>
      </c>
      <c r="AS29" s="57" t="str">
        <f t="shared" si="16"/>
        <v>ROIC</v>
      </c>
      <c r="AT29" s="55" t="str">
        <f t="shared" si="17"/>
        <v>DR</v>
      </c>
      <c r="AU29" s="58" t="str">
        <f t="shared" si="18"/>
        <v>SOH</v>
      </c>
      <c r="AV29" s="55"/>
    </row>
    <row r="30" spans="1:48" ht="14" customHeight="1" x14ac:dyDescent="0.2">
      <c r="A30" s="151" t="s">
        <v>102</v>
      </c>
      <c r="B30" s="152" t="s">
        <v>103</v>
      </c>
      <c r="C30" s="139" t="s">
        <v>104</v>
      </c>
      <c r="E30" s="153">
        <v>3</v>
      </c>
      <c r="F30" s="154" t="s">
        <v>105</v>
      </c>
      <c r="G30" s="151" t="e" vm="29">
        <v>#VALUE!</v>
      </c>
      <c r="H30" s="167" t="s">
        <v>46</v>
      </c>
      <c r="I30" s="154" t="str" cm="1">
        <f t="array" ref="I30">_FV(G30,"Description")</f>
        <v>ImmunoGen, Inc. is a clinical-stage biotechnology company focused on developing the antibody-drug conjugates (ADCs) to improve outcomes for cancer patients. An ADC with the Company’s technology comprises an antibody that binds to a target found on tumor cells and is conjugated to one of its potent anti-cancer agents as a payload to kill the tumor cell once the ADC has bound to its target. Its product candidates include Mirvetuximab soravtansine (IMGN853), IMGN632, MGC936 and IMGN151. Mirvetuximab soravtansine is a first-in-class ADC targeting folate receptor alpha (FRα), a cell-surface protein over-expressed in a number of epithelial tumors, including ovarian, endometrial, and non-small-cell lung cancers. IMGN632 (Pivekimab sunirine) is an ADC comprised of a high-affinity antibody designed to target CD123 with site-specific conjugation. It is advancing pivekimab in clinical trials for patients with blastic plasmacytoid dendritic cell neoplasm (BPDCN) and acute myeloid leukemia (AML).</v>
      </c>
      <c r="J30" s="125" cm="1">
        <f t="array" ref="J30">_FV(G30,"Market cap",TRUE)/1000000000</f>
        <v>1.030907</v>
      </c>
      <c r="K30" s="99" cm="1">
        <f t="array" ref="K30">_FV(G30,"Price")</f>
        <v>4.67</v>
      </c>
      <c r="L30" s="74" t="s">
        <v>47</v>
      </c>
      <c r="M30" s="155" cm="1">
        <f t="array" ref="M30">_FV(G30,"Shares outstanding",TRUE)/1000000</f>
        <v>220.7509</v>
      </c>
      <c r="N30" s="156">
        <v>173.24</v>
      </c>
      <c r="O30" s="159">
        <v>6.9000000000000006E-2</v>
      </c>
      <c r="P30" s="102" t="s">
        <v>13961</v>
      </c>
      <c r="Q30" s="157" t="s">
        <v>16466</v>
      </c>
      <c r="R30" s="157" t="s">
        <v>16467</v>
      </c>
      <c r="S30" s="158">
        <v>11.29</v>
      </c>
      <c r="T30" s="157" t="s">
        <v>16468</v>
      </c>
      <c r="U30" s="157" t="s">
        <v>16469</v>
      </c>
      <c r="V30" s="140" t="s">
        <v>14848</v>
      </c>
      <c r="W30" s="156" t="s">
        <v>14513</v>
      </c>
      <c r="X30" s="156">
        <v>3.19</v>
      </c>
      <c r="Y30" s="52" cm="1">
        <f t="array" ref="Y30">(K30-(_FV(G30,"52 week high",TRUE)))/(_FV(G30,"52 week high",TRUE))</f>
        <v>-0.29562594268476622</v>
      </c>
      <c r="Z30" s="52" cm="1">
        <f t="array" ref="Z30">(K30-(_FV(G30,"52 week low",TRUE)))/(_FV(G30,"52 week low",TRUE))</f>
        <v>0.50888529886914369</v>
      </c>
      <c r="AA30" s="8"/>
      <c r="AB30" s="55" t="str">
        <f t="shared" si="0"/>
        <v>Twitter</v>
      </c>
      <c r="AC30" s="55" t="str">
        <f t="shared" si="1"/>
        <v>Twitter</v>
      </c>
      <c r="AD30" s="56" t="str">
        <f>HYPERLINK(_xlfn.CONCAT("https://www.sec.gov/edgar/browse/?CIK=",(_xlfn.XLOOKUP(A30,CIK!$A$1:$A$99999,CIK!$B$1:$B$99999,,0))),"SEC")</f>
        <v>SEC</v>
      </c>
      <c r="AE30" s="55" t="str">
        <f t="shared" si="2"/>
        <v>BC</v>
      </c>
      <c r="AF30" s="56" t="str">
        <f t="shared" si="3"/>
        <v>News</v>
      </c>
      <c r="AG30" s="55" t="str">
        <f t="shared" si="4"/>
        <v>News</v>
      </c>
      <c r="AH30" s="56" t="str">
        <f t="shared" si="5"/>
        <v>News</v>
      </c>
      <c r="AI30" s="56" t="str">
        <f t="shared" si="6"/>
        <v>News</v>
      </c>
      <c r="AJ30" s="56" t="str">
        <f t="shared" si="7"/>
        <v>News</v>
      </c>
      <c r="AK30" s="55" t="str">
        <f t="shared" si="8"/>
        <v>News</v>
      </c>
      <c r="AL30" s="55" t="str">
        <f t="shared" si="9"/>
        <v>OC</v>
      </c>
      <c r="AM30" s="55" t="str">
        <f t="shared" si="10"/>
        <v>WW</v>
      </c>
      <c r="AN30" s="55" t="str">
        <f t="shared" si="11"/>
        <v>FIN</v>
      </c>
      <c r="AO30" s="55" t="str">
        <f t="shared" si="12"/>
        <v>OI</v>
      </c>
      <c r="AP30" s="55" t="str">
        <f t="shared" si="13"/>
        <v>IB</v>
      </c>
      <c r="AQ30" s="55" t="str">
        <f t="shared" si="14"/>
        <v>SI</v>
      </c>
      <c r="AR30" s="55" t="str">
        <f t="shared" si="15"/>
        <v>SS</v>
      </c>
      <c r="AS30" s="57" t="str">
        <f t="shared" si="16"/>
        <v>ROIC</v>
      </c>
      <c r="AT30" s="55" t="str">
        <f t="shared" si="17"/>
        <v>DR</v>
      </c>
      <c r="AU30" s="58" t="str">
        <f t="shared" si="18"/>
        <v>SOH</v>
      </c>
      <c r="AV30" s="55"/>
    </row>
    <row r="31" spans="1:48" ht="16" x14ac:dyDescent="0.2">
      <c r="A31" s="151" t="s">
        <v>60</v>
      </c>
      <c r="B31" s="152" t="s">
        <v>61</v>
      </c>
      <c r="C31" s="139" t="s">
        <v>44</v>
      </c>
      <c r="F31" s="154" t="s">
        <v>62</v>
      </c>
      <c r="G31" s="151" t="e" vm="30">
        <v>#VALUE!</v>
      </c>
      <c r="H31" s="167" t="s">
        <v>46</v>
      </c>
      <c r="I31" s="154" t="str" cm="1">
        <f t="array" ref="I31">_FV(G31,"Description")</f>
        <v>Inhibrx, Inc. is a clinical-stage biotechnology company focused on developing a pipeline of biologic therapeutic candidates. The Company’s single domain antibody (sdAb) platform provides a small, simple, modular target binding domain that can be combined in to meet the needs of each biological target. Its products pipeline includes: INBRX-101 is a recombinant alpha-1 antitrypsin (AAT) protein that is comprised of two human AAT, molecules covalently linked to the fragment crystallizable (Fc) region of human immunoglobulin G4; INBRX-109 is a precisely engineered tetravalent sdAb-based therapeutic candidate targeting death-receptor 5 (DR5) that designed with its sdAb platform to drive cancer-selective programmed cell death and to maximize potency while minimizing on-target liver toxicity arising from hepatocyte apoptosis, and INBRX-105 is a precisely engineered multi-specific sdAb-based therapeutic candidate that is designed to agonize 4-1BB selectively in the presence of PD-L1.</v>
      </c>
      <c r="J31" s="125" cm="1">
        <f t="array" ref="J31">_FV(G31,"Market cap",TRUE)/1000000000</f>
        <v>1.0530729999999999</v>
      </c>
      <c r="K31" s="99" cm="1">
        <f t="array" ref="K31">_FV(G31,"Price")</f>
        <v>24.18</v>
      </c>
      <c r="L31" s="74" t="s">
        <v>47</v>
      </c>
      <c r="M31" s="155" cm="1">
        <f t="array" ref="M31">_FV(G31,"Shares outstanding",TRUE)/1000000</f>
        <v>43.55142</v>
      </c>
      <c r="N31" s="156">
        <v>18.88</v>
      </c>
      <c r="O31" s="159">
        <v>0.1396</v>
      </c>
      <c r="P31" s="102" t="s">
        <v>14213</v>
      </c>
      <c r="Q31" s="157" t="s">
        <v>16470</v>
      </c>
      <c r="R31" s="157" t="s">
        <v>16471</v>
      </c>
      <c r="S31" s="158">
        <v>11.04</v>
      </c>
      <c r="T31" s="157" t="s">
        <v>16472</v>
      </c>
      <c r="U31" s="157" t="s">
        <v>15270</v>
      </c>
      <c r="V31" s="140" t="s">
        <v>14848</v>
      </c>
      <c r="W31" s="156" t="s">
        <v>14427</v>
      </c>
      <c r="X31" s="156">
        <v>6.05</v>
      </c>
      <c r="Y31" s="52" cm="1">
        <f t="array" ref="Y31">(K31-(_FV(G31,"52 week high",TRUE)))/(_FV(G31,"52 week high",TRUE))</f>
        <v>-0.30357142857142855</v>
      </c>
      <c r="Z31" s="52" cm="1">
        <f t="array" ref="Z31">(K31-(_FV(G31,"52 week low",TRUE)))/(_FV(G31,"52 week low",TRUE))</f>
        <v>2.1525423728813555</v>
      </c>
      <c r="AA31" s="8"/>
      <c r="AB31" s="55" t="str">
        <f t="shared" si="0"/>
        <v>Twitter</v>
      </c>
      <c r="AC31" s="55" t="str">
        <f t="shared" si="1"/>
        <v>Twitter</v>
      </c>
      <c r="AD31" s="56" t="str">
        <f>HYPERLINK(_xlfn.CONCAT("https://www.sec.gov/edgar/browse/?CIK=",(_xlfn.XLOOKUP(A31,CIK!$A$1:$A$99999,CIK!$B$1:$B$99999,,0))),"SEC")</f>
        <v>SEC</v>
      </c>
      <c r="AE31" s="55" t="str">
        <f t="shared" si="2"/>
        <v>BC</v>
      </c>
      <c r="AF31" s="56" t="str">
        <f t="shared" si="3"/>
        <v>News</v>
      </c>
      <c r="AG31" s="55" t="str">
        <f t="shared" si="4"/>
        <v>News</v>
      </c>
      <c r="AH31" s="56" t="str">
        <f t="shared" si="5"/>
        <v>News</v>
      </c>
      <c r="AI31" s="56" t="str">
        <f t="shared" si="6"/>
        <v>News</v>
      </c>
      <c r="AJ31" s="56" t="str">
        <f t="shared" si="7"/>
        <v>News</v>
      </c>
      <c r="AK31" s="55" t="str">
        <f t="shared" si="8"/>
        <v>News</v>
      </c>
      <c r="AL31" s="55" t="str">
        <f t="shared" si="9"/>
        <v>OC</v>
      </c>
      <c r="AM31" s="55" t="str">
        <f t="shared" si="10"/>
        <v>WW</v>
      </c>
      <c r="AN31" s="55" t="str">
        <f t="shared" si="11"/>
        <v>FIN</v>
      </c>
      <c r="AO31" s="55" t="str">
        <f t="shared" si="12"/>
        <v>OI</v>
      </c>
      <c r="AP31" s="55" t="str">
        <f t="shared" si="13"/>
        <v>IB</v>
      </c>
      <c r="AQ31" s="55" t="str">
        <f t="shared" si="14"/>
        <v>SI</v>
      </c>
      <c r="AR31" s="55" t="str">
        <f t="shared" si="15"/>
        <v>SS</v>
      </c>
      <c r="AS31" s="57" t="str">
        <f t="shared" si="16"/>
        <v>ROIC</v>
      </c>
      <c r="AT31" s="55" t="str">
        <f t="shared" si="17"/>
        <v>DR</v>
      </c>
      <c r="AU31" s="58" t="str">
        <f t="shared" si="18"/>
        <v>SOH</v>
      </c>
      <c r="AV31" s="55"/>
    </row>
    <row r="32" spans="1:48" s="54" customFormat="1" ht="14" customHeight="1" x14ac:dyDescent="0.2">
      <c r="A32" s="151" t="s">
        <v>745</v>
      </c>
      <c r="B32" s="152" t="s">
        <v>746</v>
      </c>
      <c r="C32" s="139" t="s">
        <v>747</v>
      </c>
      <c r="D32" s="153"/>
      <c r="E32" s="153"/>
      <c r="F32" s="154" t="s">
        <v>17198</v>
      </c>
      <c r="G32" s="151" t="e" vm="31">
        <v>#VALUE!</v>
      </c>
      <c r="H32" s="167" t="s">
        <v>46</v>
      </c>
      <c r="I32" s="154" t="str" cm="1">
        <f t="array" ref="I32">_FV(G32,"Description")</f>
        <v>Iovance Biotherapeutics, Inc. is a clinical-stage biopharmaceutical company. The Company is focused on the development and commercialization of cell therapies as cancer immunotherapy products designed to harness the power of a patient’s own immune system to eradicate cancer cells. It has developed a new, shorter manufacturing process for tumor infiltrating lymphocyte (TIL) known as Generation 2 (Gen 2), which yields a cryopreserved TIL product. Its lead product candidates include lifileucel for metastatic melanoma and metastatic cervical cancer, as well as LN-145 for metastatic non-small cell lung cancer (NSCLC). In addition, the Company is investigating the combinations of TIL therapy with immune checkpoint inhibitors (ICIs) in metastatic melanoma, cervical cancer (NSCLC), and head and neck squamous cell carcinoma (HNSCC). It is investigating peripheral blood lymphocyte (PBL) therapy for patients with refractory chronic lymphocytic leukemia (CLL) and small lymphocytic lymphoma (SLL).</v>
      </c>
      <c r="J32" s="125" cm="1">
        <f t="array" ref="J32">_FV(G32,"Market cap",TRUE)/1000000000</f>
        <v>0.98966050000000005</v>
      </c>
      <c r="K32" s="99" cm="1">
        <f t="array" ref="K32">_FV(G32,"Price")</f>
        <v>6.27</v>
      </c>
      <c r="L32" s="74" t="s">
        <v>47</v>
      </c>
      <c r="M32" s="155" cm="1">
        <f t="array" ref="M32">_FV(G32,"Shares outstanding",TRUE)/1000000</f>
        <v>157.84059999999999</v>
      </c>
      <c r="N32" s="156">
        <v>107.81</v>
      </c>
      <c r="O32" s="159">
        <v>0.127</v>
      </c>
      <c r="P32" s="102" t="s">
        <v>14063</v>
      </c>
      <c r="Q32" s="157" t="s">
        <v>16473</v>
      </c>
      <c r="R32" s="157" t="s">
        <v>16474</v>
      </c>
      <c r="S32" s="158">
        <v>13.81</v>
      </c>
      <c r="T32" s="157" t="s">
        <v>16475</v>
      </c>
      <c r="U32" s="157" t="s">
        <v>16476</v>
      </c>
      <c r="V32" s="140" t="s">
        <v>14848</v>
      </c>
      <c r="W32" s="156" t="s">
        <v>14504</v>
      </c>
      <c r="X32" s="156">
        <v>4.67</v>
      </c>
      <c r="Y32" s="52" cm="1">
        <f t="array" ref="Y32">(K32-(_FV(G32,"52 week high",TRUE)))/(_FV(G32,"52 week high",TRUE))</f>
        <v>-0.66524292578750666</v>
      </c>
      <c r="Z32" s="52" cm="1">
        <f t="array" ref="Z32">(K32-(_FV(G32,"52 week low",TRUE)))/(_FV(G32,"52 week low",TRUE))</f>
        <v>0.15682656826568259</v>
      </c>
      <c r="AA32" s="8"/>
      <c r="AB32" s="55" t="str">
        <f t="shared" si="0"/>
        <v>Twitter</v>
      </c>
      <c r="AC32" s="55" t="str">
        <f t="shared" si="1"/>
        <v>Twitter</v>
      </c>
      <c r="AD32" s="56" t="str">
        <f>HYPERLINK(_xlfn.CONCAT("https://www.sec.gov/edgar/browse/?CIK=",(_xlfn.XLOOKUP(A32,CIK!$A$1:$A$99999,CIK!$B$1:$B$99999,,0))),"SEC")</f>
        <v>SEC</v>
      </c>
      <c r="AE32" s="55" t="str">
        <f t="shared" si="2"/>
        <v>BC</v>
      </c>
      <c r="AF32" s="56" t="str">
        <f t="shared" si="3"/>
        <v>News</v>
      </c>
      <c r="AG32" s="55" t="str">
        <f t="shared" si="4"/>
        <v>News</v>
      </c>
      <c r="AH32" s="56" t="str">
        <f t="shared" si="5"/>
        <v>News</v>
      </c>
      <c r="AI32" s="56" t="str">
        <f t="shared" si="6"/>
        <v>News</v>
      </c>
      <c r="AJ32" s="56" t="str">
        <f t="shared" si="7"/>
        <v>News</v>
      </c>
      <c r="AK32" s="55" t="str">
        <f t="shared" si="8"/>
        <v>News</v>
      </c>
      <c r="AL32" s="55" t="str">
        <f t="shared" si="9"/>
        <v>OC</v>
      </c>
      <c r="AM32" s="55" t="str">
        <f t="shared" si="10"/>
        <v>WW</v>
      </c>
      <c r="AN32" s="55" t="str">
        <f t="shared" si="11"/>
        <v>FIN</v>
      </c>
      <c r="AO32" s="55" t="str">
        <f t="shared" si="12"/>
        <v>OI</v>
      </c>
      <c r="AP32" s="55" t="str">
        <f t="shared" si="13"/>
        <v>IB</v>
      </c>
      <c r="AQ32" s="55" t="str">
        <f t="shared" si="14"/>
        <v>SI</v>
      </c>
      <c r="AR32" s="55" t="str">
        <f t="shared" si="15"/>
        <v>SS</v>
      </c>
      <c r="AS32" s="57" t="str">
        <f t="shared" si="16"/>
        <v>ROIC</v>
      </c>
      <c r="AT32" s="55" t="str">
        <f t="shared" si="17"/>
        <v>DR</v>
      </c>
      <c r="AU32" s="58" t="str">
        <f t="shared" si="18"/>
        <v>SOH</v>
      </c>
      <c r="AV32" s="55"/>
    </row>
    <row r="33" spans="1:48" ht="16" x14ac:dyDescent="0.2">
      <c r="A33" s="151" t="s">
        <v>366</v>
      </c>
      <c r="B33" s="152" t="s">
        <v>367</v>
      </c>
      <c r="C33" s="139" t="s">
        <v>368</v>
      </c>
      <c r="E33" s="153">
        <v>3</v>
      </c>
      <c r="F33" s="154" t="s">
        <v>17199</v>
      </c>
      <c r="G33" s="151" t="e" vm="32">
        <v>#VALUE!</v>
      </c>
      <c r="H33" s="167" t="s">
        <v>46</v>
      </c>
      <c r="I33" s="154" t="str" cm="1">
        <f t="array" ref="I33">_FV(G33,"Description")</f>
        <v>Crinetics Pharmaceuticals, Inc. is a clinical-stage pharmaceutical company. The Company is focused on the discovery, development and commercialization of therapeutics for rare endocrine diseases and endocrine-related tumors. It has discovered a pipeline of oral nonpeptide chemical entities that target peptide G protein coupled receptors (GPCRs) to treat a rare endocrine disease. Its product candidates include paltusotine, CRN04777 and CRN04894. Its paltusotine is in clinical development for the treatment of acromegaly and neuroendocrine tumors. CRN04777 is an investigational, oral, nonpeptide somatostatin receptor type 5 (SST5), agonist designed for the treatment of congenital hyperinsulinism (HI). CRN04894 is an investigational, oral, nonpeptide product candidate designed for the treatment of diseases caused by excess adrenocorticotrophic hormone (ACTH), including Cushings disease, congenital adrenal hyperplasia (CAH), and Ectopic ACTH Syndrome (EAS).</v>
      </c>
      <c r="J33" s="125" cm="1">
        <f t="array" ref="J33">_FV(G33,"Market cap",TRUE)/1000000000</f>
        <v>1.065447</v>
      </c>
      <c r="K33" s="99" cm="1">
        <f t="array" ref="K33">_FV(G33,"Price")</f>
        <v>19.8</v>
      </c>
      <c r="L33" s="74" t="s">
        <v>47</v>
      </c>
      <c r="M33" s="155" cm="1">
        <f t="array" ref="M33">_FV(G33,"Shares outstanding",TRUE)/1000000</f>
        <v>53.810479999999998</v>
      </c>
      <c r="N33" s="156">
        <v>40.19</v>
      </c>
      <c r="O33" s="159">
        <v>7.6600000000000001E-2</v>
      </c>
      <c r="P33" s="102" t="s">
        <v>14107</v>
      </c>
      <c r="Q33" s="157" t="s">
        <v>16481</v>
      </c>
      <c r="R33" s="157" t="s">
        <v>16482</v>
      </c>
      <c r="S33" s="158">
        <v>25.55</v>
      </c>
      <c r="T33" s="157" t="s">
        <v>16483</v>
      </c>
      <c r="U33" s="157" t="s">
        <v>16484</v>
      </c>
      <c r="V33" s="140" t="s">
        <v>14848</v>
      </c>
      <c r="W33" s="156" t="s">
        <v>14494</v>
      </c>
      <c r="X33" s="156">
        <v>15.41</v>
      </c>
      <c r="Y33" s="52" cm="1">
        <f t="array" ref="Y33">(K33-(_FV(G33,"52 week high",TRUE)))/(_FV(G33,"52 week high",TRUE))</f>
        <v>-0.28930366116295758</v>
      </c>
      <c r="Z33" s="52" cm="1">
        <f t="array" ref="Z33">(K33-(_FV(G33,"52 week low",TRUE)))/(_FV(G33,"52 week low",TRUE))</f>
        <v>0.28822381262199098</v>
      </c>
      <c r="AA33" s="8"/>
      <c r="AB33" s="55" t="str">
        <f t="shared" ref="AB33:AB63" si="19">HYPERLINK(_xlfn.CONCAT("https://twitter.com/search?q=%24",A33,"&amp;src=typed_query&amp;f=live&amp;pf=on"),"Twitter")</f>
        <v>Twitter</v>
      </c>
      <c r="AC33" s="55" t="str">
        <f t="shared" ref="AC33:AC63" si="20">HYPERLINK(_xlfn.CONCAT("https://twitter.com/search?q=%24",A33,"%20-%22discord.gg%22%20-%22database%22%20-%22chat%22%20-%22ultraalgo%22%20-%22signal%22%20-%22discord%22%20-%22chatroom%22%20-%22influencer%22%20-%22discord.io%22&amp;src=typed_query&amp;f=live"),"Twitter")</f>
        <v>Twitter</v>
      </c>
      <c r="AD33" s="56" t="str">
        <f>HYPERLINK(_xlfn.CONCAT("https://www.sec.gov/edgar/browse/?CIK=",(_xlfn.XLOOKUP(A33,CIK!$A$1:$A$99999,CIK!$B$1:$B$99999,,0))),"SEC")</f>
        <v>SEC</v>
      </c>
      <c r="AE33" s="55" t="str">
        <f t="shared" ref="AE33:AE63" si="21">HYPERLINK(_xlfn.CONCAT("https://duckduckgo.com/?q=%5cprofiles+biocentury+",B33),"BC")</f>
        <v>BC</v>
      </c>
      <c r="AF33" s="56" t="str">
        <f t="shared" ref="AF33:AF63" si="22">HYPERLINK(_xlfn.CONCAT("https://endpts.com/?s=",LEFT(B33,FIND(" ",B33)-1)),"News")</f>
        <v>News</v>
      </c>
      <c r="AG33" s="55" t="str">
        <f t="shared" ref="AG33:AG63" si="23">HYPERLINK(_xlfn.CONCAT("https://www.evaluate.com/vantage-search?search_api_fulltext=",LEFT(B33,FIND(" ",B33)-1)),"News")</f>
        <v>News</v>
      </c>
      <c r="AH33" s="56" t="str">
        <f t="shared" ref="AH33:AH63" si="24">HYPERLINK(_xlfn.CONCAT("https://www.biopharmadive.com/search/?q=",LEFT(B33,FIND(" ",B33)-1)),"News")</f>
        <v>News</v>
      </c>
      <c r="AI33" s="56" t="str">
        <f t="shared" ref="AI33:AI63" si="25">HYPERLINK(_xlfn.CONCAT("https://www.biospace.com/news/?Keywords=",LEFT(B33,FIND(" ",B33)-1)),"News")</f>
        <v>News</v>
      </c>
      <c r="AJ33" s="56" t="str">
        <f t="shared" ref="AJ33:AJ63" si="26">HYPERLINK(_xlfn.CONCAT("https://www.fiercebiotech.com/search-results?fulltext_search=",LEFT(B33,FIND(" ",B33)-1)),"News")</f>
        <v>News</v>
      </c>
      <c r="AK33" s="55" t="str">
        <f t="shared" ref="AK33:AK63" si="27">HYPERLINK(_xlfn.CONCAT("https://news.google.com/search?q=",B33),"News")</f>
        <v>News</v>
      </c>
      <c r="AL33" s="55" t="str">
        <f t="shared" ref="AL33:AL63" si="28">HYPERLINK(_xlfn.CONCAT("https://www.nasdaq.com/market-activity/stocks/",A33,"/option-chain"),"OC")</f>
        <v>OC</v>
      </c>
      <c r="AM33" s="55" t="str">
        <f t="shared" ref="AM33:AM63" si="29">HYPERLINK(_xlfn.CONCAT("https://whalewisdom.com/stock/",A33),"WW")</f>
        <v>WW</v>
      </c>
      <c r="AN33" s="55" t="str">
        <f t="shared" ref="AN33:AN63" si="30">HYPERLINK(_xlfn.CONCAT("https://fintel.io/n/us/",A33),"FIN")</f>
        <v>FIN</v>
      </c>
      <c r="AO33" s="55" t="str">
        <f t="shared" ref="AO33:AO63" si="31">HYPERLINK(_xlfn.CONCAT("http://openinsider.com/search?q=",A33),"OI")</f>
        <v>OI</v>
      </c>
      <c r="AP33" s="55" t="str">
        <f t="shared" ref="AP33:AP63" si="32">HYPERLINK(_xlfn.CONCAT("https://iborrowdesk.com/report/",A33),"IB")</f>
        <v>IB</v>
      </c>
      <c r="AQ33" s="55" t="str">
        <f t="shared" ref="AQ33:AQ63" si="33">HYPERLINK(_xlfn.CONCAT("https://www.nasdaq.com/market-activity/stocks/",A33,"/short-interest"),"SI")</f>
        <v>SI</v>
      </c>
      <c r="AR33" s="55" t="str">
        <f t="shared" ref="AR33:AR63" si="34">HYPERLINK(_xlfn.CONCAT("https://shortsqueeze.com/?symbol=",A33),"SS")</f>
        <v>SS</v>
      </c>
      <c r="AS33" s="57" t="str">
        <f t="shared" ref="AS33:AS63" si="35">HYPERLINK(_xlfn.CONCAT("https://roic.ai/company/",A33),"ROIC")</f>
        <v>ROIC</v>
      </c>
      <c r="AT33" s="55" t="str">
        <f t="shared" ref="AT33:AT63" si="36">HYPERLINK(_xlfn.CONCAT("https://www.dataroma.com/m/stock.php?sym=",A33),"DR")</f>
        <v>DR</v>
      </c>
      <c r="AU33" s="58" t="str">
        <f t="shared" ref="AU33:AU63" si="37">HYPERLINK(_xlfn.CONCAT("https://www.sharesoutstandinghistory.com/?symbol=",A33),"SOH")</f>
        <v>SOH</v>
      </c>
      <c r="AV33" s="55"/>
    </row>
    <row r="34" spans="1:48" ht="14" customHeight="1" x14ac:dyDescent="0.2">
      <c r="A34" s="151" t="s">
        <v>383</v>
      </c>
      <c r="B34" s="152" t="s">
        <v>384</v>
      </c>
      <c r="C34" s="139" t="s">
        <v>385</v>
      </c>
      <c r="D34" s="153" t="s">
        <v>58</v>
      </c>
      <c r="E34" s="153">
        <v>2</v>
      </c>
      <c r="F34" s="154" t="s">
        <v>17201</v>
      </c>
      <c r="G34" s="151" t="e" vm="33">
        <v>#VALUE!</v>
      </c>
      <c r="H34" s="167" t="s">
        <v>46</v>
      </c>
      <c r="I34" s="154" t="str" cm="1">
        <f t="array" ref="I34">_FV(G34,"Description")</f>
        <v>Forma Therapeutics Holdings, Inc. is a clinical-stage biopharmaceutical company. The Company is focused on the development and commercialization of therapeutics for patients with hematologic diseases and cancers. Its pipeline consists of six product candidates. Its product candidates include etavopivat, FT-7051, Olutasidenib- Acute Myeloid Leukemia IDH1m inhibitor, and Olutasidenib Glioma IDH1m inhibitor. Its lead product candidate, etavopivat, is an oral, once-daily, potentially disease-modifying therapy for the treatment of sickle cell disease (SCD), and other hemoglobinopathies. Its product candidate, FT-7051, is an inhibitor of CREB-binding protein/E1A binding protein p300, or CBP/p300 for the treatment of metastatic castration-resistant prostate cancer (mCRPC). Olutasidenib is an oral, selective small molecule investigational agent designed to selectively bind to and inhibit mutated IDH1 enzymes.</v>
      </c>
      <c r="J34" s="125" cm="1">
        <f t="array" ref="J34">_FV(G34,"Market cap",TRUE)/1000000000</f>
        <v>0.95346225799999995</v>
      </c>
      <c r="K34" s="99" cm="1">
        <f t="array" ref="K34">_FV(G34,"Price")</f>
        <v>19.925000000000001</v>
      </c>
      <c r="L34" s="74" t="s">
        <v>47</v>
      </c>
      <c r="M34" s="155" cm="1">
        <f t="array" ref="M34">_FV(G34,"Shares outstanding",TRUE)/1000000</f>
        <v>47.852559999999997</v>
      </c>
      <c r="N34" s="156"/>
      <c r="O34" s="159"/>
      <c r="P34" s="102" t="s">
        <v>13813</v>
      </c>
      <c r="Q34" s="157" t="s">
        <v>16485</v>
      </c>
      <c r="R34" s="157" t="s">
        <v>15794</v>
      </c>
      <c r="S34" s="158">
        <v>20.43</v>
      </c>
      <c r="T34" s="157" t="s">
        <v>16486</v>
      </c>
      <c r="U34" s="157" t="s">
        <v>16487</v>
      </c>
      <c r="V34" s="140" t="s">
        <v>16488</v>
      </c>
      <c r="W34" s="156"/>
      <c r="X34" s="156"/>
      <c r="Y34" s="52" cm="1">
        <f t="array" ref="Y34">(K34-(_FV(G34,"52 week high",TRUE)))/(_FV(G34,"52 week high",TRUE))</f>
        <v>-0.20268107242897151</v>
      </c>
      <c r="Z34" s="52" cm="1">
        <f t="array" ref="Z34">(K34-(_FV(G34,"52 week low",TRUE)))/(_FV(G34,"52 week low",TRUE))</f>
        <v>3.0252525252525255</v>
      </c>
      <c r="AA34" s="8"/>
      <c r="AB34" s="55" t="str">
        <f t="shared" si="19"/>
        <v>Twitter</v>
      </c>
      <c r="AC34" s="55" t="str">
        <f t="shared" si="20"/>
        <v>Twitter</v>
      </c>
      <c r="AD34" s="56" t="str">
        <f>HYPERLINK(_xlfn.CONCAT("https://www.sec.gov/edgar/browse/?CIK=",(_xlfn.XLOOKUP(A34,CIK!$A$1:$A$99999,CIK!$B$1:$B$99999,,0))),"SEC")</f>
        <v>SEC</v>
      </c>
      <c r="AE34" s="55" t="str">
        <f t="shared" si="21"/>
        <v>BC</v>
      </c>
      <c r="AF34" s="56" t="str">
        <f t="shared" si="22"/>
        <v>News</v>
      </c>
      <c r="AG34" s="55" t="str">
        <f t="shared" si="23"/>
        <v>News</v>
      </c>
      <c r="AH34" s="56" t="str">
        <f t="shared" si="24"/>
        <v>News</v>
      </c>
      <c r="AI34" s="56" t="str">
        <f t="shared" si="25"/>
        <v>News</v>
      </c>
      <c r="AJ34" s="56" t="str">
        <f t="shared" si="26"/>
        <v>News</v>
      </c>
      <c r="AK34" s="55" t="str">
        <f t="shared" si="27"/>
        <v>News</v>
      </c>
      <c r="AL34" s="55" t="str">
        <f t="shared" si="28"/>
        <v>OC</v>
      </c>
      <c r="AM34" s="55" t="str">
        <f t="shared" si="29"/>
        <v>WW</v>
      </c>
      <c r="AN34" s="55" t="str">
        <f t="shared" si="30"/>
        <v>FIN</v>
      </c>
      <c r="AO34" s="55" t="str">
        <f t="shared" si="31"/>
        <v>OI</v>
      </c>
      <c r="AP34" s="55" t="str">
        <f t="shared" si="32"/>
        <v>IB</v>
      </c>
      <c r="AQ34" s="55" t="str">
        <f t="shared" si="33"/>
        <v>SI</v>
      </c>
      <c r="AR34" s="55" t="str">
        <f t="shared" si="34"/>
        <v>SS</v>
      </c>
      <c r="AS34" s="57" t="str">
        <f t="shared" si="35"/>
        <v>ROIC</v>
      </c>
      <c r="AT34" s="55" t="str">
        <f t="shared" si="36"/>
        <v>DR</v>
      </c>
      <c r="AU34" s="58" t="str">
        <f t="shared" si="37"/>
        <v>SOH</v>
      </c>
      <c r="AV34" s="55"/>
    </row>
    <row r="35" spans="1:48" s="54" customFormat="1" ht="14" customHeight="1" x14ac:dyDescent="0.2">
      <c r="A35" s="151" t="s">
        <v>110</v>
      </c>
      <c r="B35" s="152" t="s">
        <v>111</v>
      </c>
      <c r="C35" s="139" t="s">
        <v>104</v>
      </c>
      <c r="D35" s="153"/>
      <c r="E35" s="153"/>
      <c r="F35" s="154" t="s">
        <v>17202</v>
      </c>
      <c r="G35" s="151" t="e" vm="34">
        <v>#VALUE!</v>
      </c>
      <c r="H35" s="167" t="s">
        <v>46</v>
      </c>
      <c r="I35" s="154" t="str" cm="1">
        <f t="array" ref="I35">_FV(G35,"Description")</f>
        <v>Bicycle Therapeutics plc is a United Kingdom-based clinical-stage biopharmaceutical company. The Company is developing a class of medicines, which it refers to as Bicycles, for diseases that are underserved by existing therapeutics. Bicycles are therapeutic modality combining the pharmacology usually associated with a biologic with the manufacturing and pharmacokinetic properties of a small molecule. Its product candidates BT5528, BT8009 and BT1718, are each a Bicycle Toxin Conjugate (BTC). BT5528 is a second-generation BTC designed to target Ephrin type A receptor 2 (EphA2). BT8009 is a second-generation BTC designed to target Nectin-4, a validated tumor antigen. BT1718 is being developed to target tumors that express Membrane Type 1 matrix metalloproteinase (MT1 MMP). Its product candidates BT7480 and BT7455, are each a Bicycle tumor-targeted immune cell agonist. The Company is also focused on additional therapeutic areas other than its wholly owned oncology portfolio.</v>
      </c>
      <c r="J35" s="125" cm="1">
        <f t="array" ref="J35">_FV(G35,"Market cap",TRUE)/1000000000</f>
        <v>0.81527289999999997</v>
      </c>
      <c r="K35" s="99" cm="1">
        <f t="array" ref="K35">_FV(G35,"Price")</f>
        <v>27.46</v>
      </c>
      <c r="L35" s="74" t="s">
        <v>47</v>
      </c>
      <c r="M35" s="155" cm="1">
        <f t="array" ref="M35">_FV(G35,"Shares outstanding",TRUE)/1000000</f>
        <v>29.68947</v>
      </c>
      <c r="N35" s="156">
        <v>18.559999999999999</v>
      </c>
      <c r="O35" s="159" t="s">
        <v>59</v>
      </c>
      <c r="P35" s="102" t="s">
        <v>14144</v>
      </c>
      <c r="Q35" s="157" t="s">
        <v>15373</v>
      </c>
      <c r="R35" s="157" t="s">
        <v>16493</v>
      </c>
      <c r="S35" s="158">
        <v>181.54</v>
      </c>
      <c r="T35" s="157" t="s">
        <v>16494</v>
      </c>
      <c r="U35" s="157" t="s">
        <v>16495</v>
      </c>
      <c r="V35" s="140" t="s">
        <v>14848</v>
      </c>
      <c r="W35" s="156" t="s">
        <v>14489</v>
      </c>
      <c r="X35" s="156">
        <v>9.18</v>
      </c>
      <c r="Y35" s="52" cm="1">
        <f t="array" ref="Y35">(K35-(_FV(G35,"52 week high",TRUE)))/(_FV(G35,"52 week high",TRUE))</f>
        <v>-0.47123059237193321</v>
      </c>
      <c r="Z35" s="52" cm="1">
        <f t="array" ref="Z35">(K35-(_FV(G35,"52 week low",TRUE)))/(_FV(G35,"52 week low",TRUE))</f>
        <v>1.2731788079470199</v>
      </c>
      <c r="AA35" s="8"/>
      <c r="AB35" s="55" t="str">
        <f t="shared" si="19"/>
        <v>Twitter</v>
      </c>
      <c r="AC35" s="55" t="str">
        <f t="shared" si="20"/>
        <v>Twitter</v>
      </c>
      <c r="AD35" s="56" t="str">
        <f>HYPERLINK(_xlfn.CONCAT("https://www.sec.gov/edgar/browse/?CIK=",(_xlfn.XLOOKUP(A35,CIK!$A$1:$A$99999,CIK!$B$1:$B$99999,,0))),"SEC")</f>
        <v>SEC</v>
      </c>
      <c r="AE35" s="55" t="str">
        <f t="shared" si="21"/>
        <v>BC</v>
      </c>
      <c r="AF35" s="56" t="str">
        <f t="shared" si="22"/>
        <v>News</v>
      </c>
      <c r="AG35" s="55" t="str">
        <f t="shared" si="23"/>
        <v>News</v>
      </c>
      <c r="AH35" s="56" t="str">
        <f t="shared" si="24"/>
        <v>News</v>
      </c>
      <c r="AI35" s="56" t="str">
        <f t="shared" si="25"/>
        <v>News</v>
      </c>
      <c r="AJ35" s="56" t="str">
        <f t="shared" si="26"/>
        <v>News</v>
      </c>
      <c r="AK35" s="55" t="str">
        <f t="shared" si="27"/>
        <v>News</v>
      </c>
      <c r="AL35" s="55" t="str">
        <f t="shared" si="28"/>
        <v>OC</v>
      </c>
      <c r="AM35" s="55" t="str">
        <f t="shared" si="29"/>
        <v>WW</v>
      </c>
      <c r="AN35" s="55" t="str">
        <f t="shared" si="30"/>
        <v>FIN</v>
      </c>
      <c r="AO35" s="55" t="str">
        <f t="shared" si="31"/>
        <v>OI</v>
      </c>
      <c r="AP35" s="55" t="str">
        <f t="shared" si="32"/>
        <v>IB</v>
      </c>
      <c r="AQ35" s="55" t="str">
        <f t="shared" si="33"/>
        <v>SI</v>
      </c>
      <c r="AR35" s="55" t="str">
        <f t="shared" si="34"/>
        <v>SS</v>
      </c>
      <c r="AS35" s="57" t="str">
        <f t="shared" si="35"/>
        <v>ROIC</v>
      </c>
      <c r="AT35" s="55" t="str">
        <f t="shared" si="36"/>
        <v>DR</v>
      </c>
      <c r="AU35" s="58" t="str">
        <f t="shared" si="37"/>
        <v>SOH</v>
      </c>
      <c r="AV35" s="55"/>
    </row>
    <row r="36" spans="1:48" ht="16" x14ac:dyDescent="0.2">
      <c r="A36" s="151" t="s">
        <v>225</v>
      </c>
      <c r="B36" s="152" t="s">
        <v>226</v>
      </c>
      <c r="C36" s="139" t="s">
        <v>227</v>
      </c>
      <c r="E36" s="153">
        <v>1</v>
      </c>
      <c r="F36" s="154" t="s">
        <v>17203</v>
      </c>
      <c r="G36" s="151" t="e" vm="35">
        <v>#VALUE!</v>
      </c>
      <c r="H36" s="167" t="s">
        <v>46</v>
      </c>
      <c r="I36" s="154" t="str" cm="1">
        <f t="array" ref="I36">_FV(G36,"Description")</f>
        <v>Lyell Immunopharma, Inc. is a T-cell reprogramming company. The Company offers T cells to cure patients with solid tumors. Its technologies are designed to be applied in a target and agnostic manner to chimeric antigen receptor (CAR), tumor-infiltrating lymphocytes (TIL) and T cell receptor (TCR) therapies to improve the properties of T cells to eradicate solid tumors. It builds a multi-modality product pipeline across solid tumor indications with unmet needs. It offers Gen-R and Epi-R technology platforms. Its Gen-R is its ex vivo genetic reprogramming technology to overcome T cell exhaustion. Its Epi-R is an ex vivo epigenetic reprogramming technology to create a population of T cells with durable stemness. Epi-R is designed to generate populations of T cells that have the property of durable stemness. The Company is applying its Epi-R technology to develop its product candidate, LYL845. The Company is based in South San Francisco, California and Seattle, and Bothell, Washington.</v>
      </c>
      <c r="J36" s="125" cm="1">
        <f t="array" ref="J36">_FV(G36,"Market cap",TRUE)/1000000000</f>
        <v>0.74548360000000002</v>
      </c>
      <c r="K36" s="99" cm="1">
        <f t="array" ref="K36">_FV(G36,"Price")</f>
        <v>2.99</v>
      </c>
      <c r="L36" s="74" t="s">
        <v>47</v>
      </c>
      <c r="M36" s="155" cm="1">
        <f t="array" ref="M36">_FV(G36,"Shares outstanding",TRUE)/1000000</f>
        <v>249.32560000000001</v>
      </c>
      <c r="N36" s="156">
        <v>147.65</v>
      </c>
      <c r="O36" s="159">
        <v>9.8400000000000001E-2</v>
      </c>
      <c r="P36" s="102" t="s">
        <v>14296</v>
      </c>
      <c r="Q36" s="157" t="s">
        <v>16496</v>
      </c>
      <c r="R36" s="157" t="s">
        <v>16497</v>
      </c>
      <c r="S36" s="158">
        <v>49.24</v>
      </c>
      <c r="T36" s="157" t="s">
        <v>16498</v>
      </c>
      <c r="U36" s="157" t="s">
        <v>16499</v>
      </c>
      <c r="V36" s="140" t="s">
        <v>14848</v>
      </c>
      <c r="W36" s="156" t="s">
        <v>14487</v>
      </c>
      <c r="X36" s="156">
        <v>12.88</v>
      </c>
      <c r="Y36" s="52" cm="1">
        <f t="array" ref="Y36">(K36-(_FV(G36,"52 week high",TRUE)))/(_FV(G36,"52 week high",TRUE))</f>
        <v>-0.6578947368421052</v>
      </c>
      <c r="Z36" s="52" cm="1">
        <f t="array" ref="Z36">(K36-(_FV(G36,"52 week low",TRUE)))/(_FV(G36,"52 week low",TRUE))</f>
        <v>9.1240875912408759E-2</v>
      </c>
      <c r="AA36" s="8"/>
      <c r="AB36" s="55" t="str">
        <f t="shared" si="19"/>
        <v>Twitter</v>
      </c>
      <c r="AC36" s="55" t="str">
        <f t="shared" si="20"/>
        <v>Twitter</v>
      </c>
      <c r="AD36" s="56" t="str">
        <f>HYPERLINK(_xlfn.CONCAT("https://www.sec.gov/edgar/browse/?CIK=",(_xlfn.XLOOKUP(A36,CIK!$A$1:$A$99999,CIK!$B$1:$B$99999,,0))),"SEC")</f>
        <v>SEC</v>
      </c>
      <c r="AE36" s="55" t="str">
        <f t="shared" si="21"/>
        <v>BC</v>
      </c>
      <c r="AF36" s="56" t="str">
        <f t="shared" si="22"/>
        <v>News</v>
      </c>
      <c r="AG36" s="55" t="str">
        <f t="shared" si="23"/>
        <v>News</v>
      </c>
      <c r="AH36" s="56" t="str">
        <f t="shared" si="24"/>
        <v>News</v>
      </c>
      <c r="AI36" s="56" t="str">
        <f t="shared" si="25"/>
        <v>News</v>
      </c>
      <c r="AJ36" s="56" t="str">
        <f t="shared" si="26"/>
        <v>News</v>
      </c>
      <c r="AK36" s="55" t="str">
        <f t="shared" si="27"/>
        <v>News</v>
      </c>
      <c r="AL36" s="55" t="str">
        <f t="shared" si="28"/>
        <v>OC</v>
      </c>
      <c r="AM36" s="55" t="str">
        <f t="shared" si="29"/>
        <v>WW</v>
      </c>
      <c r="AN36" s="55" t="str">
        <f t="shared" si="30"/>
        <v>FIN</v>
      </c>
      <c r="AO36" s="55" t="str">
        <f t="shared" si="31"/>
        <v>OI</v>
      </c>
      <c r="AP36" s="55" t="str">
        <f t="shared" si="32"/>
        <v>IB</v>
      </c>
      <c r="AQ36" s="55" t="str">
        <f t="shared" si="33"/>
        <v>SI</v>
      </c>
      <c r="AR36" s="55" t="str">
        <f t="shared" si="34"/>
        <v>SS</v>
      </c>
      <c r="AS36" s="57" t="str">
        <f t="shared" si="35"/>
        <v>ROIC</v>
      </c>
      <c r="AT36" s="55" t="str">
        <f t="shared" si="36"/>
        <v>DR</v>
      </c>
      <c r="AU36" s="58" t="str">
        <f t="shared" si="37"/>
        <v>SOH</v>
      </c>
      <c r="AV36" s="55"/>
    </row>
    <row r="37" spans="1:48" ht="16" x14ac:dyDescent="0.2">
      <c r="A37" s="151" t="s">
        <v>705</v>
      </c>
      <c r="B37" s="152" t="s">
        <v>706</v>
      </c>
      <c r="C37" s="139" t="s">
        <v>703</v>
      </c>
      <c r="F37" s="154" t="s">
        <v>17204</v>
      </c>
      <c r="G37" s="151" t="e" vm="36">
        <v>#VALUE!</v>
      </c>
      <c r="H37" s="167" t="s">
        <v>46</v>
      </c>
      <c r="I37" s="154" t="str" cm="1">
        <f t="array" ref="I37">_FV(G37,"Description")</f>
        <v>IDEAYA Biosciences, Inc. is a synthetic lethality-focused precision medicine oncology company. The Company is focused on the discovery and development of targeted therapeutics for patient populations selected using molecular diagnostics. Its lead synthetic lethality product candidate, IDE397, is a clinical-stage methionine adenosyltransferase 2a (MAT2A) inhibitor for patients with solid tumors having methylthioadenosine phosphorylase (MTAP) deletions. Its clinical-stage product candidate, darovasertib (IDE196), is a protein kinase C (PKC), inhibitor that is being evaluated as a synthetic lethal combination therapy in patients having genetically defined cancers having GNAQ or GNA11 gene mutations. Its pipeline also includes preclinical research programs directed to synthetic lethality targets PARG, Pol Theta, Werner Helicase, and certain deoxyribonucleic acid (DNA) damage targets. The PARG program is for patients having tumors with a defined biomarker based on genetic mutations.</v>
      </c>
      <c r="J37" s="125" cm="1">
        <f t="array" ref="J37">_FV(G37,"Market cap",TRUE)/1000000000</f>
        <v>0.84824100000000002</v>
      </c>
      <c r="K37" s="99" cm="1">
        <f t="array" ref="K37">_FV(G37,"Price")</f>
        <v>17.63</v>
      </c>
      <c r="L37" s="74" t="s">
        <v>47</v>
      </c>
      <c r="M37" s="155" cm="1">
        <f t="array" ref="M37">_FV(G37,"Shares outstanding",TRUE)/1000000</f>
        <v>48.113500000000002</v>
      </c>
      <c r="N37" s="156">
        <v>31.07</v>
      </c>
      <c r="O37" s="159">
        <v>9.4E-2</v>
      </c>
      <c r="P37" s="102" t="s">
        <v>14143</v>
      </c>
      <c r="Q37" s="157" t="s">
        <v>16500</v>
      </c>
      <c r="R37" s="157" t="s">
        <v>16501</v>
      </c>
      <c r="S37" s="158">
        <v>44.78</v>
      </c>
      <c r="T37" s="157" t="s">
        <v>16502</v>
      </c>
      <c r="U37" s="157" t="s">
        <v>16503</v>
      </c>
      <c r="V37" s="140" t="s">
        <v>14848</v>
      </c>
      <c r="W37" s="156" t="s">
        <v>14485</v>
      </c>
      <c r="X37" s="156">
        <v>12.02</v>
      </c>
      <c r="Y37" s="52" cm="1">
        <f t="array" ref="Y37">(K37-(_FV(G37,"52 week high",TRUE)))/(_FV(G37,"52 week high",TRUE))</f>
        <v>-7.8892371995820346E-2</v>
      </c>
      <c r="Z37" s="52" cm="1">
        <f t="array" ref="Z37">(K37-(_FV(G37,"52 week low",TRUE)))/(_FV(G37,"52 week low",TRUE))</f>
        <v>1.1658476658476655</v>
      </c>
      <c r="AA37" s="8"/>
      <c r="AB37" s="55" t="str">
        <f t="shared" si="19"/>
        <v>Twitter</v>
      </c>
      <c r="AC37" s="55" t="str">
        <f t="shared" si="20"/>
        <v>Twitter</v>
      </c>
      <c r="AD37" s="56" t="str">
        <f>HYPERLINK(_xlfn.CONCAT("https://www.sec.gov/edgar/browse/?CIK=",(_xlfn.XLOOKUP(A37,CIK!$A$1:$A$99999,CIK!$B$1:$B$99999,,0))),"SEC")</f>
        <v>SEC</v>
      </c>
      <c r="AE37" s="55" t="str">
        <f t="shared" si="21"/>
        <v>BC</v>
      </c>
      <c r="AF37" s="56" t="str">
        <f t="shared" si="22"/>
        <v>News</v>
      </c>
      <c r="AG37" s="55" t="str">
        <f t="shared" si="23"/>
        <v>News</v>
      </c>
      <c r="AH37" s="56" t="str">
        <f t="shared" si="24"/>
        <v>News</v>
      </c>
      <c r="AI37" s="56" t="str">
        <f t="shared" si="25"/>
        <v>News</v>
      </c>
      <c r="AJ37" s="56" t="str">
        <f t="shared" si="26"/>
        <v>News</v>
      </c>
      <c r="AK37" s="55" t="str">
        <f t="shared" si="27"/>
        <v>News</v>
      </c>
      <c r="AL37" s="55" t="str">
        <f t="shared" si="28"/>
        <v>OC</v>
      </c>
      <c r="AM37" s="55" t="str">
        <f t="shared" si="29"/>
        <v>WW</v>
      </c>
      <c r="AN37" s="55" t="str">
        <f t="shared" si="30"/>
        <v>FIN</v>
      </c>
      <c r="AO37" s="55" t="str">
        <f t="shared" si="31"/>
        <v>OI</v>
      </c>
      <c r="AP37" s="55" t="str">
        <f t="shared" si="32"/>
        <v>IB</v>
      </c>
      <c r="AQ37" s="55" t="str">
        <f t="shared" si="33"/>
        <v>SI</v>
      </c>
      <c r="AR37" s="55" t="str">
        <f t="shared" si="34"/>
        <v>SS</v>
      </c>
      <c r="AS37" s="57" t="str">
        <f t="shared" si="35"/>
        <v>ROIC</v>
      </c>
      <c r="AT37" s="55" t="str">
        <f t="shared" si="36"/>
        <v>DR</v>
      </c>
      <c r="AU37" s="58" t="str">
        <f t="shared" si="37"/>
        <v>SOH</v>
      </c>
      <c r="AV37" s="55"/>
    </row>
    <row r="38" spans="1:48" ht="14" customHeight="1" x14ac:dyDescent="0.2">
      <c r="A38" s="151" t="s">
        <v>166</v>
      </c>
      <c r="B38" s="152" t="s">
        <v>167</v>
      </c>
      <c r="C38" s="139" t="s">
        <v>168</v>
      </c>
      <c r="D38" s="153" t="s">
        <v>58</v>
      </c>
      <c r="F38" s="154" t="s">
        <v>169</v>
      </c>
      <c r="G38" s="151" t="e" vm="37">
        <v>#VALUE!</v>
      </c>
      <c r="H38" s="167" t="s">
        <v>46</v>
      </c>
      <c r="I38" s="154" t="str" cm="1">
        <f t="array" ref="I38">_FV(G38,"Description")</f>
        <v>Allogene Therapeutics, Inc. is a clinical stage immuno-oncology company. The Company is focused on the development and commercialization of genetically engineered allogeneic T cell therapies for the treatment of cancer. It is engaged in developing a pipeline of multiple allogeneic chimeric antigen receptor (CAR) T cell product candidates utilizing protein engineering, gene editing, gene insertion and advanced T cell manufacturing technologies. Its advanced product candidates, ALLO-501 and ALLO-501A, are engineered allogeneic CAR T cell therapies that target CD19, a protein expressed on the cell surface of B cells and a validated target for B cell driven hematological malignancies. It is also developing engineered allogeneic CAR T cell product candidates for multiple myeloma, clear cell renal cell carcinoma (ccRCC), and other blood cancers and solid tumors. Its lead product candidates include ALLO-501, ALLO-501A, ALLO-715, ALLO-715 plus nirogacestat, ALLO-605, ALLO-316, and ALLO-647.</v>
      </c>
      <c r="J38" s="125" cm="1">
        <f t="array" ref="J38">_FV(G38,"Market cap",TRUE)/1000000000</f>
        <v>0.94457650000000004</v>
      </c>
      <c r="K38" s="99" cm="1">
        <f t="array" ref="K38">_FV(G38,"Price")</f>
        <v>6.55</v>
      </c>
      <c r="L38" s="74" t="s">
        <v>47</v>
      </c>
      <c r="M38" s="155" cm="1">
        <f t="array" ref="M38">_FV(G38,"Shares outstanding",TRUE)/1000000</f>
        <v>144.21010000000001</v>
      </c>
      <c r="N38" s="156">
        <v>82.2</v>
      </c>
      <c r="O38" s="159">
        <v>0.33839999999999998</v>
      </c>
      <c r="P38" s="102" t="s">
        <v>14119</v>
      </c>
      <c r="Q38" s="157" t="s">
        <v>16504</v>
      </c>
      <c r="R38" s="157" t="s">
        <v>16505</v>
      </c>
      <c r="S38" s="158">
        <v>31.6</v>
      </c>
      <c r="T38" s="157" t="s">
        <v>16506</v>
      </c>
      <c r="U38" s="157" t="s">
        <v>16507</v>
      </c>
      <c r="V38" s="140" t="s">
        <v>14848</v>
      </c>
      <c r="W38" s="156" t="s">
        <v>14420</v>
      </c>
      <c r="X38" s="156">
        <v>11.64</v>
      </c>
      <c r="Y38" s="52" cm="1">
        <f t="array" ref="Y38">(K38-(_FV(G38,"52 week high",TRUE)))/(_FV(G38,"52 week high",TRUE))</f>
        <v>-0.62550028587764428</v>
      </c>
      <c r="Z38" s="52" cm="1">
        <f t="array" ref="Z38">(K38-(_FV(G38,"52 week low",TRUE)))/(_FV(G38,"52 week low",TRUE))</f>
        <v>0.21184088806660489</v>
      </c>
      <c r="AA38" s="8"/>
      <c r="AB38" s="55" t="str">
        <f t="shared" si="19"/>
        <v>Twitter</v>
      </c>
      <c r="AC38" s="55" t="str">
        <f t="shared" si="20"/>
        <v>Twitter</v>
      </c>
      <c r="AD38" s="56" t="str">
        <f>HYPERLINK(_xlfn.CONCAT("https://www.sec.gov/edgar/browse/?CIK=",(_xlfn.XLOOKUP(A38,CIK!$A$1:$A$99999,CIK!$B$1:$B$99999,,0))),"SEC")</f>
        <v>SEC</v>
      </c>
      <c r="AE38" s="55" t="str">
        <f t="shared" si="21"/>
        <v>BC</v>
      </c>
      <c r="AF38" s="56" t="str">
        <f t="shared" si="22"/>
        <v>News</v>
      </c>
      <c r="AG38" s="55" t="str">
        <f t="shared" si="23"/>
        <v>News</v>
      </c>
      <c r="AH38" s="56" t="str">
        <f t="shared" si="24"/>
        <v>News</v>
      </c>
      <c r="AI38" s="56" t="str">
        <f t="shared" si="25"/>
        <v>News</v>
      </c>
      <c r="AJ38" s="56" t="str">
        <f t="shared" si="26"/>
        <v>News</v>
      </c>
      <c r="AK38" s="55" t="str">
        <f t="shared" si="27"/>
        <v>News</v>
      </c>
      <c r="AL38" s="55" t="str">
        <f t="shared" si="28"/>
        <v>OC</v>
      </c>
      <c r="AM38" s="55" t="str">
        <f t="shared" si="29"/>
        <v>WW</v>
      </c>
      <c r="AN38" s="55" t="str">
        <f t="shared" si="30"/>
        <v>FIN</v>
      </c>
      <c r="AO38" s="55" t="str">
        <f t="shared" si="31"/>
        <v>OI</v>
      </c>
      <c r="AP38" s="55" t="str">
        <f t="shared" si="32"/>
        <v>IB</v>
      </c>
      <c r="AQ38" s="55" t="str">
        <f t="shared" si="33"/>
        <v>SI</v>
      </c>
      <c r="AR38" s="55" t="str">
        <f t="shared" si="34"/>
        <v>SS</v>
      </c>
      <c r="AS38" s="57" t="str">
        <f t="shared" si="35"/>
        <v>ROIC</v>
      </c>
      <c r="AT38" s="55" t="str">
        <f t="shared" si="36"/>
        <v>DR</v>
      </c>
      <c r="AU38" s="58" t="str">
        <f t="shared" si="37"/>
        <v>SOH</v>
      </c>
      <c r="AV38" s="55"/>
    </row>
    <row r="39" spans="1:48" ht="14" customHeight="1" x14ac:dyDescent="0.2">
      <c r="A39" s="151" t="s">
        <v>672</v>
      </c>
      <c r="B39" s="152" t="s">
        <v>673</v>
      </c>
      <c r="C39" s="139" t="s">
        <v>674</v>
      </c>
      <c r="E39" s="153">
        <v>2</v>
      </c>
      <c r="F39" s="154" t="s">
        <v>17205</v>
      </c>
      <c r="G39" s="151" t="e" vm="38">
        <v>#VALUE!</v>
      </c>
      <c r="H39" s="167" t="s">
        <v>46</v>
      </c>
      <c r="I39" s="154" t="str" cm="1">
        <f t="array" ref="I39">_FV(G39,"Description")</f>
        <v>Kura Oncology, Inc. is a clinical-stage biopharmaceutical company. The Company’s segment is engaged in discovery and development of medicines for the treatment of cancer. Its pipeline consists of small molecule product candidates that target cancer signaling pathways. It is developing its product candidate, tipifarnib, which is a farnesyl transferase inhibitor, in both solid tumors and hematologic indications. It is developing KO-539, a small molecule inhibitor of the Lysine K-specific Methyltransferase 2A (KMT2A) interaction for the treatment of genetically defined subsets of acute leukemias, including acute myeloid leukemia (AML) and acute lymphoblastic leukemia (ALL). The Company is developing orally available, small molecule compounds that inhibit the interaction between the proteins menin and MLL for the treatment of MLL-rearranged (MML-r) leukemias, a genetically-defined subset of approximately two forms of acute leukemia, acute myeloid leukemia (AML) and acute lymphoblastic.</v>
      </c>
      <c r="J39" s="125" cm="1">
        <f t="array" ref="J39">_FV(G39,"Market cap",TRUE)/1000000000</f>
        <v>0.95091650000000005</v>
      </c>
      <c r="K39" s="99" cm="1">
        <f t="array" ref="K39">_FV(G39,"Price")</f>
        <v>13.93</v>
      </c>
      <c r="L39" s="74" t="s">
        <v>47</v>
      </c>
      <c r="M39" s="155" cm="1">
        <f t="array" ref="M39">_FV(G39,"Shares outstanding",TRUE)/1000000</f>
        <v>68.263930000000002</v>
      </c>
      <c r="N39" s="156">
        <v>44.42</v>
      </c>
      <c r="O39" s="159">
        <v>9.6600000000000005E-2</v>
      </c>
      <c r="P39" s="102" t="s">
        <v>14015</v>
      </c>
      <c r="Q39" s="157" t="s">
        <v>16508</v>
      </c>
      <c r="R39" s="157" t="s">
        <v>16509</v>
      </c>
      <c r="S39" s="158">
        <v>62.91</v>
      </c>
      <c r="T39" s="157" t="s">
        <v>16510</v>
      </c>
      <c r="U39" s="157" t="s">
        <v>16511</v>
      </c>
      <c r="V39" s="140" t="s">
        <v>16512</v>
      </c>
      <c r="W39" s="156" t="s">
        <v>14496</v>
      </c>
      <c r="X39" s="156">
        <v>17.64</v>
      </c>
      <c r="Y39" s="52" cm="1">
        <f t="array" ref="Y39">(K39-(_FV(G39,"52 week high",TRUE)))/(_FV(G39,"52 week high",TRUE))</f>
        <v>-0.30105368790767689</v>
      </c>
      <c r="Z39" s="52" cm="1">
        <f t="array" ref="Z39">(K39-(_FV(G39,"52 week low",TRUE)))/(_FV(G39,"52 week low",TRUE))</f>
        <v>0.3381364073006724</v>
      </c>
      <c r="AA39" s="8"/>
      <c r="AB39" s="55" t="str">
        <f t="shared" si="19"/>
        <v>Twitter</v>
      </c>
      <c r="AC39" s="55" t="str">
        <f t="shared" si="20"/>
        <v>Twitter</v>
      </c>
      <c r="AD39" s="56" t="str">
        <f>HYPERLINK(_xlfn.CONCAT("https://www.sec.gov/edgar/browse/?CIK=",(_xlfn.XLOOKUP(A39,CIK!$A$1:$A$99999,CIK!$B$1:$B$99999,,0))),"SEC")</f>
        <v>SEC</v>
      </c>
      <c r="AE39" s="55" t="str">
        <f t="shared" si="21"/>
        <v>BC</v>
      </c>
      <c r="AF39" s="56" t="str">
        <f t="shared" si="22"/>
        <v>News</v>
      </c>
      <c r="AG39" s="55" t="str">
        <f t="shared" si="23"/>
        <v>News</v>
      </c>
      <c r="AH39" s="56" t="str">
        <f t="shared" si="24"/>
        <v>News</v>
      </c>
      <c r="AI39" s="56" t="str">
        <f t="shared" si="25"/>
        <v>News</v>
      </c>
      <c r="AJ39" s="56" t="str">
        <f t="shared" si="26"/>
        <v>News</v>
      </c>
      <c r="AK39" s="55" t="str">
        <f t="shared" si="27"/>
        <v>News</v>
      </c>
      <c r="AL39" s="55" t="str">
        <f t="shared" si="28"/>
        <v>OC</v>
      </c>
      <c r="AM39" s="55" t="str">
        <f t="shared" si="29"/>
        <v>WW</v>
      </c>
      <c r="AN39" s="55" t="str">
        <f t="shared" si="30"/>
        <v>FIN</v>
      </c>
      <c r="AO39" s="55" t="str">
        <f t="shared" si="31"/>
        <v>OI</v>
      </c>
      <c r="AP39" s="55" t="str">
        <f t="shared" si="32"/>
        <v>IB</v>
      </c>
      <c r="AQ39" s="55" t="str">
        <f t="shared" si="33"/>
        <v>SI</v>
      </c>
      <c r="AR39" s="55" t="str">
        <f t="shared" si="34"/>
        <v>SS</v>
      </c>
      <c r="AS39" s="57" t="str">
        <f t="shared" si="35"/>
        <v>ROIC</v>
      </c>
      <c r="AT39" s="55" t="str">
        <f t="shared" si="36"/>
        <v>DR</v>
      </c>
      <c r="AU39" s="58" t="str">
        <f t="shared" si="37"/>
        <v>SOH</v>
      </c>
      <c r="AV39" s="55"/>
    </row>
    <row r="40" spans="1:48" ht="14" customHeight="1" x14ac:dyDescent="0.2">
      <c r="A40" s="151" t="s">
        <v>457</v>
      </c>
      <c r="B40" s="152" t="s">
        <v>458</v>
      </c>
      <c r="C40" s="139" t="s">
        <v>455</v>
      </c>
      <c r="F40" s="154" t="s">
        <v>459</v>
      </c>
      <c r="G40" s="151" t="e" vm="39">
        <v>#VALUE!</v>
      </c>
      <c r="H40" s="167" t="s">
        <v>46</v>
      </c>
      <c r="I40" s="154" t="str" cm="1">
        <f t="array" ref="I40">_FV(G40,"Description")</f>
        <v>Cogent Biosciences, Inc. is a biotechnology company that is focused on developing precision therapies for genetically defined diseases. The Company’s most advanced clinical program, bezuclastinib (CGT9486), is a selective tyrosine kinase inhibitor that is designed to potently inhibit the KIT D816V mutation as well as other mutations in KIT exon 17. KIT D816V is responsible for driving systemic mastocytosis, a serious disease caused by unchecked proliferation of mast cells. In addition to bezuclastinib, the Company is developing a portfolio of novel targeted therapies to help patients fighting serious, genetically driven diseases. The Company has initiated APEX, a Phase II clinical study of bezuclastinib in patients with AdvSM. APEX is an open-label, global, multicenter study evaluating the safety, efficacy, pharmacokinetic, and pharmacodynamic profiles of bezuclastinib. It also initiated Peak, a randomized, open-label, global Phase III clinical trial.</v>
      </c>
      <c r="J40" s="125" cm="1">
        <f t="array" ref="J40">_FV(G40,"Market cap",TRUE)/1000000000</f>
        <v>0.93727090000000002</v>
      </c>
      <c r="K40" s="99" cm="1">
        <f t="array" ref="K40">_FV(G40,"Price")</f>
        <v>13.41</v>
      </c>
      <c r="L40" s="74" t="s">
        <v>47</v>
      </c>
      <c r="M40" s="155" cm="1">
        <f t="array" ref="M40">_FV(G40,"Shares outstanding",TRUE)/1000000</f>
        <v>69.893429999999995</v>
      </c>
      <c r="N40" s="156">
        <v>57.52</v>
      </c>
      <c r="O40" s="159">
        <v>7.1300000000000002E-2</v>
      </c>
      <c r="P40" s="102" t="s">
        <v>14222</v>
      </c>
      <c r="Q40" s="157" t="s">
        <v>16513</v>
      </c>
      <c r="R40" s="157" t="s">
        <v>16514</v>
      </c>
      <c r="S40" s="158">
        <v>22.02</v>
      </c>
      <c r="T40" s="157" t="s">
        <v>16515</v>
      </c>
      <c r="U40" s="157" t="s">
        <v>16516</v>
      </c>
      <c r="V40" s="140" t="s">
        <v>14848</v>
      </c>
      <c r="W40" s="156" t="s">
        <v>14498</v>
      </c>
      <c r="X40" s="156">
        <v>12.59</v>
      </c>
      <c r="Y40" s="52" cm="1">
        <f t="array" ref="Y40">(K40-(_FV(G40,"52 week high",TRUE)))/(_FV(G40,"52 week high",TRUE))</f>
        <v>-0.25788599889319314</v>
      </c>
      <c r="Z40" s="52" cm="1">
        <f t="array" ref="Z40">(K40-(_FV(G40,"52 week low",TRUE)))/(_FV(G40,"52 week low",TRUE))</f>
        <v>2.5382585751978892</v>
      </c>
      <c r="AA40" s="8"/>
      <c r="AB40" s="55" t="str">
        <f t="shared" si="19"/>
        <v>Twitter</v>
      </c>
      <c r="AC40" s="55" t="str">
        <f t="shared" si="20"/>
        <v>Twitter</v>
      </c>
      <c r="AD40" s="56" t="str">
        <f>HYPERLINK(_xlfn.CONCAT("https://www.sec.gov/edgar/browse/?CIK=",(_xlfn.XLOOKUP(A40,CIK!$A$1:$A$99999,CIK!$B$1:$B$99999,,0))),"SEC")</f>
        <v>SEC</v>
      </c>
      <c r="AE40" s="55" t="str">
        <f t="shared" si="21"/>
        <v>BC</v>
      </c>
      <c r="AF40" s="56" t="str">
        <f t="shared" si="22"/>
        <v>News</v>
      </c>
      <c r="AG40" s="55" t="str">
        <f t="shared" si="23"/>
        <v>News</v>
      </c>
      <c r="AH40" s="56" t="str">
        <f t="shared" si="24"/>
        <v>News</v>
      </c>
      <c r="AI40" s="56" t="str">
        <f t="shared" si="25"/>
        <v>News</v>
      </c>
      <c r="AJ40" s="56" t="str">
        <f t="shared" si="26"/>
        <v>News</v>
      </c>
      <c r="AK40" s="55" t="str">
        <f t="shared" si="27"/>
        <v>News</v>
      </c>
      <c r="AL40" s="55" t="str">
        <f t="shared" si="28"/>
        <v>OC</v>
      </c>
      <c r="AM40" s="55" t="str">
        <f t="shared" si="29"/>
        <v>WW</v>
      </c>
      <c r="AN40" s="55" t="str">
        <f t="shared" si="30"/>
        <v>FIN</v>
      </c>
      <c r="AO40" s="55" t="str">
        <f t="shared" si="31"/>
        <v>OI</v>
      </c>
      <c r="AP40" s="55" t="str">
        <f t="shared" si="32"/>
        <v>IB</v>
      </c>
      <c r="AQ40" s="55" t="str">
        <f t="shared" si="33"/>
        <v>SI</v>
      </c>
      <c r="AR40" s="55" t="str">
        <f t="shared" si="34"/>
        <v>SS</v>
      </c>
      <c r="AS40" s="57" t="str">
        <f t="shared" si="35"/>
        <v>ROIC</v>
      </c>
      <c r="AT40" s="55" t="str">
        <f t="shared" si="36"/>
        <v>DR</v>
      </c>
      <c r="AU40" s="58" t="str">
        <f t="shared" si="37"/>
        <v>SOH</v>
      </c>
      <c r="AV40" s="55"/>
    </row>
    <row r="41" spans="1:48" ht="16" x14ac:dyDescent="0.2">
      <c r="A41" s="154" t="s">
        <v>597</v>
      </c>
      <c r="B41" s="152" t="s">
        <v>598</v>
      </c>
      <c r="C41" s="139" t="s">
        <v>599</v>
      </c>
      <c r="F41" s="154" t="s">
        <v>17211</v>
      </c>
      <c r="G41" s="154" t="e" vm="40">
        <v>#VALUE!</v>
      </c>
      <c r="H41" s="167" t="s">
        <v>46</v>
      </c>
      <c r="I41" s="154" t="s">
        <v>600</v>
      </c>
      <c r="J41" s="125" cm="1">
        <f t="array" ref="J41">_FV(G41,"Market cap",TRUE)/1000000000</f>
        <v>0.70155699999999999</v>
      </c>
      <c r="K41" s="99" cm="1">
        <f t="array" ref="K41">_FV(G41,"Price")</f>
        <v>9.02</v>
      </c>
      <c r="L41" s="74" t="s">
        <v>47</v>
      </c>
      <c r="M41" s="155" cm="1">
        <f t="array" ref="M41">_FV(G41,"Shares outstanding",TRUE)/1000000</f>
        <v>77.777940000000001</v>
      </c>
      <c r="N41" s="156">
        <v>70.900000000000006</v>
      </c>
      <c r="O41" s="159">
        <v>0.15740000000000001</v>
      </c>
      <c r="P41" s="102" t="s">
        <v>13937</v>
      </c>
      <c r="Q41" s="157" t="s">
        <v>16352</v>
      </c>
      <c r="R41" s="157" t="s">
        <v>16538</v>
      </c>
      <c r="S41" s="158">
        <v>20.03</v>
      </c>
      <c r="T41" s="157" t="s">
        <v>16539</v>
      </c>
      <c r="U41" s="157" t="s">
        <v>16540</v>
      </c>
      <c r="V41" s="140" t="s">
        <v>14848</v>
      </c>
      <c r="W41" s="156" t="s">
        <v>14509</v>
      </c>
      <c r="X41" s="156">
        <v>2.62</v>
      </c>
      <c r="Y41" s="52" cm="1">
        <f t="array" ref="Y41">(K41-(_FV(G41,"52 week high",TRUE)))/(_FV(G41,"52 week high",TRUE))</f>
        <v>-0.36073706591070165</v>
      </c>
      <c r="Z41" s="52" cm="1">
        <f t="array" ref="Z41">(K41-(_FV(G41,"52 week low",TRUE)))/(_FV(G41,"52 week low",TRUE))</f>
        <v>0.61628469546831033</v>
      </c>
      <c r="AA41" s="8"/>
      <c r="AB41" s="55" t="str">
        <f t="shared" si="19"/>
        <v>Twitter</v>
      </c>
      <c r="AC41" s="55" t="str">
        <f t="shared" si="20"/>
        <v>Twitter</v>
      </c>
      <c r="AD41" s="56" t="str">
        <f>HYPERLINK(_xlfn.CONCAT("https://www.sec.gov/edgar/browse/?CIK=",(_xlfn.XLOOKUP(A41,CIK!$A$1:$A$99999,CIK!$B$1:$B$99999,,0))),"SEC")</f>
        <v>SEC</v>
      </c>
      <c r="AE41" s="55" t="str">
        <f t="shared" si="21"/>
        <v>BC</v>
      </c>
      <c r="AF41" s="56" t="str">
        <f t="shared" si="22"/>
        <v>News</v>
      </c>
      <c r="AG41" s="55" t="str">
        <f t="shared" si="23"/>
        <v>News</v>
      </c>
      <c r="AH41" s="56" t="str">
        <f t="shared" si="24"/>
        <v>News</v>
      </c>
      <c r="AI41" s="56" t="str">
        <f t="shared" si="25"/>
        <v>News</v>
      </c>
      <c r="AJ41" s="56" t="str">
        <f t="shared" si="26"/>
        <v>News</v>
      </c>
      <c r="AK41" s="55" t="str">
        <f t="shared" si="27"/>
        <v>News</v>
      </c>
      <c r="AL41" s="55" t="str">
        <f t="shared" si="28"/>
        <v>OC</v>
      </c>
      <c r="AM41" s="55" t="str">
        <f t="shared" si="29"/>
        <v>WW</v>
      </c>
      <c r="AN41" s="55" t="str">
        <f t="shared" si="30"/>
        <v>FIN</v>
      </c>
      <c r="AO41" s="55" t="str">
        <f t="shared" si="31"/>
        <v>OI</v>
      </c>
      <c r="AP41" s="55" t="str">
        <f t="shared" si="32"/>
        <v>IB</v>
      </c>
      <c r="AQ41" s="55" t="str">
        <f t="shared" si="33"/>
        <v>SI</v>
      </c>
      <c r="AR41" s="55" t="str">
        <f t="shared" si="34"/>
        <v>SS</v>
      </c>
      <c r="AS41" s="57" t="str">
        <f t="shared" si="35"/>
        <v>ROIC</v>
      </c>
      <c r="AT41" s="55" t="str">
        <f t="shared" si="36"/>
        <v>DR</v>
      </c>
      <c r="AU41" s="58" t="str">
        <f t="shared" si="37"/>
        <v>SOH</v>
      </c>
      <c r="AV41" s="55"/>
    </row>
    <row r="42" spans="1:48" ht="14" customHeight="1" x14ac:dyDescent="0.2">
      <c r="A42" s="151" t="s">
        <v>380</v>
      </c>
      <c r="B42" s="152" t="s">
        <v>381</v>
      </c>
      <c r="C42" s="139" t="s">
        <v>382</v>
      </c>
      <c r="D42" s="153" t="s">
        <v>58</v>
      </c>
      <c r="E42" s="153">
        <v>0</v>
      </c>
      <c r="F42" s="154" t="s">
        <v>17278</v>
      </c>
      <c r="G42" s="151" t="e" vm="41">
        <v>#VALUE!</v>
      </c>
      <c r="H42" s="167" t="s">
        <v>46</v>
      </c>
      <c r="I42" s="154" t="str" cm="1">
        <f t="array" ref="I42">_FV(G42,"Description")</f>
        <v>Sana Biotechnology, Inc. is a preclinical-stage biotechnology company. The Company is focused on creating and delivering engineered cells as medicines for patients. The Company develops in vivo and ex vivo cell engineering platforms for treatment across an array of therapeutic areas with unmet treatment needs, including oncology, diabetes, central nervous system (CNS) disorders, cardiovascular diseases, and genetic disorders, among others. The Company’s process of repairing and controlling genes in the body, referred to as gene therapy or in vivo cell engineering, requires in vivo delivery of a therapeutic payload and modification of the genome. The Company’s fusogen technology in preclinical studies targets cell surface receptors when combined with delivery vehicles to form fusosomes and allows cell-specific delivery across multiple different cell types. The Company focuses this technology on delivering payloads to T cells, hepatocytes, and hematopoietic stem cells (HSCs).</v>
      </c>
      <c r="J42" s="125" cm="1">
        <f t="array" ref="J42">_FV(G42,"Market cap",TRUE)/1000000000</f>
        <v>0.8658981</v>
      </c>
      <c r="K42" s="99" cm="1">
        <f t="array" ref="K42">_FV(G42,"Price")</f>
        <v>4.54</v>
      </c>
      <c r="L42" s="74" t="s">
        <v>47</v>
      </c>
      <c r="M42" s="155" cm="1">
        <f t="array" ref="M42">_FV(G42,"Shares outstanding",TRUE)/1000000</f>
        <v>190.72649999999999</v>
      </c>
      <c r="N42" s="156">
        <v>90</v>
      </c>
      <c r="O42" s="159">
        <v>0.27860000000000001</v>
      </c>
      <c r="P42" s="102" t="s">
        <v>14258</v>
      </c>
      <c r="Q42" s="157" t="s">
        <v>16517</v>
      </c>
      <c r="R42" s="157" t="s">
        <v>16518</v>
      </c>
      <c r="S42" s="158">
        <v>19.32</v>
      </c>
      <c r="T42" s="157" t="s">
        <v>16519</v>
      </c>
      <c r="U42" s="157" t="s">
        <v>16520</v>
      </c>
      <c r="V42" s="140" t="s">
        <v>14848</v>
      </c>
      <c r="W42" s="156" t="s">
        <v>14491</v>
      </c>
      <c r="X42" s="156">
        <v>4.3600000000000003</v>
      </c>
      <c r="Y42" s="52" cm="1">
        <f t="array" ref="Y42">(K42-(_FV(G42,"52 week high",TRUE)))/(_FV(G42,"52 week high",TRUE))</f>
        <v>-0.52708333333333335</v>
      </c>
      <c r="Z42" s="52" cm="1">
        <f t="array" ref="Z42">(K42-(_FV(G42,"52 week low",TRUE)))/(_FV(G42,"52 week low",TRUE))</f>
        <v>0.44090389742287683</v>
      </c>
      <c r="AA42" s="8"/>
      <c r="AB42" s="55" t="str">
        <f t="shared" si="19"/>
        <v>Twitter</v>
      </c>
      <c r="AC42" s="55" t="str">
        <f t="shared" si="20"/>
        <v>Twitter</v>
      </c>
      <c r="AD42" s="56" t="str">
        <f>HYPERLINK(_xlfn.CONCAT("https://www.sec.gov/edgar/browse/?CIK=",(_xlfn.XLOOKUP(A42,CIK!$A$1:$A$99999,CIK!$B$1:$B$99999,,0))),"SEC")</f>
        <v>SEC</v>
      </c>
      <c r="AE42" s="55" t="str">
        <f t="shared" si="21"/>
        <v>BC</v>
      </c>
      <c r="AF42" s="56" t="str">
        <f t="shared" si="22"/>
        <v>News</v>
      </c>
      <c r="AG42" s="55" t="str">
        <f t="shared" si="23"/>
        <v>News</v>
      </c>
      <c r="AH42" s="56" t="str">
        <f t="shared" si="24"/>
        <v>News</v>
      </c>
      <c r="AI42" s="56" t="str">
        <f t="shared" si="25"/>
        <v>News</v>
      </c>
      <c r="AJ42" s="56" t="str">
        <f t="shared" si="26"/>
        <v>News</v>
      </c>
      <c r="AK42" s="55" t="str">
        <f t="shared" si="27"/>
        <v>News</v>
      </c>
      <c r="AL42" s="55" t="str">
        <f t="shared" si="28"/>
        <v>OC</v>
      </c>
      <c r="AM42" s="55" t="str">
        <f t="shared" si="29"/>
        <v>WW</v>
      </c>
      <c r="AN42" s="55" t="str">
        <f t="shared" si="30"/>
        <v>FIN</v>
      </c>
      <c r="AO42" s="55" t="str">
        <f t="shared" si="31"/>
        <v>OI</v>
      </c>
      <c r="AP42" s="55" t="str">
        <f t="shared" si="32"/>
        <v>IB</v>
      </c>
      <c r="AQ42" s="55" t="str">
        <f t="shared" si="33"/>
        <v>SI</v>
      </c>
      <c r="AR42" s="55" t="str">
        <f t="shared" si="34"/>
        <v>SS</v>
      </c>
      <c r="AS42" s="57" t="str">
        <f t="shared" si="35"/>
        <v>ROIC</v>
      </c>
      <c r="AT42" s="55" t="str">
        <f t="shared" si="36"/>
        <v>DR</v>
      </c>
      <c r="AU42" s="58" t="str">
        <f t="shared" si="37"/>
        <v>SOH</v>
      </c>
      <c r="AV42" s="55"/>
    </row>
    <row r="43" spans="1:48" ht="14" customHeight="1" x14ac:dyDescent="0.2">
      <c r="A43" s="151" t="s">
        <v>48</v>
      </c>
      <c r="B43" s="152" t="s">
        <v>49</v>
      </c>
      <c r="C43" s="139" t="s">
        <v>44</v>
      </c>
      <c r="E43" s="153">
        <v>1</v>
      </c>
      <c r="F43" s="154" t="s">
        <v>50</v>
      </c>
      <c r="G43" s="151" t="e" vm="42">
        <v>#VALUE!</v>
      </c>
      <c r="H43" s="167" t="s">
        <v>46</v>
      </c>
      <c r="I43" s="154" t="str" cm="1">
        <f t="array" ref="I43">_FV(G43,"Description")</f>
        <v>IGM Biosciences, Inc. is a clinical-stage biotechnology company focused on creating and developing engineered IgM antibodies for the treatment of cancer, infectious diseases, and autoimmune and inflammatory diseases. The Company has created an IgM antibody technology platform for developing T cell engagers, receptor cross-linking agonists, targeted cytokines and target neutralizers. Its product candidates in clinical testing include IGM-2323 and IGM-8444. IGM-2323 is a bispecific T cell engaging IgM antibody targeting CD20 and CD3 proteins, is in a Phase II clinical trial for the treatment of relapsed/refractory B cell non-Hodgkins lymphoma (NHL) patients. IGM-8444 is an IgM antibody targeting Death Receptor 5 (DR5) proteins for the treatment of patients with solid and hematologic malignancies, is in a Phase I clinical trial for the treatment of solid cancers. Its oncology pipeline also includes IGM-7354, IGM-2644 and IGM-2537.</v>
      </c>
      <c r="J43" s="125" cm="1">
        <f t="array" ref="J43">_FV(G43,"Market cap",TRUE)/1000000000</f>
        <v>0.99229029999999996</v>
      </c>
      <c r="K43" s="99" cm="1">
        <f t="array" ref="K43">_FV(G43,"Price")</f>
        <v>23.17</v>
      </c>
      <c r="L43" s="74" t="s">
        <v>47</v>
      </c>
      <c r="M43" s="155" cm="1">
        <f t="array" ref="M43">_FV(G43,"Shares outstanding",TRUE)/1000000</f>
        <v>42.826509999999999</v>
      </c>
      <c r="N43" s="156">
        <v>8.91</v>
      </c>
      <c r="O43" s="159">
        <v>0.31230000000000002</v>
      </c>
      <c r="P43" s="102" t="s">
        <v>14164</v>
      </c>
      <c r="Q43" s="157" t="s">
        <v>16521</v>
      </c>
      <c r="R43" s="157" t="s">
        <v>16522</v>
      </c>
      <c r="S43" s="158">
        <v>31.66</v>
      </c>
      <c r="T43" s="157" t="s">
        <v>16523</v>
      </c>
      <c r="U43" s="157" t="s">
        <v>16524</v>
      </c>
      <c r="V43" s="140" t="s">
        <v>14848</v>
      </c>
      <c r="W43" s="156" t="s">
        <v>14484</v>
      </c>
      <c r="X43" s="156">
        <v>10.79</v>
      </c>
      <c r="Y43" s="52" cm="1">
        <f t="array" ref="Y43">(K43-(_FV(G43,"52 week high",TRUE)))/(_FV(G43,"52 week high",TRUE))</f>
        <v>-0.35603112840466916</v>
      </c>
      <c r="Z43" s="52" cm="1">
        <f t="array" ref="Z43">(K43-(_FV(G43,"52 week low",TRUE)))/(_FV(G43,"52 week low",TRUE))</f>
        <v>0.82872928176795591</v>
      </c>
      <c r="AA43" s="8"/>
      <c r="AB43" s="55" t="str">
        <f t="shared" si="19"/>
        <v>Twitter</v>
      </c>
      <c r="AC43" s="55" t="str">
        <f t="shared" si="20"/>
        <v>Twitter</v>
      </c>
      <c r="AD43" s="56" t="str">
        <f>HYPERLINK(_xlfn.CONCAT("https://www.sec.gov/edgar/browse/?CIK=",(_xlfn.XLOOKUP(A43,CIK!$A$1:$A$99999,CIK!$B$1:$B$99999,,0))),"SEC")</f>
        <v>SEC</v>
      </c>
      <c r="AE43" s="55" t="str">
        <f t="shared" si="21"/>
        <v>BC</v>
      </c>
      <c r="AF43" s="56" t="str">
        <f t="shared" si="22"/>
        <v>News</v>
      </c>
      <c r="AG43" s="55" t="str">
        <f t="shared" si="23"/>
        <v>News</v>
      </c>
      <c r="AH43" s="56" t="str">
        <f t="shared" si="24"/>
        <v>News</v>
      </c>
      <c r="AI43" s="56" t="str">
        <f t="shared" si="25"/>
        <v>News</v>
      </c>
      <c r="AJ43" s="56" t="str">
        <f t="shared" si="26"/>
        <v>News</v>
      </c>
      <c r="AK43" s="55" t="str">
        <f t="shared" si="27"/>
        <v>News</v>
      </c>
      <c r="AL43" s="55" t="str">
        <f t="shared" si="28"/>
        <v>OC</v>
      </c>
      <c r="AM43" s="55" t="str">
        <f t="shared" si="29"/>
        <v>WW</v>
      </c>
      <c r="AN43" s="55" t="str">
        <f t="shared" si="30"/>
        <v>FIN</v>
      </c>
      <c r="AO43" s="55" t="str">
        <f t="shared" si="31"/>
        <v>OI</v>
      </c>
      <c r="AP43" s="55" t="str">
        <f t="shared" si="32"/>
        <v>IB</v>
      </c>
      <c r="AQ43" s="55" t="str">
        <f t="shared" si="33"/>
        <v>SI</v>
      </c>
      <c r="AR43" s="55" t="str">
        <f t="shared" si="34"/>
        <v>SS</v>
      </c>
      <c r="AS43" s="57" t="str">
        <f t="shared" si="35"/>
        <v>ROIC</v>
      </c>
      <c r="AT43" s="55" t="str">
        <f t="shared" si="36"/>
        <v>DR</v>
      </c>
      <c r="AU43" s="58" t="str">
        <f t="shared" si="37"/>
        <v>SOH</v>
      </c>
      <c r="AV43" s="55"/>
    </row>
    <row r="44" spans="1:48" s="60" customFormat="1" ht="14" customHeight="1" x14ac:dyDescent="0.2">
      <c r="A44" s="151" t="s">
        <v>42</v>
      </c>
      <c r="B44" s="152" t="s">
        <v>43</v>
      </c>
      <c r="C44" s="139" t="s">
        <v>44</v>
      </c>
      <c r="D44" s="153"/>
      <c r="E44" s="153">
        <f>SEARCH("p1",F44)</f>
        <v>1</v>
      </c>
      <c r="F44" s="154" t="s">
        <v>45</v>
      </c>
      <c r="G44" s="151" t="e" vm="43">
        <v>#VALUE!</v>
      </c>
      <c r="H44" s="167" t="s">
        <v>46</v>
      </c>
      <c r="I44" s="154" t="str" cm="1">
        <f t="array" ref="I44">_FV(G44,"Description")</f>
        <v>Merus NV is the Netherlands - based biotechnology company, concentrated on developing differentiating therapeutics for cancer patients. The product programs in the Merus pipeline are based on the Multiclonics format. Its products are designed to bind to multiple targets, and are manufactured with features for anti-cancer effects against the complex mechanisms that drive cancer. Company's products engage cancer antigens and harness the power of the immune system to kill tumor cells by utilizing technology platform. One of the drug zenocutuzumab (Zeno), a Biclonics antibody, concentrates on helping patients with lung, pancreatic and other types of solid tumors. The company operates in the Netherlands and United States.</v>
      </c>
      <c r="J44" s="125" cm="1">
        <f t="array" ref="J44">_FV(G44,"Market cap",TRUE)/1000000000</f>
        <v>0.68204140000000002</v>
      </c>
      <c r="K44" s="99" cm="1">
        <f t="array" ref="K44">_FV(G44,"Price")</f>
        <v>14.73</v>
      </c>
      <c r="L44" s="74" t="s">
        <v>47</v>
      </c>
      <c r="M44" s="155" cm="1">
        <f t="array" ref="M44">_FV(G44,"Shares outstanding",TRUE)/1000000</f>
        <v>46.302880000000002</v>
      </c>
      <c r="N44" s="156">
        <v>33.93</v>
      </c>
      <c r="O44" s="159">
        <v>5.7599999999999998E-2</v>
      </c>
      <c r="P44" s="102" t="s">
        <v>14025</v>
      </c>
      <c r="Q44" s="157" t="s">
        <v>16525</v>
      </c>
      <c r="R44" s="157" t="s">
        <v>16526</v>
      </c>
      <c r="S44" s="158">
        <v>22.39</v>
      </c>
      <c r="T44" s="157" t="s">
        <v>16527</v>
      </c>
      <c r="U44" s="157" t="s">
        <v>16528</v>
      </c>
      <c r="V44" s="140" t="s">
        <v>14848</v>
      </c>
      <c r="W44" s="156" t="s">
        <v>14475</v>
      </c>
      <c r="X44" s="156">
        <v>5.74</v>
      </c>
      <c r="Y44" s="52" cm="1">
        <f t="array" ref="Y44">(K44-(_FV(G44,"52 week high",TRUE)))/(_FV(G44,"52 week high",TRUE))</f>
        <v>-0.52190847127555984</v>
      </c>
      <c r="Z44" s="52" cm="1">
        <f t="array" ref="Z44">(K44-(_FV(G44,"52 week low",TRUE)))/(_FV(G44,"52 week low",TRUE))</f>
        <v>0.22443890274314224</v>
      </c>
      <c r="AA44" s="8"/>
      <c r="AB44" s="55" t="str">
        <f t="shared" si="19"/>
        <v>Twitter</v>
      </c>
      <c r="AC44" s="55" t="str">
        <f t="shared" si="20"/>
        <v>Twitter</v>
      </c>
      <c r="AD44" s="56" t="str">
        <f>HYPERLINK(_xlfn.CONCAT("https://www.sec.gov/edgar/browse/?CIK=",(_xlfn.XLOOKUP(A44,CIK!$A$1:$A$99999,CIK!$B$1:$B$99999,,0))),"SEC")</f>
        <v>SEC</v>
      </c>
      <c r="AE44" s="55" t="str">
        <f t="shared" si="21"/>
        <v>BC</v>
      </c>
      <c r="AF44" s="56" t="str">
        <f t="shared" si="22"/>
        <v>News</v>
      </c>
      <c r="AG44" s="55" t="str">
        <f t="shared" si="23"/>
        <v>News</v>
      </c>
      <c r="AH44" s="56" t="str">
        <f t="shared" si="24"/>
        <v>News</v>
      </c>
      <c r="AI44" s="56" t="str">
        <f t="shared" si="25"/>
        <v>News</v>
      </c>
      <c r="AJ44" s="56" t="str">
        <f t="shared" si="26"/>
        <v>News</v>
      </c>
      <c r="AK44" s="55" t="str">
        <f t="shared" si="27"/>
        <v>News</v>
      </c>
      <c r="AL44" s="55" t="str">
        <f t="shared" si="28"/>
        <v>OC</v>
      </c>
      <c r="AM44" s="55" t="str">
        <f t="shared" si="29"/>
        <v>WW</v>
      </c>
      <c r="AN44" s="55" t="str">
        <f t="shared" si="30"/>
        <v>FIN</v>
      </c>
      <c r="AO44" s="55" t="str">
        <f t="shared" si="31"/>
        <v>OI</v>
      </c>
      <c r="AP44" s="55" t="str">
        <f t="shared" si="32"/>
        <v>IB</v>
      </c>
      <c r="AQ44" s="55" t="str">
        <f t="shared" si="33"/>
        <v>SI</v>
      </c>
      <c r="AR44" s="55" t="str">
        <f t="shared" si="34"/>
        <v>SS</v>
      </c>
      <c r="AS44" s="57" t="str">
        <f t="shared" si="35"/>
        <v>ROIC</v>
      </c>
      <c r="AT44" s="55" t="str">
        <f t="shared" si="36"/>
        <v>DR</v>
      </c>
      <c r="AU44" s="58" t="str">
        <f t="shared" si="37"/>
        <v>SOH</v>
      </c>
      <c r="AV44" s="55"/>
    </row>
    <row r="45" spans="1:48" ht="16" x14ac:dyDescent="0.2">
      <c r="A45" s="151" t="s">
        <v>51</v>
      </c>
      <c r="B45" s="152" t="s">
        <v>52</v>
      </c>
      <c r="C45" s="139" t="s">
        <v>44</v>
      </c>
      <c r="F45" s="154" t="s">
        <v>53</v>
      </c>
      <c r="G45" s="151" t="e" vm="44">
        <v>#VALUE!</v>
      </c>
      <c r="H45" s="167" t="s">
        <v>46</v>
      </c>
      <c r="I45" s="154" t="str" cm="1">
        <f t="array" ref="I45">_FV(G45,"Description")</f>
        <v>Agenus Inc. is a clinical-stage immuno-oncology (I-O) company. It has a pipeline of immune checkpoint antibodies, adoptive cell therapies and neoantigen cancer vaccines, to fight cancer. Its I-O assets include antibody-based therapeutics, monospecific and bispecific antibodies, cell therapy, vaccines and adjuvants. Its antibody candidates are Balstilimab (an anti-PD-1 antibody) and Zalifrelimab (an anti-CTLA-4 antibody), which is in Phase 2 trials as both a monotherapy (balstilimab) and combination therapy (balstilimab/zalifrelimab) for treatment of patients with second-line cervical cancer. Its clinical-stage asset portfolio also includes Botensilimab (AGEN1181), AGEN2373, AGEN1423, AGEN1777, MK-4830, INCAGN2390, INCAGN2385 and AGENT 797. It is developing personalized vaccines, namely Prophage and AutoSynVax, and off-the-shelf vaccines PhosphoSynVax, which contains heat shock proteins to deliver neoantigens to the right immune cells to activate an anti-cancer immune response.</v>
      </c>
      <c r="J45" s="125" cm="1">
        <f t="array" ref="J45">_FV(G45,"Market cap",TRUE)/1000000000</f>
        <v>0.76453990000000005</v>
      </c>
      <c r="K45" s="99" cm="1">
        <f t="array" ref="K45">_FV(G45,"Price")</f>
        <v>2.7</v>
      </c>
      <c r="L45" s="74" t="s">
        <v>47</v>
      </c>
      <c r="M45" s="155" cm="1">
        <f t="array" ref="M45">_FV(G45,"Shares outstanding",TRUE)/1000000</f>
        <v>283.16289999999998</v>
      </c>
      <c r="N45" s="156">
        <v>250.49</v>
      </c>
      <c r="O45" s="159">
        <v>6.5600000000000006E-2</v>
      </c>
      <c r="P45" s="102" t="s">
        <v>14016</v>
      </c>
      <c r="Q45" s="157" t="s">
        <v>16529</v>
      </c>
      <c r="R45" s="157" t="s">
        <v>16530</v>
      </c>
      <c r="S45" s="158">
        <v>17.170000000000002</v>
      </c>
      <c r="T45" s="157" t="s">
        <v>16531</v>
      </c>
      <c r="U45" s="157" t="s">
        <v>16532</v>
      </c>
      <c r="V45" s="140" t="s">
        <v>14848</v>
      </c>
      <c r="W45" s="156" t="s">
        <v>14505</v>
      </c>
      <c r="X45" s="156">
        <v>1.45</v>
      </c>
      <c r="Y45" s="52" cm="1">
        <f t="array" ref="Y45">(K45-(_FV(G45,"52 week high",TRUE)))/(_FV(G45,"52 week high",TRUE))</f>
        <v>-0.19881305637982194</v>
      </c>
      <c r="Z45" s="52" cm="1">
        <f t="array" ref="Z45">(K45-(_FV(G45,"52 week low",TRUE)))/(_FV(G45,"52 week low",TRUE))</f>
        <v>1.1600000000000001</v>
      </c>
      <c r="AA45" s="8"/>
      <c r="AB45" s="55" t="str">
        <f t="shared" si="19"/>
        <v>Twitter</v>
      </c>
      <c r="AC45" s="55" t="str">
        <f t="shared" si="20"/>
        <v>Twitter</v>
      </c>
      <c r="AD45" s="56" t="str">
        <f>HYPERLINK(_xlfn.CONCAT("https://www.sec.gov/edgar/browse/?CIK=",(_xlfn.XLOOKUP(A45,CIK!$A$1:$A$99999,CIK!$B$1:$B$99999,,0))),"SEC")</f>
        <v>SEC</v>
      </c>
      <c r="AE45" s="55" t="str">
        <f t="shared" si="21"/>
        <v>BC</v>
      </c>
      <c r="AF45" s="56" t="str">
        <f t="shared" si="22"/>
        <v>News</v>
      </c>
      <c r="AG45" s="55" t="str">
        <f t="shared" si="23"/>
        <v>News</v>
      </c>
      <c r="AH45" s="56" t="str">
        <f t="shared" si="24"/>
        <v>News</v>
      </c>
      <c r="AI45" s="56" t="str">
        <f t="shared" si="25"/>
        <v>News</v>
      </c>
      <c r="AJ45" s="56" t="str">
        <f t="shared" si="26"/>
        <v>News</v>
      </c>
      <c r="AK45" s="55" t="str">
        <f t="shared" si="27"/>
        <v>News</v>
      </c>
      <c r="AL45" s="55" t="str">
        <f t="shared" si="28"/>
        <v>OC</v>
      </c>
      <c r="AM45" s="55" t="str">
        <f t="shared" si="29"/>
        <v>WW</v>
      </c>
      <c r="AN45" s="55" t="str">
        <f t="shared" si="30"/>
        <v>FIN</v>
      </c>
      <c r="AO45" s="55" t="str">
        <f t="shared" si="31"/>
        <v>OI</v>
      </c>
      <c r="AP45" s="55" t="str">
        <f t="shared" si="32"/>
        <v>IB</v>
      </c>
      <c r="AQ45" s="55" t="str">
        <f t="shared" si="33"/>
        <v>SI</v>
      </c>
      <c r="AR45" s="55" t="str">
        <f t="shared" si="34"/>
        <v>SS</v>
      </c>
      <c r="AS45" s="57" t="str">
        <f t="shared" si="35"/>
        <v>ROIC</v>
      </c>
      <c r="AT45" s="55" t="str">
        <f t="shared" si="36"/>
        <v>DR</v>
      </c>
      <c r="AU45" s="58" t="str">
        <f t="shared" si="37"/>
        <v>SOH</v>
      </c>
      <c r="AV45" s="55"/>
    </row>
    <row r="46" spans="1:48" s="60" customFormat="1" ht="14" customHeight="1" x14ac:dyDescent="0.2">
      <c r="A46" s="151" t="s">
        <v>690</v>
      </c>
      <c r="B46" s="152" t="s">
        <v>691</v>
      </c>
      <c r="C46" s="139" t="s">
        <v>692</v>
      </c>
      <c r="D46" s="153"/>
      <c r="E46" s="153"/>
      <c r="F46" s="154" t="s">
        <v>17208</v>
      </c>
      <c r="G46" s="151" t="e" vm="45">
        <v>#VALUE!</v>
      </c>
      <c r="H46" s="167" t="s">
        <v>46</v>
      </c>
      <c r="I46" s="154" t="str" cm="1">
        <f t="array" ref="I46">_FV(G46,"Description")</f>
        <v>RAPT Therapeutics, Inc. is a clinical-stage immunology-based biopharmaceutical company. The Company is focused on discovering, developing and commercializing oral small molecule therapies for patients with unmet needs in inflammatory diseases and oncology. Utilizing its drug discovery and development engine, the Company develops selective small molecules that are designed to modulate the critical immune responses underlying these diseases. Its two lead drug candidates each target C-C motif chemokine receptor 4 (CCR4). Its inflammation drug candidate, RPT193, is designed to selectively inhibit the migration of type 2 T helper cells (Th2 cells) into inflamed tissues. Its lead oncology drug candidate, FLX475, is designed to selectively inhibit the migration of immunosuppressive regulatory T cells (Treg) into tumors. In addition, RPT193 has clinical translatability in a variety of inflammatory diseases beyond atopic dermatitis (AD), including allergic asthma and chronic rhinosinusitis.</v>
      </c>
      <c r="J46" s="125" cm="1">
        <f t="array" ref="J46">_FV(G46,"Market cap",TRUE)/1000000000</f>
        <v>0.97357179999999999</v>
      </c>
      <c r="K46" s="99" cm="1">
        <f t="array" ref="K46">_FV(G46,"Price")</f>
        <v>28.18</v>
      </c>
      <c r="L46" s="74" t="s">
        <v>47</v>
      </c>
      <c r="M46" s="155" cm="1">
        <f t="array" ref="M46">_FV(G46,"Shares outstanding",TRUE)/1000000</f>
        <v>34.548319999999997</v>
      </c>
      <c r="N46" s="156">
        <v>23.88</v>
      </c>
      <c r="O46" s="159">
        <v>9.8900000000000002E-2</v>
      </c>
      <c r="P46" s="102" t="s">
        <v>14170</v>
      </c>
      <c r="Q46" s="157" t="s">
        <v>16550</v>
      </c>
      <c r="R46" s="157" t="s">
        <v>16551</v>
      </c>
      <c r="S46" s="158">
        <v>44.14</v>
      </c>
      <c r="T46" s="157" t="s">
        <v>16552</v>
      </c>
      <c r="U46" s="157" t="s">
        <v>16553</v>
      </c>
      <c r="V46" s="140" t="s">
        <v>16554</v>
      </c>
      <c r="W46" s="156" t="s">
        <v>14483</v>
      </c>
      <c r="X46" s="156">
        <v>14.27</v>
      </c>
      <c r="Y46" s="52" cm="1">
        <f t="array" ref="Y46">(K46-(_FV(G46,"52 week high",TRUE)))/(_FV(G46,"52 week high",TRUE))</f>
        <v>-0.13158705701078591</v>
      </c>
      <c r="Z46" s="52" cm="1">
        <f t="array" ref="Z46">(K46-(_FV(G46,"52 week low",TRUE)))/(_FV(G46,"52 week low",TRUE))</f>
        <v>1.8594622019279552</v>
      </c>
      <c r="AA46" s="8"/>
      <c r="AB46" s="55" t="str">
        <f t="shared" si="19"/>
        <v>Twitter</v>
      </c>
      <c r="AC46" s="55" t="str">
        <f t="shared" si="20"/>
        <v>Twitter</v>
      </c>
      <c r="AD46" s="56" t="str">
        <f>HYPERLINK(_xlfn.CONCAT("https://www.sec.gov/edgar/browse/?CIK=",(_xlfn.XLOOKUP(A46,CIK!$A$1:$A$99999,CIK!$B$1:$B$99999,,0))),"SEC")</f>
        <v>SEC</v>
      </c>
      <c r="AE46" s="55" t="str">
        <f t="shared" si="21"/>
        <v>BC</v>
      </c>
      <c r="AF46" s="56" t="str">
        <f t="shared" si="22"/>
        <v>News</v>
      </c>
      <c r="AG46" s="55" t="str">
        <f t="shared" si="23"/>
        <v>News</v>
      </c>
      <c r="AH46" s="56" t="str">
        <f t="shared" si="24"/>
        <v>News</v>
      </c>
      <c r="AI46" s="56" t="str">
        <f t="shared" si="25"/>
        <v>News</v>
      </c>
      <c r="AJ46" s="56" t="str">
        <f t="shared" si="26"/>
        <v>News</v>
      </c>
      <c r="AK46" s="55" t="str">
        <f t="shared" si="27"/>
        <v>News</v>
      </c>
      <c r="AL46" s="55" t="str">
        <f t="shared" si="28"/>
        <v>OC</v>
      </c>
      <c r="AM46" s="55" t="str">
        <f t="shared" si="29"/>
        <v>WW</v>
      </c>
      <c r="AN46" s="55" t="str">
        <f t="shared" si="30"/>
        <v>FIN</v>
      </c>
      <c r="AO46" s="55" t="str">
        <f t="shared" si="31"/>
        <v>OI</v>
      </c>
      <c r="AP46" s="55" t="str">
        <f t="shared" si="32"/>
        <v>IB</v>
      </c>
      <c r="AQ46" s="55" t="str">
        <f t="shared" si="33"/>
        <v>SI</v>
      </c>
      <c r="AR46" s="55" t="str">
        <f t="shared" si="34"/>
        <v>SS</v>
      </c>
      <c r="AS46" s="57" t="str">
        <f t="shared" si="35"/>
        <v>ROIC</v>
      </c>
      <c r="AT46" s="55" t="str">
        <f t="shared" si="36"/>
        <v>DR</v>
      </c>
      <c r="AU46" s="58" t="str">
        <f t="shared" si="37"/>
        <v>SOH</v>
      </c>
      <c r="AV46" s="55"/>
    </row>
    <row r="47" spans="1:48" ht="14" customHeight="1" x14ac:dyDescent="0.2">
      <c r="A47" s="151" t="s">
        <v>81</v>
      </c>
      <c r="B47" s="152" t="s">
        <v>82</v>
      </c>
      <c r="C47" s="139" t="s">
        <v>83</v>
      </c>
      <c r="E47" s="153">
        <v>0</v>
      </c>
      <c r="F47" s="154" t="s">
        <v>17212</v>
      </c>
      <c r="G47" s="151" t="e" vm="46">
        <v>#VALUE!</v>
      </c>
      <c r="H47" s="167" t="s">
        <v>46</v>
      </c>
      <c r="I47" s="154" t="str" cm="1">
        <f t="array" ref="I47">_FV(G47,"Description")</f>
        <v>Compass Therapeutics, Inc. is a clinical-stage, oncology-focused biopharmaceutical company. The Company is focused on developing antibody-based therapeutics to treat multiple human diseases. Its pipeline of product candidates targets multiple critical biological pathways required for an anti-tumor response, which include modulation of the microvasculature via angiogenesis-targeted agents. Its clinical-stage product candidates include CTX-009 and CTX-471. CTX-009 is a bispecific antibody that simultaneously targets Delta-like ligand 4 (DLL4) and vascular endothelial growth factor A (VEGF-A). Its monoclonal antibody product candidate, CTX-471, is a fully human, IgG4 monoclonal antibody that is an agonist of CD137, a key costimulatory receptor on immune cells. Its third program, CTX-8371, is a bispecific antibody that binds to both PD-1 and PD-L1, the target checkpoint inhibitor antibodies. It is also developing a portfolio of bispecific and monoclonal antibody product candidates.</v>
      </c>
      <c r="J47" s="125" cm="1">
        <f t="array" ref="J47">_FV(G47,"Market cap",TRUE)/1000000000</f>
        <v>0.4669084</v>
      </c>
      <c r="K47" s="99" cm="1">
        <f t="array" ref="K47">_FV(G47,"Price")</f>
        <v>3.7</v>
      </c>
      <c r="L47" s="74" t="s">
        <v>47</v>
      </c>
      <c r="M47" s="155" cm="1">
        <f t="array" ref="M47">_FV(G47,"Shares outstanding",TRUE)/1000000</f>
        <v>126.1915</v>
      </c>
      <c r="N47" s="156">
        <v>99.27</v>
      </c>
      <c r="O47" s="159">
        <v>3.2000000000000002E-3</v>
      </c>
      <c r="P47" s="102" t="s">
        <v>14352</v>
      </c>
      <c r="Q47" s="157" t="s">
        <v>16545</v>
      </c>
      <c r="R47" s="157" t="s">
        <v>16546</v>
      </c>
      <c r="S47" s="158">
        <v>51.83</v>
      </c>
      <c r="T47" s="157" t="s">
        <v>16547</v>
      </c>
      <c r="U47" s="157" t="s">
        <v>16548</v>
      </c>
      <c r="V47" s="140" t="s">
        <v>16549</v>
      </c>
      <c r="W47" s="156" t="s">
        <v>14479</v>
      </c>
      <c r="X47" s="156">
        <v>12.8</v>
      </c>
      <c r="Y47" s="52" cm="1">
        <f t="array" ref="Y47">(K47-(_FV(G47,"52 week high",TRUE)))/(_FV(G47,"52 week high",TRUE))</f>
        <v>-0.3451327433628319</v>
      </c>
      <c r="Z47" s="52" cm="1">
        <f t="array" ref="Z47">(K47-(_FV(G47,"52 week low",TRUE)))/(_FV(G47,"52 week low",TRUE))</f>
        <v>1.9600000000000002</v>
      </c>
      <c r="AA47" s="8"/>
      <c r="AB47" s="55" t="str">
        <f t="shared" si="19"/>
        <v>Twitter</v>
      </c>
      <c r="AC47" s="55" t="str">
        <f t="shared" si="20"/>
        <v>Twitter</v>
      </c>
      <c r="AD47" s="56" t="str">
        <f>HYPERLINK(_xlfn.CONCAT("https://www.sec.gov/edgar/browse/?CIK=",(_xlfn.XLOOKUP(A47,CIK!$A$1:$A$99999,CIK!$B$1:$B$99999,,0))),"SEC")</f>
        <v>SEC</v>
      </c>
      <c r="AE47" s="55" t="str">
        <f t="shared" si="21"/>
        <v>BC</v>
      </c>
      <c r="AF47" s="56" t="str">
        <f t="shared" si="22"/>
        <v>News</v>
      </c>
      <c r="AG47" s="55" t="str">
        <f t="shared" si="23"/>
        <v>News</v>
      </c>
      <c r="AH47" s="56" t="str">
        <f t="shared" si="24"/>
        <v>News</v>
      </c>
      <c r="AI47" s="56" t="str">
        <f t="shared" si="25"/>
        <v>News</v>
      </c>
      <c r="AJ47" s="56" t="str">
        <f t="shared" si="26"/>
        <v>News</v>
      </c>
      <c r="AK47" s="55" t="str">
        <f t="shared" si="27"/>
        <v>News</v>
      </c>
      <c r="AL47" s="55" t="str">
        <f t="shared" si="28"/>
        <v>OC</v>
      </c>
      <c r="AM47" s="55" t="str">
        <f t="shared" si="29"/>
        <v>WW</v>
      </c>
      <c r="AN47" s="55" t="str">
        <f t="shared" si="30"/>
        <v>FIN</v>
      </c>
      <c r="AO47" s="55" t="str">
        <f t="shared" si="31"/>
        <v>OI</v>
      </c>
      <c r="AP47" s="55" t="str">
        <f t="shared" si="32"/>
        <v>IB</v>
      </c>
      <c r="AQ47" s="55" t="str">
        <f t="shared" si="33"/>
        <v>SI</v>
      </c>
      <c r="AR47" s="55" t="str">
        <f t="shared" si="34"/>
        <v>SS</v>
      </c>
      <c r="AS47" s="57" t="str">
        <f t="shared" si="35"/>
        <v>ROIC</v>
      </c>
      <c r="AT47" s="55" t="str">
        <f t="shared" si="36"/>
        <v>DR</v>
      </c>
      <c r="AU47" s="58" t="str">
        <f t="shared" si="37"/>
        <v>SOH</v>
      </c>
      <c r="AV47" s="55"/>
    </row>
    <row r="48" spans="1:48" ht="14" customHeight="1" x14ac:dyDescent="0.2">
      <c r="A48" s="151" t="s">
        <v>152</v>
      </c>
      <c r="B48" s="152" t="s">
        <v>153</v>
      </c>
      <c r="C48" s="139" t="s">
        <v>154</v>
      </c>
      <c r="E48" s="153">
        <v>1</v>
      </c>
      <c r="F48" s="154" t="s">
        <v>17206</v>
      </c>
      <c r="G48" s="151" t="e" vm="47">
        <v>#VALUE!</v>
      </c>
      <c r="H48" s="167" t="s">
        <v>46</v>
      </c>
      <c r="I48" s="154" t="str" cm="1">
        <f t="array" ref="I48">_FV(G48,"Description")</f>
        <v>Immatics NV is a clinical-stage biopharmaceutical company that is based in the Netherlands. The Company is focused on the discovery and development of T-Cell eceptors with the goal of enabling a robust and specific T-Cell response against these targets. The Company develops targeted immunotherapies with an emphasis on treating solid tumors through two distinct therapeutic modalities: Adoptive Cell Therapies (ACT) and antibody-like TCR Bispecifics (TCER). Its wholly owned pipeline comprises of eight therapeutic programs, of which four are in clinical trials, including IMA201 (MAGEA4/8), IMA202 (MAGEA1) and ACTolog IMA 101 (Multi-target pilot trial) for solid cancers and IMA203 (PRAME) for hematological and solid cancers, as well as four are in preclinical development, including IMA204 (COL6A3) and IMA401 (Cancer testis antigen) for solid cancers, and ACTallo IMA301 (Cancer testis antigen) and IMA402 (Cancer testis antigen) for hematological and solid cancers.</v>
      </c>
      <c r="J48" s="125" cm="1">
        <f t="array" ref="J48">_FV(G48,"Market cap",TRUE)/1000000000</f>
        <v>0.66566000000000003</v>
      </c>
      <c r="K48" s="99" cm="1">
        <f t="array" ref="K48">_FV(G48,"Price")</f>
        <v>8.7100000000000009</v>
      </c>
      <c r="L48" s="74" t="s">
        <v>47</v>
      </c>
      <c r="M48" s="155" cm="1">
        <f t="array" ref="M48">_FV(G48,"Shares outstanding",TRUE)/1000000</f>
        <v>76.227040000000002</v>
      </c>
      <c r="N48" s="156">
        <v>38.79</v>
      </c>
      <c r="O48" s="159">
        <v>5.0200000000000002E-2</v>
      </c>
      <c r="P48" s="102" t="s">
        <v>14245</v>
      </c>
      <c r="Q48" s="157" t="s">
        <v>16533</v>
      </c>
      <c r="R48" s="157" t="s">
        <v>16534</v>
      </c>
      <c r="S48" s="158">
        <v>35.97</v>
      </c>
      <c r="T48" s="157" t="s">
        <v>16535</v>
      </c>
      <c r="U48" s="157" t="s">
        <v>16536</v>
      </c>
      <c r="V48" s="140" t="s">
        <v>16537</v>
      </c>
      <c r="W48" s="156" t="s">
        <v>14522</v>
      </c>
      <c r="X48" s="156">
        <v>2.6</v>
      </c>
      <c r="Y48" s="52" cm="1">
        <f t="array" ref="Y48">(K48-(_FV(G48,"52 week high",TRUE)))/(_FV(G48,"52 week high",TRUE))</f>
        <v>-0.35955882352941171</v>
      </c>
      <c r="Z48" s="52" cm="1">
        <f t="array" ref="Z48">(K48-(_FV(G48,"52 week low",TRUE)))/(_FV(G48,"52 week low",TRUE))</f>
        <v>0.51478260869565229</v>
      </c>
      <c r="AA48" s="8"/>
      <c r="AB48" s="55" t="str">
        <f t="shared" si="19"/>
        <v>Twitter</v>
      </c>
      <c r="AC48" s="55" t="str">
        <f t="shared" si="20"/>
        <v>Twitter</v>
      </c>
      <c r="AD48" s="56" t="str">
        <f>HYPERLINK(_xlfn.CONCAT("https://www.sec.gov/edgar/browse/?CIK=",(_xlfn.XLOOKUP(A48,CIK!$A$1:$A$99999,CIK!$B$1:$B$99999,,0))),"SEC")</f>
        <v>SEC</v>
      </c>
      <c r="AE48" s="55" t="str">
        <f t="shared" si="21"/>
        <v>BC</v>
      </c>
      <c r="AF48" s="56" t="str">
        <f t="shared" si="22"/>
        <v>News</v>
      </c>
      <c r="AG48" s="55" t="str">
        <f t="shared" si="23"/>
        <v>News</v>
      </c>
      <c r="AH48" s="56" t="str">
        <f t="shared" si="24"/>
        <v>News</v>
      </c>
      <c r="AI48" s="56" t="str">
        <f t="shared" si="25"/>
        <v>News</v>
      </c>
      <c r="AJ48" s="56" t="str">
        <f t="shared" si="26"/>
        <v>News</v>
      </c>
      <c r="AK48" s="55" t="str">
        <f t="shared" si="27"/>
        <v>News</v>
      </c>
      <c r="AL48" s="55" t="str">
        <f t="shared" si="28"/>
        <v>OC</v>
      </c>
      <c r="AM48" s="55" t="str">
        <f t="shared" si="29"/>
        <v>WW</v>
      </c>
      <c r="AN48" s="55" t="str">
        <f t="shared" si="30"/>
        <v>FIN</v>
      </c>
      <c r="AO48" s="55" t="str">
        <f t="shared" si="31"/>
        <v>OI</v>
      </c>
      <c r="AP48" s="55" t="str">
        <f t="shared" si="32"/>
        <v>IB</v>
      </c>
      <c r="AQ48" s="55" t="str">
        <f t="shared" si="33"/>
        <v>SI</v>
      </c>
      <c r="AR48" s="55" t="str">
        <f t="shared" si="34"/>
        <v>SS</v>
      </c>
      <c r="AS48" s="57" t="str">
        <f t="shared" si="35"/>
        <v>ROIC</v>
      </c>
      <c r="AT48" s="55" t="str">
        <f t="shared" si="36"/>
        <v>DR</v>
      </c>
      <c r="AU48" s="58" t="str">
        <f t="shared" si="37"/>
        <v>SOH</v>
      </c>
      <c r="AV48" s="55"/>
    </row>
    <row r="49" spans="1:48" ht="15.75" customHeight="1" x14ac:dyDescent="0.2">
      <c r="A49" s="154" t="s">
        <v>707</v>
      </c>
      <c r="B49" s="152" t="s">
        <v>708</v>
      </c>
      <c r="C49" s="139" t="s">
        <v>703</v>
      </c>
      <c r="E49" s="153">
        <v>1</v>
      </c>
      <c r="F49" s="154" t="s">
        <v>709</v>
      </c>
      <c r="G49" s="154" t="e" vm="48">
        <v>#VALUE!</v>
      </c>
      <c r="H49" s="167" t="s">
        <v>46</v>
      </c>
      <c r="I49" s="154" t="s">
        <v>710</v>
      </c>
      <c r="J49" s="125" cm="1">
        <f t="array" ref="J49">_FV(G49,"Market cap",TRUE)/1000000000</f>
        <v>0.64016759999999995</v>
      </c>
      <c r="K49" s="99" cm="1">
        <f t="array" ref="K49">_FV(G49,"Price")</f>
        <v>7.26</v>
      </c>
      <c r="L49" s="74" t="s">
        <v>47</v>
      </c>
      <c r="M49" s="155" cm="1">
        <f t="array" ref="M49">_FV(G49,"Shares outstanding",TRUE)/1000000</f>
        <v>88.177350000000004</v>
      </c>
      <c r="N49" s="156">
        <v>43.41</v>
      </c>
      <c r="O49" s="159">
        <v>2.0400000000000001E-2</v>
      </c>
      <c r="P49" s="102" t="e">
        <v>#N/A</v>
      </c>
      <c r="Q49" s="157" t="e">
        <v>#N/A</v>
      </c>
      <c r="R49" s="157" t="e">
        <v>#N/A</v>
      </c>
      <c r="S49" s="158" t="e">
        <v>#N/A</v>
      </c>
      <c r="T49" s="157" t="e">
        <v>#N/A</v>
      </c>
      <c r="U49" s="157" t="e">
        <v>#N/A</v>
      </c>
      <c r="V49" s="140" t="e">
        <v>#N/A</v>
      </c>
      <c r="W49" s="156" t="s">
        <v>14531</v>
      </c>
      <c r="X49" s="156">
        <v>7.83</v>
      </c>
      <c r="Y49" s="52" cm="1">
        <f t="array" ref="Y49">(K49-(_FV(G49,"52 week high",TRUE)))/(_FV(G49,"52 week high",TRUE))</f>
        <v>-0.27327327327327333</v>
      </c>
      <c r="Z49" s="52" cm="1">
        <f t="array" ref="Z49">(K49-(_FV(G49,"52 week low",TRUE)))/(_FV(G49,"52 week low",TRUE))</f>
        <v>1.2830188679245282</v>
      </c>
      <c r="AA49" s="8"/>
      <c r="AB49" s="55" t="str">
        <f t="shared" si="19"/>
        <v>Twitter</v>
      </c>
      <c r="AC49" s="55" t="str">
        <f t="shared" si="20"/>
        <v>Twitter</v>
      </c>
      <c r="AD49" s="56" t="str">
        <f>HYPERLINK(_xlfn.CONCAT("https://www.sec.gov/edgar/browse/?CIK=",(_xlfn.XLOOKUP(A49,CIK!$A$1:$A$99999,CIK!$B$1:$B$99999,,0))),"SEC")</f>
        <v>SEC</v>
      </c>
      <c r="AE49" s="55" t="str">
        <f t="shared" si="21"/>
        <v>BC</v>
      </c>
      <c r="AF49" s="56" t="str">
        <f t="shared" si="22"/>
        <v>News</v>
      </c>
      <c r="AG49" s="55" t="str">
        <f t="shared" si="23"/>
        <v>News</v>
      </c>
      <c r="AH49" s="56" t="str">
        <f t="shared" si="24"/>
        <v>News</v>
      </c>
      <c r="AI49" s="56" t="str">
        <f t="shared" si="25"/>
        <v>News</v>
      </c>
      <c r="AJ49" s="56" t="str">
        <f t="shared" si="26"/>
        <v>News</v>
      </c>
      <c r="AK49" s="55" t="str">
        <f t="shared" si="27"/>
        <v>News</v>
      </c>
      <c r="AL49" s="55" t="str">
        <f t="shared" si="28"/>
        <v>OC</v>
      </c>
      <c r="AM49" s="55" t="str">
        <f t="shared" si="29"/>
        <v>WW</v>
      </c>
      <c r="AN49" s="55" t="str">
        <f t="shared" si="30"/>
        <v>FIN</v>
      </c>
      <c r="AO49" s="55" t="str">
        <f t="shared" si="31"/>
        <v>OI</v>
      </c>
      <c r="AP49" s="55" t="str">
        <f t="shared" si="32"/>
        <v>IB</v>
      </c>
      <c r="AQ49" s="55" t="str">
        <f t="shared" si="33"/>
        <v>SI</v>
      </c>
      <c r="AR49" s="55" t="str">
        <f t="shared" si="34"/>
        <v>SS</v>
      </c>
      <c r="AS49" s="57" t="str">
        <f t="shared" si="35"/>
        <v>ROIC</v>
      </c>
      <c r="AT49" s="55" t="str">
        <f t="shared" si="36"/>
        <v>DR</v>
      </c>
      <c r="AU49" s="58" t="str">
        <f t="shared" si="37"/>
        <v>SOH</v>
      </c>
      <c r="AV49" s="55"/>
    </row>
    <row r="50" spans="1:48" ht="15.75" customHeight="1" x14ac:dyDescent="0.2">
      <c r="A50" s="151" t="s">
        <v>741</v>
      </c>
      <c r="B50" s="152" t="s">
        <v>742</v>
      </c>
      <c r="C50" s="139" t="s">
        <v>743</v>
      </c>
      <c r="F50" s="154" t="s">
        <v>17207</v>
      </c>
      <c r="G50" s="151" t="e" vm="49">
        <v>#VALUE!</v>
      </c>
      <c r="H50" s="167" t="s">
        <v>46</v>
      </c>
      <c r="I50" s="154" t="str" cm="1">
        <f t="array" ref="I50">_FV(G50,"Description")</f>
        <v>iTeos Therapeutics Inc. is a clinical-stage biopharmaceutical company. The Company is focused on the discovery and development of differentiated immuno-oncology therapeutics for patients with cancer. The Company's pipeline includes two clinical-stage programs: EOS-448 and Inupadenant. The Company’s lead antibody product candidate, EOS-448, is an antagonist of T-cell immunoreceptor with Ig and ITIM domains (TIGIT), an immune checkpoint with multiple mechanisms of action, which leads to immunosuppression. Its inupadenant, is an adenosine A2A receptor antagonist tailored to overcome the specific adenosine-mediated immunosuppression found in tumor microenvironment. The Company is conducting an open-label multi-arm Phase I/IIa clinical trial of inupadenant in adult cancer patients with advanced solid tumors.</v>
      </c>
      <c r="J50" s="125" cm="1">
        <f t="array" ref="J50">_FV(G50,"Market cap",TRUE)/1000000000</f>
        <v>0.77198449999999996</v>
      </c>
      <c r="K50" s="99" cm="1">
        <f t="array" ref="K50">_FV(G50,"Price")</f>
        <v>21.7</v>
      </c>
      <c r="L50" s="74" t="s">
        <v>47</v>
      </c>
      <c r="M50" s="155" cm="1">
        <f t="array" ref="M50">_FV(G50,"Shares outstanding",TRUE)/1000000</f>
        <v>35.575319999999998</v>
      </c>
      <c r="N50" s="156">
        <v>24.37</v>
      </c>
      <c r="O50" s="159">
        <v>7.6799999999999993E-2</v>
      </c>
      <c r="P50" s="102" t="s">
        <v>14207</v>
      </c>
      <c r="Q50" s="157" t="s">
        <v>16541</v>
      </c>
      <c r="R50" s="157" t="s">
        <v>16542</v>
      </c>
      <c r="S50" s="158">
        <v>72.83</v>
      </c>
      <c r="T50" s="157" t="s">
        <v>16543</v>
      </c>
      <c r="U50" s="157" t="s">
        <v>16544</v>
      </c>
      <c r="V50" s="140" t="s">
        <v>14848</v>
      </c>
      <c r="W50" s="156" t="s">
        <v>14402</v>
      </c>
      <c r="X50" s="156">
        <v>8.19</v>
      </c>
      <c r="Y50" s="52" cm="1">
        <f t="array" ref="Y50">(K50-(_FV(G50,"52 week high",TRUE)))/(_FV(G50,"52 week high",TRUE))</f>
        <v>-0.42713833157338971</v>
      </c>
      <c r="Z50" s="52" cm="1">
        <f t="array" ref="Z50">(K50-(_FV(G50,"52 week low",TRUE)))/(_FV(G50,"52 week low",TRUE))</f>
        <v>0.33867982726711893</v>
      </c>
      <c r="AA50" s="8"/>
      <c r="AB50" s="55" t="str">
        <f t="shared" si="19"/>
        <v>Twitter</v>
      </c>
      <c r="AC50" s="55" t="str">
        <f t="shared" si="20"/>
        <v>Twitter</v>
      </c>
      <c r="AD50" s="56" t="str">
        <f>HYPERLINK(_xlfn.CONCAT("https://www.sec.gov/edgar/browse/?CIK=",(_xlfn.XLOOKUP(A50,CIK!$A$1:$A$99999,CIK!$B$1:$B$99999,,0))),"SEC")</f>
        <v>SEC</v>
      </c>
      <c r="AE50" s="55" t="str">
        <f t="shared" si="21"/>
        <v>BC</v>
      </c>
      <c r="AF50" s="56" t="str">
        <f t="shared" si="22"/>
        <v>News</v>
      </c>
      <c r="AG50" s="55" t="str">
        <f t="shared" si="23"/>
        <v>News</v>
      </c>
      <c r="AH50" s="56" t="str">
        <f t="shared" si="24"/>
        <v>News</v>
      </c>
      <c r="AI50" s="56" t="str">
        <f t="shared" si="25"/>
        <v>News</v>
      </c>
      <c r="AJ50" s="56" t="str">
        <f t="shared" si="26"/>
        <v>News</v>
      </c>
      <c r="AK50" s="55" t="str">
        <f t="shared" si="27"/>
        <v>News</v>
      </c>
      <c r="AL50" s="55" t="str">
        <f t="shared" si="28"/>
        <v>OC</v>
      </c>
      <c r="AM50" s="55" t="str">
        <f t="shared" si="29"/>
        <v>WW</v>
      </c>
      <c r="AN50" s="55" t="str">
        <f t="shared" si="30"/>
        <v>FIN</v>
      </c>
      <c r="AO50" s="55" t="str">
        <f t="shared" si="31"/>
        <v>OI</v>
      </c>
      <c r="AP50" s="55" t="str">
        <f t="shared" si="32"/>
        <v>IB</v>
      </c>
      <c r="AQ50" s="55" t="str">
        <f t="shared" si="33"/>
        <v>SI</v>
      </c>
      <c r="AR50" s="55" t="str">
        <f t="shared" si="34"/>
        <v>SS</v>
      </c>
      <c r="AS50" s="57" t="str">
        <f t="shared" si="35"/>
        <v>ROIC</v>
      </c>
      <c r="AT50" s="55" t="str">
        <f t="shared" si="36"/>
        <v>DR</v>
      </c>
      <c r="AU50" s="58" t="str">
        <f t="shared" si="37"/>
        <v>SOH</v>
      </c>
      <c r="AV50" s="55"/>
    </row>
    <row r="51" spans="1:48" ht="15" customHeight="1" x14ac:dyDescent="0.2">
      <c r="A51" s="151" t="s">
        <v>648</v>
      </c>
      <c r="B51" s="152" t="s">
        <v>649</v>
      </c>
      <c r="C51" s="139" t="s">
        <v>650</v>
      </c>
      <c r="F51" s="154" t="s">
        <v>17213</v>
      </c>
      <c r="G51" s="151" t="e" vm="50">
        <v>#VALUE!</v>
      </c>
      <c r="H51" s="167" t="s">
        <v>46</v>
      </c>
      <c r="I51" s="154" t="str" cm="1">
        <f t="array" ref="I51">_FV(G51,"Description")</f>
        <v>Erasca, Inc is a clinical-stage precision oncology company. The Company is focused on discovering, developing and commercializing therapies for RAS/MAPK pathway-driven cancers. The Company is engaged in oncology and RAS targeting to create therapies and combination regimens designed to comprehensively shut down the RAS/MAPK pathway for the treatment of cancer. The Company’s lead product candidates are ERAS-007 and ERAS-601, which together comprise its first MAPKlamp. ERAS-007 is designed to be an oral inhibitor of ERK1/2, which has been evaluated as a single agent in a Phase I clinical trial in patients with advanced solid tumors completed by Asana. ERAS-601 is an oral SHP2 inhibitor, which is under first-in-human Phase I clinical trial, FLAGSHP-1. The Company’s SHP2 inhibitor is designed to block oncogenic signal transduction and delay the onset of therapeutic resistance, which has the potential to serve as a backbone of combination therapy against RAS/MAPK pathway altered cancers.</v>
      </c>
      <c r="J51" s="125" cm="1">
        <f t="array" ref="J51">_FV(G51,"Market cap",TRUE)/1000000000</f>
        <v>0.52873570000000003</v>
      </c>
      <c r="K51" s="99" cm="1">
        <f t="array" ref="K51">_FV(G51,"Price")</f>
        <v>3.84</v>
      </c>
      <c r="L51" s="74" t="s">
        <v>47</v>
      </c>
      <c r="M51" s="155" cm="1">
        <f t="array" ref="M51">_FV(G51,"Shares outstanding",TRUE)/1000000</f>
        <v>137.69159999999999</v>
      </c>
      <c r="N51" s="156">
        <v>66.72</v>
      </c>
      <c r="O51" s="159">
        <v>0.1</v>
      </c>
      <c r="P51" s="102" t="s">
        <v>14307</v>
      </c>
      <c r="Q51" s="157" t="s">
        <v>16555</v>
      </c>
      <c r="R51" s="157" t="s">
        <v>16556</v>
      </c>
      <c r="S51" s="158">
        <v>51.45</v>
      </c>
      <c r="T51" s="157" t="s">
        <v>16557</v>
      </c>
      <c r="U51" s="157" t="s">
        <v>16558</v>
      </c>
      <c r="V51" s="140" t="s">
        <v>16559</v>
      </c>
      <c r="W51" s="156" t="s">
        <v>14492</v>
      </c>
      <c r="X51" s="156">
        <v>13.21</v>
      </c>
      <c r="Y51" s="52" cm="1">
        <f t="array" ref="Y51">(K51-(_FV(G51,"52 week high",TRUE)))/(_FV(G51,"52 week high",TRUE))</f>
        <v>-0.70000000000000007</v>
      </c>
      <c r="Z51" s="52" cm="1">
        <f t="array" ref="Z51">(K51-(_FV(G51,"52 week low",TRUE)))/(_FV(G51,"52 week low",TRUE))</f>
        <v>6.6666666666666596E-2</v>
      </c>
      <c r="AA51" s="8"/>
      <c r="AB51" s="55" t="str">
        <f t="shared" si="19"/>
        <v>Twitter</v>
      </c>
      <c r="AC51" s="55" t="str">
        <f t="shared" si="20"/>
        <v>Twitter</v>
      </c>
      <c r="AD51" s="56" t="str">
        <f>HYPERLINK(_xlfn.CONCAT("https://www.sec.gov/edgar/browse/?CIK=",(_xlfn.XLOOKUP(A51,CIK!$A$1:$A$99999,CIK!$B$1:$B$99999,,0))),"SEC")</f>
        <v>SEC</v>
      </c>
      <c r="AE51" s="55" t="str">
        <f t="shared" si="21"/>
        <v>BC</v>
      </c>
      <c r="AF51" s="56" t="str">
        <f t="shared" si="22"/>
        <v>News</v>
      </c>
      <c r="AG51" s="55" t="str">
        <f t="shared" si="23"/>
        <v>News</v>
      </c>
      <c r="AH51" s="56" t="str">
        <f t="shared" si="24"/>
        <v>News</v>
      </c>
      <c r="AI51" s="56" t="str">
        <f t="shared" si="25"/>
        <v>News</v>
      </c>
      <c r="AJ51" s="56" t="str">
        <f t="shared" si="26"/>
        <v>News</v>
      </c>
      <c r="AK51" s="55" t="str">
        <f t="shared" si="27"/>
        <v>News</v>
      </c>
      <c r="AL51" s="55" t="str">
        <f t="shared" si="28"/>
        <v>OC</v>
      </c>
      <c r="AM51" s="55" t="str">
        <f t="shared" si="29"/>
        <v>WW</v>
      </c>
      <c r="AN51" s="55" t="str">
        <f t="shared" si="30"/>
        <v>FIN</v>
      </c>
      <c r="AO51" s="55" t="str">
        <f t="shared" si="31"/>
        <v>OI</v>
      </c>
      <c r="AP51" s="55" t="str">
        <f t="shared" si="32"/>
        <v>IB</v>
      </c>
      <c r="AQ51" s="55" t="str">
        <f t="shared" si="33"/>
        <v>SI</v>
      </c>
      <c r="AR51" s="55" t="str">
        <f t="shared" si="34"/>
        <v>SS</v>
      </c>
      <c r="AS51" s="57" t="str">
        <f t="shared" si="35"/>
        <v>ROIC</v>
      </c>
      <c r="AT51" s="55" t="str">
        <f t="shared" si="36"/>
        <v>DR</v>
      </c>
      <c r="AU51" s="58" t="str">
        <f t="shared" si="37"/>
        <v>SOH</v>
      </c>
      <c r="AV51" s="55"/>
    </row>
    <row r="52" spans="1:48" ht="15.75" customHeight="1" x14ac:dyDescent="0.2">
      <c r="A52" s="151" t="s">
        <v>701</v>
      </c>
      <c r="B52" s="152" t="s">
        <v>702</v>
      </c>
      <c r="C52" s="139" t="s">
        <v>703</v>
      </c>
      <c r="F52" s="154" t="s">
        <v>704</v>
      </c>
      <c r="G52" s="151" t="e" vm="51">
        <v>#VALUE!</v>
      </c>
      <c r="H52" s="167" t="s">
        <v>46</v>
      </c>
      <c r="I52" s="154" t="str" cm="1">
        <f t="array" ref="I52">_FV(G52,"Description")</f>
        <v>Repare Therapeutics Inc. is a clinical-stage precision oncology company engaged in developing synthetic lethality (SL) to the discovery and development of novel therapeutics. The Company uses its genome-wide, CRISPR-enabled SNIPRx platform to systematically discover and develop targeted cancer therapies focused on genomic instability, including deoxyribonucleic acid (DNA) damage repair. Using its SNIPRx platform, the Company is developing its pipeline of SL product candidates, including its lead product candidate, RP-3500, a potent and selective oral small molecule inhibitor of Ataxia-Telangiectasia and Rad3-related protein kinase (ATR) for the treatment of solid tumors with specific DNA damage repair-related genomic alterations. The Company’s product pipelines include Camonsertib ATR Inhibitor, RP-6306 PKMYT1 Inhibitor and RP-2119 Pol Inhibitor. Its RP-6306 is being developed as a highly potent and selective PKMYT1 inhibitor that preferentially kills tumor cells overexpressing CCNE1.</v>
      </c>
      <c r="J52" s="125" cm="1">
        <f t="array" ref="J52">_FV(G52,"Market cap",TRUE)/1000000000</f>
        <v>0.49598500000000001</v>
      </c>
      <c r="K52" s="99" cm="1">
        <f t="array" ref="K52">_FV(G52,"Price")</f>
        <v>11.82</v>
      </c>
      <c r="L52" s="74" t="s">
        <v>47</v>
      </c>
      <c r="M52" s="155" cm="1">
        <f t="array" ref="M52">_FV(G52,"Shares outstanding",TRUE)/1000000</f>
        <v>41.961509999999997</v>
      </c>
      <c r="N52" s="156">
        <v>15.54</v>
      </c>
      <c r="O52" s="159">
        <v>2.9399999999999999E-2</v>
      </c>
      <c r="P52" s="102" t="s">
        <v>14198</v>
      </c>
      <c r="Q52" s="157" t="s">
        <v>16567</v>
      </c>
      <c r="R52" s="157" t="s">
        <v>16568</v>
      </c>
      <c r="S52" s="158">
        <v>15.77</v>
      </c>
      <c r="T52" s="157" t="s">
        <v>16569</v>
      </c>
      <c r="U52" s="157" t="s">
        <v>16570</v>
      </c>
      <c r="V52" s="140" t="s">
        <v>14848</v>
      </c>
      <c r="W52" s="156" t="s">
        <v>1294</v>
      </c>
      <c r="X52" s="156">
        <v>6.31</v>
      </c>
      <c r="Y52" s="52" cm="1">
        <f t="array" ref="Y52">(K52-(_FV(G52,"52 week high",TRUE)))/(_FV(G52,"52 week high",TRUE))</f>
        <v>-0.36723768736616702</v>
      </c>
      <c r="Z52" s="52" cm="1">
        <f t="array" ref="Z52">(K52-(_FV(G52,"52 week low",TRUE)))/(_FV(G52,"52 week low",TRUE))</f>
        <v>0.46559206447613155</v>
      </c>
      <c r="AA52" s="8"/>
      <c r="AB52" s="55" t="str">
        <f t="shared" si="19"/>
        <v>Twitter</v>
      </c>
      <c r="AC52" s="55" t="str">
        <f t="shared" si="20"/>
        <v>Twitter</v>
      </c>
      <c r="AD52" s="56" t="str">
        <f>HYPERLINK(_xlfn.CONCAT("https://www.sec.gov/edgar/browse/?CIK=",(_xlfn.XLOOKUP(A52,CIK!$A$1:$A$99999,CIK!$B$1:$B$99999,,0))),"SEC")</f>
        <v>SEC</v>
      </c>
      <c r="AE52" s="55" t="str">
        <f t="shared" si="21"/>
        <v>BC</v>
      </c>
      <c r="AF52" s="56" t="str">
        <f t="shared" si="22"/>
        <v>News</v>
      </c>
      <c r="AG52" s="55" t="str">
        <f t="shared" si="23"/>
        <v>News</v>
      </c>
      <c r="AH52" s="56" t="str">
        <f t="shared" si="24"/>
        <v>News</v>
      </c>
      <c r="AI52" s="56" t="str">
        <f t="shared" si="25"/>
        <v>News</v>
      </c>
      <c r="AJ52" s="56" t="str">
        <f t="shared" si="26"/>
        <v>News</v>
      </c>
      <c r="AK52" s="55" t="str">
        <f t="shared" si="27"/>
        <v>News</v>
      </c>
      <c r="AL52" s="55" t="str">
        <f t="shared" si="28"/>
        <v>OC</v>
      </c>
      <c r="AM52" s="55" t="str">
        <f t="shared" si="29"/>
        <v>WW</v>
      </c>
      <c r="AN52" s="55" t="str">
        <f t="shared" si="30"/>
        <v>FIN</v>
      </c>
      <c r="AO52" s="55" t="str">
        <f t="shared" si="31"/>
        <v>OI</v>
      </c>
      <c r="AP52" s="55" t="str">
        <f t="shared" si="32"/>
        <v>IB</v>
      </c>
      <c r="AQ52" s="55" t="str">
        <f t="shared" si="33"/>
        <v>SI</v>
      </c>
      <c r="AR52" s="55" t="str">
        <f t="shared" si="34"/>
        <v>SS</v>
      </c>
      <c r="AS52" s="57" t="str">
        <f t="shared" si="35"/>
        <v>ROIC</v>
      </c>
      <c r="AT52" s="55" t="str">
        <f t="shared" si="36"/>
        <v>DR</v>
      </c>
      <c r="AU52" s="58" t="str">
        <f t="shared" si="37"/>
        <v>SOH</v>
      </c>
      <c r="AV52" s="55"/>
    </row>
    <row r="53" spans="1:48" ht="14" customHeight="1" x14ac:dyDescent="0.2">
      <c r="A53" s="151" t="s">
        <v>779</v>
      </c>
      <c r="B53" s="152" t="s">
        <v>780</v>
      </c>
      <c r="C53" s="139" t="s">
        <v>781</v>
      </c>
      <c r="E53" s="153">
        <v>0</v>
      </c>
      <c r="F53" s="154" t="s">
        <v>17209</v>
      </c>
      <c r="G53" s="151" t="e" vm="52">
        <v>#VALUE!</v>
      </c>
      <c r="H53" s="167" t="s">
        <v>46</v>
      </c>
      <c r="I53" s="154" t="str" cm="1">
        <f t="array" ref="I53">_FV(G53,"Description")</f>
        <v>Janux Therapeutics, Inc. is a biopharmaceutical company that is engaged in developing a pipeline of immunotherapies by applying its technology to its Tumor Activated T Cell Engager (TRACTr) and Tumor Activated Immunomodulator (TRACIr) platforms to treat patients suffering from cancer. The Company's initial focus is on developing a class of T cell engagers (TCEs), and its lead product candidates are designed to target clinically validated drug targets. It is developing a pipeline with programs targeting prostate-specific membrane antigen (PSMA), epidermal growth factor receptor (EGFR), and trophoblast cell surface antigen 2 (TROP2). Its pipeline includes PSMA-TRACTr, EGFR-TRACTr and TROP2-TRACTr. Its PSMA-TRACTr is designed to target PSMA, a protein expressed in prostate cancer tumors and the vasculature of other tumors. Its EGFR-TRACTr is designed to target EGFR. TROP2-TRACTr is designed to target TROP2, a clinically validated anti-tumor target. Its TRACIr program targets PD-L1xCD28.</v>
      </c>
      <c r="J53" s="125" cm="1">
        <f t="array" ref="J53">_FV(G53,"Market cap",TRUE)/1000000000</f>
        <v>0.90450430000000004</v>
      </c>
      <c r="K53" s="99" cm="1">
        <f t="array" ref="K53">_FV(G53,"Price")</f>
        <v>21.71</v>
      </c>
      <c r="L53" s="74" t="s">
        <v>47</v>
      </c>
      <c r="M53" s="155" cm="1">
        <f t="array" ref="M53">_FV(G53,"Shares outstanding",TRUE)/1000000</f>
        <v>41.663029999999999</v>
      </c>
      <c r="N53" s="156">
        <v>14.12</v>
      </c>
      <c r="O53" s="159">
        <v>0.15670000000000001</v>
      </c>
      <c r="P53" s="102" t="s">
        <v>14293</v>
      </c>
      <c r="Q53" s="157" t="s">
        <v>16018</v>
      </c>
      <c r="R53" s="157" t="s">
        <v>16560</v>
      </c>
      <c r="S53" s="158">
        <v>72.599999999999994</v>
      </c>
      <c r="T53" s="157" t="s">
        <v>16561</v>
      </c>
      <c r="U53" s="157" t="s">
        <v>16562</v>
      </c>
      <c r="V53" s="140" t="s">
        <v>14848</v>
      </c>
      <c r="W53" s="156" t="s">
        <v>14463</v>
      </c>
      <c r="X53" s="156">
        <v>21.08</v>
      </c>
      <c r="Y53" s="52" cm="1">
        <f t="array" ref="Y53">(K53-(_FV(G53,"52 week high",TRUE)))/(_FV(G53,"52 week high",TRUE))</f>
        <v>-6.9039451114922781E-2</v>
      </c>
      <c r="Z53" s="52" cm="1">
        <f t="array" ref="Z53">(K53-(_FV(G53,"52 week low",TRUE)))/(_FV(G53,"52 week low",TRUE))</f>
        <v>1.3120340788072418</v>
      </c>
      <c r="AA53" s="8"/>
      <c r="AB53" s="55" t="str">
        <f t="shared" si="19"/>
        <v>Twitter</v>
      </c>
      <c r="AC53" s="55" t="str">
        <f t="shared" si="20"/>
        <v>Twitter</v>
      </c>
      <c r="AD53" s="56" t="str">
        <f>HYPERLINK(_xlfn.CONCAT("https://www.sec.gov/edgar/browse/?CIK=",(_xlfn.XLOOKUP(A53,CIK!$A$1:$A$99999,CIK!$B$1:$B$99999,,0))),"SEC")</f>
        <v>SEC</v>
      </c>
      <c r="AE53" s="55" t="str">
        <f t="shared" si="21"/>
        <v>BC</v>
      </c>
      <c r="AF53" s="56" t="str">
        <f t="shared" si="22"/>
        <v>News</v>
      </c>
      <c r="AG53" s="55" t="str">
        <f t="shared" si="23"/>
        <v>News</v>
      </c>
      <c r="AH53" s="56" t="str">
        <f t="shared" si="24"/>
        <v>News</v>
      </c>
      <c r="AI53" s="56" t="str">
        <f t="shared" si="25"/>
        <v>News</v>
      </c>
      <c r="AJ53" s="56" t="str">
        <f t="shared" si="26"/>
        <v>News</v>
      </c>
      <c r="AK53" s="55" t="str">
        <f t="shared" si="27"/>
        <v>News</v>
      </c>
      <c r="AL53" s="55" t="str">
        <f t="shared" si="28"/>
        <v>OC</v>
      </c>
      <c r="AM53" s="55" t="str">
        <f t="shared" si="29"/>
        <v>WW</v>
      </c>
      <c r="AN53" s="55" t="str">
        <f t="shared" si="30"/>
        <v>FIN</v>
      </c>
      <c r="AO53" s="55" t="str">
        <f t="shared" si="31"/>
        <v>OI</v>
      </c>
      <c r="AP53" s="55" t="str">
        <f t="shared" si="32"/>
        <v>IB</v>
      </c>
      <c r="AQ53" s="55" t="str">
        <f t="shared" si="33"/>
        <v>SI</v>
      </c>
      <c r="AR53" s="55" t="str">
        <f t="shared" si="34"/>
        <v>SS</v>
      </c>
      <c r="AS53" s="57" t="str">
        <f t="shared" si="35"/>
        <v>ROIC</v>
      </c>
      <c r="AT53" s="55" t="str">
        <f t="shared" si="36"/>
        <v>DR</v>
      </c>
      <c r="AU53" s="58" t="str">
        <f t="shared" si="37"/>
        <v>SOH</v>
      </c>
      <c r="AV53" s="55"/>
    </row>
    <row r="54" spans="1:48" ht="14" customHeight="1" x14ac:dyDescent="0.2">
      <c r="A54" s="151" t="s">
        <v>112</v>
      </c>
      <c r="B54" s="152" t="s">
        <v>113</v>
      </c>
      <c r="C54" s="139" t="s">
        <v>104</v>
      </c>
      <c r="E54" s="153">
        <v>2</v>
      </c>
      <c r="F54" s="154" t="s">
        <v>114</v>
      </c>
      <c r="G54" s="151" t="e" vm="53">
        <v>#VALUE!</v>
      </c>
      <c r="H54" s="167" t="s">
        <v>46</v>
      </c>
      <c r="I54" s="154" t="str" cm="1">
        <f t="array" ref="I54">_FV(G54,"Description")</f>
        <v>Mersana Therapeutics, Inc. is a clinical-stage biopharmaceutical company using its antibody drug conjugate (ADC) platforms to develop ADCs to improve the lives of people fighting with cancer. The Company lead product candidate, upifitamab rilsodotin (UpRi), is a Dolaflexin ADC targeting NaPi2b and is being studied in UPLIFT, a single-arm registrational trial in patients with platinum-resistant ovarian cancer, as well as in UPGRADE, a Phase I/II umbrella trial evaluating UpRi in combination with other ovarian cancer therapies. XMT-1592, its second ADC product candidate targeting NaPi2b-expressing tumors, is developed by using its customizable and homogeneous Dolasynthen platform and is in the dose exploration portion of a Phase I clinical trial. Its early-stage programs include XMT-1660, a Dolasynthen ADC targeting B7-H4, as well as XMT-2056, a STING-agonist ADC developed using the Company’s Immunosynthen platform and targeting an epitope of human epidermal growth factor receptor 2.</v>
      </c>
      <c r="J54" s="125" cm="1">
        <f t="array" ref="J54">_FV(G54,"Market cap",TRUE)/1000000000</f>
        <v>0.63855269999999997</v>
      </c>
      <c r="K54" s="99" cm="1">
        <f t="array" ref="K54">_FV(G54,"Price")</f>
        <v>6.4</v>
      </c>
      <c r="L54" s="74" t="s">
        <v>47</v>
      </c>
      <c r="M54" s="155" cm="1">
        <f t="array" ref="M54">_FV(G54,"Shares outstanding",TRUE)/1000000</f>
        <v>99.773859999999999</v>
      </c>
      <c r="N54" s="156">
        <v>73.14</v>
      </c>
      <c r="O54" s="159">
        <v>4.5499999999999999E-2</v>
      </c>
      <c r="P54" s="102" t="s">
        <v>14062</v>
      </c>
      <c r="Q54" s="157" t="s">
        <v>16563</v>
      </c>
      <c r="R54" s="157" t="s">
        <v>16564</v>
      </c>
      <c r="S54" s="158">
        <v>19.11</v>
      </c>
      <c r="T54" s="157" t="s">
        <v>16565</v>
      </c>
      <c r="U54" s="157" t="s">
        <v>16566</v>
      </c>
      <c r="V54" s="140" t="s">
        <v>14848</v>
      </c>
      <c r="W54" s="156" t="s">
        <v>14480</v>
      </c>
      <c r="X54" s="156">
        <v>3.38</v>
      </c>
      <c r="Y54" s="52" cm="1">
        <f t="array" ref="Y54">(K54-(_FV(G54,"52 week high",TRUE)))/(_FV(G54,"52 week high",TRUE))</f>
        <v>-0.23242063349284584</v>
      </c>
      <c r="Z54" s="52" cm="1">
        <f t="array" ref="Z54">(K54-(_FV(G54,"52 week low",TRUE)))/(_FV(G54,"52 week low",TRUE))</f>
        <v>1.3880597014925373</v>
      </c>
      <c r="AA54" s="8"/>
      <c r="AB54" s="55" t="str">
        <f t="shared" si="19"/>
        <v>Twitter</v>
      </c>
      <c r="AC54" s="55" t="str">
        <f t="shared" si="20"/>
        <v>Twitter</v>
      </c>
      <c r="AD54" s="56" t="str">
        <f>HYPERLINK(_xlfn.CONCAT("https://www.sec.gov/edgar/browse/?CIK=",(_xlfn.XLOOKUP(A54,CIK!$A$1:$A$99999,CIK!$B$1:$B$99999,,0))),"SEC")</f>
        <v>SEC</v>
      </c>
      <c r="AE54" s="55" t="str">
        <f t="shared" si="21"/>
        <v>BC</v>
      </c>
      <c r="AF54" s="56" t="str">
        <f t="shared" si="22"/>
        <v>News</v>
      </c>
      <c r="AG54" s="55" t="str">
        <f t="shared" si="23"/>
        <v>News</v>
      </c>
      <c r="AH54" s="56" t="str">
        <f t="shared" si="24"/>
        <v>News</v>
      </c>
      <c r="AI54" s="56" t="str">
        <f t="shared" si="25"/>
        <v>News</v>
      </c>
      <c r="AJ54" s="56" t="str">
        <f t="shared" si="26"/>
        <v>News</v>
      </c>
      <c r="AK54" s="55" t="str">
        <f t="shared" si="27"/>
        <v>News</v>
      </c>
      <c r="AL54" s="55" t="str">
        <f t="shared" si="28"/>
        <v>OC</v>
      </c>
      <c r="AM54" s="55" t="str">
        <f t="shared" si="29"/>
        <v>WW</v>
      </c>
      <c r="AN54" s="55" t="str">
        <f t="shared" si="30"/>
        <v>FIN</v>
      </c>
      <c r="AO54" s="55" t="str">
        <f t="shared" si="31"/>
        <v>OI</v>
      </c>
      <c r="AP54" s="55" t="str">
        <f t="shared" si="32"/>
        <v>IB</v>
      </c>
      <c r="AQ54" s="55" t="str">
        <f t="shared" si="33"/>
        <v>SI</v>
      </c>
      <c r="AR54" s="55" t="str">
        <f t="shared" si="34"/>
        <v>SS</v>
      </c>
      <c r="AS54" s="57" t="str">
        <f t="shared" si="35"/>
        <v>ROIC</v>
      </c>
      <c r="AT54" s="55" t="str">
        <f t="shared" si="36"/>
        <v>DR</v>
      </c>
      <c r="AU54" s="58" t="str">
        <f t="shared" si="37"/>
        <v>SOH</v>
      </c>
      <c r="AV54" s="55"/>
    </row>
    <row r="55" spans="1:48" ht="14" customHeight="1" x14ac:dyDescent="0.2">
      <c r="A55" s="151" t="s">
        <v>215</v>
      </c>
      <c r="B55" s="152" t="s">
        <v>216</v>
      </c>
      <c r="C55" s="139" t="s">
        <v>217</v>
      </c>
      <c r="E55" s="153">
        <v>0</v>
      </c>
      <c r="F55" s="154" t="s">
        <v>17214</v>
      </c>
      <c r="G55" s="151" t="e" vm="54">
        <v>#VALUE!</v>
      </c>
      <c r="H55" s="167" t="s">
        <v>46</v>
      </c>
      <c r="I55" s="154" t="str" cm="1">
        <f t="array" ref="I55">_FV(G55,"Description")</f>
        <v>Poseida Therapeutics, Inc. is a clinical-stage biopharmaceutical company, which utilizes its genetic engineering platform technologies to create cell and gene therapeutics. The Company's platforms include ournon-viral piggyBac DNA Delivery System, Cas-CLOVER Site-specific Gene Editing System and nanoparticle- and AAV-based gene delivery technologies. Its advanced product candidate, P-PSMA-101, is being developed for the treatment of patients with metastatic castrate resistant prostate cancer (mCRPC), in a Phase I trial. Its first two fully allogeneic CAR-T product candidates include P-BCMA-ALLO1 and P-MUC1C-ALLO1, both are in Phase I trial. P-BCMA-ALLO1 is developed for patients with relapsed/refractory multiple myeloma. P-MUC1C-ALLO1 is being developed to treat a range of solid tumors, including breast, ovarian and other epithelial-derived cancers. In addition, the Company has several additional allogeneic programs advancing toward anticipated IND filings, including P-CD19CD20-ALLO1.</v>
      </c>
      <c r="J55" s="125" cm="1">
        <f t="array" ref="J55">_FV(G55,"Market cap",TRUE)/1000000000</f>
        <v>0.64290139999999996</v>
      </c>
      <c r="K55" s="99" cm="1">
        <f t="array" ref="K55">_FV(G55,"Price")</f>
        <v>7.48</v>
      </c>
      <c r="L55" s="74" t="s">
        <v>47</v>
      </c>
      <c r="M55" s="155" cm="1">
        <f t="array" ref="M55">_FV(G55,"Shares outstanding",TRUE)/1000000</f>
        <v>85.949389999999994</v>
      </c>
      <c r="N55" s="156">
        <v>52.81</v>
      </c>
      <c r="O55" s="159">
        <v>4.2099999999999999E-2</v>
      </c>
      <c r="P55" s="102" t="s">
        <v>14204</v>
      </c>
      <c r="Q55" s="157" t="s">
        <v>16580</v>
      </c>
      <c r="R55" s="157" t="s">
        <v>16581</v>
      </c>
      <c r="S55" s="158">
        <v>16.690000000000001</v>
      </c>
      <c r="T55" s="157" t="s">
        <v>16582</v>
      </c>
      <c r="U55" s="157" t="s">
        <v>16583</v>
      </c>
      <c r="V55" s="140" t="s">
        <v>14848</v>
      </c>
      <c r="W55" s="156" t="s">
        <v>14444</v>
      </c>
      <c r="X55" s="156">
        <v>6.64</v>
      </c>
      <c r="Y55" s="52" cm="1">
        <f t="array" ref="Y55">(K55-(_FV(G55,"52 week high",TRUE)))/(_FV(G55,"52 week high",TRUE))</f>
        <v>-7.9575596816975607E-3</v>
      </c>
      <c r="Z55" s="52" cm="1">
        <f t="array" ref="Z55">(K55-(_FV(G55,"52 week low",TRUE)))/(_FV(G55,"52 week low",TRUE))</f>
        <v>3.1098901098901099</v>
      </c>
      <c r="AA55" s="8"/>
      <c r="AB55" s="55" t="str">
        <f t="shared" si="19"/>
        <v>Twitter</v>
      </c>
      <c r="AC55" s="55" t="str">
        <f t="shared" si="20"/>
        <v>Twitter</v>
      </c>
      <c r="AD55" s="56" t="str">
        <f>HYPERLINK(_xlfn.CONCAT("https://www.sec.gov/edgar/browse/?CIK=",(_xlfn.XLOOKUP(A55,CIK!$A$1:$A$99999,CIK!$B$1:$B$99999,,0))),"SEC")</f>
        <v>SEC</v>
      </c>
      <c r="AE55" s="55" t="str">
        <f t="shared" si="21"/>
        <v>BC</v>
      </c>
      <c r="AF55" s="56" t="str">
        <f t="shared" si="22"/>
        <v>News</v>
      </c>
      <c r="AG55" s="55" t="str">
        <f t="shared" si="23"/>
        <v>News</v>
      </c>
      <c r="AH55" s="56" t="str">
        <f t="shared" si="24"/>
        <v>News</v>
      </c>
      <c r="AI55" s="56" t="str">
        <f t="shared" si="25"/>
        <v>News</v>
      </c>
      <c r="AJ55" s="56" t="str">
        <f t="shared" si="26"/>
        <v>News</v>
      </c>
      <c r="AK55" s="55" t="str">
        <f t="shared" si="27"/>
        <v>News</v>
      </c>
      <c r="AL55" s="55" t="str">
        <f t="shared" si="28"/>
        <v>OC</v>
      </c>
      <c r="AM55" s="55" t="str">
        <f t="shared" si="29"/>
        <v>WW</v>
      </c>
      <c r="AN55" s="55" t="str">
        <f t="shared" si="30"/>
        <v>FIN</v>
      </c>
      <c r="AO55" s="55" t="str">
        <f t="shared" si="31"/>
        <v>OI</v>
      </c>
      <c r="AP55" s="55" t="str">
        <f t="shared" si="32"/>
        <v>IB</v>
      </c>
      <c r="AQ55" s="55" t="str">
        <f t="shared" si="33"/>
        <v>SI</v>
      </c>
      <c r="AR55" s="55" t="str">
        <f t="shared" si="34"/>
        <v>SS</v>
      </c>
      <c r="AS55" s="57" t="str">
        <f t="shared" si="35"/>
        <v>ROIC</v>
      </c>
      <c r="AT55" s="55" t="str">
        <f t="shared" si="36"/>
        <v>DR</v>
      </c>
      <c r="AU55" s="58" t="str">
        <f t="shared" si="37"/>
        <v>SOH</v>
      </c>
      <c r="AV55" s="55"/>
    </row>
    <row r="56" spans="1:48" ht="14" customHeight="1" x14ac:dyDescent="0.2">
      <c r="A56" s="151" t="s">
        <v>66</v>
      </c>
      <c r="B56" s="152" t="s">
        <v>67</v>
      </c>
      <c r="C56" s="139" t="s">
        <v>44</v>
      </c>
      <c r="F56" s="154" t="s">
        <v>68</v>
      </c>
      <c r="G56" s="151" t="e" vm="55">
        <v>#VALUE!</v>
      </c>
      <c r="H56" s="167" t="s">
        <v>46</v>
      </c>
      <c r="I56" s="154" t="str" cm="1">
        <f t="array" ref="I56">_FV(G56,"Description")</f>
        <v>AVEO Pharmaceuticals, Inc. is an oncology-focused biopharmaceutical company. The Company is focused on delivering medicines for patients with cancer. The Company’s commercial product include FOTIVDA (tivozanib), which is an oral, vascular endothelial growth factor receptor (VEGFR) and tyrosine kinase inhibitor (TKI). The Company markets FOTIVDA (tivozanib) in the United States for the treatment of adult patients with relapsed or refractory renal cell carcinoma (RCC) following two or more prior systemic therapies. It also develops FOTIVDA in immuno-oncology combinations in refractory RCC and other indications and has several other investigational programs in clinical development. The Company’s pipeline of product candidates includes ficlatuzumab, AV-380, AV-203 and AV-353. Its ficlatuzumab is a potent humanized immunoglobulin G1 (IgG1) monoclonal antibody that targets hepatocyte growth factor (HGF).</v>
      </c>
      <c r="J56" s="125" cm="1">
        <f t="array" ref="J56">_FV(G56,"Market cap",TRUE)/1000000000</f>
        <v>0.52144694999999996</v>
      </c>
      <c r="K56" s="99" cm="1">
        <f t="array" ref="K56">_FV(G56,"Price")</f>
        <v>15</v>
      </c>
      <c r="L56" s="74" t="s">
        <v>47</v>
      </c>
      <c r="M56" s="155" cm="1">
        <f t="array" ref="M56">_FV(G56,"Shares outstanding",TRUE)/1000000</f>
        <v>34.763129999999997</v>
      </c>
      <c r="N56" s="156">
        <v>34.340000000000003</v>
      </c>
      <c r="O56" s="159">
        <v>2.7699999999999999E-2</v>
      </c>
      <c r="P56" s="102" t="s">
        <v>13924</v>
      </c>
      <c r="Q56" s="157" t="s">
        <v>16571</v>
      </c>
      <c r="R56" s="157" t="s">
        <v>16572</v>
      </c>
      <c r="S56" s="158" t="s">
        <v>16573</v>
      </c>
      <c r="T56" s="157" t="s">
        <v>16574</v>
      </c>
      <c r="U56" s="157" t="s">
        <v>16575</v>
      </c>
      <c r="V56" s="140" t="s">
        <v>14848</v>
      </c>
      <c r="W56" s="156" t="s">
        <v>14490</v>
      </c>
      <c r="X56" s="156">
        <v>2.37</v>
      </c>
      <c r="Y56" s="52" cm="1">
        <f t="array" ref="Y56">(K56-(_FV(G56,"52 week high",TRUE)))/(_FV(G56,"52 week high",TRUE))</f>
        <v>0</v>
      </c>
      <c r="Z56" s="52" cm="1">
        <f t="array" ref="Z56">(K56-(_FV(G56,"52 week low",TRUE)))/(_FV(G56,"52 week low",TRUE))</f>
        <v>3.9019607843137254</v>
      </c>
      <c r="AA56" s="8"/>
      <c r="AB56" s="55" t="str">
        <f t="shared" si="19"/>
        <v>Twitter</v>
      </c>
      <c r="AC56" s="55" t="str">
        <f t="shared" si="20"/>
        <v>Twitter</v>
      </c>
      <c r="AD56" s="56" t="str">
        <f>HYPERLINK(_xlfn.CONCAT("https://www.sec.gov/edgar/browse/?CIK=",(_xlfn.XLOOKUP(A56,CIK!$A$1:$A$99999,CIK!$B$1:$B$99999,,0))),"SEC")</f>
        <v>SEC</v>
      </c>
      <c r="AE56" s="55" t="str">
        <f t="shared" si="21"/>
        <v>BC</v>
      </c>
      <c r="AF56" s="56" t="str">
        <f t="shared" si="22"/>
        <v>News</v>
      </c>
      <c r="AG56" s="55" t="str">
        <f t="shared" si="23"/>
        <v>News</v>
      </c>
      <c r="AH56" s="56" t="str">
        <f t="shared" si="24"/>
        <v>News</v>
      </c>
      <c r="AI56" s="56" t="str">
        <f t="shared" si="25"/>
        <v>News</v>
      </c>
      <c r="AJ56" s="56" t="str">
        <f t="shared" si="26"/>
        <v>News</v>
      </c>
      <c r="AK56" s="55" t="str">
        <f t="shared" si="27"/>
        <v>News</v>
      </c>
      <c r="AL56" s="55" t="str">
        <f t="shared" si="28"/>
        <v>OC</v>
      </c>
      <c r="AM56" s="55" t="str">
        <f t="shared" si="29"/>
        <v>WW</v>
      </c>
      <c r="AN56" s="55" t="str">
        <f t="shared" si="30"/>
        <v>FIN</v>
      </c>
      <c r="AO56" s="55" t="str">
        <f t="shared" si="31"/>
        <v>OI</v>
      </c>
      <c r="AP56" s="55" t="str">
        <f t="shared" si="32"/>
        <v>IB</v>
      </c>
      <c r="AQ56" s="55" t="str">
        <f t="shared" si="33"/>
        <v>SI</v>
      </c>
      <c r="AR56" s="55" t="str">
        <f t="shared" si="34"/>
        <v>SS</v>
      </c>
      <c r="AS56" s="57" t="str">
        <f t="shared" si="35"/>
        <v>ROIC</v>
      </c>
      <c r="AT56" s="55" t="str">
        <f t="shared" si="36"/>
        <v>DR</v>
      </c>
      <c r="AU56" s="58" t="str">
        <f t="shared" si="37"/>
        <v>SOH</v>
      </c>
      <c r="AV56" s="55"/>
    </row>
    <row r="57" spans="1:48" ht="14" customHeight="1" x14ac:dyDescent="0.2">
      <c r="A57" s="151" t="s">
        <v>776</v>
      </c>
      <c r="B57" s="152" t="s">
        <v>777</v>
      </c>
      <c r="C57" s="139" t="s">
        <v>778</v>
      </c>
      <c r="G57" s="151" t="e" vm="56">
        <v>#VALUE!</v>
      </c>
      <c r="H57" s="167" t="s">
        <v>46</v>
      </c>
      <c r="I57" s="154" t="str" cm="1">
        <f t="array" ref="I57">_FV(G57,"Description")</f>
        <v>Nurix Therapeutics, Inc. is a clinical stage biopharmaceutical company. The Company is focused on the discovery, development and commercialization of small molecule therapies designed to modulate cellular protein levels as a treatment approach for cancer and other challenging diseases. It leverages its DELigase, an integrated discovery platform to identify and advance drug candidates targeting E3 ligases. Its drug candidate includes NX-2127, NX-5948, NX-1607, DeTIL-0255, KINASE-CTM3, COVID-CTMs, LIGASE-INH2 and DeCART. Its lead drug candidate, NX-2127, is an orally available Bruton’s tyrosine kinase (BTK) degrader for the treatment of relapsed or refractory B-cell malignancies. Its lead drug candidate from its E3 ligase inhibitor portfolio, NX-1607, is an orally available Casitas B-lineage lymphoma proto-oncogene-B (CBL-B) inhibitor for immuno-oncology indications. Its KINASE-CTM3, a kinase involved in T cell growth and activation to treat T cell malignancies and autoimmune disease.</v>
      </c>
      <c r="J57" s="125" cm="1">
        <f t="array" ref="J57">_FV(G57,"Market cap",TRUE)/1000000000</f>
        <v>0.59830539999999999</v>
      </c>
      <c r="K57" s="99" cm="1">
        <f t="array" ref="K57">_FV(G57,"Price")</f>
        <v>12.69</v>
      </c>
      <c r="L57" s="74" t="s">
        <v>47</v>
      </c>
      <c r="M57" s="155" cm="1">
        <f t="array" ref="M57">_FV(G57,"Shares outstanding",TRUE)/1000000</f>
        <v>47.147779999999997</v>
      </c>
      <c r="N57" s="156">
        <v>38.58</v>
      </c>
      <c r="O57" s="159">
        <v>0.1216</v>
      </c>
      <c r="P57" s="102" t="s">
        <v>14209</v>
      </c>
      <c r="Q57" s="157" t="s">
        <v>16576</v>
      </c>
      <c r="R57" s="157" t="s">
        <v>16577</v>
      </c>
      <c r="S57" s="158">
        <v>18.149999999999999</v>
      </c>
      <c r="T57" s="157" t="s">
        <v>16578</v>
      </c>
      <c r="U57" s="157" t="s">
        <v>16579</v>
      </c>
      <c r="V57" s="140" t="s">
        <v>14848</v>
      </c>
      <c r="W57" s="156" t="s">
        <v>14459</v>
      </c>
      <c r="X57" s="156">
        <v>5.26</v>
      </c>
      <c r="Y57" s="52" cm="1">
        <f t="array" ref="Y57">(K57-(_FV(G57,"52 week high",TRUE)))/(_FV(G57,"52 week high",TRUE))</f>
        <v>-0.37472283813747237</v>
      </c>
      <c r="Z57" s="52" cm="1">
        <f t="array" ref="Z57">(K57-(_FV(G57,"52 week low",TRUE)))/(_FV(G57,"52 week low",TRUE))</f>
        <v>0.6875</v>
      </c>
      <c r="AA57" s="8"/>
      <c r="AB57" s="55" t="str">
        <f t="shared" si="19"/>
        <v>Twitter</v>
      </c>
      <c r="AC57" s="55" t="str">
        <f t="shared" si="20"/>
        <v>Twitter</v>
      </c>
      <c r="AD57" s="56" t="str">
        <f>HYPERLINK(_xlfn.CONCAT("https://www.sec.gov/edgar/browse/?CIK=",(_xlfn.XLOOKUP(A57,CIK!$A$1:$A$99999,CIK!$B$1:$B$99999,,0))),"SEC")</f>
        <v>SEC</v>
      </c>
      <c r="AE57" s="55" t="str">
        <f t="shared" si="21"/>
        <v>BC</v>
      </c>
      <c r="AF57" s="56" t="str">
        <f t="shared" si="22"/>
        <v>News</v>
      </c>
      <c r="AG57" s="55" t="str">
        <f t="shared" si="23"/>
        <v>News</v>
      </c>
      <c r="AH57" s="56" t="str">
        <f t="shared" si="24"/>
        <v>News</v>
      </c>
      <c r="AI57" s="56" t="str">
        <f t="shared" si="25"/>
        <v>News</v>
      </c>
      <c r="AJ57" s="56" t="str">
        <f t="shared" si="26"/>
        <v>News</v>
      </c>
      <c r="AK57" s="55" t="str">
        <f t="shared" si="27"/>
        <v>News</v>
      </c>
      <c r="AL57" s="55" t="str">
        <f t="shared" si="28"/>
        <v>OC</v>
      </c>
      <c r="AM57" s="55" t="str">
        <f t="shared" si="29"/>
        <v>WW</v>
      </c>
      <c r="AN57" s="55" t="str">
        <f t="shared" si="30"/>
        <v>FIN</v>
      </c>
      <c r="AO57" s="55" t="str">
        <f t="shared" si="31"/>
        <v>OI</v>
      </c>
      <c r="AP57" s="55" t="str">
        <f t="shared" si="32"/>
        <v>IB</v>
      </c>
      <c r="AQ57" s="55" t="str">
        <f t="shared" si="33"/>
        <v>SI</v>
      </c>
      <c r="AR57" s="55" t="str">
        <f t="shared" si="34"/>
        <v>SS</v>
      </c>
      <c r="AS57" s="57" t="str">
        <f t="shared" si="35"/>
        <v>ROIC</v>
      </c>
      <c r="AT57" s="55" t="str">
        <f t="shared" si="36"/>
        <v>DR</v>
      </c>
      <c r="AU57" s="58" t="str">
        <f t="shared" si="37"/>
        <v>SOH</v>
      </c>
      <c r="AV57" s="55"/>
    </row>
    <row r="58" spans="1:48" ht="14" customHeight="1" x14ac:dyDescent="0.2">
      <c r="A58" s="151" t="s">
        <v>63</v>
      </c>
      <c r="B58" s="152" t="s">
        <v>64</v>
      </c>
      <c r="C58" s="139" t="s">
        <v>44</v>
      </c>
      <c r="E58" s="153">
        <v>2</v>
      </c>
      <c r="F58" s="154" t="s">
        <v>65</v>
      </c>
      <c r="G58" s="151" t="e" vm="57">
        <v>#VALUE!</v>
      </c>
      <c r="H58" s="167" t="s">
        <v>46</v>
      </c>
      <c r="I58" s="154" t="str" cm="1">
        <f t="array" ref="I58">_FV(G58,"Description")</f>
        <v>Cullinan Oncology, Inc., formerly Cullinan Management, Inc. is a biopharmaceutical company. The Company is focused on developing a diversified pipeline of targeted oncology and immuno-oncology therapies with transformative potential for cancer patients. The Company’s lead candidate, CLN-081 in a Phase I/IIa, is an orally available small molecule designed as an irreversible epidermal growth factor receptor (EGFR), inhibitor that is designed to selectively target cells expressing mutant EGFR variants, including EGFR exon 20 insertion (EGFRex20ins), mutations, with relative sparing of cells expressing wild type EGFR. The Company’s evaluating CLN-081 as a treatment for non-small cell lung cancer (NSCLC), in adult patients with EGFRex20ins mutations in a Phase I/IIa trial. The Company’s other product candidates include CLN-049, CLN-619, CLN-617, CLN-978, Opal and Jade.</v>
      </c>
      <c r="J58" s="125" cm="1">
        <f t="array" ref="J58">_FV(G58,"Market cap",TRUE)/1000000000</f>
        <v>0.48701889999999998</v>
      </c>
      <c r="K58" s="99" cm="1">
        <f t="array" ref="K58">_FV(G58,"Price")</f>
        <v>10.64</v>
      </c>
      <c r="L58" s="74" t="s">
        <v>47</v>
      </c>
      <c r="M58" s="155" cm="1">
        <f t="array" ref="M58">_FV(G58,"Shares outstanding",TRUE)/1000000</f>
        <v>45.772449999999999</v>
      </c>
      <c r="N58" s="156">
        <v>20.59</v>
      </c>
      <c r="O58" s="159">
        <v>8.6900000000000005E-2</v>
      </c>
      <c r="P58" s="102" t="s">
        <v>14255</v>
      </c>
      <c r="Q58" s="157" t="s">
        <v>16585</v>
      </c>
      <c r="R58" s="157" t="s">
        <v>16586</v>
      </c>
      <c r="S58" s="158">
        <v>28.62</v>
      </c>
      <c r="T58" s="157" t="s">
        <v>16587</v>
      </c>
      <c r="U58" s="157" t="s">
        <v>16588</v>
      </c>
      <c r="V58" s="140" t="s">
        <v>14848</v>
      </c>
      <c r="W58" s="156" t="s">
        <v>14468</v>
      </c>
      <c r="X58" s="156">
        <v>21.47</v>
      </c>
      <c r="Y58" s="52" cm="1">
        <f t="array" ref="Y58">(K58-(_FV(G58,"52 week high",TRUE)))/(_FV(G58,"52 week high",TRUE))</f>
        <v>-0.33039647577092512</v>
      </c>
      <c r="Z58" s="52" cm="1">
        <f t="array" ref="Z58">(K58-(_FV(G58,"52 week low",TRUE)))/(_FV(G58,"52 week low",TRUE))</f>
        <v>0.45753424657534258</v>
      </c>
      <c r="AA58" s="8"/>
      <c r="AB58" s="55" t="str">
        <f t="shared" si="19"/>
        <v>Twitter</v>
      </c>
      <c r="AC58" s="55" t="str">
        <f t="shared" si="20"/>
        <v>Twitter</v>
      </c>
      <c r="AD58" s="56" t="str">
        <f>HYPERLINK(_xlfn.CONCAT("https://www.sec.gov/edgar/browse/?CIK=",(_xlfn.XLOOKUP(A58,CIK!$A$1:$A$99999,CIK!$B$1:$B$99999,,0))),"SEC")</f>
        <v>SEC</v>
      </c>
      <c r="AE58" s="55" t="str">
        <f t="shared" si="21"/>
        <v>BC</v>
      </c>
      <c r="AF58" s="56" t="str">
        <f t="shared" si="22"/>
        <v>News</v>
      </c>
      <c r="AG58" s="55" t="str">
        <f t="shared" si="23"/>
        <v>News</v>
      </c>
      <c r="AH58" s="56" t="str">
        <f t="shared" si="24"/>
        <v>News</v>
      </c>
      <c r="AI58" s="56" t="str">
        <f t="shared" si="25"/>
        <v>News</v>
      </c>
      <c r="AJ58" s="56" t="str">
        <f t="shared" si="26"/>
        <v>News</v>
      </c>
      <c r="AK58" s="55" t="str">
        <f t="shared" si="27"/>
        <v>News</v>
      </c>
      <c r="AL58" s="55" t="str">
        <f t="shared" si="28"/>
        <v>OC</v>
      </c>
      <c r="AM58" s="55" t="str">
        <f t="shared" si="29"/>
        <v>WW</v>
      </c>
      <c r="AN58" s="55" t="str">
        <f t="shared" si="30"/>
        <v>FIN</v>
      </c>
      <c r="AO58" s="55" t="str">
        <f t="shared" si="31"/>
        <v>OI</v>
      </c>
      <c r="AP58" s="55" t="str">
        <f t="shared" si="32"/>
        <v>IB</v>
      </c>
      <c r="AQ58" s="55" t="str">
        <f t="shared" si="33"/>
        <v>SI</v>
      </c>
      <c r="AR58" s="55" t="str">
        <f t="shared" si="34"/>
        <v>SS</v>
      </c>
      <c r="AS58" s="57" t="str">
        <f t="shared" si="35"/>
        <v>ROIC</v>
      </c>
      <c r="AT58" s="55" t="str">
        <f t="shared" si="36"/>
        <v>DR</v>
      </c>
      <c r="AU58" s="58" t="str">
        <f t="shared" si="37"/>
        <v>SOH</v>
      </c>
      <c r="AV58" s="55"/>
    </row>
    <row r="59" spans="1:48" ht="14" customHeight="1" x14ac:dyDescent="0.2">
      <c r="A59" s="151" t="s">
        <v>56</v>
      </c>
      <c r="B59" s="152" t="s">
        <v>57</v>
      </c>
      <c r="C59" s="139" t="s">
        <v>44</v>
      </c>
      <c r="D59" s="153" t="s">
        <v>58</v>
      </c>
      <c r="F59" s="154" t="s">
        <v>17215</v>
      </c>
      <c r="G59" s="151" t="e" vm="58">
        <v>#VALUE!</v>
      </c>
      <c r="H59" s="167" t="s">
        <v>46</v>
      </c>
      <c r="I59" s="154" t="str" cm="1">
        <f t="array" ref="I59">_FV(G59,"Description")</f>
        <v>MorphoSys AG is a global commercial-stage biopharmaceutical company based in Germany. The Company discovers, develops, and delivers cancer medicines to patients. It markets its proprietary medicine Monjuvi (tafasitamab-cxix) in the United States, a cancer immunotherapy treatment, used to treat patients in combination with lenalidomide with second and later lines of diffuse large B-cell lymphoma (DLBCL) who are not eligible for autologous stem cell transplant. Tafasitamab is also being evaluated in a global clinical trial as a first line therapy for DLBCL. Two additional product candidates are in late and mid-stage clinical development in oncology indications: pelabresib, a small-molecule BET inhibitor, is studied as a treatment for myelofibrosis, a type of bone marrow cancer for which treatment options are limited; and CPI-0209, a second generation EZH2 inhibitor, is studied for treating hematological and solid tumors.</v>
      </c>
      <c r="J59" s="125" cm="1">
        <f t="array" ref="J59">_FV(G59,"Market cap",TRUE)/1000000000</f>
        <v>0.62821450000000001</v>
      </c>
      <c r="K59" s="99" cm="1">
        <f t="array" ref="K59">_FV(G59,"Price")</f>
        <v>4.7</v>
      </c>
      <c r="L59" s="74" t="s">
        <v>47</v>
      </c>
      <c r="M59" s="155" cm="1">
        <f t="array" ref="M59">_FV(G59,"Shares outstanding",TRUE)/1000000</f>
        <v>136.92779999999999</v>
      </c>
      <c r="N59" s="156">
        <v>131.21</v>
      </c>
      <c r="O59" s="159" t="s">
        <v>59</v>
      </c>
      <c r="P59" s="102" t="s">
        <v>3045</v>
      </c>
      <c r="Q59" s="157" t="s">
        <v>14869</v>
      </c>
      <c r="R59" s="157" t="s">
        <v>14869</v>
      </c>
      <c r="S59" s="158" t="s">
        <v>14848</v>
      </c>
      <c r="T59" s="157" t="s">
        <v>14869</v>
      </c>
      <c r="U59" s="157" t="s">
        <v>16584</v>
      </c>
      <c r="V59" s="140" t="s">
        <v>14848</v>
      </c>
      <c r="W59" s="156" t="s">
        <v>14521</v>
      </c>
      <c r="X59" s="156">
        <v>3.76</v>
      </c>
      <c r="Y59" s="52" cm="1">
        <f t="array" ref="Y59">(K59-(_FV(G59,"52 week high",TRUE)))/(_FV(G59,"52 week high",TRUE))</f>
        <v>-0.43099273607748179</v>
      </c>
      <c r="Z59" s="52" cm="1">
        <f t="array" ref="Z59">(K59-(_FV(G59,"52 week low",TRUE)))/(_FV(G59,"52 week low",TRUE))</f>
        <v>0.48264984227129348</v>
      </c>
      <c r="AA59" s="8"/>
      <c r="AB59" s="55" t="str">
        <f t="shared" si="19"/>
        <v>Twitter</v>
      </c>
      <c r="AC59" s="55" t="str">
        <f t="shared" si="20"/>
        <v>Twitter</v>
      </c>
      <c r="AD59" s="56" t="str">
        <f>HYPERLINK(_xlfn.CONCAT("https://www.sec.gov/edgar/browse/?CIK=",(_xlfn.XLOOKUP(A59,CIK!$A$1:$A$99999,CIK!$B$1:$B$99999,,0))),"SEC")</f>
        <v>SEC</v>
      </c>
      <c r="AE59" s="55" t="str">
        <f t="shared" si="21"/>
        <v>BC</v>
      </c>
      <c r="AF59" s="56" t="str">
        <f t="shared" si="22"/>
        <v>News</v>
      </c>
      <c r="AG59" s="55" t="str">
        <f t="shared" si="23"/>
        <v>News</v>
      </c>
      <c r="AH59" s="56" t="str">
        <f t="shared" si="24"/>
        <v>News</v>
      </c>
      <c r="AI59" s="56" t="str">
        <f t="shared" si="25"/>
        <v>News</v>
      </c>
      <c r="AJ59" s="56" t="str">
        <f t="shared" si="26"/>
        <v>News</v>
      </c>
      <c r="AK59" s="55" t="str">
        <f t="shared" si="27"/>
        <v>News</v>
      </c>
      <c r="AL59" s="55" t="str">
        <f t="shared" si="28"/>
        <v>OC</v>
      </c>
      <c r="AM59" s="55" t="str">
        <f t="shared" si="29"/>
        <v>WW</v>
      </c>
      <c r="AN59" s="55" t="str">
        <f t="shared" si="30"/>
        <v>FIN</v>
      </c>
      <c r="AO59" s="55" t="str">
        <f t="shared" si="31"/>
        <v>OI</v>
      </c>
      <c r="AP59" s="55" t="str">
        <f t="shared" si="32"/>
        <v>IB</v>
      </c>
      <c r="AQ59" s="55" t="str">
        <f t="shared" si="33"/>
        <v>SI</v>
      </c>
      <c r="AR59" s="55" t="str">
        <f t="shared" si="34"/>
        <v>SS</v>
      </c>
      <c r="AS59" s="57" t="str">
        <f t="shared" si="35"/>
        <v>ROIC</v>
      </c>
      <c r="AT59" s="55" t="str">
        <f t="shared" si="36"/>
        <v>DR</v>
      </c>
      <c r="AU59" s="58" t="str">
        <f t="shared" si="37"/>
        <v>SOH</v>
      </c>
      <c r="AV59" s="55"/>
    </row>
    <row r="60" spans="1:48" ht="14" customHeight="1" x14ac:dyDescent="0.2">
      <c r="A60" s="151" t="s">
        <v>453</v>
      </c>
      <c r="B60" s="152" t="s">
        <v>454</v>
      </c>
      <c r="C60" s="139" t="s">
        <v>455</v>
      </c>
      <c r="E60" s="153">
        <v>3</v>
      </c>
      <c r="F60" s="154" t="s">
        <v>456</v>
      </c>
      <c r="G60" s="151" t="e" vm="59">
        <v>#VALUE!</v>
      </c>
      <c r="H60" s="167" t="s">
        <v>46</v>
      </c>
      <c r="I60" s="154" t="str" cm="1">
        <f t="array" ref="I60">_FV(G60,"Description")</f>
        <v>Sorrento Therapeutics, Inc. is a clinical-stage, antibody-centric, biopharmaceutical company developing therapies to treat cancers and COVID-19. The Company’s segments include Sorrento Therapeutics and Scilex. Sorrento Therapeutics segment is organized around Immune-Oncology therapeutic area, leveraging its G-MAB antibody library and targeted delivery modalities to generate cancer therapeutics. The Scilex segment is largely organized around its non-opioid pain management operations. The Company’s immuno-oncology platforms, including key assets such as fully human antibodies (G-MAB library), clinical- stage immuno-cellular therapies (CAR-T, DAR-T), antibody-drug conjugates (ADCs) and clinical-stage oncolytic virus (Seprehvir). The Company is also developing potential antiviral therapies and vaccines against coronaviruses, including Abivertinib, COVI-AMG, COVISHIELD, COVI-MSC and COVIDROPS, and diagnostic test solutions, including COVITRACK and COVISTIX.</v>
      </c>
      <c r="J60" s="125" cm="1">
        <f t="array" ref="J60">_FV(G60,"Market cap",TRUE)/1000000000</f>
        <v>0.51434950000000002</v>
      </c>
      <c r="K60" s="99" cm="1">
        <f t="array" ref="K60">_FV(G60,"Price")</f>
        <v>1.0900000000000001</v>
      </c>
      <c r="L60" s="74" t="s">
        <v>47</v>
      </c>
      <c r="M60" s="155" cm="1">
        <f t="array" ref="M60">_FV(G60,"Shares outstanding",TRUE)/1000000</f>
        <v>471.88029999999998</v>
      </c>
      <c r="N60" s="156">
        <v>459.61</v>
      </c>
      <c r="O60" s="159">
        <v>0.127</v>
      </c>
      <c r="P60" s="102" t="s">
        <v>14000</v>
      </c>
      <c r="Q60" s="157" t="s">
        <v>16589</v>
      </c>
      <c r="R60" s="157" t="s">
        <v>16590</v>
      </c>
      <c r="S60" s="158">
        <v>2.61</v>
      </c>
      <c r="T60" s="157" t="s">
        <v>16591</v>
      </c>
      <c r="U60" s="157" t="s">
        <v>16592</v>
      </c>
      <c r="V60" s="140" t="s">
        <v>14848</v>
      </c>
      <c r="W60" s="156" t="s">
        <v>14503</v>
      </c>
      <c r="X60" s="156">
        <v>0.88</v>
      </c>
      <c r="Y60" s="52" cm="1">
        <f t="array" ref="Y60">(K60-(_FV(G60,"52 week high",TRUE)))/(_FV(G60,"52 week high",TRUE))</f>
        <v>-0.70500676589986455</v>
      </c>
      <c r="Z60" s="52" cm="1">
        <f t="array" ref="Z60">(K60-(_FV(G60,"52 week low",TRUE)))/(_FV(G60,"52 week low",TRUE))</f>
        <v>0.48097826086956535</v>
      </c>
      <c r="AA60" s="9"/>
      <c r="AB60" s="55" t="str">
        <f t="shared" si="19"/>
        <v>Twitter</v>
      </c>
      <c r="AC60" s="55" t="str">
        <f t="shared" si="20"/>
        <v>Twitter</v>
      </c>
      <c r="AD60" s="56" t="str">
        <f>HYPERLINK(_xlfn.CONCAT("https://www.sec.gov/edgar/browse/?CIK=",(_xlfn.XLOOKUP(A60,CIK!$A$1:$A$99999,CIK!$B$1:$B$99999,,0))),"SEC")</f>
        <v>SEC</v>
      </c>
      <c r="AE60" s="55" t="str">
        <f t="shared" si="21"/>
        <v>BC</v>
      </c>
      <c r="AF60" s="56" t="str">
        <f t="shared" si="22"/>
        <v>News</v>
      </c>
      <c r="AG60" s="55" t="str">
        <f t="shared" si="23"/>
        <v>News</v>
      </c>
      <c r="AH60" s="56" t="str">
        <f t="shared" si="24"/>
        <v>News</v>
      </c>
      <c r="AI60" s="56" t="str">
        <f t="shared" si="25"/>
        <v>News</v>
      </c>
      <c r="AJ60" s="56" t="str">
        <f t="shared" si="26"/>
        <v>News</v>
      </c>
      <c r="AK60" s="55" t="str">
        <f t="shared" si="27"/>
        <v>News</v>
      </c>
      <c r="AL60" s="55" t="str">
        <f t="shared" si="28"/>
        <v>OC</v>
      </c>
      <c r="AM60" s="55" t="str">
        <f t="shared" si="29"/>
        <v>WW</v>
      </c>
      <c r="AN60" s="55" t="str">
        <f t="shared" si="30"/>
        <v>FIN</v>
      </c>
      <c r="AO60" s="55" t="str">
        <f t="shared" si="31"/>
        <v>OI</v>
      </c>
      <c r="AP60" s="55" t="str">
        <f t="shared" si="32"/>
        <v>IB</v>
      </c>
      <c r="AQ60" s="55" t="str">
        <f t="shared" si="33"/>
        <v>SI</v>
      </c>
      <c r="AR60" s="55" t="str">
        <f t="shared" si="34"/>
        <v>SS</v>
      </c>
      <c r="AS60" s="57" t="str">
        <f t="shared" si="35"/>
        <v>ROIC</v>
      </c>
      <c r="AT60" s="55" t="str">
        <f t="shared" si="36"/>
        <v>DR</v>
      </c>
      <c r="AU60" s="58" t="str">
        <f t="shared" si="37"/>
        <v>SOH</v>
      </c>
      <c r="AV60" s="55"/>
    </row>
    <row r="61" spans="1:48" ht="14" customHeight="1" x14ac:dyDescent="0.2">
      <c r="A61" s="151" t="s">
        <v>386</v>
      </c>
      <c r="B61" s="152" t="s">
        <v>387</v>
      </c>
      <c r="C61" s="139" t="s">
        <v>388</v>
      </c>
      <c r="F61" s="154" t="s">
        <v>17216</v>
      </c>
      <c r="G61" s="151" t="e" vm="60">
        <v>#VALUE!</v>
      </c>
      <c r="H61" s="167" t="s">
        <v>46</v>
      </c>
      <c r="I61" s="154" t="str" cm="1">
        <f t="array" ref="I61">_FV(G61,"Description")</f>
        <v>Zymeworks Inc. is a clinical-stage biopharmaceutical company that is engaged in the discovery, development, and commercialization of bio-therapeutics for the treatment of cancer. Its lead product candidate is zanidatamab, a bispecific antibody that targets two distinct domains of the human epidermal growth factor receptor 2 (HER2). Its product candidate ZW49, combines the design of zanidatamab with its ZymeLink ADC platform, comprised of its cytotoxin and cleavable linker. The Company operates through a number of platforms, including Azymetric, ZymeLink, EFECT and ProTECT. Its Azymetric is a bispecific platform that enables therapeutic antibodies to simultaneously bind multiple distinct locations on a target or to multiple targets. The Company’s ZymeLink is an antibody-drug conjugate (ADC) platform comprised of cytotoxins and the linker technology used to couple these cytotoxins to tumor-targeting antibodies or proteins.</v>
      </c>
      <c r="J61" s="125" cm="1">
        <f t="array" ref="J61">_FV(G61,"Market cap",TRUE)/1000000000</f>
        <v>0.63003370000000003</v>
      </c>
      <c r="K61" s="99" cm="1">
        <f t="array" ref="K61">_FV(G61,"Price")</f>
        <v>10</v>
      </c>
      <c r="L61" s="74" t="s">
        <v>109</v>
      </c>
      <c r="M61" s="155" cm="1">
        <f t="array" ref="M61">_FV(G61,"Shares outstanding",TRUE)/1000000</f>
        <v>63.003369999999997</v>
      </c>
      <c r="N61" s="156">
        <v>36.57</v>
      </c>
      <c r="O61" s="159">
        <v>0</v>
      </c>
      <c r="P61" s="102" t="s">
        <v>13777</v>
      </c>
      <c r="Q61" s="157" t="s">
        <v>16593</v>
      </c>
      <c r="R61" s="157" t="s">
        <v>16594</v>
      </c>
      <c r="S61" s="158">
        <v>27.52</v>
      </c>
      <c r="T61" s="157" t="s">
        <v>16595</v>
      </c>
      <c r="U61" s="157" t="s">
        <v>16596</v>
      </c>
      <c r="V61" s="140" t="s">
        <v>16597</v>
      </c>
      <c r="W61" s="156" t="s">
        <v>14467</v>
      </c>
      <c r="X61" s="156">
        <v>3.3</v>
      </c>
      <c r="Y61" s="52" cm="1">
        <f t="array" ref="Y61">(K61-(_FV(G61,"52 week high",TRUE)))/(_FV(G61,"52 week high",TRUE))</f>
        <v>-0.10634495084897226</v>
      </c>
      <c r="Z61" s="52" cm="1">
        <f t="array" ref="Z61">(K61-(_FV(G61,"52 week low",TRUE)))/(_FV(G61,"52 week low",TRUE))</f>
        <v>1.4330900243309002</v>
      </c>
      <c r="AA61" s="8"/>
      <c r="AB61" s="55" t="str">
        <f t="shared" si="19"/>
        <v>Twitter</v>
      </c>
      <c r="AC61" s="55" t="str">
        <f t="shared" si="20"/>
        <v>Twitter</v>
      </c>
      <c r="AD61" s="56" t="str">
        <f>HYPERLINK(_xlfn.CONCAT("https://www.sec.gov/edgar/browse/?CIK=",(_xlfn.XLOOKUP(A61,CIK!$A$1:$A$99999,CIK!$B$1:$B$99999,,0))),"SEC")</f>
        <v>SEC</v>
      </c>
      <c r="AE61" s="55" t="str">
        <f t="shared" si="21"/>
        <v>BC</v>
      </c>
      <c r="AF61" s="56" t="str">
        <f t="shared" si="22"/>
        <v>News</v>
      </c>
      <c r="AG61" s="55" t="str">
        <f t="shared" si="23"/>
        <v>News</v>
      </c>
      <c r="AH61" s="56" t="str">
        <f t="shared" si="24"/>
        <v>News</v>
      </c>
      <c r="AI61" s="56" t="str">
        <f t="shared" si="25"/>
        <v>News</v>
      </c>
      <c r="AJ61" s="56" t="str">
        <f t="shared" si="26"/>
        <v>News</v>
      </c>
      <c r="AK61" s="55" t="str">
        <f t="shared" si="27"/>
        <v>News</v>
      </c>
      <c r="AL61" s="55" t="str">
        <f t="shared" si="28"/>
        <v>OC</v>
      </c>
      <c r="AM61" s="55" t="str">
        <f t="shared" si="29"/>
        <v>WW</v>
      </c>
      <c r="AN61" s="55" t="str">
        <f t="shared" si="30"/>
        <v>FIN</v>
      </c>
      <c r="AO61" s="55" t="str">
        <f t="shared" si="31"/>
        <v>OI</v>
      </c>
      <c r="AP61" s="55" t="str">
        <f t="shared" si="32"/>
        <v>IB</v>
      </c>
      <c r="AQ61" s="55" t="str">
        <f t="shared" si="33"/>
        <v>SI</v>
      </c>
      <c r="AR61" s="55" t="str">
        <f t="shared" si="34"/>
        <v>SS</v>
      </c>
      <c r="AS61" s="57" t="str">
        <f t="shared" si="35"/>
        <v>ROIC</v>
      </c>
      <c r="AT61" s="55" t="str">
        <f t="shared" si="36"/>
        <v>DR</v>
      </c>
      <c r="AU61" s="58" t="str">
        <f t="shared" si="37"/>
        <v>SOH</v>
      </c>
      <c r="AV61" s="55"/>
    </row>
    <row r="62" spans="1:48" s="61" customFormat="1" ht="14" customHeight="1" x14ac:dyDescent="0.2">
      <c r="A62" s="151" t="s">
        <v>115</v>
      </c>
      <c r="B62" s="152" t="s">
        <v>116</v>
      </c>
      <c r="C62" s="139" t="s">
        <v>104</v>
      </c>
      <c r="D62" s="153"/>
      <c r="E62" s="153"/>
      <c r="F62" s="154" t="s">
        <v>17217</v>
      </c>
      <c r="G62" s="151" t="e" vm="61">
        <v>#VALUE!</v>
      </c>
      <c r="H62" s="167" t="s">
        <v>46</v>
      </c>
      <c r="I62" s="154" t="str" cm="1">
        <f t="array" ref="I62">_FV(G62,"Description")</f>
        <v>Sutro Biopharma, Inc. is a clinical stage drug discovery, development, and manufacturing company. It is focused on deploying its integrated cell-free protein synthesis and site-specific conjugation platform, XpressCF, to create a variety of protein therapeutics, initially for cancer. It is engaged in designing therapeutics using potent modalities, including cytokine-based therapeutics, immuno-oncology agents, antibody-drug conjugates (ADCs) and bispecific antibodies that are directed against clinically validated targets. Its product candidate includes STRO-002 and STRO-001. STRO-002, is an ADC directed against folate receptor-alpha, for patients with FolRα-expressing cancers, such as ovarian and endometrial cancers. STRO-001, is an ADC directed against CD74, for patients with B-cell malignancies, such as multiple myeloma and non-Hodgkin lymphoma. Its product candidates are designed and optimized for therapeutic index by placing linker-warheads at specific locations within the antibody.</v>
      </c>
      <c r="J62" s="125" cm="1">
        <f t="array" ref="J62">_FV(G62,"Market cap",TRUE)/1000000000</f>
        <v>0.43911250000000002</v>
      </c>
      <c r="K62" s="99" cm="1">
        <f t="array" ref="K62">_FV(G62,"Price")</f>
        <v>7.64</v>
      </c>
      <c r="L62" s="74" t="s">
        <v>47</v>
      </c>
      <c r="M62" s="155" cm="1">
        <f t="array" ref="M62">_FV(G62,"Shares outstanding",TRUE)/1000000</f>
        <v>57.475470000000001</v>
      </c>
      <c r="N62" s="156">
        <v>48.44</v>
      </c>
      <c r="O62" s="159">
        <v>4.4400000000000002E-2</v>
      </c>
      <c r="P62" s="102" t="s">
        <v>14117</v>
      </c>
      <c r="Q62" s="157" t="s">
        <v>16370</v>
      </c>
      <c r="R62" s="157" t="s">
        <v>16598</v>
      </c>
      <c r="S62" s="158">
        <v>18.96</v>
      </c>
      <c r="T62" s="157" t="s">
        <v>16599</v>
      </c>
      <c r="U62" s="157" t="s">
        <v>16600</v>
      </c>
      <c r="V62" s="140" t="s">
        <v>16601</v>
      </c>
      <c r="W62" s="156" t="s">
        <v>14438</v>
      </c>
      <c r="X62" s="156">
        <v>5.95</v>
      </c>
      <c r="Y62" s="52" cm="1">
        <f t="array" ref="Y62">(K62-(_FV(G62,"52 week high",TRUE)))/(_FV(G62,"52 week high",TRUE))</f>
        <v>-0.3041894353369764</v>
      </c>
      <c r="Z62" s="52" cm="1">
        <f t="array" ref="Z62">(K62-(_FV(G62,"52 week low",TRUE)))/(_FV(G62,"52 week low",TRUE))</f>
        <v>1.2942942942942941</v>
      </c>
      <c r="AA62" s="8"/>
      <c r="AB62" s="55" t="str">
        <f t="shared" si="19"/>
        <v>Twitter</v>
      </c>
      <c r="AC62" s="55" t="str">
        <f t="shared" si="20"/>
        <v>Twitter</v>
      </c>
      <c r="AD62" s="56" t="str">
        <f>HYPERLINK(_xlfn.CONCAT("https://www.sec.gov/edgar/browse/?CIK=",(_xlfn.XLOOKUP(A62,CIK!$A$1:$A$99999,CIK!$B$1:$B$99999,,0))),"SEC")</f>
        <v>SEC</v>
      </c>
      <c r="AE62" s="55" t="str">
        <f t="shared" si="21"/>
        <v>BC</v>
      </c>
      <c r="AF62" s="56" t="str">
        <f t="shared" si="22"/>
        <v>News</v>
      </c>
      <c r="AG62" s="55" t="str">
        <f t="shared" si="23"/>
        <v>News</v>
      </c>
      <c r="AH62" s="56" t="str">
        <f t="shared" si="24"/>
        <v>News</v>
      </c>
      <c r="AI62" s="56" t="str">
        <f t="shared" si="25"/>
        <v>News</v>
      </c>
      <c r="AJ62" s="56" t="str">
        <f t="shared" si="26"/>
        <v>News</v>
      </c>
      <c r="AK62" s="55" t="str">
        <f t="shared" si="27"/>
        <v>News</v>
      </c>
      <c r="AL62" s="55" t="str">
        <f t="shared" si="28"/>
        <v>OC</v>
      </c>
      <c r="AM62" s="55" t="str">
        <f t="shared" si="29"/>
        <v>WW</v>
      </c>
      <c r="AN62" s="55" t="str">
        <f t="shared" si="30"/>
        <v>FIN</v>
      </c>
      <c r="AO62" s="55" t="str">
        <f t="shared" si="31"/>
        <v>OI</v>
      </c>
      <c r="AP62" s="55" t="str">
        <f t="shared" si="32"/>
        <v>IB</v>
      </c>
      <c r="AQ62" s="55" t="str">
        <f t="shared" si="33"/>
        <v>SI</v>
      </c>
      <c r="AR62" s="55" t="str">
        <f t="shared" si="34"/>
        <v>SS</v>
      </c>
      <c r="AS62" s="57" t="str">
        <f t="shared" si="35"/>
        <v>ROIC</v>
      </c>
      <c r="AT62" s="55" t="str">
        <f t="shared" si="36"/>
        <v>DR</v>
      </c>
      <c r="AU62" s="58" t="str">
        <f t="shared" si="37"/>
        <v>SOH</v>
      </c>
      <c r="AV62" s="55"/>
    </row>
    <row r="63" spans="1:48" ht="14" customHeight="1" x14ac:dyDescent="0.2">
      <c r="A63" s="151" t="s">
        <v>252</v>
      </c>
      <c r="B63" s="152" t="s">
        <v>253</v>
      </c>
      <c r="C63" s="139" t="s">
        <v>254</v>
      </c>
      <c r="F63" s="154" t="s">
        <v>17218</v>
      </c>
      <c r="G63" s="151" t="e" vm="62">
        <v>#VALUE!</v>
      </c>
      <c r="H63" s="167" t="s">
        <v>46</v>
      </c>
      <c r="I63" s="154" t="str" cm="1">
        <f t="array" ref="I63">_FV(G63,"Description")</f>
        <v>ALX Oncology Holdings Inc. is a clinical-stage immuno-oncology company. The Company is focused on helping patients fight cancer by developing a pipeline of product candidates based on protein engineering and oncology led by the cluster of differentiation 47 (CD47) blocker. It is developing a checkpoint inhibitor designed to have an affinity for CD47 and to avoid the limitations caused by hematologic toxicities inherent in other CD47 blocking approaches. Its lead product candidate, evorpacept, is a CD47 blocking biologic in development as a combination therapy with other anti-cancer agents for treatment of various oncology indications, including myelodysplastic syndromes (MDS), acute myeloid leukemia (AML), head and neck squamous cell carcinomas (HNSCC), gastric and breast cancer. Its preclinical program is focused on developing ALTA-002, which combines its signal regulatory protein alpha (SIRPa) and toll-like receptor 9 agonist antibody conjugate (TRAAC).</v>
      </c>
      <c r="J63" s="125" cm="1">
        <f t="array" ref="J63">_FV(G63,"Market cap",TRUE)/1000000000</f>
        <v>0.36802170000000001</v>
      </c>
      <c r="K63" s="99" cm="1">
        <f t="array" ref="K63">_FV(G63,"Price")</f>
        <v>9.0299999999999994</v>
      </c>
      <c r="L63" s="74" t="s">
        <v>47</v>
      </c>
      <c r="M63" s="155" cm="1">
        <f t="array" ref="M63">_FV(G63,"Shares outstanding",TRUE)/1000000</f>
        <v>40.755450000000003</v>
      </c>
      <c r="N63" s="156">
        <v>15.46</v>
      </c>
      <c r="O63" s="159">
        <v>0.19389999999999999</v>
      </c>
      <c r="P63" s="102" t="s">
        <v>14206</v>
      </c>
      <c r="Q63" s="157" t="s">
        <v>16602</v>
      </c>
      <c r="R63" s="157" t="s">
        <v>16603</v>
      </c>
      <c r="S63" s="158">
        <v>34.22</v>
      </c>
      <c r="T63" s="157" t="s">
        <v>16604</v>
      </c>
      <c r="U63" s="157" t="s">
        <v>16361</v>
      </c>
      <c r="V63" s="140" t="s">
        <v>16605</v>
      </c>
      <c r="W63" s="156" t="s">
        <v>13871</v>
      </c>
      <c r="X63" s="156">
        <v>11.52</v>
      </c>
      <c r="Y63" s="52" cm="1">
        <f t="array" ref="Y63">(K63-(_FV(G63,"52 week high",TRUE)))/(_FV(G63,"52 week high",TRUE))</f>
        <v>-0.55735294117647061</v>
      </c>
      <c r="Z63" s="52" cm="1">
        <f t="array" ref="Z63">(K63-(_FV(G63,"52 week low",TRUE)))/(_FV(G63,"52 week low",TRUE))</f>
        <v>0.55154639175257714</v>
      </c>
      <c r="AA63" s="8"/>
      <c r="AB63" s="55" t="str">
        <f t="shared" si="19"/>
        <v>Twitter</v>
      </c>
      <c r="AC63" s="55" t="str">
        <f t="shared" si="20"/>
        <v>Twitter</v>
      </c>
      <c r="AD63" s="56" t="str">
        <f>HYPERLINK(_xlfn.CONCAT("https://www.sec.gov/edgar/browse/?CIK=",(_xlfn.XLOOKUP(A63,CIK!$A$1:$A$99999,CIK!$B$1:$B$99999,,0))),"SEC")</f>
        <v>SEC</v>
      </c>
      <c r="AE63" s="55" t="str">
        <f t="shared" si="21"/>
        <v>BC</v>
      </c>
      <c r="AF63" s="56" t="str">
        <f t="shared" si="22"/>
        <v>News</v>
      </c>
      <c r="AG63" s="55" t="str">
        <f t="shared" si="23"/>
        <v>News</v>
      </c>
      <c r="AH63" s="56" t="str">
        <f t="shared" si="24"/>
        <v>News</v>
      </c>
      <c r="AI63" s="56" t="str">
        <f t="shared" si="25"/>
        <v>News</v>
      </c>
      <c r="AJ63" s="56" t="str">
        <f t="shared" si="26"/>
        <v>News</v>
      </c>
      <c r="AK63" s="55" t="str">
        <f t="shared" si="27"/>
        <v>News</v>
      </c>
      <c r="AL63" s="55" t="str">
        <f t="shared" si="28"/>
        <v>OC</v>
      </c>
      <c r="AM63" s="55" t="str">
        <f t="shared" si="29"/>
        <v>WW</v>
      </c>
      <c r="AN63" s="55" t="str">
        <f t="shared" si="30"/>
        <v>FIN</v>
      </c>
      <c r="AO63" s="55" t="str">
        <f t="shared" si="31"/>
        <v>OI</v>
      </c>
      <c r="AP63" s="55" t="str">
        <f t="shared" si="32"/>
        <v>IB</v>
      </c>
      <c r="AQ63" s="55" t="str">
        <f t="shared" si="33"/>
        <v>SI</v>
      </c>
      <c r="AR63" s="55" t="str">
        <f t="shared" si="34"/>
        <v>SS</v>
      </c>
      <c r="AS63" s="57" t="str">
        <f t="shared" si="35"/>
        <v>ROIC</v>
      </c>
      <c r="AT63" s="55" t="str">
        <f t="shared" si="36"/>
        <v>DR</v>
      </c>
      <c r="AU63" s="58" t="str">
        <f t="shared" si="37"/>
        <v>SOH</v>
      </c>
      <c r="AV63" s="55"/>
    </row>
    <row r="64" spans="1:48" ht="14" customHeight="1" x14ac:dyDescent="0.2">
      <c r="A64" s="151" t="s">
        <v>264</v>
      </c>
      <c r="B64" s="152" t="s">
        <v>265</v>
      </c>
      <c r="C64" s="139" t="s">
        <v>266</v>
      </c>
      <c r="E64" s="153">
        <v>1</v>
      </c>
      <c r="F64" s="154" t="s">
        <v>17221</v>
      </c>
      <c r="G64" s="151" t="e" vm="63">
        <v>#VALUE!</v>
      </c>
      <c r="H64" s="167" t="s">
        <v>46</v>
      </c>
      <c r="I64" s="154" t="str" cm="1">
        <f t="array" ref="I64">_FV(G64,"Description")</f>
        <v>Nuvation Bio Inc. is a clinical-stage biopharmaceutical company. The Company is engaged in developing differentiated and novel therapeutic candidates focused on treating patients with cancer. The Company is advancing six wholly owned compounds that have resulted from drug discovery and development programs, which include NUV-422 a cyclin-dependent kinase (CDK) inhibitor, NUV-868 a bromodomain and extra terminal (BET) inhibitor, NUV-569 a Wee1 inhibitor, an A2A adenosine receptor inhibitor program, and a drug-drug conjugate (DDC) platform. Its lead product candidate, NUV-422, is a selective small molecule inhibitor of CDK 2, 4 and 6. Its second product candidate is NUV-868, a BD2-selective oral small molecule BET inhibitor. It is developing, including NUV-569, NUV-569 is a differentiated oral small molecule selective inhibitor of Wee1 kinase, an important regulator of deoxyribonucleic acid (DNA) damage repair. Its subsidiaries include Nuvation Holdings, LLC and RePharmation Ltd.</v>
      </c>
      <c r="J64" s="125" cm="1">
        <f t="array" ref="J64">_FV(G64,"Market cap",TRUE)/1000000000</f>
        <v>0.51540660000000005</v>
      </c>
      <c r="K64" s="99" cm="1">
        <f t="array" ref="K64">_FV(G64,"Price")</f>
        <v>2.36</v>
      </c>
      <c r="L64" s="74" t="s">
        <v>109</v>
      </c>
      <c r="M64" s="155" cm="1">
        <f t="array" ref="M64">_FV(G64,"Shares outstanding",TRUE)/1000000</f>
        <v>218.39259999999999</v>
      </c>
      <c r="N64" s="156">
        <v>129.59</v>
      </c>
      <c r="O64" s="159">
        <v>5.57E-2</v>
      </c>
      <c r="P64" s="102" t="s">
        <v>14301</v>
      </c>
      <c r="Q64" s="157" t="s">
        <v>16358</v>
      </c>
      <c r="R64" s="157" t="s">
        <v>16606</v>
      </c>
      <c r="S64" s="158">
        <v>68.81</v>
      </c>
      <c r="T64" s="157" t="s">
        <v>16607</v>
      </c>
      <c r="U64" s="157" t="s">
        <v>16608</v>
      </c>
      <c r="V64" s="140" t="s">
        <v>14848</v>
      </c>
      <c r="W64" s="156" t="s">
        <v>2415</v>
      </c>
      <c r="X64" s="156">
        <v>48.63</v>
      </c>
      <c r="Y64" s="52" cm="1">
        <f t="array" ref="Y64">(K64-(_FV(G64,"52 week high",TRUE)))/(_FV(G64,"52 week high",TRUE))</f>
        <v>-0.6211878009630819</v>
      </c>
      <c r="Z64" s="52" cm="1">
        <f t="array" ref="Z64">(K64-(_FV(G64,"52 week low",TRUE)))/(_FV(G64,"52 week low",TRUE))</f>
        <v>0.48427672955974826</v>
      </c>
      <c r="AA64" s="8"/>
      <c r="AB64" s="55" t="str">
        <f t="shared" ref="AB64:AB94" si="38">HYPERLINK(_xlfn.CONCAT("https://twitter.com/search?q=%24",A64,"&amp;src=typed_query&amp;f=live&amp;pf=on"),"Twitter")</f>
        <v>Twitter</v>
      </c>
      <c r="AC64" s="55" t="str">
        <f t="shared" ref="AC64:AC94" si="39">HYPERLINK(_xlfn.CONCAT("https://twitter.com/search?q=%24",A64,"%20-%22discord.gg%22%20-%22database%22%20-%22chat%22%20-%22ultraalgo%22%20-%22signal%22%20-%22discord%22%20-%22chatroom%22%20-%22influencer%22%20-%22discord.io%22&amp;src=typed_query&amp;f=live"),"Twitter")</f>
        <v>Twitter</v>
      </c>
      <c r="AD64" s="56" t="str">
        <f>HYPERLINK(_xlfn.CONCAT("https://www.sec.gov/edgar/browse/?CIK=",(_xlfn.XLOOKUP(A64,CIK!$A$1:$A$99999,CIK!$B$1:$B$99999,,0))),"SEC")</f>
        <v>SEC</v>
      </c>
      <c r="AE64" s="55" t="str">
        <f t="shared" ref="AE64:AE94" si="40">HYPERLINK(_xlfn.CONCAT("https://duckduckgo.com/?q=%5cprofiles+biocentury+",B64),"BC")</f>
        <v>BC</v>
      </c>
      <c r="AF64" s="56" t="str">
        <f t="shared" ref="AF64:AF94" si="41">HYPERLINK(_xlfn.CONCAT("https://endpts.com/?s=",LEFT(B64,FIND(" ",B64)-1)),"News")</f>
        <v>News</v>
      </c>
      <c r="AG64" s="55" t="str">
        <f t="shared" ref="AG64:AG94" si="42">HYPERLINK(_xlfn.CONCAT("https://www.evaluate.com/vantage-search?search_api_fulltext=",LEFT(B64,FIND(" ",B64)-1)),"News")</f>
        <v>News</v>
      </c>
      <c r="AH64" s="56" t="str">
        <f t="shared" ref="AH64:AH94" si="43">HYPERLINK(_xlfn.CONCAT("https://www.biopharmadive.com/search/?q=",LEFT(B64,FIND(" ",B64)-1)),"News")</f>
        <v>News</v>
      </c>
      <c r="AI64" s="56" t="str">
        <f t="shared" ref="AI64:AI94" si="44">HYPERLINK(_xlfn.CONCAT("https://www.biospace.com/news/?Keywords=",LEFT(B64,FIND(" ",B64)-1)),"News")</f>
        <v>News</v>
      </c>
      <c r="AJ64" s="56" t="str">
        <f t="shared" ref="AJ64:AJ94" si="45">HYPERLINK(_xlfn.CONCAT("https://www.fiercebiotech.com/search-results?fulltext_search=",LEFT(B64,FIND(" ",B64)-1)),"News")</f>
        <v>News</v>
      </c>
      <c r="AK64" s="55" t="str">
        <f t="shared" ref="AK64:AK94" si="46">HYPERLINK(_xlfn.CONCAT("https://news.google.com/search?q=",B64),"News")</f>
        <v>News</v>
      </c>
      <c r="AL64" s="55" t="str">
        <f t="shared" ref="AL64:AL94" si="47">HYPERLINK(_xlfn.CONCAT("https://www.nasdaq.com/market-activity/stocks/",A64,"/option-chain"),"OC")</f>
        <v>OC</v>
      </c>
      <c r="AM64" s="55" t="str">
        <f t="shared" ref="AM64:AM94" si="48">HYPERLINK(_xlfn.CONCAT("https://whalewisdom.com/stock/",A64),"WW")</f>
        <v>WW</v>
      </c>
      <c r="AN64" s="55" t="str">
        <f t="shared" ref="AN64:AN94" si="49">HYPERLINK(_xlfn.CONCAT("https://fintel.io/n/us/",A64),"FIN")</f>
        <v>FIN</v>
      </c>
      <c r="AO64" s="55" t="str">
        <f t="shared" ref="AO64:AO94" si="50">HYPERLINK(_xlfn.CONCAT("http://openinsider.com/search?q=",A64),"OI")</f>
        <v>OI</v>
      </c>
      <c r="AP64" s="55" t="str">
        <f t="shared" ref="AP64:AP94" si="51">HYPERLINK(_xlfn.CONCAT("https://iborrowdesk.com/report/",A64),"IB")</f>
        <v>IB</v>
      </c>
      <c r="AQ64" s="55" t="str">
        <f t="shared" ref="AQ64:AQ94" si="52">HYPERLINK(_xlfn.CONCAT("https://www.nasdaq.com/market-activity/stocks/",A64,"/short-interest"),"SI")</f>
        <v>SI</v>
      </c>
      <c r="AR64" s="55" t="str">
        <f t="shared" ref="AR64:AR94" si="53">HYPERLINK(_xlfn.CONCAT("https://shortsqueeze.com/?symbol=",A64),"SS")</f>
        <v>SS</v>
      </c>
      <c r="AS64" s="57" t="str">
        <f t="shared" ref="AS64:AS94" si="54">HYPERLINK(_xlfn.CONCAT("https://roic.ai/company/",A64),"ROIC")</f>
        <v>ROIC</v>
      </c>
      <c r="AT64" s="55" t="str">
        <f t="shared" ref="AT64:AT94" si="55">HYPERLINK(_xlfn.CONCAT("https://www.dataroma.com/m/stock.php?sym=",A64),"DR")</f>
        <v>DR</v>
      </c>
      <c r="AU64" s="58" t="str">
        <f t="shared" ref="AU64:AU94" si="56">HYPERLINK(_xlfn.CONCAT("https://www.sharesoutstandinghistory.com/?symbol=",A64),"SOH")</f>
        <v>SOH</v>
      </c>
      <c r="AV64" s="55"/>
    </row>
    <row r="65" spans="1:48" ht="14" customHeight="1" x14ac:dyDescent="0.2">
      <c r="A65" s="151" t="s">
        <v>423</v>
      </c>
      <c r="B65" s="152" t="s">
        <v>424</v>
      </c>
      <c r="C65" s="139" t="s">
        <v>425</v>
      </c>
      <c r="E65" s="153">
        <v>2</v>
      </c>
      <c r="F65" s="154" t="s">
        <v>426</v>
      </c>
      <c r="G65" s="151" t="e" vm="64">
        <v>#VALUE!</v>
      </c>
      <c r="H65" s="167" t="s">
        <v>46</v>
      </c>
      <c r="I65" s="154" t="str" cm="1">
        <f t="array" ref="I65">_FV(G65,"Description")</f>
        <v>Nektar Therapeutics is a research-based biopharmaceutical company, which is focused on discovering and developing medicines in areas of unmet medical need. The Company's research and development pipeline of new investigational drugs includes potential therapies for oncology, immunology and virology. In oncology, it is studying several immuno-oncology (I-O) drug candidates, including bempegaldesleukin, NKTR-255 and NKTR-262. In immunology, it is focused on addressing imbalances in the immune system to restore the body's self-tolerance mechanisms and achieve immune homeostasis. In autoimmune disorders, its IL-2 T-regulatory cell stimulator NKTR-358 is being clinically studied in systemic lupus erythematosus, ulcerative colitis, psoriasis and atopic dermatitis. Its programs in virology area include studying bempegaldesleukin in treating individuals affected with COVID-19, and a preclinical research collaboration with Gilead Sciences Inc. (Gilead) to test the combination of NKTR-255.</v>
      </c>
      <c r="J65" s="125" cm="1">
        <f t="array" ref="J65">_FV(G65,"Market cap",TRUE)/1000000000</f>
        <v>0.43605440000000001</v>
      </c>
      <c r="K65" s="99" cm="1">
        <f t="array" ref="K65">_FV(G65,"Price")</f>
        <v>2.3199999999999998</v>
      </c>
      <c r="L65" s="74" t="s">
        <v>47</v>
      </c>
      <c r="M65" s="155" cm="1">
        <f t="array" ref="M65">_FV(G65,"Shares outstanding",TRUE)/1000000</f>
        <v>187.9545</v>
      </c>
      <c r="N65" s="156">
        <v>185.52</v>
      </c>
      <c r="O65" s="159">
        <v>7.46E-2</v>
      </c>
      <c r="P65" s="102" t="s">
        <v>13981</v>
      </c>
      <c r="Q65" s="157" t="s">
        <v>16613</v>
      </c>
      <c r="R65" s="157" t="s">
        <v>16614</v>
      </c>
      <c r="S65" s="158">
        <v>16.61</v>
      </c>
      <c r="T65" s="157" t="s">
        <v>16615</v>
      </c>
      <c r="U65" s="157" t="s">
        <v>16616</v>
      </c>
      <c r="V65" s="140" t="s">
        <v>14848</v>
      </c>
      <c r="W65" s="156" t="s">
        <v>14448</v>
      </c>
      <c r="X65" s="156">
        <v>7.14</v>
      </c>
      <c r="Y65" s="52" cm="1">
        <f t="array" ref="Y65">(K65-(_FV(G65,"52 week high",TRUE)))/(_FV(G65,"52 week high",TRUE))</f>
        <v>-0.79982743744607421</v>
      </c>
      <c r="Z65" s="52" cm="1">
        <f t="array" ref="Z65">(K65-(_FV(G65,"52 week low",TRUE)))/(_FV(G65,"52 week low",TRUE))</f>
        <v>0.16582914572864313</v>
      </c>
      <c r="AA65" s="8"/>
      <c r="AB65" s="55" t="str">
        <f t="shared" si="38"/>
        <v>Twitter</v>
      </c>
      <c r="AC65" s="55" t="str">
        <f t="shared" si="39"/>
        <v>Twitter</v>
      </c>
      <c r="AD65" s="56" t="str">
        <f>HYPERLINK(_xlfn.CONCAT("https://www.sec.gov/edgar/browse/?CIK=",(_xlfn.XLOOKUP(A65,CIK!$A$1:$A$99999,CIK!$B$1:$B$99999,,0))),"SEC")</f>
        <v>SEC</v>
      </c>
      <c r="AE65" s="55" t="str">
        <f t="shared" si="40"/>
        <v>BC</v>
      </c>
      <c r="AF65" s="56" t="str">
        <f t="shared" si="41"/>
        <v>News</v>
      </c>
      <c r="AG65" s="55" t="str">
        <f t="shared" si="42"/>
        <v>News</v>
      </c>
      <c r="AH65" s="56" t="str">
        <f t="shared" si="43"/>
        <v>News</v>
      </c>
      <c r="AI65" s="56" t="str">
        <f t="shared" si="44"/>
        <v>News</v>
      </c>
      <c r="AJ65" s="56" t="str">
        <f t="shared" si="45"/>
        <v>News</v>
      </c>
      <c r="AK65" s="55" t="str">
        <f t="shared" si="46"/>
        <v>News</v>
      </c>
      <c r="AL65" s="55" t="str">
        <f t="shared" si="47"/>
        <v>OC</v>
      </c>
      <c r="AM65" s="55" t="str">
        <f t="shared" si="48"/>
        <v>WW</v>
      </c>
      <c r="AN65" s="55" t="str">
        <f t="shared" si="49"/>
        <v>FIN</v>
      </c>
      <c r="AO65" s="55" t="str">
        <f t="shared" si="50"/>
        <v>OI</v>
      </c>
      <c r="AP65" s="55" t="str">
        <f t="shared" si="51"/>
        <v>IB</v>
      </c>
      <c r="AQ65" s="55" t="str">
        <f t="shared" si="52"/>
        <v>SI</v>
      </c>
      <c r="AR65" s="55" t="str">
        <f t="shared" si="53"/>
        <v>SS</v>
      </c>
      <c r="AS65" s="57" t="str">
        <f t="shared" si="54"/>
        <v>ROIC</v>
      </c>
      <c r="AT65" s="55" t="str">
        <f t="shared" si="55"/>
        <v>DR</v>
      </c>
      <c r="AU65" s="58" t="str">
        <f t="shared" si="56"/>
        <v>SOH</v>
      </c>
      <c r="AV65" s="55"/>
    </row>
    <row r="66" spans="1:48" ht="14" customHeight="1" x14ac:dyDescent="0.2">
      <c r="A66" s="151" t="s">
        <v>162</v>
      </c>
      <c r="B66" s="152" t="s">
        <v>163</v>
      </c>
      <c r="C66" s="139" t="s">
        <v>164</v>
      </c>
      <c r="E66" s="153">
        <v>3</v>
      </c>
      <c r="F66" s="154" t="s">
        <v>17280</v>
      </c>
      <c r="G66" s="151" t="e" vm="65">
        <v>#VALUE!</v>
      </c>
      <c r="H66" s="167" t="s">
        <v>46</v>
      </c>
      <c r="I66" s="154" t="str" cm="1">
        <f t="array" ref="I66">_FV(G66,"Description")</f>
        <v>Veru Inc. is an oncology biopharmaceutical company. The Company is focused on developing medicines for the management of breast and prostate cancers. The Company's FC2 segment consists of its commercial product, FC2. The Pharmaceuticals segment includes activities related to multiple drug products under clinical development and ENTADFI, a treatment for benign prostatic hyperplasia. It has a commercial Sexual Health Division, which includes two products, such as ENTADFI, a treatment for benign prostatic hyperplasia (BPH), and the FC2 Female Condom (Internal Condom) (FC2), for the dual protection against unplanned pregnancy and the transmission of sexually transmitted infections. Its breast cancer drug pipeline has four clinical development programs for two drugs, such as enobosarm, an oral selective androgen receptor targeting agonist, and sabizabulin, an oral cytoskeleton disruptor. Its prostate cancer drug pipeline includes sabizabulin, VERU-100 and zuclomiphene citrate.</v>
      </c>
      <c r="J66" s="125" cm="1">
        <f t="array" ref="J66">_FV(G66,"Market cap",TRUE)/1000000000</f>
        <v>0.51679430000000004</v>
      </c>
      <c r="K66" s="99" cm="1">
        <f t="array" ref="K66">_FV(G66,"Price")</f>
        <v>6.41</v>
      </c>
      <c r="L66" s="74" t="s">
        <v>47</v>
      </c>
      <c r="M66" s="155" cm="1">
        <f t="array" ref="M66">_FV(G66,"Shares outstanding",TRUE)/1000000</f>
        <v>80.623130000000003</v>
      </c>
      <c r="N66" s="156">
        <v>65.02</v>
      </c>
      <c r="O66" s="159">
        <v>0.20380000000000001</v>
      </c>
      <c r="P66" s="102" t="s">
        <v>14391</v>
      </c>
      <c r="Q66" s="157" t="s">
        <v>16609</v>
      </c>
      <c r="R66" s="157" t="s">
        <v>16610</v>
      </c>
      <c r="S66" s="158">
        <v>8.36</v>
      </c>
      <c r="T66" s="157" t="s">
        <v>16611</v>
      </c>
      <c r="U66" s="157" t="s">
        <v>16612</v>
      </c>
      <c r="V66" s="140" t="s">
        <v>14848</v>
      </c>
      <c r="W66" s="156" t="s">
        <v>14473</v>
      </c>
      <c r="X66" s="156">
        <v>2.5299999999999998</v>
      </c>
      <c r="Y66" s="52" cm="1">
        <f t="array" ref="Y66">(K66-(_FV(G66,"52 week high",TRUE)))/(_FV(G66,"52 week high",TRUE))</f>
        <v>-0.73890020366598774</v>
      </c>
      <c r="Z66" s="52" cm="1">
        <f t="array" ref="Z66">(K66-(_FV(G66,"52 week low",TRUE)))/(_FV(G66,"52 week low",TRUE))</f>
        <v>0.47695852534562222</v>
      </c>
      <c r="AA66" s="8"/>
      <c r="AB66" s="55" t="str">
        <f t="shared" si="38"/>
        <v>Twitter</v>
      </c>
      <c r="AC66" s="55" t="str">
        <f t="shared" si="39"/>
        <v>Twitter</v>
      </c>
      <c r="AD66" s="56" t="str">
        <f>HYPERLINK(_xlfn.CONCAT("https://www.sec.gov/edgar/browse/?CIK=",(_xlfn.XLOOKUP(A66,CIK!$A$1:$A$99999,CIK!$B$1:$B$99999,,0))),"SEC")</f>
        <v>SEC</v>
      </c>
      <c r="AE66" s="55" t="str">
        <f t="shared" si="40"/>
        <v>BC</v>
      </c>
      <c r="AF66" s="56" t="str">
        <f t="shared" si="41"/>
        <v>News</v>
      </c>
      <c r="AG66" s="55" t="str">
        <f t="shared" si="42"/>
        <v>News</v>
      </c>
      <c r="AH66" s="56" t="str">
        <f t="shared" si="43"/>
        <v>News</v>
      </c>
      <c r="AI66" s="56" t="str">
        <f t="shared" si="44"/>
        <v>News</v>
      </c>
      <c r="AJ66" s="56" t="str">
        <f t="shared" si="45"/>
        <v>News</v>
      </c>
      <c r="AK66" s="55" t="str">
        <f t="shared" si="46"/>
        <v>News</v>
      </c>
      <c r="AL66" s="55" t="str">
        <f t="shared" si="47"/>
        <v>OC</v>
      </c>
      <c r="AM66" s="55" t="str">
        <f t="shared" si="48"/>
        <v>WW</v>
      </c>
      <c r="AN66" s="55" t="str">
        <f t="shared" si="49"/>
        <v>FIN</v>
      </c>
      <c r="AO66" s="55" t="str">
        <f t="shared" si="50"/>
        <v>OI</v>
      </c>
      <c r="AP66" s="55" t="str">
        <f t="shared" si="51"/>
        <v>IB</v>
      </c>
      <c r="AQ66" s="55" t="str">
        <f t="shared" si="52"/>
        <v>SI</v>
      </c>
      <c r="AR66" s="55" t="str">
        <f t="shared" si="53"/>
        <v>SS</v>
      </c>
      <c r="AS66" s="57" t="str">
        <f t="shared" si="54"/>
        <v>ROIC</v>
      </c>
      <c r="AT66" s="55" t="str">
        <f t="shared" si="55"/>
        <v>DR</v>
      </c>
      <c r="AU66" s="58" t="str">
        <f t="shared" si="56"/>
        <v>SOH</v>
      </c>
      <c r="AV66" s="55"/>
    </row>
    <row r="67" spans="1:48" ht="14" customHeight="1" x14ac:dyDescent="0.2">
      <c r="A67" s="151" t="s">
        <v>200</v>
      </c>
      <c r="B67" s="152" t="s">
        <v>201</v>
      </c>
      <c r="C67" s="139" t="s">
        <v>202</v>
      </c>
      <c r="D67" s="153" t="s">
        <v>58</v>
      </c>
      <c r="E67" s="153">
        <v>0</v>
      </c>
      <c r="F67" s="154" t="s">
        <v>17220</v>
      </c>
      <c r="G67" s="151" t="e" vm="66">
        <v>#VALUE!</v>
      </c>
      <c r="H67" s="167" t="s">
        <v>46</v>
      </c>
      <c r="I67" s="154" t="str" cm="1">
        <f t="array" ref="I67">_FV(G67,"Description")</f>
        <v>Caribou Biosciences, Inc. is a clinical-stage genome-editing biopharmaceutical company. The Company is developing transformative clustered regularly interspaced short palindromic repeats (CRISPR) therapies for patients with devastating diseases. The Company’s CRISPR platform, CRISPR hybrid RNA-DNA (chRDNA), enables superior genome-editing precision to develop cell therapies that are specifically engineered for enhanced persistence. It is advancing a pipeline of allogeneic, or off-the-shelf, chimeric antigen receptor (CAR)-T (CAR-T) and CAR-natural killer (CAR-NK) cell therapies for the treatment of patients with hematologic malignancies and solid tumors. Its lead product candidate, CB-010, is a clinical-stage allogeneic anti-CD19 CAR-T cell therapy with programmed cell death protein 1 (PD-1) removed from the CAR-T cell surface by a genome-edited knockout of the PDCDI gene. The Company’s product candidate also includes CB-011, CB-012 and CB-012.</v>
      </c>
      <c r="J67" s="125" cm="1">
        <f t="array" ref="J67">_FV(G67,"Market cap",TRUE)/1000000000</f>
        <v>0.38979999999999998</v>
      </c>
      <c r="K67" s="99" cm="1">
        <f t="array" ref="K67">_FV(G67,"Price")</f>
        <v>6.39</v>
      </c>
      <c r="L67" s="74" t="s">
        <v>47</v>
      </c>
      <c r="M67" s="155" cm="1">
        <f t="array" ref="M67">_FV(G67,"Shares outstanding",TRUE)/1000000</f>
        <v>61.001559999999998</v>
      </c>
      <c r="N67" s="156">
        <v>43.2</v>
      </c>
      <c r="O67" s="159">
        <v>6.0499999999999998E-2</v>
      </c>
      <c r="P67" s="102" t="s">
        <v>14311</v>
      </c>
      <c r="Q67" s="157" t="s">
        <v>16617</v>
      </c>
      <c r="R67" s="157" t="s">
        <v>16618</v>
      </c>
      <c r="S67" s="158">
        <v>36.17</v>
      </c>
      <c r="T67" s="157" t="s">
        <v>16619</v>
      </c>
      <c r="U67" s="157" t="s">
        <v>16620</v>
      </c>
      <c r="V67" s="140" t="s">
        <v>14848</v>
      </c>
      <c r="W67" s="156" t="s">
        <v>14464</v>
      </c>
      <c r="X67" s="156">
        <v>10.65</v>
      </c>
      <c r="Y67" s="52" cm="1">
        <f t="array" ref="Y67">(K67-(_FV(G67,"52 week high",TRUE)))/(_FV(G67,"52 week high",TRUE))</f>
        <v>-0.51554207733131163</v>
      </c>
      <c r="Z67" s="52" cm="1">
        <f t="array" ref="Z67">(K67-(_FV(G67,"52 week low",TRUE)))/(_FV(G67,"52 week low",TRUE))</f>
        <v>0.30674846625766872</v>
      </c>
      <c r="AA67" s="8"/>
      <c r="AB67" s="55" t="str">
        <f t="shared" si="38"/>
        <v>Twitter</v>
      </c>
      <c r="AC67" s="55" t="str">
        <f t="shared" si="39"/>
        <v>Twitter</v>
      </c>
      <c r="AD67" s="56" t="str">
        <f>HYPERLINK(_xlfn.CONCAT("https://www.sec.gov/edgar/browse/?CIK=",(_xlfn.XLOOKUP(A67,CIK!$A$1:$A$99999,CIK!$B$1:$B$99999,,0))),"SEC")</f>
        <v>SEC</v>
      </c>
      <c r="AE67" s="55" t="str">
        <f t="shared" si="40"/>
        <v>BC</v>
      </c>
      <c r="AF67" s="56" t="str">
        <f t="shared" si="41"/>
        <v>News</v>
      </c>
      <c r="AG67" s="55" t="str">
        <f t="shared" si="42"/>
        <v>News</v>
      </c>
      <c r="AH67" s="56" t="str">
        <f t="shared" si="43"/>
        <v>News</v>
      </c>
      <c r="AI67" s="56" t="str">
        <f t="shared" si="44"/>
        <v>News</v>
      </c>
      <c r="AJ67" s="56" t="str">
        <f t="shared" si="45"/>
        <v>News</v>
      </c>
      <c r="AK67" s="55" t="str">
        <f t="shared" si="46"/>
        <v>News</v>
      </c>
      <c r="AL67" s="55" t="str">
        <f t="shared" si="47"/>
        <v>OC</v>
      </c>
      <c r="AM67" s="55" t="str">
        <f t="shared" si="48"/>
        <v>WW</v>
      </c>
      <c r="AN67" s="55" t="str">
        <f t="shared" si="49"/>
        <v>FIN</v>
      </c>
      <c r="AO67" s="55" t="str">
        <f t="shared" si="50"/>
        <v>OI</v>
      </c>
      <c r="AP67" s="55" t="str">
        <f t="shared" si="51"/>
        <v>IB</v>
      </c>
      <c r="AQ67" s="55" t="str">
        <f t="shared" si="52"/>
        <v>SI</v>
      </c>
      <c r="AR67" s="55" t="str">
        <f t="shared" si="53"/>
        <v>SS</v>
      </c>
      <c r="AS67" s="57" t="str">
        <f t="shared" si="54"/>
        <v>ROIC</v>
      </c>
      <c r="AT67" s="55" t="str">
        <f t="shared" si="55"/>
        <v>DR</v>
      </c>
      <c r="AU67" s="58" t="str">
        <f t="shared" si="56"/>
        <v>SOH</v>
      </c>
      <c r="AV67" s="55"/>
    </row>
    <row r="68" spans="1:48" ht="14" customHeight="1" x14ac:dyDescent="0.2">
      <c r="A68" s="151" t="s">
        <v>508</v>
      </c>
      <c r="B68" s="152" t="s">
        <v>509</v>
      </c>
      <c r="C68" s="139" t="s">
        <v>510</v>
      </c>
      <c r="F68" s="154" t="s">
        <v>17219</v>
      </c>
      <c r="G68" s="151" t="e" vm="67">
        <v>#VALUE!</v>
      </c>
      <c r="H68" s="167" t="s">
        <v>46</v>
      </c>
      <c r="I68" s="154" t="str" cm="1">
        <f t="array" ref="I68">_FV(G68,"Description")</f>
        <v>NGM Biopharmaceuticals, Inc. is a biopharmaceutical company. The Company is focused on discovering and developing novel, potentially life-changing medicines based on scientific understanding of key biological pathways underlying cancer, retinal diseases and liver and metabolic diseases. The Company’s robust portfolio of product candidates include NGM707, NGM831, NGM438, NGM120, NGM621, aldafermin and MK-3655. NGM707 is a dual antagonist monoclonal antibody that is designed to improve patient immune responses to tumors by inhibiting both Immunoglobulin-like transcript 2 (ILT2) and Immunoglobulin-like transcript 4 (ILT4). NGM831 is an antagonist antibody that is designed to block the interaction of Immunoglobulin-like transcript 3 (ILT3) with fibronectin, a key component of the tumor stroma, as well as other cognate ligands. NGM438 is an antagonist antibody that is designed to inhibit leukocyte-associated immunoglobulin-like receptor 1 (LAIR1) and promote anti-tumor immune responses.</v>
      </c>
      <c r="J68" s="125" cm="1">
        <f t="array" ref="J68">_FV(G68,"Market cap",TRUE)/1000000000</f>
        <v>0.41598590000000002</v>
      </c>
      <c r="K68" s="99" cm="1">
        <f t="array" ref="K68">_FV(G68,"Price")</f>
        <v>5.09</v>
      </c>
      <c r="L68" s="74" t="s">
        <v>47</v>
      </c>
      <c r="M68" s="155" cm="1">
        <f t="array" ref="M68">_FV(G68,"Shares outstanding",TRUE)/1000000</f>
        <v>81.726110000000006</v>
      </c>
      <c r="N68" s="156">
        <v>36.5</v>
      </c>
      <c r="O68" s="159">
        <v>8.9800000000000005E-2</v>
      </c>
      <c r="P68" s="102" t="s">
        <v>14136</v>
      </c>
      <c r="Q68" s="157" t="s">
        <v>16626</v>
      </c>
      <c r="R68" s="157" t="s">
        <v>16627</v>
      </c>
      <c r="S68" s="158">
        <v>28.83</v>
      </c>
      <c r="T68" s="157" t="s">
        <v>16628</v>
      </c>
      <c r="U68" s="157" t="s">
        <v>16629</v>
      </c>
      <c r="V68" s="140" t="s">
        <v>14848</v>
      </c>
      <c r="W68" s="156" t="s">
        <v>14440</v>
      </c>
      <c r="X68" s="156">
        <v>6.5</v>
      </c>
      <c r="Y68" s="52" cm="1">
        <f t="array" ref="Y68">(K68-(_FV(G68,"52 week high",TRUE)))/(_FV(G68,"52 week high",TRUE))</f>
        <v>-0.7210958904109589</v>
      </c>
      <c r="Z68" s="52" cm="1">
        <f t="array" ref="Z68">(K68-(_FV(G68,"52 week low",TRUE)))/(_FV(G68,"52 week low",TRUE))</f>
        <v>0.74315068493150682</v>
      </c>
      <c r="AA68" s="8"/>
      <c r="AB68" s="55" t="str">
        <f t="shared" si="38"/>
        <v>Twitter</v>
      </c>
      <c r="AC68" s="55" t="str">
        <f t="shared" si="39"/>
        <v>Twitter</v>
      </c>
      <c r="AD68" s="56" t="str">
        <f>HYPERLINK(_xlfn.CONCAT("https://www.sec.gov/edgar/browse/?CIK=",(_xlfn.XLOOKUP(A68,CIK!$A$1:$A$99999,CIK!$B$1:$B$99999,,0))),"SEC")</f>
        <v>SEC</v>
      </c>
      <c r="AE68" s="55" t="str">
        <f t="shared" si="40"/>
        <v>BC</v>
      </c>
      <c r="AF68" s="56" t="str">
        <f t="shared" si="41"/>
        <v>News</v>
      </c>
      <c r="AG68" s="55" t="str">
        <f t="shared" si="42"/>
        <v>News</v>
      </c>
      <c r="AH68" s="56" t="str">
        <f t="shared" si="43"/>
        <v>News</v>
      </c>
      <c r="AI68" s="56" t="str">
        <f t="shared" si="44"/>
        <v>News</v>
      </c>
      <c r="AJ68" s="56" t="str">
        <f t="shared" si="45"/>
        <v>News</v>
      </c>
      <c r="AK68" s="55" t="str">
        <f t="shared" si="46"/>
        <v>News</v>
      </c>
      <c r="AL68" s="55" t="str">
        <f t="shared" si="47"/>
        <v>OC</v>
      </c>
      <c r="AM68" s="55" t="str">
        <f t="shared" si="48"/>
        <v>WW</v>
      </c>
      <c r="AN68" s="55" t="str">
        <f t="shared" si="49"/>
        <v>FIN</v>
      </c>
      <c r="AO68" s="55" t="str">
        <f t="shared" si="50"/>
        <v>OI</v>
      </c>
      <c r="AP68" s="55" t="str">
        <f t="shared" si="51"/>
        <v>IB</v>
      </c>
      <c r="AQ68" s="55" t="str">
        <f t="shared" si="52"/>
        <v>SI</v>
      </c>
      <c r="AR68" s="55" t="str">
        <f t="shared" si="53"/>
        <v>SS</v>
      </c>
      <c r="AS68" s="57" t="str">
        <f t="shared" si="54"/>
        <v>ROIC</v>
      </c>
      <c r="AT68" s="55" t="str">
        <f t="shared" si="55"/>
        <v>DR</v>
      </c>
      <c r="AU68" s="58" t="str">
        <f t="shared" si="56"/>
        <v>SOH</v>
      </c>
      <c r="AV68" s="55"/>
    </row>
    <row r="69" spans="1:48" ht="14" customHeight="1" x14ac:dyDescent="0.2">
      <c r="A69" s="160" t="s">
        <v>126</v>
      </c>
      <c r="B69" s="152" t="s">
        <v>127</v>
      </c>
      <c r="C69" s="139" t="s">
        <v>128</v>
      </c>
      <c r="E69" s="153">
        <v>2</v>
      </c>
      <c r="F69" s="154" t="s">
        <v>129</v>
      </c>
      <c r="G69" s="160" t="e" vm="68">
        <v>#VALUE!</v>
      </c>
      <c r="H69" s="167" t="s">
        <v>46</v>
      </c>
      <c r="I69" s="154" t="str" cm="1">
        <f t="array" ref="I69">_FV(G69,"Description")</f>
        <v>Aura Biosciences, Inc. is a clinical-stage biotechnology company focused on developing virus-like drug conjugates (VDCs), a novel class of therapies for the treatment of multiple oncology indications. The Company’s lead VDC candidate, AU-011 (belzupacap sarotalocan), consists of a virus-like particle conjugated with an anti-cancer agent. AU-011 consists of human papilloma virus (HPV)-derived VLP conjugated to hundreds of infrared laser-activated molecules. AU-011 selectively targets and destroys cancer cells and activates the immune system with the potential to create long-lasting anti-tumor immunity. AU-011 is in development for ocular cancers, with an ongoing Phase II dose escalation clinical trial evaluating first-line treatment of choroidal melanoma. It seeks to develop AU-011 across its ocular oncology franchise including for the treatment of patients with choroidal metastases. In addition, the Company is developing AU-011 for the treatment of non-muscle invasive bladder cancer.</v>
      </c>
      <c r="J69" s="125" cm="1">
        <f t="array" ref="J69">_FV(G69,"Market cap",TRUE)/1000000000</f>
        <v>0.38837699999999997</v>
      </c>
      <c r="K69" s="99" cm="1">
        <f t="array" ref="K69">_FV(G69,"Price")</f>
        <v>10.5</v>
      </c>
      <c r="L69" s="74" t="s">
        <v>47</v>
      </c>
      <c r="M69" s="155" cm="1">
        <f t="array" ref="M69">_FV(G69,"Shares outstanding",TRUE)/1000000</f>
        <v>36.988280000000003</v>
      </c>
      <c r="N69" s="156">
        <v>14.61</v>
      </c>
      <c r="O69" s="159">
        <v>1.7999999999999999E-2</v>
      </c>
      <c r="P69" s="102" t="s">
        <v>14333</v>
      </c>
      <c r="Q69" s="157" t="s">
        <v>16621</v>
      </c>
      <c r="R69" s="157" t="s">
        <v>16622</v>
      </c>
      <c r="S69" s="158">
        <v>50.34</v>
      </c>
      <c r="T69" s="157" t="s">
        <v>16623</v>
      </c>
      <c r="U69" s="157" t="s">
        <v>16624</v>
      </c>
      <c r="V69" s="140" t="s">
        <v>16625</v>
      </c>
      <c r="W69" s="156" t="s">
        <v>14470</v>
      </c>
      <c r="X69" s="156">
        <v>11.63</v>
      </c>
      <c r="Y69" s="52" cm="1">
        <f t="array" ref="Y69">(K69-(_FV(G69,"52 week high",TRUE)))/(_FV(G69,"52 week high",TRUE))</f>
        <v>-0.57712444623439385</v>
      </c>
      <c r="Z69" s="52" cm="1">
        <f t="array" ref="Z69">(K69-(_FV(G69,"52 week low",TRUE)))/(_FV(G69,"52 week low",TRUE))</f>
        <v>0.11346765641569463</v>
      </c>
      <c r="AA69" s="8"/>
      <c r="AB69" s="55" t="str">
        <f t="shared" si="38"/>
        <v>Twitter</v>
      </c>
      <c r="AC69" s="55" t="str">
        <f t="shared" si="39"/>
        <v>Twitter</v>
      </c>
      <c r="AD69" s="56" t="str">
        <f>HYPERLINK(_xlfn.CONCAT("https://www.sec.gov/edgar/browse/?CIK=",(_xlfn.XLOOKUP(A69,CIK!$A$1:$A$99999,CIK!$B$1:$B$99999,,0))),"SEC")</f>
        <v>SEC</v>
      </c>
      <c r="AE69" s="55" t="str">
        <f t="shared" si="40"/>
        <v>BC</v>
      </c>
      <c r="AF69" s="56" t="str">
        <f t="shared" si="41"/>
        <v>News</v>
      </c>
      <c r="AG69" s="55" t="str">
        <f t="shared" si="42"/>
        <v>News</v>
      </c>
      <c r="AH69" s="56" t="str">
        <f t="shared" si="43"/>
        <v>News</v>
      </c>
      <c r="AI69" s="56" t="str">
        <f t="shared" si="44"/>
        <v>News</v>
      </c>
      <c r="AJ69" s="56" t="str">
        <f t="shared" si="45"/>
        <v>News</v>
      </c>
      <c r="AK69" s="55" t="str">
        <f t="shared" si="46"/>
        <v>News</v>
      </c>
      <c r="AL69" s="55" t="str">
        <f t="shared" si="47"/>
        <v>OC</v>
      </c>
      <c r="AM69" s="55" t="str">
        <f t="shared" si="48"/>
        <v>WW</v>
      </c>
      <c r="AN69" s="55" t="str">
        <f t="shared" si="49"/>
        <v>FIN</v>
      </c>
      <c r="AO69" s="55" t="str">
        <f t="shared" si="50"/>
        <v>OI</v>
      </c>
      <c r="AP69" s="55" t="str">
        <f t="shared" si="51"/>
        <v>IB</v>
      </c>
      <c r="AQ69" s="55" t="str">
        <f t="shared" si="52"/>
        <v>SI</v>
      </c>
      <c r="AR69" s="55" t="str">
        <f t="shared" si="53"/>
        <v>SS</v>
      </c>
      <c r="AS69" s="57" t="str">
        <f t="shared" si="54"/>
        <v>ROIC</v>
      </c>
      <c r="AT69" s="55" t="str">
        <f t="shared" si="55"/>
        <v>DR</v>
      </c>
      <c r="AU69" s="58" t="str">
        <f t="shared" si="56"/>
        <v>SOH</v>
      </c>
      <c r="AV69" s="55"/>
    </row>
    <row r="70" spans="1:48" ht="14" customHeight="1" x14ac:dyDescent="0.2">
      <c r="A70" s="151" t="s">
        <v>579</v>
      </c>
      <c r="B70" s="152" t="s">
        <v>580</v>
      </c>
      <c r="C70" s="139" t="s">
        <v>581</v>
      </c>
      <c r="F70" s="154" t="s">
        <v>581</v>
      </c>
      <c r="G70" s="151" t="e" vm="69">
        <v>#VALUE!</v>
      </c>
      <c r="H70" s="167" t="s">
        <v>46</v>
      </c>
      <c r="I70" s="154" t="str" cm="1">
        <f t="array" ref="I70">_FV(G70,"Description")</f>
        <v>PMV Pharmaceuticals, Inc. is a precision oncology company, which is engaged in the discovery and development of small molecule, tumor-agnostic therapies targeting p53. The Company’s lead product candidate, PC14586, is an orally available small molecule designed to potently and selectively correct p53 misfolding caused by a specific p53 mutation, Y220C, while sparing wild type p53. PC14586 is designed to restore the wild-type conformation by occupying the crevice created by the tyrosine to cysteine mutation in amino acid position 220. The Company is also using its precision oncology platform to develop a pipeline of oral small molecule product candidates, which structurally correct other p53 hotspot mutations to restore their wild-type function and product candidates that target certain cancers where wild-type p53 function is silenced.</v>
      </c>
      <c r="J70" s="125" cm="1">
        <f t="array" ref="J70">_FV(G70,"Market cap",TRUE)/1000000000</f>
        <v>0.36304019999999998</v>
      </c>
      <c r="K70" s="99" cm="1">
        <f t="array" ref="K70">_FV(G70,"Price")</f>
        <v>7.95</v>
      </c>
      <c r="L70" s="74" t="s">
        <v>47</v>
      </c>
      <c r="M70" s="155" cm="1">
        <f t="array" ref="M70">_FV(G70,"Shares outstanding",TRUE)/1000000</f>
        <v>45.665430000000001</v>
      </c>
      <c r="N70" s="156">
        <v>27.39</v>
      </c>
      <c r="O70" s="159">
        <v>0.25390000000000001</v>
      </c>
      <c r="P70" s="102" t="s">
        <v>14232</v>
      </c>
      <c r="Q70" s="157" t="s">
        <v>16634</v>
      </c>
      <c r="R70" s="157" t="s">
        <v>16635</v>
      </c>
      <c r="S70" s="158">
        <v>43.17</v>
      </c>
      <c r="T70" s="157" t="s">
        <v>16636</v>
      </c>
      <c r="U70" s="157" t="s">
        <v>16637</v>
      </c>
      <c r="V70" s="140" t="s">
        <v>14848</v>
      </c>
      <c r="W70" s="156" t="s">
        <v>14379</v>
      </c>
      <c r="X70" s="156">
        <v>22.75</v>
      </c>
      <c r="Y70" s="52" cm="1">
        <f t="array" ref="Y70">(K70-(_FV(G70,"52 week high",TRUE)))/(_FV(G70,"52 week high",TRUE))</f>
        <v>-0.67236760766536163</v>
      </c>
      <c r="Z70" s="52" cm="1">
        <f t="array" ref="Z70">(K70-(_FV(G70,"52 week low",TRUE)))/(_FV(G70,"52 week low",TRUE))</f>
        <v>5.0198150594451769E-2</v>
      </c>
      <c r="AA70" s="8"/>
      <c r="AB70" s="55" t="str">
        <f t="shared" si="38"/>
        <v>Twitter</v>
      </c>
      <c r="AC70" s="55" t="str">
        <f t="shared" si="39"/>
        <v>Twitter</v>
      </c>
      <c r="AD70" s="56" t="str">
        <f>HYPERLINK(_xlfn.CONCAT("https://www.sec.gov/edgar/browse/?CIK=",(_xlfn.XLOOKUP(A70,CIK!$A$1:$A$99999,CIK!$B$1:$B$99999,,0))),"SEC")</f>
        <v>SEC</v>
      </c>
      <c r="AE70" s="55" t="str">
        <f t="shared" si="40"/>
        <v>BC</v>
      </c>
      <c r="AF70" s="56" t="str">
        <f t="shared" si="41"/>
        <v>News</v>
      </c>
      <c r="AG70" s="55" t="str">
        <f t="shared" si="42"/>
        <v>News</v>
      </c>
      <c r="AH70" s="56" t="str">
        <f t="shared" si="43"/>
        <v>News</v>
      </c>
      <c r="AI70" s="56" t="str">
        <f t="shared" si="44"/>
        <v>News</v>
      </c>
      <c r="AJ70" s="56" t="str">
        <f t="shared" si="45"/>
        <v>News</v>
      </c>
      <c r="AK70" s="55" t="str">
        <f t="shared" si="46"/>
        <v>News</v>
      </c>
      <c r="AL70" s="55" t="str">
        <f t="shared" si="47"/>
        <v>OC</v>
      </c>
      <c r="AM70" s="55" t="str">
        <f t="shared" si="48"/>
        <v>WW</v>
      </c>
      <c r="AN70" s="55" t="str">
        <f t="shared" si="49"/>
        <v>FIN</v>
      </c>
      <c r="AO70" s="55" t="str">
        <f t="shared" si="50"/>
        <v>OI</v>
      </c>
      <c r="AP70" s="55" t="str">
        <f t="shared" si="51"/>
        <v>IB</v>
      </c>
      <c r="AQ70" s="55" t="str">
        <f t="shared" si="52"/>
        <v>SI</v>
      </c>
      <c r="AR70" s="55" t="str">
        <f t="shared" si="53"/>
        <v>SS</v>
      </c>
      <c r="AS70" s="57" t="str">
        <f t="shared" si="54"/>
        <v>ROIC</v>
      </c>
      <c r="AT70" s="55" t="str">
        <f t="shared" si="55"/>
        <v>DR</v>
      </c>
      <c r="AU70" s="58" t="str">
        <f t="shared" si="56"/>
        <v>SOH</v>
      </c>
      <c r="AV70" s="55"/>
    </row>
    <row r="71" spans="1:48" s="61" customFormat="1" ht="14" customHeight="1" x14ac:dyDescent="0.2">
      <c r="A71" s="151" t="s">
        <v>244</v>
      </c>
      <c r="B71" s="152" t="s">
        <v>245</v>
      </c>
      <c r="C71" s="139" t="s">
        <v>246</v>
      </c>
      <c r="D71" s="153"/>
      <c r="E71" s="153"/>
      <c r="F71" s="154" t="s">
        <v>17284</v>
      </c>
      <c r="G71" s="151" t="e" vm="70">
        <v>#VALUE!</v>
      </c>
      <c r="H71" s="167" t="s">
        <v>46</v>
      </c>
      <c r="I71" s="154" t="str" cm="1">
        <f t="array" ref="I71">_FV(G71,"Description")</f>
        <v>I-Mab is a China-based company mainly engaged in the development of innovative global biotechnology. The Company's main businesses include engaging in track record in innovation, developing innovative drug candidates and conduct clinical validation of the assets and commercialization. The Company's pipeline is composed of ten clinical-stage assets and ten preclinical assets, among which seven assets have moved to Phase 2 or Phase 3 clinical trial stage. Its pipeline is expected to yield three near-term NDA filings and/or product launches, including felzartamab for multiple myeloma (MM), eftansomatropin alfa for pediatric growth hormone deficiency (PGHD), and potentially lemzoparlimab for myelodysplastic syndromes (MDS) and later for acute myeloid leukemia (AML) and non-Hodgkin's lymphoma (NHL).</v>
      </c>
      <c r="J71" s="125" cm="1">
        <f t="array" ref="J71">_FV(G71,"Market cap",TRUE)/1000000000</f>
        <v>0.56174820000000003</v>
      </c>
      <c r="K71" s="99" cm="1">
        <f t="array" ref="K71">_FV(G71,"Price")</f>
        <v>6.76</v>
      </c>
      <c r="L71" s="74" t="s">
        <v>47</v>
      </c>
      <c r="M71" s="155" cm="1">
        <f t="array" ref="M71">_FV(G71,"Shares outstanding",TRUE)/1000000</f>
        <v>83.098839999999996</v>
      </c>
      <c r="N71" s="156">
        <v>25.73</v>
      </c>
      <c r="O71" s="156" t="s">
        <v>59</v>
      </c>
      <c r="P71" s="102" t="s">
        <v>14176</v>
      </c>
      <c r="Q71" s="157" t="s">
        <v>14869</v>
      </c>
      <c r="R71" s="157" t="s">
        <v>16645</v>
      </c>
      <c r="S71" s="158" t="s">
        <v>14848</v>
      </c>
      <c r="T71" s="157" t="s">
        <v>16646</v>
      </c>
      <c r="U71" s="157" t="s">
        <v>16647</v>
      </c>
      <c r="V71" s="140" t="s">
        <v>14848</v>
      </c>
      <c r="W71" s="156" t="s">
        <v>14419</v>
      </c>
      <c r="X71" s="156">
        <v>7.31</v>
      </c>
      <c r="Y71" s="52" cm="1">
        <f t="array" ref="Y71">(K71-(_FV(G71,"52 week high",TRUE)))/(_FV(G71,"52 week high",TRUE))</f>
        <v>-0.77162162162162173</v>
      </c>
      <c r="Z71" s="52" cm="1">
        <f t="array" ref="Z71">(K71-(_FV(G71,"52 week low",TRUE)))/(_FV(G71,"52 week low",TRUE))</f>
        <v>1.1191222570532915</v>
      </c>
      <c r="AA71" s="8"/>
      <c r="AB71" s="55" t="str">
        <f t="shared" si="38"/>
        <v>Twitter</v>
      </c>
      <c r="AC71" s="55" t="str">
        <f t="shared" si="39"/>
        <v>Twitter</v>
      </c>
      <c r="AD71" s="56" t="str">
        <f>HYPERLINK(_xlfn.CONCAT("https://www.sec.gov/edgar/browse/?CIK=",(_xlfn.XLOOKUP(A71,CIK!$A$1:$A$99999,CIK!$B$1:$B$99999,,0))),"SEC")</f>
        <v>SEC</v>
      </c>
      <c r="AE71" s="55" t="str">
        <f t="shared" si="40"/>
        <v>BC</v>
      </c>
      <c r="AF71" s="56" t="e">
        <f t="shared" si="41"/>
        <v>#VALUE!</v>
      </c>
      <c r="AG71" s="55" t="e">
        <f t="shared" si="42"/>
        <v>#VALUE!</v>
      </c>
      <c r="AH71" s="56" t="e">
        <f t="shared" si="43"/>
        <v>#VALUE!</v>
      </c>
      <c r="AI71" s="56" t="e">
        <f t="shared" si="44"/>
        <v>#VALUE!</v>
      </c>
      <c r="AJ71" s="56" t="e">
        <f t="shared" si="45"/>
        <v>#VALUE!</v>
      </c>
      <c r="AK71" s="55" t="str">
        <f t="shared" si="46"/>
        <v>News</v>
      </c>
      <c r="AL71" s="55" t="str">
        <f t="shared" si="47"/>
        <v>OC</v>
      </c>
      <c r="AM71" s="55" t="str">
        <f t="shared" si="48"/>
        <v>WW</v>
      </c>
      <c r="AN71" s="55" t="str">
        <f t="shared" si="49"/>
        <v>FIN</v>
      </c>
      <c r="AO71" s="55" t="str">
        <f t="shared" si="50"/>
        <v>OI</v>
      </c>
      <c r="AP71" s="55" t="str">
        <f t="shared" si="51"/>
        <v>IB</v>
      </c>
      <c r="AQ71" s="55" t="str">
        <f t="shared" si="52"/>
        <v>SI</v>
      </c>
      <c r="AR71" s="55" t="str">
        <f t="shared" si="53"/>
        <v>SS</v>
      </c>
      <c r="AS71" s="57" t="str">
        <f t="shared" si="54"/>
        <v>ROIC</v>
      </c>
      <c r="AT71" s="55" t="str">
        <f t="shared" si="55"/>
        <v>DR</v>
      </c>
      <c r="AU71" s="58" t="str">
        <f t="shared" si="56"/>
        <v>SOH</v>
      </c>
      <c r="AV71" s="55"/>
    </row>
    <row r="72" spans="1:48" s="61" customFormat="1" ht="14" customHeight="1" x14ac:dyDescent="0.2">
      <c r="A72" s="151" t="s">
        <v>122</v>
      </c>
      <c r="B72" s="152" t="s">
        <v>123</v>
      </c>
      <c r="C72" s="139" t="s">
        <v>124</v>
      </c>
      <c r="D72" s="153"/>
      <c r="E72" s="153">
        <v>2</v>
      </c>
      <c r="F72" s="154" t="s">
        <v>125</v>
      </c>
      <c r="G72" s="151" t="e" vm="71">
        <v>#VALUE!</v>
      </c>
      <c r="H72" s="167" t="s">
        <v>46</v>
      </c>
      <c r="I72" s="154" t="str" cm="1">
        <f t="array" ref="I72">_FV(G72,"Description")</f>
        <v>MacroGenics, Inc. is a biopharmaceutical company that is focused on developing and commercializing antibody-based therapeutics for the treatment of cancer. It is developing product candidates that target various tumor-associated antigens and immune checkpoint molecules. Its lead pipeline program is MGC018, an antibody-drug conjugate (ADC) that targets B7-H3, a molecule in the B7 family of immune regulator proteins that is expressed by several different tumor types. It is also developing enoblituzumab, an Fc-optimized monoclonal antibody (mAb) that targets B7-H3 and molecules that target programmed cell death protein 1 (PD-1), a protein that is important in the regulation of the immune system's response to cancer. Its clinical pipeline includes two bispecific DART product candidates that co-engage both PD-1 and lymphocyte-activation gene 3 (LAG-3) (tebotelimab), and PD-1 and cytotoxic T-lymphocyte-associated protein 4 (CTLA-4) (lorigerlimab). In addition, it is also developing MGD024.</v>
      </c>
      <c r="J72" s="125" cm="1">
        <f t="array" ref="J72">_FV(G72,"Market cap",TRUE)/1000000000</f>
        <v>0.35594150000000002</v>
      </c>
      <c r="K72" s="99" cm="1">
        <f t="array" ref="K72">_FV(G72,"Price")</f>
        <v>5.79</v>
      </c>
      <c r="L72" s="74" t="s">
        <v>47</v>
      </c>
      <c r="M72" s="155" cm="1">
        <f t="array" ref="M72">_FV(G72,"Shares outstanding",TRUE)/1000000</f>
        <v>61.47522</v>
      </c>
      <c r="N72" s="156">
        <v>50.09</v>
      </c>
      <c r="O72" s="159">
        <v>8.2699999999999996E-2</v>
      </c>
      <c r="P72" s="102" t="s">
        <v>13974</v>
      </c>
      <c r="Q72" s="157" t="s">
        <v>16356</v>
      </c>
      <c r="R72" s="157" t="s">
        <v>16630</v>
      </c>
      <c r="S72" s="158">
        <v>74.400000000000006</v>
      </c>
      <c r="T72" s="157" t="s">
        <v>16631</v>
      </c>
      <c r="U72" s="157" t="s">
        <v>16632</v>
      </c>
      <c r="V72" s="140" t="s">
        <v>16633</v>
      </c>
      <c r="W72" s="156" t="s">
        <v>13875</v>
      </c>
      <c r="X72" s="156">
        <v>2.95</v>
      </c>
      <c r="Y72" s="52" cm="1">
        <f t="array" ref="Y72">(K72-(_FV(G72,"52 week high",TRUE)))/(_FV(G72,"52 week high",TRUE))</f>
        <v>-0.5636774679728711</v>
      </c>
      <c r="Z72" s="52" cm="1">
        <f t="array" ref="Z72">(K72-(_FV(G72,"52 week low",TRUE)))/(_FV(G72,"52 week low",TRUE))</f>
        <v>1.7183098591549297</v>
      </c>
      <c r="AA72" s="8"/>
      <c r="AB72" s="55" t="str">
        <f t="shared" si="38"/>
        <v>Twitter</v>
      </c>
      <c r="AC72" s="55" t="str">
        <f t="shared" si="39"/>
        <v>Twitter</v>
      </c>
      <c r="AD72" s="56" t="str">
        <f>HYPERLINK(_xlfn.CONCAT("https://www.sec.gov/edgar/browse/?CIK=",(_xlfn.XLOOKUP(A72,CIK!$A$1:$A$99999,CIK!$B$1:$B$99999,,0))),"SEC")</f>
        <v>SEC</v>
      </c>
      <c r="AE72" s="55" t="str">
        <f t="shared" si="40"/>
        <v>BC</v>
      </c>
      <c r="AF72" s="56" t="str">
        <f t="shared" si="41"/>
        <v>News</v>
      </c>
      <c r="AG72" s="55" t="str">
        <f t="shared" si="42"/>
        <v>News</v>
      </c>
      <c r="AH72" s="56" t="str">
        <f t="shared" si="43"/>
        <v>News</v>
      </c>
      <c r="AI72" s="56" t="str">
        <f t="shared" si="44"/>
        <v>News</v>
      </c>
      <c r="AJ72" s="56" t="str">
        <f t="shared" si="45"/>
        <v>News</v>
      </c>
      <c r="AK72" s="55" t="str">
        <f t="shared" si="46"/>
        <v>News</v>
      </c>
      <c r="AL72" s="55" t="str">
        <f t="shared" si="47"/>
        <v>OC</v>
      </c>
      <c r="AM72" s="55" t="str">
        <f t="shared" si="48"/>
        <v>WW</v>
      </c>
      <c r="AN72" s="55" t="str">
        <f t="shared" si="49"/>
        <v>FIN</v>
      </c>
      <c r="AO72" s="55" t="str">
        <f t="shared" si="50"/>
        <v>OI</v>
      </c>
      <c r="AP72" s="55" t="str">
        <f t="shared" si="51"/>
        <v>IB</v>
      </c>
      <c r="AQ72" s="55" t="str">
        <f t="shared" si="52"/>
        <v>SI</v>
      </c>
      <c r="AR72" s="55" t="str">
        <f t="shared" si="53"/>
        <v>SS</v>
      </c>
      <c r="AS72" s="57" t="str">
        <f t="shared" si="54"/>
        <v>ROIC</v>
      </c>
      <c r="AT72" s="55" t="str">
        <f t="shared" si="55"/>
        <v>DR</v>
      </c>
      <c r="AU72" s="58" t="str">
        <f t="shared" si="56"/>
        <v>SOH</v>
      </c>
      <c r="AV72" s="55"/>
    </row>
    <row r="73" spans="1:48" s="61" customFormat="1" ht="14" customHeight="1" x14ac:dyDescent="0.2">
      <c r="A73" s="151" t="s">
        <v>69</v>
      </c>
      <c r="B73" s="152" t="s">
        <v>70</v>
      </c>
      <c r="C73" s="139" t="s">
        <v>44</v>
      </c>
      <c r="D73" s="153"/>
      <c r="E73" s="153"/>
      <c r="F73" s="154" t="s">
        <v>17241</v>
      </c>
      <c r="G73" s="151" t="e" vm="72">
        <v>#VALUE!</v>
      </c>
      <c r="H73" s="167" t="s">
        <v>46</v>
      </c>
      <c r="I73" s="154" t="str" cm="1">
        <f t="array" ref="I73">_FV(G73,"Description")</f>
        <v>BioAtla, Inc. is a clinical-stage biopharmaceutical company focused on developing antibody-based therapeutics for the treatment of solid tumor cancer. The Company’s product candidate includes BA3011 (Mecbotamab vedotin), BA3021 (Ozuriftabmab vedotin) and BA3071 (Ozuriftabmab vedotin). The Company’s lead product candidate, BA3011, is a conditionally active biologics (CAB) antibody-drug conjugates (ADC) that targets AXL that is protein kinase receptor. BA3021 is developing a CAB antibody drug conjugate directed against receptor tyrosine kinase such as orphan receptor 2 (ROR2). BA3071 is therapeutic for multiple solid tumor indications, including renal cell carcinoma, NSCLC, small cell lung cancer, hepatocellular carcinoma, melanoma, bladder cancer, gastric cancer and cervical cancer. It has initiated a Phase I/II dose-escalation trial of BA3071 as monotherapy and in combination with an anti-PD-1 antibody with expansion cohorts to be enrolled upon identification of the recommended dose.</v>
      </c>
      <c r="J73" s="125" cm="1">
        <f t="array" ref="J73">_FV(G73,"Market cap",TRUE)/1000000000</f>
        <v>0.164682</v>
      </c>
      <c r="K73" s="99" cm="1">
        <f t="array" ref="K73">_FV(G73,"Price")</f>
        <v>3.48</v>
      </c>
      <c r="L73" s="74" t="s">
        <v>47</v>
      </c>
      <c r="M73" s="155" cm="1">
        <f t="array" ref="M73">_FV(G73,"Shares outstanding",TRUE)/1000000</f>
        <v>47.322400000000002</v>
      </c>
      <c r="N73" s="156">
        <v>30.59</v>
      </c>
      <c r="O73" s="159">
        <v>0.15079999999999999</v>
      </c>
      <c r="P73" s="102" t="s">
        <v>14253</v>
      </c>
      <c r="Q73" s="157" t="s">
        <v>16638</v>
      </c>
      <c r="R73" s="157" t="s">
        <v>16639</v>
      </c>
      <c r="S73" s="158">
        <v>27.2</v>
      </c>
      <c r="T73" s="157" t="s">
        <v>16640</v>
      </c>
      <c r="U73" s="157" t="s">
        <v>16641</v>
      </c>
      <c r="V73" s="140" t="s">
        <v>16642</v>
      </c>
      <c r="W73" s="156" t="s">
        <v>14453</v>
      </c>
      <c r="X73" s="156">
        <v>7.69</v>
      </c>
      <c r="Y73" s="52" cm="1">
        <f t="array" ref="Y73">(K73-(_FV(G73,"52 week high",TRUE)))/(_FV(G73,"52 week high",TRUE))</f>
        <v>-0.71358024691358024</v>
      </c>
      <c r="Z73" s="52" cm="1">
        <f t="array" ref="Z73">(K73-(_FV(G73,"52 week low",TRUE)))/(_FV(G73,"52 week low",TRUE))</f>
        <v>0.73134328358208978</v>
      </c>
      <c r="AA73" s="8"/>
      <c r="AB73" s="55" t="str">
        <f t="shared" si="38"/>
        <v>Twitter</v>
      </c>
      <c r="AC73" s="55" t="str">
        <f t="shared" si="39"/>
        <v>Twitter</v>
      </c>
      <c r="AD73" s="56" t="str">
        <f>HYPERLINK(_xlfn.CONCAT("https://www.sec.gov/edgar/browse/?CIK=",(_xlfn.XLOOKUP(A73,CIK!$A$1:$A$99999,CIK!$B$1:$B$99999,,0))),"SEC")</f>
        <v>SEC</v>
      </c>
      <c r="AE73" s="55" t="str">
        <f t="shared" si="40"/>
        <v>BC</v>
      </c>
      <c r="AF73" s="56" t="str">
        <f t="shared" si="41"/>
        <v>News</v>
      </c>
      <c r="AG73" s="55" t="str">
        <f t="shared" si="42"/>
        <v>News</v>
      </c>
      <c r="AH73" s="56" t="str">
        <f t="shared" si="43"/>
        <v>News</v>
      </c>
      <c r="AI73" s="56" t="str">
        <f t="shared" si="44"/>
        <v>News</v>
      </c>
      <c r="AJ73" s="56" t="str">
        <f t="shared" si="45"/>
        <v>News</v>
      </c>
      <c r="AK73" s="55" t="str">
        <f t="shared" si="46"/>
        <v>News</v>
      </c>
      <c r="AL73" s="55" t="str">
        <f t="shared" si="47"/>
        <v>OC</v>
      </c>
      <c r="AM73" s="55" t="str">
        <f t="shared" si="48"/>
        <v>WW</v>
      </c>
      <c r="AN73" s="55" t="str">
        <f t="shared" si="49"/>
        <v>FIN</v>
      </c>
      <c r="AO73" s="55" t="str">
        <f t="shared" si="50"/>
        <v>OI</v>
      </c>
      <c r="AP73" s="55" t="str">
        <f t="shared" si="51"/>
        <v>IB</v>
      </c>
      <c r="AQ73" s="55" t="str">
        <f t="shared" si="52"/>
        <v>SI</v>
      </c>
      <c r="AR73" s="55" t="str">
        <f t="shared" si="53"/>
        <v>SS</v>
      </c>
      <c r="AS73" s="57" t="str">
        <f t="shared" si="54"/>
        <v>ROIC</v>
      </c>
      <c r="AT73" s="55" t="str">
        <f t="shared" si="55"/>
        <v>DR</v>
      </c>
      <c r="AU73" s="58" t="str">
        <f t="shared" si="56"/>
        <v>SOH</v>
      </c>
      <c r="AV73" s="55"/>
    </row>
    <row r="74" spans="1:48" s="88" customFormat="1" ht="14" customHeight="1" x14ac:dyDescent="0.2">
      <c r="A74" s="151" t="s">
        <v>774</v>
      </c>
      <c r="B74" s="152" t="s">
        <v>775</v>
      </c>
      <c r="C74" s="139" t="s">
        <v>767</v>
      </c>
      <c r="D74" s="153"/>
      <c r="E74" s="153"/>
      <c r="F74" s="154"/>
      <c r="G74" s="151" t="e" vm="73">
        <v>#VALUE!</v>
      </c>
      <c r="H74" s="167" t="s">
        <v>46</v>
      </c>
      <c r="I74" s="154" t="str" cm="1">
        <f t="array" ref="I74">_FV(G74,"Description")</f>
        <v>Monte Rosa Therapeutics, Inc. is a biopharmaceutical company. It is engaged in developing a portfolio of novel small molecule precision medicines that employ the body’s natural mechanisms to selectively degrade therapeutically relevant proteins. It develops a protein degradation platform, called Quantitative and Engineered Elimination of Neosubstrates (QuEEN), that enables it to identify protein targets and molecular glue degrader (MGD), product candidates that are designed to eliminate therapeutically relevant proteins. It focuses on therapeutic targets backed by biological and genetic rationale discovering and developing novel precision medicines. Its lead product candidate is MRT-2359, which is an orally bioavailable degrader of the translation termination factor protein GSPT1 in development initially for use in the treatment of cancers. Its programs are focused on delivering therapies to targets that have been considered undruggable or inadequately drugged in biological pathways.</v>
      </c>
      <c r="J74" s="125" cm="1">
        <f t="array" ref="J74">_FV(G74,"Market cap",TRUE)/1000000000</f>
        <v>0.35186109999999998</v>
      </c>
      <c r="K74" s="99" cm="1">
        <f t="array" ref="K74">_FV(G74,"Price")</f>
        <v>7.27</v>
      </c>
      <c r="L74" s="74" t="s">
        <v>47</v>
      </c>
      <c r="M74" s="155" cm="1">
        <f t="array" ref="M74">_FV(G74,"Shares outstanding",TRUE)/1000000</f>
        <v>48.399059999999999</v>
      </c>
      <c r="N74" s="156">
        <v>25.01</v>
      </c>
      <c r="O74" s="159">
        <v>0.2243</v>
      </c>
      <c r="P74" s="102" t="e">
        <v>#N/A</v>
      </c>
      <c r="Q74" s="157" t="e">
        <v>#N/A</v>
      </c>
      <c r="R74" s="157" t="e">
        <v>#N/A</v>
      </c>
      <c r="S74" s="158" t="e">
        <v>#N/A</v>
      </c>
      <c r="T74" s="157" t="e">
        <v>#N/A</v>
      </c>
      <c r="U74" s="157" t="e">
        <v>#N/A</v>
      </c>
      <c r="V74" s="140" t="e">
        <v>#N/A</v>
      </c>
      <c r="W74" s="156" t="s">
        <v>14530</v>
      </c>
      <c r="X74" s="156">
        <v>13.55</v>
      </c>
      <c r="Y74" s="52" cm="1">
        <f t="array" ref="Y74">(K74-(_FV(G74,"52 week high",TRUE)))/(_FV(G74,"52 week high",TRUE))</f>
        <v>-0.53217503217503215</v>
      </c>
      <c r="Z74" s="52" cm="1">
        <f t="array" ref="Z74">(K74-(_FV(G74,"52 week low",TRUE)))/(_FV(G74,"52 week low",TRUE))</f>
        <v>0.20165289256198343</v>
      </c>
      <c r="AA74" s="8"/>
      <c r="AB74" s="55" t="str">
        <f t="shared" si="38"/>
        <v>Twitter</v>
      </c>
      <c r="AC74" s="55" t="str">
        <f t="shared" si="39"/>
        <v>Twitter</v>
      </c>
      <c r="AD74" s="56" t="str">
        <f>HYPERLINK(_xlfn.CONCAT("https://www.sec.gov/edgar/browse/?CIK=",(_xlfn.XLOOKUP(A74,CIK!$A$1:$A$99999,CIK!$B$1:$B$99999,,0))),"SEC")</f>
        <v>SEC</v>
      </c>
      <c r="AE74" s="55" t="str">
        <f t="shared" si="40"/>
        <v>BC</v>
      </c>
      <c r="AF74" s="56" t="str">
        <f t="shared" si="41"/>
        <v>News</v>
      </c>
      <c r="AG74" s="55" t="str">
        <f t="shared" si="42"/>
        <v>News</v>
      </c>
      <c r="AH74" s="56" t="str">
        <f t="shared" si="43"/>
        <v>News</v>
      </c>
      <c r="AI74" s="56" t="str">
        <f t="shared" si="44"/>
        <v>News</v>
      </c>
      <c r="AJ74" s="56" t="str">
        <f t="shared" si="45"/>
        <v>News</v>
      </c>
      <c r="AK74" s="55" t="str">
        <f t="shared" si="46"/>
        <v>News</v>
      </c>
      <c r="AL74" s="55" t="str">
        <f t="shared" si="47"/>
        <v>OC</v>
      </c>
      <c r="AM74" s="55" t="str">
        <f t="shared" si="48"/>
        <v>WW</v>
      </c>
      <c r="AN74" s="55" t="str">
        <f t="shared" si="49"/>
        <v>FIN</v>
      </c>
      <c r="AO74" s="55" t="str">
        <f t="shared" si="50"/>
        <v>OI</v>
      </c>
      <c r="AP74" s="55" t="str">
        <f t="shared" si="51"/>
        <v>IB</v>
      </c>
      <c r="AQ74" s="55" t="str">
        <f t="shared" si="52"/>
        <v>SI</v>
      </c>
      <c r="AR74" s="55" t="str">
        <f t="shared" si="53"/>
        <v>SS</v>
      </c>
      <c r="AS74" s="57" t="str">
        <f t="shared" si="54"/>
        <v>ROIC</v>
      </c>
      <c r="AT74" s="55" t="str">
        <f t="shared" si="55"/>
        <v>DR</v>
      </c>
      <c r="AU74" s="58" t="str">
        <f t="shared" si="56"/>
        <v>SOH</v>
      </c>
      <c r="AV74" s="55"/>
    </row>
    <row r="75" spans="1:48" ht="14" customHeight="1" x14ac:dyDescent="0.2">
      <c r="A75" s="151" t="s">
        <v>327</v>
      </c>
      <c r="B75" s="152" t="s">
        <v>328</v>
      </c>
      <c r="C75" s="139" t="s">
        <v>329</v>
      </c>
      <c r="E75" s="153">
        <v>1</v>
      </c>
      <c r="F75" s="154" t="s">
        <v>17244</v>
      </c>
      <c r="G75" s="151" t="e" vm="74">
        <v>#VALUE!</v>
      </c>
      <c r="H75" s="167" t="s">
        <v>46</v>
      </c>
      <c r="I75" s="154" t="str" cm="1">
        <f t="array" ref="I75">_FV(G75,"Description")</f>
        <v>Adicet Bio, Inc. is a clinical stage biotechnology company, which discovers and develops allogeneic gamma delta T cell therapies for cancer. It is advancing a pipeline of off-the-shelf gamma delta T cells, engineered with chimeric antigen receptors (CAR) and T cell receptor-like antibodies (TCRL), to enhance selective tumor targeting, facilitate innate and adaptive anti-tumor immune response and improve persistence for durable activity in patients. Its lead product candidate, ADI-001, an allogeneic gamma delta T cell therapy expressing a CAR targeting CD20, is under Phase I study for the treatment of Non-Hodgkin's Lymphoma. Its pipeline also includes ADI-002, an allogeneic gamma delta CAR-T cell therapy expressing a GPC3-targeted CAR and a cell intrinsic soluble form of interluiken-15, for the treatment of solid tumors. In addition, it is engaged in discovery and preclinical stage activities of its pipeline of product candidates for both hematological malignancies and solid tumors.</v>
      </c>
      <c r="J75" s="125" cm="1">
        <f t="array" ref="J75">_FV(G75,"Market cap",TRUE)/1000000000</f>
        <v>0.37880580000000003</v>
      </c>
      <c r="K75" s="99" cm="1">
        <f t="array" ref="K75">_FV(G75,"Price")</f>
        <v>8.84</v>
      </c>
      <c r="L75" s="74" t="s">
        <v>47</v>
      </c>
      <c r="M75" s="155" cm="1">
        <f t="array" ref="M75">_FV(G75,"Shares outstanding",TRUE)/1000000</f>
        <v>42.85134</v>
      </c>
      <c r="N75" s="156">
        <v>24.15</v>
      </c>
      <c r="O75" s="159">
        <v>0.12809999999999999</v>
      </c>
      <c r="P75" s="102" t="s">
        <v>14216</v>
      </c>
      <c r="Q75" s="157" t="s">
        <v>15027</v>
      </c>
      <c r="R75" s="157" t="s">
        <v>16643</v>
      </c>
      <c r="S75" s="158">
        <v>52.16</v>
      </c>
      <c r="T75" s="157" t="s">
        <v>16644</v>
      </c>
      <c r="U75" s="157" t="s">
        <v>15064</v>
      </c>
      <c r="V75" s="140" t="s">
        <v>14848</v>
      </c>
      <c r="W75" s="156" t="s">
        <v>14488</v>
      </c>
      <c r="X75" s="156">
        <v>16.59</v>
      </c>
      <c r="Y75" s="52" cm="1">
        <f t="array" ref="Y75">(K75-(_FV(G75,"52 week high",TRUE)))/(_FV(G75,"52 week high",TRUE))</f>
        <v>-0.59579332418838593</v>
      </c>
      <c r="Z75" s="52" cm="1">
        <f t="array" ref="Z75">(K75-(_FV(G75,"52 week low",TRUE)))/(_FV(G75,"52 week low",TRUE))</f>
        <v>0.19137466307277629</v>
      </c>
      <c r="AA75" s="8"/>
      <c r="AB75" s="55" t="str">
        <f t="shared" si="38"/>
        <v>Twitter</v>
      </c>
      <c r="AC75" s="55" t="str">
        <f t="shared" si="39"/>
        <v>Twitter</v>
      </c>
      <c r="AD75" s="56" t="str">
        <f>HYPERLINK(_xlfn.CONCAT("https://www.sec.gov/edgar/browse/?CIK=",(_xlfn.XLOOKUP(A75,CIK!$A$1:$A$99999,CIK!$B$1:$B$99999,,0))),"SEC")</f>
        <v>SEC</v>
      </c>
      <c r="AE75" s="55" t="str">
        <f t="shared" si="40"/>
        <v>BC</v>
      </c>
      <c r="AF75" s="56" t="str">
        <f t="shared" si="41"/>
        <v>News</v>
      </c>
      <c r="AG75" s="55" t="str">
        <f t="shared" si="42"/>
        <v>News</v>
      </c>
      <c r="AH75" s="56" t="str">
        <f t="shared" si="43"/>
        <v>News</v>
      </c>
      <c r="AI75" s="56" t="str">
        <f t="shared" si="44"/>
        <v>News</v>
      </c>
      <c r="AJ75" s="56" t="str">
        <f t="shared" si="45"/>
        <v>News</v>
      </c>
      <c r="AK75" s="55" t="str">
        <f t="shared" si="46"/>
        <v>News</v>
      </c>
      <c r="AL75" s="55" t="str">
        <f t="shared" si="47"/>
        <v>OC</v>
      </c>
      <c r="AM75" s="55" t="str">
        <f t="shared" si="48"/>
        <v>WW</v>
      </c>
      <c r="AN75" s="55" t="str">
        <f t="shared" si="49"/>
        <v>FIN</v>
      </c>
      <c r="AO75" s="55" t="str">
        <f t="shared" si="50"/>
        <v>OI</v>
      </c>
      <c r="AP75" s="55" t="str">
        <f t="shared" si="51"/>
        <v>IB</v>
      </c>
      <c r="AQ75" s="55" t="str">
        <f t="shared" si="52"/>
        <v>SI</v>
      </c>
      <c r="AR75" s="55" t="str">
        <f t="shared" si="53"/>
        <v>SS</v>
      </c>
      <c r="AS75" s="57" t="str">
        <f t="shared" si="54"/>
        <v>ROIC</v>
      </c>
      <c r="AT75" s="55" t="str">
        <f t="shared" si="55"/>
        <v>DR</v>
      </c>
      <c r="AU75" s="58" t="str">
        <f t="shared" si="56"/>
        <v>SOH</v>
      </c>
      <c r="AV75" s="55"/>
    </row>
    <row r="76" spans="1:48" ht="14" customHeight="1" x14ac:dyDescent="0.2">
      <c r="A76" s="151" t="s">
        <v>173</v>
      </c>
      <c r="B76" s="152" t="s">
        <v>174</v>
      </c>
      <c r="C76" s="139" t="s">
        <v>168</v>
      </c>
      <c r="D76" s="153" t="s">
        <v>58</v>
      </c>
      <c r="F76" s="154" t="s">
        <v>175</v>
      </c>
      <c r="G76" s="151" t="e" vm="75">
        <v>#VALUE!</v>
      </c>
      <c r="H76" s="167" t="s">
        <v>46</v>
      </c>
      <c r="I76" s="154" t="str" cm="1">
        <f t="array" ref="I76">_FV(G76,"Description")</f>
        <v>2seventy bio, Inc. is a cell and gene therapy company, which is focused on the research, development and commercialization of transformative treatments for cancer. The Company is advancing multiple clinical programs, including DARIC33, for the treatment of pediatric patients with relapsed and refractory acute myeloid leukemia, and bbT369, for the treatment of patients with B-cell non-Hodgkins lymphoma, as well as multiple preclinical programs, including bbT4015, an engineered chimeric antigen receptor (CAR) T cell therapy targeting MUC16. Additionally, together with its partner Bristol Myers Squibb (BMS), the Company is delivering ABECMA to multiple myeloma patients in the United States for the treatment of adults with multiple myeloma who have received at least four prior lines of therapy, including an immunomodulatory agent, a proteasome inhibitor and a cyclic ADP ribose hydrolase (anti-CD38) monoclonal antibody.</v>
      </c>
      <c r="J76" s="125" cm="1">
        <f t="array" ref="J76">_FV(G76,"Market cap",TRUE)/1000000000</f>
        <v>0.41860029999999998</v>
      </c>
      <c r="K76" s="99" cm="1">
        <f t="array" ref="K76">_FV(G76,"Price")</f>
        <v>11.04</v>
      </c>
      <c r="L76" s="74" t="s">
        <v>47</v>
      </c>
      <c r="M76" s="155" cm="1">
        <f t="array" ref="M76">_FV(G76,"Shares outstanding",TRUE)/1000000</f>
        <v>37.916690000000003</v>
      </c>
      <c r="N76" s="156">
        <v>31.68</v>
      </c>
      <c r="O76" s="159">
        <v>4.3999999999999997E-2</v>
      </c>
      <c r="P76" s="102" t="s">
        <v>14343</v>
      </c>
      <c r="Q76" s="157" t="s">
        <v>16648</v>
      </c>
      <c r="R76" s="157" t="s">
        <v>16649</v>
      </c>
      <c r="S76" s="158">
        <v>12.74</v>
      </c>
      <c r="T76" s="157" t="s">
        <v>16650</v>
      </c>
      <c r="U76" s="157" t="s">
        <v>16651</v>
      </c>
      <c r="V76" s="140" t="s">
        <v>14848</v>
      </c>
      <c r="W76" s="156" t="s">
        <v>14493</v>
      </c>
      <c r="X76" s="156">
        <v>4.37</v>
      </c>
      <c r="Y76" s="52" cm="1">
        <f t="array" ref="Y76">(K76-(_FV(G76,"52 week high",TRUE)))/(_FV(G76,"52 week high",TRUE))</f>
        <v>-0.47428571428571431</v>
      </c>
      <c r="Z76" s="52" cm="1">
        <f t="array" ref="Z76">(K76-(_FV(G76,"52 week low",TRUE)))/(_FV(G76,"52 week low",TRUE))</f>
        <v>0.30805687203791465</v>
      </c>
      <c r="AA76" s="8"/>
      <c r="AB76" s="55" t="str">
        <f t="shared" si="38"/>
        <v>Twitter</v>
      </c>
      <c r="AC76" s="55" t="str">
        <f t="shared" si="39"/>
        <v>Twitter</v>
      </c>
      <c r="AD76" s="56" t="str">
        <f>HYPERLINK(_xlfn.CONCAT("https://www.sec.gov/edgar/browse/?CIK=",(_xlfn.XLOOKUP(A76,CIK!$A$1:$A$99999,CIK!$B$1:$B$99999,,0))),"SEC")</f>
        <v>SEC</v>
      </c>
      <c r="AE76" s="55" t="str">
        <f t="shared" si="40"/>
        <v>BC</v>
      </c>
      <c r="AF76" s="56" t="str">
        <f t="shared" si="41"/>
        <v>News</v>
      </c>
      <c r="AG76" s="55" t="str">
        <f t="shared" si="42"/>
        <v>News</v>
      </c>
      <c r="AH76" s="56" t="str">
        <f t="shared" si="43"/>
        <v>News</v>
      </c>
      <c r="AI76" s="56" t="str">
        <f t="shared" si="44"/>
        <v>News</v>
      </c>
      <c r="AJ76" s="56" t="str">
        <f t="shared" si="45"/>
        <v>News</v>
      </c>
      <c r="AK76" s="55" t="str">
        <f t="shared" si="46"/>
        <v>News</v>
      </c>
      <c r="AL76" s="55" t="str">
        <f t="shared" si="47"/>
        <v>OC</v>
      </c>
      <c r="AM76" s="55" t="str">
        <f t="shared" si="48"/>
        <v>WW</v>
      </c>
      <c r="AN76" s="55" t="str">
        <f t="shared" si="49"/>
        <v>FIN</v>
      </c>
      <c r="AO76" s="55" t="str">
        <f t="shared" si="50"/>
        <v>OI</v>
      </c>
      <c r="AP76" s="55" t="str">
        <f t="shared" si="51"/>
        <v>IB</v>
      </c>
      <c r="AQ76" s="55" t="str">
        <f t="shared" si="52"/>
        <v>SI</v>
      </c>
      <c r="AR76" s="55" t="str">
        <f t="shared" si="53"/>
        <v>SS</v>
      </c>
      <c r="AS76" s="57" t="str">
        <f t="shared" si="54"/>
        <v>ROIC</v>
      </c>
      <c r="AT76" s="55" t="str">
        <f t="shared" si="55"/>
        <v>DR</v>
      </c>
      <c r="AU76" s="58" t="str">
        <f t="shared" si="56"/>
        <v>SOH</v>
      </c>
      <c r="AV76" s="55"/>
    </row>
    <row r="77" spans="1:48" ht="16" x14ac:dyDescent="0.2">
      <c r="A77" s="151" t="s">
        <v>238</v>
      </c>
      <c r="B77" s="152" t="s">
        <v>239</v>
      </c>
      <c r="C77" s="139" t="s">
        <v>240</v>
      </c>
      <c r="F77" s="154" t="s">
        <v>17245</v>
      </c>
      <c r="G77" s="151" t="e" vm="76">
        <v>#VALUE!</v>
      </c>
      <c r="H77" s="167" t="s">
        <v>46</v>
      </c>
      <c r="I77" s="154" t="str" cm="1">
        <f t="array" ref="I77">_FV(G77,"Description")</f>
        <v>Alpine Immune Sciences, Inc. is a biopharmaceutical company. The Company is focused on discovering and developing protein-based immunotherapies to treat cancer and autoimmune and inflammatory diseases. The Company's scientific platform uses a directed evolution process to convert native immune system proteins from the immunoglobulin super family (IgSF) into multi-targeted therapeutics capable of modulating the human immune system. Its product candidates include ALPN-101, ALPN-202 and ALPN-303. ALPN-101 is a dual inducible T cell costimulator (ICOS) and cluster of differentiation 28 (CD28) antagonist intended for the treatment of autoimmune and inflammatory diseases. Its oncology program is ALPN-202, a conditional CD28 costimulator and dual checkpoint inhibitor intended for the treatment of cancer. ALPN-303 is a dual B-cell cytokine antagonist for the treatment of B-cell mediated diseases.</v>
      </c>
      <c r="J77" s="125" cm="1">
        <f t="array" ref="J77">_FV(G77,"Market cap",TRUE)/1000000000</f>
        <v>0.39624150000000002</v>
      </c>
      <c r="K77" s="99" cm="1">
        <f t="array" ref="K77">_FV(G77,"Price")</f>
        <v>8.6300000000000008</v>
      </c>
      <c r="L77" s="74" t="s">
        <v>47</v>
      </c>
      <c r="M77" s="155" cm="1">
        <f t="array" ref="M77">_FV(G77,"Shares outstanding",TRUE)/1000000</f>
        <v>45.914430000000003</v>
      </c>
      <c r="N77" s="156">
        <v>18.21</v>
      </c>
      <c r="O77" s="159">
        <v>7.5300000000000006E-2</v>
      </c>
      <c r="P77" s="102" t="s">
        <v>14064</v>
      </c>
      <c r="Q77" s="157" t="s">
        <v>15031</v>
      </c>
      <c r="R77" s="157" t="s">
        <v>16652</v>
      </c>
      <c r="S77" s="158">
        <v>42.5</v>
      </c>
      <c r="T77" s="157" t="s">
        <v>16653</v>
      </c>
      <c r="U77" s="157" t="s">
        <v>16654</v>
      </c>
      <c r="V77" s="140" t="s">
        <v>14848</v>
      </c>
      <c r="W77" s="156" t="s">
        <v>14497</v>
      </c>
      <c r="X77" s="156">
        <v>3.7</v>
      </c>
      <c r="Y77" s="52" cm="1">
        <f t="array" ref="Y77">(K77-(_FV(G77,"52 week high",TRUE)))/(_FV(G77,"52 week high",TRUE))</f>
        <v>-0.16213592233009708</v>
      </c>
      <c r="Z77" s="52" cm="1">
        <f t="array" ref="Z77">(K77-(_FV(G77,"52 week low",TRUE)))/(_FV(G77,"52 week low",TRUE))</f>
        <v>0.79045643153526979</v>
      </c>
      <c r="AA77" s="8"/>
      <c r="AB77" s="55" t="str">
        <f t="shared" si="38"/>
        <v>Twitter</v>
      </c>
      <c r="AC77" s="55" t="str">
        <f t="shared" si="39"/>
        <v>Twitter</v>
      </c>
      <c r="AD77" s="56" t="str">
        <f>HYPERLINK(_xlfn.CONCAT("https://www.sec.gov/edgar/browse/?CIK=",(_xlfn.XLOOKUP(A77,CIK!$A$1:$A$99999,CIK!$B$1:$B$99999,,0))),"SEC")</f>
        <v>SEC</v>
      </c>
      <c r="AE77" s="55" t="str">
        <f t="shared" si="40"/>
        <v>BC</v>
      </c>
      <c r="AF77" s="56" t="str">
        <f t="shared" si="41"/>
        <v>News</v>
      </c>
      <c r="AG77" s="55" t="str">
        <f t="shared" si="42"/>
        <v>News</v>
      </c>
      <c r="AH77" s="56" t="str">
        <f t="shared" si="43"/>
        <v>News</v>
      </c>
      <c r="AI77" s="56" t="str">
        <f t="shared" si="44"/>
        <v>News</v>
      </c>
      <c r="AJ77" s="56" t="str">
        <f t="shared" si="45"/>
        <v>News</v>
      </c>
      <c r="AK77" s="55" t="str">
        <f t="shared" si="46"/>
        <v>News</v>
      </c>
      <c r="AL77" s="55" t="str">
        <f t="shared" si="47"/>
        <v>OC</v>
      </c>
      <c r="AM77" s="55" t="str">
        <f t="shared" si="48"/>
        <v>WW</v>
      </c>
      <c r="AN77" s="55" t="str">
        <f t="shared" si="49"/>
        <v>FIN</v>
      </c>
      <c r="AO77" s="55" t="str">
        <f t="shared" si="50"/>
        <v>OI</v>
      </c>
      <c r="AP77" s="55" t="str">
        <f t="shared" si="51"/>
        <v>IB</v>
      </c>
      <c r="AQ77" s="55" t="str">
        <f t="shared" si="52"/>
        <v>SI</v>
      </c>
      <c r="AR77" s="55" t="str">
        <f t="shared" si="53"/>
        <v>SS</v>
      </c>
      <c r="AS77" s="57" t="str">
        <f t="shared" si="54"/>
        <v>ROIC</v>
      </c>
      <c r="AT77" s="55" t="str">
        <f t="shared" si="55"/>
        <v>DR</v>
      </c>
      <c r="AU77" s="58" t="str">
        <f t="shared" si="56"/>
        <v>SOH</v>
      </c>
      <c r="AV77" s="55"/>
    </row>
    <row r="78" spans="1:48" ht="14" customHeight="1" x14ac:dyDescent="0.2">
      <c r="A78" s="151" t="s">
        <v>565</v>
      </c>
      <c r="B78" s="152" t="s">
        <v>566</v>
      </c>
      <c r="C78" s="139" t="s">
        <v>564</v>
      </c>
      <c r="F78" s="154" t="s">
        <v>567</v>
      </c>
      <c r="G78" s="151" t="e" vm="77">
        <v>#VALUE!</v>
      </c>
      <c r="H78" s="168" t="s">
        <v>46</v>
      </c>
      <c r="I78" s="154" t="str" cm="1">
        <f t="array" ref="I78">_FV(G78,"Description")</f>
        <v>PDS Biotechnology Corporation is a clinical-stage immunotherapy company. The Company is engaged in the developing a pipeline of molecularly targeted immunotherapies. The Company owns the T-cell activating platforms designed to train the immune system to attack and destroy disease; Versamune, for treatments in oncology and Infectimune, for treatments in infectious disease. Infectimune is also designed to promote the induction of disease-specific neutralizing antibodies. Its immuno-oncology product candidates are of potential interest for use as a component of combination product candidates to provide treatments across a range of advanced and/or refractory cancers. It develops targeted product candidates to treat several cancers, including Human Papillomavirus (HPV) associated cancers, melanoma, colorectal, lung, breast and prostate cancers. Its infectious disease candidates are of potential interest as vaccines to prevent COVID-19 and universal influenza.</v>
      </c>
      <c r="J78" s="125" cm="1">
        <f t="array" ref="J78">_FV(G78,"Market cap",TRUE)/1000000000</f>
        <v>0.26576480000000002</v>
      </c>
      <c r="K78" s="99" cm="1">
        <f t="array" ref="K78">_FV(G78,"Price")</f>
        <v>9.1999999999999993</v>
      </c>
      <c r="L78" s="74" t="s">
        <v>47</v>
      </c>
      <c r="M78" s="155" cm="1">
        <f t="array" ref="M78">_FV(G78,"Shares outstanding",TRUE)/1000000</f>
        <v>28.88747</v>
      </c>
      <c r="N78" s="156">
        <v>25.73</v>
      </c>
      <c r="O78" s="159">
        <v>3.9E-2</v>
      </c>
      <c r="P78" s="102" t="s">
        <v>13999</v>
      </c>
      <c r="Q78" s="157" t="s">
        <v>15373</v>
      </c>
      <c r="R78" s="157" t="s">
        <v>16672</v>
      </c>
      <c r="S78" s="158">
        <v>33.31</v>
      </c>
      <c r="T78" s="157" t="s">
        <v>16673</v>
      </c>
      <c r="U78" s="157" t="s">
        <v>16674</v>
      </c>
      <c r="V78" s="140" t="s">
        <v>14848</v>
      </c>
      <c r="W78" s="156" t="s">
        <v>2828</v>
      </c>
      <c r="X78" s="156">
        <v>15.37</v>
      </c>
      <c r="Y78" s="52" cm="1">
        <f t="array" ref="Y78">(K78-(_FV(G78,"52 week high",TRUE)))/(_FV(G78,"52 week high",TRUE))</f>
        <v>-0.32600732600732607</v>
      </c>
      <c r="Z78" s="52" cm="1">
        <f t="array" ref="Z78">(K78-(_FV(G78,"52 week low",TRUE)))/(_FV(G78,"52 week low",TRUE))</f>
        <v>2.1833910034602071</v>
      </c>
      <c r="AA78" s="8"/>
      <c r="AB78" s="55" t="str">
        <f t="shared" si="38"/>
        <v>Twitter</v>
      </c>
      <c r="AC78" s="55" t="str">
        <f t="shared" si="39"/>
        <v>Twitter</v>
      </c>
      <c r="AD78" s="56" t="str">
        <f>HYPERLINK(_xlfn.CONCAT("https://www.sec.gov/edgar/browse/?CIK=",(_xlfn.XLOOKUP(A78,CIK!$A$1:$A$99999,CIK!$B$1:$B$99999,,0))),"SEC")</f>
        <v>SEC</v>
      </c>
      <c r="AE78" s="55" t="str">
        <f t="shared" si="40"/>
        <v>BC</v>
      </c>
      <c r="AF78" s="56" t="str">
        <f t="shared" si="41"/>
        <v>News</v>
      </c>
      <c r="AG78" s="55" t="str">
        <f t="shared" si="42"/>
        <v>News</v>
      </c>
      <c r="AH78" s="56" t="str">
        <f t="shared" si="43"/>
        <v>News</v>
      </c>
      <c r="AI78" s="56" t="str">
        <f t="shared" si="44"/>
        <v>News</v>
      </c>
      <c r="AJ78" s="56" t="str">
        <f t="shared" si="45"/>
        <v>News</v>
      </c>
      <c r="AK78" s="55" t="str">
        <f t="shared" si="46"/>
        <v>News</v>
      </c>
      <c r="AL78" s="55" t="str">
        <f t="shared" si="47"/>
        <v>OC</v>
      </c>
      <c r="AM78" s="55" t="str">
        <f t="shared" si="48"/>
        <v>WW</v>
      </c>
      <c r="AN78" s="55" t="str">
        <f t="shared" si="49"/>
        <v>FIN</v>
      </c>
      <c r="AO78" s="55" t="str">
        <f t="shared" si="50"/>
        <v>OI</v>
      </c>
      <c r="AP78" s="55" t="str">
        <f t="shared" si="51"/>
        <v>IB</v>
      </c>
      <c r="AQ78" s="55" t="str">
        <f t="shared" si="52"/>
        <v>SI</v>
      </c>
      <c r="AR78" s="55" t="str">
        <f t="shared" si="53"/>
        <v>SS</v>
      </c>
      <c r="AS78" s="57" t="str">
        <f t="shared" si="54"/>
        <v>ROIC</v>
      </c>
      <c r="AT78" s="55" t="str">
        <f t="shared" si="55"/>
        <v>DR</v>
      </c>
      <c r="AU78" s="58" t="str">
        <f t="shared" si="56"/>
        <v>SOH</v>
      </c>
      <c r="AV78" s="55"/>
    </row>
    <row r="79" spans="1:48" ht="14" customHeight="1" x14ac:dyDescent="0.2">
      <c r="A79" s="151" t="s">
        <v>176</v>
      </c>
      <c r="B79" s="152" t="s">
        <v>177</v>
      </c>
      <c r="C79" s="139" t="s">
        <v>168</v>
      </c>
      <c r="F79" s="154" t="s">
        <v>178</v>
      </c>
      <c r="G79" s="151" t="e" vm="78">
        <v>#VALUE!</v>
      </c>
      <c r="H79" s="167" t="s">
        <v>46</v>
      </c>
      <c r="I79" s="154" t="str" cm="1">
        <f t="array" ref="I79">_FV(G79,"Description")</f>
        <v>Precigen, Inc. (Precigen) is a synthetic biology company that focuses on its discovery and clinical-stage activities to advance gene and cellular therapies to target immuno-oncology, autoimmune disorders, and infectious diseases. Its therapeutic platforms, including UltraCAR-T, AdenoVerse immunotherapy, and ActoBiotics, are designed to precisely control the level and physiological location of gene expression and modify biological molecules to control the function and output of living cells to treat underlying disease conditions. The Company’s lead clinical programs, including: PRGN-3005, PRGN-3006, and PRGN-3007, which are built on its UltraCAR-T platform; PRGN-2009 and PRGN-2012, which are based on its AdenoVerse immunotherapy platform; and AG019, which is built on its ActoBiotics platform. The Company also completed a Phase I study of INXN-4001, a non-viral triple-effector plasmid DNA, which is built on its UltraVector platform. It also has a robust pipeline of preclinical programs.</v>
      </c>
      <c r="J79" s="125" cm="1">
        <f t="array" ref="J79">_FV(G79,"Market cap",TRUE)/1000000000</f>
        <v>0.41421849999999999</v>
      </c>
      <c r="K79" s="99" cm="1">
        <f t="array" ref="K79">_FV(G79,"Price")</f>
        <v>1.99</v>
      </c>
      <c r="L79" s="74" t="s">
        <v>47</v>
      </c>
      <c r="M79" s="155" cm="1">
        <f t="array" ref="M79">_FV(G79,"Shares outstanding",TRUE)/1000000</f>
        <v>208.15</v>
      </c>
      <c r="N79" s="156">
        <v>98.86</v>
      </c>
      <c r="O79" s="159">
        <v>5.5300000000000002E-2</v>
      </c>
      <c r="P79" s="102" t="s">
        <v>14175</v>
      </c>
      <c r="Q79" s="157" t="s">
        <v>16668</v>
      </c>
      <c r="R79" s="157" t="s">
        <v>16669</v>
      </c>
      <c r="S79" s="158">
        <v>5.82</v>
      </c>
      <c r="T79" s="157" t="s">
        <v>16670</v>
      </c>
      <c r="U79" s="157" t="s">
        <v>16671</v>
      </c>
      <c r="V79" s="140" t="s">
        <v>14848</v>
      </c>
      <c r="W79" s="156" t="s">
        <v>14477</v>
      </c>
      <c r="X79" s="156">
        <v>1.55</v>
      </c>
      <c r="Y79" s="52" cm="1">
        <f t="array" ref="Y79">(K79-(_FV(G79,"52 week high",TRUE)))/(_FV(G79,"52 week high",TRUE))</f>
        <v>-0.33666666666666667</v>
      </c>
      <c r="Z79" s="52" cm="1">
        <f t="array" ref="Z79">(K79-(_FV(G79,"52 week low",TRUE)))/(_FV(G79,"52 week low",TRUE))</f>
        <v>0.77678571428571408</v>
      </c>
      <c r="AA79" s="8"/>
      <c r="AB79" s="55" t="str">
        <f t="shared" si="38"/>
        <v>Twitter</v>
      </c>
      <c r="AC79" s="55" t="str">
        <f t="shared" si="39"/>
        <v>Twitter</v>
      </c>
      <c r="AD79" s="56" t="str">
        <f>HYPERLINK(_xlfn.CONCAT("https://www.sec.gov/edgar/browse/?CIK=",(_xlfn.XLOOKUP(A79,CIK!$A$1:$A$99999,CIK!$B$1:$B$99999,,0))),"SEC")</f>
        <v>SEC</v>
      </c>
      <c r="AE79" s="55" t="str">
        <f t="shared" si="40"/>
        <v>BC</v>
      </c>
      <c r="AF79" s="56" t="str">
        <f t="shared" si="41"/>
        <v>News</v>
      </c>
      <c r="AG79" s="55" t="str">
        <f t="shared" si="42"/>
        <v>News</v>
      </c>
      <c r="AH79" s="56" t="str">
        <f t="shared" si="43"/>
        <v>News</v>
      </c>
      <c r="AI79" s="56" t="str">
        <f t="shared" si="44"/>
        <v>News</v>
      </c>
      <c r="AJ79" s="56" t="str">
        <f t="shared" si="45"/>
        <v>News</v>
      </c>
      <c r="AK79" s="55" t="str">
        <f t="shared" si="46"/>
        <v>News</v>
      </c>
      <c r="AL79" s="55" t="str">
        <f t="shared" si="47"/>
        <v>OC</v>
      </c>
      <c r="AM79" s="55" t="str">
        <f t="shared" si="48"/>
        <v>WW</v>
      </c>
      <c r="AN79" s="55" t="str">
        <f t="shared" si="49"/>
        <v>FIN</v>
      </c>
      <c r="AO79" s="55" t="str">
        <f t="shared" si="50"/>
        <v>OI</v>
      </c>
      <c r="AP79" s="55" t="str">
        <f t="shared" si="51"/>
        <v>IB</v>
      </c>
      <c r="AQ79" s="55" t="str">
        <f t="shared" si="52"/>
        <v>SI</v>
      </c>
      <c r="AR79" s="55" t="str">
        <f t="shared" si="53"/>
        <v>SS</v>
      </c>
      <c r="AS79" s="57" t="str">
        <f t="shared" si="54"/>
        <v>ROIC</v>
      </c>
      <c r="AT79" s="55" t="str">
        <f t="shared" si="55"/>
        <v>DR</v>
      </c>
      <c r="AU79" s="58" t="str">
        <f t="shared" si="56"/>
        <v>SOH</v>
      </c>
      <c r="AV79" s="55"/>
    </row>
    <row r="80" spans="1:48" ht="16" x14ac:dyDescent="0.2">
      <c r="A80" s="151" t="s">
        <v>310</v>
      </c>
      <c r="B80" s="152" t="s">
        <v>311</v>
      </c>
      <c r="C80" s="139" t="s">
        <v>312</v>
      </c>
      <c r="F80" s="151" t="s">
        <v>17247</v>
      </c>
      <c r="G80" s="151" t="e" vm="79">
        <v>#VALUE!</v>
      </c>
      <c r="H80" s="168" t="s">
        <v>46</v>
      </c>
      <c r="I80" s="154" t="str" cm="1">
        <f t="array" ref="I80">_FV(G80,"Description")</f>
        <v>Atara Biotherapeutics, Inc. is an allogeneic T-cell immunotherapy company. The Company is a developer of T-cell immunotherapy, leveraging its novel allogeneic Epstein-Barr virus (EBV) T-cell platform to develop transformative therapies for patients with serious diseases, including solid tumors, hematologic cancers, and autoimmune disease. Its platform leverages the biology of EBV T cells and has the capability to treat a range of EBV-driven diseases or other serious diseases through engineered chimeric antigen receptors (CARs) or T-cell receptors (TCRs). The Company’s pipeline products include Tab-cel, ATA188, ATA2271, ATA3271 and ATA3219. The Company’s T-cell immunotherapy, tab-cel (tabelecleucel), is in Phase III development for patients with EBV-driven post-transplant lymphoproliferative disease (EBV+ PTLD) who have failed rituximab or rituximab plus chemotherapy, as well as other EBV-driven diseases. Its ATA188 is a T-cell immunotherapy for the treatment of multiple sclerosis.</v>
      </c>
      <c r="J80" s="125" cm="1">
        <f t="array" ref="J80">_FV(G80,"Market cap",TRUE)/1000000000</f>
        <v>0.36907800000000002</v>
      </c>
      <c r="K80" s="99" cm="1">
        <f t="array" ref="K80">_FV(G80,"Price")</f>
        <v>3.89</v>
      </c>
      <c r="L80" s="74" t="s">
        <v>47</v>
      </c>
      <c r="M80" s="155" cm="1">
        <f t="array" ref="M80">_FV(G80,"Shares outstanding",TRUE)/1000000</f>
        <v>94.87867</v>
      </c>
      <c r="N80" s="156">
        <v>71.81</v>
      </c>
      <c r="O80" s="159">
        <v>0.13389999999999999</v>
      </c>
      <c r="P80" s="102" t="s">
        <v>13923</v>
      </c>
      <c r="Q80" s="103" t="s">
        <v>16658</v>
      </c>
      <c r="R80" s="103" t="s">
        <v>16659</v>
      </c>
      <c r="S80" s="132">
        <v>10.5</v>
      </c>
      <c r="T80" s="103" t="s">
        <v>16660</v>
      </c>
      <c r="U80" s="103" t="s">
        <v>16661</v>
      </c>
      <c r="V80" s="142" t="s">
        <v>16662</v>
      </c>
      <c r="W80" s="156" t="s">
        <v>14451</v>
      </c>
      <c r="X80" s="156">
        <v>3.92</v>
      </c>
      <c r="Y80" s="33" cm="1">
        <f t="array" ref="Y80">(K80-(_FV(G80,"52 week high",TRUE)))/(_FV(G80,"52 week high",TRUE))</f>
        <v>-0.76207951070336388</v>
      </c>
      <c r="Z80" s="33" cm="1">
        <f t="array" ref="Z80">(K80-(_FV(G80,"52 week low",TRUE)))/(_FV(G80,"52 week low",TRUE))</f>
        <v>0.37455830388692579</v>
      </c>
      <c r="AA80" s="34"/>
      <c r="AB80" s="55" t="str">
        <f t="shared" si="38"/>
        <v>Twitter</v>
      </c>
      <c r="AC80" s="55" t="str">
        <f t="shared" si="39"/>
        <v>Twitter</v>
      </c>
      <c r="AD80" s="56" t="str">
        <f>HYPERLINK(_xlfn.CONCAT("https://www.sec.gov/edgar/browse/?CIK=",(_xlfn.XLOOKUP(A80,CIK!$A$1:$A$99999,CIK!$B$1:$B$99999,,0))),"SEC")</f>
        <v>SEC</v>
      </c>
      <c r="AE80" s="55" t="str">
        <f t="shared" si="40"/>
        <v>BC</v>
      </c>
      <c r="AF80" s="56" t="str">
        <f t="shared" si="41"/>
        <v>News</v>
      </c>
      <c r="AG80" s="55" t="str">
        <f t="shared" si="42"/>
        <v>News</v>
      </c>
      <c r="AH80" s="56" t="str">
        <f t="shared" si="43"/>
        <v>News</v>
      </c>
      <c r="AI80" s="56" t="str">
        <f t="shared" si="44"/>
        <v>News</v>
      </c>
      <c r="AJ80" s="56" t="str">
        <f t="shared" si="45"/>
        <v>News</v>
      </c>
      <c r="AK80" s="55" t="str">
        <f t="shared" si="46"/>
        <v>News</v>
      </c>
      <c r="AL80" s="55" t="str">
        <f t="shared" si="47"/>
        <v>OC</v>
      </c>
      <c r="AM80" s="55" t="str">
        <f t="shared" si="48"/>
        <v>WW</v>
      </c>
      <c r="AN80" s="55" t="str">
        <f t="shared" si="49"/>
        <v>FIN</v>
      </c>
      <c r="AO80" s="55" t="str">
        <f t="shared" si="50"/>
        <v>OI</v>
      </c>
      <c r="AP80" s="55" t="str">
        <f t="shared" si="51"/>
        <v>IB</v>
      </c>
      <c r="AQ80" s="55" t="str">
        <f t="shared" si="52"/>
        <v>SI</v>
      </c>
      <c r="AR80" s="55" t="str">
        <f t="shared" si="53"/>
        <v>SS</v>
      </c>
      <c r="AS80" s="57" t="str">
        <f t="shared" si="54"/>
        <v>ROIC</v>
      </c>
      <c r="AT80" s="55" t="str">
        <f t="shared" si="55"/>
        <v>DR</v>
      </c>
      <c r="AU80" s="58" t="str">
        <f t="shared" si="56"/>
        <v>SOH</v>
      </c>
      <c r="AV80" s="55"/>
    </row>
    <row r="81" spans="1:48" ht="14" customHeight="1" x14ac:dyDescent="0.2">
      <c r="A81" s="151" t="s">
        <v>772</v>
      </c>
      <c r="B81" s="152" t="s">
        <v>773</v>
      </c>
      <c r="C81" s="139" t="s">
        <v>767</v>
      </c>
      <c r="F81" s="154" t="s">
        <v>17246</v>
      </c>
      <c r="G81" s="151" t="e" vm="80">
        <v>#VALUE!</v>
      </c>
      <c r="H81" s="167" t="s">
        <v>46</v>
      </c>
      <c r="I81" s="154" t="str" cm="1">
        <f t="array" ref="I81">_FV(G81,"Description")</f>
        <v>C4 Therapeutics, Inc. is a biopharmaceutical company. The Company is focused on harnessing the body’s natural regulation of protein levels to develop therapeutic candidates to target and destroy disease-causing proteins for the treatment of cancer, neurodegenerative conditions and other diseases. The Company provides technology platform, Target ORiented ProtEin Degrader Optimizer (TORPEDO), to synthesize a new class of small molecule protein degraders that are designed to destroy disease-causing proteins, including targets previously considered to be undruggable. The Company’s lead product candidates, CFT7455, is an orally bioavailable degrader targeting IKZF1/3 for multiple myeloma (MM), peripheral T-cell lymphoma (PTCL), and mantle cell lymphoma (MCL). The Company is also developing CFT8634, an orally bioavailable degrader of a protein target called bromodomain containing 9 (BRD9), for synovial sarcoma and SMARCB1-deleted solid tumors.</v>
      </c>
      <c r="J81" s="125" cm="1">
        <f t="array" ref="J81">_FV(G81,"Market cap",TRUE)/1000000000</f>
        <v>0.39997880000000002</v>
      </c>
      <c r="K81" s="99" cm="1">
        <f t="array" ref="K81">_FV(G81,"Price")</f>
        <v>8.17</v>
      </c>
      <c r="L81" s="74" t="s">
        <v>47</v>
      </c>
      <c r="M81" s="155" cm="1">
        <f t="array" ref="M81">_FV(G81,"Shares outstanding",TRUE)/1000000</f>
        <v>48.957009999999997</v>
      </c>
      <c r="N81" s="156">
        <v>36.97</v>
      </c>
      <c r="O81" s="159">
        <v>8.3599999999999994E-2</v>
      </c>
      <c r="P81" s="102" t="s">
        <v>14221</v>
      </c>
      <c r="Q81" s="157" t="s">
        <v>15131</v>
      </c>
      <c r="R81" s="157" t="s">
        <v>16655</v>
      </c>
      <c r="S81" s="158">
        <v>30.42</v>
      </c>
      <c r="T81" s="157" t="s">
        <v>16656</v>
      </c>
      <c r="U81" s="157" t="s">
        <v>16657</v>
      </c>
      <c r="V81" s="140" t="s">
        <v>14848</v>
      </c>
      <c r="W81" s="156" t="s">
        <v>14445</v>
      </c>
      <c r="X81" s="156">
        <v>7.19</v>
      </c>
      <c r="Y81" s="52" cm="1">
        <f t="array" ref="Y81">(K81-(_FV(G81,"52 week high",TRUE)))/(_FV(G81,"52 week high",TRUE))</f>
        <v>-0.6951492537313434</v>
      </c>
      <c r="Z81" s="52" cm="1">
        <f t="array" ref="Z81">(K81-(_FV(G81,"52 week low",TRUE)))/(_FV(G81,"52 week low",TRUE))</f>
        <v>0.68801652892561982</v>
      </c>
      <c r="AA81" s="8"/>
      <c r="AB81" s="55" t="str">
        <f t="shared" si="38"/>
        <v>Twitter</v>
      </c>
      <c r="AC81" s="55" t="str">
        <f t="shared" si="39"/>
        <v>Twitter</v>
      </c>
      <c r="AD81" s="56" t="str">
        <f>HYPERLINK(_xlfn.CONCAT("https://www.sec.gov/edgar/browse/?CIK=",(_xlfn.XLOOKUP(A81,CIK!$A$1:$A$99999,CIK!$B$1:$B$99999,,0))),"SEC")</f>
        <v>SEC</v>
      </c>
      <c r="AE81" s="55" t="str">
        <f t="shared" si="40"/>
        <v>BC</v>
      </c>
      <c r="AF81" s="56" t="str">
        <f t="shared" si="41"/>
        <v>News</v>
      </c>
      <c r="AG81" s="55" t="str">
        <f t="shared" si="42"/>
        <v>News</v>
      </c>
      <c r="AH81" s="56" t="str">
        <f t="shared" si="43"/>
        <v>News</v>
      </c>
      <c r="AI81" s="56" t="str">
        <f t="shared" si="44"/>
        <v>News</v>
      </c>
      <c r="AJ81" s="56" t="str">
        <f t="shared" si="45"/>
        <v>News</v>
      </c>
      <c r="AK81" s="55" t="str">
        <f t="shared" si="46"/>
        <v>News</v>
      </c>
      <c r="AL81" s="55" t="str">
        <f t="shared" si="47"/>
        <v>OC</v>
      </c>
      <c r="AM81" s="55" t="str">
        <f t="shared" si="48"/>
        <v>WW</v>
      </c>
      <c r="AN81" s="55" t="str">
        <f t="shared" si="49"/>
        <v>FIN</v>
      </c>
      <c r="AO81" s="55" t="str">
        <f t="shared" si="50"/>
        <v>OI</v>
      </c>
      <c r="AP81" s="55" t="str">
        <f t="shared" si="51"/>
        <v>IB</v>
      </c>
      <c r="AQ81" s="55" t="str">
        <f t="shared" si="52"/>
        <v>SI</v>
      </c>
      <c r="AR81" s="55" t="str">
        <f t="shared" si="53"/>
        <v>SS</v>
      </c>
      <c r="AS81" s="57" t="str">
        <f t="shared" si="54"/>
        <v>ROIC</v>
      </c>
      <c r="AT81" s="55" t="str">
        <f t="shared" si="55"/>
        <v>DR</v>
      </c>
      <c r="AU81" s="58" t="str">
        <f t="shared" si="56"/>
        <v>SOH</v>
      </c>
      <c r="AV81" s="55"/>
    </row>
    <row r="82" spans="1:48" ht="14" customHeight="1" x14ac:dyDescent="0.2">
      <c r="A82" s="151" t="s">
        <v>179</v>
      </c>
      <c r="B82" s="152" t="s">
        <v>180</v>
      </c>
      <c r="C82" s="139" t="s">
        <v>168</v>
      </c>
      <c r="D82" s="153" t="s">
        <v>58</v>
      </c>
      <c r="E82" s="153">
        <v>1</v>
      </c>
      <c r="F82" s="154" t="s">
        <v>181</v>
      </c>
      <c r="G82" s="151" t="e" vm="81">
        <v>#VALUE!</v>
      </c>
      <c r="H82" s="167" t="s">
        <v>46</v>
      </c>
      <c r="I82" s="154" t="str" cm="1">
        <f t="array" ref="I82">_FV(G82,"Description")</f>
        <v>Autolus Therapeutics plc is a United Kingdom-based chimeric antigen receptor (CAR) T cell therapy company. The Company is developing programmed T cell therapies for the treatment of cancer. Using its suite of modular T cell programming technologies, the Company is engineering targeted, controlled and highly active T cell therapy product candidates that are designed to recognize cancer cells, break down their defense mechanisms and attack and kill these cells. Its clinical-stage pipeline comprises five programs developed in seven hematological and solid tumor indications. Its clinical-stage programs are Obe-cel (AUTO1), AUTO1/22, AUTO3, AUTO4, and AUTO6. AUTO1 is a CD19 CAR T cell investigational therapy designed to overcome the limitations in clinical activity and safety compared to current CD19 CAR T cell therapies. AUTO1/22 is a dual targeting CAR T cell-based therapy candidate based on obe-cel. AUTO3 is for the treatment of B-cell leukemias and lymphomas.</v>
      </c>
      <c r="J82" s="125" cm="1">
        <f t="array" ref="J82">_FV(G82,"Market cap",TRUE)/1000000000</f>
        <v>0.33226470000000002</v>
      </c>
      <c r="K82" s="99" cm="1">
        <f t="array" ref="K82">_FV(G82,"Price")</f>
        <v>2</v>
      </c>
      <c r="L82" s="74" t="s">
        <v>47</v>
      </c>
      <c r="M82" s="155" cm="1">
        <f t="array" ref="M82">_FV(G82,"Shares outstanding",TRUE)/1000000</f>
        <v>166.13239999999999</v>
      </c>
      <c r="N82" s="156">
        <v>42.79</v>
      </c>
      <c r="O82" s="159" t="s">
        <v>59</v>
      </c>
      <c r="P82" s="102" t="s">
        <v>14104</v>
      </c>
      <c r="Q82" s="157" t="s">
        <v>16663</v>
      </c>
      <c r="R82" s="157" t="s">
        <v>16664</v>
      </c>
      <c r="S82" s="158">
        <v>34.159999999999997</v>
      </c>
      <c r="T82" s="157" t="s">
        <v>16665</v>
      </c>
      <c r="U82" s="157" t="s">
        <v>16666</v>
      </c>
      <c r="V82" s="140" t="s">
        <v>16667</v>
      </c>
      <c r="W82" s="156" t="s">
        <v>194</v>
      </c>
      <c r="X82" s="156">
        <v>5.47</v>
      </c>
      <c r="Y82" s="52" cm="1">
        <f t="array" ref="Y82">(K82-(_FV(G82,"52 week high",TRUE)))/(_FV(G82,"52 week high",TRUE))</f>
        <v>-0.60317460317460314</v>
      </c>
      <c r="Z82" s="52" cm="1">
        <f t="array" ref="Z82">(K82-(_FV(G82,"52 week low",TRUE)))/(_FV(G82,"52 week low",TRUE))</f>
        <v>0.24999999999999994</v>
      </c>
      <c r="AA82" s="8"/>
      <c r="AB82" s="55" t="str">
        <f t="shared" si="38"/>
        <v>Twitter</v>
      </c>
      <c r="AC82" s="55" t="str">
        <f t="shared" si="39"/>
        <v>Twitter</v>
      </c>
      <c r="AD82" s="56" t="str">
        <f>HYPERLINK(_xlfn.CONCAT("https://www.sec.gov/edgar/browse/?CIK=",(_xlfn.XLOOKUP(A82,CIK!$A$1:$A$99999,CIK!$B$1:$B$99999,,0))),"SEC")</f>
        <v>SEC</v>
      </c>
      <c r="AE82" s="55" t="str">
        <f t="shared" si="40"/>
        <v>BC</v>
      </c>
      <c r="AF82" s="56" t="str">
        <f t="shared" si="41"/>
        <v>News</v>
      </c>
      <c r="AG82" s="55" t="str">
        <f t="shared" si="42"/>
        <v>News</v>
      </c>
      <c r="AH82" s="56" t="str">
        <f t="shared" si="43"/>
        <v>News</v>
      </c>
      <c r="AI82" s="56" t="str">
        <f t="shared" si="44"/>
        <v>News</v>
      </c>
      <c r="AJ82" s="56" t="str">
        <f t="shared" si="45"/>
        <v>News</v>
      </c>
      <c r="AK82" s="55" t="str">
        <f t="shared" si="46"/>
        <v>News</v>
      </c>
      <c r="AL82" s="55" t="str">
        <f t="shared" si="47"/>
        <v>OC</v>
      </c>
      <c r="AM82" s="55" t="str">
        <f t="shared" si="48"/>
        <v>WW</v>
      </c>
      <c r="AN82" s="55" t="str">
        <f t="shared" si="49"/>
        <v>FIN</v>
      </c>
      <c r="AO82" s="55" t="str">
        <f t="shared" si="50"/>
        <v>OI</v>
      </c>
      <c r="AP82" s="55" t="str">
        <f t="shared" si="51"/>
        <v>IB</v>
      </c>
      <c r="AQ82" s="55" t="str">
        <f t="shared" si="52"/>
        <v>SI</v>
      </c>
      <c r="AR82" s="55" t="str">
        <f t="shared" si="53"/>
        <v>SS</v>
      </c>
      <c r="AS82" s="57" t="str">
        <f t="shared" si="54"/>
        <v>ROIC</v>
      </c>
      <c r="AT82" s="55" t="str">
        <f t="shared" si="55"/>
        <v>DR</v>
      </c>
      <c r="AU82" s="58" t="str">
        <f t="shared" si="56"/>
        <v>SOH</v>
      </c>
      <c r="AV82" s="55"/>
    </row>
    <row r="83" spans="1:48" ht="14" customHeight="1" x14ac:dyDescent="0.2">
      <c r="A83" s="151" t="s">
        <v>601</v>
      </c>
      <c r="B83" s="152" t="s">
        <v>602</v>
      </c>
      <c r="C83" s="139" t="s">
        <v>603</v>
      </c>
      <c r="F83" s="154" t="s">
        <v>604</v>
      </c>
      <c r="G83" s="151" t="e" vm="82">
        <v>#VALUE!</v>
      </c>
      <c r="H83" s="167" t="s">
        <v>46</v>
      </c>
      <c r="I83" s="154" t="str" cm="1">
        <f t="array" ref="I83">_FV(G83,"Description")</f>
        <v>Aadi Bioscience, Inc. is a commercial-stage biopharmaceutical company, The Company is engaged in developing precision therapies for genetically-defined cancers. The Company’s primary focus is to bring transformational therapies to cancer patients with mechanistic target of rapamycin (mTOR) pathway driver alterations such as alterations in TSC1 or TSC2 genes. The Company’s initial focus is the treatment of an ultra-rare cancer perivascular epithelioid cell tumor (PEComa). The Company’s lead product, FYARROTM, is an mTOR inhibitor bound to human albumin that has tumor accumulation, mTOR target suppression, and tumor growth inhibition over other mTOR inhibitors in preclinical models. FYARRO is an mTOR inhibitor indicated for the treatment of adult patients with advanced unresectable or metastatic perivascular epithelioid cell tumor (PEComa).</v>
      </c>
      <c r="J83" s="125" cm="1">
        <f t="array" ref="J83">_FV(G83,"Market cap",TRUE)/1000000000</f>
        <v>0.31225750000000002</v>
      </c>
      <c r="K83" s="99" cm="1">
        <f t="array" ref="K83">_FV(G83,"Price")</f>
        <v>12.8</v>
      </c>
      <c r="L83" s="74" t="s">
        <v>47</v>
      </c>
      <c r="M83" s="155" cm="1">
        <f t="array" ref="M83">_FV(G83,"Shares outstanding",TRUE)/1000000</f>
        <v>24.395119999999999</v>
      </c>
      <c r="N83" s="156">
        <v>15.64</v>
      </c>
      <c r="O83" s="159">
        <v>5.9200000000000003E-2</v>
      </c>
      <c r="P83" s="102" t="s">
        <v>14322</v>
      </c>
      <c r="Q83" s="157" t="s">
        <v>16364</v>
      </c>
      <c r="R83" s="157" t="s">
        <v>16675</v>
      </c>
      <c r="S83" s="158">
        <v>63.83</v>
      </c>
      <c r="T83" s="157" t="s">
        <v>16676</v>
      </c>
      <c r="U83" s="157" t="s">
        <v>16677</v>
      </c>
      <c r="V83" s="140" t="s">
        <v>14848</v>
      </c>
      <c r="W83" s="156" t="s">
        <v>14442</v>
      </c>
      <c r="X83" s="156">
        <v>10.61</v>
      </c>
      <c r="Y83" s="52" cm="1">
        <f t="array" ref="Y83">(K83-(_FV(G83,"52 week high",TRUE)))/(_FV(G83,"52 week high",TRUE))</f>
        <v>-0.39479905437352236</v>
      </c>
      <c r="Z83" s="52" cm="1">
        <f t="array" ref="Z83">(K83-(_FV(G83,"52 week low",TRUE)))/(_FV(G83,"52 week low",TRUE))</f>
        <v>0.16363636363636369</v>
      </c>
      <c r="AA83" s="8"/>
      <c r="AB83" s="55" t="str">
        <f t="shared" si="38"/>
        <v>Twitter</v>
      </c>
      <c r="AC83" s="55" t="str">
        <f t="shared" si="39"/>
        <v>Twitter</v>
      </c>
      <c r="AD83" s="56" t="str">
        <f>HYPERLINK(_xlfn.CONCAT("https://www.sec.gov/edgar/browse/?CIK=",(_xlfn.XLOOKUP(A83,CIK!$A$1:$A$99999,CIK!$B$1:$B$99999,,0))),"SEC")</f>
        <v>SEC</v>
      </c>
      <c r="AE83" s="55" t="str">
        <f t="shared" si="40"/>
        <v>BC</v>
      </c>
      <c r="AF83" s="56" t="str">
        <f t="shared" si="41"/>
        <v>News</v>
      </c>
      <c r="AG83" s="55" t="str">
        <f t="shared" si="42"/>
        <v>News</v>
      </c>
      <c r="AH83" s="56" t="str">
        <f t="shared" si="43"/>
        <v>News</v>
      </c>
      <c r="AI83" s="56" t="str">
        <f t="shared" si="44"/>
        <v>News</v>
      </c>
      <c r="AJ83" s="56" t="str">
        <f t="shared" si="45"/>
        <v>News</v>
      </c>
      <c r="AK83" s="55" t="str">
        <f t="shared" si="46"/>
        <v>News</v>
      </c>
      <c r="AL83" s="55" t="str">
        <f t="shared" si="47"/>
        <v>OC</v>
      </c>
      <c r="AM83" s="55" t="str">
        <f t="shared" si="48"/>
        <v>WW</v>
      </c>
      <c r="AN83" s="55" t="str">
        <f t="shared" si="49"/>
        <v>FIN</v>
      </c>
      <c r="AO83" s="55" t="str">
        <f t="shared" si="50"/>
        <v>OI</v>
      </c>
      <c r="AP83" s="55" t="str">
        <f t="shared" si="51"/>
        <v>IB</v>
      </c>
      <c r="AQ83" s="55" t="str">
        <f t="shared" si="52"/>
        <v>SI</v>
      </c>
      <c r="AR83" s="55" t="str">
        <f t="shared" si="53"/>
        <v>SS</v>
      </c>
      <c r="AS83" s="57" t="str">
        <f t="shared" si="54"/>
        <v>ROIC</v>
      </c>
      <c r="AT83" s="55" t="str">
        <f t="shared" si="55"/>
        <v>DR</v>
      </c>
      <c r="AU83" s="58" t="str">
        <f t="shared" si="56"/>
        <v>SOH</v>
      </c>
      <c r="AV83" s="55"/>
    </row>
    <row r="84" spans="1:48" ht="14" customHeight="1" x14ac:dyDescent="0.2">
      <c r="A84" s="151" t="s">
        <v>324</v>
      </c>
      <c r="B84" s="152" t="s">
        <v>325</v>
      </c>
      <c r="C84" s="139" t="s">
        <v>326</v>
      </c>
      <c r="E84" s="153">
        <v>0</v>
      </c>
      <c r="F84" s="154" t="s">
        <v>17248</v>
      </c>
      <c r="G84" s="151" t="e" vm="83">
        <v>#VALUE!</v>
      </c>
      <c r="H84" s="167" t="s">
        <v>46</v>
      </c>
      <c r="I84" s="154" t="str" cm="1">
        <f t="array" ref="I84">_FV(G84,"Description")</f>
        <v>Tyra Biosciences, Inc. is a precision oncology company. The Company is focused on developing purpose-built therapies to overcome tumor resistance and improve outcomes for patients with cancer. The Company uses its SNAP platform, which enables refinement of structural design through iterative molecular SNAPshots. The Company is focused on developing a pipeline of selective inhibitors of the Fibroblast Growth Factor Receptor (FGFR) family, which are altered in approximately 7% of all cancers. Its lead product candidate TYRA-300, an FGFR3 inhibitor with an initial focus on patients with metastatic urothelial carcinoma of the bladder and urinary tract (mUC). Its second product candidate, TYRA-200, is an FGFR2 inhibitor with an initial focus on patients with intrahepatic cholangiocarcinoma (ICC). Its pipeline includes development programs targeting achondroplasia and other FGFR3-related skeletal dysplasias, REarranged during Transfection kinase (RET) and FGFR4-related cancers.</v>
      </c>
      <c r="J84" s="125" cm="1">
        <f t="array" ref="J84">_FV(G84,"Market cap",TRUE)/1000000000</f>
        <v>0.3350476</v>
      </c>
      <c r="K84" s="99" cm="1">
        <f t="array" ref="K84">_FV(G84,"Price")</f>
        <v>7.94</v>
      </c>
      <c r="L84" s="74" t="s">
        <v>47</v>
      </c>
      <c r="M84" s="155" cm="1">
        <f t="array" ref="M84">_FV(G84,"Shares outstanding",TRUE)/1000000</f>
        <v>42.197429999999997</v>
      </c>
      <c r="N84" s="156">
        <v>11.06</v>
      </c>
      <c r="O84" s="159">
        <v>8.6400000000000005E-2</v>
      </c>
      <c r="P84" s="102" t="s">
        <v>14325</v>
      </c>
      <c r="Q84" s="157" t="s">
        <v>16355</v>
      </c>
      <c r="R84" s="157" t="s">
        <v>16678</v>
      </c>
      <c r="S84" s="158">
        <v>61.49</v>
      </c>
      <c r="T84" s="157" t="s">
        <v>16679</v>
      </c>
      <c r="U84" s="157" t="s">
        <v>16680</v>
      </c>
      <c r="V84" s="140" t="s">
        <v>14848</v>
      </c>
      <c r="W84" s="156" t="s">
        <v>14434</v>
      </c>
      <c r="X84" s="156">
        <v>48.73</v>
      </c>
      <c r="Y84" s="52" cm="1">
        <f t="array" ref="Y84">(K84-(_FV(G84,"52 week high",TRUE)))/(_FV(G84,"52 week high",TRUE))</f>
        <v>-0.4435879467414155</v>
      </c>
      <c r="Z84" s="52" cm="1">
        <f t="array" ref="Z84">(K84-(_FV(G84,"52 week low",TRUE)))/(_FV(G84,"52 week low",TRUE))</f>
        <v>0.61054766734279942</v>
      </c>
      <c r="AA84" s="8"/>
      <c r="AB84" s="55" t="str">
        <f t="shared" si="38"/>
        <v>Twitter</v>
      </c>
      <c r="AC84" s="55" t="str">
        <f t="shared" si="39"/>
        <v>Twitter</v>
      </c>
      <c r="AD84" s="56" t="str">
        <f>HYPERLINK(_xlfn.CONCAT("https://www.sec.gov/edgar/browse/?CIK=",(_xlfn.XLOOKUP(A84,CIK!$A$1:$A$99999,CIK!$B$1:$B$99999,,0))),"SEC")</f>
        <v>SEC</v>
      </c>
      <c r="AE84" s="55" t="str">
        <f t="shared" si="40"/>
        <v>BC</v>
      </c>
      <c r="AF84" s="56" t="str">
        <f t="shared" si="41"/>
        <v>News</v>
      </c>
      <c r="AG84" s="55" t="str">
        <f t="shared" si="42"/>
        <v>News</v>
      </c>
      <c r="AH84" s="56" t="str">
        <f t="shared" si="43"/>
        <v>News</v>
      </c>
      <c r="AI84" s="56" t="str">
        <f t="shared" si="44"/>
        <v>News</v>
      </c>
      <c r="AJ84" s="56" t="str">
        <f t="shared" si="45"/>
        <v>News</v>
      </c>
      <c r="AK84" s="55" t="str">
        <f t="shared" si="46"/>
        <v>News</v>
      </c>
      <c r="AL84" s="55" t="str">
        <f t="shared" si="47"/>
        <v>OC</v>
      </c>
      <c r="AM84" s="55" t="str">
        <f t="shared" si="48"/>
        <v>WW</v>
      </c>
      <c r="AN84" s="55" t="str">
        <f t="shared" si="49"/>
        <v>FIN</v>
      </c>
      <c r="AO84" s="55" t="str">
        <f t="shared" si="50"/>
        <v>OI</v>
      </c>
      <c r="AP84" s="55" t="str">
        <f t="shared" si="51"/>
        <v>IB</v>
      </c>
      <c r="AQ84" s="55" t="str">
        <f t="shared" si="52"/>
        <v>SI</v>
      </c>
      <c r="AR84" s="55" t="str">
        <f t="shared" si="53"/>
        <v>SS</v>
      </c>
      <c r="AS84" s="57" t="str">
        <f t="shared" si="54"/>
        <v>ROIC</v>
      </c>
      <c r="AT84" s="55" t="str">
        <f t="shared" si="55"/>
        <v>DR</v>
      </c>
      <c r="AU84" s="58" t="str">
        <f t="shared" si="56"/>
        <v>SOH</v>
      </c>
      <c r="AV84" s="55"/>
    </row>
    <row r="85" spans="1:48" s="54" customFormat="1" ht="14" customHeight="1" x14ac:dyDescent="0.2">
      <c r="A85" s="151" t="s">
        <v>527</v>
      </c>
      <c r="B85" s="152" t="s">
        <v>528</v>
      </c>
      <c r="C85" s="139" t="s">
        <v>523</v>
      </c>
      <c r="D85" s="153"/>
      <c r="E85" s="153"/>
      <c r="F85" s="154" t="s">
        <v>17250</v>
      </c>
      <c r="G85" s="151" t="e" vm="84">
        <v>#VALUE!</v>
      </c>
      <c r="H85" s="167" t="s">
        <v>46</v>
      </c>
      <c r="I85" s="154" t="str" cm="1">
        <f t="array" ref="I85">_FV(G85,"Description")</f>
        <v>Nkarta, Inc. is a biopharmaceutical company that is focused on the discovery, development of allogeneic, off-the-shelf engineered natural killer (NK) cell therapies to treat cancer. It has two co-lead products, NKX101 and NKX019, in ongoing Phase I clinical trials. Its platform incorporates technologies that enable to generate supply of NK cells and enhance cell fitness and tumor microenvironment evasion, freeze, store and thaw its engineered NK cells for off-the-shelf use for the treatment of cancer. Its product candidates and discovery programs NKX101 is designed to innate NK biology to detect and kill cancerous cells. Its primary activating receptor NKG2D, works through the detection of stress ligands displayed by cancerous cells. It has engineered NKX101 to increase the cancer cell killing ability of its engineered NK cells by raising levels of NKG2D. Its NKX019 treats a variety of B-cell malignancies by targeting the CD19 antigen that is found on these types of cancerous cells.</v>
      </c>
      <c r="J85" s="125" cm="1">
        <f t="array" ref="J85">_FV(G85,"Market cap",TRUE)/1000000000</f>
        <v>0.259689</v>
      </c>
      <c r="K85" s="99" cm="1">
        <f t="array" ref="K85">_FV(G85,"Price")</f>
        <v>5.32</v>
      </c>
      <c r="L85" s="74" t="s">
        <v>47</v>
      </c>
      <c r="M85" s="155" cm="1">
        <f t="array" ref="M85">_FV(G85,"Shares outstanding",TRUE)/1000000</f>
        <v>48.813720000000004</v>
      </c>
      <c r="N85" s="156">
        <v>31.36</v>
      </c>
      <c r="O85" s="159">
        <v>0.1018</v>
      </c>
      <c r="P85" s="102" t="s">
        <v>14203</v>
      </c>
      <c r="Q85" s="157" t="s">
        <v>15960</v>
      </c>
      <c r="R85" s="157" t="s">
        <v>16683</v>
      </c>
      <c r="S85" s="158">
        <v>76.38</v>
      </c>
      <c r="T85" s="157" t="s">
        <v>16684</v>
      </c>
      <c r="U85" s="157" t="s">
        <v>16685</v>
      </c>
      <c r="V85" s="140" t="s">
        <v>14848</v>
      </c>
      <c r="W85" s="156" t="s">
        <v>14515</v>
      </c>
      <c r="X85" s="156">
        <v>15.17</v>
      </c>
      <c r="Y85" s="52" cm="1">
        <f t="array" ref="Y85">(K85-(_FV(G85,"52 week high",TRUE)))/(_FV(G85,"52 week high",TRUE))</f>
        <v>-0.73857493857493861</v>
      </c>
      <c r="Z85" s="52" cm="1">
        <f t="array" ref="Z85">(K85-(_FV(G85,"52 week low",TRUE)))/(_FV(G85,"52 week low",TRUE))</f>
        <v>0.10144927536231889</v>
      </c>
      <c r="AA85" s="8"/>
      <c r="AB85" s="55" t="str">
        <f t="shared" si="38"/>
        <v>Twitter</v>
      </c>
      <c r="AC85" s="55" t="str">
        <f t="shared" si="39"/>
        <v>Twitter</v>
      </c>
      <c r="AD85" s="56" t="str">
        <f>HYPERLINK(_xlfn.CONCAT("https://www.sec.gov/edgar/browse/?CIK=",(_xlfn.XLOOKUP(A85,CIK!$A$1:$A$99999,CIK!$B$1:$B$99999,,0))),"SEC")</f>
        <v>SEC</v>
      </c>
      <c r="AE85" s="55" t="str">
        <f t="shared" si="40"/>
        <v>BC</v>
      </c>
      <c r="AF85" s="56" t="str">
        <f t="shared" si="41"/>
        <v>News</v>
      </c>
      <c r="AG85" s="55" t="str">
        <f t="shared" si="42"/>
        <v>News</v>
      </c>
      <c r="AH85" s="56" t="str">
        <f t="shared" si="43"/>
        <v>News</v>
      </c>
      <c r="AI85" s="56" t="str">
        <f t="shared" si="44"/>
        <v>News</v>
      </c>
      <c r="AJ85" s="56" t="str">
        <f t="shared" si="45"/>
        <v>News</v>
      </c>
      <c r="AK85" s="55" t="str">
        <f t="shared" si="46"/>
        <v>News</v>
      </c>
      <c r="AL85" s="55" t="str">
        <f t="shared" si="47"/>
        <v>OC</v>
      </c>
      <c r="AM85" s="55" t="str">
        <f t="shared" si="48"/>
        <v>WW</v>
      </c>
      <c r="AN85" s="55" t="str">
        <f t="shared" si="49"/>
        <v>FIN</v>
      </c>
      <c r="AO85" s="55" t="str">
        <f t="shared" si="50"/>
        <v>OI</v>
      </c>
      <c r="AP85" s="55" t="str">
        <f t="shared" si="51"/>
        <v>IB</v>
      </c>
      <c r="AQ85" s="55" t="str">
        <f t="shared" si="52"/>
        <v>SI</v>
      </c>
      <c r="AR85" s="55" t="str">
        <f t="shared" si="53"/>
        <v>SS</v>
      </c>
      <c r="AS85" s="57" t="str">
        <f t="shared" si="54"/>
        <v>ROIC</v>
      </c>
      <c r="AT85" s="55" t="str">
        <f t="shared" si="55"/>
        <v>DR</v>
      </c>
      <c r="AU85" s="58" t="str">
        <f t="shared" si="56"/>
        <v>SOH</v>
      </c>
      <c r="AV85" s="55"/>
    </row>
    <row r="86" spans="1:48" ht="14" customHeight="1" x14ac:dyDescent="0.2">
      <c r="A86" s="151" t="s">
        <v>574</v>
      </c>
      <c r="B86" s="152" t="s">
        <v>575</v>
      </c>
      <c r="C86" s="139" t="s">
        <v>576</v>
      </c>
      <c r="E86" s="153">
        <v>2</v>
      </c>
      <c r="F86" s="154" t="s">
        <v>577</v>
      </c>
      <c r="G86" s="151" t="e" vm="85">
        <v>#VALUE!</v>
      </c>
      <c r="H86" s="167" t="s">
        <v>46</v>
      </c>
      <c r="I86" s="154" t="str" cm="1">
        <f t="array" ref="I86">_FV(G86,"Description")</f>
        <v>Gritstone bio, Inc. is a biotechnology company. The Company discover, develop, manufacture and deliver next generation cancer and infectious disease immunotherapy candidates by vaccine vectors, self-amplifying mRNA (samRNA) and chimpanzee adenovirus (ChAd). Its two oncology programs in clinical-stage development are GRANITE, individualized neoantigen-based immunotherapy, and SLATE, an off-the-shelf shared neoantigen-based immunotherapy. The Company has an infectious disease pipeline, which includes two programs in clinical-stage development: CORAL, a second-generation COVID-19 vaccine program that may have pan-coronavirus potential to protect against future coronavirus pandemics, and an HIV therapeutic/cure vaccine candidate that are collaborating on with Gilead Sciences, Inc. The Company’s product candidates include GRT-C907 (ChAd)/R908 (samRNA), GRT- C909 (ChAd)/R910 (samRNA), GRT-C909 (ChAd)/R910 (samRNA), GRT-R914 (samRNA), GRT-R912 (samRNA) and GRT-R918 (samRNA).</v>
      </c>
      <c r="J86" s="125" cm="1">
        <f t="array" ref="J86">_FV(G86,"Market cap",TRUE)/1000000000</f>
        <v>0.25593450000000001</v>
      </c>
      <c r="K86" s="99" cm="1">
        <f t="array" ref="K86">_FV(G86,"Price")</f>
        <v>3.07</v>
      </c>
      <c r="L86" s="74" t="s">
        <v>47</v>
      </c>
      <c r="M86" s="155" cm="1">
        <f t="array" ref="M86">_FV(G86,"Shares outstanding",TRUE)/1000000</f>
        <v>83.366280000000003</v>
      </c>
      <c r="N86" s="156">
        <v>62.35</v>
      </c>
      <c r="O86" s="159">
        <v>7.0800000000000002E-2</v>
      </c>
      <c r="P86" s="102" t="s">
        <v>13817</v>
      </c>
      <c r="Q86" s="157" t="s">
        <v>16690</v>
      </c>
      <c r="R86" s="157" t="s">
        <v>16691</v>
      </c>
      <c r="S86" s="158">
        <v>18.34</v>
      </c>
      <c r="T86" s="157" t="s">
        <v>16692</v>
      </c>
      <c r="U86" s="157" t="s">
        <v>16693</v>
      </c>
      <c r="V86" s="140" t="s">
        <v>16694</v>
      </c>
      <c r="W86" s="156" t="s">
        <v>14443</v>
      </c>
      <c r="X86" s="156">
        <v>4.75</v>
      </c>
      <c r="Y86" s="52" cm="1">
        <f t="array" ref="Y86">(K86-(_FV(G86,"52 week high",TRUE)))/(_FV(G86,"52 week high",TRUE))</f>
        <v>-0.49672131147540982</v>
      </c>
      <c r="Z86" s="52" cm="1">
        <f t="array" ref="Z86">(K86-(_FV(G86,"52 week low",TRUE)))/(_FV(G86,"52 week low",TRUE))</f>
        <v>0.79532163742690054</v>
      </c>
      <c r="AA86" s="8"/>
      <c r="AB86" s="55" t="str">
        <f t="shared" si="38"/>
        <v>Twitter</v>
      </c>
      <c r="AC86" s="55" t="str">
        <f t="shared" si="39"/>
        <v>Twitter</v>
      </c>
      <c r="AD86" s="56" t="str">
        <f>HYPERLINK(_xlfn.CONCAT("https://www.sec.gov/edgar/browse/?CIK=",(_xlfn.XLOOKUP(A86,CIK!$A$1:$A$99999,CIK!$B$1:$B$99999,,0))),"SEC")</f>
        <v>SEC</v>
      </c>
      <c r="AE86" s="55" t="str">
        <f t="shared" si="40"/>
        <v>BC</v>
      </c>
      <c r="AF86" s="56" t="str">
        <f t="shared" si="41"/>
        <v>News</v>
      </c>
      <c r="AG86" s="55" t="str">
        <f t="shared" si="42"/>
        <v>News</v>
      </c>
      <c r="AH86" s="56" t="str">
        <f t="shared" si="43"/>
        <v>News</v>
      </c>
      <c r="AI86" s="56" t="str">
        <f t="shared" si="44"/>
        <v>News</v>
      </c>
      <c r="AJ86" s="56" t="str">
        <f t="shared" si="45"/>
        <v>News</v>
      </c>
      <c r="AK86" s="55" t="str">
        <f t="shared" si="46"/>
        <v>News</v>
      </c>
      <c r="AL86" s="55" t="str">
        <f t="shared" si="47"/>
        <v>OC</v>
      </c>
      <c r="AM86" s="55" t="str">
        <f t="shared" si="48"/>
        <v>WW</v>
      </c>
      <c r="AN86" s="55" t="str">
        <f t="shared" si="49"/>
        <v>FIN</v>
      </c>
      <c r="AO86" s="55" t="str">
        <f t="shared" si="50"/>
        <v>OI</v>
      </c>
      <c r="AP86" s="55" t="str">
        <f t="shared" si="51"/>
        <v>IB</v>
      </c>
      <c r="AQ86" s="55" t="str">
        <f t="shared" si="52"/>
        <v>SI</v>
      </c>
      <c r="AR86" s="55" t="str">
        <f t="shared" si="53"/>
        <v>SS</v>
      </c>
      <c r="AS86" s="57" t="str">
        <f t="shared" si="54"/>
        <v>ROIC</v>
      </c>
      <c r="AT86" s="55" t="str">
        <f t="shared" si="55"/>
        <v>DR</v>
      </c>
      <c r="AU86" s="58" t="str">
        <f t="shared" si="56"/>
        <v>SOH</v>
      </c>
      <c r="AV86" s="55"/>
    </row>
    <row r="87" spans="1:48" ht="14" customHeight="1" x14ac:dyDescent="0.2">
      <c r="A87" s="151" t="s">
        <v>594</v>
      </c>
      <c r="B87" s="152" t="s">
        <v>595</v>
      </c>
      <c r="C87" s="139" t="s">
        <v>596</v>
      </c>
      <c r="E87" s="153">
        <v>0</v>
      </c>
      <c r="F87" s="154" t="s">
        <v>17249</v>
      </c>
      <c r="G87" s="151" t="e" vm="86">
        <v>#VALUE!</v>
      </c>
      <c r="H87" s="167" t="s">
        <v>46</v>
      </c>
      <c r="I87" s="154" t="str" cm="1">
        <f t="array" ref="I87">_FV(G87,"Description")</f>
        <v>Centessa Pharmaceuticals plc (Centessa) is a pharmaceutical company. The Company's asset-centric programs range from discovery-stage to late-stage development and include diverse therapeutic areas such as oncology, hematology, immunology/inflammation, neuroscience, hepatology, pulmonology and nephrology. Its portfolio consists of approximately 16 conviction programs, including four programs evaluated in clinical trials and 12 additional preclinical programs. Centessa's clinical-stage product candidates include Lixivaptan, SerpinPC, Imgatuzumab and ZF874. The Company's preclinical assets include ZF887, MGX292, CBS001, CBS004, LB1, LB2, Oral OX2R Agonist, Intranasal OX2R Agonist, Dual STAT3/5 Degrader, EGFR Ex20 Inhibitor, EGFR-C797S Inhibitor and EGFR Inhibitors. The Company's subsidiaries include ApcinteX, Capella BioScience, Janpix, LockBody, Morphogen-IX, Orexia Therapeutics, Palladio Biosciences, PearlRiver Bio, PegaOne and Z Factor.</v>
      </c>
      <c r="J87" s="125" cm="1">
        <f t="array" ref="J87">_FV(G87,"Market cap",TRUE)/1000000000</f>
        <v>0.37081730000000002</v>
      </c>
      <c r="K87" s="99" cm="1">
        <f t="array" ref="K87">_FV(G87,"Price")</f>
        <v>3.92</v>
      </c>
      <c r="L87" s="74" t="s">
        <v>47</v>
      </c>
      <c r="M87" s="155" cm="1">
        <f t="array" ref="M87">_FV(G87,"Shares outstanding",TRUE)/1000000</f>
        <v>94.596249999999998</v>
      </c>
      <c r="N87" s="156">
        <v>35.25</v>
      </c>
      <c r="O87" s="156" t="s">
        <v>59</v>
      </c>
      <c r="P87" s="102" t="s">
        <v>13863</v>
      </c>
      <c r="Q87" s="157" t="s">
        <v>14869</v>
      </c>
      <c r="R87" s="157" t="s">
        <v>14869</v>
      </c>
      <c r="S87" s="158" t="s">
        <v>14848</v>
      </c>
      <c r="T87" s="157" t="s">
        <v>14869</v>
      </c>
      <c r="U87" s="157" t="s">
        <v>16681</v>
      </c>
      <c r="V87" s="140" t="s">
        <v>16682</v>
      </c>
      <c r="W87" s="156" t="s">
        <v>14366</v>
      </c>
      <c r="X87" s="156">
        <v>12.49</v>
      </c>
      <c r="Y87" s="52" cm="1">
        <f t="array" ref="Y87">(K87-(_FV(G87,"52 week high",TRUE)))/(_FV(G87,"52 week high",TRUE))</f>
        <v>-0.64968722073279717</v>
      </c>
      <c r="Z87" s="52" cm="1">
        <f t="array" ref="Z87">(K87-(_FV(G87,"52 week low",TRUE)))/(_FV(G87,"52 week low",TRUE))</f>
        <v>0.35875216637781637</v>
      </c>
      <c r="AA87" s="8"/>
      <c r="AB87" s="55" t="str">
        <f t="shared" si="38"/>
        <v>Twitter</v>
      </c>
      <c r="AC87" s="55" t="str">
        <f t="shared" si="39"/>
        <v>Twitter</v>
      </c>
      <c r="AD87" s="56" t="str">
        <f>HYPERLINK(_xlfn.CONCAT("https://www.sec.gov/edgar/browse/?CIK=",(_xlfn.XLOOKUP(A87,CIK!$A$1:$A$99999,CIK!$B$1:$B$99999,,0))),"SEC")</f>
        <v>SEC</v>
      </c>
      <c r="AE87" s="55" t="str">
        <f t="shared" si="40"/>
        <v>BC</v>
      </c>
      <c r="AF87" s="56" t="str">
        <f t="shared" si="41"/>
        <v>News</v>
      </c>
      <c r="AG87" s="55" t="str">
        <f t="shared" si="42"/>
        <v>News</v>
      </c>
      <c r="AH87" s="56" t="str">
        <f t="shared" si="43"/>
        <v>News</v>
      </c>
      <c r="AI87" s="56" t="str">
        <f t="shared" si="44"/>
        <v>News</v>
      </c>
      <c r="AJ87" s="56" t="str">
        <f t="shared" si="45"/>
        <v>News</v>
      </c>
      <c r="AK87" s="55" t="str">
        <f t="shared" si="46"/>
        <v>News</v>
      </c>
      <c r="AL87" s="55" t="str">
        <f t="shared" si="47"/>
        <v>OC</v>
      </c>
      <c r="AM87" s="55" t="str">
        <f t="shared" si="48"/>
        <v>WW</v>
      </c>
      <c r="AN87" s="55" t="str">
        <f t="shared" si="49"/>
        <v>FIN</v>
      </c>
      <c r="AO87" s="55" t="str">
        <f t="shared" si="50"/>
        <v>OI</v>
      </c>
      <c r="AP87" s="55" t="str">
        <f t="shared" si="51"/>
        <v>IB</v>
      </c>
      <c r="AQ87" s="55" t="str">
        <f t="shared" si="52"/>
        <v>SI</v>
      </c>
      <c r="AR87" s="55" t="str">
        <f t="shared" si="53"/>
        <v>SS</v>
      </c>
      <c r="AS87" s="57" t="str">
        <f t="shared" si="54"/>
        <v>ROIC</v>
      </c>
      <c r="AT87" s="55" t="str">
        <f t="shared" si="55"/>
        <v>DR</v>
      </c>
      <c r="AU87" s="58" t="str">
        <f t="shared" si="56"/>
        <v>SOH</v>
      </c>
      <c r="AV87" s="55"/>
    </row>
    <row r="88" spans="1:48" ht="14" customHeight="1" x14ac:dyDescent="0.2">
      <c r="A88" s="151" t="s">
        <v>529</v>
      </c>
      <c r="B88" s="152" t="s">
        <v>530</v>
      </c>
      <c r="C88" s="139" t="s">
        <v>523</v>
      </c>
      <c r="D88" s="153" t="s">
        <v>58</v>
      </c>
      <c r="E88" s="153">
        <v>0</v>
      </c>
      <c r="F88" s="154" t="s">
        <v>531</v>
      </c>
      <c r="G88" s="151" t="e" vm="87">
        <v>#VALUE!</v>
      </c>
      <c r="H88" s="167" t="s">
        <v>46</v>
      </c>
      <c r="I88" s="154" t="str" cm="1">
        <f t="array" ref="I88">_FV(G88,"Description")</f>
        <v>Century Therapeutics, Inc. is a biotechnology company. The Company is focused on developing transformative allogeneic, pluripotent stem cells (iPSC)-derived natural killer (NK) and T cell therapies to create products for the treatment of both solid tumor and hematological malignancies. Its Allo-Evasion technology is intended to prevent rejection of cell products by the host immune system, and manufacturing capabilities intended to minimize product development and supply risk. The Company's pipeline includes CNTY-101, CNTY-103, CNTY-102 and CNTY-104. The Company’s lead product candidate, CNTY-101, is focused on targeting B-cell lymphoma. CNTY-103 is designed to treat glioblastoma. CNTY-102 is designed to improve B-cell malignancy treatment. CNTY-104, is being developed to treat acute myeloid leukemia (AML). CAR design is a component of cell therapy product candidates. In addition to its programs, the Company is also actively engaged in a number of earlier stage discovery programs.</v>
      </c>
      <c r="J88" s="125" cm="1">
        <f t="array" ref="J88">_FV(G88,"Market cap",TRUE)/1000000000</f>
        <v>0.27187129999999998</v>
      </c>
      <c r="K88" s="99" cm="1">
        <f t="array" ref="K88">_FV(G88,"Price")</f>
        <v>4.6100000000000003</v>
      </c>
      <c r="L88" s="74" t="s">
        <v>47</v>
      </c>
      <c r="M88" s="155" cm="1">
        <f t="array" ref="M88">_FV(G88,"Shares outstanding",TRUE)/1000000</f>
        <v>58.974249999999998</v>
      </c>
      <c r="N88" s="156">
        <v>21.36</v>
      </c>
      <c r="O88" s="159">
        <v>0.17080000000000001</v>
      </c>
      <c r="P88" s="102" t="s">
        <v>14300</v>
      </c>
      <c r="Q88" s="157" t="s">
        <v>16686</v>
      </c>
      <c r="R88" s="157" t="s">
        <v>16687</v>
      </c>
      <c r="S88" s="158">
        <v>40.880000000000003</v>
      </c>
      <c r="T88" s="157" t="s">
        <v>16688</v>
      </c>
      <c r="U88" s="157" t="s">
        <v>16689</v>
      </c>
      <c r="V88" s="140" t="s">
        <v>14848</v>
      </c>
      <c r="W88" s="156" t="s">
        <v>13872</v>
      </c>
      <c r="X88" s="156">
        <v>13.44</v>
      </c>
      <c r="Y88" s="52" cm="1">
        <f t="array" ref="Y88">(K88-(_FV(G88,"52 week high",TRUE)))/(_FV(G88,"52 week high",TRUE))</f>
        <v>-0.70016260162601629</v>
      </c>
      <c r="Z88" s="52" cm="1">
        <f t="array" ref="Z88">(K88-(_FV(G88,"52 week low",TRUE)))/(_FV(G88,"52 week low",TRUE))</f>
        <v>6.3437139561707115E-2</v>
      </c>
      <c r="AA88" s="8"/>
      <c r="AB88" s="55" t="str">
        <f t="shared" si="38"/>
        <v>Twitter</v>
      </c>
      <c r="AC88" s="55" t="str">
        <f t="shared" si="39"/>
        <v>Twitter</v>
      </c>
      <c r="AD88" s="56" t="str">
        <f>HYPERLINK(_xlfn.CONCAT("https://www.sec.gov/edgar/browse/?CIK=",(_xlfn.XLOOKUP(A88,CIK!$A$1:$A$99999,CIK!$B$1:$B$99999,,0))),"SEC")</f>
        <v>SEC</v>
      </c>
      <c r="AE88" s="55" t="str">
        <f t="shared" si="40"/>
        <v>BC</v>
      </c>
      <c r="AF88" s="56" t="str">
        <f t="shared" si="41"/>
        <v>News</v>
      </c>
      <c r="AG88" s="55" t="str">
        <f t="shared" si="42"/>
        <v>News</v>
      </c>
      <c r="AH88" s="56" t="str">
        <f t="shared" si="43"/>
        <v>News</v>
      </c>
      <c r="AI88" s="56" t="str">
        <f t="shared" si="44"/>
        <v>News</v>
      </c>
      <c r="AJ88" s="56" t="str">
        <f t="shared" si="45"/>
        <v>News</v>
      </c>
      <c r="AK88" s="55" t="str">
        <f t="shared" si="46"/>
        <v>News</v>
      </c>
      <c r="AL88" s="55" t="str">
        <f t="shared" si="47"/>
        <v>OC</v>
      </c>
      <c r="AM88" s="55" t="str">
        <f t="shared" si="48"/>
        <v>WW</v>
      </c>
      <c r="AN88" s="55" t="str">
        <f t="shared" si="49"/>
        <v>FIN</v>
      </c>
      <c r="AO88" s="55" t="str">
        <f t="shared" si="50"/>
        <v>OI</v>
      </c>
      <c r="AP88" s="55" t="str">
        <f t="shared" si="51"/>
        <v>IB</v>
      </c>
      <c r="AQ88" s="55" t="str">
        <f t="shared" si="52"/>
        <v>SI</v>
      </c>
      <c r="AR88" s="55" t="str">
        <f t="shared" si="53"/>
        <v>SS</v>
      </c>
      <c r="AS88" s="57" t="str">
        <f t="shared" si="54"/>
        <v>ROIC</v>
      </c>
      <c r="AT88" s="55" t="str">
        <f t="shared" si="55"/>
        <v>DR</v>
      </c>
      <c r="AU88" s="58" t="str">
        <f t="shared" si="56"/>
        <v>SOH</v>
      </c>
      <c r="AV88" s="55"/>
    </row>
    <row r="89" spans="1:48" ht="14" customHeight="1" x14ac:dyDescent="0.2">
      <c r="A89" s="151" t="s">
        <v>338</v>
      </c>
      <c r="B89" s="152" t="s">
        <v>339</v>
      </c>
      <c r="C89" s="139" t="s">
        <v>340</v>
      </c>
      <c r="E89" s="153">
        <v>0</v>
      </c>
      <c r="F89" s="154" t="s">
        <v>17251</v>
      </c>
      <c r="G89" s="151" t="e" vm="88">
        <v>#VALUE!</v>
      </c>
      <c r="H89" s="167" t="s">
        <v>46</v>
      </c>
      <c r="I89" s="154" t="str" cm="1">
        <f t="array" ref="I89">_FV(G89,"Description")</f>
        <v>Omega Therapeutics, Inc. is a development-stage biopharmaceutical company. The Company is engaged in a systematic approach to use mRNA therapeutics as programmable epigenetic medicines by leveraging its OMEGA Epigenomic Programming platform. Its OMEGA Epigenomic Programming platform harnesses the power of epigenetics, the mechanism that controls gene expression and every aspect of an organism's life from cell genesis, growth, and differentiation to cell death. It has deciphered the three-dimensional architecture of the human genome and its accompanying regulators, which are organized into distinct and evolutionarily conserved structures called Insulated Genomic Domains (IGDs). The OMEGA platform enables to systematically identify and validate thousands of DNA-sequence-based epigenomic zip codes within IGDs. Its pipeline consists of early-stage, preclinical programs that span regenerative medicine, multigenic diseases including immunology, oncology, and select monogenic diseases.</v>
      </c>
      <c r="J89" s="125" cm="1">
        <f t="array" ref="J89">_FV(G89,"Market cap",TRUE)/1000000000</f>
        <v>0.35027619999999998</v>
      </c>
      <c r="K89" s="99" cm="1">
        <f t="array" ref="K89">_FV(G89,"Price")</f>
        <v>7.29</v>
      </c>
      <c r="L89" s="74" t="s">
        <v>47</v>
      </c>
      <c r="M89" s="155" cm="1">
        <f t="array" ref="M89">_FV(G89,"Shares outstanding",TRUE)/1000000</f>
        <v>48.048859999999998</v>
      </c>
      <c r="N89" s="156">
        <v>17.73</v>
      </c>
      <c r="O89" s="159">
        <v>1.49E-2</v>
      </c>
      <c r="P89" s="102" t="s">
        <v>14317</v>
      </c>
      <c r="Q89" s="157" t="s">
        <v>16700</v>
      </c>
      <c r="R89" s="157" t="s">
        <v>15064</v>
      </c>
      <c r="S89" s="158">
        <v>14.75</v>
      </c>
      <c r="T89" s="157" t="s">
        <v>16701</v>
      </c>
      <c r="U89" s="157" t="s">
        <v>16702</v>
      </c>
      <c r="V89" s="140" t="s">
        <v>14848</v>
      </c>
      <c r="W89" s="156" t="s">
        <v>14452</v>
      </c>
      <c r="X89" s="156">
        <v>10.96</v>
      </c>
      <c r="Y89" s="52" cm="1">
        <f t="array" ref="Y89">(K89-(_FV(G89,"52 week high",TRUE)))/(_FV(G89,"52 week high",TRUE))</f>
        <v>-0.49056603773584906</v>
      </c>
      <c r="Z89" s="52" cm="1">
        <f t="array" ref="Z89">(K89-(_FV(G89,"52 week low",TRUE)))/(_FV(G89,"52 week low",TRUE))</f>
        <v>2.6911392405063288</v>
      </c>
      <c r="AA89" s="8"/>
      <c r="AB89" s="55" t="str">
        <f t="shared" si="38"/>
        <v>Twitter</v>
      </c>
      <c r="AC89" s="55" t="str">
        <f t="shared" si="39"/>
        <v>Twitter</v>
      </c>
      <c r="AD89" s="56" t="str">
        <f>HYPERLINK(_xlfn.CONCAT("https://www.sec.gov/edgar/browse/?CIK=",(_xlfn.XLOOKUP(A89,CIK!$A$1:$A$99999,CIK!$B$1:$B$99999,,0))),"SEC")</f>
        <v>SEC</v>
      </c>
      <c r="AE89" s="55" t="str">
        <f t="shared" si="40"/>
        <v>BC</v>
      </c>
      <c r="AF89" s="56" t="str">
        <f t="shared" si="41"/>
        <v>News</v>
      </c>
      <c r="AG89" s="55" t="str">
        <f t="shared" si="42"/>
        <v>News</v>
      </c>
      <c r="AH89" s="56" t="str">
        <f t="shared" si="43"/>
        <v>News</v>
      </c>
      <c r="AI89" s="56" t="str">
        <f t="shared" si="44"/>
        <v>News</v>
      </c>
      <c r="AJ89" s="56" t="str">
        <f t="shared" si="45"/>
        <v>News</v>
      </c>
      <c r="AK89" s="55" t="str">
        <f t="shared" si="46"/>
        <v>News</v>
      </c>
      <c r="AL89" s="55" t="str">
        <f t="shared" si="47"/>
        <v>OC</v>
      </c>
      <c r="AM89" s="55" t="str">
        <f t="shared" si="48"/>
        <v>WW</v>
      </c>
      <c r="AN89" s="55" t="str">
        <f t="shared" si="49"/>
        <v>FIN</v>
      </c>
      <c r="AO89" s="55" t="str">
        <f t="shared" si="50"/>
        <v>OI</v>
      </c>
      <c r="AP89" s="55" t="str">
        <f t="shared" si="51"/>
        <v>IB</v>
      </c>
      <c r="AQ89" s="55" t="str">
        <f t="shared" si="52"/>
        <v>SI</v>
      </c>
      <c r="AR89" s="55" t="str">
        <f t="shared" si="53"/>
        <v>SS</v>
      </c>
      <c r="AS89" s="57" t="str">
        <f t="shared" si="54"/>
        <v>ROIC</v>
      </c>
      <c r="AT89" s="55" t="str">
        <f t="shared" si="55"/>
        <v>DR</v>
      </c>
      <c r="AU89" s="58" t="str">
        <f t="shared" si="56"/>
        <v>SOH</v>
      </c>
      <c r="AV89" s="55"/>
    </row>
    <row r="90" spans="1:48" ht="14" customHeight="1" x14ac:dyDescent="0.2">
      <c r="A90" s="151" t="s">
        <v>770</v>
      </c>
      <c r="B90" s="152" t="s">
        <v>771</v>
      </c>
      <c r="C90" s="139" t="s">
        <v>767</v>
      </c>
      <c r="G90" s="151" t="e" vm="89">
        <v>#VALUE!</v>
      </c>
      <c r="H90" s="167" t="s">
        <v>46</v>
      </c>
      <c r="I90" s="154" t="str" cm="1">
        <f t="array" ref="I90">_FV(G90,"Description")</f>
        <v>Foghorn Therapeutics Inc. is a clinical-stage biotechnology company engaged developing medicines that modulate gene expression through selectively targeting the chromatin regulatory system for therapeutic intervention in oncology. Its Gene Traffic Control platform gives an integrated, mechanistic understanding of how the various components of the chromatin regulatory system interact, allowing to identify, validate and potentially drug targets within the system. The Company’s Traffic Control platform discovers and develops drugs in oncology and other therapeutic areas, including virology, autoimmune disease and neurology. The Company is developing FHD-286, a selective, allosteric ATPase inhibitor and which is evaluating two separate Phase I studies in metastatic uveal melanoma and relapsed and/or refractory acute myeloid leukemia, and myelodysplastic syndrome. It is also developing FHD-609, a targeted protein degrader, and which is evaluating in a Phase I study in synovial sarcoma.</v>
      </c>
      <c r="J90" s="125" cm="1">
        <f t="array" ref="J90">_FV(G90,"Market cap",TRUE)/1000000000</f>
        <v>0.32898119999999997</v>
      </c>
      <c r="K90" s="99" cm="1">
        <f t="array" ref="K90">_FV(G90,"Price")</f>
        <v>7.87</v>
      </c>
      <c r="L90" s="74" t="s">
        <v>47</v>
      </c>
      <c r="M90" s="155" cm="1">
        <f t="array" ref="M90">_FV(G90,"Shares outstanding",TRUE)/1000000</f>
        <v>41.801929999999999</v>
      </c>
      <c r="N90" s="156">
        <v>20.18</v>
      </c>
      <c r="O90" s="159">
        <v>7.5600000000000001E-2</v>
      </c>
      <c r="P90" s="102" t="s">
        <v>14233</v>
      </c>
      <c r="Q90" s="157" t="s">
        <v>16717</v>
      </c>
      <c r="R90" s="157" t="s">
        <v>16718</v>
      </c>
      <c r="S90" s="158">
        <v>52.9</v>
      </c>
      <c r="T90" s="157" t="s">
        <v>16719</v>
      </c>
      <c r="U90" s="157" t="s">
        <v>16720</v>
      </c>
      <c r="V90" s="140" t="s">
        <v>14848</v>
      </c>
      <c r="W90" s="156" t="s">
        <v>14368</v>
      </c>
      <c r="X90" s="156">
        <v>6.84</v>
      </c>
      <c r="Y90" s="84" cm="1">
        <f t="array" ref="Y90">(K90-(_FV(G90,"52 week high",TRUE)))/(_FV(G90,"52 week high",TRUE))</f>
        <v>-0.5656732891832229</v>
      </c>
      <c r="Z90" s="84" cm="1">
        <f t="array" ref="Z90">(K90-(_FV(G90,"52 week low",TRUE)))/(_FV(G90,"52 week low",TRUE))</f>
        <v>0.47932330827067665</v>
      </c>
      <c r="AA90" s="9"/>
      <c r="AB90" s="55" t="str">
        <f t="shared" si="38"/>
        <v>Twitter</v>
      </c>
      <c r="AC90" s="55" t="str">
        <f t="shared" si="39"/>
        <v>Twitter</v>
      </c>
      <c r="AD90" s="56" t="str">
        <f>HYPERLINK(_xlfn.CONCAT("https://www.sec.gov/edgar/browse/?CIK=",(_xlfn.XLOOKUP(A90,CIK!$A$1:$A$99999,CIK!$B$1:$B$99999,,0))),"SEC")</f>
        <v>SEC</v>
      </c>
      <c r="AE90" s="55" t="str">
        <f t="shared" si="40"/>
        <v>BC</v>
      </c>
      <c r="AF90" s="56" t="str">
        <f t="shared" si="41"/>
        <v>News</v>
      </c>
      <c r="AG90" s="55" t="str">
        <f t="shared" si="42"/>
        <v>News</v>
      </c>
      <c r="AH90" s="56" t="str">
        <f t="shared" si="43"/>
        <v>News</v>
      </c>
      <c r="AI90" s="56" t="str">
        <f t="shared" si="44"/>
        <v>News</v>
      </c>
      <c r="AJ90" s="56" t="str">
        <f t="shared" si="45"/>
        <v>News</v>
      </c>
      <c r="AK90" s="55" t="str">
        <f t="shared" si="46"/>
        <v>News</v>
      </c>
      <c r="AL90" s="55" t="str">
        <f t="shared" si="47"/>
        <v>OC</v>
      </c>
      <c r="AM90" s="55" t="str">
        <f t="shared" si="48"/>
        <v>WW</v>
      </c>
      <c r="AN90" s="55" t="str">
        <f t="shared" si="49"/>
        <v>FIN</v>
      </c>
      <c r="AO90" s="55" t="str">
        <f t="shared" si="50"/>
        <v>OI</v>
      </c>
      <c r="AP90" s="55" t="str">
        <f t="shared" si="51"/>
        <v>IB</v>
      </c>
      <c r="AQ90" s="55" t="str">
        <f t="shared" si="52"/>
        <v>SI</v>
      </c>
      <c r="AR90" s="55" t="str">
        <f t="shared" si="53"/>
        <v>SS</v>
      </c>
      <c r="AS90" s="57" t="str">
        <f t="shared" si="54"/>
        <v>ROIC</v>
      </c>
      <c r="AT90" s="55" t="str">
        <f t="shared" si="55"/>
        <v>DR</v>
      </c>
      <c r="AU90" s="58" t="str">
        <f t="shared" si="56"/>
        <v>SOH</v>
      </c>
      <c r="AV90" s="55"/>
    </row>
    <row r="91" spans="1:48" ht="14" customHeight="1" x14ac:dyDescent="0.2">
      <c r="A91" s="151" t="s">
        <v>478</v>
      </c>
      <c r="B91" s="152" t="s">
        <v>479</v>
      </c>
      <c r="C91" s="139" t="s">
        <v>480</v>
      </c>
      <c r="G91" s="151" t="e" vm="90">
        <v>#VALUE!</v>
      </c>
      <c r="H91" s="167" t="s">
        <v>46</v>
      </c>
      <c r="I91" s="154" t="str" cm="1">
        <f t="array" ref="I91">_FV(G91,"Description")</f>
        <v>Rain Oncology Inc., formerly Rain Therapeutics Inc., is a late-stage precision oncology company. The Company is focused on developing therapies that target oncogenic drivers to genetically select patients. The Company’s product candidates include milademetan and RAD52. Its milademetan is an oral small molecule, an inhibitor of mouse double minute 2 (MDM2) is being developed in patients with wildtype tumor protein 53 (p53) cancers that are also exhibiting MDM2 dependence. MDM2 dependence may be occurring either through MDM2 gene amplification, protein overexpression, loss of an MDM2 regulator, or other mechanisms. RAD52 is focused on the DNA Damage Response (DDR) pathway. RAD52 represents a strategy for patients that may exhibit homologous recombination deficiencies (HRD+), or a loss of function, of several pathway constituents, including BRCA1/2, PALB2, or several others in tumor types frequently characterized by these deficiencies.</v>
      </c>
      <c r="J91" s="125" cm="1">
        <f t="array" ref="J91">_FV(G91,"Market cap",TRUE)/1000000000</f>
        <v>0.34430880000000003</v>
      </c>
      <c r="K91" s="99" cm="1">
        <f t="array" ref="K91">_FV(G91,"Price")</f>
        <v>9.49</v>
      </c>
      <c r="L91" s="74" t="s">
        <v>47</v>
      </c>
      <c r="M91" s="155" cm="1">
        <f t="array" ref="M91">_FV(G91,"Shares outstanding",TRUE)/1000000</f>
        <v>36.281219999999998</v>
      </c>
      <c r="N91" s="156">
        <v>6.8</v>
      </c>
      <c r="O91" s="159">
        <v>1.9699999999999999E-2</v>
      </c>
      <c r="P91" s="102" t="s">
        <v>14285</v>
      </c>
      <c r="Q91" s="157" t="s">
        <v>16695</v>
      </c>
      <c r="R91" s="157" t="s">
        <v>16696</v>
      </c>
      <c r="S91" s="158">
        <v>24.31</v>
      </c>
      <c r="T91" s="157" t="s">
        <v>16697</v>
      </c>
      <c r="U91" s="157" t="s">
        <v>16698</v>
      </c>
      <c r="V91" s="140" t="s">
        <v>16699</v>
      </c>
      <c r="W91" s="156" t="s">
        <v>14449</v>
      </c>
      <c r="X91" s="156">
        <v>7.2</v>
      </c>
      <c r="Y91" s="52" cm="1">
        <f t="array" ref="Y91">(K91-(_FV(G91,"52 week high",TRUE)))/(_FV(G91,"52 week high",TRUE))</f>
        <v>-0.34461325966850831</v>
      </c>
      <c r="Z91" s="52" cm="1">
        <f t="array" ref="Z91">(K91-(_FV(G91,"52 week low",TRUE)))/(_FV(G91,"52 week low",TRUE))</f>
        <v>3.4139534883720932</v>
      </c>
      <c r="AA91" s="8"/>
      <c r="AB91" s="55" t="str">
        <f t="shared" si="38"/>
        <v>Twitter</v>
      </c>
      <c r="AC91" s="55" t="str">
        <f t="shared" si="39"/>
        <v>Twitter</v>
      </c>
      <c r="AD91" s="56" t="str">
        <f>HYPERLINK(_xlfn.CONCAT("https://www.sec.gov/edgar/browse/?CIK=",(_xlfn.XLOOKUP(A91,CIK!$A$1:$A$99999,CIK!$B$1:$B$99999,,0))),"SEC")</f>
        <v>SEC</v>
      </c>
      <c r="AE91" s="55" t="str">
        <f t="shared" si="40"/>
        <v>BC</v>
      </c>
      <c r="AF91" s="56" t="str">
        <f t="shared" si="41"/>
        <v>News</v>
      </c>
      <c r="AG91" s="55" t="str">
        <f t="shared" si="42"/>
        <v>News</v>
      </c>
      <c r="AH91" s="56" t="str">
        <f t="shared" si="43"/>
        <v>News</v>
      </c>
      <c r="AI91" s="56" t="str">
        <f t="shared" si="44"/>
        <v>News</v>
      </c>
      <c r="AJ91" s="56" t="str">
        <f t="shared" si="45"/>
        <v>News</v>
      </c>
      <c r="AK91" s="55" t="str">
        <f t="shared" si="46"/>
        <v>News</v>
      </c>
      <c r="AL91" s="55" t="str">
        <f t="shared" si="47"/>
        <v>OC</v>
      </c>
      <c r="AM91" s="55" t="str">
        <f t="shared" si="48"/>
        <v>WW</v>
      </c>
      <c r="AN91" s="55" t="str">
        <f t="shared" si="49"/>
        <v>FIN</v>
      </c>
      <c r="AO91" s="55" t="str">
        <f t="shared" si="50"/>
        <v>OI</v>
      </c>
      <c r="AP91" s="55" t="str">
        <f t="shared" si="51"/>
        <v>IB</v>
      </c>
      <c r="AQ91" s="55" t="str">
        <f t="shared" si="52"/>
        <v>SI</v>
      </c>
      <c r="AR91" s="55" t="str">
        <f t="shared" si="53"/>
        <v>SS</v>
      </c>
      <c r="AS91" s="57" t="str">
        <f t="shared" si="54"/>
        <v>ROIC</v>
      </c>
      <c r="AT91" s="55" t="str">
        <f t="shared" si="55"/>
        <v>DR</v>
      </c>
      <c r="AU91" s="58" t="str">
        <f t="shared" si="56"/>
        <v>SOH</v>
      </c>
      <c r="AV91" s="55"/>
    </row>
    <row r="92" spans="1:48" s="61" customFormat="1" ht="17" customHeight="1" x14ac:dyDescent="0.2">
      <c r="A92" s="151" t="s">
        <v>810</v>
      </c>
      <c r="B92" s="152" t="s">
        <v>811</v>
      </c>
      <c r="C92" s="139" t="s">
        <v>812</v>
      </c>
      <c r="D92" s="153" t="s">
        <v>58</v>
      </c>
      <c r="E92" s="153">
        <v>3</v>
      </c>
      <c r="F92" s="154" t="s">
        <v>813</v>
      </c>
      <c r="G92" s="151" t="e" vm="91">
        <v>#VALUE!</v>
      </c>
      <c r="H92" s="167" t="s">
        <v>46</v>
      </c>
      <c r="I92" s="154" t="str" cm="1">
        <f t="array" ref="I92">_FV(G92,"Description")</f>
        <v>Karyopharm Therapeutics Inc. is a commercial-stage pharmaceutical company. The Company is focused on the discovery, development, and commercialization of drugs directed against nuclear export for the treatment of cancer and other diseases. Its Selective Inhibitor of Nuclear Export (SINE) compounds function by binding with and inhibiting the nuclear export protein XPO1 (CRM1). Its lead compound, XPOVIO (selinexor), is marketed in combination with Velcade (bortezomib) and dexamethasone for the treatment of adult patients with multiple myeloma after at least one prior therapy, in combination with dexamethasone for the treatment of adult patients with heavily pretreated multiple myeloma and as a monotherapy for the treatment of adult patients with relapsed or refractory diffuse large B-cell lymphoma (DLBCL). NEXPOVIO (selinexor), the brand name for XPOVIO in Europe and the United Kingdom, in combination with dexamethasone to treat adult patients with multiple myeloma.</v>
      </c>
      <c r="J92" s="125" cm="1">
        <f t="array" ref="J92">_FV(G92,"Market cap",TRUE)/1000000000</f>
        <v>0.27349240000000002</v>
      </c>
      <c r="K92" s="99" cm="1">
        <f t="array" ref="K92">_FV(G92,"Price")</f>
        <v>3.37</v>
      </c>
      <c r="L92" s="74" t="s">
        <v>47</v>
      </c>
      <c r="M92" s="155" cm="1">
        <f t="array" ref="M92">_FV(G92,"Shares outstanding",TRUE)/1000000</f>
        <v>81.155029999999996</v>
      </c>
      <c r="N92" s="156">
        <v>71.78</v>
      </c>
      <c r="O92" s="159">
        <v>0.1636</v>
      </c>
      <c r="P92" s="102" t="s">
        <v>13969</v>
      </c>
      <c r="Q92" s="157" t="s">
        <v>16728</v>
      </c>
      <c r="R92" s="157" t="s">
        <v>16729</v>
      </c>
      <c r="S92" s="158">
        <v>29.97</v>
      </c>
      <c r="T92" s="157" t="s">
        <v>16730</v>
      </c>
      <c r="U92" s="157" t="s">
        <v>16731</v>
      </c>
      <c r="V92" s="140" t="s">
        <v>16732</v>
      </c>
      <c r="W92" s="156" t="s">
        <v>14486</v>
      </c>
      <c r="X92" s="156">
        <v>3.61</v>
      </c>
      <c r="Y92" s="52" cm="1">
        <f t="array" ref="Y92">(K92-(_FV(G92,"52 week high",TRUE)))/(_FV(G92,"52 week high",TRUE))</f>
        <v>-0.7712152070604209</v>
      </c>
      <c r="Z92" s="52" cm="1">
        <f t="array" ref="Z92">(K92-(_FV(G92,"52 week low",TRUE)))/(_FV(G92,"52 week low",TRUE))</f>
        <v>0.3755102040816326</v>
      </c>
      <c r="AA92" s="9"/>
      <c r="AB92" s="55" t="str">
        <f t="shared" si="38"/>
        <v>Twitter</v>
      </c>
      <c r="AC92" s="55" t="str">
        <f t="shared" si="39"/>
        <v>Twitter</v>
      </c>
      <c r="AD92" s="56" t="str">
        <f>HYPERLINK(_xlfn.CONCAT("https://www.sec.gov/edgar/browse/?CIK=",(_xlfn.XLOOKUP(A92,CIK!$A$1:$A$99999,CIK!$B$1:$B$99999,,0))),"SEC")</f>
        <v>SEC</v>
      </c>
      <c r="AE92" s="55" t="str">
        <f t="shared" si="40"/>
        <v>BC</v>
      </c>
      <c r="AF92" s="56" t="str">
        <f t="shared" si="41"/>
        <v>News</v>
      </c>
      <c r="AG92" s="55" t="str">
        <f t="shared" si="42"/>
        <v>News</v>
      </c>
      <c r="AH92" s="56" t="str">
        <f t="shared" si="43"/>
        <v>News</v>
      </c>
      <c r="AI92" s="56" t="str">
        <f t="shared" si="44"/>
        <v>News</v>
      </c>
      <c r="AJ92" s="56" t="str">
        <f t="shared" si="45"/>
        <v>News</v>
      </c>
      <c r="AK92" s="55" t="str">
        <f t="shared" si="46"/>
        <v>News</v>
      </c>
      <c r="AL92" s="55" t="str">
        <f t="shared" si="47"/>
        <v>OC</v>
      </c>
      <c r="AM92" s="55" t="str">
        <f t="shared" si="48"/>
        <v>WW</v>
      </c>
      <c r="AN92" s="55" t="str">
        <f t="shared" si="49"/>
        <v>FIN</v>
      </c>
      <c r="AO92" s="55" t="str">
        <f t="shared" si="50"/>
        <v>OI</v>
      </c>
      <c r="AP92" s="55" t="str">
        <f t="shared" si="51"/>
        <v>IB</v>
      </c>
      <c r="AQ92" s="55" t="str">
        <f t="shared" si="52"/>
        <v>SI</v>
      </c>
      <c r="AR92" s="55" t="str">
        <f t="shared" si="53"/>
        <v>SS</v>
      </c>
      <c r="AS92" s="57" t="str">
        <f t="shared" si="54"/>
        <v>ROIC</v>
      </c>
      <c r="AT92" s="55" t="str">
        <f t="shared" si="55"/>
        <v>DR</v>
      </c>
      <c r="AU92" s="58" t="str">
        <f t="shared" si="56"/>
        <v>SOH</v>
      </c>
      <c r="AV92" s="55"/>
    </row>
    <row r="93" spans="1:48" ht="16" customHeight="1" x14ac:dyDescent="0.2">
      <c r="A93" s="151" t="s">
        <v>185</v>
      </c>
      <c r="B93" s="152" t="s">
        <v>186</v>
      </c>
      <c r="C93" s="139" t="s">
        <v>168</v>
      </c>
      <c r="F93" s="154" t="s">
        <v>17252</v>
      </c>
      <c r="G93" s="151" t="e" vm="92">
        <v>#VALUE!</v>
      </c>
      <c r="H93" s="168" t="s">
        <v>46</v>
      </c>
      <c r="I93" s="154" t="str" cm="1">
        <f t="array" ref="I93">_FV(G93,"Description")</f>
        <v>Cabaletta Bio, Inc. is a clinical-stage biotechnology company. It is focused on the discovery and development of engineered T-cell therapies for B-cell-mediated autoimmune diseases. The T cells are designed to selectively bind and eliminate B cells that produce disease-causing autoantibodies, or pathogenic B cells, while sparing normal B cells. The Company’s product candidates include DSG3-CAART, DSG3/1-CAART, MuSK-CAART, PLA2R-CAART, and FVIII-CAART. DSG3-CAART is evaluated for the treatment of mucosal pemphigus vulgaris (mPV), a subtype of pemphigus vulgaris (PV) that affects the epithelium of the mucous membranes. DSG3/1-CAART is designed for mucocutaneous pemphigus vulgaris (mcPV). MuSK-CAART is designed for the treatment of muscle-specific kinase (MuSK) and myasthenia gravis (MG). PLA2R-CAART is developed to treat phospholipase A2 receptor (PLA2R) associated membranous nephropathy. FVIII-CAART, which is being designed to treat a subset of patients with Hemophilia A.</v>
      </c>
      <c r="J93" s="125" cm="1">
        <f t="array" ref="J93">_FV(G93,"Market cap",TRUE)/1000000000</f>
        <v>0.29869329999999999</v>
      </c>
      <c r="K93" s="99" cm="1">
        <f t="array" ref="K93">_FV(G93,"Price")</f>
        <v>10.25</v>
      </c>
      <c r="L93" s="74" t="s">
        <v>47</v>
      </c>
      <c r="M93" s="155" cm="1">
        <f t="array" ref="M93">_FV(G93,"Shares outstanding",TRUE)/1000000</f>
        <v>29.140809999999998</v>
      </c>
      <c r="N93" s="156">
        <v>14.57</v>
      </c>
      <c r="O93" s="159">
        <v>0.128</v>
      </c>
      <c r="P93" s="102" t="s">
        <v>13818</v>
      </c>
      <c r="Q93" s="157" t="s">
        <v>16708</v>
      </c>
      <c r="R93" s="157" t="s">
        <v>16709</v>
      </c>
      <c r="S93" s="158">
        <v>33.42</v>
      </c>
      <c r="T93" s="157" t="s">
        <v>16710</v>
      </c>
      <c r="U93" s="157" t="s">
        <v>16711</v>
      </c>
      <c r="V93" s="140" t="s">
        <v>16712</v>
      </c>
      <c r="W93" s="156" t="s">
        <v>59</v>
      </c>
      <c r="X93" s="156">
        <v>15.2</v>
      </c>
      <c r="Y93" s="52" cm="1">
        <f t="array" ref="Y93">(K93-(_FV(G93,"52 week high",TRUE)))/(_FV(G93,"52 week high",TRUE))</f>
        <v>-0.13937867338371118</v>
      </c>
      <c r="Z93" s="52" cm="1">
        <f t="array" ref="Z93">(K93-(_FV(G93,"52 week low",TRUE)))/(_FV(G93,"52 week low",TRUE))</f>
        <v>16.372881355932204</v>
      </c>
      <c r="AA93" s="8"/>
      <c r="AB93" s="55" t="str">
        <f t="shared" si="38"/>
        <v>Twitter</v>
      </c>
      <c r="AC93" s="55" t="str">
        <f t="shared" si="39"/>
        <v>Twitter</v>
      </c>
      <c r="AD93" s="56" t="str">
        <f>HYPERLINK(_xlfn.CONCAT("https://www.sec.gov/edgar/browse/?CIK=",(_xlfn.XLOOKUP(A93,CIK!$A$1:$A$99999,CIK!$B$1:$B$99999,,0))),"SEC")</f>
        <v>SEC</v>
      </c>
      <c r="AE93" s="55" t="str">
        <f t="shared" si="40"/>
        <v>BC</v>
      </c>
      <c r="AF93" s="56" t="str">
        <f t="shared" si="41"/>
        <v>News</v>
      </c>
      <c r="AG93" s="55" t="str">
        <f t="shared" si="42"/>
        <v>News</v>
      </c>
      <c r="AH93" s="56" t="str">
        <f t="shared" si="43"/>
        <v>News</v>
      </c>
      <c r="AI93" s="56" t="str">
        <f t="shared" si="44"/>
        <v>News</v>
      </c>
      <c r="AJ93" s="56" t="str">
        <f t="shared" si="45"/>
        <v>News</v>
      </c>
      <c r="AK93" s="55" t="str">
        <f t="shared" si="46"/>
        <v>News</v>
      </c>
      <c r="AL93" s="55" t="str">
        <f t="shared" si="47"/>
        <v>OC</v>
      </c>
      <c r="AM93" s="55" t="str">
        <f t="shared" si="48"/>
        <v>WW</v>
      </c>
      <c r="AN93" s="55" t="str">
        <f t="shared" si="49"/>
        <v>FIN</v>
      </c>
      <c r="AO93" s="55" t="str">
        <f t="shared" si="50"/>
        <v>OI</v>
      </c>
      <c r="AP93" s="55" t="str">
        <f t="shared" si="51"/>
        <v>IB</v>
      </c>
      <c r="AQ93" s="55" t="str">
        <f t="shared" si="52"/>
        <v>SI</v>
      </c>
      <c r="AR93" s="55" t="str">
        <f t="shared" si="53"/>
        <v>SS</v>
      </c>
      <c r="AS93" s="57" t="str">
        <f t="shared" si="54"/>
        <v>ROIC</v>
      </c>
      <c r="AT93" s="55" t="str">
        <f t="shared" si="55"/>
        <v>DR</v>
      </c>
      <c r="AU93" s="58" t="str">
        <f t="shared" si="56"/>
        <v>SOH</v>
      </c>
      <c r="AV93" s="55"/>
    </row>
    <row r="94" spans="1:48" ht="14" customHeight="1" x14ac:dyDescent="0.2">
      <c r="A94" s="151" t="s">
        <v>724</v>
      </c>
      <c r="B94" s="152" t="s">
        <v>725</v>
      </c>
      <c r="C94" s="139" t="s">
        <v>718</v>
      </c>
      <c r="E94" s="153">
        <v>2</v>
      </c>
      <c r="F94" s="154" t="s">
        <v>17253</v>
      </c>
      <c r="G94" s="151" t="e" vm="93">
        <v>#VALUE!</v>
      </c>
      <c r="H94" s="167" t="s">
        <v>46</v>
      </c>
      <c r="I94" s="154" t="str" cm="1">
        <f t="array" ref="I94">_FV(G94,"Description")</f>
        <v>Adaptimmune Therapeutics PLC is a clinical-stage biopharmaceutical company. The Company is focused on providing cell therapies to people with cancer. It develops T-cell therapies for solid tumors and have reported clinical responses (per RECIST 1.1) in seven solid tumor indications. Its platform enables to identify cancer targets, find and develop cell therapy candidates active against those targets and produce therapeutic candidates for administration to patients. Its cell therapy candidates include Specific Peptide Enhanced Affinity Receptor (SPEAR) T-cells, which use genetically engineered T-cell receptors; Tumor Infiltrating Lymphocytes (TiLs) where a patient’s own T-cells are co-administered with its next generation technology, and HLA-independent TCRs (HiTs) where surface proteins are targeted independently of the peptide-HLA complex. Its clinical trials include Spearhead-1 Phase II trial with afamitres gene autoleucel; Surpass Phase I Trial with ADP-A2M4CD8, and others.</v>
      </c>
      <c r="J94" s="125" cm="1">
        <f t="array" ref="J94">_FV(G94,"Market cap",TRUE)/1000000000</f>
        <v>0.2801476</v>
      </c>
      <c r="K94" s="99" cm="1">
        <f t="array" ref="K94">_FV(G94,"Price")</f>
        <v>1.71</v>
      </c>
      <c r="L94" s="74" t="s">
        <v>47</v>
      </c>
      <c r="M94" s="155" cm="1">
        <f t="array" ref="M94">_FV(G94,"Shares outstanding",TRUE)/1000000</f>
        <v>163.82900000000001</v>
      </c>
      <c r="N94" s="156">
        <v>86.55</v>
      </c>
      <c r="O94" s="159" t="s">
        <v>59</v>
      </c>
      <c r="P94" s="102" t="s">
        <v>13905</v>
      </c>
      <c r="Q94" s="157" t="s">
        <v>16713</v>
      </c>
      <c r="R94" s="157" t="s">
        <v>16714</v>
      </c>
      <c r="S94" s="158">
        <v>9.27</v>
      </c>
      <c r="T94" s="157" t="s">
        <v>16715</v>
      </c>
      <c r="U94" s="157" t="s">
        <v>16716</v>
      </c>
      <c r="V94" s="140" t="s">
        <v>14848</v>
      </c>
      <c r="W94" s="156" t="s">
        <v>13889</v>
      </c>
      <c r="X94" s="156">
        <v>4</v>
      </c>
      <c r="Y94" s="52" cm="1">
        <f t="array" ref="Y94">(K94-(_FV(G94,"52 week high",TRUE)))/(_FV(G94,"52 week high",TRUE))</f>
        <v>-0.48416289592760181</v>
      </c>
      <c r="Z94" s="52" cm="1">
        <f t="array" ref="Z94">(K94-(_FV(G94,"52 week low",TRUE)))/(_FV(G94,"52 week low",TRUE))</f>
        <v>0.69306930693069302</v>
      </c>
      <c r="AA94" s="8"/>
      <c r="AB94" s="55" t="str">
        <f t="shared" si="38"/>
        <v>Twitter</v>
      </c>
      <c r="AC94" s="55" t="str">
        <f t="shared" si="39"/>
        <v>Twitter</v>
      </c>
      <c r="AD94" s="56" t="str">
        <f>HYPERLINK(_xlfn.CONCAT("https://www.sec.gov/edgar/browse/?CIK=",(_xlfn.XLOOKUP(A94,CIK!$A$1:$A$99999,CIK!$B$1:$B$99999,,0))),"SEC")</f>
        <v>SEC</v>
      </c>
      <c r="AE94" s="55" t="str">
        <f t="shared" si="40"/>
        <v>BC</v>
      </c>
      <c r="AF94" s="56" t="str">
        <f t="shared" si="41"/>
        <v>News</v>
      </c>
      <c r="AG94" s="55" t="str">
        <f t="shared" si="42"/>
        <v>News</v>
      </c>
      <c r="AH94" s="56" t="str">
        <f t="shared" si="43"/>
        <v>News</v>
      </c>
      <c r="AI94" s="56" t="str">
        <f t="shared" si="44"/>
        <v>News</v>
      </c>
      <c r="AJ94" s="56" t="str">
        <f t="shared" si="45"/>
        <v>News</v>
      </c>
      <c r="AK94" s="55" t="str">
        <f t="shared" si="46"/>
        <v>News</v>
      </c>
      <c r="AL94" s="55" t="str">
        <f t="shared" si="47"/>
        <v>OC</v>
      </c>
      <c r="AM94" s="55" t="str">
        <f t="shared" si="48"/>
        <v>WW</v>
      </c>
      <c r="AN94" s="55" t="str">
        <f t="shared" si="49"/>
        <v>FIN</v>
      </c>
      <c r="AO94" s="55" t="str">
        <f t="shared" si="50"/>
        <v>OI</v>
      </c>
      <c r="AP94" s="55" t="str">
        <f t="shared" si="51"/>
        <v>IB</v>
      </c>
      <c r="AQ94" s="55" t="str">
        <f t="shared" si="52"/>
        <v>SI</v>
      </c>
      <c r="AR94" s="55" t="str">
        <f t="shared" si="53"/>
        <v>SS</v>
      </c>
      <c r="AS94" s="57" t="str">
        <f t="shared" si="54"/>
        <v>ROIC</v>
      </c>
      <c r="AT94" s="55" t="str">
        <f t="shared" si="55"/>
        <v>DR</v>
      </c>
      <c r="AU94" s="58" t="str">
        <f t="shared" si="56"/>
        <v>SOH</v>
      </c>
      <c r="AV94" s="55"/>
    </row>
    <row r="95" spans="1:48" ht="14" customHeight="1" x14ac:dyDescent="0.2">
      <c r="A95" s="151" t="s">
        <v>687</v>
      </c>
      <c r="B95" s="152" t="s">
        <v>688</v>
      </c>
      <c r="C95" s="139" t="s">
        <v>689</v>
      </c>
      <c r="E95" s="153">
        <f>SEARCH("p1",F95)</f>
        <v>1</v>
      </c>
      <c r="F95" s="151" t="s">
        <v>17232</v>
      </c>
      <c r="G95" s="151" t="e" vm="94">
        <v>#VALUE!</v>
      </c>
      <c r="H95" s="167" t="s">
        <v>46</v>
      </c>
      <c r="I95" s="154" t="str" cm="1">
        <f t="array" ref="I95">_FV(G95,"Description")</f>
        <v>Kinnate Biopharma Inc. is a clinical-stage biopharmaceutical company focused on the discovery and development of small molecule kinase inhibitors for difficult-to-treat, genomically defined cancers. Its products candidate include KIN-2787, KIN-3248 and KIN004. The KIN-2787 is a small molecule kinase inhibitor targeting specific classes of BRAF kinase alterations that characterize subsets of lung cancer, melanoma and other solid tumors. The Company has initiated a Phase I clinical trial for KIN-2787 (KN-8701). KIN-3248 is a small-molecule kinase inhibitor targeting cancer-associated alterations in FGFR2 and FGFR3 genes. KIN-3248 address the initial alteration and clinically-observed and predicted mutations in FGFR2 fusion gene-positive intrahepatic cholangiocarcinoma and FGFR3-altered ulcerative colitis. It is also developing a CDK12 inhibitor candidate to target the treatment of ovarian carcinoma, metastatic castration-resistant prostate cancer and triple-negative breast cancer.</v>
      </c>
      <c r="J95" s="125" cm="1">
        <f t="array" ref="J95">_FV(G95,"Market cap",TRUE)/1000000000</f>
        <v>0.26145489999999999</v>
      </c>
      <c r="K95" s="99" cm="1">
        <f t="array" ref="K95">_FV(G95,"Price")</f>
        <v>5.92</v>
      </c>
      <c r="L95" s="74" t="s">
        <v>47</v>
      </c>
      <c r="M95" s="155" cm="1">
        <f t="array" ref="M95">_FV(G95,"Shares outstanding",TRUE)/1000000</f>
        <v>44.164679999999997</v>
      </c>
      <c r="N95" s="156">
        <v>22.23</v>
      </c>
      <c r="O95" s="159">
        <v>0.15429999999999999</v>
      </c>
      <c r="P95" s="102" t="s">
        <v>14246</v>
      </c>
      <c r="Q95" s="157" t="s">
        <v>16094</v>
      </c>
      <c r="R95" s="157" t="s">
        <v>16726</v>
      </c>
      <c r="S95" s="158">
        <v>30.38</v>
      </c>
      <c r="T95" s="157" t="s">
        <v>16727</v>
      </c>
      <c r="U95" s="157" t="s">
        <v>15613</v>
      </c>
      <c r="V95" s="140" t="s">
        <v>14848</v>
      </c>
      <c r="W95" s="156" t="s">
        <v>13885</v>
      </c>
      <c r="X95" s="156">
        <v>17.02</v>
      </c>
      <c r="Y95" s="52" cm="1">
        <f t="array" ref="Y95">(K95-(_FV(G95,"52 week high",TRUE)))/(_FV(G95,"52 week high",TRUE))</f>
        <v>-0.62673392181588905</v>
      </c>
      <c r="Z95" s="52" cm="1">
        <f t="array" ref="Z95">(K95-(_FV(G95,"52 week low",TRUE)))/(_FV(G95,"52 week low",TRUE))</f>
        <v>0.14506769825918761</v>
      </c>
      <c r="AA95" s="8"/>
      <c r="AB95" s="55" t="str">
        <f t="shared" ref="AB95:AB107" si="57">HYPERLINK(_xlfn.CONCAT("https://twitter.com/search?q=%24",A95,"&amp;src=typed_query&amp;f=live&amp;pf=on"),"Twitter")</f>
        <v>Twitter</v>
      </c>
      <c r="AC95" s="55" t="str">
        <f t="shared" ref="AC95:AC106" si="58">HYPERLINK(_xlfn.CONCAT("https://twitter.com/search?q=%24",A95,"%20-%22discord.gg%22%20-%22database%22%20-%22chat%22%20-%22ultraalgo%22%20-%22signal%22%20-%22discord%22%20-%22chatroom%22%20-%22influencer%22%20-%22discord.io%22&amp;src=typed_query&amp;f=live"),"Twitter")</f>
        <v>Twitter</v>
      </c>
      <c r="AD95" s="56" t="str">
        <f>HYPERLINK(_xlfn.CONCAT("https://www.sec.gov/edgar/browse/?CIK=",(_xlfn.XLOOKUP(A95,CIK!$A$1:$A$99999,CIK!$B$1:$B$99999,,0))),"SEC")</f>
        <v>SEC</v>
      </c>
      <c r="AE95" s="55" t="str">
        <f t="shared" ref="AE95:AE107" si="59">HYPERLINK(_xlfn.CONCAT("https://duckduckgo.com/?q=%5cprofiles+biocentury+",B95),"BC")</f>
        <v>BC</v>
      </c>
      <c r="AF95" s="56" t="str">
        <f t="shared" ref="AF95:AF107" si="60">HYPERLINK(_xlfn.CONCAT("https://endpts.com/?s=",LEFT(B95,FIND(" ",B95)-1)),"News")</f>
        <v>News</v>
      </c>
      <c r="AG95" s="55" t="str">
        <f t="shared" ref="AG95:AG107" si="61">HYPERLINK(_xlfn.CONCAT("https://www.evaluate.com/vantage-search?search_api_fulltext=",LEFT(B95,FIND(" ",B95)-1)),"News")</f>
        <v>News</v>
      </c>
      <c r="AH95" s="56" t="str">
        <f t="shared" ref="AH95:AH107" si="62">HYPERLINK(_xlfn.CONCAT("https://www.biopharmadive.com/search/?q=",LEFT(B95,FIND(" ",B95)-1)),"News")</f>
        <v>News</v>
      </c>
      <c r="AI95" s="56" t="str">
        <f t="shared" ref="AI95:AI107" si="63">HYPERLINK(_xlfn.CONCAT("https://www.biospace.com/news/?Keywords=",LEFT(B95,FIND(" ",B95)-1)),"News")</f>
        <v>News</v>
      </c>
      <c r="AJ95" s="56" t="str">
        <f t="shared" ref="AJ95:AJ107" si="64">HYPERLINK(_xlfn.CONCAT("https://www.fiercebiotech.com/search-results?fulltext_search=",LEFT(B95,FIND(" ",B95)-1)),"News")</f>
        <v>News</v>
      </c>
      <c r="AK95" s="55" t="str">
        <f t="shared" ref="AK95:AK106" si="65">HYPERLINK(_xlfn.CONCAT("https://news.google.com/search?q=",B95),"News")</f>
        <v>News</v>
      </c>
      <c r="AL95" s="55" t="str">
        <f t="shared" ref="AL95:AL107" si="66">HYPERLINK(_xlfn.CONCAT("https://www.nasdaq.com/market-activity/stocks/",A95,"/option-chain"),"OC")</f>
        <v>OC</v>
      </c>
      <c r="AM95" s="55" t="str">
        <f t="shared" ref="AM95:AM107" si="67">HYPERLINK(_xlfn.CONCAT("https://whalewisdom.com/stock/",A95),"WW")</f>
        <v>WW</v>
      </c>
      <c r="AN95" s="55" t="str">
        <f t="shared" ref="AN95:AN107" si="68">HYPERLINK(_xlfn.CONCAT("https://fintel.io/n/us/",A95),"FIN")</f>
        <v>FIN</v>
      </c>
      <c r="AO95" s="55" t="str">
        <f t="shared" ref="AO95:AO106" si="69">HYPERLINK(_xlfn.CONCAT("http://openinsider.com/search?q=",A95),"OI")</f>
        <v>OI</v>
      </c>
      <c r="AP95" s="55" t="str">
        <f t="shared" ref="AP95:AP107" si="70">HYPERLINK(_xlfn.CONCAT("https://iborrowdesk.com/report/",A95),"IB")</f>
        <v>IB</v>
      </c>
      <c r="AQ95" s="55" t="str">
        <f t="shared" ref="AQ95:AQ106" si="71">HYPERLINK(_xlfn.CONCAT("https://www.nasdaq.com/market-activity/stocks/",A95,"/short-interest"),"SI")</f>
        <v>SI</v>
      </c>
      <c r="AR95" s="55" t="str">
        <f t="shared" ref="AR95:AR106" si="72">HYPERLINK(_xlfn.CONCAT("https://shortsqueeze.com/?symbol=",A95),"SS")</f>
        <v>SS</v>
      </c>
      <c r="AS95" s="57" t="str">
        <f t="shared" ref="AS95:AS106" si="73">HYPERLINK(_xlfn.CONCAT("https://roic.ai/company/",A95),"ROIC")</f>
        <v>ROIC</v>
      </c>
      <c r="AT95" s="55" t="str">
        <f t="shared" ref="AT95:AT106" si="74">HYPERLINK(_xlfn.CONCAT("https://www.dataroma.com/m/stock.php?sym=",A95),"DR")</f>
        <v>DR</v>
      </c>
      <c r="AU95" s="58" t="str">
        <f t="shared" ref="AU95:AU106" si="75">HYPERLINK(_xlfn.CONCAT("https://www.sharesoutstandinghistory.com/?symbol=",A95),"SOH")</f>
        <v>SOH</v>
      </c>
      <c r="AV95" s="55"/>
    </row>
    <row r="96" spans="1:48" ht="14" customHeight="1" x14ac:dyDescent="0.2">
      <c r="A96" s="151" t="s">
        <v>532</v>
      </c>
      <c r="B96" s="152" t="s">
        <v>533</v>
      </c>
      <c r="C96" s="139" t="s">
        <v>523</v>
      </c>
      <c r="E96" s="153">
        <v>2</v>
      </c>
      <c r="F96" s="154" t="s">
        <v>17233</v>
      </c>
      <c r="G96" s="151" t="e" vm="95">
        <v>#VALUE!</v>
      </c>
      <c r="H96" s="167" t="s">
        <v>46</v>
      </c>
      <c r="I96" s="154" t="str" cm="1">
        <f t="array" ref="I96">_FV(G96,"Description")</f>
        <v>Innate Pharma SA is a France-based biopharmaceutical Company that develops drugs for treatment of cancer and inflammatory diseases. The Company identifies and characterizes drug candidates, selects indications and manages the pre-clinical and clinical development of products. Innate Pharma primarily focuses on the development of new therapeutic solutions and monoclonal antibodies for the treatment of cancer, as well as for the treatment of infectious diseases and chronic inflammatory pathologies. The Company develops two categories of immunotherapies: immuno-modulators and cytotoxic antibodies. The Company works in collaboration with Bristol-Myers Squibb for Phase I cancer antibody program and with Novo Nordisk A/S for two antibody programs in inflammation treatment. The Company operates through anti-NKG2A antibody, an immune checkpoint inhibitor ready for Phase II development in oncology from Novo Nordisk.</v>
      </c>
      <c r="J96" s="125" cm="1">
        <f t="array" ref="J96">_FV(G96,"Market cap",TRUE)/1000000000</f>
        <v>0.26453939999999998</v>
      </c>
      <c r="K96" s="99" cm="1">
        <f t="array" ref="K96">_FV(G96,"Price")</f>
        <v>3.57</v>
      </c>
      <c r="L96" s="74" t="s">
        <v>47</v>
      </c>
      <c r="M96" s="155" cm="1">
        <f t="array" ref="M96">_FV(G96,"Shares outstanding",TRUE)/1000000</f>
        <v>80.212069999999997</v>
      </c>
      <c r="N96" s="156">
        <v>53.95</v>
      </c>
      <c r="O96" s="159" t="s">
        <v>59</v>
      </c>
      <c r="P96" s="102" t="s">
        <v>14169</v>
      </c>
      <c r="Q96" s="157" t="s">
        <v>14869</v>
      </c>
      <c r="R96" s="157" t="s">
        <v>16733</v>
      </c>
      <c r="S96" s="158" t="s">
        <v>14848</v>
      </c>
      <c r="T96" s="157" t="s">
        <v>16734</v>
      </c>
      <c r="U96" s="157" t="s">
        <v>16735</v>
      </c>
      <c r="V96" s="140" t="s">
        <v>16736</v>
      </c>
      <c r="W96" s="156" t="s">
        <v>14524</v>
      </c>
      <c r="X96" s="156">
        <v>2.34</v>
      </c>
      <c r="Y96" s="52" cm="1">
        <f t="array" ref="Y96">(K96-(_FV(G96,"52 week high",TRUE)))/(_FV(G96,"52 week high",TRUE))</f>
        <v>-0.12926829268292681</v>
      </c>
      <c r="Z96" s="52" cm="1">
        <f t="array" ref="Z96">(K96-(_FV(G96,"52 week low",TRUE)))/(_FV(G96,"52 week low",TRUE))</f>
        <v>0.87894736842105259</v>
      </c>
      <c r="AA96" s="8"/>
      <c r="AB96" s="55" t="str">
        <f t="shared" si="57"/>
        <v>Twitter</v>
      </c>
      <c r="AC96" s="55" t="str">
        <f t="shared" si="58"/>
        <v>Twitter</v>
      </c>
      <c r="AD96" s="56" t="str">
        <f>HYPERLINK(_xlfn.CONCAT("https://www.sec.gov/edgar/browse/?CIK=",(_xlfn.XLOOKUP(A96,CIK!$A$1:$A$99999,CIK!$B$1:$B$99999,,0))),"SEC")</f>
        <v>SEC</v>
      </c>
      <c r="AE96" s="55" t="str">
        <f t="shared" si="59"/>
        <v>BC</v>
      </c>
      <c r="AF96" s="56" t="str">
        <f t="shared" si="60"/>
        <v>News</v>
      </c>
      <c r="AG96" s="55" t="str">
        <f t="shared" si="61"/>
        <v>News</v>
      </c>
      <c r="AH96" s="56" t="str">
        <f t="shared" si="62"/>
        <v>News</v>
      </c>
      <c r="AI96" s="56" t="str">
        <f t="shared" si="63"/>
        <v>News</v>
      </c>
      <c r="AJ96" s="56" t="str">
        <f t="shared" si="64"/>
        <v>News</v>
      </c>
      <c r="AK96" s="55" t="str">
        <f t="shared" si="65"/>
        <v>News</v>
      </c>
      <c r="AL96" s="55" t="str">
        <f t="shared" si="66"/>
        <v>OC</v>
      </c>
      <c r="AM96" s="55" t="str">
        <f t="shared" si="67"/>
        <v>WW</v>
      </c>
      <c r="AN96" s="55" t="str">
        <f t="shared" si="68"/>
        <v>FIN</v>
      </c>
      <c r="AO96" s="55" t="str">
        <f t="shared" si="69"/>
        <v>OI</v>
      </c>
      <c r="AP96" s="55" t="str">
        <f t="shared" si="70"/>
        <v>IB</v>
      </c>
      <c r="AQ96" s="55" t="str">
        <f t="shared" si="71"/>
        <v>SI</v>
      </c>
      <c r="AR96" s="55" t="str">
        <f t="shared" si="72"/>
        <v>SS</v>
      </c>
      <c r="AS96" s="57" t="str">
        <f t="shared" si="73"/>
        <v>ROIC</v>
      </c>
      <c r="AT96" s="55" t="str">
        <f t="shared" si="74"/>
        <v>DR</v>
      </c>
      <c r="AU96" s="58" t="str">
        <f t="shared" si="75"/>
        <v>SOH</v>
      </c>
      <c r="AV96" s="55"/>
    </row>
    <row r="97" spans="1:48" ht="14" customHeight="1" x14ac:dyDescent="0.2">
      <c r="A97" s="151" t="s">
        <v>106</v>
      </c>
      <c r="B97" s="152" t="s">
        <v>107</v>
      </c>
      <c r="C97" s="139" t="s">
        <v>104</v>
      </c>
      <c r="D97" s="153" t="s">
        <v>58</v>
      </c>
      <c r="E97" s="153">
        <v>2</v>
      </c>
      <c r="F97" s="154" t="s">
        <v>108</v>
      </c>
      <c r="G97" s="151" t="e" vm="96">
        <v>#VALUE!</v>
      </c>
      <c r="H97" s="167" t="s">
        <v>46</v>
      </c>
      <c r="I97" s="154" t="str" cm="1">
        <f t="array" ref="I97">_FV(G97,"Description")</f>
        <v>ADC Therapeutics SA is a Switzerland-based clinical-stage oncology drug discovery and development company. It develops antibody drug conjugates (ADCs) for the treatment of both solid and hematological cancers. It employs monoclonal antibodies specific to particular tumor antigens conjugated to a class of pyrrolobenzodiazepine (PBD)-based warheads to selectively target and kill cancer cells. The Company has multiple PBD-based ADCs in ongoing clinical trials, ranging from first in human to pivotal Phase II clinical trials, and numerous preclinical ADCs in development. Its main drug candidates are ADCT-301 for the treatment of lymphoma and leukemia and ADCT-402 for the treatment of non-Hodgkin’s lymphoma and B-cell leukemia. It serves customers in the United States, Switzerland, and the United Kingdom.</v>
      </c>
      <c r="J97" s="125" cm="1">
        <f t="array" ref="J97">_FV(G97,"Market cap",TRUE)/1000000000</f>
        <v>0.361485</v>
      </c>
      <c r="K97" s="99" cm="1">
        <f t="array" ref="K97">_FV(G97,"Price")</f>
        <v>4.7</v>
      </c>
      <c r="L97" s="74" t="s">
        <v>109</v>
      </c>
      <c r="M97" s="155" cm="1">
        <f t="array" ref="M97">_FV(G97,"Shares outstanding",TRUE)/1000000</f>
        <v>76.911709999999999</v>
      </c>
      <c r="N97" s="156">
        <v>41.66</v>
      </c>
      <c r="O97" s="159">
        <v>0.21360000000000001</v>
      </c>
      <c r="P97" s="102" t="s">
        <v>14202</v>
      </c>
      <c r="Q97" s="157" t="s">
        <v>16703</v>
      </c>
      <c r="R97" s="157" t="s">
        <v>16704</v>
      </c>
      <c r="S97" s="158">
        <v>592.04</v>
      </c>
      <c r="T97" s="157" t="s">
        <v>16705</v>
      </c>
      <c r="U97" s="157" t="s">
        <v>16706</v>
      </c>
      <c r="V97" s="140" t="s">
        <v>16707</v>
      </c>
      <c r="W97" s="156" t="s">
        <v>14369</v>
      </c>
      <c r="X97" s="156">
        <v>5</v>
      </c>
      <c r="Y97" s="52" cm="1">
        <f t="array" ref="Y97">(K97-(_FV(G97,"52 week high",TRUE)))/(_FV(G97,"52 week high",TRUE))</f>
        <v>-0.73728339854667413</v>
      </c>
      <c r="Z97" s="52" cm="1">
        <f t="array" ref="Z97">(K97-(_FV(G97,"52 week low",TRUE)))/(_FV(G97,"52 week low",TRUE))</f>
        <v>0.74721189591078074</v>
      </c>
      <c r="AA97" s="8"/>
      <c r="AB97" s="55" t="str">
        <f t="shared" si="57"/>
        <v>Twitter</v>
      </c>
      <c r="AC97" s="55" t="str">
        <f t="shared" si="58"/>
        <v>Twitter</v>
      </c>
      <c r="AD97" s="56" t="str">
        <f>HYPERLINK(_xlfn.CONCAT("https://www.sec.gov/edgar/browse/?CIK=",(_xlfn.XLOOKUP(A97,CIK!$A$1:$A$99999,CIK!$B$1:$B$99999,,0))),"SEC")</f>
        <v>SEC</v>
      </c>
      <c r="AE97" s="55" t="str">
        <f t="shared" si="59"/>
        <v>BC</v>
      </c>
      <c r="AF97" s="56" t="str">
        <f t="shared" si="60"/>
        <v>News</v>
      </c>
      <c r="AG97" s="55" t="str">
        <f t="shared" si="61"/>
        <v>News</v>
      </c>
      <c r="AH97" s="56" t="str">
        <f t="shared" si="62"/>
        <v>News</v>
      </c>
      <c r="AI97" s="56" t="str">
        <f t="shared" si="63"/>
        <v>News</v>
      </c>
      <c r="AJ97" s="56" t="str">
        <f t="shared" si="64"/>
        <v>News</v>
      </c>
      <c r="AK97" s="55" t="str">
        <f t="shared" si="65"/>
        <v>News</v>
      </c>
      <c r="AL97" s="55" t="str">
        <f t="shared" si="66"/>
        <v>OC</v>
      </c>
      <c r="AM97" s="55" t="str">
        <f t="shared" si="67"/>
        <v>WW</v>
      </c>
      <c r="AN97" s="55" t="str">
        <f t="shared" si="68"/>
        <v>FIN</v>
      </c>
      <c r="AO97" s="55" t="str">
        <f t="shared" si="69"/>
        <v>OI</v>
      </c>
      <c r="AP97" s="55" t="str">
        <f t="shared" si="70"/>
        <v>IB</v>
      </c>
      <c r="AQ97" s="55" t="str">
        <f t="shared" si="71"/>
        <v>SI</v>
      </c>
      <c r="AR97" s="55" t="str">
        <f t="shared" si="72"/>
        <v>SS</v>
      </c>
      <c r="AS97" s="57" t="str">
        <f t="shared" si="73"/>
        <v>ROIC</v>
      </c>
      <c r="AT97" s="55" t="str">
        <f t="shared" si="74"/>
        <v>DR</v>
      </c>
      <c r="AU97" s="58" t="str">
        <f t="shared" si="75"/>
        <v>SOH</v>
      </c>
      <c r="AV97" s="55"/>
    </row>
    <row r="98" spans="1:48" ht="14" customHeight="1" x14ac:dyDescent="0.2">
      <c r="A98" s="151" t="s">
        <v>261</v>
      </c>
      <c r="B98" s="152" t="s">
        <v>262</v>
      </c>
      <c r="C98" s="139" t="s">
        <v>263</v>
      </c>
      <c r="E98" s="153">
        <v>0</v>
      </c>
      <c r="F98" s="154" t="s">
        <v>17254</v>
      </c>
      <c r="G98" s="151" t="e" vm="97">
        <v>#VALUE!</v>
      </c>
      <c r="H98" s="167" t="s">
        <v>46</v>
      </c>
      <c r="I98" s="154" t="str" cm="1">
        <f t="array" ref="I98">_FV(G98,"Description")</f>
        <v>ORIC Pharmaceuticals Inc. is a clinical-stage biopharmaceutical company. It is engaged in improving patients' lives by Overcoming Resistance In Cancer. It is developing a pipeline of clinical and discovery stage therapies designed to counter resistance mechanisms in cancer by leveraging its expertise within three specific areas: hormone-dependent cancers, precision oncology, and key tumor dependencies. Its clinical-stage product candidates include ORIC-533, an orally bioavailable small molecule inhibitor of CD73, a key node in the adenosine pathway believed to play a central role in resistance to chemotherapy- and immunotherapy-based treatment regimens. ORIC-114, is a brain penetrant, orally bioavailable, irreversible inhibitor designed to selectively target epidermal growth factor receptor (EGFR) and human epidermal growth factor receptor 2 (HER2) with high potency towards exon 20 insertion mutations. ORIC-944 is an allosteric inhibitor of the polycomb repressive complex 2 (PRC2).</v>
      </c>
      <c r="J98" s="125" cm="1">
        <f t="array" ref="J98">_FV(G98,"Market cap",TRUE)/1000000000</f>
        <v>0.300286</v>
      </c>
      <c r="K98" s="99" cm="1">
        <f t="array" ref="K98">_FV(G98,"Price")</f>
        <v>6.68</v>
      </c>
      <c r="L98" s="74" t="s">
        <v>47</v>
      </c>
      <c r="M98" s="155" cm="1">
        <f t="array" ref="M98">_FV(G98,"Shares outstanding",TRUE)/1000000</f>
        <v>44.953000000000003</v>
      </c>
      <c r="N98" s="156">
        <v>32.25</v>
      </c>
      <c r="O98" s="159">
        <v>0.09</v>
      </c>
      <c r="P98" s="102" t="s">
        <v>14189</v>
      </c>
      <c r="Q98" s="157" t="s">
        <v>16721</v>
      </c>
      <c r="R98" s="157" t="s">
        <v>16722</v>
      </c>
      <c r="S98" s="158">
        <v>30.79</v>
      </c>
      <c r="T98" s="157" t="s">
        <v>16723</v>
      </c>
      <c r="U98" s="157" t="s">
        <v>16724</v>
      </c>
      <c r="V98" s="140" t="s">
        <v>16725</v>
      </c>
      <c r="W98" s="156" t="s">
        <v>14379</v>
      </c>
      <c r="X98" s="156">
        <v>14.96</v>
      </c>
      <c r="Y98" s="52" cm="1">
        <f t="array" ref="Y98">(K98-(_FV(G98,"52 week high",TRUE)))/(_FV(G98,"52 week high",TRUE))</f>
        <v>-0.41403508771929831</v>
      </c>
      <c r="Z98" s="52" cm="1">
        <f t="array" ref="Z98">(K98-(_FV(G98,"52 week low",TRUE)))/(_FV(G98,"52 week low",TRUE))</f>
        <v>1.8305084745762714</v>
      </c>
      <c r="AA98" s="8"/>
      <c r="AB98" s="55" t="str">
        <f t="shared" si="57"/>
        <v>Twitter</v>
      </c>
      <c r="AC98" s="55" t="str">
        <f t="shared" si="58"/>
        <v>Twitter</v>
      </c>
      <c r="AD98" s="56" t="str">
        <f>HYPERLINK(_xlfn.CONCAT("https://www.sec.gov/edgar/browse/?CIK=",(_xlfn.XLOOKUP(A98,CIK!$A$1:$A$99999,CIK!$B$1:$B$99999,,0))),"SEC")</f>
        <v>SEC</v>
      </c>
      <c r="AE98" s="55" t="str">
        <f t="shared" si="59"/>
        <v>BC</v>
      </c>
      <c r="AF98" s="56" t="str">
        <f t="shared" si="60"/>
        <v>News</v>
      </c>
      <c r="AG98" s="55" t="str">
        <f t="shared" si="61"/>
        <v>News</v>
      </c>
      <c r="AH98" s="56" t="str">
        <f t="shared" si="62"/>
        <v>News</v>
      </c>
      <c r="AI98" s="56" t="str">
        <f t="shared" si="63"/>
        <v>News</v>
      </c>
      <c r="AJ98" s="56" t="str">
        <f t="shared" si="64"/>
        <v>News</v>
      </c>
      <c r="AK98" s="55" t="str">
        <f t="shared" si="65"/>
        <v>News</v>
      </c>
      <c r="AL98" s="55" t="str">
        <f t="shared" si="66"/>
        <v>OC</v>
      </c>
      <c r="AM98" s="55" t="str">
        <f t="shared" si="67"/>
        <v>WW</v>
      </c>
      <c r="AN98" s="55" t="str">
        <f t="shared" si="68"/>
        <v>FIN</v>
      </c>
      <c r="AO98" s="55" t="str">
        <f t="shared" si="69"/>
        <v>OI</v>
      </c>
      <c r="AP98" s="55" t="str">
        <f t="shared" si="70"/>
        <v>IB</v>
      </c>
      <c r="AQ98" s="55" t="str">
        <f t="shared" si="71"/>
        <v>SI</v>
      </c>
      <c r="AR98" s="55" t="str">
        <f t="shared" si="72"/>
        <v>SS</v>
      </c>
      <c r="AS98" s="57" t="str">
        <f t="shared" si="73"/>
        <v>ROIC</v>
      </c>
      <c r="AT98" s="55" t="str">
        <f t="shared" si="74"/>
        <v>DR</v>
      </c>
      <c r="AU98" s="58" t="str">
        <f t="shared" si="75"/>
        <v>SOH</v>
      </c>
      <c r="AV98" s="55"/>
    </row>
    <row r="99" spans="1:48" ht="14" customHeight="1" x14ac:dyDescent="0.2">
      <c r="A99" s="151" t="s">
        <v>481</v>
      </c>
      <c r="B99" s="152" t="s">
        <v>482</v>
      </c>
      <c r="C99" s="139" t="s">
        <v>483</v>
      </c>
      <c r="D99" s="153" t="s">
        <v>58</v>
      </c>
      <c r="E99" s="153">
        <v>0</v>
      </c>
      <c r="F99" s="154" t="s">
        <v>484</v>
      </c>
      <c r="G99" s="151" t="e" vm="98">
        <v>#VALUE!</v>
      </c>
      <c r="H99" s="167" t="s">
        <v>46</v>
      </c>
      <c r="I99" s="154" t="str" cm="1">
        <f t="array" ref="I99">_FV(G99,"Description")</f>
        <v>Biomea Fusion, Inc. is a preclinical-stage biopharmaceutical company. The Company is focused on the discovery, development and commercialization of irreversible small molecule drugs to treat patients with genetically defined cancers. The Company has built FUSION System discovery platform to advance a pipeline of irreversible small molecule product candidates. The Company's lead product candidate, BMF-219, is designed to be an orally bioavailable, potent and selective irreversible inhibitor of menin, an important transcriptional regulator known to play a direct role in oncogenic signaling in multiple cancers. The Company is developing BMF-219 for the treatment of liquid and solid tumors that are dependent on menin, including leukemias containing the mixed lineage leukemia (MLL) fusion protein. The Company is also advancing other preclinical irreversible programs for the treatment of select cancers.</v>
      </c>
      <c r="J99" s="125" cm="1">
        <f t="array" ref="J99">_FV(G99,"Market cap",TRUE)/1000000000</f>
        <v>0.28867110000000001</v>
      </c>
      <c r="K99" s="99" cm="1">
        <f t="array" ref="K99">_FV(G99,"Price")</f>
        <v>9.82</v>
      </c>
      <c r="L99" s="74" t="s">
        <v>47</v>
      </c>
      <c r="M99" s="155" cm="1">
        <f t="array" ref="M99">_FV(G99,"Shares outstanding",TRUE)/1000000</f>
        <v>29.396249999999998</v>
      </c>
      <c r="N99" s="156">
        <v>19.18</v>
      </c>
      <c r="O99" s="159">
        <v>3.9800000000000002E-2</v>
      </c>
      <c r="P99" s="102" t="s">
        <v>14282</v>
      </c>
      <c r="Q99" s="157" t="s">
        <v>16357</v>
      </c>
      <c r="R99" s="157" t="s">
        <v>16737</v>
      </c>
      <c r="S99" s="158">
        <v>20.67</v>
      </c>
      <c r="T99" s="157" t="s">
        <v>16738</v>
      </c>
      <c r="U99" s="157" t="s">
        <v>16739</v>
      </c>
      <c r="V99" s="140" t="s">
        <v>14848</v>
      </c>
      <c r="W99" s="156" t="s">
        <v>13897</v>
      </c>
      <c r="X99" s="156">
        <v>11.03</v>
      </c>
      <c r="Y99" s="52" cm="1">
        <f t="array" ref="Y99">(K99-(_FV(G99,"52 week high",TRUE)))/(_FV(G99,"52 week high",TRUE))</f>
        <v>-0.30845070422535203</v>
      </c>
      <c r="Z99" s="52" cm="1">
        <f t="array" ref="Z99">(K99-(_FV(G99,"52 week low",TRUE)))/(_FV(G99,"52 week low",TRUE))</f>
        <v>2.4577464788732395</v>
      </c>
      <c r="AA99" s="8"/>
      <c r="AB99" s="55" t="str">
        <f t="shared" si="57"/>
        <v>Twitter</v>
      </c>
      <c r="AC99" s="55" t="str">
        <f t="shared" si="58"/>
        <v>Twitter</v>
      </c>
      <c r="AD99" s="56" t="str">
        <f>HYPERLINK(_xlfn.CONCAT("https://www.sec.gov/edgar/browse/?CIK=",(_xlfn.XLOOKUP(A99,CIK!$A$1:$A$99999,CIK!$B$1:$B$99999,,0))),"SEC")</f>
        <v>SEC</v>
      </c>
      <c r="AE99" s="55" t="str">
        <f t="shared" si="59"/>
        <v>BC</v>
      </c>
      <c r="AF99" s="56" t="str">
        <f t="shared" si="60"/>
        <v>News</v>
      </c>
      <c r="AG99" s="55" t="str">
        <f t="shared" si="61"/>
        <v>News</v>
      </c>
      <c r="AH99" s="56" t="str">
        <f t="shared" si="62"/>
        <v>News</v>
      </c>
      <c r="AI99" s="56" t="str">
        <f t="shared" si="63"/>
        <v>News</v>
      </c>
      <c r="AJ99" s="56" t="str">
        <f t="shared" si="64"/>
        <v>News</v>
      </c>
      <c r="AK99" s="55" t="str">
        <f t="shared" si="65"/>
        <v>News</v>
      </c>
      <c r="AL99" s="55" t="str">
        <f t="shared" si="66"/>
        <v>OC</v>
      </c>
      <c r="AM99" s="55" t="str">
        <f t="shared" si="67"/>
        <v>WW</v>
      </c>
      <c r="AN99" s="55" t="str">
        <f t="shared" si="68"/>
        <v>FIN</v>
      </c>
      <c r="AO99" s="55" t="str">
        <f t="shared" si="69"/>
        <v>OI</v>
      </c>
      <c r="AP99" s="55" t="str">
        <f t="shared" si="70"/>
        <v>IB</v>
      </c>
      <c r="AQ99" s="55" t="str">
        <f t="shared" si="71"/>
        <v>SI</v>
      </c>
      <c r="AR99" s="55" t="str">
        <f t="shared" si="72"/>
        <v>SS</v>
      </c>
      <c r="AS99" s="57" t="str">
        <f t="shared" si="73"/>
        <v>ROIC</v>
      </c>
      <c r="AT99" s="55" t="str">
        <f t="shared" si="74"/>
        <v>DR</v>
      </c>
      <c r="AU99" s="58" t="str">
        <f t="shared" si="75"/>
        <v>SOH</v>
      </c>
      <c r="AV99" s="55"/>
    </row>
    <row r="100" spans="1:48" ht="14" customHeight="1" x14ac:dyDescent="0.2">
      <c r="A100" s="151" t="s">
        <v>466</v>
      </c>
      <c r="B100" s="152" t="s">
        <v>467</v>
      </c>
      <c r="C100" s="139" t="s">
        <v>455</v>
      </c>
      <c r="E100" s="153">
        <v>1</v>
      </c>
      <c r="F100" s="154" t="s">
        <v>17235</v>
      </c>
      <c r="G100" s="151" t="e" vm="99">
        <v>#VALUE!</v>
      </c>
      <c r="H100" s="168" t="s">
        <v>46</v>
      </c>
      <c r="I100" s="154" t="str" cm="1">
        <f t="array" ref="I100">_FV(G100,"Description")</f>
        <v>Theseus Pharmaceuticals, Inc. is a biopharmaceutical company. The Company is focused on treating cancer patients through the discovery, development and commercialization of targeted therapies. Its development programs are designed to address drug resistance mutations in oncogenes, which are mutated genes that cause cancer. The Company is focused on developing tyrosine kinase inhibitors (TKI), which is rooted in the critical role that tyrosine kinases play in the development of cancer. It is focused to development of pan-variant kinase inhibitors that target all cancer causing and drug resistance mutations in clinically protein kinases. The Company's product candidate, THE-630, is a pan-variant inhibitor of all classes of activating and resistance mutations of the KIT kinase, or a pan-KIT inhibitor, for the treatment of gastrointestinal stromal tumors (GIST), a type of cancer characterized by oncogenic activation of KIT.</v>
      </c>
      <c r="J100" s="125" cm="1">
        <f t="array" ref="J100">_FV(G100,"Market cap",TRUE)/1000000000</f>
        <v>0.42778339999999998</v>
      </c>
      <c r="K100" s="99" cm="1">
        <f t="array" ref="K100">_FV(G100,"Price")</f>
        <v>11.05</v>
      </c>
      <c r="L100" s="74" t="s">
        <v>47</v>
      </c>
      <c r="M100" s="155" cm="1">
        <f t="array" ref="M100">_FV(G100,"Shares outstanding",TRUE)/1000000</f>
        <v>38.713430000000002</v>
      </c>
      <c r="N100" s="156">
        <v>13.25</v>
      </c>
      <c r="O100" s="159">
        <v>5.1799999999999999E-2</v>
      </c>
      <c r="P100" s="102" t="s">
        <v>14326</v>
      </c>
      <c r="Q100" s="157" t="s">
        <v>16747</v>
      </c>
      <c r="R100" s="157" t="s">
        <v>16748</v>
      </c>
      <c r="S100" s="158">
        <v>85.03</v>
      </c>
      <c r="T100" s="157" t="s">
        <v>16600</v>
      </c>
      <c r="U100" s="157" t="s">
        <v>16749</v>
      </c>
      <c r="V100" s="140" t="s">
        <v>14848</v>
      </c>
      <c r="W100" s="156" t="s">
        <v>14478</v>
      </c>
      <c r="X100" s="156">
        <v>27.54</v>
      </c>
      <c r="Y100" s="52" cm="1">
        <f t="array" ref="Y100">(K100-(_FV(G100,"52 week high",TRUE)))/(_FV(G100,"52 week high",TRUE))</f>
        <v>-0.27350427350427348</v>
      </c>
      <c r="Z100" s="52" cm="1">
        <f t="array" ref="Z100">(K100-(_FV(G100,"52 week low",TRUE)))/(_FV(G100,"52 week low",TRUE))</f>
        <v>1.7556109725685789</v>
      </c>
      <c r="AA100" s="8"/>
      <c r="AB100" s="55" t="str">
        <f t="shared" si="57"/>
        <v>Twitter</v>
      </c>
      <c r="AC100" s="55" t="str">
        <f t="shared" si="58"/>
        <v>Twitter</v>
      </c>
      <c r="AD100" s="56" t="str">
        <f>HYPERLINK(_xlfn.CONCAT("https://www.sec.gov/edgar/browse/?CIK=",(_xlfn.XLOOKUP(A100,CIK!$A$1:$A$99999,CIK!$B$1:$B$99999,,0))),"SEC")</f>
        <v>SEC</v>
      </c>
      <c r="AE100" s="55" t="str">
        <f t="shared" si="59"/>
        <v>BC</v>
      </c>
      <c r="AF100" s="56" t="str">
        <f t="shared" si="60"/>
        <v>News</v>
      </c>
      <c r="AG100" s="55" t="str">
        <f t="shared" si="61"/>
        <v>News</v>
      </c>
      <c r="AH100" s="56" t="str">
        <f t="shared" si="62"/>
        <v>News</v>
      </c>
      <c r="AI100" s="56" t="str">
        <f t="shared" si="63"/>
        <v>News</v>
      </c>
      <c r="AJ100" s="56" t="str">
        <f t="shared" si="64"/>
        <v>News</v>
      </c>
      <c r="AK100" s="55" t="str">
        <f t="shared" si="65"/>
        <v>News</v>
      </c>
      <c r="AL100" s="55" t="str">
        <f t="shared" si="66"/>
        <v>OC</v>
      </c>
      <c r="AM100" s="55" t="str">
        <f t="shared" si="67"/>
        <v>WW</v>
      </c>
      <c r="AN100" s="55" t="str">
        <f t="shared" si="68"/>
        <v>FIN</v>
      </c>
      <c r="AO100" s="55" t="str">
        <f t="shared" si="69"/>
        <v>OI</v>
      </c>
      <c r="AP100" s="55" t="str">
        <f t="shared" si="70"/>
        <v>IB</v>
      </c>
      <c r="AQ100" s="55" t="str">
        <f t="shared" si="71"/>
        <v>SI</v>
      </c>
      <c r="AR100" s="55" t="str">
        <f t="shared" si="72"/>
        <v>SS</v>
      </c>
      <c r="AS100" s="57" t="str">
        <f t="shared" si="73"/>
        <v>ROIC</v>
      </c>
      <c r="AT100" s="55" t="str">
        <f t="shared" si="74"/>
        <v>DR</v>
      </c>
      <c r="AU100" s="58" t="str">
        <f t="shared" si="75"/>
        <v>SOH</v>
      </c>
      <c r="AV100" s="55"/>
    </row>
    <row r="101" spans="1:48" ht="14" customHeight="1" x14ac:dyDescent="0.2">
      <c r="A101" s="151" t="s">
        <v>632</v>
      </c>
      <c r="B101" s="152" t="s">
        <v>633</v>
      </c>
      <c r="C101" s="139" t="s">
        <v>634</v>
      </c>
      <c r="E101" s="153">
        <v>0</v>
      </c>
      <c r="F101" s="154" t="s">
        <v>635</v>
      </c>
      <c r="G101" s="151" t="e" vm="100">
        <v>#VALUE!</v>
      </c>
      <c r="H101" s="168" t="s">
        <v>46</v>
      </c>
      <c r="I101" s="154" t="str" cm="1">
        <f t="array" ref="I101">_FV(G101,"Description")</f>
        <v>Compugen Ltd. is a therapeutic discovery company. The Company focuses on infrastructure to discover drug targets and develop therapeutics. The Company is engaged in the research, development and commercialization of therapeutic and product candidates. The Company's pipeline primarily consists of early and preclinical stage immuno-oncology programs based on drug targets discovered by the Company, primarily immune checkpoint and myeloid protein target candidates. These programs are focused on the development of cancer immunotherapy drugs with potential to harness the immune system to provide treatment solutions in areas of unmet medical needs in various cancer types and patient populations, both as monotherapy and in combination with other drugs. Its pipeline also includes a preclinical stage fusion protein autoimmune product candidate. Its fields of focus are oncology and immunology, with emphasis on its discovery capabilities on immuno-oncology.</v>
      </c>
      <c r="J101" s="125" cm="1">
        <f t="array" ref="J101">_FV(G101,"Market cap",TRUE)/1000000000</f>
        <v>0.25437340000000003</v>
      </c>
      <c r="K101" s="99" cm="1">
        <f t="array" ref="K101">_FV(G101,"Price")</f>
        <v>0.86499999999999999</v>
      </c>
      <c r="L101" s="74" t="s">
        <v>47</v>
      </c>
      <c r="M101" s="155" cm="1">
        <f t="array" ref="M101">_FV(G101,"Shares outstanding",TRUE)/1000000</f>
        <v>86.624639999999999</v>
      </c>
      <c r="N101" s="156">
        <v>79.64</v>
      </c>
      <c r="O101" s="159">
        <v>3.5000000000000003E-2</v>
      </c>
      <c r="P101" s="102" t="s">
        <v>13815</v>
      </c>
      <c r="Q101" s="157" t="s">
        <v>14869</v>
      </c>
      <c r="R101" s="157" t="s">
        <v>16740</v>
      </c>
      <c r="S101" s="158" t="s">
        <v>14848</v>
      </c>
      <c r="T101" s="157" t="s">
        <v>16741</v>
      </c>
      <c r="U101" s="157" t="s">
        <v>16742</v>
      </c>
      <c r="V101" s="140" t="s">
        <v>16743</v>
      </c>
      <c r="W101" s="156" t="s">
        <v>2857</v>
      </c>
      <c r="X101" s="156">
        <v>6.16</v>
      </c>
      <c r="Y101" s="52" cm="1">
        <f t="array" ref="Y101">(K101-(_FV(G101,"52 week high",TRUE)))/(_FV(G101,"52 week high",TRUE))</f>
        <v>-0.77473958333333326</v>
      </c>
      <c r="Z101" s="52" cm="1">
        <f t="array" ref="Z101">(K101-(_FV(G101,"52 week low",TRUE)))/(_FV(G101,"52 week low",TRUE))</f>
        <v>0.69607843137254899</v>
      </c>
      <c r="AA101" s="8"/>
      <c r="AB101" s="55" t="str">
        <f t="shared" si="57"/>
        <v>Twitter</v>
      </c>
      <c r="AC101" s="55" t="str">
        <f t="shared" si="58"/>
        <v>Twitter</v>
      </c>
      <c r="AD101" s="56" t="str">
        <f>HYPERLINK(_xlfn.CONCAT("https://www.sec.gov/edgar/browse/?CIK=",(_xlfn.XLOOKUP(A101,CIK!$A$1:$A$99999,CIK!$B$1:$B$99999,,0))),"SEC")</f>
        <v>SEC</v>
      </c>
      <c r="AE101" s="55" t="str">
        <f t="shared" si="59"/>
        <v>BC</v>
      </c>
      <c r="AF101" s="56" t="str">
        <f t="shared" si="60"/>
        <v>News</v>
      </c>
      <c r="AG101" s="55" t="str">
        <f t="shared" si="61"/>
        <v>News</v>
      </c>
      <c r="AH101" s="56" t="str">
        <f t="shared" si="62"/>
        <v>News</v>
      </c>
      <c r="AI101" s="56" t="str">
        <f t="shared" si="63"/>
        <v>News</v>
      </c>
      <c r="AJ101" s="56" t="str">
        <f t="shared" si="64"/>
        <v>News</v>
      </c>
      <c r="AK101" s="55" t="str">
        <f t="shared" si="65"/>
        <v>News</v>
      </c>
      <c r="AL101" s="55" t="str">
        <f t="shared" si="66"/>
        <v>OC</v>
      </c>
      <c r="AM101" s="55" t="str">
        <f t="shared" si="67"/>
        <v>WW</v>
      </c>
      <c r="AN101" s="55" t="str">
        <f t="shared" si="68"/>
        <v>FIN</v>
      </c>
      <c r="AO101" s="55" t="str">
        <f t="shared" si="69"/>
        <v>OI</v>
      </c>
      <c r="AP101" s="55" t="str">
        <f t="shared" si="70"/>
        <v>IB</v>
      </c>
      <c r="AQ101" s="55" t="str">
        <f t="shared" si="71"/>
        <v>SI</v>
      </c>
      <c r="AR101" s="55" t="str">
        <f t="shared" si="72"/>
        <v>SS</v>
      </c>
      <c r="AS101" s="57" t="str">
        <f t="shared" si="73"/>
        <v>ROIC</v>
      </c>
      <c r="AT101" s="55" t="str">
        <f t="shared" si="74"/>
        <v>DR</v>
      </c>
      <c r="AU101" s="58" t="str">
        <f t="shared" si="75"/>
        <v>SOH</v>
      </c>
      <c r="AV101" s="55"/>
    </row>
    <row r="102" spans="1:48" ht="14" customHeight="1" x14ac:dyDescent="0.2">
      <c r="A102" s="151" t="s">
        <v>54</v>
      </c>
      <c r="B102" s="152" t="s">
        <v>55</v>
      </c>
      <c r="C102" s="139" t="s">
        <v>44</v>
      </c>
      <c r="E102" s="153">
        <v>3</v>
      </c>
      <c r="F102" s="154" t="s">
        <v>17234</v>
      </c>
      <c r="G102" s="151" t="e" vm="101">
        <v>#VALUE!</v>
      </c>
      <c r="H102" s="168" t="s">
        <v>46</v>
      </c>
      <c r="I102" s="154" t="str" cm="1">
        <f t="array" ref="I102">_FV(G102,"Description")</f>
        <v>Y-mAbs Therapeutics, Inc. is a commercial-stage clinical biopharmaceutical company. It is focused on development and commercialization of antibody based therapeutic products for the treatment of cancer. The Company’s technologies include bispecific antibodies generated using the Y-BiClone platform and the SADA platform. The Company’s product pipeline includes DANYELZA (naxitamab-gqgk), which targets tumors that express GD2, and omburtamab, which targets tumors that express B7-H3. DANYELZA, which is a humanized monoclonal antibody in combination with granulocyte-macrophage colony-stimulating factor (GM-CSF) for the treatment of in the bone or bone marrow stable disease to prior therapy and being evaluated for the treatment of other GD2-positive tumors. It also develops Omburtamab, which is novel murine monoclonal antibody targeting B7-H3. The Company is conducting Phase II clinical trials for the treatment of patients with first-line NB, third-line NB, and in relapsed osteosarcoma.</v>
      </c>
      <c r="J102" s="125" cm="1">
        <f t="array" ref="J102">_FV(G102,"Market cap",TRUE)/1000000000</f>
        <v>0.1951965</v>
      </c>
      <c r="K102" s="99" cm="1">
        <f t="array" ref="K102">_FV(G102,"Price")</f>
        <v>4.47</v>
      </c>
      <c r="L102" s="74" t="s">
        <v>47</v>
      </c>
      <c r="M102" s="155" cm="1">
        <f t="array" ref="M102">_FV(G102,"Shares outstanding",TRUE)/1000000</f>
        <v>43.668129999999998</v>
      </c>
      <c r="N102" s="156">
        <v>30.46</v>
      </c>
      <c r="O102" s="159">
        <v>4.6399999999999997E-2</v>
      </c>
      <c r="P102" s="102" t="s">
        <v>13787</v>
      </c>
      <c r="Q102" s="157" t="s">
        <v>16744</v>
      </c>
      <c r="R102" s="157" t="s">
        <v>15565</v>
      </c>
      <c r="S102" s="158">
        <v>14.7</v>
      </c>
      <c r="T102" s="157" t="s">
        <v>16745</v>
      </c>
      <c r="U102" s="157" t="s">
        <v>16746</v>
      </c>
      <c r="V102" s="140" t="s">
        <v>14848</v>
      </c>
      <c r="W102" s="156" t="s">
        <v>2844</v>
      </c>
      <c r="X102" s="156">
        <v>4.16</v>
      </c>
      <c r="Y102" s="52" cm="1">
        <f t="array" ref="Y102">(K102-(_FV(G102,"52 week high",TRUE)))/(_FV(G102,"52 week high",TRUE))</f>
        <v>-0.78173828125000011</v>
      </c>
      <c r="Z102" s="52" cm="1">
        <f t="array" ref="Z102">(K102-(_FV(G102,"52 week low",TRUE)))/(_FV(G102,"52 week low",TRUE))</f>
        <v>0.52040816326530603</v>
      </c>
      <c r="AA102" s="8"/>
      <c r="AB102" s="55" t="str">
        <f t="shared" si="57"/>
        <v>Twitter</v>
      </c>
      <c r="AC102" s="55" t="str">
        <f t="shared" si="58"/>
        <v>Twitter</v>
      </c>
      <c r="AD102" s="56" t="str">
        <f>HYPERLINK(_xlfn.CONCAT("https://www.sec.gov/edgar/browse/?CIK=",(_xlfn.XLOOKUP(A102,CIK!$A$1:$A$99999,CIK!$B$1:$B$99999,,0))),"SEC")</f>
        <v>SEC</v>
      </c>
      <c r="AE102" s="55" t="str">
        <f t="shared" si="59"/>
        <v>BC</v>
      </c>
      <c r="AF102" s="56" t="str">
        <f t="shared" si="60"/>
        <v>News</v>
      </c>
      <c r="AG102" s="55" t="str">
        <f t="shared" si="61"/>
        <v>News</v>
      </c>
      <c r="AH102" s="56" t="str">
        <f t="shared" si="62"/>
        <v>News</v>
      </c>
      <c r="AI102" s="56" t="str">
        <f t="shared" si="63"/>
        <v>News</v>
      </c>
      <c r="AJ102" s="56" t="str">
        <f t="shared" si="64"/>
        <v>News</v>
      </c>
      <c r="AK102" s="55" t="str">
        <f t="shared" si="65"/>
        <v>News</v>
      </c>
      <c r="AL102" s="55" t="str">
        <f t="shared" si="66"/>
        <v>OC</v>
      </c>
      <c r="AM102" s="55" t="str">
        <f t="shared" si="67"/>
        <v>WW</v>
      </c>
      <c r="AN102" s="55" t="str">
        <f t="shared" si="68"/>
        <v>FIN</v>
      </c>
      <c r="AO102" s="55" t="str">
        <f t="shared" si="69"/>
        <v>OI</v>
      </c>
      <c r="AP102" s="55" t="str">
        <f t="shared" si="70"/>
        <v>IB</v>
      </c>
      <c r="AQ102" s="55" t="str">
        <f t="shared" si="71"/>
        <v>SI</v>
      </c>
      <c r="AR102" s="55" t="str">
        <f t="shared" si="72"/>
        <v>SS</v>
      </c>
      <c r="AS102" s="57" t="str">
        <f t="shared" si="73"/>
        <v>ROIC</v>
      </c>
      <c r="AT102" s="55" t="str">
        <f t="shared" si="74"/>
        <v>DR</v>
      </c>
      <c r="AU102" s="58" t="str">
        <f t="shared" si="75"/>
        <v>SOH</v>
      </c>
      <c r="AV102" s="55"/>
    </row>
    <row r="103" spans="1:48" ht="14" customHeight="1" x14ac:dyDescent="0.2">
      <c r="A103" s="151" t="s">
        <v>155</v>
      </c>
      <c r="B103" s="152" t="s">
        <v>156</v>
      </c>
      <c r="C103" s="139" t="s">
        <v>157</v>
      </c>
      <c r="E103" s="153">
        <v>3</v>
      </c>
      <c r="F103" s="154" t="s">
        <v>17236</v>
      </c>
      <c r="G103" s="151" t="e" vm="102">
        <v>#VALUE!</v>
      </c>
      <c r="H103" s="168" t="s">
        <v>46</v>
      </c>
      <c r="I103" s="161" t="str" cm="1">
        <f t="array" ref="I103">_FV(G103,"Description")</f>
        <v>UroGen Pharma Ltd. Is an Israel-based biopharmaceutical company. The Company is engaged in building solutions for cancers and urologic diseases. UroGen has developed RTGelTM reverse-thermal hydrogel, a proprietary sustained release, hydrogel-based platform technology that has the potential to improve therapeutic profiles of existing drugs. Its lead product candidates include MitoGel and VesiGel are formulated using its proprietary reverse thermally triggered hydrogel, or RTGel, technology. MiroGel ( UGN-101) is a sustained release formulation of the chemotherapy agent Mitomycin C for the treatment of low-grade upper tract urothelial carcinoma, an urothelial cancer in the upper tract. VesiGel (UGN-102) is a sustained release formulation of a high dose Mitomycin C for the treatment of low grade non-muscle invasive bladder cancer (LG-NMIBC).</v>
      </c>
      <c r="J103" s="125" cm="1">
        <f t="array" ref="J103">_FV(G103,"Market cap",TRUE)/1000000000</f>
        <v>0.1939563</v>
      </c>
      <c r="K103" s="99" cm="1">
        <f t="array" ref="K103">_FV(G103,"Price")</f>
        <v>8.4</v>
      </c>
      <c r="L103" s="74" t="s">
        <v>47</v>
      </c>
      <c r="M103" s="155" cm="1">
        <f t="array" ref="M103">_FV(G103,"Shares outstanding",TRUE)/1000000</f>
        <v>23.090039999999998</v>
      </c>
      <c r="N103" s="156">
        <v>18.22</v>
      </c>
      <c r="O103" s="159">
        <v>3.7199999999999997E-2</v>
      </c>
      <c r="P103" s="102" t="s">
        <v>14060</v>
      </c>
      <c r="Q103" s="157" t="s">
        <v>16750</v>
      </c>
      <c r="R103" s="157" t="s">
        <v>16751</v>
      </c>
      <c r="S103" s="158">
        <v>13.17</v>
      </c>
      <c r="T103" s="157" t="s">
        <v>16752</v>
      </c>
      <c r="U103" s="157" t="s">
        <v>16753</v>
      </c>
      <c r="V103" s="140" t="s">
        <v>14848</v>
      </c>
      <c r="W103" s="156" t="s">
        <v>14446</v>
      </c>
      <c r="X103" s="156">
        <v>6.4</v>
      </c>
      <c r="Y103" s="52" cm="1">
        <f t="array" ref="Y103">(K103-(_FV(G103,"52 week high",TRUE)))/(_FV(G103,"52 week high",TRUE))</f>
        <v>-0.33500637285559348</v>
      </c>
      <c r="Z103" s="52" cm="1">
        <f t="array" ref="Z103">(K103-(_FV(G103,"52 week low",TRUE)))/(_FV(G103,"52 week low",TRUE))</f>
        <v>0.73195876288659811</v>
      </c>
      <c r="AA103" s="8"/>
      <c r="AB103" s="55" t="str">
        <f t="shared" si="57"/>
        <v>Twitter</v>
      </c>
      <c r="AC103" s="55" t="str">
        <f t="shared" si="58"/>
        <v>Twitter</v>
      </c>
      <c r="AD103" s="56" t="str">
        <f>HYPERLINK(_xlfn.CONCAT("https://www.sec.gov/edgar/browse/?CIK=",(_xlfn.XLOOKUP(A103,CIK!$A$1:$A$99999,CIK!$B$1:$B$99999,,0))),"SEC")</f>
        <v>SEC</v>
      </c>
      <c r="AE103" s="55" t="str">
        <f t="shared" si="59"/>
        <v>BC</v>
      </c>
      <c r="AF103" s="56" t="str">
        <f t="shared" si="60"/>
        <v>News</v>
      </c>
      <c r="AG103" s="55" t="str">
        <f t="shared" si="61"/>
        <v>News</v>
      </c>
      <c r="AH103" s="56" t="str">
        <f t="shared" si="62"/>
        <v>News</v>
      </c>
      <c r="AI103" s="56" t="str">
        <f t="shared" si="63"/>
        <v>News</v>
      </c>
      <c r="AJ103" s="56" t="str">
        <f t="shared" si="64"/>
        <v>News</v>
      </c>
      <c r="AK103" s="55" t="str">
        <f t="shared" si="65"/>
        <v>News</v>
      </c>
      <c r="AL103" s="55" t="str">
        <f t="shared" si="66"/>
        <v>OC</v>
      </c>
      <c r="AM103" s="55" t="str">
        <f t="shared" si="67"/>
        <v>WW</v>
      </c>
      <c r="AN103" s="55" t="str">
        <f t="shared" si="68"/>
        <v>FIN</v>
      </c>
      <c r="AO103" s="55" t="str">
        <f t="shared" si="69"/>
        <v>OI</v>
      </c>
      <c r="AP103" s="55" t="str">
        <f t="shared" si="70"/>
        <v>IB</v>
      </c>
      <c r="AQ103" s="55" t="str">
        <f t="shared" si="71"/>
        <v>SI</v>
      </c>
      <c r="AR103" s="55" t="str">
        <f t="shared" si="72"/>
        <v>SS</v>
      </c>
      <c r="AS103" s="57" t="str">
        <f t="shared" si="73"/>
        <v>ROIC</v>
      </c>
      <c r="AT103" s="55" t="str">
        <f t="shared" si="74"/>
        <v>DR</v>
      </c>
      <c r="AU103" s="58" t="str">
        <f t="shared" si="75"/>
        <v>SOH</v>
      </c>
      <c r="AV103" s="55"/>
    </row>
    <row r="104" spans="1:48" ht="14" customHeight="1" x14ac:dyDescent="0.2">
      <c r="A104" s="151" t="s">
        <v>358</v>
      </c>
      <c r="B104" s="152" t="s">
        <v>359</v>
      </c>
      <c r="C104" s="139" t="s">
        <v>360</v>
      </c>
      <c r="G104" s="151" t="e" vm="103">
        <v>#VALUE!</v>
      </c>
      <c r="H104" s="168" t="s">
        <v>46</v>
      </c>
      <c r="I104" s="154" t="str" cm="1">
        <f t="array" ref="I104">_FV(G104,"Description")</f>
        <v>Greenwich LifeSciences, Inc. is a clinical-stage biopharmaceutical company. The Company is focused on the development of GP2, immunotherapy to prevent breast cancer recurrences in patients who have previously undergone surgery. GP2 is a 9 amino acid transmembrane peptide of the human epidermal growth factor receptor 2 (HER2)/neu protein, a cell surface receptor protein that is expressed in a variety of common cancers. GP2 will be delivered in combination with granulocyte-macrophage colony-stimulating factor (GM-CSF) to induce GP2 peptide-specific immunity. GP2 treatment is administered via an intradermal injection by mixing GP2 peptide and GM-CSF at the time of administration. The Company's Cancer immunotherapy seeks to stimulate an individual's immune system to selectively attack cancer cells while not affecting normal cells or to deliver certain immune system components to inhibit the spread of cancer.</v>
      </c>
      <c r="J104" s="125" cm="1">
        <f t="array" ref="J104">_FV(G104,"Market cap",TRUE)/1000000000</f>
        <v>0.224329</v>
      </c>
      <c r="K104" s="99" cm="1">
        <f t="array" ref="K104">_FV(G104,"Price")</f>
        <v>17.46</v>
      </c>
      <c r="L104" s="74" t="s">
        <v>47</v>
      </c>
      <c r="M104" s="155" cm="1">
        <f t="array" ref="M104">_FV(G104,"Shares outstanding",TRUE)/1000000</f>
        <v>12.84816</v>
      </c>
      <c r="N104" s="156">
        <v>6.14</v>
      </c>
      <c r="O104" s="159">
        <v>3.15E-2</v>
      </c>
      <c r="P104" s="102" t="s">
        <v>13832</v>
      </c>
      <c r="Q104" s="103" t="s">
        <v>16754</v>
      </c>
      <c r="R104" s="103" t="s">
        <v>16755</v>
      </c>
      <c r="S104" s="132">
        <v>27.1</v>
      </c>
      <c r="T104" s="103" t="s">
        <v>16756</v>
      </c>
      <c r="U104" s="103" t="s">
        <v>16757</v>
      </c>
      <c r="V104" s="142" t="s">
        <v>14848</v>
      </c>
      <c r="W104" s="156" t="s">
        <v>59</v>
      </c>
      <c r="X104" s="156">
        <v>65.739999999999995</v>
      </c>
      <c r="Y104" s="94" cm="1">
        <f t="array" ref="Y104">(K104-(_FV(G104,"52 week high",TRUE)))/(_FV(G104,"52 week high",TRUE))</f>
        <v>-0.33536353254663109</v>
      </c>
      <c r="Z104" s="94" cm="1">
        <f t="array" ref="Z104">(K104-(_FV(G104,"52 week low",TRUE)))/(_FV(G104,"52 week low",TRUE))</f>
        <v>1.5585791532949402</v>
      </c>
      <c r="AA104" s="143"/>
      <c r="AB104" s="57" t="str">
        <f t="shared" si="57"/>
        <v>Twitter</v>
      </c>
      <c r="AC104" s="57" t="str">
        <f t="shared" si="58"/>
        <v>Twitter</v>
      </c>
      <c r="AD104" s="58" t="str">
        <f>HYPERLINK(_xlfn.CONCAT("https://www.sec.gov/edgar/browse/?CIK=",(_xlfn.XLOOKUP(A104,CIK!$A$1:$A$99999,CIK!$B$1:$B$99999,,0))),"SEC")</f>
        <v>SEC</v>
      </c>
      <c r="AE104" s="57" t="str">
        <f t="shared" si="59"/>
        <v>BC</v>
      </c>
      <c r="AF104" s="58" t="str">
        <f t="shared" si="60"/>
        <v>News</v>
      </c>
      <c r="AG104" s="57" t="str">
        <f t="shared" si="61"/>
        <v>News</v>
      </c>
      <c r="AH104" s="58" t="str">
        <f t="shared" si="62"/>
        <v>News</v>
      </c>
      <c r="AI104" s="58" t="str">
        <f t="shared" si="63"/>
        <v>News</v>
      </c>
      <c r="AJ104" s="58" t="str">
        <f t="shared" si="64"/>
        <v>News</v>
      </c>
      <c r="AK104" s="57" t="str">
        <f t="shared" si="65"/>
        <v>News</v>
      </c>
      <c r="AL104" s="57" t="str">
        <f t="shared" si="66"/>
        <v>OC</v>
      </c>
      <c r="AM104" s="57" t="str">
        <f t="shared" si="67"/>
        <v>WW</v>
      </c>
      <c r="AN104" s="57" t="str">
        <f t="shared" si="68"/>
        <v>FIN</v>
      </c>
      <c r="AO104" s="57" t="str">
        <f t="shared" si="69"/>
        <v>OI</v>
      </c>
      <c r="AP104" s="57" t="str">
        <f t="shared" si="70"/>
        <v>IB</v>
      </c>
      <c r="AQ104" s="57" t="str">
        <f t="shared" si="71"/>
        <v>SI</v>
      </c>
      <c r="AR104" s="57" t="str">
        <f t="shared" si="72"/>
        <v>SS</v>
      </c>
      <c r="AS104" s="57" t="str">
        <f t="shared" si="73"/>
        <v>ROIC</v>
      </c>
      <c r="AT104" s="57" t="str">
        <f t="shared" si="74"/>
        <v>DR</v>
      </c>
      <c r="AU104" s="58" t="str">
        <f t="shared" si="75"/>
        <v>SOH</v>
      </c>
      <c r="AV104" s="57"/>
    </row>
    <row r="105" spans="1:48" ht="16" x14ac:dyDescent="0.2">
      <c r="A105" s="151" t="s">
        <v>471</v>
      </c>
      <c r="B105" s="152" t="s">
        <v>472</v>
      </c>
      <c r="C105" s="139" t="s">
        <v>473</v>
      </c>
      <c r="E105" s="153">
        <v>3</v>
      </c>
      <c r="F105" s="154" t="s">
        <v>17237</v>
      </c>
      <c r="G105" s="151" t="e" vm="104">
        <v>#VALUE!</v>
      </c>
      <c r="H105" s="168" t="s">
        <v>46</v>
      </c>
      <c r="I105" s="154" t="str" cm="1">
        <f t="array" ref="I105">_FV(G105,"Description")</f>
        <v>Immutep Limited is an Australia-based biotechnology company. The Company is engaged in the development of LAG-3 immunotherapeutic products for cancer and autoimmune disease. The Company has four product candidates based on the LAG-3 immune control mechanism. Its lead product candidate, eftilagimod alpha (efti or IMP321), is a soluble LAG-3Ig fusion protein, which is in later-stage clinical development for the treatment of cancer. Its second product candidate (IMP761) is in pre-clinical development for the treatment of autoimmune disease. Its other two product candidates include leramilimab (IMP701), an immunotherapy for solid tumors, blood cancer and breast cancer, and GSK‘781 (IMP731) an immunotherapy for autoimmune diseases. The Company’s subsidiaries include Immutep USA Inc, PRR Middle East FZ LLC, Immutep GmbH, Immutep Australia Pty Ltd, Immutep IP Pty Ltd and Immutep S.A.S.</v>
      </c>
      <c r="J105" s="125">
        <v>0.187</v>
      </c>
      <c r="K105" s="99" cm="1">
        <f t="array" ref="K105">_FV(G105,"Price")</f>
        <v>2.0299999999999998</v>
      </c>
      <c r="L105" s="74" t="s">
        <v>47</v>
      </c>
      <c r="M105" s="155" t="e" cm="1" vm="105">
        <f t="array" ref="M105">_FV(G105,"Shares outstanding",TRUE)/1000000</f>
        <v>#VALUE!</v>
      </c>
      <c r="N105" s="156">
        <v>82.62</v>
      </c>
      <c r="O105" s="159" t="s">
        <v>59</v>
      </c>
      <c r="P105" s="102" t="s">
        <v>14078</v>
      </c>
      <c r="Q105" s="157" t="s">
        <v>14869</v>
      </c>
      <c r="R105" s="157" t="s">
        <v>16758</v>
      </c>
      <c r="S105" s="158" t="s">
        <v>14848</v>
      </c>
      <c r="T105" s="157" t="s">
        <v>16759</v>
      </c>
      <c r="U105" s="157" t="s">
        <v>16760</v>
      </c>
      <c r="V105" s="140" t="s">
        <v>16761</v>
      </c>
      <c r="W105" s="156" t="s">
        <v>14525</v>
      </c>
      <c r="X105" s="156">
        <v>14.16</v>
      </c>
      <c r="Y105" s="52" cm="1">
        <f t="array" ref="Y105">(K105-(_FV(G105,"52 week high",TRUE)))/(_FV(G105,"52 week high",TRUE))</f>
        <v>-0.41159420289855081</v>
      </c>
      <c r="Z105" s="52" cm="1">
        <f t="array" ref="Z105">(K105-(_FV(G105,"52 week low",TRUE)))/(_FV(G105,"52 week low",TRUE))</f>
        <v>0.38095238095238082</v>
      </c>
      <c r="AA105" s="8"/>
      <c r="AB105" s="55" t="str">
        <f t="shared" si="57"/>
        <v>Twitter</v>
      </c>
      <c r="AC105" s="55" t="str">
        <f t="shared" si="58"/>
        <v>Twitter</v>
      </c>
      <c r="AD105" s="56" t="str">
        <f>HYPERLINK(_xlfn.CONCAT("https://www.sec.gov/edgar/browse/?CIK=",(_xlfn.XLOOKUP(A105,CIK!$A$1:$A$99999,CIK!$B$1:$B$99999,,0))),"SEC")</f>
        <v>SEC</v>
      </c>
      <c r="AE105" s="55" t="str">
        <f t="shared" si="59"/>
        <v>BC</v>
      </c>
      <c r="AF105" s="56" t="str">
        <f t="shared" si="60"/>
        <v>News</v>
      </c>
      <c r="AG105" s="55" t="str">
        <f t="shared" si="61"/>
        <v>News</v>
      </c>
      <c r="AH105" s="56" t="str">
        <f t="shared" si="62"/>
        <v>News</v>
      </c>
      <c r="AI105" s="56" t="str">
        <f t="shared" si="63"/>
        <v>News</v>
      </c>
      <c r="AJ105" s="56" t="str">
        <f t="shared" si="64"/>
        <v>News</v>
      </c>
      <c r="AK105" s="55" t="str">
        <f t="shared" si="65"/>
        <v>News</v>
      </c>
      <c r="AL105" s="55" t="str">
        <f t="shared" si="66"/>
        <v>OC</v>
      </c>
      <c r="AM105" s="55" t="str">
        <f t="shared" si="67"/>
        <v>WW</v>
      </c>
      <c r="AN105" s="55" t="str">
        <f t="shared" si="68"/>
        <v>FIN</v>
      </c>
      <c r="AO105" s="55" t="str">
        <f t="shared" si="69"/>
        <v>OI</v>
      </c>
      <c r="AP105" s="55" t="str">
        <f t="shared" si="70"/>
        <v>IB</v>
      </c>
      <c r="AQ105" s="55" t="str">
        <f t="shared" si="71"/>
        <v>SI</v>
      </c>
      <c r="AR105" s="55" t="str">
        <f t="shared" si="72"/>
        <v>SS</v>
      </c>
      <c r="AS105" s="57" t="str">
        <f t="shared" si="73"/>
        <v>ROIC</v>
      </c>
      <c r="AT105" s="55" t="str">
        <f t="shared" si="74"/>
        <v>DR</v>
      </c>
      <c r="AU105" s="58" t="str">
        <f t="shared" si="75"/>
        <v>SOH</v>
      </c>
      <c r="AV105" s="55"/>
    </row>
    <row r="106" spans="1:48" ht="14" customHeight="1" x14ac:dyDescent="0.2">
      <c r="A106" s="151" t="s">
        <v>546</v>
      </c>
      <c r="B106" s="152" t="s">
        <v>547</v>
      </c>
      <c r="C106" s="139" t="s">
        <v>548</v>
      </c>
      <c r="D106" s="153" t="s">
        <v>58</v>
      </c>
      <c r="E106" s="153">
        <v>2</v>
      </c>
      <c r="F106" s="154" t="s">
        <v>17238</v>
      </c>
      <c r="G106" s="151" t="e" vm="106">
        <v>#VALUE!</v>
      </c>
      <c r="H106" s="168" t="s">
        <v>46</v>
      </c>
      <c r="I106" s="154" t="str" cm="1">
        <f t="array" ref="I106">_FV(G106,"Description")</f>
        <v>Affimed N.V. is a clinical-stage biopharmaceutical company focused on discovering and developing cancer immunotherapies. The Company's product candidates are developed in the field of immuno-oncology, which represents an approach to cancer research that seeks to harness the body's own immune system to fight tumor cells. Its pipeline includes AFM13, AFM13 + adoptive NK cells, AFM13 + anti-PD-1, AMF24, AMF26, AMF28 and AMF32. The Company is enrolling patients into a registration-directed study of AFM13 for CD30-positive relapsed/refractory peripheral T-cell Lymphoma and into a Phase 1/2a dose escalation/expansion study of AFM24 for the treatment of advanced EGFR-expressing solid tumors. Its preclinical product candidates include AMF26 for treating multiple myeloma, as well as AMF28 and AMF32, for treating of multiple tumor targets. In addition, the Company collaborates with Genentech to develop and commercialize certain product candidates for treating multiple cancers.</v>
      </c>
      <c r="J106" s="125" cm="1">
        <f t="array" ref="J106">_FV(G106,"Market cap",TRUE)/1000000000</f>
        <v>0.17802209999999999</v>
      </c>
      <c r="K106" s="99" cm="1">
        <f t="array" ref="K106">_FV(G106,"Price")</f>
        <v>1.22</v>
      </c>
      <c r="L106" s="74" t="s">
        <v>47</v>
      </c>
      <c r="M106" s="155" cm="1">
        <f t="array" ref="M106">_FV(G106,"Shares outstanding",TRUE)/1000000</f>
        <v>145.91980000000001</v>
      </c>
      <c r="N106" s="156">
        <v>123.87</v>
      </c>
      <c r="O106" s="159">
        <v>2.58E-2</v>
      </c>
      <c r="P106" s="102" t="s">
        <v>13909</v>
      </c>
      <c r="Q106" s="157" t="s">
        <v>16762</v>
      </c>
      <c r="R106" s="157" t="s">
        <v>16763</v>
      </c>
      <c r="S106" s="158">
        <v>31.98</v>
      </c>
      <c r="T106" s="157" t="s">
        <v>16764</v>
      </c>
      <c r="U106" s="157" t="s">
        <v>16765</v>
      </c>
      <c r="V106" s="140" t="s">
        <v>14848</v>
      </c>
      <c r="W106" s="156" t="s">
        <v>14523</v>
      </c>
      <c r="X106" s="156">
        <v>5.65</v>
      </c>
      <c r="Y106" s="52" cm="1">
        <f t="array" ref="Y106">(K106-(_FV(G106,"52 week high",TRUE)))/(_FV(G106,"52 week high",TRUE))</f>
        <v>-0.76078431372549027</v>
      </c>
      <c r="Z106" s="52" cm="1">
        <f t="array" ref="Z106">(K106-(_FV(G106,"52 week low",TRUE)))/(_FV(G106,"52 week low",TRUE))</f>
        <v>0.18446601941747567</v>
      </c>
      <c r="AA106" s="8"/>
      <c r="AB106" s="55" t="str">
        <f t="shared" si="57"/>
        <v>Twitter</v>
      </c>
      <c r="AC106" s="55" t="str">
        <f t="shared" si="58"/>
        <v>Twitter</v>
      </c>
      <c r="AD106" s="56" t="str">
        <f>HYPERLINK(_xlfn.CONCAT("https://www.sec.gov/edgar/browse/?CIK=",(_xlfn.XLOOKUP(A106,CIK!$A$1:$A$99999,CIK!$B$1:$B$99999,,0))),"SEC")</f>
        <v>SEC</v>
      </c>
      <c r="AE106" s="55" t="str">
        <f t="shared" si="59"/>
        <v>BC</v>
      </c>
      <c r="AF106" s="56" t="str">
        <f t="shared" si="60"/>
        <v>News</v>
      </c>
      <c r="AG106" s="55" t="str">
        <f t="shared" si="61"/>
        <v>News</v>
      </c>
      <c r="AH106" s="56" t="str">
        <f t="shared" si="62"/>
        <v>News</v>
      </c>
      <c r="AI106" s="56" t="str">
        <f t="shared" si="63"/>
        <v>News</v>
      </c>
      <c r="AJ106" s="56" t="str">
        <f t="shared" si="64"/>
        <v>News</v>
      </c>
      <c r="AK106" s="55" t="str">
        <f t="shared" si="65"/>
        <v>News</v>
      </c>
      <c r="AL106" s="55" t="str">
        <f t="shared" si="66"/>
        <v>OC</v>
      </c>
      <c r="AM106" s="55" t="str">
        <f t="shared" si="67"/>
        <v>WW</v>
      </c>
      <c r="AN106" s="55" t="str">
        <f t="shared" si="68"/>
        <v>FIN</v>
      </c>
      <c r="AO106" s="55" t="str">
        <f t="shared" si="69"/>
        <v>OI</v>
      </c>
      <c r="AP106" s="55" t="str">
        <f t="shared" si="70"/>
        <v>IB</v>
      </c>
      <c r="AQ106" s="55" t="str">
        <f t="shared" si="71"/>
        <v>SI</v>
      </c>
      <c r="AR106" s="55" t="str">
        <f t="shared" si="72"/>
        <v>SS</v>
      </c>
      <c r="AS106" s="57" t="str">
        <f t="shared" si="73"/>
        <v>ROIC</v>
      </c>
      <c r="AT106" s="55" t="str">
        <f t="shared" si="74"/>
        <v>DR</v>
      </c>
      <c r="AU106" s="58" t="str">
        <f t="shared" si="75"/>
        <v>SOH</v>
      </c>
      <c r="AV106" s="55"/>
    </row>
    <row r="107" spans="1:48" ht="14" customHeight="1" x14ac:dyDescent="0.2">
      <c r="A107" s="151" t="s">
        <v>344</v>
      </c>
      <c r="B107" s="152" t="s">
        <v>345</v>
      </c>
      <c r="C107" s="139" t="s">
        <v>346</v>
      </c>
      <c r="E107" s="153">
        <v>3</v>
      </c>
      <c r="F107" s="154" t="s">
        <v>17239</v>
      </c>
      <c r="G107" s="151" t="e" vm="107">
        <v>#VALUE!</v>
      </c>
      <c r="H107" s="168" t="s">
        <v>46</v>
      </c>
      <c r="I107" s="154" t="str" cm="1">
        <f t="array" ref="I107">_FV(G107,"Description")</f>
        <v>Chimerix, Inc. is a biotechnology company. The Company is focused on discovering, developing and commercializing medicines that address unmet medical needs. The Company's product Imipridones is a cancer therapies, which provides ONC201 for brain and other cancers, ONC206 for central nervous system cancer and ONC212 for pancreatic cancer and leukemia. Imipridones targets specific G protein-coupled receptors (GPCRs) and mitochondrial caseinolytic protease P (ClpP), resulting in cancer cell death. The Company's product Imipridone chemical scaffold provides an opportunity to target GPCRs and ClpP with tunable specificity and modality, which enables therapeutic use for cancer and other diseases. Its ONC201 is in a phase II trial to treat neuroendocrine tumors (Pheochromocytoma/paraganglioma). Its ONC206 is an imipridone, Dopamine Receptor D2 (DRD2) antagonist and ClpP agonist. Its ONC212 is an imipridone, investigational agonist of the orphan GPCR tumor suppressor GPR132, as well as ClpP.</v>
      </c>
      <c r="J107" s="125" cm="1">
        <f t="array" ref="J107">_FV(G107,"Market cap",TRUE)/1000000000</f>
        <v>0.1611226</v>
      </c>
      <c r="K107" s="99" cm="1">
        <f t="array" ref="K107">_FV(G107,"Price")</f>
        <v>1.83</v>
      </c>
      <c r="L107" s="74" t="s">
        <v>47</v>
      </c>
      <c r="M107" s="155" cm="1">
        <f t="array" ref="M107">_FV(G107,"Shares outstanding",TRUE)/1000000</f>
        <v>88.04513</v>
      </c>
      <c r="N107" s="156">
        <v>71.44</v>
      </c>
      <c r="O107" s="159">
        <v>3.4200000000000001E-2</v>
      </c>
      <c r="P107" s="102" t="s">
        <v>13940</v>
      </c>
      <c r="Q107" s="157" t="s">
        <v>16766</v>
      </c>
      <c r="R107" s="157" t="s">
        <v>16767</v>
      </c>
      <c r="S107" s="158">
        <v>122.96</v>
      </c>
      <c r="T107" s="157" t="s">
        <v>16768</v>
      </c>
      <c r="U107" s="157" t="s">
        <v>16769</v>
      </c>
      <c r="V107" s="140" t="s">
        <v>14848</v>
      </c>
      <c r="W107" s="156" t="s">
        <v>1918</v>
      </c>
      <c r="X107" s="156">
        <v>16.440000000000001</v>
      </c>
      <c r="Y107" s="52" cm="1">
        <f t="array" ref="Y107">(K107-(_FV(G107,"52 week high",TRUE)))/(_FV(G107,"52 week high",TRUE))</f>
        <v>-0.71539657853810257</v>
      </c>
      <c r="Z107" s="52" cm="1">
        <f t="array" ref="Z107">(K107-(_FV(G107,"52 week low",TRUE)))/(_FV(G107,"52 week low",TRUE))</f>
        <v>0.44094488188976383</v>
      </c>
      <c r="AA107" s="8"/>
      <c r="AB107" s="55" t="str">
        <f t="shared" si="57"/>
        <v>Twitter</v>
      </c>
      <c r="AC107" s="55" t="str">
        <f t="shared" ref="AC107:AC170" si="76">HYPERLINK(_xlfn.CONCAT("https://twitter.com/search?q=%24",A107,"%20-%22discord.gg%22%20-%22database%22%20-%22chat%22%20-%22ultraalgo%22%20-%22signal%22%20-%22discord%22%20-%22chatroom%22%20-%22influencer%22%20-%22discord.io%22&amp;src=typed_query&amp;f=live"),"Twitter")</f>
        <v>Twitter</v>
      </c>
      <c r="AD107" s="56" t="str">
        <f>HYPERLINK(_xlfn.CONCAT("https://www.sec.gov/edgar/browse/?CIK=",(_xlfn.XLOOKUP(A107,CIK!$A$1:$A$99999,CIK!$B$1:$B$99999,,0))),"SEC")</f>
        <v>SEC</v>
      </c>
      <c r="AE107" s="55" t="str">
        <f t="shared" si="59"/>
        <v>BC</v>
      </c>
      <c r="AF107" s="56" t="str">
        <f t="shared" si="60"/>
        <v>News</v>
      </c>
      <c r="AG107" s="55" t="str">
        <f t="shared" si="61"/>
        <v>News</v>
      </c>
      <c r="AH107" s="56" t="str">
        <f t="shared" si="62"/>
        <v>News</v>
      </c>
      <c r="AI107" s="56" t="str">
        <f t="shared" si="63"/>
        <v>News</v>
      </c>
      <c r="AJ107" s="56" t="str">
        <f t="shared" si="64"/>
        <v>News</v>
      </c>
      <c r="AK107" s="55" t="str">
        <f t="shared" ref="AK107:AK170" si="77">HYPERLINK(_xlfn.CONCAT("https://news.google.com/search?q=",B107),"News")</f>
        <v>News</v>
      </c>
      <c r="AL107" s="55" t="str">
        <f t="shared" si="66"/>
        <v>OC</v>
      </c>
      <c r="AM107" s="55" t="str">
        <f t="shared" si="67"/>
        <v>WW</v>
      </c>
      <c r="AN107" s="55" t="str">
        <f t="shared" si="68"/>
        <v>FIN</v>
      </c>
      <c r="AO107" s="55" t="str">
        <f t="shared" ref="AO107:AO170" si="78">HYPERLINK(_xlfn.CONCAT("http://openinsider.com/search?q=",A107),"OI")</f>
        <v>OI</v>
      </c>
      <c r="AP107" s="55" t="str">
        <f t="shared" si="70"/>
        <v>IB</v>
      </c>
      <c r="AQ107" s="55" t="str">
        <f t="shared" ref="AQ107:AQ170" si="79">HYPERLINK(_xlfn.CONCAT("https://www.nasdaq.com/market-activity/stocks/",A107,"/short-interest"),"SI")</f>
        <v>SI</v>
      </c>
      <c r="AR107" s="55" t="str">
        <f t="shared" ref="AR107:AR170" si="80">HYPERLINK(_xlfn.CONCAT("https://shortsqueeze.com/?symbol=",A107),"SS")</f>
        <v>SS</v>
      </c>
      <c r="AS107" s="57" t="str">
        <f t="shared" ref="AS107:AS170" si="81">HYPERLINK(_xlfn.CONCAT("https://roic.ai/company/",A107),"ROIC")</f>
        <v>ROIC</v>
      </c>
      <c r="AT107" s="55" t="str">
        <f t="shared" ref="AT107:AT170" si="82">HYPERLINK(_xlfn.CONCAT("https://www.dataroma.com/m/stock.php?sym=",A107),"DR")</f>
        <v>DR</v>
      </c>
      <c r="AU107" s="58" t="str">
        <f t="shared" ref="AU107:AU170" si="83">HYPERLINK(_xlfn.CONCAT("https://www.sharesoutstandinghistory.com/?symbol=",A107),"SOH")</f>
        <v>SOH</v>
      </c>
      <c r="AV107" s="55"/>
    </row>
    <row r="108" spans="1:48" ht="14" customHeight="1" x14ac:dyDescent="0.2">
      <c r="A108" s="154" t="s">
        <v>542</v>
      </c>
      <c r="B108" s="152" t="s">
        <v>543</v>
      </c>
      <c r="C108" s="139" t="s">
        <v>544</v>
      </c>
      <c r="D108" s="153" t="s">
        <v>58</v>
      </c>
      <c r="F108" s="154" t="s">
        <v>17226</v>
      </c>
      <c r="G108" s="154" t="e" vm="108">
        <v>#VALUE!</v>
      </c>
      <c r="H108" s="168" t="s">
        <v>46</v>
      </c>
      <c r="I108" s="154" t="s">
        <v>545</v>
      </c>
      <c r="J108" s="125" cm="1">
        <f t="array" ref="J108">_FV(G108,"Market cap",TRUE)/1000000000</f>
        <v>0.15371409799999999</v>
      </c>
      <c r="K108" s="99" cm="1">
        <f t="array" ref="K108">_FV(G108,"Price")</f>
        <v>1.06</v>
      </c>
      <c r="L108" s="74" t="e">
        <v>#N/A</v>
      </c>
      <c r="M108" s="155" cm="1">
        <f t="array" ref="M108">_FV(G108,"Shares outstanding",TRUE)/1000000</f>
        <v>145.01329999999999</v>
      </c>
      <c r="N108" s="156">
        <v>55.08</v>
      </c>
      <c r="O108" s="159">
        <v>2.8500000000000001E-2</v>
      </c>
      <c r="P108" s="102" t="e">
        <v>#N/A</v>
      </c>
      <c r="Q108" s="157" t="e">
        <v>#N/A</v>
      </c>
      <c r="R108" s="157" t="e">
        <v>#N/A</v>
      </c>
      <c r="S108" s="158" t="e">
        <v>#N/A</v>
      </c>
      <c r="T108" s="157" t="e">
        <v>#N/A</v>
      </c>
      <c r="U108" s="157" t="e">
        <v>#N/A</v>
      </c>
      <c r="V108" s="140" t="e">
        <v>#N/A</v>
      </c>
      <c r="W108" s="156" t="s">
        <v>14528</v>
      </c>
      <c r="X108" s="156">
        <v>0.91</v>
      </c>
      <c r="Y108" s="52" cm="1">
        <f t="array" ref="Y108">(K108-(_FV(G108,"52 week high",TRUE)))/(_FV(G108,"52 week high",TRUE))</f>
        <v>-0.9196098804007371</v>
      </c>
      <c r="Z108" s="52" cm="1">
        <f t="array" ref="Z108">(K108-(_FV(G108,"52 week low",TRUE)))/(_FV(G108,"52 week low",TRUE))</f>
        <v>0.19074365311166036</v>
      </c>
      <c r="AA108" s="8"/>
      <c r="AB108" s="55" t="str">
        <f t="shared" ref="AB108:AB171" si="84">HYPERLINK(_xlfn.CONCAT("https://twitter.com/search?q=%24",A108,"&amp;src=typed_query&amp;f=live&amp;pf=on"),"Twitter")</f>
        <v>Twitter</v>
      </c>
      <c r="AC108" s="55" t="str">
        <f t="shared" si="76"/>
        <v>Twitter</v>
      </c>
      <c r="AD108" s="56" t="str">
        <f>HYPERLINK(_xlfn.CONCAT("https://www.sec.gov/edgar/browse/?CIK=",(_xlfn.XLOOKUP(A108,CIK!$A$1:$A$99999,CIK!$B$1:$B$99999,,0))),"SEC")</f>
        <v>SEC</v>
      </c>
      <c r="AE108" s="55" t="str">
        <f t="shared" ref="AE108:AE171" si="85">HYPERLINK(_xlfn.CONCAT("https://duckduckgo.com/?q=%5cprofiles+biocentury+",B108),"BC")</f>
        <v>BC</v>
      </c>
      <c r="AF108" s="56" t="str">
        <f t="shared" ref="AF108:AF171" si="86">HYPERLINK(_xlfn.CONCAT("https://endpts.com/?s=",LEFT(B108,FIND(" ",B108)-1)),"News")</f>
        <v>News</v>
      </c>
      <c r="AG108" s="55" t="str">
        <f t="shared" ref="AG108:AG171" si="87">HYPERLINK(_xlfn.CONCAT("https://www.evaluate.com/vantage-search?search_api_fulltext=",LEFT(B108,FIND(" ",B108)-1)),"News")</f>
        <v>News</v>
      </c>
      <c r="AH108" s="56" t="str">
        <f t="shared" ref="AH108:AH171" si="88">HYPERLINK(_xlfn.CONCAT("https://www.biopharmadive.com/search/?q=",LEFT(B108,FIND(" ",B108)-1)),"News")</f>
        <v>News</v>
      </c>
      <c r="AI108" s="56" t="str">
        <f t="shared" ref="AI108:AI171" si="89">HYPERLINK(_xlfn.CONCAT("https://www.biospace.com/news/?Keywords=",LEFT(B108,FIND(" ",B108)-1)),"News")</f>
        <v>News</v>
      </c>
      <c r="AJ108" s="56" t="str">
        <f t="shared" ref="AJ108:AJ171" si="90">HYPERLINK(_xlfn.CONCAT("https://www.fiercebiotech.com/search-results?fulltext_search=",LEFT(B108,FIND(" ",B108)-1)),"News")</f>
        <v>News</v>
      </c>
      <c r="AK108" s="55" t="str">
        <f t="shared" si="77"/>
        <v>News</v>
      </c>
      <c r="AL108" s="55" t="str">
        <f t="shared" ref="AL108:AL171" si="91">HYPERLINK(_xlfn.CONCAT("https://www.nasdaq.com/market-activity/stocks/",A108,"/option-chain"),"OC")</f>
        <v>OC</v>
      </c>
      <c r="AM108" s="55" t="str">
        <f t="shared" ref="AM108:AM171" si="92">HYPERLINK(_xlfn.CONCAT("https://whalewisdom.com/stock/",A108),"WW")</f>
        <v>WW</v>
      </c>
      <c r="AN108" s="55" t="str">
        <f t="shared" ref="AN108:AN171" si="93">HYPERLINK(_xlfn.CONCAT("https://fintel.io/n/us/",A108),"FIN")</f>
        <v>FIN</v>
      </c>
      <c r="AO108" s="55" t="str">
        <f t="shared" si="78"/>
        <v>OI</v>
      </c>
      <c r="AP108" s="55" t="str">
        <f t="shared" ref="AP108:AP171" si="94">HYPERLINK(_xlfn.CONCAT("https://iborrowdesk.com/report/",A108),"IB")</f>
        <v>IB</v>
      </c>
      <c r="AQ108" s="55" t="str">
        <f t="shared" si="79"/>
        <v>SI</v>
      </c>
      <c r="AR108" s="55" t="str">
        <f t="shared" si="80"/>
        <v>SS</v>
      </c>
      <c r="AS108" s="57" t="str">
        <f t="shared" si="81"/>
        <v>ROIC</v>
      </c>
      <c r="AT108" s="55" t="str">
        <f t="shared" si="82"/>
        <v>DR</v>
      </c>
      <c r="AU108" s="58" t="str">
        <f t="shared" si="83"/>
        <v>SOH</v>
      </c>
      <c r="AV108" s="55"/>
    </row>
    <row r="109" spans="1:48" ht="14" customHeight="1" x14ac:dyDescent="0.2">
      <c r="A109" s="151" t="s">
        <v>228</v>
      </c>
      <c r="B109" s="152" t="s">
        <v>229</v>
      </c>
      <c r="C109" s="139" t="s">
        <v>230</v>
      </c>
      <c r="D109" s="153" t="s">
        <v>58</v>
      </c>
      <c r="E109" s="153">
        <v>3</v>
      </c>
      <c r="F109" s="154" t="s">
        <v>231</v>
      </c>
      <c r="G109" s="151" t="e" vm="109">
        <v>#VALUE!</v>
      </c>
      <c r="H109" s="168" t="s">
        <v>46</v>
      </c>
      <c r="I109" s="154" t="str" cm="1">
        <f t="array" ref="I109">_FV(G109,"Description")</f>
        <v>GlycoMimetics, Inc. is a clinical-stage biotechnology company, which is focused on the discovery and development of glycomimetic drugs. It is developing a pipeline of glycomimetics, which are small molecules that mimic the structure of carbohydrates involved in biological processes, to inhibit disease-related functions of carbohydrates, such as the roles they play in inflammation, cancer, and infection. Its drug candidates include Uproleselan, GMI-1359, GMI-1687, and Galectin Antagonists. It is developing Uproleselan, a specific E-selectin inhibitor, to be used in combination with chemotherapy to treat patients with acute myeloid leukemia (AML). Its GMI-1359 targets both E-selectin and a chemokine receptor known as CXCR4. It has designed an antagonist of E-selectin, GMI-1687, that is suitable for subcutaneous administration. It has designed various small-molecule glycomimetic antagonists of galectin-3, including a product candidate that has demonstrated oral bioavailability.</v>
      </c>
      <c r="J109" s="125" cm="1">
        <f t="array" ref="J109">_FV(G109,"Market cap",TRUE)/1000000000</f>
        <v>0.1342053</v>
      </c>
      <c r="K109" s="99" cm="1">
        <f t="array" ref="K109">_FV(G109,"Price")</f>
        <v>2.56</v>
      </c>
      <c r="L109" s="74" t="s">
        <v>47</v>
      </c>
      <c r="M109" s="155" cm="1">
        <f t="array" ref="M109">_FV(G109,"Shares outstanding",TRUE)/1000000</f>
        <v>52.423940000000002</v>
      </c>
      <c r="N109" s="156">
        <v>32.369999999999997</v>
      </c>
      <c r="O109" s="159">
        <v>1.55E-2</v>
      </c>
      <c r="P109" s="102" t="s">
        <v>13828</v>
      </c>
      <c r="Q109" s="157" t="s">
        <v>16366</v>
      </c>
      <c r="R109" s="157" t="s">
        <v>16771</v>
      </c>
      <c r="S109" s="158">
        <v>14.81</v>
      </c>
      <c r="T109" s="157" t="s">
        <v>16772</v>
      </c>
      <c r="U109" s="157" t="s">
        <v>16773</v>
      </c>
      <c r="V109" s="140" t="s">
        <v>14848</v>
      </c>
      <c r="W109" s="156" t="s">
        <v>14501</v>
      </c>
      <c r="X109" s="156">
        <v>6.95</v>
      </c>
      <c r="Y109" s="52" cm="1">
        <f t="array" ref="Y109">(K109-(_FV(G109,"52 week high",TRUE)))/(_FV(G109,"52 week high",TRUE))</f>
        <v>-0.22424242424242419</v>
      </c>
      <c r="Z109" s="52" cm="1">
        <f t="array" ref="Z109">(K109-(_FV(G109,"52 week low",TRUE)))/(_FV(G109,"52 week low",TRUE))</f>
        <v>4.0196078431372548</v>
      </c>
      <c r="AA109" s="8"/>
      <c r="AB109" s="55" t="str">
        <f t="shared" si="84"/>
        <v>Twitter</v>
      </c>
      <c r="AC109" s="55" t="str">
        <f t="shared" si="76"/>
        <v>Twitter</v>
      </c>
      <c r="AD109" s="56" t="str">
        <f>HYPERLINK(_xlfn.CONCAT("https://www.sec.gov/edgar/browse/?CIK=",(_xlfn.XLOOKUP(A109,CIK!$A$1:$A$99999,CIK!$B$1:$B$99999,,0))),"SEC")</f>
        <v>SEC</v>
      </c>
      <c r="AE109" s="55" t="str">
        <f t="shared" si="85"/>
        <v>BC</v>
      </c>
      <c r="AF109" s="56" t="str">
        <f t="shared" si="86"/>
        <v>News</v>
      </c>
      <c r="AG109" s="55" t="str">
        <f t="shared" si="87"/>
        <v>News</v>
      </c>
      <c r="AH109" s="56" t="str">
        <f t="shared" si="88"/>
        <v>News</v>
      </c>
      <c r="AI109" s="56" t="str">
        <f t="shared" si="89"/>
        <v>News</v>
      </c>
      <c r="AJ109" s="56" t="str">
        <f t="shared" si="90"/>
        <v>News</v>
      </c>
      <c r="AK109" s="55" t="str">
        <f t="shared" si="77"/>
        <v>News</v>
      </c>
      <c r="AL109" s="55" t="str">
        <f t="shared" si="91"/>
        <v>OC</v>
      </c>
      <c r="AM109" s="55" t="str">
        <f t="shared" si="92"/>
        <v>WW</v>
      </c>
      <c r="AN109" s="55" t="str">
        <f t="shared" si="93"/>
        <v>FIN</v>
      </c>
      <c r="AO109" s="55" t="str">
        <f t="shared" si="78"/>
        <v>OI</v>
      </c>
      <c r="AP109" s="55" t="str">
        <f t="shared" si="94"/>
        <v>IB</v>
      </c>
      <c r="AQ109" s="55" t="str">
        <f t="shared" si="79"/>
        <v>SI</v>
      </c>
      <c r="AR109" s="55" t="str">
        <f t="shared" si="80"/>
        <v>SS</v>
      </c>
      <c r="AS109" s="57" t="str">
        <f t="shared" si="81"/>
        <v>ROIC</v>
      </c>
      <c r="AT109" s="55" t="str">
        <f t="shared" si="82"/>
        <v>DR</v>
      </c>
      <c r="AU109" s="58" t="str">
        <f t="shared" si="83"/>
        <v>SOH</v>
      </c>
      <c r="AV109" s="55"/>
    </row>
    <row r="110" spans="1:48" ht="14" customHeight="1" x14ac:dyDescent="0.2">
      <c r="A110" s="154" t="s">
        <v>720</v>
      </c>
      <c r="B110" s="152" t="s">
        <v>721</v>
      </c>
      <c r="C110" s="139" t="s">
        <v>718</v>
      </c>
      <c r="E110" s="153">
        <v>0</v>
      </c>
      <c r="F110" s="154" t="s">
        <v>722</v>
      </c>
      <c r="G110" s="154" t="e" vm="110">
        <v>#VALUE!</v>
      </c>
      <c r="H110" s="168" t="s">
        <v>46</v>
      </c>
      <c r="I110" s="154" t="s">
        <v>723</v>
      </c>
      <c r="J110" s="125" cm="1">
        <f t="array" ref="J110">_FV(G110,"Market cap",TRUE)/1000000000</f>
        <v>0.17944260000000001</v>
      </c>
      <c r="K110" s="99" cm="1">
        <f t="array" ref="K110">_FV(G110,"Price")</f>
        <v>0.74639999999999995</v>
      </c>
      <c r="L110" s="74" t="s">
        <v>47</v>
      </c>
      <c r="M110" s="155" cm="1">
        <f t="array" ref="M110">_FV(G110,"Shares outstanding",TRUE)/1000000</f>
        <v>240.41079999999999</v>
      </c>
      <c r="N110" s="156">
        <v>174.06</v>
      </c>
      <c r="O110" s="159">
        <v>0.13250000000000001</v>
      </c>
      <c r="P110" s="102" t="s">
        <v>14346</v>
      </c>
      <c r="Q110" s="157" t="s">
        <v>16774</v>
      </c>
      <c r="R110" s="157" t="s">
        <v>16775</v>
      </c>
      <c r="S110" s="158">
        <v>22.96</v>
      </c>
      <c r="T110" s="157" t="s">
        <v>16776</v>
      </c>
      <c r="U110" s="157" t="s">
        <v>16777</v>
      </c>
      <c r="V110" s="140" t="s">
        <v>16778</v>
      </c>
      <c r="W110" s="156" t="s">
        <v>14450</v>
      </c>
      <c r="X110" s="156">
        <v>1.69</v>
      </c>
      <c r="Y110" s="52" cm="1">
        <f t="array" ref="Y110">(K110-(_FV(G110,"52 week high",TRUE)))/(_FV(G110,"52 week high",TRUE))</f>
        <v>-0.81386533665835414</v>
      </c>
      <c r="Z110" s="52" cm="1">
        <f t="array" ref="Z110">(K110-(_FV(G110,"52 week low",TRUE)))/(_FV(G110,"52 week low",TRUE))</f>
        <v>0.84159881569207984</v>
      </c>
      <c r="AA110" s="8"/>
      <c r="AB110" s="55" t="str">
        <f t="shared" si="84"/>
        <v>Twitter</v>
      </c>
      <c r="AC110" s="55" t="str">
        <f t="shared" si="76"/>
        <v>Twitter</v>
      </c>
      <c r="AD110" s="56" t="str">
        <f>HYPERLINK(_xlfn.CONCAT("https://www.sec.gov/edgar/browse/?CIK=",(_xlfn.XLOOKUP(A110,CIK!$A$1:$A$99999,CIK!$B$1:$B$99999,,0))),"SEC")</f>
        <v>SEC</v>
      </c>
      <c r="AE110" s="55" t="str">
        <f t="shared" si="85"/>
        <v>BC</v>
      </c>
      <c r="AF110" s="56" t="str">
        <f t="shared" si="86"/>
        <v>News</v>
      </c>
      <c r="AG110" s="55" t="str">
        <f t="shared" si="87"/>
        <v>News</v>
      </c>
      <c r="AH110" s="56" t="str">
        <f t="shared" si="88"/>
        <v>News</v>
      </c>
      <c r="AI110" s="56" t="str">
        <f t="shared" si="89"/>
        <v>News</v>
      </c>
      <c r="AJ110" s="56" t="str">
        <f t="shared" si="90"/>
        <v>News</v>
      </c>
      <c r="AK110" s="55" t="str">
        <f t="shared" si="77"/>
        <v>News</v>
      </c>
      <c r="AL110" s="55" t="str">
        <f t="shared" si="91"/>
        <v>OC</v>
      </c>
      <c r="AM110" s="55" t="str">
        <f t="shared" si="92"/>
        <v>WW</v>
      </c>
      <c r="AN110" s="55" t="str">
        <f t="shared" si="93"/>
        <v>FIN</v>
      </c>
      <c r="AO110" s="55" t="str">
        <f t="shared" si="78"/>
        <v>OI</v>
      </c>
      <c r="AP110" s="55" t="str">
        <f t="shared" si="94"/>
        <v>IB</v>
      </c>
      <c r="AQ110" s="55" t="str">
        <f t="shared" si="79"/>
        <v>SI</v>
      </c>
      <c r="AR110" s="55" t="str">
        <f t="shared" si="80"/>
        <v>SS</v>
      </c>
      <c r="AS110" s="57" t="str">
        <f t="shared" si="81"/>
        <v>ROIC</v>
      </c>
      <c r="AT110" s="55" t="str">
        <f t="shared" si="82"/>
        <v>DR</v>
      </c>
      <c r="AU110" s="58" t="str">
        <f t="shared" si="83"/>
        <v>SOH</v>
      </c>
      <c r="AV110" s="55"/>
    </row>
    <row r="111" spans="1:48" ht="16" x14ac:dyDescent="0.2">
      <c r="A111" s="151" t="s">
        <v>212</v>
      </c>
      <c r="B111" s="152" t="s">
        <v>213</v>
      </c>
      <c r="C111" s="139" t="s">
        <v>214</v>
      </c>
      <c r="E111" s="153">
        <v>1</v>
      </c>
      <c r="G111" s="151" t="e" vm="111">
        <v>#VALUE!</v>
      </c>
      <c r="H111" s="168" t="s">
        <v>46</v>
      </c>
      <c r="I111" s="154" t="str" cm="1">
        <f t="array" ref="I111">_FV(G111,"Description")</f>
        <v>Gracell Biotechnologies Inc is a China-based clinical-stage biopharmaceutical company focused on discovering and developing cell therapies for the treatment of cancers. The Company is primarily focused on disrupting conventional approaches to chimeric antigen receptor (CAR) thymus (T) cell therapies by leveraging its technology platforms FasTCAR and TruUCAR. With FasTCAR, the Company is able to deliver younger, less exhausted T cells for autologous cell therapies with enhanced activities and next-day manufacturing. With TruUCAR, the Company is able derive T cells from non-human leukocyte antigen (HLA)-matched healthy donors to generate allogeneic CAR-T cell therapies. The Company is levering its technology platform to develop various drug candidates, including GC012F, GC019F, GC007F, GC027 and GC007g.</v>
      </c>
      <c r="J111" s="125" cm="1">
        <f t="array" ref="J111">_FV(G111,"Market cap",TRUE)/1000000000</f>
        <v>0.14890700000000001</v>
      </c>
      <c r="K111" s="99" cm="1">
        <f t="array" ref="K111">_FV(G111,"Price")</f>
        <v>2.2000000000000002</v>
      </c>
      <c r="L111" s="74" t="s">
        <v>47</v>
      </c>
      <c r="M111" s="155" cm="1">
        <f t="array" ref="M111">_FV(G111,"Shares outstanding",TRUE)/1000000</f>
        <v>13.537000000000001</v>
      </c>
      <c r="N111" s="156">
        <v>25.99</v>
      </c>
      <c r="O111" s="159" t="s">
        <v>59</v>
      </c>
      <c r="P111" s="102" t="s">
        <v>13857</v>
      </c>
      <c r="Q111" s="157" t="s">
        <v>14869</v>
      </c>
      <c r="R111" s="157" t="s">
        <v>14869</v>
      </c>
      <c r="S111" s="158" t="s">
        <v>14848</v>
      </c>
      <c r="T111" s="157" t="s">
        <v>14869</v>
      </c>
      <c r="U111" s="157" t="s">
        <v>16770</v>
      </c>
      <c r="V111" s="140" t="s">
        <v>14848</v>
      </c>
      <c r="W111" s="156" t="s">
        <v>14527</v>
      </c>
      <c r="X111" s="156">
        <v>6.77</v>
      </c>
      <c r="Y111" s="52" cm="1">
        <f t="array" ref="Y111">(K111-(_FV(G111,"52 week high",TRUE)))/(_FV(G111,"52 week high",TRUE))</f>
        <v>-0.61339073895088303</v>
      </c>
      <c r="Z111" s="52" cm="1">
        <f t="array" ref="Z111">(K111-(_FV(G111,"52 week low",TRUE)))/(_FV(G111,"52 week low",TRUE))</f>
        <v>0.3095238095238097</v>
      </c>
      <c r="AA111" s="8"/>
      <c r="AB111" s="55" t="str">
        <f t="shared" si="84"/>
        <v>Twitter</v>
      </c>
      <c r="AC111" s="55" t="str">
        <f t="shared" si="76"/>
        <v>Twitter</v>
      </c>
      <c r="AD111" s="56" t="str">
        <f>HYPERLINK(_xlfn.CONCAT("https://www.sec.gov/edgar/browse/?CIK=",(_xlfn.XLOOKUP(A111,CIK!$A$1:$A$99999,CIK!$B$1:$B$99999,,0))),"SEC")</f>
        <v>SEC</v>
      </c>
      <c r="AE111" s="55" t="str">
        <f t="shared" si="85"/>
        <v>BC</v>
      </c>
      <c r="AF111" s="56" t="str">
        <f t="shared" si="86"/>
        <v>News</v>
      </c>
      <c r="AG111" s="55" t="str">
        <f t="shared" si="87"/>
        <v>News</v>
      </c>
      <c r="AH111" s="56" t="str">
        <f t="shared" si="88"/>
        <v>News</v>
      </c>
      <c r="AI111" s="56" t="str">
        <f t="shared" si="89"/>
        <v>News</v>
      </c>
      <c r="AJ111" s="56" t="str">
        <f t="shared" si="90"/>
        <v>News</v>
      </c>
      <c r="AK111" s="55" t="str">
        <f t="shared" si="77"/>
        <v>News</v>
      </c>
      <c r="AL111" s="55" t="str">
        <f t="shared" si="91"/>
        <v>OC</v>
      </c>
      <c r="AM111" s="55" t="str">
        <f t="shared" si="92"/>
        <v>WW</v>
      </c>
      <c r="AN111" s="55" t="str">
        <f t="shared" si="93"/>
        <v>FIN</v>
      </c>
      <c r="AO111" s="55" t="str">
        <f t="shared" si="78"/>
        <v>OI</v>
      </c>
      <c r="AP111" s="55" t="str">
        <f t="shared" si="94"/>
        <v>IB</v>
      </c>
      <c r="AQ111" s="55" t="str">
        <f t="shared" si="79"/>
        <v>SI</v>
      </c>
      <c r="AR111" s="55" t="str">
        <f t="shared" si="80"/>
        <v>SS</v>
      </c>
      <c r="AS111" s="57" t="str">
        <f t="shared" si="81"/>
        <v>ROIC</v>
      </c>
      <c r="AT111" s="55" t="str">
        <f t="shared" si="82"/>
        <v>DR</v>
      </c>
      <c r="AU111" s="58" t="str">
        <f t="shared" si="83"/>
        <v>SOH</v>
      </c>
      <c r="AV111" s="55"/>
    </row>
    <row r="112" spans="1:48" ht="14" customHeight="1" x14ac:dyDescent="0.2">
      <c r="A112" s="151" t="s">
        <v>196</v>
      </c>
      <c r="B112" s="152" t="s">
        <v>197</v>
      </c>
      <c r="C112" s="139" t="s">
        <v>198</v>
      </c>
      <c r="F112" s="154" t="s">
        <v>199</v>
      </c>
      <c r="G112" s="151" t="e" vm="112">
        <v>#VALUE!</v>
      </c>
      <c r="H112" s="168" t="s">
        <v>46</v>
      </c>
      <c r="I112" s="162" t="str" cm="1">
        <f t="array" ref="I112">_FV(G112,"Description")</f>
        <v>Anixa Biosciences, Inc. is a biotechnology company. The Company is primarily engaged in developing vaccines and therapies that are focused on critical unmet needs in oncology and infectious disease. The Company's segments include CAR-T Therapeutics, Cancer Vaccines, Anti-Viral Therapeutics and Others. Its vaccine programs include the development of a preventative vaccine against triple-negative breast cancer (TNBC), the lethal form of breast cancer, as well other forms of breast cancer, and the development of a preventative vaccine against ovarian cancer. Its therapeutics programs include the development of a chimeric endocrine receptor T-cell therapy, a form of chimeric antigen receptor T-cell (CAR- T) technology that is focused on treating ovarian cancer, which is developed at its subsidiary, Certainty Therapeutics, Inc., and the development of anti-viral drug candidates for the treatment of COVID-19 focused on inhibiting certain protein functions of the virus.</v>
      </c>
      <c r="J112" s="125" cm="1">
        <f t="array" ref="J112">_FV(G112,"Market cap",TRUE)/1000000000</f>
        <v>0.14718300000000001</v>
      </c>
      <c r="K112" s="99" cm="1">
        <f t="array" ref="K112">_FV(G112,"Price")</f>
        <v>4.76</v>
      </c>
      <c r="L112" s="74" t="s">
        <v>47</v>
      </c>
      <c r="M112" s="155" cm="1">
        <f t="array" ref="M112">_FV(G112,"Shares outstanding",TRUE)/1000000</f>
        <v>30.92079</v>
      </c>
      <c r="N112" s="156">
        <v>29.29</v>
      </c>
      <c r="O112" s="159">
        <v>2.07E-2</v>
      </c>
      <c r="P112" s="102" t="s">
        <v>14124</v>
      </c>
      <c r="Q112" s="157" t="s">
        <v>16790</v>
      </c>
      <c r="R112" s="157" t="s">
        <v>16791</v>
      </c>
      <c r="S112" s="158">
        <v>62.85</v>
      </c>
      <c r="T112" s="157" t="s">
        <v>16792</v>
      </c>
      <c r="U112" s="157" t="s">
        <v>16793</v>
      </c>
      <c r="V112" s="140" t="s">
        <v>14848</v>
      </c>
      <c r="W112" s="156" t="s">
        <v>14435</v>
      </c>
      <c r="X112" s="156">
        <v>22.01</v>
      </c>
      <c r="Y112" s="52" cm="1">
        <f t="array" ref="Y112">(K112-(_FV(G112,"52 week high",TRUE)))/(_FV(G112,"52 week high",TRUE))</f>
        <v>-0.23829031380518803</v>
      </c>
      <c r="Z112" s="52" cm="1">
        <f t="array" ref="Z112">(K112-(_FV(G112,"52 week low",TRUE)))/(_FV(G112,"52 week low",TRUE))</f>
        <v>1.0695652173913044</v>
      </c>
      <c r="AA112" s="8"/>
      <c r="AB112" s="55" t="str">
        <f t="shared" si="84"/>
        <v>Twitter</v>
      </c>
      <c r="AC112" s="55" t="str">
        <f t="shared" si="76"/>
        <v>Twitter</v>
      </c>
      <c r="AD112" s="56" t="str">
        <f>HYPERLINK(_xlfn.CONCAT("https://www.sec.gov/edgar/browse/?CIK=",(_xlfn.XLOOKUP(A112,CIK!$A$1:$A$99999,CIK!$B$1:$B$99999,,0))),"SEC")</f>
        <v>SEC</v>
      </c>
      <c r="AE112" s="55" t="str">
        <f t="shared" si="85"/>
        <v>BC</v>
      </c>
      <c r="AF112" s="56" t="str">
        <f t="shared" si="86"/>
        <v>News</v>
      </c>
      <c r="AG112" s="55" t="str">
        <f t="shared" si="87"/>
        <v>News</v>
      </c>
      <c r="AH112" s="56" t="str">
        <f t="shared" si="88"/>
        <v>News</v>
      </c>
      <c r="AI112" s="56" t="str">
        <f t="shared" si="89"/>
        <v>News</v>
      </c>
      <c r="AJ112" s="56" t="str">
        <f t="shared" si="90"/>
        <v>News</v>
      </c>
      <c r="AK112" s="55" t="str">
        <f t="shared" si="77"/>
        <v>News</v>
      </c>
      <c r="AL112" s="55" t="str">
        <f t="shared" si="91"/>
        <v>OC</v>
      </c>
      <c r="AM112" s="55" t="str">
        <f t="shared" si="92"/>
        <v>WW</v>
      </c>
      <c r="AN112" s="55" t="str">
        <f t="shared" si="93"/>
        <v>FIN</v>
      </c>
      <c r="AO112" s="55" t="str">
        <f t="shared" si="78"/>
        <v>OI</v>
      </c>
      <c r="AP112" s="55" t="str">
        <f t="shared" si="94"/>
        <v>IB</v>
      </c>
      <c r="AQ112" s="55" t="str">
        <f t="shared" si="79"/>
        <v>SI</v>
      </c>
      <c r="AR112" s="55" t="str">
        <f t="shared" si="80"/>
        <v>SS</v>
      </c>
      <c r="AS112" s="57" t="str">
        <f t="shared" si="81"/>
        <v>ROIC</v>
      </c>
      <c r="AT112" s="55" t="str">
        <f t="shared" si="82"/>
        <v>DR</v>
      </c>
      <c r="AU112" s="58" t="str">
        <f t="shared" si="83"/>
        <v>SOH</v>
      </c>
      <c r="AV112" s="55"/>
    </row>
    <row r="113" spans="1:48" ht="14" customHeight="1" x14ac:dyDescent="0.2">
      <c r="A113" s="151" t="s">
        <v>206</v>
      </c>
      <c r="B113" s="152" t="s">
        <v>207</v>
      </c>
      <c r="C113" s="139" t="s">
        <v>208</v>
      </c>
      <c r="D113" s="153" t="s">
        <v>58</v>
      </c>
      <c r="E113" s="153">
        <v>1</v>
      </c>
      <c r="F113" s="178" t="s">
        <v>17255</v>
      </c>
      <c r="G113" s="151" t="e" vm="113">
        <v>#VALUE!</v>
      </c>
      <c r="H113" s="168" t="s">
        <v>46</v>
      </c>
      <c r="I113" s="154" t="str" cm="1">
        <f t="array" ref="I113">_FV(G113,"Description")</f>
        <v>Precision BioSciences, Inc. is a clinical stage gene editing company. It is developing ex vivo allogeneic CAR T immunotherapies and in vivo therapies for genetic and infectious diseases with the application of its owned ARCUS genome editing platform. The Company's ARCUS platform is designed to deliver therapeutic-grade genome editing. Its ARCUS genome editing technology is for deoxyribonucleic acid (DNA) genome insertion, deletion and repair. Its ARCUS is based on a naturally occurring genome editing enzyme, I-CreI, that evolved in the algae Chlamydomonas reinhardtii to make specific cuts and DNA insertions in cellular DNA. Its Ex vivo Allogeneic CAR T Immunotherapy pipeline offers programs, including PBCAR0191, PBCAR19B, PBCAR269A and CD19 Combination with Foralumab. Its in-vivo Gene Correction pipeline offers three preclinical programs, including PBGENE-PCSK9, PBGENE-PH1 and PBGENE-HBV. Its subsidiaries include Precision PlantSciences, Inc. and Precision BioSciences UK Limited.</v>
      </c>
      <c r="J113" s="125" cm="1">
        <f t="array" ref="J113">_FV(G113,"Market cap",TRUE)/1000000000</f>
        <v>0.1342603</v>
      </c>
      <c r="K113" s="99" cm="1">
        <f t="array" ref="K113">_FV(G113,"Price")</f>
        <v>1.21</v>
      </c>
      <c r="L113" s="74" t="s">
        <v>47</v>
      </c>
      <c r="M113" s="155" cm="1">
        <f t="array" ref="M113">_FV(G113,"Shares outstanding",TRUE)/1000000</f>
        <v>110.959</v>
      </c>
      <c r="N113" s="156">
        <v>86.21</v>
      </c>
      <c r="O113" s="159">
        <v>1.0699999999999999E-2</v>
      </c>
      <c r="P113" s="102" t="s">
        <v>14135</v>
      </c>
      <c r="Q113" s="157" t="s">
        <v>16782</v>
      </c>
      <c r="R113" s="157" t="s">
        <v>16783</v>
      </c>
      <c r="S113" s="158">
        <v>24.96</v>
      </c>
      <c r="T113" s="157" t="s">
        <v>16784</v>
      </c>
      <c r="U113" s="157" t="s">
        <v>16785</v>
      </c>
      <c r="V113" s="140" t="s">
        <v>14848</v>
      </c>
      <c r="W113" s="156" t="s">
        <v>14376</v>
      </c>
      <c r="X113" s="156">
        <v>3.69</v>
      </c>
      <c r="Y113" s="52" cm="1">
        <f t="array" ref="Y113">(K113-(_FV(G113,"52 week high",TRUE)))/(_FV(G113,"52 week high",TRUE))</f>
        <v>-0.76730321736956486</v>
      </c>
      <c r="Z113" s="52" cm="1">
        <f t="array" ref="Z113">(K113-(_FV(G113,"52 week low",TRUE)))/(_FV(G113,"52 week low",TRUE))</f>
        <v>0.27368421052631581</v>
      </c>
      <c r="AA113" s="8"/>
      <c r="AB113" s="55" t="str">
        <f t="shared" si="84"/>
        <v>Twitter</v>
      </c>
      <c r="AC113" s="55" t="str">
        <f t="shared" si="76"/>
        <v>Twitter</v>
      </c>
      <c r="AD113" s="56" t="str">
        <f>HYPERLINK(_xlfn.CONCAT("https://www.sec.gov/edgar/browse/?CIK=",(_xlfn.XLOOKUP(A113,CIK!$A$1:$A$99999,CIK!$B$1:$B$99999,,0))),"SEC")</f>
        <v>SEC</v>
      </c>
      <c r="AE113" s="55" t="str">
        <f t="shared" si="85"/>
        <v>BC</v>
      </c>
      <c r="AF113" s="56" t="str">
        <f t="shared" si="86"/>
        <v>News</v>
      </c>
      <c r="AG113" s="55" t="str">
        <f t="shared" si="87"/>
        <v>News</v>
      </c>
      <c r="AH113" s="56" t="str">
        <f t="shared" si="88"/>
        <v>News</v>
      </c>
      <c r="AI113" s="56" t="str">
        <f t="shared" si="89"/>
        <v>News</v>
      </c>
      <c r="AJ113" s="56" t="str">
        <f t="shared" si="90"/>
        <v>News</v>
      </c>
      <c r="AK113" s="55" t="str">
        <f t="shared" si="77"/>
        <v>News</v>
      </c>
      <c r="AL113" s="55" t="str">
        <f t="shared" si="91"/>
        <v>OC</v>
      </c>
      <c r="AM113" s="55" t="str">
        <f t="shared" si="92"/>
        <v>WW</v>
      </c>
      <c r="AN113" s="55" t="str">
        <f t="shared" si="93"/>
        <v>FIN</v>
      </c>
      <c r="AO113" s="55" t="str">
        <f t="shared" si="78"/>
        <v>OI</v>
      </c>
      <c r="AP113" s="55" t="str">
        <f t="shared" si="94"/>
        <v>IB</v>
      </c>
      <c r="AQ113" s="55" t="str">
        <f t="shared" si="79"/>
        <v>SI</v>
      </c>
      <c r="AR113" s="55" t="str">
        <f t="shared" si="80"/>
        <v>SS</v>
      </c>
      <c r="AS113" s="57" t="str">
        <f t="shared" si="81"/>
        <v>ROIC</v>
      </c>
      <c r="AT113" s="55" t="str">
        <f t="shared" si="82"/>
        <v>DR</v>
      </c>
      <c r="AU113" s="58" t="str">
        <f t="shared" si="83"/>
        <v>SOH</v>
      </c>
      <c r="AV113" s="55"/>
    </row>
    <row r="114" spans="1:48" ht="14" customHeight="1" x14ac:dyDescent="0.2">
      <c r="A114" s="151" t="s">
        <v>658</v>
      </c>
      <c r="B114" s="152" t="s">
        <v>659</v>
      </c>
      <c r="C114" s="139" t="s">
        <v>660</v>
      </c>
      <c r="E114" s="153">
        <v>2</v>
      </c>
      <c r="F114" s="154" t="s">
        <v>17240</v>
      </c>
      <c r="G114" s="151" t="e" vm="114">
        <v>#VALUE!</v>
      </c>
      <c r="H114" s="168" t="s">
        <v>46</v>
      </c>
      <c r="I114" s="154" t="str" cm="1">
        <f t="array" ref="I114">_FV(G114,"Description")</f>
        <v>Oncolytics Biotech Inc. is a biotechnology company. The Company is engaged in developing pelareorep, an intravenously delivered immunotherapeutic agent that activates the innate and adaptive immune systems and weakens tumor defense mechanisms. It improves the ability of the immune system to fight cancer, making tumors susceptible to a range of oncology treatments. The Company is conducting clinical trials evaluating pelareorep in combination with checkpoint inhibitors and targeted therapies in solid and hematological malignancies. Pelareorep’s anti-tumor activity is based on three modes: selective viral replication in permissive cancer cells, which leads to tumor cell lysis; activation of innate immunity in response to the infection, which results in a cascade of chemokines/cytokines, causing natural killer (NK) cells to be activated and attack cancer cells; and specific adaptive immune response triggered by tumor and viral-associated antigens displayed by antigen presenting cells.</v>
      </c>
      <c r="J114" s="125" cm="1">
        <f t="array" ref="J114">_FV(G114,"Market cap",TRUE)/1000000000</f>
        <v>0.14934259999999999</v>
      </c>
      <c r="K114" s="99" cm="1">
        <f t="array" ref="K114">_FV(G114,"Price")</f>
        <v>1.91</v>
      </c>
      <c r="L114" s="74" t="s">
        <v>47</v>
      </c>
      <c r="M114" s="155" cm="1">
        <f t="array" ref="M114">_FV(G114,"Shares outstanding",TRUE)/1000000</f>
        <v>59.028689999999997</v>
      </c>
      <c r="N114" s="156">
        <v>57.99</v>
      </c>
      <c r="O114" s="159">
        <v>2.3E-3</v>
      </c>
      <c r="P114" s="102" t="s">
        <v>13798</v>
      </c>
      <c r="Q114" s="157" t="e" vm="115">
        <v>#VALUE!</v>
      </c>
      <c r="R114" s="157" t="s">
        <v>16779</v>
      </c>
      <c r="S114" s="158">
        <v>8.3800000000000008</v>
      </c>
      <c r="T114" s="157" t="s">
        <v>16780</v>
      </c>
      <c r="U114" s="157" t="s">
        <v>16781</v>
      </c>
      <c r="V114" s="140" t="s">
        <v>14848</v>
      </c>
      <c r="W114" s="156" t="s">
        <v>14526</v>
      </c>
      <c r="X114" s="156">
        <v>10.42</v>
      </c>
      <c r="Y114" s="52" cm="1">
        <f t="array" ref="Y114">(K114-(_FV(G114,"52 week high",TRUE)))/(_FV(G114,"52 week high",TRUE))</f>
        <v>-0.16228070175438594</v>
      </c>
      <c r="Z114" s="52" cm="1">
        <f t="array" ref="Z114">(K114-(_FV(G114,"52 week low",TRUE)))/(_FV(G114,"52 week low",TRUE))</f>
        <v>1.3812492207954119</v>
      </c>
      <c r="AA114" s="8"/>
      <c r="AB114" s="55" t="str">
        <f t="shared" si="84"/>
        <v>Twitter</v>
      </c>
      <c r="AC114" s="55" t="str">
        <f t="shared" si="76"/>
        <v>Twitter</v>
      </c>
      <c r="AD114" s="56" t="str">
        <f>HYPERLINK(_xlfn.CONCAT("https://www.sec.gov/edgar/browse/?CIK=",(_xlfn.XLOOKUP(A114,CIK!$A$1:$A$99999,CIK!$B$1:$B$99999,,0))),"SEC")</f>
        <v>SEC</v>
      </c>
      <c r="AE114" s="55" t="str">
        <f t="shared" si="85"/>
        <v>BC</v>
      </c>
      <c r="AF114" s="56" t="str">
        <f t="shared" si="86"/>
        <v>News</v>
      </c>
      <c r="AG114" s="55" t="str">
        <f t="shared" si="87"/>
        <v>News</v>
      </c>
      <c r="AH114" s="56" t="str">
        <f t="shared" si="88"/>
        <v>News</v>
      </c>
      <c r="AI114" s="56" t="str">
        <f t="shared" si="89"/>
        <v>News</v>
      </c>
      <c r="AJ114" s="56" t="str">
        <f t="shared" si="90"/>
        <v>News</v>
      </c>
      <c r="AK114" s="55" t="str">
        <f t="shared" si="77"/>
        <v>News</v>
      </c>
      <c r="AL114" s="55" t="str">
        <f t="shared" si="91"/>
        <v>OC</v>
      </c>
      <c r="AM114" s="55" t="str">
        <f t="shared" si="92"/>
        <v>WW</v>
      </c>
      <c r="AN114" s="55" t="str">
        <f t="shared" si="93"/>
        <v>FIN</v>
      </c>
      <c r="AO114" s="55" t="str">
        <f t="shared" si="78"/>
        <v>OI</v>
      </c>
      <c r="AP114" s="55" t="str">
        <f t="shared" si="94"/>
        <v>IB</v>
      </c>
      <c r="AQ114" s="55" t="str">
        <f t="shared" si="79"/>
        <v>SI</v>
      </c>
      <c r="AR114" s="55" t="str">
        <f t="shared" si="80"/>
        <v>SS</v>
      </c>
      <c r="AS114" s="57" t="str">
        <f t="shared" si="81"/>
        <v>ROIC</v>
      </c>
      <c r="AT114" s="55" t="str">
        <f t="shared" si="82"/>
        <v>DR</v>
      </c>
      <c r="AU114" s="58" t="str">
        <f t="shared" si="83"/>
        <v>SOH</v>
      </c>
      <c r="AV114" s="55"/>
    </row>
    <row r="115" spans="1:48" ht="14" customHeight="1" x14ac:dyDescent="0.2">
      <c r="A115" s="151" t="s">
        <v>117</v>
      </c>
      <c r="B115" s="152" t="s">
        <v>118</v>
      </c>
      <c r="C115" s="139" t="s">
        <v>104</v>
      </c>
      <c r="E115" s="153">
        <v>2</v>
      </c>
      <c r="F115" s="154" t="s">
        <v>17256</v>
      </c>
      <c r="G115" s="151" t="e" vm="116">
        <v>#VALUE!</v>
      </c>
      <c r="H115" s="168" t="s">
        <v>46</v>
      </c>
      <c r="I115" s="154" t="str" cm="1">
        <f t="array" ref="I115">_FV(G115,"Description")</f>
        <v>Sesen Bio, Inc. is a late-stage clinical company engaged in advancing targeted fusion protein therapeutics (TFPTs) for the treatment of patients with cancer. The Company's product candidates are based on its TFPT platform and are focused on addressing areas of unmet medical need in cancer. TFPTs are single protein therapeutics composed of targeting domains genetically fused via peptide linkers to cytotoxic protein payloads that are produced through its recombinant one-step, microbial manufacturing process. The Company’s advanced product candidate Vicinium, also known as VB4-845, which is composed of an anti-epithelial cell adhesion molecule (EpCAM) antibody fragment tethered to a truncated form of Pseudomonas exotoxin A for the treatment of bacillus calmette-guerin (BCG)-unresponsive non-muscle invasive bladder cancer (NMIBC).</v>
      </c>
      <c r="J115" s="125" cm="1">
        <f t="array" ref="J115">_FV(G115,"Market cap",TRUE)/1000000000</f>
        <v>0.12694620000000001</v>
      </c>
      <c r="K115" s="99" cm="1">
        <f t="array" ref="K115">_FV(G115,"Price")</f>
        <v>0.62609999999999999</v>
      </c>
      <c r="L115" s="74" t="s">
        <v>47</v>
      </c>
      <c r="M115" s="155" cm="1">
        <f t="array" ref="M115">_FV(G115,"Shares outstanding",TRUE)/1000000</f>
        <v>202.75700000000001</v>
      </c>
      <c r="N115" s="156">
        <v>188.74</v>
      </c>
      <c r="O115" s="159">
        <v>1.43E-2</v>
      </c>
      <c r="P115" s="102" t="s">
        <v>14096</v>
      </c>
      <c r="Q115" s="157" t="s">
        <v>16786</v>
      </c>
      <c r="R115" s="157" t="s">
        <v>16787</v>
      </c>
      <c r="S115" s="158">
        <v>25.68</v>
      </c>
      <c r="T115" s="157" t="s">
        <v>16788</v>
      </c>
      <c r="U115" s="157" t="s">
        <v>16789</v>
      </c>
      <c r="V115" s="140" t="s">
        <v>14848</v>
      </c>
      <c r="W115" s="156" t="s">
        <v>59</v>
      </c>
      <c r="X115" s="156">
        <v>5.54</v>
      </c>
      <c r="Y115" s="84" cm="1">
        <f t="array" ref="Y115">(K115-(_FV(G115,"52 week high",TRUE)))/(_FV(G115,"52 week high",TRUE))</f>
        <v>-0.35119170984455955</v>
      </c>
      <c r="Z115" s="84" cm="1">
        <f t="array" ref="Z115">(K115-(_FV(G115,"52 week low",TRUE)))/(_FV(G115,"52 week low",TRUE))</f>
        <v>0.71534246575342464</v>
      </c>
      <c r="AA115" s="9"/>
      <c r="AB115" s="55" t="str">
        <f t="shared" si="84"/>
        <v>Twitter</v>
      </c>
      <c r="AC115" s="55" t="str">
        <f t="shared" si="76"/>
        <v>Twitter</v>
      </c>
      <c r="AD115" s="56" t="str">
        <f>HYPERLINK(_xlfn.CONCAT("https://www.sec.gov/edgar/browse/?CIK=",(_xlfn.XLOOKUP(A115,CIK!$A$1:$A$99999,CIK!$B$1:$B$99999,,0))),"SEC")</f>
        <v>SEC</v>
      </c>
      <c r="AE115" s="55" t="str">
        <f t="shared" si="85"/>
        <v>BC</v>
      </c>
      <c r="AF115" s="56" t="str">
        <f t="shared" si="86"/>
        <v>News</v>
      </c>
      <c r="AG115" s="55" t="str">
        <f t="shared" si="87"/>
        <v>News</v>
      </c>
      <c r="AH115" s="56" t="str">
        <f t="shared" si="88"/>
        <v>News</v>
      </c>
      <c r="AI115" s="56" t="str">
        <f t="shared" si="89"/>
        <v>News</v>
      </c>
      <c r="AJ115" s="56" t="str">
        <f t="shared" si="90"/>
        <v>News</v>
      </c>
      <c r="AK115" s="55" t="str">
        <f t="shared" si="77"/>
        <v>News</v>
      </c>
      <c r="AL115" s="55" t="str">
        <f t="shared" si="91"/>
        <v>OC</v>
      </c>
      <c r="AM115" s="55" t="str">
        <f t="shared" si="92"/>
        <v>WW</v>
      </c>
      <c r="AN115" s="55" t="str">
        <f t="shared" si="93"/>
        <v>FIN</v>
      </c>
      <c r="AO115" s="55" t="str">
        <f t="shared" si="78"/>
        <v>OI</v>
      </c>
      <c r="AP115" s="55" t="str">
        <f t="shared" si="94"/>
        <v>IB</v>
      </c>
      <c r="AQ115" s="55" t="str">
        <f t="shared" si="79"/>
        <v>SI</v>
      </c>
      <c r="AR115" s="55" t="str">
        <f t="shared" si="80"/>
        <v>SS</v>
      </c>
      <c r="AS115" s="57" t="str">
        <f t="shared" si="81"/>
        <v>ROIC</v>
      </c>
      <c r="AT115" s="55" t="str">
        <f t="shared" si="82"/>
        <v>DR</v>
      </c>
      <c r="AU115" s="58" t="str">
        <f t="shared" si="83"/>
        <v>SOH</v>
      </c>
      <c r="AV115" s="55"/>
    </row>
    <row r="116" spans="1:48" ht="13" customHeight="1" x14ac:dyDescent="0.2">
      <c r="A116" s="151" t="s">
        <v>552</v>
      </c>
      <c r="B116" s="152" t="s">
        <v>553</v>
      </c>
      <c r="C116" s="139" t="s">
        <v>554</v>
      </c>
      <c r="F116" s="154" t="s">
        <v>17227</v>
      </c>
      <c r="G116" s="151" t="e" vm="117">
        <v>#VALUE!</v>
      </c>
      <c r="H116" s="168" t="s">
        <v>46</v>
      </c>
      <c r="I116" s="154" t="str" cm="1">
        <f t="array" ref="I116">_FV(G116,"Description")</f>
        <v>Portage Biotech Inc. is a Canada-based clinical-stage immuno-oncology company. The Company is advancing therapies to improve long-term treatment response and quality of life in patients with evasive cancers. The Company’s access to technologies coupled with a deep understanding of biological mechanisms enables the identification of clinical therapies and product development strategies, which accelerate these medicines through the translational pipeline. The Company’s portfolio consists of six diverse platforms, with programs including invariant natural killer T cell (iNKT) agonists, which includes PORT-2 and PORT-3, therapies that activate the innate and adaptive immune system. Its portfolio also includes small molecule adenosine inhibitors, such as PORT-6, PORT-7, PORT-8 and PORT-9, which represent of targeting the adenosine pathway. Within these six platforms, the Company has 14 products in development with multiple clinical readouts.</v>
      </c>
      <c r="J116" s="125" cm="1">
        <f t="array" ref="J116">_FV(G116,"Market cap",TRUE)/1000000000</f>
        <v>8.3961659999999994E-2</v>
      </c>
      <c r="K116" s="99" cm="1">
        <f t="array" ref="K116">_FV(G116,"Price")</f>
        <v>4.92</v>
      </c>
      <c r="L116" s="74" t="s">
        <v>47</v>
      </c>
      <c r="M116" s="155" cm="1">
        <f t="array" ref="M116">_FV(G116,"Shares outstanding",TRUE)/1000000</f>
        <v>17.065380000000001</v>
      </c>
      <c r="N116" s="156">
        <v>9.5</v>
      </c>
      <c r="O116" s="159">
        <v>4.7000000000000002E-3</v>
      </c>
      <c r="P116" s="102" t="e">
        <v>#N/A</v>
      </c>
      <c r="Q116" s="157" t="e">
        <v>#N/A</v>
      </c>
      <c r="R116" s="157" t="e">
        <v>#N/A</v>
      </c>
      <c r="S116" s="158" t="e">
        <v>#N/A</v>
      </c>
      <c r="T116" s="157" t="e">
        <v>#N/A</v>
      </c>
      <c r="U116" s="157" t="e">
        <v>#N/A</v>
      </c>
      <c r="V116" s="140" t="e">
        <v>#N/A</v>
      </c>
      <c r="W116" s="156" t="s">
        <v>59</v>
      </c>
      <c r="X116" s="156">
        <v>11.98</v>
      </c>
      <c r="Y116" s="52" cm="1">
        <f t="array" ref="Y116">(K116-(_FV(G116,"52 week high",TRUE)))/(_FV(G116,"52 week high",TRUE))</f>
        <v>-0.58965804837364477</v>
      </c>
      <c r="Z116" s="52" cm="1">
        <f t="array" ref="Z116">(K116-(_FV(G116,"52 week low",TRUE)))/(_FV(G116,"52 week low",TRUE))</f>
        <v>0.17985611510791366</v>
      </c>
      <c r="AA116" s="8"/>
      <c r="AB116" s="55" t="str">
        <f t="shared" si="84"/>
        <v>Twitter</v>
      </c>
      <c r="AC116" s="55" t="str">
        <f t="shared" si="76"/>
        <v>Twitter</v>
      </c>
      <c r="AD116" s="56" t="str">
        <f>HYPERLINK(_xlfn.CONCAT("https://www.sec.gov/edgar/browse/?CIK=",(_xlfn.XLOOKUP(A116,CIK!$A$1:$A$99999,CIK!$B$1:$B$99999,,0))),"SEC")</f>
        <v>SEC</v>
      </c>
      <c r="AE116" s="55" t="str">
        <f t="shared" si="85"/>
        <v>BC</v>
      </c>
      <c r="AF116" s="56" t="str">
        <f t="shared" si="86"/>
        <v>News</v>
      </c>
      <c r="AG116" s="55" t="str">
        <f t="shared" si="87"/>
        <v>News</v>
      </c>
      <c r="AH116" s="56" t="str">
        <f t="shared" si="88"/>
        <v>News</v>
      </c>
      <c r="AI116" s="56" t="str">
        <f t="shared" si="89"/>
        <v>News</v>
      </c>
      <c r="AJ116" s="56" t="str">
        <f t="shared" si="90"/>
        <v>News</v>
      </c>
      <c r="AK116" s="55" t="str">
        <f t="shared" si="77"/>
        <v>News</v>
      </c>
      <c r="AL116" s="55" t="str">
        <f t="shared" si="91"/>
        <v>OC</v>
      </c>
      <c r="AM116" s="55" t="str">
        <f t="shared" si="92"/>
        <v>WW</v>
      </c>
      <c r="AN116" s="55" t="str">
        <f t="shared" si="93"/>
        <v>FIN</v>
      </c>
      <c r="AO116" s="55" t="str">
        <f t="shared" si="78"/>
        <v>OI</v>
      </c>
      <c r="AP116" s="55" t="str">
        <f t="shared" si="94"/>
        <v>IB</v>
      </c>
      <c r="AQ116" s="55" t="str">
        <f t="shared" si="79"/>
        <v>SI</v>
      </c>
      <c r="AR116" s="55" t="str">
        <f t="shared" si="80"/>
        <v>SS</v>
      </c>
      <c r="AS116" s="57" t="str">
        <f t="shared" si="81"/>
        <v>ROIC</v>
      </c>
      <c r="AT116" s="55" t="str">
        <f t="shared" si="82"/>
        <v>DR</v>
      </c>
      <c r="AU116" s="58" t="str">
        <f t="shared" si="83"/>
        <v>SOH</v>
      </c>
      <c r="AV116" s="55"/>
    </row>
    <row r="117" spans="1:48" s="62" customFormat="1" ht="14" customHeight="1" x14ac:dyDescent="0.2">
      <c r="A117" s="151" t="s">
        <v>539</v>
      </c>
      <c r="B117" s="152" t="s">
        <v>540</v>
      </c>
      <c r="C117" s="139" t="s">
        <v>541</v>
      </c>
      <c r="D117" s="153"/>
      <c r="E117" s="153"/>
      <c r="F117" s="179" t="s">
        <v>17242</v>
      </c>
      <c r="G117" s="151" t="e" vm="118">
        <v>#VALUE!</v>
      </c>
      <c r="H117" s="168" t="s">
        <v>46</v>
      </c>
      <c r="I117" s="154" t="str" cm="1">
        <f t="array" ref="I117">_FV(G117,"Description")</f>
        <v>INmune Bio, Inc. is a clinical-stage biotechnology pharmaceutical company. The Company is focused on developing and commercializing its product candidates to treat diseases where the innate immune system is not functioning normally and contributing to the patient's disease. Its drug candidates include INKmune, INB03, and XPro1595 (XPro). It has two product platforms. The DN-TNF product platform utilizes dominant-negative technology to selectively neutralize soluble tumor necrosis factor alpha (TNF), a driver of innate immune dysfunction and mechanistic target of many diseases. DN-TNF is being developed for Alzheimer's and treatment-resistant depression (XPro) and cancer (INB03). The Natural Killer (NK) Cell Priming Platform includes INKmune for priming the patient's NK cells to eliminate minimal residual disease in patients with cancer. Its product platforms utilize a precision medicine approach for the treatment of hematologic malignancies, solid tumors, and chronic inflammation.</v>
      </c>
      <c r="J117" s="125" cm="1">
        <f t="array" ref="J117">_FV(G117,"Market cap",TRUE)/1000000000</f>
        <v>0.14033770000000001</v>
      </c>
      <c r="K117" s="99" cm="1">
        <f t="array" ref="K117">_FV(G117,"Price")</f>
        <v>7.82</v>
      </c>
      <c r="L117" s="74" t="s">
        <v>47</v>
      </c>
      <c r="M117" s="155" cm="1">
        <f t="array" ref="M117">_FV(G117,"Shares outstanding",TRUE)/1000000</f>
        <v>17.945989999999998</v>
      </c>
      <c r="N117" s="156">
        <v>11.66</v>
      </c>
      <c r="O117" s="159">
        <v>7.8299999999999995E-2</v>
      </c>
      <c r="P117" s="102" t="s">
        <v>14156</v>
      </c>
      <c r="Q117" s="157" t="s">
        <v>16794</v>
      </c>
      <c r="R117" s="157" t="s">
        <v>16795</v>
      </c>
      <c r="S117" s="158">
        <v>47.98</v>
      </c>
      <c r="T117" s="157" t="s">
        <v>15754</v>
      </c>
      <c r="U117" s="157" t="s">
        <v>16796</v>
      </c>
      <c r="V117" s="140" t="s">
        <v>14848</v>
      </c>
      <c r="W117" s="156" t="s">
        <v>13896</v>
      </c>
      <c r="X117" s="156">
        <v>9.67</v>
      </c>
      <c r="Y117" s="52" cm="1">
        <f t="array" ref="Y117">(K117-(_FV(G117,"52 week high",TRUE)))/(_FV(G117,"52 week high",TRUE))</f>
        <v>-0.33599388638872374</v>
      </c>
      <c r="Z117" s="52" cm="1">
        <f t="array" ref="Z117">(K117-(_FV(G117,"52 week low",TRUE)))/(_FV(G117,"52 week low",TRUE))</f>
        <v>0.68942274455582442</v>
      </c>
      <c r="AA117" s="8"/>
      <c r="AB117" s="55" t="str">
        <f t="shared" si="84"/>
        <v>Twitter</v>
      </c>
      <c r="AC117" s="55" t="str">
        <f t="shared" si="76"/>
        <v>Twitter</v>
      </c>
      <c r="AD117" s="56" t="str">
        <f>HYPERLINK(_xlfn.CONCAT("https://www.sec.gov/edgar/browse/?CIK=",(_xlfn.XLOOKUP(A117,CIK!$A$1:$A$99999,CIK!$B$1:$B$99999,,0))),"SEC")</f>
        <v>SEC</v>
      </c>
      <c r="AE117" s="55" t="str">
        <f t="shared" si="85"/>
        <v>BC</v>
      </c>
      <c r="AF117" s="56" t="str">
        <f t="shared" si="86"/>
        <v>News</v>
      </c>
      <c r="AG117" s="55" t="str">
        <f t="shared" si="87"/>
        <v>News</v>
      </c>
      <c r="AH117" s="56" t="str">
        <f t="shared" si="88"/>
        <v>News</v>
      </c>
      <c r="AI117" s="56" t="str">
        <f t="shared" si="89"/>
        <v>News</v>
      </c>
      <c r="AJ117" s="56" t="str">
        <f t="shared" si="90"/>
        <v>News</v>
      </c>
      <c r="AK117" s="55" t="str">
        <f t="shared" si="77"/>
        <v>News</v>
      </c>
      <c r="AL117" s="55" t="str">
        <f t="shared" si="91"/>
        <v>OC</v>
      </c>
      <c r="AM117" s="55" t="str">
        <f t="shared" si="92"/>
        <v>WW</v>
      </c>
      <c r="AN117" s="55" t="str">
        <f t="shared" si="93"/>
        <v>FIN</v>
      </c>
      <c r="AO117" s="55" t="str">
        <f t="shared" si="78"/>
        <v>OI</v>
      </c>
      <c r="AP117" s="55" t="str">
        <f t="shared" si="94"/>
        <v>IB</v>
      </c>
      <c r="AQ117" s="55" t="str">
        <f t="shared" si="79"/>
        <v>SI</v>
      </c>
      <c r="AR117" s="55" t="str">
        <f t="shared" si="80"/>
        <v>SS</v>
      </c>
      <c r="AS117" s="57" t="str">
        <f t="shared" si="81"/>
        <v>ROIC</v>
      </c>
      <c r="AT117" s="55" t="str">
        <f t="shared" si="82"/>
        <v>DR</v>
      </c>
      <c r="AU117" s="58" t="str">
        <f t="shared" si="83"/>
        <v>SOH</v>
      </c>
      <c r="AV117" s="55"/>
    </row>
    <row r="118" spans="1:48" s="63" customFormat="1" ht="14" customHeight="1" x14ac:dyDescent="0.2">
      <c r="A118" s="151" t="s">
        <v>558</v>
      </c>
      <c r="B118" s="152" t="s">
        <v>559</v>
      </c>
      <c r="C118" s="139" t="s">
        <v>560</v>
      </c>
      <c r="D118" s="153"/>
      <c r="E118" s="153">
        <v>2</v>
      </c>
      <c r="F118" s="154" t="s">
        <v>561</v>
      </c>
      <c r="G118" s="151" t="e" vm="119">
        <v>#VALUE!</v>
      </c>
      <c r="H118" s="168" t="s">
        <v>46</v>
      </c>
      <c r="I118" s="154" t="str" cm="1">
        <f t="array" ref="I118">_FV(G118,"Description")</f>
        <v>Verrica Pharmaceuticals Inc. is a dermatology therapeutics company. The Company is focused on developing and commercializing treatments for skin diseases. The Company's lead product candidate, VP-102, is a drug-device combination of its topical solution of cantharidin, a widely recognized, naturally sourced agent to treat topical dermatological conditions, administered through its single-use precision applicator. It is developing VP-102 for the treatment of molluscum contagiosum (molluscum), a highly contagious and primarily pediatric viral skin disease, external genital warts and common warts. It also intends to develop its second cantharidin-based product candidate, VP-103, for the treatment of plantar warts, which are warts located on the bottom of the foot. It also intends to develop its third product candidate, LTX-315, for the treatment of dermatological oncology indications, including non-metastatic melanoma and non-metastatic Merkel cell carcinoma.</v>
      </c>
      <c r="J118" s="125" cm="1">
        <f t="array" ref="J118">_FV(G118,"Market cap",TRUE)/1000000000</f>
        <v>0.17054030000000001</v>
      </c>
      <c r="K118" s="99" cm="1">
        <f t="array" ref="K118">_FV(G118,"Price")</f>
        <v>4.1500000000000004</v>
      </c>
      <c r="L118" s="74" t="s">
        <v>47</v>
      </c>
      <c r="M118" s="155" cm="1">
        <f t="array" ref="M118">_FV(G118,"Shares outstanding",TRUE)/1000000</f>
        <v>41.094050000000003</v>
      </c>
      <c r="N118" s="156">
        <v>19.27</v>
      </c>
      <c r="O118" s="159">
        <v>2.3900000000000001E-2</v>
      </c>
      <c r="P118" s="102" t="s">
        <v>14035</v>
      </c>
      <c r="Q118" s="157" t="s">
        <v>16806</v>
      </c>
      <c r="R118" s="157" t="s">
        <v>16807</v>
      </c>
      <c r="S118" s="158">
        <v>68.02</v>
      </c>
      <c r="T118" s="157" t="s">
        <v>16808</v>
      </c>
      <c r="U118" s="157" t="s">
        <v>16809</v>
      </c>
      <c r="V118" s="140" t="s">
        <v>14848</v>
      </c>
      <c r="W118" s="156" t="s">
        <v>14507</v>
      </c>
      <c r="X118" s="156">
        <v>14.1</v>
      </c>
      <c r="Y118" s="52" cm="1">
        <f t="array" ref="Y118">(K118-(_FV(G118,"52 week high",TRUE)))/(_FV(G118,"52 week high",TRUE))</f>
        <v>-0.54989154013015185</v>
      </c>
      <c r="Z118" s="52" cm="1">
        <f t="array" ref="Z118">(K118-(_FV(G118,"52 week low",TRUE)))/(_FV(G118,"52 week low",TRUE))</f>
        <v>1.3446327683615822</v>
      </c>
      <c r="AA118" s="8"/>
      <c r="AB118" s="55" t="str">
        <f t="shared" si="84"/>
        <v>Twitter</v>
      </c>
      <c r="AC118" s="55" t="str">
        <f t="shared" si="76"/>
        <v>Twitter</v>
      </c>
      <c r="AD118" s="56" t="str">
        <f>HYPERLINK(_xlfn.CONCAT("https://www.sec.gov/edgar/browse/?CIK=",(_xlfn.XLOOKUP(A118,CIK!$A$1:$A$99999,CIK!$B$1:$B$99999,,0))),"SEC")</f>
        <v>SEC</v>
      </c>
      <c r="AE118" s="55" t="str">
        <f t="shared" si="85"/>
        <v>BC</v>
      </c>
      <c r="AF118" s="56" t="str">
        <f t="shared" si="86"/>
        <v>News</v>
      </c>
      <c r="AG118" s="55" t="str">
        <f t="shared" si="87"/>
        <v>News</v>
      </c>
      <c r="AH118" s="56" t="str">
        <f t="shared" si="88"/>
        <v>News</v>
      </c>
      <c r="AI118" s="56" t="str">
        <f t="shared" si="89"/>
        <v>News</v>
      </c>
      <c r="AJ118" s="56" t="str">
        <f t="shared" si="90"/>
        <v>News</v>
      </c>
      <c r="AK118" s="55" t="str">
        <f t="shared" si="77"/>
        <v>News</v>
      </c>
      <c r="AL118" s="55" t="str">
        <f t="shared" si="91"/>
        <v>OC</v>
      </c>
      <c r="AM118" s="55" t="str">
        <f t="shared" si="92"/>
        <v>WW</v>
      </c>
      <c r="AN118" s="55" t="str">
        <f t="shared" si="93"/>
        <v>FIN</v>
      </c>
      <c r="AO118" s="55" t="str">
        <f t="shared" si="78"/>
        <v>OI</v>
      </c>
      <c r="AP118" s="55" t="str">
        <f t="shared" si="94"/>
        <v>IB</v>
      </c>
      <c r="AQ118" s="55" t="str">
        <f t="shared" si="79"/>
        <v>SI</v>
      </c>
      <c r="AR118" s="55" t="str">
        <f t="shared" si="80"/>
        <v>SS</v>
      </c>
      <c r="AS118" s="57" t="str">
        <f t="shared" si="81"/>
        <v>ROIC</v>
      </c>
      <c r="AT118" s="55" t="str">
        <f t="shared" si="82"/>
        <v>DR</v>
      </c>
      <c r="AU118" s="58" t="str">
        <f t="shared" si="83"/>
        <v>SOH</v>
      </c>
      <c r="AV118" s="55"/>
    </row>
    <row r="119" spans="1:48" s="62" customFormat="1" ht="14" customHeight="1" x14ac:dyDescent="0.2">
      <c r="A119" s="151" t="s">
        <v>418</v>
      </c>
      <c r="B119" s="152" t="s">
        <v>419</v>
      </c>
      <c r="C119" s="139" t="s">
        <v>414</v>
      </c>
      <c r="D119" s="153"/>
      <c r="E119" s="153"/>
      <c r="F119" s="154" t="s">
        <v>420</v>
      </c>
      <c r="G119" s="151" t="e" vm="120">
        <v>#VALUE!</v>
      </c>
      <c r="H119" s="168" t="s">
        <v>46</v>
      </c>
      <c r="I119" s="154" t="str" cm="1">
        <f t="array" ref="I119">_FV(G119,"Description")</f>
        <v>Cue Biopharma Inc is a development-stage immunotherapy company. The Company is focused at developing biologics engineered to selectively modulate disease-relevant T cell subsets to treat cancer and autoimmune disease. Its Immuno-Oncology pipeline includes CUE-100 Framework, and CUE-200 Framework; and autoimmune pipeline includes MHC Class I Program, and MHC Class II Program. The CUE-100 Framework restricts the activity of T cell populations. The CUE-200 Framework enables potent, long-lived anti-tumor T cell responses. The Autoimmune disease therapy protects the healthy cells from immune attack.</v>
      </c>
      <c r="J119" s="125" cm="1">
        <f t="array" ref="J119">_FV(G119,"Market cap",TRUE)/1000000000</f>
        <v>0.1502185</v>
      </c>
      <c r="K119" s="99" cm="1">
        <f t="array" ref="K119">_FV(G119,"Price")</f>
        <v>3.49</v>
      </c>
      <c r="L119" s="74" t="s">
        <v>47</v>
      </c>
      <c r="M119" s="155" cm="1">
        <f t="array" ref="M119">_FV(G119,"Shares outstanding",TRUE)/1000000</f>
        <v>43.042549999999999</v>
      </c>
      <c r="N119" s="156">
        <v>31.8</v>
      </c>
      <c r="O119" s="159">
        <v>1.7399999999999999E-2</v>
      </c>
      <c r="P119" s="102" t="s">
        <v>14199</v>
      </c>
      <c r="Q119" s="157" t="s">
        <v>15391</v>
      </c>
      <c r="R119" s="157" t="s">
        <v>16797</v>
      </c>
      <c r="S119" s="158">
        <v>35.770000000000003</v>
      </c>
      <c r="T119" s="157" t="s">
        <v>16798</v>
      </c>
      <c r="U119" s="157" t="s">
        <v>16799</v>
      </c>
      <c r="V119" s="140" t="s">
        <v>16800</v>
      </c>
      <c r="W119" s="156" t="s">
        <v>14514</v>
      </c>
      <c r="X119" s="156">
        <v>6.04</v>
      </c>
      <c r="Y119" s="52" cm="1">
        <f t="array" ref="Y119">(K119-(_FV(G119,"52 week high",TRUE)))/(_FV(G119,"52 week high",TRUE))</f>
        <v>-0.68922528940338379</v>
      </c>
      <c r="Z119" s="52" cm="1">
        <f t="array" ref="Z119">(K119-(_FV(G119,"52 week low",TRUE)))/(_FV(G119,"52 week low",TRUE))</f>
        <v>0.6009174311926605</v>
      </c>
      <c r="AA119" s="8"/>
      <c r="AB119" s="55" t="str">
        <f t="shared" si="84"/>
        <v>Twitter</v>
      </c>
      <c r="AC119" s="55" t="str">
        <f t="shared" si="76"/>
        <v>Twitter</v>
      </c>
      <c r="AD119" s="56" t="str">
        <f>HYPERLINK(_xlfn.CONCAT("https://www.sec.gov/edgar/browse/?CIK=",(_xlfn.XLOOKUP(A119,CIK!$A$1:$A$99999,CIK!$B$1:$B$99999,,0))),"SEC")</f>
        <v>SEC</v>
      </c>
      <c r="AE119" s="55" t="str">
        <f t="shared" si="85"/>
        <v>BC</v>
      </c>
      <c r="AF119" s="56" t="str">
        <f t="shared" si="86"/>
        <v>News</v>
      </c>
      <c r="AG119" s="55" t="str">
        <f t="shared" si="87"/>
        <v>News</v>
      </c>
      <c r="AH119" s="56" t="str">
        <f t="shared" si="88"/>
        <v>News</v>
      </c>
      <c r="AI119" s="56" t="str">
        <f t="shared" si="89"/>
        <v>News</v>
      </c>
      <c r="AJ119" s="56" t="str">
        <f t="shared" si="90"/>
        <v>News</v>
      </c>
      <c r="AK119" s="55" t="str">
        <f t="shared" si="77"/>
        <v>News</v>
      </c>
      <c r="AL119" s="55" t="str">
        <f t="shared" si="91"/>
        <v>OC</v>
      </c>
      <c r="AM119" s="55" t="str">
        <f t="shared" si="92"/>
        <v>WW</v>
      </c>
      <c r="AN119" s="55" t="str">
        <f t="shared" si="93"/>
        <v>FIN</v>
      </c>
      <c r="AO119" s="55" t="str">
        <f t="shared" si="78"/>
        <v>OI</v>
      </c>
      <c r="AP119" s="55" t="str">
        <f t="shared" si="94"/>
        <v>IB</v>
      </c>
      <c r="AQ119" s="55" t="str">
        <f t="shared" si="79"/>
        <v>SI</v>
      </c>
      <c r="AR119" s="55" t="str">
        <f t="shared" si="80"/>
        <v>SS</v>
      </c>
      <c r="AS119" s="57" t="str">
        <f t="shared" si="81"/>
        <v>ROIC</v>
      </c>
      <c r="AT119" s="55" t="str">
        <f t="shared" si="82"/>
        <v>DR</v>
      </c>
      <c r="AU119" s="58" t="str">
        <f t="shared" si="83"/>
        <v>SOH</v>
      </c>
      <c r="AV119" s="55"/>
    </row>
    <row r="120" spans="1:48" s="63" customFormat="1" ht="14" customHeight="1" x14ac:dyDescent="0.2">
      <c r="A120" s="151" t="s">
        <v>427</v>
      </c>
      <c r="B120" s="152" t="s">
        <v>428</v>
      </c>
      <c r="C120" s="139" t="s">
        <v>429</v>
      </c>
      <c r="D120" s="153"/>
      <c r="E120" s="153">
        <v>3</v>
      </c>
      <c r="F120" s="154" t="s">
        <v>430</v>
      </c>
      <c r="G120" s="151" t="e" vm="121">
        <v>#VALUE!</v>
      </c>
      <c r="H120" s="168" t="s">
        <v>46</v>
      </c>
      <c r="I120" s="161" t="str" cm="1">
        <f t="array" ref="I120">_FV(G120,"Description")</f>
        <v>Citius Pharmaceuticals Inc. specialty pharmaceutical company. The Company develops and commercializes critical care products with a focus on anti-infective products in adjunct cancer care, prescription products and mesenchymal stem cell therapy. It has five products: Mino-Lok, Mino-Wrap, Halo-Lido, NoveCite and I/ONTAK. Mino-Lok is an antibiotic lock solution used to treat patients with catheter-related bloodstream infections by salvaging the infected catheter. Mino-Wrap is a liquifying gel-based wrap for reduction of tissue expander infections following breast reconstructive surgeries. Halo-Lido is a corticosteroid-lidocaine topical formulation, which is intended to provide anti-inflammatory and anesthetic relief to persons suffering from hemorrhoids. NoveCite is a mesenchymal stem cell therapy for the treatment of ARDS. I/ONTAK is an engineered IL-2 diphtheria toxin fusion protein, for the treatment of patients with persistent or recurrent cutaneous T-cell lymphoma.</v>
      </c>
      <c r="J120" s="125" cm="1">
        <f t="array" ref="J120">_FV(G120,"Market cap",TRUE)/1000000000</f>
        <v>0.20177139999999999</v>
      </c>
      <c r="K120" s="99" cm="1">
        <f t="array" ref="K120">_FV(G120,"Price")</f>
        <v>1.38</v>
      </c>
      <c r="L120" s="74" t="s">
        <v>47</v>
      </c>
      <c r="M120" s="155" cm="1">
        <f t="array" ref="M120">_FV(G120,"Shares outstanding",TRUE)/1000000</f>
        <v>146.21109999999999</v>
      </c>
      <c r="N120" s="156">
        <v>133.9</v>
      </c>
      <c r="O120" s="159">
        <v>8.4699999999999998E-2</v>
      </c>
      <c r="P120" s="102" t="s">
        <v>13786</v>
      </c>
      <c r="Q120" s="157" t="s">
        <v>16801</v>
      </c>
      <c r="R120" s="157" t="s">
        <v>16802</v>
      </c>
      <c r="S120" s="158">
        <v>13.86</v>
      </c>
      <c r="T120" s="157" t="s">
        <v>16803</v>
      </c>
      <c r="U120" s="157" t="s">
        <v>16804</v>
      </c>
      <c r="V120" s="140" t="s">
        <v>16805</v>
      </c>
      <c r="W120" s="156" t="s">
        <v>14436</v>
      </c>
      <c r="X120" s="156">
        <v>9.84</v>
      </c>
      <c r="Y120" s="52" cm="1">
        <f t="array" ref="Y120">(K120-(_FV(G120,"52 week high",TRUE)))/(_FV(G120,"52 week high",TRUE))</f>
        <v>-0.31343283582089548</v>
      </c>
      <c r="Z120" s="52" cm="1">
        <f t="array" ref="Z120">(K120-(_FV(G120,"52 week low",TRUE)))/(_FV(G120,"52 week low",TRUE))</f>
        <v>0.79220779220779203</v>
      </c>
      <c r="AA120" s="8"/>
      <c r="AB120" s="55" t="str">
        <f t="shared" si="84"/>
        <v>Twitter</v>
      </c>
      <c r="AC120" s="55" t="str">
        <f t="shared" si="76"/>
        <v>Twitter</v>
      </c>
      <c r="AD120" s="56" t="str">
        <f>HYPERLINK(_xlfn.CONCAT("https://www.sec.gov/edgar/browse/?CIK=",(_xlfn.XLOOKUP(A120,CIK!$A$1:$A$99999,CIK!$B$1:$B$99999,,0))),"SEC")</f>
        <v>SEC</v>
      </c>
      <c r="AE120" s="55" t="str">
        <f t="shared" si="85"/>
        <v>BC</v>
      </c>
      <c r="AF120" s="56" t="str">
        <f t="shared" si="86"/>
        <v>News</v>
      </c>
      <c r="AG120" s="55" t="str">
        <f t="shared" si="87"/>
        <v>News</v>
      </c>
      <c r="AH120" s="56" t="str">
        <f t="shared" si="88"/>
        <v>News</v>
      </c>
      <c r="AI120" s="56" t="str">
        <f t="shared" si="89"/>
        <v>News</v>
      </c>
      <c r="AJ120" s="56" t="str">
        <f t="shared" si="90"/>
        <v>News</v>
      </c>
      <c r="AK120" s="55" t="str">
        <f t="shared" si="77"/>
        <v>News</v>
      </c>
      <c r="AL120" s="55" t="str">
        <f t="shared" si="91"/>
        <v>OC</v>
      </c>
      <c r="AM120" s="55" t="str">
        <f t="shared" si="92"/>
        <v>WW</v>
      </c>
      <c r="AN120" s="55" t="str">
        <f t="shared" si="93"/>
        <v>FIN</v>
      </c>
      <c r="AO120" s="55" t="str">
        <f t="shared" si="78"/>
        <v>OI</v>
      </c>
      <c r="AP120" s="55" t="str">
        <f t="shared" si="94"/>
        <v>IB</v>
      </c>
      <c r="AQ120" s="55" t="str">
        <f t="shared" si="79"/>
        <v>SI</v>
      </c>
      <c r="AR120" s="55" t="str">
        <f t="shared" si="80"/>
        <v>SS</v>
      </c>
      <c r="AS120" s="57" t="str">
        <f t="shared" si="81"/>
        <v>ROIC</v>
      </c>
      <c r="AT120" s="55" t="str">
        <f t="shared" si="82"/>
        <v>DR</v>
      </c>
      <c r="AU120" s="58" t="str">
        <f t="shared" si="83"/>
        <v>SOH</v>
      </c>
      <c r="AV120" s="55"/>
    </row>
    <row r="121" spans="1:48" s="62" customFormat="1" ht="14" customHeight="1" x14ac:dyDescent="0.2">
      <c r="A121" s="160" t="s">
        <v>392</v>
      </c>
      <c r="B121" s="152" t="s">
        <v>393</v>
      </c>
      <c r="C121" s="139" t="s">
        <v>394</v>
      </c>
      <c r="D121" s="153"/>
      <c r="E121" s="153">
        <v>0</v>
      </c>
      <c r="F121" s="154" t="s">
        <v>395</v>
      </c>
      <c r="G121" s="160" t="e" vm="122">
        <v>#VALUE!</v>
      </c>
      <c r="H121" s="168" t="s">
        <v>46</v>
      </c>
      <c r="I121" s="154" t="str" cm="1">
        <f t="array" ref="I121">_FV(G121,"Description")</f>
        <v>Nuvectis Pharma, Inc. (Nuvectis) is a biopharmaceutical company. The Company focuses on the development of precision medicines for the treatment of unmet medical needs in oncology. It uses target selection, drug profiling, and clinical and regulatory execution to build a pipeline of anticancer targeted-therapy drugs. Its product pipeline consists of NXP800 and NXP900. The Company's lead product candidate, NXP800 is a clinical-stage, oral small-molecule inhibitor of the Heat Shock Factor 1 (HSF1) pathway. It targets ovarian clear cell carcinoma (OCCC) and endometrioid ovarian cancer. NXP800 uses a synthetic lethality strategy to reduce the protective factors in the cell that are modified by overactivation of HSP1, with ARID1a gene defective cells being vulnerable. NXP900 is an oral small molecule designed to inhibit the roto-oncogene tyrosine-protein kinase (SRC) and YES1 kinases. It is used for the treatment of SRC-associated solid tumors.</v>
      </c>
      <c r="J121" s="125" cm="1">
        <f t="array" ref="J121">_FV(G121,"Market cap",TRUE)/1000000000</f>
        <v>0.1098186</v>
      </c>
      <c r="K121" s="99" cm="1">
        <f t="array" ref="K121">_FV(G121,"Price")</f>
        <v>7.55</v>
      </c>
      <c r="L121" s="74" t="s">
        <v>47</v>
      </c>
      <c r="M121" s="155" cm="1">
        <f t="array" ref="M121">_FV(G121,"Shares outstanding",TRUE)/1000000</f>
        <v>14.642480000000001</v>
      </c>
      <c r="N121" s="156">
        <v>4.76</v>
      </c>
      <c r="O121" s="159">
        <v>1.4E-3</v>
      </c>
      <c r="P121" s="102" t="s">
        <v>14338</v>
      </c>
      <c r="Q121" s="157" t="s">
        <v>16063</v>
      </c>
      <c r="R121" s="157" t="s">
        <v>16814</v>
      </c>
      <c r="S121" s="158">
        <v>97.63</v>
      </c>
      <c r="T121" s="157" t="s">
        <v>16815</v>
      </c>
      <c r="U121" s="157" t="s">
        <v>16816</v>
      </c>
      <c r="V121" s="140" t="s">
        <v>16817</v>
      </c>
      <c r="W121" s="156" t="s">
        <v>59</v>
      </c>
      <c r="X121" s="156">
        <v>5.54</v>
      </c>
      <c r="Y121" s="52" cm="1">
        <f t="array" ref="Y121">(K121-(_FV(G121,"52 week high",TRUE)))/(_FV(G121,"52 week high",TRUE))</f>
        <v>-0.63910133843212236</v>
      </c>
      <c r="Z121" s="52" cm="1">
        <f t="array" ref="Z121">(K121-(_FV(G121,"52 week low",TRUE)))/(_FV(G121,"52 week low",TRUE))</f>
        <v>1.4512987012987011</v>
      </c>
      <c r="AA121" s="8"/>
      <c r="AB121" s="55" t="str">
        <f t="shared" si="84"/>
        <v>Twitter</v>
      </c>
      <c r="AC121" s="55" t="str">
        <f t="shared" si="76"/>
        <v>Twitter</v>
      </c>
      <c r="AD121" s="56" t="str">
        <f>HYPERLINK(_xlfn.CONCAT("https://www.sec.gov/edgar/browse/?CIK=",(_xlfn.XLOOKUP(A121,CIK!$A$1:$A$99999,CIK!$B$1:$B$99999,,0))),"SEC")</f>
        <v>SEC</v>
      </c>
      <c r="AE121" s="55" t="str">
        <f t="shared" si="85"/>
        <v>BC</v>
      </c>
      <c r="AF121" s="56" t="str">
        <f t="shared" si="86"/>
        <v>News</v>
      </c>
      <c r="AG121" s="55" t="str">
        <f t="shared" si="87"/>
        <v>News</v>
      </c>
      <c r="AH121" s="56" t="str">
        <f t="shared" si="88"/>
        <v>News</v>
      </c>
      <c r="AI121" s="56" t="str">
        <f t="shared" si="89"/>
        <v>News</v>
      </c>
      <c r="AJ121" s="56" t="str">
        <f t="shared" si="90"/>
        <v>News</v>
      </c>
      <c r="AK121" s="55" t="str">
        <f t="shared" si="77"/>
        <v>News</v>
      </c>
      <c r="AL121" s="55" t="str">
        <f t="shared" si="91"/>
        <v>OC</v>
      </c>
      <c r="AM121" s="55" t="str">
        <f t="shared" si="92"/>
        <v>WW</v>
      </c>
      <c r="AN121" s="55" t="str">
        <f t="shared" si="93"/>
        <v>FIN</v>
      </c>
      <c r="AO121" s="55" t="str">
        <f t="shared" si="78"/>
        <v>OI</v>
      </c>
      <c r="AP121" s="55" t="str">
        <f t="shared" si="94"/>
        <v>IB</v>
      </c>
      <c r="AQ121" s="55" t="str">
        <f t="shared" si="79"/>
        <v>SI</v>
      </c>
      <c r="AR121" s="55" t="str">
        <f t="shared" si="80"/>
        <v>SS</v>
      </c>
      <c r="AS121" s="57" t="str">
        <f t="shared" si="81"/>
        <v>ROIC</v>
      </c>
      <c r="AT121" s="55" t="str">
        <f t="shared" si="82"/>
        <v>DR</v>
      </c>
      <c r="AU121" s="58" t="str">
        <f t="shared" si="83"/>
        <v>SOH</v>
      </c>
      <c r="AV121" s="55"/>
    </row>
    <row r="122" spans="1:48" s="62" customFormat="1" ht="14" customHeight="1" x14ac:dyDescent="0.2">
      <c r="A122" s="151" t="s">
        <v>625</v>
      </c>
      <c r="B122" s="152" t="s">
        <v>626</v>
      </c>
      <c r="C122" s="139" t="s">
        <v>627</v>
      </c>
      <c r="D122" s="153"/>
      <c r="E122" s="153"/>
      <c r="F122" s="154" t="s">
        <v>628</v>
      </c>
      <c r="G122" s="151" t="e" vm="123">
        <v>#VALUE!</v>
      </c>
      <c r="H122" s="168" t="s">
        <v>46</v>
      </c>
      <c r="I122" s="154" t="str" cm="1">
        <f t="array" ref="I122">_FV(G122,"Description")</f>
        <v>ESSA Pharma Inc. is a Canada-based clinical-stage pharmaceutical company. The Company is focused on developing therapies for the treatment of prostate cancer. The Company's lead candidate, EPI-7386 is an oral, small molecule that inhibits the androgen receptor (AR) through a novel mechanism of action (N-terminal domain inhibition). The Company is evaluating EPI-7386 as a monotherapy for the treatment of adult male patients with metastatic castration-resistant prostate cancer (mCRPC) resistant to standard-of-care treatments.</v>
      </c>
      <c r="J122" s="125" cm="1">
        <f t="array" ref="J122">_FV(G122,"Market cap",TRUE)/1000000000</f>
        <v>0.11591220000000001</v>
      </c>
      <c r="K122" s="99" cm="1">
        <f t="array" ref="K122">_FV(G122,"Price")</f>
        <v>2.63</v>
      </c>
      <c r="L122" s="74" t="s">
        <v>47</v>
      </c>
      <c r="M122" s="155" cm="1">
        <f t="array" ref="M122">_FV(G122,"Shares outstanding",TRUE)/1000000</f>
        <v>44.073079999999997</v>
      </c>
      <c r="N122" s="156">
        <v>22.26</v>
      </c>
      <c r="O122" s="159">
        <v>1.1299999999999999E-2</v>
      </c>
      <c r="P122" s="102" t="s">
        <v>13805</v>
      </c>
      <c r="Q122" s="157" t="s">
        <v>16810</v>
      </c>
      <c r="R122" s="157" t="s">
        <v>16811</v>
      </c>
      <c r="S122" s="158">
        <v>72.61</v>
      </c>
      <c r="T122" s="157" t="s">
        <v>16812</v>
      </c>
      <c r="U122" s="157" t="s">
        <v>16813</v>
      </c>
      <c r="V122" s="140" t="s">
        <v>14848</v>
      </c>
      <c r="W122" s="156" t="s">
        <v>14396</v>
      </c>
      <c r="X122" s="156">
        <v>73.17</v>
      </c>
      <c r="Y122" s="52" cm="1">
        <f t="array" ref="Y122">(K122-(_FV(G122,"52 week high",TRUE)))/(_FV(G122,"52 week high",TRUE))</f>
        <v>-0.76058261265361859</v>
      </c>
      <c r="Z122" s="52" cm="1">
        <f t="array" ref="Z122">(K122-(_FV(G122,"52 week low",TRUE)))/(_FV(G122,"52 week low",TRUE))</f>
        <v>0.87857142857142867</v>
      </c>
      <c r="AA122" s="8"/>
      <c r="AB122" s="55" t="str">
        <f t="shared" si="84"/>
        <v>Twitter</v>
      </c>
      <c r="AC122" s="55" t="str">
        <f t="shared" si="76"/>
        <v>Twitter</v>
      </c>
      <c r="AD122" s="56" t="str">
        <f>HYPERLINK(_xlfn.CONCAT("https://www.sec.gov/edgar/browse/?CIK=",(_xlfn.XLOOKUP(A122,CIK!$A$1:$A$99999,CIK!$B$1:$B$99999,,0))),"SEC")</f>
        <v>SEC</v>
      </c>
      <c r="AE122" s="55" t="str">
        <f t="shared" si="85"/>
        <v>BC</v>
      </c>
      <c r="AF122" s="56" t="str">
        <f t="shared" si="86"/>
        <v>News</v>
      </c>
      <c r="AG122" s="55" t="str">
        <f t="shared" si="87"/>
        <v>News</v>
      </c>
      <c r="AH122" s="56" t="str">
        <f t="shared" si="88"/>
        <v>News</v>
      </c>
      <c r="AI122" s="56" t="str">
        <f t="shared" si="89"/>
        <v>News</v>
      </c>
      <c r="AJ122" s="56" t="str">
        <f t="shared" si="90"/>
        <v>News</v>
      </c>
      <c r="AK122" s="55" t="str">
        <f t="shared" si="77"/>
        <v>News</v>
      </c>
      <c r="AL122" s="55" t="str">
        <f t="shared" si="91"/>
        <v>OC</v>
      </c>
      <c r="AM122" s="55" t="str">
        <f t="shared" si="92"/>
        <v>WW</v>
      </c>
      <c r="AN122" s="55" t="str">
        <f t="shared" si="93"/>
        <v>FIN</v>
      </c>
      <c r="AO122" s="55" t="str">
        <f t="shared" si="78"/>
        <v>OI</v>
      </c>
      <c r="AP122" s="55" t="str">
        <f t="shared" si="94"/>
        <v>IB</v>
      </c>
      <c r="AQ122" s="55" t="str">
        <f t="shared" si="79"/>
        <v>SI</v>
      </c>
      <c r="AR122" s="55" t="str">
        <f t="shared" si="80"/>
        <v>SS</v>
      </c>
      <c r="AS122" s="57" t="str">
        <f t="shared" si="81"/>
        <v>ROIC</v>
      </c>
      <c r="AT122" s="55" t="str">
        <f t="shared" si="82"/>
        <v>DR</v>
      </c>
      <c r="AU122" s="58" t="str">
        <f t="shared" si="83"/>
        <v>SOH</v>
      </c>
      <c r="AV122" s="55"/>
    </row>
    <row r="123" spans="1:48" s="62" customFormat="1" ht="14" customHeight="1" x14ac:dyDescent="0.2">
      <c r="A123" s="151" t="s">
        <v>255</v>
      </c>
      <c r="B123" s="152" t="s">
        <v>256</v>
      </c>
      <c r="C123" s="139" t="s">
        <v>254</v>
      </c>
      <c r="D123" s="153"/>
      <c r="E123" s="153"/>
      <c r="F123" s="154" t="s">
        <v>17229</v>
      </c>
      <c r="G123" s="151" t="e" vm="124">
        <v>#VALUE!</v>
      </c>
      <c r="H123" s="168" t="s">
        <v>46</v>
      </c>
      <c r="I123" s="154" t="str" cm="1">
        <f t="array" ref="I123">_FV(G123,"Description")</f>
        <v>Shattuck Labs, Inc. is a clinical-stage biotechnology company, which is engaged in the development of bi-functional fusion proteins as a new class of biologic medicine for the treatment of patients with cancer and autoimmune disease. Its lead product candidate, SL-172154, is designed to simultaneously inhibit the CD47/SIRPa macrophage checkpoint interaction and activate the CD40 costimulatory receptor to induce an antitumor immune response. SL-172154 is in an ongoing Phase I clinical trial for the treatment of patients with ovarian cancer. It is also evaluating SL-172154 in an ongoing Phase I clinical trial for the treatment of patients with certain hematologic malignancies, including acute myeloid leukemia and higher-risk myelodysplastic syndromes. Its second product candidate, SL-279252, is designed to simultaneously inhibit the PD-1/PD-L1 interaction and activate the OX40 costimulatory receptor and is in an ongoing Phase I clinical trial in patients with advanced solid tumors.</v>
      </c>
      <c r="J123" s="125" cm="1">
        <f t="array" ref="J123">_FV(G123,"Market cap",TRUE)/1000000000</f>
        <v>0.1208132</v>
      </c>
      <c r="K123" s="99" cm="1">
        <f t="array" ref="K123">_FV(G123,"Price")</f>
        <v>2.85</v>
      </c>
      <c r="L123" s="74" t="s">
        <v>47</v>
      </c>
      <c r="M123" s="155" cm="1">
        <f t="array" ref="M123">_FV(G123,"Shares outstanding",TRUE)/1000000</f>
        <v>42.390590000000003</v>
      </c>
      <c r="N123" s="156">
        <v>28.26</v>
      </c>
      <c r="O123" s="159">
        <v>1.3100000000000001E-2</v>
      </c>
      <c r="P123" s="102" t="s">
        <v>14228</v>
      </c>
      <c r="Q123" s="157" t="s">
        <v>15880</v>
      </c>
      <c r="R123" s="157" t="s">
        <v>16831</v>
      </c>
      <c r="S123" s="158">
        <v>16.62</v>
      </c>
      <c r="T123" s="157" t="s">
        <v>16832</v>
      </c>
      <c r="U123" s="157" t="s">
        <v>16833</v>
      </c>
      <c r="V123" s="140" t="s">
        <v>14848</v>
      </c>
      <c r="W123" s="156" t="s">
        <v>14413</v>
      </c>
      <c r="X123" s="156">
        <v>10.53</v>
      </c>
      <c r="Y123" s="52" cm="1">
        <f t="array" ref="Y123">(K123-(_FV(G123,"52 week high",TRUE)))/(_FV(G123,"52 week high",TRUE))</f>
        <v>-0.59971910112359539</v>
      </c>
      <c r="Z123" s="52" cm="1">
        <f t="array" ref="Z123">(K123-(_FV(G123,"52 week low",TRUE)))/(_FV(G123,"52 week low",TRUE))</f>
        <v>0.54054054054054046</v>
      </c>
      <c r="AA123" s="9"/>
      <c r="AB123" s="55" t="str">
        <f t="shared" si="84"/>
        <v>Twitter</v>
      </c>
      <c r="AC123" s="55" t="str">
        <f t="shared" si="76"/>
        <v>Twitter</v>
      </c>
      <c r="AD123" s="56" t="str">
        <f>HYPERLINK(_xlfn.CONCAT("https://www.sec.gov/edgar/browse/?CIK=",(_xlfn.XLOOKUP(A123,CIK!$A$1:$A$99999,CIK!$B$1:$B$99999,,0))),"SEC")</f>
        <v>SEC</v>
      </c>
      <c r="AE123" s="55" t="str">
        <f t="shared" si="85"/>
        <v>BC</v>
      </c>
      <c r="AF123" s="56" t="str">
        <f t="shared" si="86"/>
        <v>News</v>
      </c>
      <c r="AG123" s="55" t="str">
        <f t="shared" si="87"/>
        <v>News</v>
      </c>
      <c r="AH123" s="56" t="str">
        <f t="shared" si="88"/>
        <v>News</v>
      </c>
      <c r="AI123" s="56" t="str">
        <f t="shared" si="89"/>
        <v>News</v>
      </c>
      <c r="AJ123" s="56" t="str">
        <f t="shared" si="90"/>
        <v>News</v>
      </c>
      <c r="AK123" s="55" t="str">
        <f t="shared" si="77"/>
        <v>News</v>
      </c>
      <c r="AL123" s="55" t="str">
        <f t="shared" si="91"/>
        <v>OC</v>
      </c>
      <c r="AM123" s="55" t="str">
        <f t="shared" si="92"/>
        <v>WW</v>
      </c>
      <c r="AN123" s="55" t="str">
        <f t="shared" si="93"/>
        <v>FIN</v>
      </c>
      <c r="AO123" s="55" t="str">
        <f t="shared" si="78"/>
        <v>OI</v>
      </c>
      <c r="AP123" s="55" t="str">
        <f t="shared" si="94"/>
        <v>IB</v>
      </c>
      <c r="AQ123" s="55" t="str">
        <f t="shared" si="79"/>
        <v>SI</v>
      </c>
      <c r="AR123" s="55" t="str">
        <f t="shared" si="80"/>
        <v>SS</v>
      </c>
      <c r="AS123" s="57" t="str">
        <f t="shared" si="81"/>
        <v>ROIC</v>
      </c>
      <c r="AT123" s="55" t="str">
        <f t="shared" si="82"/>
        <v>DR</v>
      </c>
      <c r="AU123" s="58" t="str">
        <f t="shared" si="83"/>
        <v>SOH</v>
      </c>
      <c r="AV123" s="55"/>
    </row>
    <row r="124" spans="1:48" s="62" customFormat="1" ht="14" customHeight="1" x14ac:dyDescent="0.2">
      <c r="A124" s="151" t="s">
        <v>622</v>
      </c>
      <c r="B124" s="152" t="s">
        <v>623</v>
      </c>
      <c r="C124" s="139" t="s">
        <v>624</v>
      </c>
      <c r="D124" s="153"/>
      <c r="E124" s="153">
        <v>2</v>
      </c>
      <c r="F124" s="154" t="s">
        <v>17228</v>
      </c>
      <c r="G124" s="151" t="e" vm="125">
        <v>#VALUE!</v>
      </c>
      <c r="H124" s="172" t="s">
        <v>46</v>
      </c>
      <c r="I124" s="154" t="str" cm="1">
        <f t="array" ref="I124">_FV(G124,"Description")</f>
        <v>CytomX Therapeutics, Inc. is a clinical-stage, oncology-focused biopharmaceutical company. The Company is developing a class of investigational conditionally activated therapeutics, based on its Probody technology platform, for the treatment of cancer. Its Probody technology platform is designed to enable conditional activation of antibody-based drugs in the tumor microenvironment while minimizing drug activity in healthy tissues and in circulation. The Company's product candidates include the conditionally activated antibody-drug conjugates (ADCs) praluzatamab ravtansine (CX2009, targeting CD166) and CX-2029, targeting CD71, and the Probody immune checkpoint inhibitors pacmilimab (CX-072, targeting PD-L1) and BMS-986249 (targeting CTLA-4). It also has two preclinical agents in investigational new drug (IND)-enabling studies - a conditionally activated ADC targeting EpCAM/Trop-1 (CX-2043) and a conditionally activated T-cell engaging bispecific antibody targeting EGFR and CD3 (CX-904).</v>
      </c>
      <c r="J124" s="125" cm="1">
        <f t="array" ref="J124">_FV(G124,"Market cap",TRUE)/1000000000</f>
        <v>0.1665326</v>
      </c>
      <c r="K124" s="99" cm="1">
        <f t="array" ref="K124">_FV(G124,"Price")</f>
        <v>2.52</v>
      </c>
      <c r="L124" s="74" t="s">
        <v>47</v>
      </c>
      <c r="M124" s="155" cm="1">
        <f t="array" ref="M124">_FV(G124,"Shares outstanding",TRUE)/1000000</f>
        <v>66.084370000000007</v>
      </c>
      <c r="N124" s="156">
        <v>55.06</v>
      </c>
      <c r="O124" s="159">
        <v>2.2499999999999999E-2</v>
      </c>
      <c r="P124" s="102" t="s">
        <v>14071</v>
      </c>
      <c r="Q124" s="157" t="s">
        <v>16826</v>
      </c>
      <c r="R124" s="157" t="s">
        <v>16827</v>
      </c>
      <c r="S124" s="158">
        <v>16.71</v>
      </c>
      <c r="T124" s="157" t="s">
        <v>16828</v>
      </c>
      <c r="U124" s="157" t="s">
        <v>16829</v>
      </c>
      <c r="V124" s="140" t="s">
        <v>16830</v>
      </c>
      <c r="W124" s="156" t="s">
        <v>14401</v>
      </c>
      <c r="X124" s="156">
        <v>2.0499999999999998</v>
      </c>
      <c r="Y124" s="173" cm="1">
        <f t="array" ref="Y124">(K124-(_FV(G124,"52 week high",TRUE)))/(_FV(G124,"52 week high",TRUE))</f>
        <v>-0.46723044397463004</v>
      </c>
      <c r="Z124" s="173" cm="1">
        <f t="array" ref="Z124">(K124-(_FV(G124,"52 week low",TRUE)))/(_FV(G124,"52 week low",TRUE))</f>
        <v>1.153846153846154</v>
      </c>
      <c r="AA124" s="34"/>
      <c r="AB124" s="55" t="str">
        <f t="shared" si="84"/>
        <v>Twitter</v>
      </c>
      <c r="AC124" s="55" t="str">
        <f t="shared" si="76"/>
        <v>Twitter</v>
      </c>
      <c r="AD124" s="56" t="str">
        <f>HYPERLINK(_xlfn.CONCAT("https://www.sec.gov/edgar/browse/?CIK=",(_xlfn.XLOOKUP(A124,CIK!$A$1:$A$99999,CIK!$B$1:$B$99999,,0))),"SEC")</f>
        <v>SEC</v>
      </c>
      <c r="AE124" s="55" t="str">
        <f t="shared" si="85"/>
        <v>BC</v>
      </c>
      <c r="AF124" s="56" t="str">
        <f t="shared" si="86"/>
        <v>News</v>
      </c>
      <c r="AG124" s="55" t="str">
        <f t="shared" si="87"/>
        <v>News</v>
      </c>
      <c r="AH124" s="56" t="str">
        <f t="shared" si="88"/>
        <v>News</v>
      </c>
      <c r="AI124" s="56" t="str">
        <f t="shared" si="89"/>
        <v>News</v>
      </c>
      <c r="AJ124" s="56" t="str">
        <f t="shared" si="90"/>
        <v>News</v>
      </c>
      <c r="AK124" s="55" t="str">
        <f t="shared" si="77"/>
        <v>News</v>
      </c>
      <c r="AL124" s="55" t="str">
        <f t="shared" si="91"/>
        <v>OC</v>
      </c>
      <c r="AM124" s="55" t="str">
        <f t="shared" si="92"/>
        <v>WW</v>
      </c>
      <c r="AN124" s="55" t="str">
        <f t="shared" si="93"/>
        <v>FIN</v>
      </c>
      <c r="AO124" s="55" t="str">
        <f t="shared" si="78"/>
        <v>OI</v>
      </c>
      <c r="AP124" s="55" t="str">
        <f t="shared" si="94"/>
        <v>IB</v>
      </c>
      <c r="AQ124" s="55" t="str">
        <f t="shared" si="79"/>
        <v>SI</v>
      </c>
      <c r="AR124" s="55" t="str">
        <f t="shared" si="80"/>
        <v>SS</v>
      </c>
      <c r="AS124" s="57" t="str">
        <f t="shared" si="81"/>
        <v>ROIC</v>
      </c>
      <c r="AT124" s="55" t="str">
        <f t="shared" si="82"/>
        <v>DR</v>
      </c>
      <c r="AU124" s="58" t="str">
        <f t="shared" si="83"/>
        <v>SOH</v>
      </c>
      <c r="AV124" s="55"/>
    </row>
    <row r="125" spans="1:48" s="62" customFormat="1" ht="14" customHeight="1" x14ac:dyDescent="0.2">
      <c r="A125" s="151" t="s">
        <v>182</v>
      </c>
      <c r="B125" s="152" t="s">
        <v>183</v>
      </c>
      <c r="C125" s="139" t="s">
        <v>168</v>
      </c>
      <c r="D125" s="153"/>
      <c r="E125" s="153"/>
      <c r="F125" s="154" t="s">
        <v>184</v>
      </c>
      <c r="G125" s="151" t="e" vm="126">
        <v>#VALUE!</v>
      </c>
      <c r="H125" s="168" t="s">
        <v>46</v>
      </c>
      <c r="I125" s="154" t="str" cm="1">
        <f t="array" ref="I125">_FV(G125,"Description")</f>
        <v>Cellectis SA is a France-based company active in the field of genome engineering and genomic surgery. The Company specializes in the research, development, and commercialization of rational genome engineering technologies. The Company develops immunotherapies that aim to force the immune system to target and eradicate cancer cells. It has developed an expertise in combining meganucleases with engineered targeting Deoxyribonucleic Acid (DNA) matrices into Meganuclease Recombination Systems (MRS), used for gene excision, correction or replacement. Cellectis SA markets its technologies mainly for use in the research field, in pharmaceutical drug discovery programs, in the agronomics, bioproduction, and biotherapeutics fields. Cellectis SA operates several subsidiaries. The Company operates in France and the United States, among others.</v>
      </c>
      <c r="J125" s="125" cm="1">
        <f t="array" ref="J125">_FV(G125,"Market cap",TRUE)/1000000000</f>
        <v>0.14235600000000001</v>
      </c>
      <c r="K125" s="99" cm="1">
        <f t="array" ref="K125">_FV(G125,"Price")</f>
        <v>3.06</v>
      </c>
      <c r="L125" s="74" t="s">
        <v>47</v>
      </c>
      <c r="M125" s="155" cm="1">
        <f t="array" ref="M125">_FV(G125,"Shares outstanding",TRUE)/1000000</f>
        <v>45.662480000000002</v>
      </c>
      <c r="N125" s="156">
        <v>33.770000000000003</v>
      </c>
      <c r="O125" s="159" t="s">
        <v>59</v>
      </c>
      <c r="P125" s="102" t="s">
        <v>14068</v>
      </c>
      <c r="Q125" s="157" t="s">
        <v>14869</v>
      </c>
      <c r="R125" s="157" t="s">
        <v>16822</v>
      </c>
      <c r="S125" s="158" t="s">
        <v>14848</v>
      </c>
      <c r="T125" s="157" t="s">
        <v>16823</v>
      </c>
      <c r="U125" s="157" t="s">
        <v>16824</v>
      </c>
      <c r="V125" s="140" t="s">
        <v>16825</v>
      </c>
      <c r="W125" s="156" t="s">
        <v>14516</v>
      </c>
      <c r="X125" s="156">
        <v>2.64</v>
      </c>
      <c r="Y125" s="52" cm="1">
        <f t="array" ref="Y125">(K125-(_FV(G125,"52 week high",TRUE)))/(_FV(G125,"52 week high",TRUE))</f>
        <v>-0.5641025641025641</v>
      </c>
      <c r="Z125" s="52" cm="1">
        <f t="array" ref="Z125">(K125-(_FV(G125,"52 week low",TRUE)))/(_FV(G125,"52 week low",TRUE))</f>
        <v>0.67213114754098358</v>
      </c>
      <c r="AA125" s="8"/>
      <c r="AB125" s="174" t="str">
        <f t="shared" si="84"/>
        <v>Twitter</v>
      </c>
      <c r="AC125" s="174" t="str">
        <f t="shared" si="76"/>
        <v>Twitter</v>
      </c>
      <c r="AD125" s="175" t="str">
        <f>HYPERLINK(_xlfn.CONCAT("https://www.sec.gov/edgar/browse/?CIK=",(_xlfn.XLOOKUP(A125,CIK!$A$1:$A$99999,CIK!$B$1:$B$99999,,0))),"SEC")</f>
        <v>SEC</v>
      </c>
      <c r="AE125" s="174" t="str">
        <f t="shared" si="85"/>
        <v>BC</v>
      </c>
      <c r="AF125" s="175" t="str">
        <f t="shared" si="86"/>
        <v>News</v>
      </c>
      <c r="AG125" s="174" t="str">
        <f t="shared" si="87"/>
        <v>News</v>
      </c>
      <c r="AH125" s="175" t="str">
        <f t="shared" si="88"/>
        <v>News</v>
      </c>
      <c r="AI125" s="175" t="str">
        <f t="shared" si="89"/>
        <v>News</v>
      </c>
      <c r="AJ125" s="175" t="str">
        <f t="shared" si="90"/>
        <v>News</v>
      </c>
      <c r="AK125" s="174" t="str">
        <f t="shared" si="77"/>
        <v>News</v>
      </c>
      <c r="AL125" s="174" t="str">
        <f t="shared" si="91"/>
        <v>OC</v>
      </c>
      <c r="AM125" s="174" t="str">
        <f t="shared" si="92"/>
        <v>WW</v>
      </c>
      <c r="AN125" s="174" t="str">
        <f t="shared" si="93"/>
        <v>FIN</v>
      </c>
      <c r="AO125" s="174" t="str">
        <f t="shared" si="78"/>
        <v>OI</v>
      </c>
      <c r="AP125" s="174" t="str">
        <f t="shared" si="94"/>
        <v>IB</v>
      </c>
      <c r="AQ125" s="174" t="str">
        <f t="shared" si="79"/>
        <v>SI</v>
      </c>
      <c r="AR125" s="174" t="str">
        <f t="shared" si="80"/>
        <v>SS</v>
      </c>
      <c r="AS125" s="176" t="str">
        <f t="shared" si="81"/>
        <v>ROIC</v>
      </c>
      <c r="AT125" s="174" t="str">
        <f t="shared" si="82"/>
        <v>DR</v>
      </c>
      <c r="AU125" s="177" t="str">
        <f t="shared" si="83"/>
        <v>SOH</v>
      </c>
      <c r="AV125" s="174"/>
    </row>
    <row r="126" spans="1:48" s="62" customFormat="1" ht="14" customHeight="1" x14ac:dyDescent="0.2">
      <c r="A126" s="151" t="s">
        <v>549</v>
      </c>
      <c r="B126" s="152" t="s">
        <v>550</v>
      </c>
      <c r="C126" s="139" t="s">
        <v>551</v>
      </c>
      <c r="D126" s="153"/>
      <c r="E126" s="153"/>
      <c r="F126" s="154"/>
      <c r="G126" s="151" t="e" vm="127">
        <v>#VALUE!</v>
      </c>
      <c r="H126" s="168" t="s">
        <v>46</v>
      </c>
      <c r="I126" s="154" t="str" cm="1">
        <f t="array" ref="I126">_FV(G126,"Description")</f>
        <v>Gamida Cell Ltd is an Israel-based clinical-stage biopharmaceutical company. The Company develops cell therapies that are designed to cure cancer and rare, serious hematologic diseases. The Company is leveraging its nicotinamide (NAM)-based cell expansion technology toto expand multiple cell types including stem cells and natural killer (NK) cells while maintaining their original phenotype and potency. The following are the Company's clinical pipeline products: Omidubicel dedicated to hematologic malignancies and severe aplastic anemia; GDA-201 dedicated for treatment of non-Hodgkin Lymphoma; GDA-301, GDA-401, GDA-501 dedicated to treatment of solid tumors, GDA-601 dedicated to multiple myeloma.</v>
      </c>
      <c r="J126" s="125" cm="1">
        <f t="array" ref="J126">_FV(G126,"Market cap",TRUE)/1000000000</f>
        <v>0.1148579</v>
      </c>
      <c r="K126" s="99" cm="1">
        <f t="array" ref="K126">_FV(G126,"Price")</f>
        <v>1.54</v>
      </c>
      <c r="L126" s="74" t="s">
        <v>47</v>
      </c>
      <c r="M126" s="155" cm="1">
        <f t="array" ref="M126">_FV(G126,"Shares outstanding",TRUE)/1000000</f>
        <v>74.583029999999994</v>
      </c>
      <c r="N126" s="156">
        <v>50.35</v>
      </c>
      <c r="O126" s="159">
        <v>6.1899999999999997E-2</v>
      </c>
      <c r="P126" s="102" t="s">
        <v>14123</v>
      </c>
      <c r="Q126" s="157" t="s">
        <v>16834</v>
      </c>
      <c r="R126" s="157" t="s">
        <v>16835</v>
      </c>
      <c r="S126" s="158">
        <v>14.5</v>
      </c>
      <c r="T126" s="157" t="s">
        <v>16836</v>
      </c>
      <c r="U126" s="157" t="s">
        <v>16837</v>
      </c>
      <c r="V126" s="140" t="s">
        <v>16838</v>
      </c>
      <c r="W126" s="156" t="s">
        <v>14437</v>
      </c>
      <c r="X126" s="156">
        <v>2.76</v>
      </c>
      <c r="Y126" s="52" cm="1">
        <f t="array" ref="Y126">(K126-(_FV(G126,"52 week high",TRUE)))/(_FV(G126,"52 week high",TRUE))</f>
        <v>-0.67372881355932202</v>
      </c>
      <c r="Z126" s="52" cm="1">
        <f t="array" ref="Z126">(K126-(_FV(G126,"52 week low",TRUE)))/(_FV(G126,"52 week low",TRUE))</f>
        <v>0.39999999999999991</v>
      </c>
      <c r="AA126" s="8"/>
      <c r="AB126" s="55" t="str">
        <f t="shared" si="84"/>
        <v>Twitter</v>
      </c>
      <c r="AC126" s="55" t="str">
        <f t="shared" si="76"/>
        <v>Twitter</v>
      </c>
      <c r="AD126" s="56" t="str">
        <f>HYPERLINK(_xlfn.CONCAT("https://www.sec.gov/edgar/browse/?CIK=",(_xlfn.XLOOKUP(A126,CIK!$A$1:$A$99999,CIK!$B$1:$B$99999,,0))),"SEC")</f>
        <v>SEC</v>
      </c>
      <c r="AE126" s="55" t="str">
        <f t="shared" si="85"/>
        <v>BC</v>
      </c>
      <c r="AF126" s="56" t="str">
        <f t="shared" si="86"/>
        <v>News</v>
      </c>
      <c r="AG126" s="55" t="str">
        <f t="shared" si="87"/>
        <v>News</v>
      </c>
      <c r="AH126" s="56" t="str">
        <f t="shared" si="88"/>
        <v>News</v>
      </c>
      <c r="AI126" s="56" t="str">
        <f t="shared" si="89"/>
        <v>News</v>
      </c>
      <c r="AJ126" s="56" t="str">
        <f t="shared" si="90"/>
        <v>News</v>
      </c>
      <c r="AK126" s="55" t="str">
        <f t="shared" si="77"/>
        <v>News</v>
      </c>
      <c r="AL126" s="55" t="str">
        <f t="shared" si="91"/>
        <v>OC</v>
      </c>
      <c r="AM126" s="55" t="str">
        <f t="shared" si="92"/>
        <v>WW</v>
      </c>
      <c r="AN126" s="55" t="str">
        <f t="shared" si="93"/>
        <v>FIN</v>
      </c>
      <c r="AO126" s="55" t="str">
        <f t="shared" si="78"/>
        <v>OI</v>
      </c>
      <c r="AP126" s="55" t="str">
        <f t="shared" si="94"/>
        <v>IB</v>
      </c>
      <c r="AQ126" s="55" t="str">
        <f t="shared" si="79"/>
        <v>SI</v>
      </c>
      <c r="AR126" s="55" t="str">
        <f t="shared" si="80"/>
        <v>SS</v>
      </c>
      <c r="AS126" s="57" t="str">
        <f t="shared" si="81"/>
        <v>ROIC</v>
      </c>
      <c r="AT126" s="55" t="str">
        <f t="shared" si="82"/>
        <v>DR</v>
      </c>
      <c r="AU126" s="58" t="str">
        <f t="shared" si="83"/>
        <v>SOH</v>
      </c>
      <c r="AV126" s="55"/>
    </row>
    <row r="127" spans="1:48" s="62" customFormat="1" ht="14" customHeight="1" x14ac:dyDescent="0.2">
      <c r="A127" s="151" t="s">
        <v>795</v>
      </c>
      <c r="B127" s="152" t="s">
        <v>796</v>
      </c>
      <c r="C127" s="139" t="s">
        <v>797</v>
      </c>
      <c r="D127" s="153"/>
      <c r="E127" s="153"/>
      <c r="F127" s="154" t="s">
        <v>798</v>
      </c>
      <c r="G127" s="151" t="e" vm="128">
        <v>#VALUE!</v>
      </c>
      <c r="H127" s="168" t="s">
        <v>46</v>
      </c>
      <c r="I127" s="154" t="str" cm="1">
        <f t="array" ref="I127">_FV(G127,"Description")</f>
        <v>Olema Pharmaceuticals, Inc. is a clinical-stage biopharmaceutical company. The Company is focused on the discovery, development, and commercialization of targeted therapies for women's cancers. Its lead product candidate, OP-1250, is an oral therapy with combined activity as both a complete estrogen receptor (ER) antagonist (CERAN) and a selective ER degrader (SERD). OP-1250 is an oral small molecule clinical-stage product candidate for the treatment of endocrine-driven cancers. It is designed based on a structural understanding of the ER. OP-1250, both as a monotherapy and in combination with inhibitors of cyclin-dependent kinase four and six (CDK4/6) demonstrated robust tumor shrinkage in several xenograft models, including a breast cancer brain metastasis model. It is in the Phase I/ IIclinical trial, and in Phase I combination with palbociclib, in patients with metastatic ER-positive (ER+), human epidermal growth factor receptor 2-negative (HER2-) breast cancer.</v>
      </c>
      <c r="J127" s="125" cm="1">
        <f t="array" ref="J127">_FV(G127,"Market cap",TRUE)/1000000000</f>
        <v>0.1881177</v>
      </c>
      <c r="K127" s="99" cm="1">
        <f t="array" ref="K127">_FV(G127,"Price")</f>
        <v>4.6500000000000004</v>
      </c>
      <c r="L127" s="74" t="s">
        <v>47</v>
      </c>
      <c r="M127" s="155" cm="1">
        <f t="array" ref="M127">_FV(G127,"Shares outstanding",TRUE)/1000000</f>
        <v>40.45543</v>
      </c>
      <c r="N127" s="156">
        <v>23.73</v>
      </c>
      <c r="O127" s="159">
        <v>6.08E-2</v>
      </c>
      <c r="P127" s="102" t="s">
        <v>14244</v>
      </c>
      <c r="Q127" s="157" t="s">
        <v>16818</v>
      </c>
      <c r="R127" s="157" t="s">
        <v>16819</v>
      </c>
      <c r="S127" s="158">
        <v>33.950000000000003</v>
      </c>
      <c r="T127" s="157" t="s">
        <v>16820</v>
      </c>
      <c r="U127" s="157" t="s">
        <v>16821</v>
      </c>
      <c r="V127" s="140" t="s">
        <v>14848</v>
      </c>
      <c r="W127" s="156" t="s">
        <v>14360</v>
      </c>
      <c r="X127" s="156">
        <v>17.93</v>
      </c>
      <c r="Y127" s="52" cm="1">
        <f t="array" ref="Y127">(K127-(_FV(G127,"52 week high",TRUE)))/(_FV(G127,"52 week high",TRUE))</f>
        <v>-0.37246963562753033</v>
      </c>
      <c r="Z127" s="52" cm="1">
        <f t="array" ref="Z127">(K127-(_FV(G127,"52 week low",TRUE)))/(_FV(G127,"52 week low",TRUE))</f>
        <v>1.3250000000000002</v>
      </c>
      <c r="AA127" s="8"/>
      <c r="AB127" s="55" t="str">
        <f t="shared" si="84"/>
        <v>Twitter</v>
      </c>
      <c r="AC127" s="55" t="str">
        <f t="shared" si="76"/>
        <v>Twitter</v>
      </c>
      <c r="AD127" s="56" t="str">
        <f>HYPERLINK(_xlfn.CONCAT("https://www.sec.gov/edgar/browse/?CIK=",(_xlfn.XLOOKUP(A127,CIK!$A$1:$A$99999,CIK!$B$1:$B$99999,,0))),"SEC")</f>
        <v>SEC</v>
      </c>
      <c r="AE127" s="55" t="str">
        <f t="shared" si="85"/>
        <v>BC</v>
      </c>
      <c r="AF127" s="56" t="str">
        <f t="shared" si="86"/>
        <v>News</v>
      </c>
      <c r="AG127" s="55" t="str">
        <f t="shared" si="87"/>
        <v>News</v>
      </c>
      <c r="AH127" s="56" t="str">
        <f t="shared" si="88"/>
        <v>News</v>
      </c>
      <c r="AI127" s="56" t="str">
        <f t="shared" si="89"/>
        <v>News</v>
      </c>
      <c r="AJ127" s="56" t="str">
        <f t="shared" si="90"/>
        <v>News</v>
      </c>
      <c r="AK127" s="55" t="str">
        <f t="shared" si="77"/>
        <v>News</v>
      </c>
      <c r="AL127" s="55" t="str">
        <f t="shared" si="91"/>
        <v>OC</v>
      </c>
      <c r="AM127" s="55" t="str">
        <f t="shared" si="92"/>
        <v>WW</v>
      </c>
      <c r="AN127" s="55" t="str">
        <f t="shared" si="93"/>
        <v>FIN</v>
      </c>
      <c r="AO127" s="55" t="str">
        <f t="shared" si="78"/>
        <v>OI</v>
      </c>
      <c r="AP127" s="55" t="str">
        <f t="shared" si="94"/>
        <v>IB</v>
      </c>
      <c r="AQ127" s="55" t="str">
        <f t="shared" si="79"/>
        <v>SI</v>
      </c>
      <c r="AR127" s="55" t="str">
        <f t="shared" si="80"/>
        <v>SS</v>
      </c>
      <c r="AS127" s="57" t="str">
        <f t="shared" si="81"/>
        <v>ROIC</v>
      </c>
      <c r="AT127" s="55" t="str">
        <f t="shared" si="82"/>
        <v>DR</v>
      </c>
      <c r="AU127" s="58" t="str">
        <f t="shared" si="83"/>
        <v>SOH</v>
      </c>
      <c r="AV127" s="55"/>
    </row>
    <row r="128" spans="1:48" s="62" customFormat="1" ht="14" customHeight="1" x14ac:dyDescent="0.2">
      <c r="A128" s="151" t="s">
        <v>389</v>
      </c>
      <c r="B128" s="152" t="s">
        <v>390</v>
      </c>
      <c r="C128" s="139" t="s">
        <v>391</v>
      </c>
      <c r="D128" s="153"/>
      <c r="E128" s="153">
        <v>1</v>
      </c>
      <c r="F128" s="154" t="s">
        <v>17230</v>
      </c>
      <c r="G128" s="151" t="e" vm="129">
        <v>#VALUE!</v>
      </c>
      <c r="H128" s="168" t="s">
        <v>46</v>
      </c>
      <c r="I128" s="154" t="str" cm="1">
        <f t="array" ref="I128">_FV(G128,"Description")</f>
        <v>Ikena Oncology, Inc. is a targeted oncology company, which develops medicines for patient groups with specific unmet needs. The Company lead targeted oncology product candidate, IK-930, is an oral small molecule inhibitor of the transcriptional enhanced associate domain, transcription factor in the Hippo signaling pathway. It is also combining IK-930 with other targeted therapies across several indications, including EGFR mutated non-small cell lung cancer and KRAS mutated cancers. The Company has initiated a first in human Phase I clinical trial of IK-930 in patients with advanced solid tumors with a high frequency of Hippo pathway alternations. Its clinical-stage programs also include product candidates in development to target immune signaling in the tumor microenvironment. IK-175 is an oral inhibitor of aryl hydrocarbon receptor, which it is evaluating in a Phase Ia/Ib clinical trial in solid tumors and in urothelial carcinomas as monotherapy and in combination with nivolumab.</v>
      </c>
      <c r="J128" s="125" cm="1">
        <f t="array" ref="J128">_FV(G128,"Market cap",TRUE)/1000000000</f>
        <v>0.1479306</v>
      </c>
      <c r="K128" s="99" cm="1">
        <f t="array" ref="K128">_FV(G128,"Price")</f>
        <v>4.08</v>
      </c>
      <c r="L128" s="74" t="s">
        <v>47</v>
      </c>
      <c r="M128" s="155" cm="1">
        <f t="array" ref="M128">_FV(G128,"Shares outstanding",TRUE)/1000000</f>
        <v>36.257489999999997</v>
      </c>
      <c r="N128" s="156">
        <v>14.78</v>
      </c>
      <c r="O128" s="159">
        <v>7.1999999999999995E-2</v>
      </c>
      <c r="P128" s="102" t="s">
        <v>13782</v>
      </c>
      <c r="Q128" s="157" t="s">
        <v>16839</v>
      </c>
      <c r="R128" s="157" t="s">
        <v>16840</v>
      </c>
      <c r="S128" s="158">
        <v>27.21</v>
      </c>
      <c r="T128" s="157" t="s">
        <v>16841</v>
      </c>
      <c r="U128" s="157" t="s">
        <v>16842</v>
      </c>
      <c r="V128" s="140" t="s">
        <v>14848</v>
      </c>
      <c r="W128" s="156" t="s">
        <v>14405</v>
      </c>
      <c r="X128" s="156">
        <v>7.11</v>
      </c>
      <c r="Y128" s="52" cm="1">
        <f t="array" ref="Y128">(K128-(_FV(G128,"52 week high",TRUE)))/(_FV(G128,"52 week high",TRUE))</f>
        <v>-0.65394402035623411</v>
      </c>
      <c r="Z128" s="52" cm="1">
        <f t="array" ref="Z128">(K128-(_FV(G128,"52 week low",TRUE)))/(_FV(G128,"52 week low",TRUE))</f>
        <v>1.1030927835051547</v>
      </c>
      <c r="AA128" s="8"/>
      <c r="AB128" s="55" t="str">
        <f t="shared" si="84"/>
        <v>Twitter</v>
      </c>
      <c r="AC128" s="55" t="str">
        <f t="shared" si="76"/>
        <v>Twitter</v>
      </c>
      <c r="AD128" s="56" t="str">
        <f>HYPERLINK(_xlfn.CONCAT("https://www.sec.gov/edgar/browse/?CIK=",(_xlfn.XLOOKUP(A128,CIK!$A$1:$A$99999,CIK!$B$1:$B$99999,,0))),"SEC")</f>
        <v>SEC</v>
      </c>
      <c r="AE128" s="55" t="str">
        <f t="shared" si="85"/>
        <v>BC</v>
      </c>
      <c r="AF128" s="56" t="str">
        <f t="shared" si="86"/>
        <v>News</v>
      </c>
      <c r="AG128" s="55" t="str">
        <f t="shared" si="87"/>
        <v>News</v>
      </c>
      <c r="AH128" s="56" t="str">
        <f t="shared" si="88"/>
        <v>News</v>
      </c>
      <c r="AI128" s="56" t="str">
        <f t="shared" si="89"/>
        <v>News</v>
      </c>
      <c r="AJ128" s="56" t="str">
        <f t="shared" si="90"/>
        <v>News</v>
      </c>
      <c r="AK128" s="55" t="str">
        <f t="shared" si="77"/>
        <v>News</v>
      </c>
      <c r="AL128" s="55" t="str">
        <f t="shared" si="91"/>
        <v>OC</v>
      </c>
      <c r="AM128" s="55" t="str">
        <f t="shared" si="92"/>
        <v>WW</v>
      </c>
      <c r="AN128" s="55" t="str">
        <f t="shared" si="93"/>
        <v>FIN</v>
      </c>
      <c r="AO128" s="55" t="str">
        <f t="shared" si="78"/>
        <v>OI</v>
      </c>
      <c r="AP128" s="55" t="str">
        <f t="shared" si="94"/>
        <v>IB</v>
      </c>
      <c r="AQ128" s="55" t="str">
        <f t="shared" si="79"/>
        <v>SI</v>
      </c>
      <c r="AR128" s="55" t="str">
        <f t="shared" si="80"/>
        <v>SS</v>
      </c>
      <c r="AS128" s="57" t="str">
        <f t="shared" si="81"/>
        <v>ROIC</v>
      </c>
      <c r="AT128" s="55" t="str">
        <f t="shared" si="82"/>
        <v>DR</v>
      </c>
      <c r="AU128" s="58" t="str">
        <f t="shared" si="83"/>
        <v>SOH</v>
      </c>
      <c r="AV128" s="55"/>
    </row>
    <row r="129" spans="1:48" s="62" customFormat="1" ht="16" customHeight="1" x14ac:dyDescent="0.2">
      <c r="A129" s="160" t="s">
        <v>404</v>
      </c>
      <c r="B129" s="152" t="s">
        <v>405</v>
      </c>
      <c r="C129" s="139" t="s">
        <v>406</v>
      </c>
      <c r="D129" s="153"/>
      <c r="E129" s="153">
        <v>1</v>
      </c>
      <c r="F129" s="154" t="s">
        <v>407</v>
      </c>
      <c r="G129" s="160" t="e" vm="130">
        <v>#VALUE!</v>
      </c>
      <c r="H129" s="168" t="s">
        <v>46</v>
      </c>
      <c r="I129" s="154" t="str" cm="1">
        <f t="array" ref="I129">_FV(G129,"Description")</f>
        <v>Genenta Science SpA is an Italy-based company engaged in clinical-stage biotechnology research. The Company focuses on the development of lentivirus-based gene and cell therapies in cancer. It uses gene-based cytokine delivery to activate the immune system within the tumor providing the anti-tumor response. The Company not only operates locally but also is present in global markets, including the United States.</v>
      </c>
      <c r="J129" s="125" cm="1">
        <f t="array" ref="J129">_FV(G129,"Market cap",TRUE)/1000000000</f>
        <v>0.10666249999999999</v>
      </c>
      <c r="K129" s="99" cm="1">
        <f t="array" ref="K129">_FV(G129,"Price")</f>
        <v>6.1</v>
      </c>
      <c r="L129" s="74" t="s">
        <v>47</v>
      </c>
      <c r="M129" s="155" cm="1">
        <f t="array" ref="M129">_FV(G129,"Shares outstanding",TRUE)/1000000</f>
        <v>18.21686</v>
      </c>
      <c r="N129" s="156">
        <v>11</v>
      </c>
      <c r="O129" s="159" t="s">
        <v>59</v>
      </c>
      <c r="P129" s="102" t="e">
        <v>#N/A</v>
      </c>
      <c r="Q129" s="157" t="e">
        <v>#N/A</v>
      </c>
      <c r="R129" s="157" t="e">
        <v>#N/A</v>
      </c>
      <c r="S129" s="158" t="e">
        <v>#N/A</v>
      </c>
      <c r="T129" s="157" t="e">
        <v>#N/A</v>
      </c>
      <c r="U129" s="157" t="e">
        <v>#N/A</v>
      </c>
      <c r="V129" s="140" t="e">
        <v>#N/A</v>
      </c>
      <c r="W129" s="156" t="s">
        <v>14529</v>
      </c>
      <c r="X129" s="156">
        <v>31.15</v>
      </c>
      <c r="Y129" s="52" cm="1">
        <f t="array" ref="Y129">(K129-(_FV(G129,"52 week high",TRUE)))/(_FV(G129,"52 week high",TRUE))</f>
        <v>-0.38071065989847719</v>
      </c>
      <c r="Z129" s="52" cm="1">
        <f t="array" ref="Z129">(K129-(_FV(G129,"52 week low",TRUE)))/(_FV(G129,"52 week low",TRUE))</f>
        <v>0.5641025641025641</v>
      </c>
      <c r="AA129" s="8"/>
      <c r="AB129" s="55" t="str">
        <f t="shared" si="84"/>
        <v>Twitter</v>
      </c>
      <c r="AC129" s="55" t="str">
        <f t="shared" si="76"/>
        <v>Twitter</v>
      </c>
      <c r="AD129" s="56" t="str">
        <f>HYPERLINK(_xlfn.CONCAT("https://www.sec.gov/edgar/browse/?CIK=",(_xlfn.XLOOKUP(A129,CIK!$A$1:$A$99999,CIK!$B$1:$B$99999,,0))),"SEC")</f>
        <v>SEC</v>
      </c>
      <c r="AE129" s="55" t="str">
        <f t="shared" si="85"/>
        <v>BC</v>
      </c>
      <c r="AF129" s="56" t="str">
        <f t="shared" si="86"/>
        <v>News</v>
      </c>
      <c r="AG129" s="55" t="str">
        <f t="shared" si="87"/>
        <v>News</v>
      </c>
      <c r="AH129" s="56" t="str">
        <f t="shared" si="88"/>
        <v>News</v>
      </c>
      <c r="AI129" s="56" t="str">
        <f t="shared" si="89"/>
        <v>News</v>
      </c>
      <c r="AJ129" s="56" t="str">
        <f t="shared" si="90"/>
        <v>News</v>
      </c>
      <c r="AK129" s="55" t="str">
        <f t="shared" si="77"/>
        <v>News</v>
      </c>
      <c r="AL129" s="55" t="str">
        <f t="shared" si="91"/>
        <v>OC</v>
      </c>
      <c r="AM129" s="55" t="str">
        <f t="shared" si="92"/>
        <v>WW</v>
      </c>
      <c r="AN129" s="55" t="str">
        <f t="shared" si="93"/>
        <v>FIN</v>
      </c>
      <c r="AO129" s="55" t="str">
        <f t="shared" si="78"/>
        <v>OI</v>
      </c>
      <c r="AP129" s="55" t="str">
        <f t="shared" si="94"/>
        <v>IB</v>
      </c>
      <c r="AQ129" s="55" t="str">
        <f t="shared" si="79"/>
        <v>SI</v>
      </c>
      <c r="AR129" s="55" t="str">
        <f t="shared" si="80"/>
        <v>SS</v>
      </c>
      <c r="AS129" s="57" t="str">
        <f t="shared" si="81"/>
        <v>ROIC</v>
      </c>
      <c r="AT129" s="55" t="str">
        <f t="shared" si="82"/>
        <v>DR</v>
      </c>
      <c r="AU129" s="58" t="str">
        <f t="shared" si="83"/>
        <v>SOH</v>
      </c>
      <c r="AV129" s="55"/>
    </row>
    <row r="130" spans="1:48" s="62" customFormat="1" ht="14" customHeight="1" x14ac:dyDescent="0.2">
      <c r="A130" s="151" t="s">
        <v>697</v>
      </c>
      <c r="B130" s="152" t="s">
        <v>698</v>
      </c>
      <c r="C130" s="139" t="s">
        <v>699</v>
      </c>
      <c r="D130" s="153" t="s">
        <v>58</v>
      </c>
      <c r="E130" s="153">
        <v>3</v>
      </c>
      <c r="F130" s="154" t="s">
        <v>700</v>
      </c>
      <c r="G130" s="151" t="e" vm="131">
        <v>#VALUE!</v>
      </c>
      <c r="H130" s="168" t="s">
        <v>46</v>
      </c>
      <c r="I130" s="154" t="str" cm="1">
        <f t="array" ref="I130">_FV(G130,"Description")</f>
        <v>Kronos Bio, Inc. is a clinical-stage biopharmaceutical company. The Company is focused on the discovery and development of cancer therapeutics designed to target dysregulated transcription. Its product engine focuses on dysregulated transcription factors and the transcriptional regulatory networks (TRNs) that drive their oncogenic activity. Its lead product candidate, entospletinib (ENTO), is an orally administered, selective spleen tyrosine kinase (SYK) inhibitor that is being developed for the treatment of acute myeloid leukemia (AML). Its second product candidate, KB-0742, is generated from its product engine’s small molecule microarray (SMM) platform. KB-0742 is designed to be an orally bioavailable inhibitor of CDK9 with a differentiated selectivity profile. Its KB-0742 is in advanced solid tumors with MYC genomic copy number gain (amplification).</v>
      </c>
      <c r="J130" s="125" cm="1">
        <f t="array" ref="J130">_FV(G130,"Market cap",TRUE)/1000000000</f>
        <v>0.1291593</v>
      </c>
      <c r="K130" s="99" cm="1">
        <f t="array" ref="K130">_FV(G130,"Price")</f>
        <v>2.27</v>
      </c>
      <c r="L130" s="74" t="s">
        <v>47</v>
      </c>
      <c r="M130" s="155" cm="1">
        <f t="array" ref="M130">_FV(G130,"Shares outstanding",TRUE)/1000000</f>
        <v>56.89837</v>
      </c>
      <c r="N130" s="156">
        <v>43.47</v>
      </c>
      <c r="O130" s="159">
        <v>8.5400000000000004E-2</v>
      </c>
      <c r="P130" s="102" t="s">
        <v>14226</v>
      </c>
      <c r="Q130" s="157" t="s">
        <v>16617</v>
      </c>
      <c r="R130" s="157" t="s">
        <v>16846</v>
      </c>
      <c r="S130" s="158">
        <v>31.43</v>
      </c>
      <c r="T130" s="157" t="s">
        <v>16847</v>
      </c>
      <c r="U130" s="157" t="s">
        <v>16848</v>
      </c>
      <c r="V130" s="140" t="s">
        <v>14848</v>
      </c>
      <c r="W130" s="156" t="s">
        <v>14361</v>
      </c>
      <c r="X130" s="156">
        <v>13.16</v>
      </c>
      <c r="Y130" s="52" cm="1">
        <f t="array" ref="Y130">(K130-(_FV(G130,"52 week high",TRUE)))/(_FV(G130,"52 week high",TRUE))</f>
        <v>-0.79250457038391231</v>
      </c>
      <c r="Z130" s="52" cm="1">
        <f t="array" ref="Z130">(K130-(_FV(G130,"52 week low",TRUE)))/(_FV(G130,"52 week low",TRUE))</f>
        <v>0.68148148148148135</v>
      </c>
      <c r="AA130" s="8"/>
      <c r="AB130" s="55" t="str">
        <f t="shared" si="84"/>
        <v>Twitter</v>
      </c>
      <c r="AC130" s="55" t="str">
        <f t="shared" si="76"/>
        <v>Twitter</v>
      </c>
      <c r="AD130" s="56" t="str">
        <f>HYPERLINK(_xlfn.CONCAT("https://www.sec.gov/edgar/browse/?CIK=",(_xlfn.XLOOKUP(A130,CIK!$A$1:$A$99999,CIK!$B$1:$B$99999,,0))),"SEC")</f>
        <v>SEC</v>
      </c>
      <c r="AE130" s="55" t="str">
        <f t="shared" si="85"/>
        <v>BC</v>
      </c>
      <c r="AF130" s="56" t="str">
        <f t="shared" si="86"/>
        <v>News</v>
      </c>
      <c r="AG130" s="55" t="str">
        <f t="shared" si="87"/>
        <v>News</v>
      </c>
      <c r="AH130" s="56" t="str">
        <f t="shared" si="88"/>
        <v>News</v>
      </c>
      <c r="AI130" s="56" t="str">
        <f t="shared" si="89"/>
        <v>News</v>
      </c>
      <c r="AJ130" s="56" t="str">
        <f t="shared" si="90"/>
        <v>News</v>
      </c>
      <c r="AK130" s="55" t="str">
        <f t="shared" si="77"/>
        <v>News</v>
      </c>
      <c r="AL130" s="55" t="str">
        <f t="shared" si="91"/>
        <v>OC</v>
      </c>
      <c r="AM130" s="55" t="str">
        <f t="shared" si="92"/>
        <v>WW</v>
      </c>
      <c r="AN130" s="55" t="str">
        <f t="shared" si="93"/>
        <v>FIN</v>
      </c>
      <c r="AO130" s="55" t="str">
        <f t="shared" si="78"/>
        <v>OI</v>
      </c>
      <c r="AP130" s="55" t="str">
        <f t="shared" si="94"/>
        <v>IB</v>
      </c>
      <c r="AQ130" s="55" t="str">
        <f t="shared" si="79"/>
        <v>SI</v>
      </c>
      <c r="AR130" s="55" t="str">
        <f t="shared" si="80"/>
        <v>SS</v>
      </c>
      <c r="AS130" s="57" t="str">
        <f t="shared" si="81"/>
        <v>ROIC</v>
      </c>
      <c r="AT130" s="55" t="str">
        <f t="shared" si="82"/>
        <v>DR</v>
      </c>
      <c r="AU130" s="58" t="str">
        <f t="shared" si="83"/>
        <v>SOH</v>
      </c>
      <c r="AV130" s="55"/>
    </row>
    <row r="131" spans="1:48" s="62" customFormat="1" ht="14" customHeight="1" x14ac:dyDescent="0.2">
      <c r="A131" s="151" t="s">
        <v>144</v>
      </c>
      <c r="B131" s="152" t="s">
        <v>145</v>
      </c>
      <c r="C131" s="139" t="s">
        <v>146</v>
      </c>
      <c r="D131" s="153"/>
      <c r="E131" s="153"/>
      <c r="F131" s="154" t="s">
        <v>147</v>
      </c>
      <c r="G131" s="151" t="e" vm="132">
        <v>#VALUE!</v>
      </c>
      <c r="H131" s="168" t="s">
        <v>46</v>
      </c>
      <c r="I131" s="162" t="str" cm="1">
        <f t="array" ref="I131">_FV(G131,"Description")</f>
        <v>BriaCell Therapeutics Corp. is an immuno-oncology biotechnology company. The Company is focused on developing treatments that boost the ability of the body’s own cancer-fighting cells to destroy cancerous tumors. Its lead drug candidate, Bria-IMT, is a targeted immunotherapy being developed for the treatment of advanced breast cancer. The Company is focused on conducting Phase I/IIa clinical trial of Bria-IMT in a combination study with immune checkpoint inhibitors such as the Incyte drugs retifanlimab, an anti-PD-1 antibody like pembrolizumab, and epacadostat. Bria-IMT is a genetically engineered human breast cancer cell line with features of immune cells and clinically applied as a targeted immunotherapy. The Company is also focused on development of Bria-OTS, which is an off-the-shelf personalized immunotherapy for breast cancer, and similar immunotherapy cell lines for other cancer indications. The Bria-OTS immunotherapy is based on a patient’s HLA-type.</v>
      </c>
      <c r="J131" s="125" cm="1">
        <f t="array" ref="J131">_FV(G131,"Market cap",TRUE)/1000000000</f>
        <v>0.14571419999999999</v>
      </c>
      <c r="K131" s="99" cm="1">
        <f t="array" ref="K131">_FV(G131,"Price")</f>
        <v>7.04</v>
      </c>
      <c r="L131" s="74" t="s">
        <v>47</v>
      </c>
      <c r="M131" s="155" cm="1">
        <f t="array" ref="M131">_FV(G131,"Shares outstanding",TRUE)/1000000</f>
        <v>15.51802</v>
      </c>
      <c r="N131" s="156">
        <v>11.55</v>
      </c>
      <c r="O131" s="159">
        <v>0.10299999999999999</v>
      </c>
      <c r="P131" s="102" t="s">
        <v>14385</v>
      </c>
      <c r="Q131" s="157" t="s">
        <v>15132</v>
      </c>
      <c r="R131" s="157" t="s">
        <v>16852</v>
      </c>
      <c r="S131" s="158">
        <v>29.58</v>
      </c>
      <c r="T131" s="157" t="s">
        <v>16853</v>
      </c>
      <c r="U131" s="157" t="s">
        <v>16854</v>
      </c>
      <c r="V131" s="140" t="s">
        <v>14848</v>
      </c>
      <c r="W131" s="156" t="s">
        <v>59</v>
      </c>
      <c r="X131" s="156">
        <v>39.24</v>
      </c>
      <c r="Y131" s="52" cm="1">
        <f t="array" ref="Y131">(K131-(_FV(G131,"52 week high",TRUE)))/(_FV(G131,"52 week high",TRUE))</f>
        <v>-0.41770057899090157</v>
      </c>
      <c r="Z131" s="52" cm="1">
        <f t="array" ref="Z131">(K131-(_FV(G131,"52 week low",TRUE)))/(_FV(G131,"52 week low",TRUE))</f>
        <v>0.73399014778325145</v>
      </c>
      <c r="AA131" s="8"/>
      <c r="AB131" s="55" t="str">
        <f t="shared" si="84"/>
        <v>Twitter</v>
      </c>
      <c r="AC131" s="55" t="str">
        <f t="shared" si="76"/>
        <v>Twitter</v>
      </c>
      <c r="AD131" s="56" t="str">
        <f>HYPERLINK(_xlfn.CONCAT("https://www.sec.gov/edgar/browse/?CIK=",(_xlfn.XLOOKUP(A131,CIK!$A$1:$A$99999,CIK!$B$1:$B$99999,,0))),"SEC")</f>
        <v>SEC</v>
      </c>
      <c r="AE131" s="55" t="str">
        <f t="shared" si="85"/>
        <v>BC</v>
      </c>
      <c r="AF131" s="56" t="str">
        <f t="shared" si="86"/>
        <v>News</v>
      </c>
      <c r="AG131" s="55" t="str">
        <f t="shared" si="87"/>
        <v>News</v>
      </c>
      <c r="AH131" s="56" t="str">
        <f t="shared" si="88"/>
        <v>News</v>
      </c>
      <c r="AI131" s="56" t="str">
        <f t="shared" si="89"/>
        <v>News</v>
      </c>
      <c r="AJ131" s="56" t="str">
        <f t="shared" si="90"/>
        <v>News</v>
      </c>
      <c r="AK131" s="55" t="str">
        <f t="shared" si="77"/>
        <v>News</v>
      </c>
      <c r="AL131" s="55" t="str">
        <f t="shared" si="91"/>
        <v>OC</v>
      </c>
      <c r="AM131" s="55" t="str">
        <f t="shared" si="92"/>
        <v>WW</v>
      </c>
      <c r="AN131" s="55" t="str">
        <f t="shared" si="93"/>
        <v>FIN</v>
      </c>
      <c r="AO131" s="55" t="str">
        <f t="shared" si="78"/>
        <v>OI</v>
      </c>
      <c r="AP131" s="55" t="str">
        <f t="shared" si="94"/>
        <v>IB</v>
      </c>
      <c r="AQ131" s="55" t="str">
        <f t="shared" si="79"/>
        <v>SI</v>
      </c>
      <c r="AR131" s="55" t="str">
        <f t="shared" si="80"/>
        <v>SS</v>
      </c>
      <c r="AS131" s="57" t="str">
        <f t="shared" si="81"/>
        <v>ROIC</v>
      </c>
      <c r="AT131" s="55" t="str">
        <f t="shared" si="82"/>
        <v>DR</v>
      </c>
      <c r="AU131" s="58" t="str">
        <f t="shared" si="83"/>
        <v>SOH</v>
      </c>
      <c r="AV131" s="55"/>
    </row>
    <row r="132" spans="1:48" s="62" customFormat="1" ht="14" customHeight="1" x14ac:dyDescent="0.2">
      <c r="A132" s="151" t="s">
        <v>330</v>
      </c>
      <c r="B132" s="152" t="s">
        <v>331</v>
      </c>
      <c r="C132" s="139" t="s">
        <v>332</v>
      </c>
      <c r="D132" s="153"/>
      <c r="E132" s="153">
        <v>1</v>
      </c>
      <c r="F132" s="154" t="s">
        <v>333</v>
      </c>
      <c r="G132" s="151" t="e" vm="133">
        <v>#VALUE!</v>
      </c>
      <c r="H132" s="168" t="s">
        <v>46</v>
      </c>
      <c r="I132" s="154" t="str" cm="1">
        <f t="array" ref="I132">_FV(G132,"Description")</f>
        <v>LAVA Therapeutics NV, formerly known as Lava Therapeutics BV, is a provider of biotechnology research and development services based in the Netherlands. The Company focuses of developing next generation Vdelta T cell engaging bispecific antibodies to fight cancer.</v>
      </c>
      <c r="J132" s="125" cm="1">
        <f t="array" ref="J132">_FV(G132,"Market cap",TRUE)/1000000000</f>
        <v>9.0960239999999998E-2</v>
      </c>
      <c r="K132" s="99" cm="1">
        <f t="array" ref="K132">_FV(G132,"Price")</f>
        <v>3.46</v>
      </c>
      <c r="L132" s="74" t="s">
        <v>47</v>
      </c>
      <c r="M132" s="155" cm="1">
        <f t="array" ref="M132">_FV(G132,"Shares outstanding",TRUE)/1000000</f>
        <v>26.289090000000002</v>
      </c>
      <c r="N132" s="156">
        <v>6.42</v>
      </c>
      <c r="O132" s="159">
        <v>5.0000000000000001E-4</v>
      </c>
      <c r="P132" s="102" t="s">
        <v>14277</v>
      </c>
      <c r="Q132" s="157" t="s">
        <v>16305</v>
      </c>
      <c r="R132" s="157" t="s">
        <v>16843</v>
      </c>
      <c r="S132" s="158">
        <v>16.23</v>
      </c>
      <c r="T132" s="157" t="s">
        <v>16844</v>
      </c>
      <c r="U132" s="157" t="s">
        <v>16845</v>
      </c>
      <c r="V132" s="140" t="s">
        <v>14848</v>
      </c>
      <c r="W132" s="156" t="s">
        <v>977</v>
      </c>
      <c r="X132" s="156">
        <v>8.27</v>
      </c>
      <c r="Y132" s="52" cm="1">
        <f t="array" ref="Y132">(K132-(_FV(G132,"52 week high",TRUE)))/(_FV(G132,"52 week high",TRUE))</f>
        <v>-0.53116531165311653</v>
      </c>
      <c r="Z132" s="52" cm="1">
        <f t="array" ref="Z132">(K132-(_FV(G132,"52 week low",TRUE)))/(_FV(G132,"52 week low",TRUE))</f>
        <v>0.51754385964912297</v>
      </c>
      <c r="AA132" s="8"/>
      <c r="AB132" s="55" t="str">
        <f t="shared" si="84"/>
        <v>Twitter</v>
      </c>
      <c r="AC132" s="55" t="str">
        <f t="shared" si="76"/>
        <v>Twitter</v>
      </c>
      <c r="AD132" s="56" t="str">
        <f>HYPERLINK(_xlfn.CONCAT("https://www.sec.gov/edgar/browse/?CIK=",(_xlfn.XLOOKUP(A132,CIK!$A$1:$A$99999,CIK!$B$1:$B$99999,,0))),"SEC")</f>
        <v>SEC</v>
      </c>
      <c r="AE132" s="55" t="str">
        <f t="shared" si="85"/>
        <v>BC</v>
      </c>
      <c r="AF132" s="56" t="str">
        <f t="shared" si="86"/>
        <v>News</v>
      </c>
      <c r="AG132" s="55" t="str">
        <f t="shared" si="87"/>
        <v>News</v>
      </c>
      <c r="AH132" s="56" t="str">
        <f t="shared" si="88"/>
        <v>News</v>
      </c>
      <c r="AI132" s="56" t="str">
        <f t="shared" si="89"/>
        <v>News</v>
      </c>
      <c r="AJ132" s="56" t="str">
        <f t="shared" si="90"/>
        <v>News</v>
      </c>
      <c r="AK132" s="55" t="str">
        <f t="shared" si="77"/>
        <v>News</v>
      </c>
      <c r="AL132" s="55" t="str">
        <f t="shared" si="91"/>
        <v>OC</v>
      </c>
      <c r="AM132" s="55" t="str">
        <f t="shared" si="92"/>
        <v>WW</v>
      </c>
      <c r="AN132" s="55" t="str">
        <f t="shared" si="93"/>
        <v>FIN</v>
      </c>
      <c r="AO132" s="55" t="str">
        <f t="shared" si="78"/>
        <v>OI</v>
      </c>
      <c r="AP132" s="55" t="str">
        <f t="shared" si="94"/>
        <v>IB</v>
      </c>
      <c r="AQ132" s="55" t="str">
        <f t="shared" si="79"/>
        <v>SI</v>
      </c>
      <c r="AR132" s="55" t="str">
        <f t="shared" si="80"/>
        <v>SS</v>
      </c>
      <c r="AS132" s="57" t="str">
        <f t="shared" si="81"/>
        <v>ROIC</v>
      </c>
      <c r="AT132" s="55" t="str">
        <f t="shared" si="82"/>
        <v>DR</v>
      </c>
      <c r="AU132" s="58" t="str">
        <f t="shared" si="83"/>
        <v>SOH</v>
      </c>
      <c r="AV132" s="55"/>
    </row>
    <row r="133" spans="1:48" s="62" customFormat="1" ht="14" customHeight="1" x14ac:dyDescent="0.2">
      <c r="A133" s="151" t="s">
        <v>636</v>
      </c>
      <c r="B133" s="152" t="s">
        <v>637</v>
      </c>
      <c r="C133" s="139" t="s">
        <v>638</v>
      </c>
      <c r="D133" s="153"/>
      <c r="E133" s="153">
        <v>2</v>
      </c>
      <c r="F133" s="178" t="s">
        <v>639</v>
      </c>
      <c r="G133" s="151" t="e" vm="134">
        <v>#VALUE!</v>
      </c>
      <c r="H133" s="168" t="s">
        <v>46</v>
      </c>
      <c r="I133" s="154" t="str" cm="1">
        <f t="array" ref="I133">_FV(G133,"Description")</f>
        <v>Verastem, Inc. is a biopharmaceutical company. The Company's pipeline is focused on anticancer agents that inhibit critical signaling pathways in cancer that promote cancer cell survival and tumor growth, particularly RAF/MEK inhibition and FAK inhibition. Its advanced product candidates, VS-6766 and defactinib, are being investigated in both preclinical and clinical studies for the treatment of various solid tumors, including, low-grade serous ovarian cancer (LGSOC), non-small cell lung cancer (NSCLC), colorectal cancer (CRC), pancreatic cancer, uveal melanoma, and endometrial cancer. VS-6766 is an orally available small molecule RAF/MEK clamp. VS-6766 is a dual RAF/MEK clamp that blocks both MEK kinase activity and the ability of RAF to phosphorylate MEK. Defactinib is an oral small molecule inhibitor of FAK and proline-rich tyrosine kinase (PYK2) that is being evaluated as a potential combination therapy for various solid tumors.</v>
      </c>
      <c r="J133" s="125" cm="1">
        <f t="array" ref="J133">_FV(G133,"Market cap",TRUE)/1000000000</f>
        <v>0.1239326</v>
      </c>
      <c r="K133" s="99" cm="1">
        <f t="array" ref="K133">_FV(G133,"Price")</f>
        <v>0.58989999999999998</v>
      </c>
      <c r="L133" s="74" t="s">
        <v>47</v>
      </c>
      <c r="M133" s="155" cm="1">
        <f t="array" ref="M133">_FV(G133,"Shares outstanding",TRUE)/1000000</f>
        <v>210.0909</v>
      </c>
      <c r="N133" s="156">
        <v>143.79</v>
      </c>
      <c r="O133" s="159">
        <v>1.0200000000000001E-2</v>
      </c>
      <c r="P133" s="102" t="s">
        <v>14011</v>
      </c>
      <c r="Q133" s="157" t="s">
        <v>16368</v>
      </c>
      <c r="R133" s="157" t="s">
        <v>16855</v>
      </c>
      <c r="S133" s="158">
        <v>17.52</v>
      </c>
      <c r="T133" s="157" t="s">
        <v>16856</v>
      </c>
      <c r="U133" s="157" t="s">
        <v>16857</v>
      </c>
      <c r="V133" s="140" t="s">
        <v>14848</v>
      </c>
      <c r="W133" s="156" t="s">
        <v>2287</v>
      </c>
      <c r="X133" s="156">
        <v>4.97</v>
      </c>
      <c r="Y133" s="52" cm="1">
        <f t="array" ref="Y133">(K133-(_FV(G133,"52 week high",TRUE)))/(_FV(G133,"52 week high",TRUE))</f>
        <v>-0.72305164319248816</v>
      </c>
      <c r="Z133" s="52" cm="1">
        <f t="array" ref="Z133">(K133-(_FV(G133,"52 week low",TRUE)))/(_FV(G133,"52 week low",TRUE))</f>
        <v>1.0376511226252159</v>
      </c>
      <c r="AA133" s="8"/>
      <c r="AB133" s="55" t="str">
        <f t="shared" si="84"/>
        <v>Twitter</v>
      </c>
      <c r="AC133" s="55" t="str">
        <f t="shared" si="76"/>
        <v>Twitter</v>
      </c>
      <c r="AD133" s="56" t="str">
        <f>HYPERLINK(_xlfn.CONCAT("https://www.sec.gov/edgar/browse/?CIK=",(_xlfn.XLOOKUP(A133,CIK!$A$1:$A$99999,CIK!$B$1:$B$99999,,0))),"SEC")</f>
        <v>SEC</v>
      </c>
      <c r="AE133" s="55" t="str">
        <f t="shared" si="85"/>
        <v>BC</v>
      </c>
      <c r="AF133" s="56" t="str">
        <f t="shared" si="86"/>
        <v>News</v>
      </c>
      <c r="AG133" s="55" t="str">
        <f t="shared" si="87"/>
        <v>News</v>
      </c>
      <c r="AH133" s="56" t="str">
        <f t="shared" si="88"/>
        <v>News</v>
      </c>
      <c r="AI133" s="56" t="str">
        <f t="shared" si="89"/>
        <v>News</v>
      </c>
      <c r="AJ133" s="56" t="str">
        <f t="shared" si="90"/>
        <v>News</v>
      </c>
      <c r="AK133" s="55" t="str">
        <f t="shared" si="77"/>
        <v>News</v>
      </c>
      <c r="AL133" s="55" t="str">
        <f t="shared" si="91"/>
        <v>OC</v>
      </c>
      <c r="AM133" s="55" t="str">
        <f t="shared" si="92"/>
        <v>WW</v>
      </c>
      <c r="AN133" s="55" t="str">
        <f t="shared" si="93"/>
        <v>FIN</v>
      </c>
      <c r="AO133" s="55" t="str">
        <f t="shared" si="78"/>
        <v>OI</v>
      </c>
      <c r="AP133" s="55" t="str">
        <f t="shared" si="94"/>
        <v>IB</v>
      </c>
      <c r="AQ133" s="55" t="str">
        <f t="shared" si="79"/>
        <v>SI</v>
      </c>
      <c r="AR133" s="55" t="str">
        <f t="shared" si="80"/>
        <v>SS</v>
      </c>
      <c r="AS133" s="57" t="str">
        <f t="shared" si="81"/>
        <v>ROIC</v>
      </c>
      <c r="AT133" s="55" t="str">
        <f t="shared" si="82"/>
        <v>DR</v>
      </c>
      <c r="AU133" s="58" t="str">
        <f t="shared" si="83"/>
        <v>SOH</v>
      </c>
      <c r="AV133" s="55"/>
    </row>
    <row r="134" spans="1:48" s="62" customFormat="1" ht="16" x14ac:dyDescent="0.2">
      <c r="A134" s="151" t="s">
        <v>373</v>
      </c>
      <c r="B134" s="152" t="s">
        <v>374</v>
      </c>
      <c r="C134" s="139" t="s">
        <v>375</v>
      </c>
      <c r="D134" s="153"/>
      <c r="E134" s="153"/>
      <c r="F134" s="154" t="s">
        <v>17258</v>
      </c>
      <c r="G134" s="151" t="e" vm="135">
        <v>#VALUE!</v>
      </c>
      <c r="H134" s="168" t="s">
        <v>46</v>
      </c>
      <c r="I134" s="154" t="str" cm="1">
        <f t="array" ref="I134">_FV(G134,"Description")</f>
        <v>Genprex, Inc. is a clinical-stage gene therapy company. The Company is focused on developing treatments for cancer and diabetes. The Company's lead cancer drug candidate, REQORSA Immunogen therapy drug (also referred to as GPX-001), is being developed to treat non-small cell lung cancer (NSCLC) and small cell lung cancer (SCLC). The active agent in REQORSA is a TUSC2 gene expressing plasmid that is encapsulated in a DOTAP cholesterol nanoparticle. TUSC2 is a multifunctional gene that helps in cancer suppression and normal cell regulation. The Company utilizes its ONCOPREX Nanoparticle Delivery System to deliver the TUSC2 gene expressing plasmid to cancer cells. Its diabetes gene therapy, also referred to as GPX-002, is designed to work by transforming alpha cells in the pancreas into functional beta-like cells, which can produce insulin but are distinct enough from beta cells to evade the body's immune system.</v>
      </c>
      <c r="J134" s="125" cm="1">
        <f t="array" ref="J134">_FV(G134,"Market cap",TRUE)/1000000000</f>
        <v>6.2783510000000001E-2</v>
      </c>
      <c r="K134" s="99" cm="1">
        <f t="array" ref="K134">_FV(G134,"Price")</f>
        <v>1.3072999999999999</v>
      </c>
      <c r="L134" s="74" t="s">
        <v>47</v>
      </c>
      <c r="M134" s="155" cm="1">
        <f t="array" ref="M134">_FV(G134,"Shares outstanding",TRUE)/1000000</f>
        <v>48.025320000000001</v>
      </c>
      <c r="N134" s="156">
        <v>47.26</v>
      </c>
      <c r="O134" s="159">
        <v>3.1399999999999997E-2</v>
      </c>
      <c r="P134" s="102" t="s">
        <v>14093</v>
      </c>
      <c r="Q134" s="157" t="s">
        <v>15789</v>
      </c>
      <c r="R134" s="157" t="s">
        <v>16874</v>
      </c>
      <c r="S134" s="158">
        <v>13.58</v>
      </c>
      <c r="T134" s="157" t="s">
        <v>16860</v>
      </c>
      <c r="U134" s="157" t="s">
        <v>16875</v>
      </c>
      <c r="V134" s="140" t="s">
        <v>14848</v>
      </c>
      <c r="W134" s="156" t="s">
        <v>59</v>
      </c>
      <c r="X134" s="156">
        <v>10.71</v>
      </c>
      <c r="Y134" s="52" cm="1">
        <f t="array" ref="Y134">(K134-(_FV(G134,"52 week high",TRUE)))/(_FV(G134,"52 week high",TRUE))</f>
        <v>-0.51037453183520598</v>
      </c>
      <c r="Z134" s="52" cm="1">
        <f t="array" ref="Z134">(K134-(_FV(G134,"52 week low",TRUE)))/(_FV(G134,"52 week low",TRUE))</f>
        <v>0.34773195876288654</v>
      </c>
      <c r="AA134" s="8"/>
      <c r="AB134" s="55" t="str">
        <f t="shared" si="84"/>
        <v>Twitter</v>
      </c>
      <c r="AC134" s="55" t="str">
        <f t="shared" si="76"/>
        <v>Twitter</v>
      </c>
      <c r="AD134" s="56" t="str">
        <f>HYPERLINK(_xlfn.CONCAT("https://www.sec.gov/edgar/browse/?CIK=",(_xlfn.XLOOKUP(A134,CIK!$A$1:$A$99999,CIK!$B$1:$B$99999,,0))),"SEC")</f>
        <v>SEC</v>
      </c>
      <c r="AE134" s="55" t="str">
        <f t="shared" si="85"/>
        <v>BC</v>
      </c>
      <c r="AF134" s="56" t="str">
        <f t="shared" si="86"/>
        <v>News</v>
      </c>
      <c r="AG134" s="55" t="str">
        <f t="shared" si="87"/>
        <v>News</v>
      </c>
      <c r="AH134" s="56" t="str">
        <f t="shared" si="88"/>
        <v>News</v>
      </c>
      <c r="AI134" s="56" t="str">
        <f t="shared" si="89"/>
        <v>News</v>
      </c>
      <c r="AJ134" s="56" t="str">
        <f t="shared" si="90"/>
        <v>News</v>
      </c>
      <c r="AK134" s="55" t="str">
        <f t="shared" si="77"/>
        <v>News</v>
      </c>
      <c r="AL134" s="55" t="str">
        <f t="shared" si="91"/>
        <v>OC</v>
      </c>
      <c r="AM134" s="55" t="str">
        <f t="shared" si="92"/>
        <v>WW</v>
      </c>
      <c r="AN134" s="55" t="str">
        <f t="shared" si="93"/>
        <v>FIN</v>
      </c>
      <c r="AO134" s="55" t="str">
        <f t="shared" si="78"/>
        <v>OI</v>
      </c>
      <c r="AP134" s="55" t="str">
        <f t="shared" si="94"/>
        <v>IB</v>
      </c>
      <c r="AQ134" s="55" t="str">
        <f t="shared" si="79"/>
        <v>SI</v>
      </c>
      <c r="AR134" s="55" t="str">
        <f t="shared" si="80"/>
        <v>SS</v>
      </c>
      <c r="AS134" s="57" t="str">
        <f t="shared" si="81"/>
        <v>ROIC</v>
      </c>
      <c r="AT134" s="55" t="str">
        <f t="shared" si="82"/>
        <v>DR</v>
      </c>
      <c r="AU134" s="58" t="str">
        <f t="shared" si="83"/>
        <v>SOH</v>
      </c>
      <c r="AV134" s="55"/>
    </row>
    <row r="135" spans="1:48" s="63" customFormat="1" ht="16" x14ac:dyDescent="0.2">
      <c r="A135" s="151" t="s">
        <v>739</v>
      </c>
      <c r="B135" s="152" t="s">
        <v>740</v>
      </c>
      <c r="C135" s="139" t="s">
        <v>737</v>
      </c>
      <c r="D135" s="153"/>
      <c r="E135" s="153"/>
      <c r="F135" s="154" t="s">
        <v>17231</v>
      </c>
      <c r="G135" s="151" t="e" vm="136">
        <v>#VALUE!</v>
      </c>
      <c r="H135" s="168" t="s">
        <v>46</v>
      </c>
      <c r="I135" s="154" t="str" cm="1">
        <f t="array" ref="I135">_FV(G135,"Description")</f>
        <v>Mereo BioPharma Group plc is a United Kingdom-based biopharmaceutical company. The Company is focused on the development of therapeutics that aim to improve outcomes for oncology and rare diseases and focuses on commercializing selected rare disease programs. Its portfolio consists of six clinical-stage product candidates two of which, Etigilimab (MPH-313) and Alvelestat (MPH-966), are in ongoing clinical studies. Its lead oncology product candidate, MPH-313 is an anti-T-cell immunoreceptor with Ig and ITIM domains (TIGIT) antibody. Its second oncology product, Navicixizumab (OMP-305B83) is used for the treatment of late line ovarian cancer. Its rare disease product candidates are Alvelestat, is for the treatment of severe alpha-1 antitrypsin deficiency (AATD). Its Setrusumab (BPS-804) is an antibody designed to inhibit sclerostin, a protein that inhibits the activity of bone-forming cells. Its other product candidates include Acumapimod (BCT-197) and Leflutrozole (BGS-649).</v>
      </c>
      <c r="J135" s="125" cm="1">
        <f t="array" ref="J135">_FV(G135,"Market cap",TRUE)/1000000000</f>
        <v>0.1212361</v>
      </c>
      <c r="K135" s="99" cm="1">
        <f t="array" ref="K135">_FV(G135,"Price")</f>
        <v>0.97</v>
      </c>
      <c r="L135" s="74" t="s">
        <v>47</v>
      </c>
      <c r="M135" s="155" cm="1">
        <f t="array" ref="M135">_FV(G135,"Shares outstanding",TRUE)/1000000</f>
        <v>124.98569999999999</v>
      </c>
      <c r="N135" s="156">
        <v>54.82</v>
      </c>
      <c r="O135" s="159" t="s">
        <v>59</v>
      </c>
      <c r="P135" s="102" t="s">
        <v>13853</v>
      </c>
      <c r="Q135" s="157" t="s">
        <v>14869</v>
      </c>
      <c r="R135" s="157" t="s">
        <v>16849</v>
      </c>
      <c r="S135" s="158" t="s">
        <v>14848</v>
      </c>
      <c r="T135" s="157" t="s">
        <v>16850</v>
      </c>
      <c r="U135" s="157" t="s">
        <v>16851</v>
      </c>
      <c r="V135" s="140" t="s">
        <v>14848</v>
      </c>
      <c r="W135" s="156" t="s">
        <v>14519</v>
      </c>
      <c r="X135" s="156">
        <v>2.3199999999999998</v>
      </c>
      <c r="Y135" s="52" cm="1">
        <f t="array" ref="Y135">(K135-(_FV(G135,"52 week high",TRUE)))/(_FV(G135,"52 week high",TRUE))</f>
        <v>-0.4756756756756757</v>
      </c>
      <c r="Z135" s="52" cm="1">
        <f t="array" ref="Z135">(K135-(_FV(G135,"52 week low",TRUE)))/(_FV(G135,"52 week low",TRUE))</f>
        <v>2.2225913621262459</v>
      </c>
      <c r="AA135" s="8"/>
      <c r="AB135" s="55" t="str">
        <f t="shared" si="84"/>
        <v>Twitter</v>
      </c>
      <c r="AC135" s="55" t="str">
        <f t="shared" si="76"/>
        <v>Twitter</v>
      </c>
      <c r="AD135" s="56" t="str">
        <f>HYPERLINK(_xlfn.CONCAT("https://www.sec.gov/edgar/browse/?CIK=",(_xlfn.XLOOKUP(A135,CIK!$A$1:$A$99999,CIK!$B$1:$B$99999,,0))),"SEC")</f>
        <v>SEC</v>
      </c>
      <c r="AE135" s="55" t="str">
        <f t="shared" si="85"/>
        <v>BC</v>
      </c>
      <c r="AF135" s="56" t="str">
        <f t="shared" si="86"/>
        <v>News</v>
      </c>
      <c r="AG135" s="55" t="str">
        <f t="shared" si="87"/>
        <v>News</v>
      </c>
      <c r="AH135" s="56" t="str">
        <f t="shared" si="88"/>
        <v>News</v>
      </c>
      <c r="AI135" s="56" t="str">
        <f t="shared" si="89"/>
        <v>News</v>
      </c>
      <c r="AJ135" s="56" t="str">
        <f t="shared" si="90"/>
        <v>News</v>
      </c>
      <c r="AK135" s="55" t="str">
        <f t="shared" si="77"/>
        <v>News</v>
      </c>
      <c r="AL135" s="55" t="str">
        <f t="shared" si="91"/>
        <v>OC</v>
      </c>
      <c r="AM135" s="55" t="str">
        <f t="shared" si="92"/>
        <v>WW</v>
      </c>
      <c r="AN135" s="55" t="str">
        <f t="shared" si="93"/>
        <v>FIN</v>
      </c>
      <c r="AO135" s="55" t="str">
        <f t="shared" si="78"/>
        <v>OI</v>
      </c>
      <c r="AP135" s="55" t="str">
        <f t="shared" si="94"/>
        <v>IB</v>
      </c>
      <c r="AQ135" s="55" t="str">
        <f t="shared" si="79"/>
        <v>SI</v>
      </c>
      <c r="AR135" s="55" t="str">
        <f t="shared" si="80"/>
        <v>SS</v>
      </c>
      <c r="AS135" s="57" t="str">
        <f t="shared" si="81"/>
        <v>ROIC</v>
      </c>
      <c r="AT135" s="55" t="str">
        <f t="shared" si="82"/>
        <v>DR</v>
      </c>
      <c r="AU135" s="58" t="str">
        <f t="shared" si="83"/>
        <v>SOH</v>
      </c>
      <c r="AV135" s="55"/>
    </row>
    <row r="136" spans="1:48" s="62" customFormat="1" ht="16" x14ac:dyDescent="0.2">
      <c r="A136" s="151" t="s">
        <v>555</v>
      </c>
      <c r="B136" s="152" t="s">
        <v>556</v>
      </c>
      <c r="C136" s="139" t="s">
        <v>554</v>
      </c>
      <c r="D136" s="153"/>
      <c r="E136" s="153">
        <v>1</v>
      </c>
      <c r="F136" s="154" t="s">
        <v>557</v>
      </c>
      <c r="G136" s="151" t="e" vm="137">
        <v>#VALUE!</v>
      </c>
      <c r="H136" s="168" t="s">
        <v>46</v>
      </c>
      <c r="I136" s="154" t="str" cm="1">
        <f t="array" ref="I136">_FV(G136,"Description")</f>
        <v>MiNK Therapeutics, Inc. is a biopharmaceutical company. The Company is specialized in discovery, development and commercialization of allogeneic, off-the-shelf, invariant natural killer T (iNKT) cell therapies to treat cancer and other immune-mediated diseases. iNKT cells are a T cell population that combine durable memory responses with the rapid cytolytic features of natural killer (NK) cells. iNKT cells offer therapeutic advantages as a platform for allogeneic therapy in that the cells naturally home to tissues, aid clearance of tumors and infected cells and suppress graft-versus-host-disease (GvHD). The Company offers platform, which is designed for reproducible manufacturing for off-the-shelf delivery. Its product candidate, AGENT-797, is an off-the-shelf, allogeneic, native iNKT cell therapy that is in multiple Phase I clinical trials, which is used for the treatment of multiple myeloma.</v>
      </c>
      <c r="J136" s="125" cm="1">
        <f t="array" ref="J136">_FV(G136,"Market cap",TRUE)/1000000000</f>
        <v>7.7031920000000004E-2</v>
      </c>
      <c r="K136" s="99" cm="1">
        <f t="array" ref="K136">_FV(G136,"Price")</f>
        <v>2.2799999999999998</v>
      </c>
      <c r="L136" s="74" t="s">
        <v>47</v>
      </c>
      <c r="M136" s="155" cm="1">
        <f t="array" ref="M136">_FV(G136,"Shares outstanding",TRUE)/1000000</f>
        <v>33.78593</v>
      </c>
      <c r="N136" s="156">
        <v>4.68</v>
      </c>
      <c r="O136" s="159">
        <v>2.07E-2</v>
      </c>
      <c r="P136" s="102" t="s">
        <v>14329</v>
      </c>
      <c r="Q136" s="157" t="s">
        <v>16859</v>
      </c>
      <c r="R136" s="157" t="s">
        <v>16860</v>
      </c>
      <c r="S136" s="158">
        <v>9.74</v>
      </c>
      <c r="T136" s="157" t="s">
        <v>16861</v>
      </c>
      <c r="U136" s="157" t="s">
        <v>16862</v>
      </c>
      <c r="V136" s="140" t="s">
        <v>14848</v>
      </c>
      <c r="W136" s="156" t="s">
        <v>59</v>
      </c>
      <c r="X136" s="156">
        <v>1.33</v>
      </c>
      <c r="Y136" s="52" cm="1">
        <f t="array" ref="Y136">(K136-(_FV(G136,"52 week high",TRUE)))/(_FV(G136,"52 week high",TRUE))</f>
        <v>-0.47222222222222232</v>
      </c>
      <c r="Z136" s="52" cm="1">
        <f t="array" ref="Z136">(K136-(_FV(G136,"52 week low",TRUE)))/(_FV(G136,"52 week low",TRUE))</f>
        <v>1.0917431192660547</v>
      </c>
      <c r="AA136" s="8"/>
      <c r="AB136" s="55" t="str">
        <f t="shared" si="84"/>
        <v>Twitter</v>
      </c>
      <c r="AC136" s="55" t="str">
        <f t="shared" si="76"/>
        <v>Twitter</v>
      </c>
      <c r="AD136" s="56" t="str">
        <f>HYPERLINK(_xlfn.CONCAT("https://www.sec.gov/edgar/browse/?CIK=",(_xlfn.XLOOKUP(A136,CIK!$A$1:$A$99999,CIK!$B$1:$B$99999,,0))),"SEC")</f>
        <v>SEC</v>
      </c>
      <c r="AE136" s="55" t="str">
        <f t="shared" si="85"/>
        <v>BC</v>
      </c>
      <c r="AF136" s="56" t="str">
        <f t="shared" si="86"/>
        <v>News</v>
      </c>
      <c r="AG136" s="55" t="str">
        <f t="shared" si="87"/>
        <v>News</v>
      </c>
      <c r="AH136" s="56" t="str">
        <f t="shared" si="88"/>
        <v>News</v>
      </c>
      <c r="AI136" s="56" t="str">
        <f t="shared" si="89"/>
        <v>News</v>
      </c>
      <c r="AJ136" s="56" t="str">
        <f t="shared" si="90"/>
        <v>News</v>
      </c>
      <c r="AK136" s="55" t="str">
        <f t="shared" si="77"/>
        <v>News</v>
      </c>
      <c r="AL136" s="55" t="str">
        <f t="shared" si="91"/>
        <v>OC</v>
      </c>
      <c r="AM136" s="55" t="str">
        <f t="shared" si="92"/>
        <v>WW</v>
      </c>
      <c r="AN136" s="55" t="str">
        <f t="shared" si="93"/>
        <v>FIN</v>
      </c>
      <c r="AO136" s="55" t="str">
        <f t="shared" si="78"/>
        <v>OI</v>
      </c>
      <c r="AP136" s="55" t="str">
        <f t="shared" si="94"/>
        <v>IB</v>
      </c>
      <c r="AQ136" s="55" t="str">
        <f t="shared" si="79"/>
        <v>SI</v>
      </c>
      <c r="AR136" s="55" t="str">
        <f t="shared" si="80"/>
        <v>SS</v>
      </c>
      <c r="AS136" s="57" t="str">
        <f t="shared" si="81"/>
        <v>ROIC</v>
      </c>
      <c r="AT136" s="55" t="str">
        <f t="shared" si="82"/>
        <v>DR</v>
      </c>
      <c r="AU136" s="58" t="str">
        <f t="shared" si="83"/>
        <v>SOH</v>
      </c>
      <c r="AV136" s="55"/>
    </row>
    <row r="137" spans="1:48" s="62" customFormat="1" ht="14" customHeight="1" x14ac:dyDescent="0.2">
      <c r="A137" s="151" t="s">
        <v>297</v>
      </c>
      <c r="B137" s="152" t="s">
        <v>298</v>
      </c>
      <c r="C137" s="139" t="s">
        <v>299</v>
      </c>
      <c r="D137" s="153"/>
      <c r="E137" s="153">
        <v>3</v>
      </c>
      <c r="F137" s="154" t="s">
        <v>300</v>
      </c>
      <c r="G137" s="151" t="e" vm="138">
        <v>#VALUE!</v>
      </c>
      <c r="H137" s="168" t="s">
        <v>46</v>
      </c>
      <c r="I137" s="154" t="str" cm="1">
        <f t="array" ref="I137">_FV(G137,"Description")</f>
        <v>Aravive, Inc. is a clinical-stage oncology company. The Company is focused on developing treatments designed to halt the progression of life-threatening diseases, including cancer and fibrosis. Its lead product candidate, AVB-500, is an ultrahigh-affinity, decoy protein that targets the GAS6-AXL signaling pathway associated with tumor cell growth, tumor metastasis, resistance to treatment, and decreased survival. The Company is evaluating AVB-500 in a registrational Phase III trial in platinum resistant ovarian cancer, a Phase Ib/2 trial in second line plus, clear cell renal cell carcinoma (ccRCC), and a Phase Ib/2 trial in first-line treatment of pancreatic adenocarcinoma. The Company’s lead candidate, Aravive-S6 (AVB-S6)-500, is a GAS6 binding protein and AXL decoy receptor. It is a Fc-fusion protein designed to block the activation of the growth arrest-specific 6 (GAS6)-AXL signaling pathway by intercepting the binding of GAS6 to its receptor AXL.</v>
      </c>
      <c r="J137" s="125" cm="1">
        <f t="array" ref="J137">_FV(G137,"Market cap",TRUE)/1000000000</f>
        <v>0.10409880000000001</v>
      </c>
      <c r="K137" s="99" cm="1">
        <f t="array" ref="K137">_FV(G137,"Price")</f>
        <v>1.74</v>
      </c>
      <c r="L137" s="74" t="s">
        <v>47</v>
      </c>
      <c r="M137" s="155" cm="1">
        <f t="array" ref="M137">_FV(G137,"Shares outstanding",TRUE)/1000000</f>
        <v>59.826880000000003</v>
      </c>
      <c r="N137" s="156">
        <v>17.75</v>
      </c>
      <c r="O137" s="159">
        <v>2.0400000000000001E-2</v>
      </c>
      <c r="P137" s="102" t="s">
        <v>14121</v>
      </c>
      <c r="Q137" s="157" t="s">
        <v>16371</v>
      </c>
      <c r="R137" s="157" t="s">
        <v>16870</v>
      </c>
      <c r="S137" s="158">
        <v>8.7799999999999994</v>
      </c>
      <c r="T137" s="157" t="s">
        <v>16871</v>
      </c>
      <c r="U137" s="157" t="s">
        <v>16872</v>
      </c>
      <c r="V137" s="140" t="s">
        <v>16873</v>
      </c>
      <c r="W137" s="156" t="s">
        <v>14500</v>
      </c>
      <c r="X137" s="156">
        <v>1.6</v>
      </c>
      <c r="Y137" s="52" cm="1">
        <f t="array" ref="Y137">(K137-(_FV(G137,"52 week high",TRUE)))/(_FV(G137,"52 week high",TRUE))</f>
        <v>-0.27499999999999997</v>
      </c>
      <c r="Z137" s="52" cm="1">
        <f t="array" ref="Z137">(K137-(_FV(G137,"52 week low",TRUE)))/(_FV(G137,"52 week low",TRUE))</f>
        <v>1.9994828477848647</v>
      </c>
      <c r="AA137" s="8"/>
      <c r="AB137" s="55" t="str">
        <f t="shared" si="84"/>
        <v>Twitter</v>
      </c>
      <c r="AC137" s="55" t="str">
        <f t="shared" si="76"/>
        <v>Twitter</v>
      </c>
      <c r="AD137" s="56" t="str">
        <f>HYPERLINK(_xlfn.CONCAT("https://www.sec.gov/edgar/browse/?CIK=",(_xlfn.XLOOKUP(A137,CIK!$A$1:$A$99999,CIK!$B$1:$B$99999,,0))),"SEC")</f>
        <v>SEC</v>
      </c>
      <c r="AE137" s="55" t="str">
        <f t="shared" si="85"/>
        <v>BC</v>
      </c>
      <c r="AF137" s="56" t="str">
        <f t="shared" si="86"/>
        <v>News</v>
      </c>
      <c r="AG137" s="55" t="str">
        <f t="shared" si="87"/>
        <v>News</v>
      </c>
      <c r="AH137" s="56" t="str">
        <f t="shared" si="88"/>
        <v>News</v>
      </c>
      <c r="AI137" s="56" t="str">
        <f t="shared" si="89"/>
        <v>News</v>
      </c>
      <c r="AJ137" s="56" t="str">
        <f t="shared" si="90"/>
        <v>News</v>
      </c>
      <c r="AK137" s="55" t="str">
        <f t="shared" si="77"/>
        <v>News</v>
      </c>
      <c r="AL137" s="55" t="str">
        <f t="shared" si="91"/>
        <v>OC</v>
      </c>
      <c r="AM137" s="55" t="str">
        <f t="shared" si="92"/>
        <v>WW</v>
      </c>
      <c r="AN137" s="55" t="str">
        <f t="shared" si="93"/>
        <v>FIN</v>
      </c>
      <c r="AO137" s="55" t="str">
        <f t="shared" si="78"/>
        <v>OI</v>
      </c>
      <c r="AP137" s="55" t="str">
        <f t="shared" si="94"/>
        <v>IB</v>
      </c>
      <c r="AQ137" s="55" t="str">
        <f t="shared" si="79"/>
        <v>SI</v>
      </c>
      <c r="AR137" s="55" t="str">
        <f t="shared" si="80"/>
        <v>SS</v>
      </c>
      <c r="AS137" s="57" t="str">
        <f t="shared" si="81"/>
        <v>ROIC</v>
      </c>
      <c r="AT137" s="55" t="str">
        <f t="shared" si="82"/>
        <v>DR</v>
      </c>
      <c r="AU137" s="58" t="str">
        <f t="shared" si="83"/>
        <v>SOH</v>
      </c>
      <c r="AV137" s="55"/>
    </row>
    <row r="138" spans="1:48" s="62" customFormat="1" ht="14" customHeight="1" x14ac:dyDescent="0.2">
      <c r="A138" s="151" t="s">
        <v>435</v>
      </c>
      <c r="B138" s="152" t="s">
        <v>436</v>
      </c>
      <c r="C138" s="139" t="s">
        <v>437</v>
      </c>
      <c r="D138" s="153"/>
      <c r="E138" s="153">
        <v>2</v>
      </c>
      <c r="F138" s="154" t="s">
        <v>438</v>
      </c>
      <c r="G138" s="151" t="e" vm="139">
        <v>#VALUE!</v>
      </c>
      <c r="H138" s="168" t="s">
        <v>46</v>
      </c>
      <c r="I138" s="154" t="str" cm="1">
        <f t="array" ref="I138">_FV(G138,"Description")</f>
        <v>Pieris Pharmaceuticals, Inc. is a clinical-stage biotechnology company that discovers and develops Anticalin-based drugs to target validated disease pathways. The Company’s clinical pipeline includes an inhaled IL-4Rα antagonist Anticalin protein to treat asthma, an immuno-oncology (IO), bispecific targeting HER2 and 4-1BB, and an IO bispecific targeting PD-L1 and 4-1BB. Its lead respiratory Anticalin-based drug candidate, PRS-060/AZD1402, which is antagonizes IL-4R alpha, thereby inhibiting by IL-4 and IL-13, two cytokines, which are small proteins mediating signaling between cells within the human body, known to be mediators in the inflammatory cascade that drive the pathogenesis of asthma and other inflammatory diseases. The lead IO Anticalin-based drug candidate in its pipeline, cinrebafusp alfa, which is designed to target the immune receptor 4-1BB and the tumor target HER2. Cinrebafusp alfa is a genetic fusion of a variant of an HER2-targeting antibody with an Anticalin protein.</v>
      </c>
      <c r="J138" s="125" cm="1">
        <f t="array" ref="J138">_FV(G138,"Market cap",TRUE)/1000000000</f>
        <v>0.1041687</v>
      </c>
      <c r="K138" s="99" cm="1">
        <f t="array" ref="K138">_FV(G138,"Price")</f>
        <v>1.4</v>
      </c>
      <c r="L138" s="74" t="s">
        <v>47</v>
      </c>
      <c r="M138" s="155" cm="1">
        <f t="array" ref="M138">_FV(G138,"Shares outstanding",TRUE)/1000000</f>
        <v>74.40625</v>
      </c>
      <c r="N138" s="156">
        <v>53.32</v>
      </c>
      <c r="O138" s="159">
        <v>2.2599999999999999E-2</v>
      </c>
      <c r="P138" s="102" t="s">
        <v>14037</v>
      </c>
      <c r="Q138" s="157" t="s">
        <v>16863</v>
      </c>
      <c r="R138" s="157" t="s">
        <v>16864</v>
      </c>
      <c r="S138" s="158">
        <v>20.7</v>
      </c>
      <c r="T138" s="157" t="s">
        <v>16360</v>
      </c>
      <c r="U138" s="157" t="s">
        <v>16865</v>
      </c>
      <c r="V138" s="140" t="s">
        <v>14848</v>
      </c>
      <c r="W138" s="156" t="s">
        <v>14447</v>
      </c>
      <c r="X138" s="156">
        <v>2.34</v>
      </c>
      <c r="Y138" s="52" cm="1">
        <f t="array" ref="Y138">(K138-(_FV(G138,"52 week high",TRUE)))/(_FV(G138,"52 week high",TRUE))</f>
        <v>-0.62666666666666671</v>
      </c>
      <c r="Z138" s="52" cm="1">
        <f t="array" ref="Z138">(K138-(_FV(G138,"52 week low",TRUE)))/(_FV(G138,"52 week low",TRUE))</f>
        <v>0.65406427221172003</v>
      </c>
      <c r="AA138" s="8"/>
      <c r="AB138" s="55" t="str">
        <f t="shared" si="84"/>
        <v>Twitter</v>
      </c>
      <c r="AC138" s="55" t="str">
        <f t="shared" si="76"/>
        <v>Twitter</v>
      </c>
      <c r="AD138" s="56" t="str">
        <f>HYPERLINK(_xlfn.CONCAT("https://www.sec.gov/edgar/browse/?CIK=",(_xlfn.XLOOKUP(A138,CIK!$A$1:$A$99999,CIK!$B$1:$B$99999,,0))),"SEC")</f>
        <v>SEC</v>
      </c>
      <c r="AE138" s="55" t="str">
        <f t="shared" si="85"/>
        <v>BC</v>
      </c>
      <c r="AF138" s="56" t="str">
        <f t="shared" si="86"/>
        <v>News</v>
      </c>
      <c r="AG138" s="55" t="str">
        <f t="shared" si="87"/>
        <v>News</v>
      </c>
      <c r="AH138" s="56" t="str">
        <f t="shared" si="88"/>
        <v>News</v>
      </c>
      <c r="AI138" s="56" t="str">
        <f t="shared" si="89"/>
        <v>News</v>
      </c>
      <c r="AJ138" s="56" t="str">
        <f t="shared" si="90"/>
        <v>News</v>
      </c>
      <c r="AK138" s="55" t="str">
        <f t="shared" si="77"/>
        <v>News</v>
      </c>
      <c r="AL138" s="55" t="str">
        <f t="shared" si="91"/>
        <v>OC</v>
      </c>
      <c r="AM138" s="55" t="str">
        <f t="shared" si="92"/>
        <v>WW</v>
      </c>
      <c r="AN138" s="55" t="str">
        <f t="shared" si="93"/>
        <v>FIN</v>
      </c>
      <c r="AO138" s="55" t="str">
        <f t="shared" si="78"/>
        <v>OI</v>
      </c>
      <c r="AP138" s="55" t="str">
        <f t="shared" si="94"/>
        <v>IB</v>
      </c>
      <c r="AQ138" s="55" t="str">
        <f t="shared" si="79"/>
        <v>SI</v>
      </c>
      <c r="AR138" s="55" t="str">
        <f t="shared" si="80"/>
        <v>SS</v>
      </c>
      <c r="AS138" s="57" t="str">
        <f t="shared" si="81"/>
        <v>ROIC</v>
      </c>
      <c r="AT138" s="55" t="str">
        <f t="shared" si="82"/>
        <v>DR</v>
      </c>
      <c r="AU138" s="58" t="str">
        <f t="shared" si="83"/>
        <v>SOH</v>
      </c>
      <c r="AV138" s="55"/>
    </row>
    <row r="139" spans="1:48" s="62" customFormat="1" ht="14" customHeight="1" x14ac:dyDescent="0.2">
      <c r="A139" s="151" t="s">
        <v>119</v>
      </c>
      <c r="B139" s="152" t="s">
        <v>120</v>
      </c>
      <c r="C139" s="139" t="s">
        <v>104</v>
      </c>
      <c r="D139" s="153"/>
      <c r="E139" s="153">
        <v>3</v>
      </c>
      <c r="F139" s="154" t="s">
        <v>121</v>
      </c>
      <c r="G139" s="151" t="e" vm="140">
        <v>#VALUE!</v>
      </c>
      <c r="H139" s="168" t="s">
        <v>46</v>
      </c>
      <c r="I139" s="154" t="str" cm="1">
        <f t="array" ref="I139">_FV(G139,"Description")</f>
        <v>Ambrx Biopharma Inc. is a clinical-stage biologics company. The Company is focused on discovering and developing a class of engineered precision biologics (EPBs), using its expanded genetic code technology platform that allows to incorporate, in a site-specific manner, synthetic amino acids (SAAs) into proteins within living cells. Its product candidates are designed to overcome the inherent limitations of conventional conjugation approaches that use natural amino acids for non-site-specific conjugation. Its SAA incorporation technology allows to develop a range of product candidate modalities, such as antibody-drug conjugates (ADCs), bispecific antibodies, PEGylated peptides, modified cytokines and immuno-stimulating antibody conjugates (ISACs). Its lead advanced internal product candidate is ARX788, an anti-HER2 ADC, being investigated in multiple clinical trials for the treatment of breast cancer, gastric/gastroesophageal junction (GEJ) cancer and other solid tumors.</v>
      </c>
      <c r="J139" s="125" cm="1">
        <f t="array" ref="J139">_FV(G139,"Market cap",TRUE)/1000000000</f>
        <v>7.685053E-2</v>
      </c>
      <c r="K139" s="99" cm="1">
        <f t="array" ref="K139">_FV(G139,"Price")</f>
        <v>1.99</v>
      </c>
      <c r="L139" s="74" t="s">
        <v>109</v>
      </c>
      <c r="M139" s="155" cm="1">
        <f t="array" ref="M139">_FV(G139,"Shares outstanding",TRUE)/1000000</f>
        <v>5.5169100000000002</v>
      </c>
      <c r="N139" s="156">
        <v>6.78</v>
      </c>
      <c r="O139" s="159" t="s">
        <v>59</v>
      </c>
      <c r="P139" s="102" t="s">
        <v>3045</v>
      </c>
      <c r="Q139" s="157" t="s">
        <v>14869</v>
      </c>
      <c r="R139" s="157" t="s">
        <v>14869</v>
      </c>
      <c r="S139" s="158" t="s">
        <v>14848</v>
      </c>
      <c r="T139" s="157" t="s">
        <v>14869</v>
      </c>
      <c r="U139" s="157" t="s">
        <v>16858</v>
      </c>
      <c r="V139" s="140" t="s">
        <v>14848</v>
      </c>
      <c r="W139" s="156" t="s">
        <v>14410</v>
      </c>
      <c r="X139" s="156">
        <v>4.7</v>
      </c>
      <c r="Y139" s="52" cm="1">
        <f t="array" ref="Y139">(K139-(_FV(G139,"52 week high",TRUE)))/(_FV(G139,"52 week high",TRUE))</f>
        <v>-0.66040955631399312</v>
      </c>
      <c r="Z139" s="52" cm="1">
        <f t="array" ref="Z139">(K139-(_FV(G139,"52 week low",TRUE)))/(_FV(G139,"52 week low",TRUE))</f>
        <v>4.2368421052631575</v>
      </c>
      <c r="AA139" s="8"/>
      <c r="AB139" s="55" t="str">
        <f t="shared" si="84"/>
        <v>Twitter</v>
      </c>
      <c r="AC139" s="55" t="str">
        <f t="shared" si="76"/>
        <v>Twitter</v>
      </c>
      <c r="AD139" s="56" t="str">
        <f>HYPERLINK(_xlfn.CONCAT("https://www.sec.gov/edgar/browse/?CIK=",(_xlfn.XLOOKUP(A139,CIK!$A$1:$A$99999,CIK!$B$1:$B$99999,,0))),"SEC")</f>
        <v>SEC</v>
      </c>
      <c r="AE139" s="55" t="str">
        <f t="shared" si="85"/>
        <v>BC</v>
      </c>
      <c r="AF139" s="56" t="str">
        <f t="shared" si="86"/>
        <v>News</v>
      </c>
      <c r="AG139" s="55" t="str">
        <f t="shared" si="87"/>
        <v>News</v>
      </c>
      <c r="AH139" s="56" t="str">
        <f t="shared" si="88"/>
        <v>News</v>
      </c>
      <c r="AI139" s="56" t="str">
        <f t="shared" si="89"/>
        <v>News</v>
      </c>
      <c r="AJ139" s="56" t="str">
        <f t="shared" si="90"/>
        <v>News</v>
      </c>
      <c r="AK139" s="55" t="str">
        <f t="shared" si="77"/>
        <v>News</v>
      </c>
      <c r="AL139" s="55" t="str">
        <f t="shared" si="91"/>
        <v>OC</v>
      </c>
      <c r="AM139" s="55" t="str">
        <f t="shared" si="92"/>
        <v>WW</v>
      </c>
      <c r="AN139" s="55" t="str">
        <f t="shared" si="93"/>
        <v>FIN</v>
      </c>
      <c r="AO139" s="55" t="str">
        <f t="shared" si="78"/>
        <v>OI</v>
      </c>
      <c r="AP139" s="55" t="str">
        <f t="shared" si="94"/>
        <v>IB</v>
      </c>
      <c r="AQ139" s="55" t="str">
        <f t="shared" si="79"/>
        <v>SI</v>
      </c>
      <c r="AR139" s="55" t="str">
        <f t="shared" si="80"/>
        <v>SS</v>
      </c>
      <c r="AS139" s="57" t="str">
        <f t="shared" si="81"/>
        <v>ROIC</v>
      </c>
      <c r="AT139" s="55" t="str">
        <f t="shared" si="82"/>
        <v>DR</v>
      </c>
      <c r="AU139" s="58" t="str">
        <f t="shared" si="83"/>
        <v>SOH</v>
      </c>
      <c r="AV139" s="55"/>
    </row>
    <row r="140" spans="1:48" s="62" customFormat="1" ht="14" customHeight="1" x14ac:dyDescent="0.2">
      <c r="A140" s="151" t="s">
        <v>747</v>
      </c>
      <c r="B140" s="152" t="s">
        <v>748</v>
      </c>
      <c r="C140" s="139" t="s">
        <v>747</v>
      </c>
      <c r="D140" s="153"/>
      <c r="E140" s="153">
        <v>2</v>
      </c>
      <c r="F140" s="154" t="s">
        <v>17257</v>
      </c>
      <c r="G140" s="151" t="e" vm="141">
        <v>#VALUE!</v>
      </c>
      <c r="H140" s="167" t="s">
        <v>46</v>
      </c>
      <c r="I140" s="154" t="str" cm="1">
        <f t="array" ref="I140">_FV(G140,"Description")</f>
        <v>Instil Bio, Inc. is a clinical-stage biopharmaceutical company. The Company is focused on developing a cell therapy pipeline of autologous tumor infiltrating lymphocyte (TIL), therapies for the treatment of patients with cancer. The Company's lead TIL product candidate is ITIL-168, for the treatment of advanced melanoma. ITIL-168, is an autologous TIL therapy that is initially developing for the treatment of PD-1-inhibitor relapsed or refractory advanced melanoma. It is also developing a novel class of genetically engineered TIL therapies using its Co-Stimulatory Antigen Receptor (CoStAR) platform. Its lead CoStAR-TIL product candidate is ITIL-306, expresses a CoStAR molecule designed to recognize folate receptor alpha (FOLR1) a tumor-associated antigen that is expressed on numerous solid tumors, including ovarian cancer, uterine cancer, non-small cell lung cancer (NSCLC) and renal cancer.</v>
      </c>
      <c r="J140" s="125" cm="1">
        <f t="array" ref="J140">_FV(G140,"Market cap",TRUE)/1000000000</f>
        <v>9.8629069999999999E-2</v>
      </c>
      <c r="K140" s="99" cm="1">
        <f t="array" ref="K140">_FV(G140,"Price")</f>
        <v>0.76</v>
      </c>
      <c r="L140" s="74" t="s">
        <v>47</v>
      </c>
      <c r="M140" s="155" cm="1">
        <f t="array" ref="M140">_FV(G140,"Shares outstanding",TRUE)/1000000</f>
        <v>129.77510000000001</v>
      </c>
      <c r="N140" s="156">
        <v>60.26</v>
      </c>
      <c r="O140" s="159">
        <v>0.26819999999999999</v>
      </c>
      <c r="P140" s="102" t="s">
        <v>14275</v>
      </c>
      <c r="Q140" s="157" t="s">
        <v>16866</v>
      </c>
      <c r="R140" s="157" t="s">
        <v>16867</v>
      </c>
      <c r="S140" s="158">
        <v>19.09</v>
      </c>
      <c r="T140" s="157" t="s">
        <v>16868</v>
      </c>
      <c r="U140" s="157" t="s">
        <v>16869</v>
      </c>
      <c r="V140" s="140" t="s">
        <v>14848</v>
      </c>
      <c r="W140" s="156" t="s">
        <v>14397</v>
      </c>
      <c r="X140" s="156">
        <v>7.45</v>
      </c>
      <c r="Y140" s="52" cm="1">
        <f t="array" ref="Y140">(K140-(_FV(G140,"52 week high",TRUE)))/(_FV(G140,"52 week high",TRUE))</f>
        <v>-0.9441587068332109</v>
      </c>
      <c r="Z140" s="52" cm="1">
        <f t="array" ref="Z140">(K140-(_FV(G140,"52 week low",TRUE)))/(_FV(G140,"52 week low",TRUE))</f>
        <v>0.61358811040339711</v>
      </c>
      <c r="AA140" s="8"/>
      <c r="AB140" s="55" t="str">
        <f t="shared" si="84"/>
        <v>Twitter</v>
      </c>
      <c r="AC140" s="55" t="str">
        <f t="shared" si="76"/>
        <v>Twitter</v>
      </c>
      <c r="AD140" s="56" t="str">
        <f>HYPERLINK(_xlfn.CONCAT("https://www.sec.gov/edgar/browse/?CIK=",(_xlfn.XLOOKUP(A140,CIK!$A$1:$A$99999,CIK!$B$1:$B$99999,,0))),"SEC")</f>
        <v>SEC</v>
      </c>
      <c r="AE140" s="55" t="str">
        <f t="shared" si="85"/>
        <v>BC</v>
      </c>
      <c r="AF140" s="56" t="str">
        <f t="shared" si="86"/>
        <v>News</v>
      </c>
      <c r="AG140" s="55" t="str">
        <f t="shared" si="87"/>
        <v>News</v>
      </c>
      <c r="AH140" s="56" t="str">
        <f t="shared" si="88"/>
        <v>News</v>
      </c>
      <c r="AI140" s="56" t="str">
        <f t="shared" si="89"/>
        <v>News</v>
      </c>
      <c r="AJ140" s="56" t="str">
        <f t="shared" si="90"/>
        <v>News</v>
      </c>
      <c r="AK140" s="55" t="str">
        <f t="shared" si="77"/>
        <v>News</v>
      </c>
      <c r="AL140" s="55" t="str">
        <f t="shared" si="91"/>
        <v>OC</v>
      </c>
      <c r="AM140" s="55" t="str">
        <f t="shared" si="92"/>
        <v>WW</v>
      </c>
      <c r="AN140" s="55" t="str">
        <f t="shared" si="93"/>
        <v>FIN</v>
      </c>
      <c r="AO140" s="55" t="str">
        <f t="shared" si="78"/>
        <v>OI</v>
      </c>
      <c r="AP140" s="55" t="str">
        <f t="shared" si="94"/>
        <v>IB</v>
      </c>
      <c r="AQ140" s="55" t="str">
        <f t="shared" si="79"/>
        <v>SI</v>
      </c>
      <c r="AR140" s="55" t="str">
        <f t="shared" si="80"/>
        <v>SS</v>
      </c>
      <c r="AS140" s="57" t="str">
        <f t="shared" si="81"/>
        <v>ROIC</v>
      </c>
      <c r="AT140" s="55" t="str">
        <f t="shared" si="82"/>
        <v>DR</v>
      </c>
      <c r="AU140" s="58" t="str">
        <f t="shared" si="83"/>
        <v>SOH</v>
      </c>
      <c r="AV140" s="55"/>
    </row>
    <row r="141" spans="1:48" s="62" customFormat="1" ht="14" customHeight="1" x14ac:dyDescent="0.2">
      <c r="A141" s="151" t="s">
        <v>88</v>
      </c>
      <c r="B141" s="152" t="s">
        <v>89</v>
      </c>
      <c r="C141" s="139" t="s">
        <v>90</v>
      </c>
      <c r="D141" s="153"/>
      <c r="E141" s="153">
        <v>1</v>
      </c>
      <c r="F141" s="154" t="s">
        <v>91</v>
      </c>
      <c r="G141" s="151" t="e" vm="142">
        <v>#VALUE!</v>
      </c>
      <c r="H141" s="168" t="s">
        <v>46</v>
      </c>
      <c r="I141" s="154" t="str" cm="1">
        <f t="array" ref="I141">_FV(G141,"Description")</f>
        <v>Xilio Therapeutics, Inc. is a biotechnology company. The Company is focused on harnessing the immune system to achieve clinical responses for cancer patients. It offers a geographically precise solutions (GPS) platform to engineer molecules, including cytokines and other biologics, that are designed to enhance therapeutic index. Using its GPS platform, the Company is engaged in developing a pipeline of tumor-selective cytokine and checkpoint inhibitor immunotherapies to treat cancer. Its product candidates include XTX101, XTX202, XTX301, and XTX401. XTX101 is a clinical-stage, tumor-selective anti-cytotoxic T-lymphocyte-associated protein (CTLA-4), monoclonal antibody (mAb), which is designed to improve upon the therapeutic index of existing anti-CTLA-4 therapies. XTX202 and XTX301 are an engineered form of interleukin 2 (IL-2) that is masked with a protein domain to prevent binding activity until the protein domain is cleaved off by tumor microenvironment (TME)-associated proteases.</v>
      </c>
      <c r="J141" s="125" cm="1">
        <f t="array" ref="J141">_FV(G141,"Market cap",TRUE)/1000000000</f>
        <v>7.6645779999999997E-2</v>
      </c>
      <c r="K141" s="99" cm="1">
        <f t="array" ref="K141">_FV(G141,"Price")</f>
        <v>2.79</v>
      </c>
      <c r="L141" s="74" t="s">
        <v>47</v>
      </c>
      <c r="M141" s="155" cm="1">
        <f t="array" ref="M141">_FV(G141,"Shares outstanding",TRUE)/1000000</f>
        <v>27.471609999999998</v>
      </c>
      <c r="N141" s="156">
        <v>10.6</v>
      </c>
      <c r="O141" s="159">
        <v>1.2999999999999999E-3</v>
      </c>
      <c r="P141" s="102" t="s">
        <v>14331</v>
      </c>
      <c r="Q141" s="157" t="s">
        <v>16876</v>
      </c>
      <c r="R141" s="157" t="s">
        <v>16877</v>
      </c>
      <c r="S141" s="158">
        <v>17.8</v>
      </c>
      <c r="T141" s="157" t="s">
        <v>16878</v>
      </c>
      <c r="U141" s="157" t="s">
        <v>16879</v>
      </c>
      <c r="V141" s="140" t="s">
        <v>14848</v>
      </c>
      <c r="W141" s="156" t="s">
        <v>165</v>
      </c>
      <c r="X141" s="156">
        <v>8.4499999999999993</v>
      </c>
      <c r="Y141" s="52" cm="1">
        <f t="array" ref="Y141">(K141-(_FV(G141,"52 week high",TRUE)))/(_FV(G141,"52 week high",TRUE))</f>
        <v>-0.8234177215189874</v>
      </c>
      <c r="Z141" s="52" cm="1">
        <f t="array" ref="Z141">(K141-(_FV(G141,"52 week low",TRUE)))/(_FV(G141,"52 week low",TRUE))</f>
        <v>0.43076923076923079</v>
      </c>
      <c r="AA141" s="8"/>
      <c r="AB141" s="55" t="str">
        <f t="shared" si="84"/>
        <v>Twitter</v>
      </c>
      <c r="AC141" s="55" t="str">
        <f t="shared" si="76"/>
        <v>Twitter</v>
      </c>
      <c r="AD141" s="56" t="str">
        <f>HYPERLINK(_xlfn.CONCAT("https://www.sec.gov/edgar/browse/?CIK=",(_xlfn.XLOOKUP(A141,CIK!$A$1:$A$99999,CIK!$B$1:$B$99999,,0))),"SEC")</f>
        <v>SEC</v>
      </c>
      <c r="AE141" s="55" t="str">
        <f t="shared" si="85"/>
        <v>BC</v>
      </c>
      <c r="AF141" s="56" t="str">
        <f t="shared" si="86"/>
        <v>News</v>
      </c>
      <c r="AG141" s="55" t="str">
        <f t="shared" si="87"/>
        <v>News</v>
      </c>
      <c r="AH141" s="56" t="str">
        <f t="shared" si="88"/>
        <v>News</v>
      </c>
      <c r="AI141" s="56" t="str">
        <f t="shared" si="89"/>
        <v>News</v>
      </c>
      <c r="AJ141" s="56" t="str">
        <f t="shared" si="90"/>
        <v>News</v>
      </c>
      <c r="AK141" s="55" t="str">
        <f t="shared" si="77"/>
        <v>News</v>
      </c>
      <c r="AL141" s="55" t="str">
        <f t="shared" si="91"/>
        <v>OC</v>
      </c>
      <c r="AM141" s="55" t="str">
        <f t="shared" si="92"/>
        <v>WW</v>
      </c>
      <c r="AN141" s="55" t="str">
        <f t="shared" si="93"/>
        <v>FIN</v>
      </c>
      <c r="AO141" s="55" t="str">
        <f t="shared" si="78"/>
        <v>OI</v>
      </c>
      <c r="AP141" s="55" t="str">
        <f t="shared" si="94"/>
        <v>IB</v>
      </c>
      <c r="AQ141" s="55" t="str">
        <f t="shared" si="79"/>
        <v>SI</v>
      </c>
      <c r="AR141" s="55" t="str">
        <f t="shared" si="80"/>
        <v>SS</v>
      </c>
      <c r="AS141" s="57" t="str">
        <f t="shared" si="81"/>
        <v>ROIC</v>
      </c>
      <c r="AT141" s="55" t="str">
        <f t="shared" si="82"/>
        <v>DR</v>
      </c>
      <c r="AU141" s="58" t="str">
        <f t="shared" si="83"/>
        <v>SOH</v>
      </c>
      <c r="AV141" s="55"/>
    </row>
    <row r="142" spans="1:48" s="62" customFormat="1" ht="14" customHeight="1" x14ac:dyDescent="0.2">
      <c r="A142" s="151" t="s">
        <v>511</v>
      </c>
      <c r="B142" s="152" t="s">
        <v>512</v>
      </c>
      <c r="C142" s="139" t="s">
        <v>510</v>
      </c>
      <c r="D142" s="153" t="s">
        <v>58</v>
      </c>
      <c r="E142" s="153">
        <v>0</v>
      </c>
      <c r="F142" s="154" t="s">
        <v>17259</v>
      </c>
      <c r="G142" s="151" t="e" vm="143">
        <v>#VALUE!</v>
      </c>
      <c r="H142" s="167" t="s">
        <v>46</v>
      </c>
      <c r="I142" s="154" t="str" cm="1">
        <f t="array" ref="I142">_FV(G142,"Description")</f>
        <v>Aptose Biosciences Inc. is a Canada-based clinical stage precision oncology biotechnology company. It is engaged in advancing kinase inhibitors to treat unmet medical needs in life-threatening cancers, such as acute myeloid leukemia (AML), certain B-cell malignancies, high-risk myelodysplastic syndrome (MDS) and other hematologic malignancies. Its HM43239 is being evaluated in an international Phase I/II study in patients with relapsed or refractory AML. Its Luxeptinib is being evaluated in a Phase I a/b trial in patients with relapsed or refractory B cell malignancies, and in a separate Phase I a/b trial in patients with relapsed or refractory AML or high-risk MDS. Its APTO-253 is a small molecule MYC oncogene inhibitor at the Phase Ia/b clinical trial stage of development for the treatment of patients with relapsed or refractory (R/R) blood cancers, including AML and high-risk MDS. Its APL-581 is a dual bromodomain and extra-terminal domain motif protein and kinase inhibitor program.</v>
      </c>
      <c r="J142" s="125" cm="1">
        <f t="array" ref="J142">_FV(G142,"Market cap",TRUE)/1000000000</f>
        <v>8.3065260000000002E-2</v>
      </c>
      <c r="K142" s="99" cm="1">
        <f t="array" ref="K142">_FV(G142,"Price")</f>
        <v>0.68</v>
      </c>
      <c r="L142" s="74" t="s">
        <v>47</v>
      </c>
      <c r="M142" s="155" cm="1">
        <f t="array" ref="M142">_FV(G142,"Shares outstanding",TRUE)/1000000</f>
        <v>92.294730000000001</v>
      </c>
      <c r="N142" s="156">
        <v>84.12</v>
      </c>
      <c r="O142" s="159">
        <v>1.11E-2</v>
      </c>
      <c r="P142" s="102" t="s">
        <v>14077</v>
      </c>
      <c r="Q142" s="157" t="s">
        <v>16880</v>
      </c>
      <c r="R142" s="157" t="s">
        <v>16881</v>
      </c>
      <c r="S142" s="158">
        <v>20.64</v>
      </c>
      <c r="T142" s="157" t="s">
        <v>16882</v>
      </c>
      <c r="U142" s="157" t="s">
        <v>15122</v>
      </c>
      <c r="V142" s="140" t="s">
        <v>14848</v>
      </c>
      <c r="W142" s="156" t="s">
        <v>14511</v>
      </c>
      <c r="X142" s="156">
        <v>5.53</v>
      </c>
      <c r="Y142" s="52" cm="1">
        <f t="array" ref="Y142">(K142-(_FV(G142,"52 week high",TRUE)))/(_FV(G142,"52 week high",TRUE))</f>
        <v>-0.56129032258064515</v>
      </c>
      <c r="Z142" s="52" cm="1">
        <f t="array" ref="Z142">(K142-(_FV(G142,"52 week low",TRUE)))/(_FV(G142,"52 week low",TRUE))</f>
        <v>0.59811985898942432</v>
      </c>
      <c r="AA142" s="8"/>
      <c r="AB142" s="55" t="str">
        <f t="shared" si="84"/>
        <v>Twitter</v>
      </c>
      <c r="AC142" s="55" t="str">
        <f t="shared" si="76"/>
        <v>Twitter</v>
      </c>
      <c r="AD142" s="56" t="str">
        <f>HYPERLINK(_xlfn.CONCAT("https://www.sec.gov/edgar/browse/?CIK=",(_xlfn.XLOOKUP(A142,CIK!$A$1:$A$99999,CIK!$B$1:$B$99999,,0))),"SEC")</f>
        <v>SEC</v>
      </c>
      <c r="AE142" s="55" t="str">
        <f t="shared" si="85"/>
        <v>BC</v>
      </c>
      <c r="AF142" s="56" t="str">
        <f t="shared" si="86"/>
        <v>News</v>
      </c>
      <c r="AG142" s="55" t="str">
        <f t="shared" si="87"/>
        <v>News</v>
      </c>
      <c r="AH142" s="56" t="str">
        <f t="shared" si="88"/>
        <v>News</v>
      </c>
      <c r="AI142" s="56" t="str">
        <f t="shared" si="89"/>
        <v>News</v>
      </c>
      <c r="AJ142" s="56" t="str">
        <f t="shared" si="90"/>
        <v>News</v>
      </c>
      <c r="AK142" s="55" t="str">
        <f t="shared" si="77"/>
        <v>News</v>
      </c>
      <c r="AL142" s="55" t="str">
        <f t="shared" si="91"/>
        <v>OC</v>
      </c>
      <c r="AM142" s="55" t="str">
        <f t="shared" si="92"/>
        <v>WW</v>
      </c>
      <c r="AN142" s="55" t="str">
        <f t="shared" si="93"/>
        <v>FIN</v>
      </c>
      <c r="AO142" s="55" t="str">
        <f t="shared" si="78"/>
        <v>OI</v>
      </c>
      <c r="AP142" s="55" t="str">
        <f t="shared" si="94"/>
        <v>IB</v>
      </c>
      <c r="AQ142" s="55" t="str">
        <f t="shared" si="79"/>
        <v>SI</v>
      </c>
      <c r="AR142" s="55" t="str">
        <f t="shared" si="80"/>
        <v>SS</v>
      </c>
      <c r="AS142" s="57" t="str">
        <f t="shared" si="81"/>
        <v>ROIC</v>
      </c>
      <c r="AT142" s="55" t="str">
        <f t="shared" si="82"/>
        <v>DR</v>
      </c>
      <c r="AU142" s="58" t="str">
        <f t="shared" si="83"/>
        <v>SOH</v>
      </c>
      <c r="AV142" s="55"/>
    </row>
    <row r="143" spans="1:48" s="62" customFormat="1" ht="14" customHeight="1" x14ac:dyDescent="0.2">
      <c r="A143" s="151" t="s">
        <v>640</v>
      </c>
      <c r="B143" s="152" t="s">
        <v>641</v>
      </c>
      <c r="C143" s="139" t="s">
        <v>642</v>
      </c>
      <c r="D143" s="153" t="s">
        <v>58</v>
      </c>
      <c r="E143" s="153">
        <v>0</v>
      </c>
      <c r="F143" s="154" t="s">
        <v>643</v>
      </c>
      <c r="G143" s="151" t="e" vm="144">
        <v>#VALUE!</v>
      </c>
      <c r="H143" s="168" t="s">
        <v>46</v>
      </c>
      <c r="I143" s="154" t="str" cm="1">
        <f t="array" ref="I143">_FV(G143,"Description")</f>
        <v>Syros Pharmaceuticals, Inc. is a biopharmaceutical company. The Company is focused on redefending the power of small molecules to control the expression of genes. The Company is engaged in developing treatments for cancer and diseases resulting from mutations of a single gene, also known as monogenic diseases, and building a clinical-stage pipeline of gene control medicine. The Company's lead product candidates include Tamibarotene, SY-2101 and SY-5609. Its Tamibarotene, is a selective retinoic acid receptor alpha (RARα), agonist RARA-positive patients with higher-risk myelodysplastic syndrome (HR-MDS) and acute myeloid leukemia (AML). Its SY-2101, is an oral form of arsenic trioxide (ATO) being developed for the treatment of acute promyelocytic leukemia (APL). Its SY-5609, is a selective and potent oral inhibitor of cyclin-dependent kinase 7 (CDK7) which is being development for patients with select solid tumors and blood cancers.</v>
      </c>
      <c r="J143" s="125" cm="1">
        <f t="array" ref="J143">_FV(G143,"Market cap",TRUE)/1000000000</f>
        <v>9.0207609999999994E-2</v>
      </c>
      <c r="K143" s="99" cm="1">
        <f t="array" ref="K143">_FV(G143,"Price")</f>
        <v>4.46</v>
      </c>
      <c r="L143" s="74" t="s">
        <v>47</v>
      </c>
      <c r="M143" s="155" cm="1">
        <f t="array" ref="M143">_FV(G143,"Shares outstanding",TRUE)/1000000</f>
        <v>20.225919999999999</v>
      </c>
      <c r="N143" s="156">
        <v>17.48</v>
      </c>
      <c r="O143" s="159">
        <v>5.04E-2</v>
      </c>
      <c r="P143" s="102" t="s">
        <v>14021</v>
      </c>
      <c r="Q143" s="157" t="s">
        <v>16883</v>
      </c>
      <c r="R143" s="157" t="s">
        <v>16884</v>
      </c>
      <c r="S143" s="158">
        <v>17.329999999999998</v>
      </c>
      <c r="T143" s="157" t="s">
        <v>16885</v>
      </c>
      <c r="U143" s="157" t="s">
        <v>16886</v>
      </c>
      <c r="V143" s="140" t="s">
        <v>14848</v>
      </c>
      <c r="W143" s="156" t="s">
        <v>14416</v>
      </c>
      <c r="X143" s="156">
        <v>6.57</v>
      </c>
      <c r="Y143" s="52" cm="1">
        <f t="array" ref="Y143">(K143-(_FV(G143,"52 week high",TRUE)))/(_FV(G143,"52 week high",TRUE))</f>
        <v>-0.81021276595744673</v>
      </c>
      <c r="Z143" s="52" cm="1">
        <f t="array" ref="Z143">(K143-(_FV(G143,"52 week low",TRUE)))/(_FV(G143,"52 week low",TRUE))</f>
        <v>0.47682119205298013</v>
      </c>
      <c r="AA143" s="8"/>
      <c r="AB143" s="55" t="str">
        <f t="shared" si="84"/>
        <v>Twitter</v>
      </c>
      <c r="AC143" s="55" t="str">
        <f t="shared" si="76"/>
        <v>Twitter</v>
      </c>
      <c r="AD143" s="56" t="str">
        <f>HYPERLINK(_xlfn.CONCAT("https://www.sec.gov/edgar/browse/?CIK=",(_xlfn.XLOOKUP(A143,CIK!$A$1:$A$99999,CIK!$B$1:$B$99999,,0))),"SEC")</f>
        <v>SEC</v>
      </c>
      <c r="AE143" s="55" t="str">
        <f t="shared" si="85"/>
        <v>BC</v>
      </c>
      <c r="AF143" s="56" t="str">
        <f t="shared" si="86"/>
        <v>News</v>
      </c>
      <c r="AG143" s="55" t="str">
        <f t="shared" si="87"/>
        <v>News</v>
      </c>
      <c r="AH143" s="56" t="str">
        <f t="shared" si="88"/>
        <v>News</v>
      </c>
      <c r="AI143" s="56" t="str">
        <f t="shared" si="89"/>
        <v>News</v>
      </c>
      <c r="AJ143" s="56" t="str">
        <f t="shared" si="90"/>
        <v>News</v>
      </c>
      <c r="AK143" s="55" t="str">
        <f t="shared" si="77"/>
        <v>News</v>
      </c>
      <c r="AL143" s="55" t="str">
        <f t="shared" si="91"/>
        <v>OC</v>
      </c>
      <c r="AM143" s="55" t="str">
        <f t="shared" si="92"/>
        <v>WW</v>
      </c>
      <c r="AN143" s="55" t="str">
        <f t="shared" si="93"/>
        <v>FIN</v>
      </c>
      <c r="AO143" s="55" t="str">
        <f t="shared" si="78"/>
        <v>OI</v>
      </c>
      <c r="AP143" s="55" t="str">
        <f t="shared" si="94"/>
        <v>IB</v>
      </c>
      <c r="AQ143" s="55" t="str">
        <f t="shared" si="79"/>
        <v>SI</v>
      </c>
      <c r="AR143" s="55" t="str">
        <f t="shared" si="80"/>
        <v>SS</v>
      </c>
      <c r="AS143" s="57" t="str">
        <f t="shared" si="81"/>
        <v>ROIC</v>
      </c>
      <c r="AT143" s="55" t="str">
        <f t="shared" si="82"/>
        <v>DR</v>
      </c>
      <c r="AU143" s="58" t="str">
        <f t="shared" si="83"/>
        <v>SOH</v>
      </c>
      <c r="AV143" s="55"/>
    </row>
    <row r="144" spans="1:48" s="62" customFormat="1" ht="14" customHeight="1" x14ac:dyDescent="0.2">
      <c r="A144" s="151" t="s">
        <v>679</v>
      </c>
      <c r="B144" s="152" t="s">
        <v>680</v>
      </c>
      <c r="C144" s="139" t="s">
        <v>677</v>
      </c>
      <c r="D144" s="153"/>
      <c r="E144" s="153"/>
      <c r="F144" s="154" t="s">
        <v>681</v>
      </c>
      <c r="G144" s="151" t="e" vm="145">
        <v>#VALUE!</v>
      </c>
      <c r="H144" s="168" t="s">
        <v>46</v>
      </c>
      <c r="I144" s="154" t="str" cm="1">
        <f t="array" ref="I144">_FV(G144,"Description")</f>
        <v>HCW Biologics Inc. is a biopharmaceutical company. It focuses on discovering and developing immunotherapies designed to improve health span by disrupting the link between chronic, low-grade inflammation and age-related diseases, such as cancer, cardiovascular diseases, diabetes, neurodegenerative diseases, and autoimmune diseases. The Company uses its TOBI (Tissue factOr-Based fusIon) discovery platform to generate designer, multi-functional fusion molecules with immunotherapeutic properties. Its lead product candidates include HCW9218 and HCW9302. HCW9218 is designed to treat the impact of accumulated senescent cells and the senescence-associated secretory phenotype (SASP) factors which they secrete by eliminating senescent cells and reducing SASP factors. HCW9218 is in a clinical trial in patients with advanced pancreatic cancer. HCW9302 is designed to activate and expand regulatory T (Treg) cells to suppress the activity of inflammasome-bearing cells and the inflammatory factors.</v>
      </c>
      <c r="J144" s="125" cm="1">
        <f t="array" ref="J144">_FV(G144,"Market cap",TRUE)/1000000000</f>
        <v>7.3177800000000001E-2</v>
      </c>
      <c r="K144" s="99" cm="1">
        <f t="array" ref="K144">_FV(G144,"Price")</f>
        <v>2.0249999999999999</v>
      </c>
      <c r="L144" s="74" t="s">
        <v>47</v>
      </c>
      <c r="M144" s="155" cm="1">
        <f t="array" ref="M144">_FV(G144,"Shares outstanding",TRUE)/1000000</f>
        <v>35.871470000000002</v>
      </c>
      <c r="N144" s="156">
        <v>12.14</v>
      </c>
      <c r="O144" s="159">
        <v>8.0000000000000004E-4</v>
      </c>
      <c r="P144" s="102" t="s">
        <v>14332</v>
      </c>
      <c r="Q144" s="157" t="s">
        <v>16887</v>
      </c>
      <c r="R144" s="157" t="s">
        <v>16888</v>
      </c>
      <c r="S144" s="158">
        <v>30.82</v>
      </c>
      <c r="T144" s="157" t="s">
        <v>16889</v>
      </c>
      <c r="U144" s="157" t="s">
        <v>16890</v>
      </c>
      <c r="V144" s="140" t="s">
        <v>14848</v>
      </c>
      <c r="W144" s="156" t="s">
        <v>14495</v>
      </c>
      <c r="X144" s="156">
        <v>12.52</v>
      </c>
      <c r="Y144" s="52" cm="1">
        <f t="array" ref="Y144">(K144-(_FV(G144,"52 week high",TRUE)))/(_FV(G144,"52 week high",TRUE))</f>
        <v>-0.39006024096385544</v>
      </c>
      <c r="Z144" s="52" cm="1">
        <f t="array" ref="Z144">(K144-(_FV(G144,"52 week low",TRUE)))/(_FV(G144,"52 week low",TRUE))</f>
        <v>0.15056818181818177</v>
      </c>
      <c r="AA144" s="8"/>
      <c r="AB144" s="55" t="str">
        <f t="shared" si="84"/>
        <v>Twitter</v>
      </c>
      <c r="AC144" s="55" t="str">
        <f t="shared" si="76"/>
        <v>Twitter</v>
      </c>
      <c r="AD144" s="56" t="str">
        <f>HYPERLINK(_xlfn.CONCAT("https://www.sec.gov/edgar/browse/?CIK=",(_xlfn.XLOOKUP(A144,CIK!$A$1:$A$99999,CIK!$B$1:$B$99999,,0))),"SEC")</f>
        <v>SEC</v>
      </c>
      <c r="AE144" s="55" t="str">
        <f t="shared" si="85"/>
        <v>BC</v>
      </c>
      <c r="AF144" s="56" t="str">
        <f t="shared" si="86"/>
        <v>News</v>
      </c>
      <c r="AG144" s="55" t="str">
        <f t="shared" si="87"/>
        <v>News</v>
      </c>
      <c r="AH144" s="56" t="str">
        <f t="shared" si="88"/>
        <v>News</v>
      </c>
      <c r="AI144" s="56" t="str">
        <f t="shared" si="89"/>
        <v>News</v>
      </c>
      <c r="AJ144" s="56" t="str">
        <f t="shared" si="90"/>
        <v>News</v>
      </c>
      <c r="AK144" s="55" t="str">
        <f t="shared" si="77"/>
        <v>News</v>
      </c>
      <c r="AL144" s="55" t="str">
        <f t="shared" si="91"/>
        <v>OC</v>
      </c>
      <c r="AM144" s="55" t="str">
        <f t="shared" si="92"/>
        <v>WW</v>
      </c>
      <c r="AN144" s="55" t="str">
        <f t="shared" si="93"/>
        <v>FIN</v>
      </c>
      <c r="AO144" s="55" t="str">
        <f t="shared" si="78"/>
        <v>OI</v>
      </c>
      <c r="AP144" s="55" t="str">
        <f t="shared" si="94"/>
        <v>IB</v>
      </c>
      <c r="AQ144" s="55" t="str">
        <f t="shared" si="79"/>
        <v>SI</v>
      </c>
      <c r="AR144" s="55" t="str">
        <f t="shared" si="80"/>
        <v>SS</v>
      </c>
      <c r="AS144" s="57" t="str">
        <f t="shared" si="81"/>
        <v>ROIC</v>
      </c>
      <c r="AT144" s="55" t="str">
        <f t="shared" si="82"/>
        <v>DR</v>
      </c>
      <c r="AU144" s="58" t="str">
        <f t="shared" si="83"/>
        <v>SOH</v>
      </c>
      <c r="AV144" s="55"/>
    </row>
    <row r="145" spans="1:48" s="62" customFormat="1" ht="14" customHeight="1" x14ac:dyDescent="0.2">
      <c r="A145" s="151" t="s">
        <v>313</v>
      </c>
      <c r="B145" s="152" t="s">
        <v>314</v>
      </c>
      <c r="C145" s="139" t="s">
        <v>315</v>
      </c>
      <c r="D145" s="153"/>
      <c r="E145" s="153">
        <v>0</v>
      </c>
      <c r="F145" s="154" t="s">
        <v>296</v>
      </c>
      <c r="G145" s="151" t="e" vm="146">
        <v>#VALUE!</v>
      </c>
      <c r="H145" s="168" t="s">
        <v>46</v>
      </c>
      <c r="I145" s="154" t="str" cm="1">
        <f t="array" ref="I145">_FV(G145,"Description")</f>
        <v>Black Diamond Therapeutics, Inc. is a precision oncology medicine company. The Company is focused on the discovery and development of small molecule, MasterKey therapies. It builds a pipeline of small molecule kinase inhibitors that target a range of driver mutations in cancer. Its technology platform, Mutation-Allostery-Pharmacology (MAP) platform is designed to allow it to analyze population-level genetic sequencing data to discover oncogenic mutations that promote cancer across tumor types. Its lead product candidate, BDTX-189, is designed as an orally available, irreversible small molecule inhibitor that targets a spectrum of 48 non-canonical and canonical driver mutations of the ErbB kinases epidermal growth factor receptor (EGFR) &amp; HER2. BDTX-1535 is a brain-penetrant inhibitor that targets a spectrum of EGFR mutations, including allosteric and canonical mutations. It also has early-stage programs, such as B-Raf Proto-Oncogene (BRAF), and fibroblast growth factor receptor (FGFR).</v>
      </c>
      <c r="J145" s="125" cm="1">
        <f t="array" ref="J145">_FV(G145,"Market cap",TRUE)/1000000000</f>
        <v>0.1090986</v>
      </c>
      <c r="K145" s="99" cm="1">
        <f t="array" ref="K145">_FV(G145,"Price")</f>
        <v>3</v>
      </c>
      <c r="L145" s="74" t="s">
        <v>47</v>
      </c>
      <c r="M145" s="155" cm="1">
        <f t="array" ref="M145">_FV(G145,"Shares outstanding",TRUE)/1000000</f>
        <v>36.366210000000002</v>
      </c>
      <c r="N145" s="156">
        <v>20.399999999999999</v>
      </c>
      <c r="O145" s="159">
        <v>8.6999999999999994E-2</v>
      </c>
      <c r="P145" s="102" t="s">
        <v>14180</v>
      </c>
      <c r="Q145" s="157" t="s">
        <v>16365</v>
      </c>
      <c r="R145" s="157" t="s">
        <v>16898</v>
      </c>
      <c r="S145" s="158">
        <v>23.09</v>
      </c>
      <c r="T145" s="157" t="s">
        <v>16899</v>
      </c>
      <c r="U145" s="157" t="s">
        <v>16900</v>
      </c>
      <c r="V145" s="140" t="s">
        <v>14848</v>
      </c>
      <c r="W145" s="156" t="s">
        <v>14377</v>
      </c>
      <c r="X145" s="156">
        <v>7.14</v>
      </c>
      <c r="Y145" s="52" cm="1">
        <f t="array" ref="Y145">(K145-(_FV(G145,"52 week high",TRUE)))/(_FV(G145,"52 week high",TRUE))</f>
        <v>-0.35064935064935066</v>
      </c>
      <c r="Z145" s="52" cm="1">
        <f t="array" ref="Z145">(K145-(_FV(G145,"52 week low",TRUE)))/(_FV(G145,"52 week low",TRUE))</f>
        <v>1.5423728813559323</v>
      </c>
      <c r="AA145" s="8"/>
      <c r="AB145" s="55" t="str">
        <f t="shared" si="84"/>
        <v>Twitter</v>
      </c>
      <c r="AC145" s="55" t="str">
        <f t="shared" si="76"/>
        <v>Twitter</v>
      </c>
      <c r="AD145" s="56" t="str">
        <f>HYPERLINK(_xlfn.CONCAT("https://www.sec.gov/edgar/browse/?CIK=",(_xlfn.XLOOKUP(A145,CIK!$A$1:$A$99999,CIK!$B$1:$B$99999,,0))),"SEC")</f>
        <v>SEC</v>
      </c>
      <c r="AE145" s="55" t="str">
        <f t="shared" si="85"/>
        <v>BC</v>
      </c>
      <c r="AF145" s="56" t="str">
        <f t="shared" si="86"/>
        <v>News</v>
      </c>
      <c r="AG145" s="55" t="str">
        <f t="shared" si="87"/>
        <v>News</v>
      </c>
      <c r="AH145" s="56" t="str">
        <f t="shared" si="88"/>
        <v>News</v>
      </c>
      <c r="AI145" s="56" t="str">
        <f t="shared" si="89"/>
        <v>News</v>
      </c>
      <c r="AJ145" s="56" t="str">
        <f t="shared" si="90"/>
        <v>News</v>
      </c>
      <c r="AK145" s="55" t="str">
        <f t="shared" si="77"/>
        <v>News</v>
      </c>
      <c r="AL145" s="55" t="str">
        <f t="shared" si="91"/>
        <v>OC</v>
      </c>
      <c r="AM145" s="55" t="str">
        <f t="shared" si="92"/>
        <v>WW</v>
      </c>
      <c r="AN145" s="55" t="str">
        <f t="shared" si="93"/>
        <v>FIN</v>
      </c>
      <c r="AO145" s="55" t="str">
        <f t="shared" si="78"/>
        <v>OI</v>
      </c>
      <c r="AP145" s="55" t="str">
        <f t="shared" si="94"/>
        <v>IB</v>
      </c>
      <c r="AQ145" s="55" t="str">
        <f t="shared" si="79"/>
        <v>SI</v>
      </c>
      <c r="AR145" s="55" t="str">
        <f t="shared" si="80"/>
        <v>SS</v>
      </c>
      <c r="AS145" s="57" t="str">
        <f t="shared" si="81"/>
        <v>ROIC</v>
      </c>
      <c r="AT145" s="55" t="str">
        <f t="shared" si="82"/>
        <v>DR</v>
      </c>
      <c r="AU145" s="58" t="str">
        <f t="shared" si="83"/>
        <v>SOH</v>
      </c>
      <c r="AV145" s="55"/>
    </row>
    <row r="146" spans="1:48" s="62" customFormat="1" ht="14" customHeight="1" x14ac:dyDescent="0.2">
      <c r="A146" s="151" t="s">
        <v>615</v>
      </c>
      <c r="B146" s="152" t="s">
        <v>616</v>
      </c>
      <c r="C146" s="139" t="s">
        <v>617</v>
      </c>
      <c r="D146" s="153"/>
      <c r="E146" s="153"/>
      <c r="F146" s="154"/>
      <c r="G146" s="151" t="e" vm="147">
        <v>#VALUE!</v>
      </c>
      <c r="H146" s="167" t="s">
        <v>46</v>
      </c>
      <c r="I146" s="154" t="str" cm="1">
        <f t="array" ref="I146">_FV(G146,"Description")</f>
        <v>Cardiff Oncology Inc. is a clinical-stage biotechnology company. The Company is focused on developing treatment for cancer patients. Its drug candidate onvansertib, is a polo-like kinase 1 (PLK1) adenosine triphosphate (ATP) competitive inhibitor with the combination of chemotherapy and targeted therapeutics. Its clinical trial includes TROV-054, CRDF-001 and TROV-053. TROV-054 is a Phase I b/2 open-label clinical trial of onvansertib in combination with FOLFIRI (folinic acid, fluorouracil, and irinotecan) and Avastin (bevacizumab). TROV-053 is a Phase II open-label clinical trial of onvansertib in combination with Zytiga (abiraterone acetate)/prednisone. CRDF-001 is a Phase 2 open-label multi-center clinical trial of onvansertib in combination with nanoliposomal irinotecan, leucovorin, and fluorouracil for second line treatment of patients with metastatic pancreatic ductal adenocarcinoma (mPDAC).</v>
      </c>
      <c r="J146" s="125" cm="1">
        <f t="array" ref="J146">_FV(G146,"Market cap",TRUE)/1000000000</f>
        <v>7.9078590000000004E-2</v>
      </c>
      <c r="K146" s="99" cm="1">
        <f t="array" ref="K146">_FV(G146,"Price")</f>
        <v>1.77</v>
      </c>
      <c r="L146" s="74" t="s">
        <v>47</v>
      </c>
      <c r="M146" s="155" cm="1">
        <f t="array" ref="M146">_FV(G146,"Shares outstanding",TRUE)/1000000</f>
        <v>44.677169999999997</v>
      </c>
      <c r="N146" s="156">
        <v>41.34</v>
      </c>
      <c r="O146" s="159">
        <v>2.5999999999999999E-2</v>
      </c>
      <c r="P146" s="102" t="s">
        <v>13792</v>
      </c>
      <c r="Q146" s="157" t="s">
        <v>15759</v>
      </c>
      <c r="R146" s="157" t="s">
        <v>16901</v>
      </c>
      <c r="S146" s="158">
        <v>42.64</v>
      </c>
      <c r="T146" s="157" t="s">
        <v>16902</v>
      </c>
      <c r="U146" s="157" t="s">
        <v>16903</v>
      </c>
      <c r="V146" s="140" t="s">
        <v>14848</v>
      </c>
      <c r="W146" s="156" t="s">
        <v>14382</v>
      </c>
      <c r="X146" s="156">
        <v>14.52</v>
      </c>
      <c r="Y146" s="52" cm="1">
        <f t="array" ref="Y146">(K146-(_FV(G146,"52 week high",TRUE)))/(_FV(G146,"52 week high",TRUE))</f>
        <v>-0.53143613500992715</v>
      </c>
      <c r="Z146" s="52" cm="1">
        <f t="array" ref="Z146">(K146-(_FV(G146,"52 week low",TRUE)))/(_FV(G146,"52 week low",TRUE))</f>
        <v>0.56637168141592942</v>
      </c>
      <c r="AA146" s="8"/>
      <c r="AB146" s="55" t="str">
        <f t="shared" si="84"/>
        <v>Twitter</v>
      </c>
      <c r="AC146" s="55" t="str">
        <f t="shared" si="76"/>
        <v>Twitter</v>
      </c>
      <c r="AD146" s="56" t="str">
        <f>HYPERLINK(_xlfn.CONCAT("https://www.sec.gov/edgar/browse/?CIK=",(_xlfn.XLOOKUP(A146,CIK!$A$1:$A$99999,CIK!$B$1:$B$99999,,0))),"SEC")</f>
        <v>SEC</v>
      </c>
      <c r="AE146" s="55" t="str">
        <f t="shared" si="85"/>
        <v>BC</v>
      </c>
      <c r="AF146" s="56" t="str">
        <f t="shared" si="86"/>
        <v>News</v>
      </c>
      <c r="AG146" s="55" t="str">
        <f t="shared" si="87"/>
        <v>News</v>
      </c>
      <c r="AH146" s="56" t="str">
        <f t="shared" si="88"/>
        <v>News</v>
      </c>
      <c r="AI146" s="56" t="str">
        <f t="shared" si="89"/>
        <v>News</v>
      </c>
      <c r="AJ146" s="56" t="str">
        <f t="shared" si="90"/>
        <v>News</v>
      </c>
      <c r="AK146" s="55" t="str">
        <f t="shared" si="77"/>
        <v>News</v>
      </c>
      <c r="AL146" s="55" t="str">
        <f t="shared" si="91"/>
        <v>OC</v>
      </c>
      <c r="AM146" s="55" t="str">
        <f t="shared" si="92"/>
        <v>WW</v>
      </c>
      <c r="AN146" s="55" t="str">
        <f t="shared" si="93"/>
        <v>FIN</v>
      </c>
      <c r="AO146" s="55" t="str">
        <f t="shared" si="78"/>
        <v>OI</v>
      </c>
      <c r="AP146" s="55" t="str">
        <f t="shared" si="94"/>
        <v>IB</v>
      </c>
      <c r="AQ146" s="55" t="str">
        <f t="shared" si="79"/>
        <v>SI</v>
      </c>
      <c r="AR146" s="55" t="str">
        <f t="shared" si="80"/>
        <v>SS</v>
      </c>
      <c r="AS146" s="57" t="str">
        <f t="shared" si="81"/>
        <v>ROIC</v>
      </c>
      <c r="AT146" s="55" t="str">
        <f t="shared" si="82"/>
        <v>DR</v>
      </c>
      <c r="AU146" s="58" t="str">
        <f t="shared" si="83"/>
        <v>SOH</v>
      </c>
      <c r="AV146" s="55"/>
    </row>
    <row r="147" spans="1:48" s="62" customFormat="1" ht="14" customHeight="1" x14ac:dyDescent="0.2">
      <c r="A147" s="160" t="s">
        <v>400</v>
      </c>
      <c r="B147" s="152" t="s">
        <v>401</v>
      </c>
      <c r="C147" s="139" t="s">
        <v>402</v>
      </c>
      <c r="D147" s="153"/>
      <c r="E147" s="153">
        <v>3</v>
      </c>
      <c r="F147" s="154" t="s">
        <v>403</v>
      </c>
      <c r="G147" s="160" t="e" vm="148">
        <v>#VALUE!</v>
      </c>
      <c r="H147" s="167" t="s">
        <v>46</v>
      </c>
      <c r="I147" s="154" t="str" cm="1">
        <f t="array" ref="I147">_FV(G147,"Description")</f>
        <v>IO Biotech Inc is a clinical-stage biopharmaceutical company developing immune-modulating cancer therapies based on T-win technology platform. The Company’s product candidates are designed to induce the immune system to simultaneously target and disrupt multiple pathways that regulate tumor-induced immunosuppression. IO Biotech’s lead product candidate, IO102-IO103, is designed to target the immunosuppressive mechanisms mediated by key immunosuppressive proteins such as IDO and PD-L1. The Company develops a pipeline of product candidates that leverage its T-win technology platform to address targets within the TME. The Company is spin-off of National Cancer for Center Immune Therapy at Herlev University Hospital in Denmark.</v>
      </c>
      <c r="J147" s="125" cm="1">
        <f t="array" ref="J147">_FV(G147,"Market cap",TRUE)/1000000000</f>
        <v>8.5005040000000004E-2</v>
      </c>
      <c r="K147" s="99" cm="1">
        <f t="array" ref="K147">_FV(G147,"Price")</f>
        <v>2.95</v>
      </c>
      <c r="L147" s="74" t="s">
        <v>47</v>
      </c>
      <c r="M147" s="155" cm="1">
        <f t="array" ref="M147">_FV(G147,"Shares outstanding",TRUE)/1000000</f>
        <v>28.815270000000002</v>
      </c>
      <c r="N147" s="156">
        <v>4.37</v>
      </c>
      <c r="O147" s="159">
        <v>8.0000000000000004E-4</v>
      </c>
      <c r="P147" s="102" t="s">
        <v>14336</v>
      </c>
      <c r="Q147" s="157" t="s">
        <v>16891</v>
      </c>
      <c r="R147" s="157" t="s">
        <v>16892</v>
      </c>
      <c r="S147" s="158">
        <v>30.81</v>
      </c>
      <c r="T147" s="157" t="s">
        <v>16893</v>
      </c>
      <c r="U147" s="157" t="s">
        <v>16894</v>
      </c>
      <c r="V147" s="140" t="s">
        <v>14848</v>
      </c>
      <c r="W147" s="156" t="s">
        <v>14400</v>
      </c>
      <c r="X147" s="156">
        <v>24.96</v>
      </c>
      <c r="Y147" s="52" cm="1">
        <f t="array" ref="Y147">(K147-(_FV(G147,"52 week high",TRUE)))/(_FV(G147,"52 week high",TRUE))</f>
        <v>-0.6980552712384851</v>
      </c>
      <c r="Z147" s="52" cm="1">
        <f t="array" ref="Z147">(K147-(_FV(G147,"52 week low",TRUE)))/(_FV(G147,"52 week low",TRUE))</f>
        <v>0.37209302325581411</v>
      </c>
      <c r="AA147" s="8"/>
      <c r="AB147" s="55" t="str">
        <f t="shared" si="84"/>
        <v>Twitter</v>
      </c>
      <c r="AC147" s="55" t="str">
        <f t="shared" si="76"/>
        <v>Twitter</v>
      </c>
      <c r="AD147" s="56" t="str">
        <f>HYPERLINK(_xlfn.CONCAT("https://www.sec.gov/edgar/browse/?CIK=",(_xlfn.XLOOKUP(A147,CIK!$A$1:$A$99999,CIK!$B$1:$B$99999,,0))),"SEC")</f>
        <v>SEC</v>
      </c>
      <c r="AE147" s="55" t="str">
        <f t="shared" si="85"/>
        <v>BC</v>
      </c>
      <c r="AF147" s="56" t="str">
        <f t="shared" si="86"/>
        <v>News</v>
      </c>
      <c r="AG147" s="55" t="str">
        <f t="shared" si="87"/>
        <v>News</v>
      </c>
      <c r="AH147" s="56" t="str">
        <f t="shared" si="88"/>
        <v>News</v>
      </c>
      <c r="AI147" s="56" t="str">
        <f t="shared" si="89"/>
        <v>News</v>
      </c>
      <c r="AJ147" s="56" t="str">
        <f t="shared" si="90"/>
        <v>News</v>
      </c>
      <c r="AK147" s="55" t="str">
        <f t="shared" si="77"/>
        <v>News</v>
      </c>
      <c r="AL147" s="55" t="str">
        <f t="shared" si="91"/>
        <v>OC</v>
      </c>
      <c r="AM147" s="55" t="str">
        <f t="shared" si="92"/>
        <v>WW</v>
      </c>
      <c r="AN147" s="55" t="str">
        <f t="shared" si="93"/>
        <v>FIN</v>
      </c>
      <c r="AO147" s="55" t="str">
        <f t="shared" si="78"/>
        <v>OI</v>
      </c>
      <c r="AP147" s="55" t="str">
        <f t="shared" si="94"/>
        <v>IB</v>
      </c>
      <c r="AQ147" s="55" t="str">
        <f t="shared" si="79"/>
        <v>SI</v>
      </c>
      <c r="AR147" s="55" t="str">
        <f t="shared" si="80"/>
        <v>SS</v>
      </c>
      <c r="AS147" s="57" t="str">
        <f t="shared" si="81"/>
        <v>ROIC</v>
      </c>
      <c r="AT147" s="55" t="str">
        <f t="shared" si="82"/>
        <v>DR</v>
      </c>
      <c r="AU147" s="58" t="str">
        <f t="shared" si="83"/>
        <v>SOH</v>
      </c>
      <c r="AV147" s="55"/>
    </row>
    <row r="148" spans="1:48" s="62" customFormat="1" ht="14" customHeight="1" x14ac:dyDescent="0.2">
      <c r="A148" s="151" t="s">
        <v>682</v>
      </c>
      <c r="B148" s="152" t="s">
        <v>683</v>
      </c>
      <c r="C148" s="139" t="s">
        <v>677</v>
      </c>
      <c r="D148" s="153"/>
      <c r="E148" s="153">
        <v>2</v>
      </c>
      <c r="F148" s="154" t="s">
        <v>684</v>
      </c>
      <c r="G148" s="151" t="e" vm="149">
        <v>#VALUE!</v>
      </c>
      <c r="H148" s="168" t="s">
        <v>46</v>
      </c>
      <c r="I148" s="154" t="str" cm="1">
        <f t="array" ref="I148">_FV(G148,"Description")</f>
        <v>Lantern Pharma Inc. is a clinical stage biopharmaceutical company focused on using artificial intelligence (AI), machine learning and genomic data to streamline the drug development process. The Company's therapies portfolio consists of small molecule drug candidates and new compounds, which it is developing with the assistance of its AI platform and its biomarker driven approach. Its products include LP-100, LP-300, LP-184, and LP-284, and an Antibody Drug Conjugate (ADC) program. LP-100 is in Phase II clinical trial in metastatic, castration-resistant and prostate cancer. LP-300 is focused on targeting phase II trial, in never smoking patients with NSCLC in combination with chemotherapy. LP-184 is a synthetic small molecule drug with nanomolar potency. LP-284, the stereoisomer (enantiomer) of LP-184, has shown in-vitro anticancer activity in hematological cancers. ADC Program based on the recognition of antibody drug conjugates as a therapeutic approach for cancer treatment.</v>
      </c>
      <c r="J148" s="125" cm="1">
        <f t="array" ref="J148">_FV(G148,"Market cap",TRUE)/1000000000</f>
        <v>5.6456609999999997E-2</v>
      </c>
      <c r="K148" s="99" cm="1">
        <f t="array" ref="K148">_FV(G148,"Price")</f>
        <v>5.2</v>
      </c>
      <c r="L148" s="74" t="s">
        <v>47</v>
      </c>
      <c r="M148" s="155" cm="1">
        <f t="array" ref="M148">_FV(G148,"Shares outstanding",TRUE)/1000000</f>
        <v>10.85704</v>
      </c>
      <c r="N148" s="156">
        <v>6.82</v>
      </c>
      <c r="O148" s="159">
        <v>1.6899999999999998E-2</v>
      </c>
      <c r="P148" s="102" t="s">
        <v>14239</v>
      </c>
      <c r="Q148" s="157" t="s">
        <v>15425</v>
      </c>
      <c r="R148" s="157" t="s">
        <v>16895</v>
      </c>
      <c r="S148" s="158">
        <v>39.79</v>
      </c>
      <c r="T148" s="157" t="s">
        <v>16896</v>
      </c>
      <c r="U148" s="157" t="s">
        <v>16897</v>
      </c>
      <c r="V148" s="140" t="s">
        <v>14848</v>
      </c>
      <c r="W148" s="156" t="s">
        <v>14359</v>
      </c>
      <c r="X148" s="156">
        <v>19.760000000000002</v>
      </c>
      <c r="Y148" s="52" cm="1">
        <f t="array" ref="Y148">(K148-(_FV(G148,"52 week high",TRUE)))/(_FV(G148,"52 week high",TRUE))</f>
        <v>-0.34343434343434343</v>
      </c>
      <c r="Z148" s="52" cm="1">
        <f t="array" ref="Z148">(K148-(_FV(G148,"52 week low",TRUE)))/(_FV(G148,"52 week low",TRUE))</f>
        <v>0.24105011933174217</v>
      </c>
      <c r="AA148" s="8"/>
      <c r="AB148" s="55" t="str">
        <f t="shared" si="84"/>
        <v>Twitter</v>
      </c>
      <c r="AC148" s="55" t="str">
        <f t="shared" si="76"/>
        <v>Twitter</v>
      </c>
      <c r="AD148" s="56" t="str">
        <f>HYPERLINK(_xlfn.CONCAT("https://www.sec.gov/edgar/browse/?CIK=",(_xlfn.XLOOKUP(A148,CIK!$A$1:$A$99999,CIK!$B$1:$B$99999,,0))),"SEC")</f>
        <v>SEC</v>
      </c>
      <c r="AE148" s="55" t="str">
        <f t="shared" si="85"/>
        <v>BC</v>
      </c>
      <c r="AF148" s="56" t="str">
        <f t="shared" si="86"/>
        <v>News</v>
      </c>
      <c r="AG148" s="55" t="str">
        <f t="shared" si="87"/>
        <v>News</v>
      </c>
      <c r="AH148" s="56" t="str">
        <f t="shared" si="88"/>
        <v>News</v>
      </c>
      <c r="AI148" s="56" t="str">
        <f t="shared" si="89"/>
        <v>News</v>
      </c>
      <c r="AJ148" s="56" t="str">
        <f t="shared" si="90"/>
        <v>News</v>
      </c>
      <c r="AK148" s="55" t="str">
        <f t="shared" si="77"/>
        <v>News</v>
      </c>
      <c r="AL148" s="55" t="str">
        <f t="shared" si="91"/>
        <v>OC</v>
      </c>
      <c r="AM148" s="55" t="str">
        <f t="shared" si="92"/>
        <v>WW</v>
      </c>
      <c r="AN148" s="55" t="str">
        <f t="shared" si="93"/>
        <v>FIN</v>
      </c>
      <c r="AO148" s="55" t="str">
        <f t="shared" si="78"/>
        <v>OI</v>
      </c>
      <c r="AP148" s="55" t="str">
        <f t="shared" si="94"/>
        <v>IB</v>
      </c>
      <c r="AQ148" s="55" t="str">
        <f t="shared" si="79"/>
        <v>SI</v>
      </c>
      <c r="AR148" s="55" t="str">
        <f t="shared" si="80"/>
        <v>SS</v>
      </c>
      <c r="AS148" s="57" t="str">
        <f t="shared" si="81"/>
        <v>ROIC</v>
      </c>
      <c r="AT148" s="55" t="str">
        <f t="shared" si="82"/>
        <v>DR</v>
      </c>
      <c r="AU148" s="58" t="str">
        <f t="shared" si="83"/>
        <v>SOH</v>
      </c>
      <c r="AV148" s="55"/>
    </row>
    <row r="149" spans="1:48" s="62" customFormat="1" ht="14" customHeight="1" x14ac:dyDescent="0.2">
      <c r="A149" s="151" t="s">
        <v>415</v>
      </c>
      <c r="B149" s="152" t="s">
        <v>416</v>
      </c>
      <c r="C149" s="139" t="s">
        <v>414</v>
      </c>
      <c r="D149" s="153"/>
      <c r="E149" s="153">
        <v>0</v>
      </c>
      <c r="F149" s="154" t="s">
        <v>417</v>
      </c>
      <c r="G149" s="151" t="e" vm="150">
        <v>#VALUE!</v>
      </c>
      <c r="H149" s="167" t="s">
        <v>46</v>
      </c>
      <c r="I149" s="154" t="str" cm="1">
        <f t="array" ref="I149">_FV(G149,"Description")</f>
        <v>Werewolf Therapeutics, Inc. is a biopharmaceutical company focused on developing a pipeline of cancer treatments. The Company is developing immuno-stimulatory therapeutics designed to act selectively within the tumor microenvironment to enhance the body’s immune response to cancer. The Company’s product candidates include WTX-124, WTX-330 and WTX-613. The Company’s advanced product candidates, WTX-124 and WTX-330, are systemically delivered, conditionally activated Interleukin-2 (IL-2), and Interleukin-12 (IL-12). Its INDUKINE molecules for the treatment of solid tumors. The Company initiating a Phase I/Ib clinical trial for each candidate in multiple tumor types as a single agent and in combination with an immune checkpoint inhibitor. WTX-613 is designed to have minimal activity in the periphery and is activated preferentially in the tumor microenvironment (TME) to release wild-type IFNα in the tumor and potentially stimulate an anti-tumor immune response.</v>
      </c>
      <c r="J149" s="125" cm="1">
        <f t="array" ref="J149">_FV(G149,"Market cap",TRUE)/1000000000</f>
        <v>0.13220199999999999</v>
      </c>
      <c r="K149" s="99" cm="1">
        <f t="array" ref="K149">_FV(G149,"Price")</f>
        <v>4.3</v>
      </c>
      <c r="L149" s="74" t="s">
        <v>47</v>
      </c>
      <c r="M149" s="155" cm="1">
        <f t="array" ref="M149">_FV(G149,"Shares outstanding",TRUE)/1000000</f>
        <v>30.74465</v>
      </c>
      <c r="N149" s="156">
        <v>10.210000000000001</v>
      </c>
      <c r="O149" s="159">
        <v>3.7000000000000002E-3</v>
      </c>
      <c r="P149" s="102" t="s">
        <v>14286</v>
      </c>
      <c r="Q149" s="157" t="s">
        <v>16904</v>
      </c>
      <c r="R149" s="157" t="s">
        <v>16905</v>
      </c>
      <c r="S149" s="158">
        <v>25.95</v>
      </c>
      <c r="T149" s="157" t="s">
        <v>16906</v>
      </c>
      <c r="U149" s="157" t="s">
        <v>16907</v>
      </c>
      <c r="V149" s="140" t="s">
        <v>14848</v>
      </c>
      <c r="W149" s="156" t="s">
        <v>14406</v>
      </c>
      <c r="X149" s="156">
        <v>5.45</v>
      </c>
      <c r="Y149" s="52" cm="1">
        <f t="array" ref="Y149">(K149-(_FV(G149,"52 week high",TRUE)))/(_FV(G149,"52 week high",TRUE))</f>
        <v>-0.53538627768773639</v>
      </c>
      <c r="Z149" s="52" cm="1">
        <f t="array" ref="Z149">(K149-(_FV(G149,"52 week low",TRUE)))/(_FV(G149,"52 week low",TRUE))</f>
        <v>2.0935251798561154</v>
      </c>
      <c r="AA149" s="8"/>
      <c r="AB149" s="55" t="str">
        <f t="shared" si="84"/>
        <v>Twitter</v>
      </c>
      <c r="AC149" s="55" t="str">
        <f t="shared" si="76"/>
        <v>Twitter</v>
      </c>
      <c r="AD149" s="56" t="str">
        <f>HYPERLINK(_xlfn.CONCAT("https://www.sec.gov/edgar/browse/?CIK=",(_xlfn.XLOOKUP(A149,CIK!$A$1:$A$99999,CIK!$B$1:$B$99999,,0))),"SEC")</f>
        <v>SEC</v>
      </c>
      <c r="AE149" s="55" t="str">
        <f t="shared" si="85"/>
        <v>BC</v>
      </c>
      <c r="AF149" s="56" t="str">
        <f t="shared" si="86"/>
        <v>News</v>
      </c>
      <c r="AG149" s="55" t="str">
        <f t="shared" si="87"/>
        <v>News</v>
      </c>
      <c r="AH149" s="56" t="str">
        <f t="shared" si="88"/>
        <v>News</v>
      </c>
      <c r="AI149" s="56" t="str">
        <f t="shared" si="89"/>
        <v>News</v>
      </c>
      <c r="AJ149" s="56" t="str">
        <f t="shared" si="90"/>
        <v>News</v>
      </c>
      <c r="AK149" s="55" t="str">
        <f t="shared" si="77"/>
        <v>News</v>
      </c>
      <c r="AL149" s="55" t="str">
        <f t="shared" si="91"/>
        <v>OC</v>
      </c>
      <c r="AM149" s="55" t="str">
        <f t="shared" si="92"/>
        <v>WW</v>
      </c>
      <c r="AN149" s="55" t="str">
        <f t="shared" si="93"/>
        <v>FIN</v>
      </c>
      <c r="AO149" s="55" t="str">
        <f t="shared" si="78"/>
        <v>OI</v>
      </c>
      <c r="AP149" s="55" t="str">
        <f t="shared" si="94"/>
        <v>IB</v>
      </c>
      <c r="AQ149" s="55" t="str">
        <f t="shared" si="79"/>
        <v>SI</v>
      </c>
      <c r="AR149" s="55" t="str">
        <f t="shared" si="80"/>
        <v>SS</v>
      </c>
      <c r="AS149" s="57" t="str">
        <f t="shared" si="81"/>
        <v>ROIC</v>
      </c>
      <c r="AT149" s="55" t="str">
        <f t="shared" si="82"/>
        <v>DR</v>
      </c>
      <c r="AU149" s="58" t="str">
        <f t="shared" si="83"/>
        <v>SOH</v>
      </c>
      <c r="AV149" s="55"/>
    </row>
    <row r="150" spans="1:48" s="62" customFormat="1" ht="14" customHeight="1" x14ac:dyDescent="0.2">
      <c r="A150" s="151" t="s">
        <v>591</v>
      </c>
      <c r="B150" s="152" t="s">
        <v>592</v>
      </c>
      <c r="C150" s="139" t="s">
        <v>593</v>
      </c>
      <c r="D150" s="153"/>
      <c r="E150" s="153"/>
      <c r="F150" s="154" t="s">
        <v>17267</v>
      </c>
      <c r="G150" s="151" t="e" vm="151">
        <v>#VALUE!</v>
      </c>
      <c r="H150" s="167" t="s">
        <v>46</v>
      </c>
      <c r="I150" s="154" t="str" cm="1">
        <f t="array" ref="I150">_FV(G150,"Description")</f>
        <v>Checkpoint Therapeutics, Inc. is a clinical-stage immunotherapy and targeted oncology company that is focused on the acquisition, development and commercialization of treatments for patients with solid tumor cancers. The Company is evaluating its lead antibody product candidate, cosibelimab, which is an anti-programmed death-ligand 1 (PD-L1) antibody licensed from the Dana-Farber Cancer Institute (Dana-Farber) in an ongoing global, open-label, multicohort Phase I clinical trial in checkpoint therapy-naive patients with selected recurrent or metastatic cancers, including ongoing cohorts in locally advanced and metastatic cutaneous squamous cell carcinoma (CSCC) intended to support one or more applications for marketing approval. In addition, it is evaluating its lead small-molecule, targeted anti-cancer agent, olafertinib, which is an epidermal growth factor receptor (EGFR) inhibitor as a treatment for patients with EGFR mutation-positive non-small cell lung cancer (NSCLC).</v>
      </c>
      <c r="J150" s="125" cm="1">
        <f t="array" ref="J150">_FV(G150,"Market cap",TRUE)/1000000000</f>
        <v>5.0509220000000001E-2</v>
      </c>
      <c r="K150" s="99" cm="1">
        <f t="array" ref="K150">_FV(G150,"Price")</f>
        <v>5.43</v>
      </c>
      <c r="L150" s="74" t="s">
        <v>47</v>
      </c>
      <c r="M150" s="155" cm="1">
        <f t="array" ref="M150">_FV(G150,"Shares outstanding",TRUE)/1000000</f>
        <v>9.3018800000000006</v>
      </c>
      <c r="N150" s="156">
        <v>9</v>
      </c>
      <c r="O150" s="159">
        <v>7.6200000000000004E-2</v>
      </c>
      <c r="P150" s="102" t="s">
        <v>14081</v>
      </c>
      <c r="Q150" s="157" t="s">
        <v>16923</v>
      </c>
      <c r="R150" s="157" t="s">
        <v>15773</v>
      </c>
      <c r="S150" s="158">
        <v>4.1900000000000004</v>
      </c>
      <c r="T150" s="157" t="s">
        <v>16111</v>
      </c>
      <c r="U150" s="157" t="s">
        <v>16924</v>
      </c>
      <c r="V150" s="140" t="s">
        <v>16925</v>
      </c>
      <c r="W150" s="156" t="s">
        <v>59</v>
      </c>
      <c r="X150" s="156">
        <v>0.94</v>
      </c>
      <c r="Y150" s="52" cm="1">
        <f t="array" ref="Y150">(K150-(_FV(G150,"52 week high",TRUE)))/(_FV(G150,"52 week high",TRUE))</f>
        <v>-0.79888888888888887</v>
      </c>
      <c r="Z150" s="52" cm="1">
        <f t="array" ref="Z150">(K150-(_FV(G150,"52 week low",TRUE)))/(_FV(G150,"52 week low",TRUE))</f>
        <v>0.52528089887640439</v>
      </c>
      <c r="AA150" s="8"/>
      <c r="AB150" s="55" t="str">
        <f t="shared" si="84"/>
        <v>Twitter</v>
      </c>
      <c r="AC150" s="55" t="str">
        <f t="shared" si="76"/>
        <v>Twitter</v>
      </c>
      <c r="AD150" s="56" t="str">
        <f>HYPERLINK(_xlfn.CONCAT("https://www.sec.gov/edgar/browse/?CIK=",(_xlfn.XLOOKUP(A150,CIK!$A$1:$A$99999,CIK!$B$1:$B$99999,,0))),"SEC")</f>
        <v>SEC</v>
      </c>
      <c r="AE150" s="55" t="str">
        <f t="shared" si="85"/>
        <v>BC</v>
      </c>
      <c r="AF150" s="56" t="str">
        <f t="shared" si="86"/>
        <v>News</v>
      </c>
      <c r="AG150" s="55" t="str">
        <f t="shared" si="87"/>
        <v>News</v>
      </c>
      <c r="AH150" s="56" t="str">
        <f t="shared" si="88"/>
        <v>News</v>
      </c>
      <c r="AI150" s="56" t="str">
        <f t="shared" si="89"/>
        <v>News</v>
      </c>
      <c r="AJ150" s="56" t="str">
        <f t="shared" si="90"/>
        <v>News</v>
      </c>
      <c r="AK150" s="55" t="str">
        <f t="shared" si="77"/>
        <v>News</v>
      </c>
      <c r="AL150" s="55" t="str">
        <f t="shared" si="91"/>
        <v>OC</v>
      </c>
      <c r="AM150" s="55" t="str">
        <f t="shared" si="92"/>
        <v>WW</v>
      </c>
      <c r="AN150" s="55" t="str">
        <f t="shared" si="93"/>
        <v>FIN</v>
      </c>
      <c r="AO150" s="55" t="str">
        <f t="shared" si="78"/>
        <v>OI</v>
      </c>
      <c r="AP150" s="55" t="str">
        <f t="shared" si="94"/>
        <v>IB</v>
      </c>
      <c r="AQ150" s="55" t="str">
        <f t="shared" si="79"/>
        <v>SI</v>
      </c>
      <c r="AR150" s="55" t="str">
        <f t="shared" si="80"/>
        <v>SS</v>
      </c>
      <c r="AS150" s="57" t="str">
        <f t="shared" si="81"/>
        <v>ROIC</v>
      </c>
      <c r="AT150" s="55" t="str">
        <f t="shared" si="82"/>
        <v>DR</v>
      </c>
      <c r="AU150" s="58" t="str">
        <f t="shared" si="83"/>
        <v>SOH</v>
      </c>
      <c r="AV150" s="55"/>
    </row>
    <row r="151" spans="1:48" s="62" customFormat="1" ht="14" customHeight="1" x14ac:dyDescent="0.2">
      <c r="A151" s="151" t="s">
        <v>450</v>
      </c>
      <c r="B151" s="152" t="s">
        <v>451</v>
      </c>
      <c r="C151" s="139" t="s">
        <v>452</v>
      </c>
      <c r="D151" s="153" t="s">
        <v>58</v>
      </c>
      <c r="E151" s="153"/>
      <c r="F151" s="154" t="s">
        <v>17271</v>
      </c>
      <c r="G151" s="151" t="e" vm="152">
        <v>#VALUE!</v>
      </c>
      <c r="H151" s="167" t="s">
        <v>46</v>
      </c>
      <c r="I151" s="154" t="str" cm="1">
        <f t="array" ref="I151">_FV(G151,"Description")</f>
        <v>Curis, Inc. is a biotechnology company. The Company is focused on the development of therapeutics for the treatment of cancer. Its clinical stage drug candidates are Emavusertib and CI-8993. Emavusertib is an orally available small molecule inhibitor of Interleukin-1 receptor-associated kinase 4 (IRAK4) which is undergoing testing in a Phase I open-label dose escalating clinical trial in patients with non-Hodgkin lymphomas. CI-8993 is a monoclonal antibody designed to antagonize the V-domain Ig suppressor of T cell activation (VISTA). Its pipeline also includes Fimepinostat, CA-170 and CA-327. Fimepinostat is a small molecule that inhibits the activity of histone deacetylase (HDAC), and phosphotidyl-inositol 3 kinase (PI3) enzymes. CA-170 is a small molecule antagonist of VISTA and PDL1. CA-327 is a small molecule antagonist of PDL1 and TIM3, which is a pre-IND stage oncology drug candidate.</v>
      </c>
      <c r="J151" s="125" cm="1">
        <f t="array" ref="J151">_FV(G151,"Market cap",TRUE)/1000000000</f>
        <v>6.7478850000000007E-2</v>
      </c>
      <c r="K151" s="99" cm="1">
        <f t="array" ref="K151">_FV(G151,"Price")</f>
        <v>0.7</v>
      </c>
      <c r="L151" s="74" t="s">
        <v>47</v>
      </c>
      <c r="M151" s="155" cm="1">
        <f t="array" ref="M151">_FV(G151,"Shares outstanding",TRUE)/1000000</f>
        <v>96.398359999999997</v>
      </c>
      <c r="N151" s="156">
        <v>82.98</v>
      </c>
      <c r="O151" s="159">
        <v>3.1800000000000002E-2</v>
      </c>
      <c r="P151" s="102" t="s">
        <v>13945</v>
      </c>
      <c r="Q151" s="157" t="s">
        <v>16908</v>
      </c>
      <c r="R151" s="157" t="s">
        <v>16909</v>
      </c>
      <c r="S151" s="158">
        <v>19.399999999999999</v>
      </c>
      <c r="T151" s="157" t="s">
        <v>16910</v>
      </c>
      <c r="U151" s="157" t="s">
        <v>16911</v>
      </c>
      <c r="V151" s="140" t="s">
        <v>14848</v>
      </c>
      <c r="W151" s="156" t="s">
        <v>13888</v>
      </c>
      <c r="X151" s="156">
        <v>7.69</v>
      </c>
      <c r="Y151" s="52" cm="1">
        <f t="array" ref="Y151">(K151-(_FV(G151,"52 week high",TRUE)))/(_FV(G151,"52 week high",TRUE))</f>
        <v>-0.8135818908122503</v>
      </c>
      <c r="Z151" s="52" cm="1">
        <f t="array" ref="Z151">(K151-(_FV(G151,"52 week low",TRUE)))/(_FV(G151,"52 week low",TRUE))</f>
        <v>0.48936170212765956</v>
      </c>
      <c r="AA151" s="8"/>
      <c r="AB151" s="55" t="str">
        <f t="shared" si="84"/>
        <v>Twitter</v>
      </c>
      <c r="AC151" s="55" t="str">
        <f t="shared" si="76"/>
        <v>Twitter</v>
      </c>
      <c r="AD151" s="56" t="str">
        <f>HYPERLINK(_xlfn.CONCAT("https://www.sec.gov/edgar/browse/?CIK=",(_xlfn.XLOOKUP(A151,CIK!$A$1:$A$99999,CIK!$B$1:$B$99999,,0))),"SEC")</f>
        <v>SEC</v>
      </c>
      <c r="AE151" s="55" t="str">
        <f t="shared" si="85"/>
        <v>BC</v>
      </c>
      <c r="AF151" s="56" t="str">
        <f t="shared" si="86"/>
        <v>News</v>
      </c>
      <c r="AG151" s="55" t="str">
        <f t="shared" si="87"/>
        <v>News</v>
      </c>
      <c r="AH151" s="56" t="str">
        <f t="shared" si="88"/>
        <v>News</v>
      </c>
      <c r="AI151" s="56" t="str">
        <f t="shared" si="89"/>
        <v>News</v>
      </c>
      <c r="AJ151" s="56" t="str">
        <f t="shared" si="90"/>
        <v>News</v>
      </c>
      <c r="AK151" s="55" t="str">
        <f t="shared" si="77"/>
        <v>News</v>
      </c>
      <c r="AL151" s="55" t="str">
        <f t="shared" si="91"/>
        <v>OC</v>
      </c>
      <c r="AM151" s="55" t="str">
        <f t="shared" si="92"/>
        <v>WW</v>
      </c>
      <c r="AN151" s="55" t="str">
        <f t="shared" si="93"/>
        <v>FIN</v>
      </c>
      <c r="AO151" s="55" t="str">
        <f t="shared" si="78"/>
        <v>OI</v>
      </c>
      <c r="AP151" s="55" t="str">
        <f t="shared" si="94"/>
        <v>IB</v>
      </c>
      <c r="AQ151" s="55" t="str">
        <f t="shared" si="79"/>
        <v>SI</v>
      </c>
      <c r="AR151" s="55" t="str">
        <f t="shared" si="80"/>
        <v>SS</v>
      </c>
      <c r="AS151" s="57" t="str">
        <f t="shared" si="81"/>
        <v>ROIC</v>
      </c>
      <c r="AT151" s="55" t="str">
        <f t="shared" si="82"/>
        <v>DR</v>
      </c>
      <c r="AU151" s="58" t="str">
        <f t="shared" si="83"/>
        <v>SOH</v>
      </c>
      <c r="AV151" s="55"/>
    </row>
    <row r="152" spans="1:48" s="62" customFormat="1" ht="14" customHeight="1" x14ac:dyDescent="0.2">
      <c r="A152" s="151" t="s">
        <v>711</v>
      </c>
      <c r="B152" s="152" t="s">
        <v>712</v>
      </c>
      <c r="C152" s="139" t="s">
        <v>703</v>
      </c>
      <c r="D152" s="153"/>
      <c r="E152" s="153">
        <v>2</v>
      </c>
      <c r="F152" s="154" t="s">
        <v>17272</v>
      </c>
      <c r="G152" s="151" t="e" vm="153">
        <v>#VALUE!</v>
      </c>
      <c r="H152" s="168" t="s">
        <v>46</v>
      </c>
      <c r="I152" s="154" t="str" cm="1">
        <f t="array" ref="I152">_FV(G152,"Description")</f>
        <v>Cyteir Therapeutics, Inc. is a clinical-stage biotechnology company. The Company is focused on developing and commercializing precision oncology medicines that inhibit deoxyribonucleic acid (DNA) damage repair and cause cancer cell death through a therapeutic strategy known as synthetic lethality. The Company's pipeline includes CYT-0851 and CYT-1853. Its lead program, CYT-0851, is an oral, once-daily, small molecule inhibitor of RAD51-mediated homologous recombination (HR), a DNA repair pathway critical for the survival of some cancers in Phase II. The Company is developing CYT-1853 as an inhibitor of RAD51-mediated HR.</v>
      </c>
      <c r="J152" s="125" cm="1">
        <f t="array" ref="J152">_FV(G152,"Market cap",TRUE)/1000000000</f>
        <v>5.776543E-2</v>
      </c>
      <c r="K152" s="99" cm="1">
        <f t="array" ref="K152">_FV(G152,"Price")</f>
        <v>1.63</v>
      </c>
      <c r="L152" s="74" t="s">
        <v>47</v>
      </c>
      <c r="M152" s="155" cm="1">
        <f t="array" ref="M152">_FV(G152,"Shares outstanding",TRUE)/1000000</f>
        <v>35.43891</v>
      </c>
      <c r="N152" s="156">
        <v>11.96</v>
      </c>
      <c r="O152" s="159">
        <v>1.4200000000000001E-2</v>
      </c>
      <c r="P152" s="102" t="s">
        <v>14297</v>
      </c>
      <c r="Q152" s="157" t="s">
        <v>16115</v>
      </c>
      <c r="R152" s="157" t="s">
        <v>16912</v>
      </c>
      <c r="S152" s="158">
        <v>33.57</v>
      </c>
      <c r="T152" s="157" t="s">
        <v>16913</v>
      </c>
      <c r="U152" s="157" t="s">
        <v>16914</v>
      </c>
      <c r="V152" s="140" t="s">
        <v>14848</v>
      </c>
      <c r="W152" s="156" t="s">
        <v>2408</v>
      </c>
      <c r="X152" s="156">
        <v>27.05</v>
      </c>
      <c r="Y152" s="52" cm="1">
        <f t="array" ref="Y152">(K152-(_FV(G152,"52 week high",TRUE)))/(_FV(G152,"52 week high",TRUE))</f>
        <v>-0.77708182327922215</v>
      </c>
      <c r="Z152" s="52" cm="1">
        <f t="array" ref="Z152">(K152-(_FV(G152,"52 week low",TRUE)))/(_FV(G152,"52 week low",TRUE))</f>
        <v>0.44247787610619471</v>
      </c>
      <c r="AA152" s="8"/>
      <c r="AB152" s="55" t="str">
        <f t="shared" si="84"/>
        <v>Twitter</v>
      </c>
      <c r="AC152" s="55" t="str">
        <f t="shared" si="76"/>
        <v>Twitter</v>
      </c>
      <c r="AD152" s="56" t="str">
        <f>HYPERLINK(_xlfn.CONCAT("https://www.sec.gov/edgar/browse/?CIK=",(_xlfn.XLOOKUP(A152,CIK!$A$1:$A$99999,CIK!$B$1:$B$99999,,0))),"SEC")</f>
        <v>SEC</v>
      </c>
      <c r="AE152" s="55" t="str">
        <f t="shared" si="85"/>
        <v>BC</v>
      </c>
      <c r="AF152" s="56" t="str">
        <f t="shared" si="86"/>
        <v>News</v>
      </c>
      <c r="AG152" s="55" t="str">
        <f t="shared" si="87"/>
        <v>News</v>
      </c>
      <c r="AH152" s="56" t="str">
        <f t="shared" si="88"/>
        <v>News</v>
      </c>
      <c r="AI152" s="56" t="str">
        <f t="shared" si="89"/>
        <v>News</v>
      </c>
      <c r="AJ152" s="56" t="str">
        <f t="shared" si="90"/>
        <v>News</v>
      </c>
      <c r="AK152" s="55" t="str">
        <f t="shared" si="77"/>
        <v>News</v>
      </c>
      <c r="AL152" s="55" t="str">
        <f t="shared" si="91"/>
        <v>OC</v>
      </c>
      <c r="AM152" s="55" t="str">
        <f t="shared" si="92"/>
        <v>WW</v>
      </c>
      <c r="AN152" s="55" t="str">
        <f t="shared" si="93"/>
        <v>FIN</v>
      </c>
      <c r="AO152" s="55" t="str">
        <f t="shared" si="78"/>
        <v>OI</v>
      </c>
      <c r="AP152" s="55" t="str">
        <f t="shared" si="94"/>
        <v>IB</v>
      </c>
      <c r="AQ152" s="55" t="str">
        <f t="shared" si="79"/>
        <v>SI</v>
      </c>
      <c r="AR152" s="55" t="str">
        <f t="shared" si="80"/>
        <v>SS</v>
      </c>
      <c r="AS152" s="57" t="str">
        <f t="shared" si="81"/>
        <v>ROIC</v>
      </c>
      <c r="AT152" s="55" t="str">
        <f t="shared" si="82"/>
        <v>DR</v>
      </c>
      <c r="AU152" s="58" t="str">
        <f t="shared" si="83"/>
        <v>SOH</v>
      </c>
      <c r="AV152" s="55"/>
    </row>
    <row r="153" spans="1:48" s="62" customFormat="1" ht="14" customHeight="1" x14ac:dyDescent="0.2">
      <c r="A153" s="151" t="s">
        <v>334</v>
      </c>
      <c r="B153" s="152" t="s">
        <v>335</v>
      </c>
      <c r="C153" s="139" t="s">
        <v>336</v>
      </c>
      <c r="D153" s="153"/>
      <c r="E153" s="153">
        <v>1</v>
      </c>
      <c r="F153" s="154" t="s">
        <v>337</v>
      </c>
      <c r="G153" s="151" t="e" vm="154">
        <v>#VALUE!</v>
      </c>
      <c r="H153" s="168" t="s">
        <v>46</v>
      </c>
      <c r="I153" s="154" t="str" cm="1">
        <f t="array" ref="I153">_FV(G153,"Description")</f>
        <v>IN8bio, Inc. is a clinical-stage biopharmaceutical company. The Company is focused on the discovery, development and commercialization of gamma-delta T cell therapies for the treatment of cancer. Its lead product candidates are in phase I clinical trials. Its lead product candidate, INB-200, is for the treatment of patients with newly diagnosed glioblastoma (GBM), and INB-100, for the treatment of patients with leukemia that are undergoing hematopoietic stem cell transplantation (HSCT). In addition, the Company's DeltEx platform has yielded a portfolio of preclinical programs, including INB-300 and INB-400, focused on addressing GBM and other solid tumor types. Its DeltEx platform has enabled a pipeline of preclinical and clinical product candidates, which are designed to target and potentially eradicate disease, to improve patient outcomes. Its platform is designed to overcome various challenges associated with expansion, genetic engineering and manufacturing of gamma-delta T cells.</v>
      </c>
      <c r="J153" s="125" cm="1">
        <f t="array" ref="J153">_FV(G153,"Market cap",TRUE)/1000000000</f>
        <v>5.6845E-2</v>
      </c>
      <c r="K153" s="99" cm="1">
        <f t="array" ref="K153">_FV(G153,"Price")</f>
        <v>2.3199999999999998</v>
      </c>
      <c r="L153" s="74" t="s">
        <v>47</v>
      </c>
      <c r="M153" s="155" cm="1">
        <f t="array" ref="M153">_FV(G153,"Shares outstanding",TRUE)/1000000</f>
        <v>24.50216</v>
      </c>
      <c r="N153" s="156">
        <v>9.6300000000000008</v>
      </c>
      <c r="O153" s="159">
        <v>6.0000000000000001E-3</v>
      </c>
      <c r="P153" s="102" t="s">
        <v>14242</v>
      </c>
      <c r="Q153" s="157" t="s">
        <v>16367</v>
      </c>
      <c r="R153" s="157" t="s">
        <v>16915</v>
      </c>
      <c r="S153" s="158">
        <v>11.28</v>
      </c>
      <c r="T153" s="157" t="s">
        <v>16916</v>
      </c>
      <c r="U153" s="157" t="s">
        <v>16917</v>
      </c>
      <c r="V153" s="140" t="s">
        <v>14848</v>
      </c>
      <c r="W153" s="156" t="s">
        <v>14439</v>
      </c>
      <c r="X153" s="156">
        <v>6.05</v>
      </c>
      <c r="Y153" s="52" cm="1">
        <f t="array" ref="Y153">(K153-(_FV(G153,"52 week high",TRUE)))/(_FV(G153,"52 week high",TRUE))</f>
        <v>-0.53412719130906239</v>
      </c>
      <c r="Z153" s="52" cm="1">
        <f t="array" ref="Z153">(K153-(_FV(G153,"52 week low",TRUE)))/(_FV(G153,"52 week low",TRUE))</f>
        <v>0.6811594202898551</v>
      </c>
      <c r="AA153" s="8"/>
      <c r="AB153" s="55" t="str">
        <f t="shared" si="84"/>
        <v>Twitter</v>
      </c>
      <c r="AC153" s="55" t="str">
        <f t="shared" si="76"/>
        <v>Twitter</v>
      </c>
      <c r="AD153" s="56" t="str">
        <f>HYPERLINK(_xlfn.CONCAT("https://www.sec.gov/edgar/browse/?CIK=",(_xlfn.XLOOKUP(A153,CIK!$A$1:$A$99999,CIK!$B$1:$B$99999,,0))),"SEC")</f>
        <v>SEC</v>
      </c>
      <c r="AE153" s="55" t="str">
        <f t="shared" si="85"/>
        <v>BC</v>
      </c>
      <c r="AF153" s="56" t="str">
        <f t="shared" si="86"/>
        <v>News</v>
      </c>
      <c r="AG153" s="55" t="str">
        <f t="shared" si="87"/>
        <v>News</v>
      </c>
      <c r="AH153" s="56" t="str">
        <f t="shared" si="88"/>
        <v>News</v>
      </c>
      <c r="AI153" s="56" t="str">
        <f t="shared" si="89"/>
        <v>News</v>
      </c>
      <c r="AJ153" s="56" t="str">
        <f t="shared" si="90"/>
        <v>News</v>
      </c>
      <c r="AK153" s="55" t="str">
        <f t="shared" si="77"/>
        <v>News</v>
      </c>
      <c r="AL153" s="55" t="str">
        <f t="shared" si="91"/>
        <v>OC</v>
      </c>
      <c r="AM153" s="55" t="str">
        <f t="shared" si="92"/>
        <v>WW</v>
      </c>
      <c r="AN153" s="55" t="str">
        <f t="shared" si="93"/>
        <v>FIN</v>
      </c>
      <c r="AO153" s="55" t="str">
        <f t="shared" si="78"/>
        <v>OI</v>
      </c>
      <c r="AP153" s="55" t="str">
        <f t="shared" si="94"/>
        <v>IB</v>
      </c>
      <c r="AQ153" s="55" t="str">
        <f t="shared" si="79"/>
        <v>SI</v>
      </c>
      <c r="AR153" s="55" t="str">
        <f t="shared" si="80"/>
        <v>SS</v>
      </c>
      <c r="AS153" s="57" t="str">
        <f t="shared" si="81"/>
        <v>ROIC</v>
      </c>
      <c r="AT153" s="55" t="str">
        <f t="shared" si="82"/>
        <v>DR</v>
      </c>
      <c r="AU153" s="58" t="str">
        <f t="shared" si="83"/>
        <v>SOH</v>
      </c>
      <c r="AV153" s="55"/>
    </row>
    <row r="154" spans="1:48" s="62" customFormat="1" ht="14" customHeight="1" x14ac:dyDescent="0.2">
      <c r="A154" s="151" t="s">
        <v>665</v>
      </c>
      <c r="B154" s="152" t="s">
        <v>666</v>
      </c>
      <c r="C154" s="139" t="s">
        <v>667</v>
      </c>
      <c r="D154" s="153" t="s">
        <v>58</v>
      </c>
      <c r="E154" s="153"/>
      <c r="F154" s="154" t="s">
        <v>668</v>
      </c>
      <c r="G154" s="151" t="e" vm="155">
        <v>#VALUE!</v>
      </c>
      <c r="H154" s="168" t="s">
        <v>46</v>
      </c>
      <c r="I154" s="154" t="str" cm="1">
        <f t="array" ref="I154">_FV(G154,"Description")</f>
        <v>Oncternal Therapeutics, Inc. is a clinical-stage biopharmaceutical company. The Company is focused on the development of oncology therapies for the treatment of patients with cancers that have critical unmet medical needs. Its product candidates include Zilovertamab, ONCT-808, ONCT-534 and ONCT-216. Zilovertamab is an investigational, humanized, monoclonal antibody designed to inhibit Receptor tyrosine kinase-like Orphan Receptor 1 (ROR1), a growth factor receptor that is expressed on many tumors and that activates pathways to increased tumor proliferation, invasiveness and drug resistance, and bind to a specific functionally important epitope of ROR1. ONCT-808 is an autologous chimeric antigen receptor (CAR-T) therapy that targets ROR1 for the treatment of hematologic malignancies and solid tumors. ONCT-534 is a dual-action androgen receptor inhibitor (DAARI), for the treatment of advanced castration-resistant prostate cancer (CRPC) and other androgen receptor (AR) driven diseases.</v>
      </c>
      <c r="J154" s="125" cm="1">
        <f t="array" ref="J154">_FV(G154,"Market cap",TRUE)/1000000000</f>
        <v>6.7275000000000001E-2</v>
      </c>
      <c r="K154" s="99" cm="1">
        <f t="array" ref="K154">_FV(G154,"Price")</f>
        <v>1.17</v>
      </c>
      <c r="L154" s="74" t="s">
        <v>47</v>
      </c>
      <c r="M154" s="155" cm="1">
        <f t="array" ref="M154">_FV(G154,"Shares outstanding",TRUE)/1000000</f>
        <v>57.5</v>
      </c>
      <c r="N154" s="156">
        <v>51.67</v>
      </c>
      <c r="O154" s="159">
        <v>1.7000000000000001E-2</v>
      </c>
      <c r="P154" s="102" t="s">
        <v>13776</v>
      </c>
      <c r="Q154" s="157" t="s">
        <v>16919</v>
      </c>
      <c r="R154" s="157" t="s">
        <v>16920</v>
      </c>
      <c r="S154" s="158">
        <v>14.54</v>
      </c>
      <c r="T154" s="157" t="s">
        <v>16921</v>
      </c>
      <c r="U154" s="157" t="s">
        <v>16922</v>
      </c>
      <c r="V154" s="140" t="s">
        <v>14848</v>
      </c>
      <c r="W154" s="156" t="s">
        <v>13881</v>
      </c>
      <c r="X154" s="156">
        <v>9.81</v>
      </c>
      <c r="Y154" s="52" cm="1">
        <f t="array" ref="Y154">(K154-(_FV(G154,"52 week high",TRUE)))/(_FV(G154,"52 week high",TRUE))</f>
        <v>-0.46818181818181825</v>
      </c>
      <c r="Z154" s="52" cm="1">
        <f t="array" ref="Z154">(K154-(_FV(G154,"52 week low",TRUE)))/(_FV(G154,"52 week low",TRUE))</f>
        <v>0.69516082294986936</v>
      </c>
      <c r="AA154" s="8"/>
      <c r="AB154" s="55" t="str">
        <f t="shared" si="84"/>
        <v>Twitter</v>
      </c>
      <c r="AC154" s="55" t="str">
        <f t="shared" si="76"/>
        <v>Twitter</v>
      </c>
      <c r="AD154" s="56" t="str">
        <f>HYPERLINK(_xlfn.CONCAT("https://www.sec.gov/edgar/browse/?CIK=",(_xlfn.XLOOKUP(A154,CIK!$A$1:$A$99999,CIK!$B$1:$B$99999,,0))),"SEC")</f>
        <v>SEC</v>
      </c>
      <c r="AE154" s="55" t="str">
        <f t="shared" si="85"/>
        <v>BC</v>
      </c>
      <c r="AF154" s="56" t="str">
        <f t="shared" si="86"/>
        <v>News</v>
      </c>
      <c r="AG154" s="55" t="str">
        <f t="shared" si="87"/>
        <v>News</v>
      </c>
      <c r="AH154" s="56" t="str">
        <f t="shared" si="88"/>
        <v>News</v>
      </c>
      <c r="AI154" s="56" t="str">
        <f t="shared" si="89"/>
        <v>News</v>
      </c>
      <c r="AJ154" s="56" t="str">
        <f t="shared" si="90"/>
        <v>News</v>
      </c>
      <c r="AK154" s="55" t="str">
        <f t="shared" si="77"/>
        <v>News</v>
      </c>
      <c r="AL154" s="55" t="str">
        <f t="shared" si="91"/>
        <v>OC</v>
      </c>
      <c r="AM154" s="55" t="str">
        <f t="shared" si="92"/>
        <v>WW</v>
      </c>
      <c r="AN154" s="55" t="str">
        <f t="shared" si="93"/>
        <v>FIN</v>
      </c>
      <c r="AO154" s="55" t="str">
        <f t="shared" si="78"/>
        <v>OI</v>
      </c>
      <c r="AP154" s="55" t="str">
        <f t="shared" si="94"/>
        <v>IB</v>
      </c>
      <c r="AQ154" s="55" t="str">
        <f t="shared" si="79"/>
        <v>SI</v>
      </c>
      <c r="AR154" s="55" t="str">
        <f t="shared" si="80"/>
        <v>SS</v>
      </c>
      <c r="AS154" s="57" t="str">
        <f t="shared" si="81"/>
        <v>ROIC</v>
      </c>
      <c r="AT154" s="55" t="str">
        <f t="shared" si="82"/>
        <v>DR</v>
      </c>
      <c r="AU154" s="58" t="str">
        <f t="shared" si="83"/>
        <v>SOH</v>
      </c>
      <c r="AV154" s="55"/>
    </row>
    <row r="155" spans="1:48" s="62" customFormat="1" ht="15.75" customHeight="1" x14ac:dyDescent="0.2">
      <c r="A155" s="151" t="s">
        <v>412</v>
      </c>
      <c r="B155" s="152" t="s">
        <v>413</v>
      </c>
      <c r="C155" s="139" t="s">
        <v>414</v>
      </c>
      <c r="D155" s="153"/>
      <c r="E155" s="153"/>
      <c r="F155" s="154"/>
      <c r="G155" s="151" t="e" vm="156">
        <v>#VALUE!</v>
      </c>
      <c r="H155" s="167" t="s">
        <v>46</v>
      </c>
      <c r="I155" s="154" t="str" cm="1">
        <f t="array" ref="I155">_FV(G155,"Description")</f>
        <v>Jounce Therapeutics, Inc. is a clinical-stage immunotherapy company. The Company is engaged in transforming the treatment of cancer by developing therapies that enable the immune system to attack tumors and provide long-lasting benefits to patients through a biomarker-driven approach. The Company has developed a suite of integrated technologies that consist of its Translational Science Platform, enabling it to interrogate the cellular and molecular composition of tumors. Its program, JTX-8064, is a humanized IgG4, anti-LILRB2 monoclonal antibody designed to reprogram macrophages. JTX-8064 is being developed for patients with either PD-(L)1-inhibitor resistant or PD-(L)1 inhibitor-sensitive tumors. Vopratelimab is a clinical-stage monoclonal antibody that binds to and activates the Inducible T cell CO-Stimulator (ICOS). Pimivalimab is a clinical-stage anti-PD-1 monoclonal antibody that is being developed primarily for its use in combination with its product candidates.</v>
      </c>
      <c r="J155" s="125" cm="1">
        <f t="array" ref="J155">_FV(G155,"Market cap",TRUE)/1000000000</f>
        <v>5.6346720000000003E-2</v>
      </c>
      <c r="K155" s="99" cm="1">
        <f t="array" ref="K155">_FV(G155,"Price")</f>
        <v>1.0900000000000001</v>
      </c>
      <c r="L155" s="74" t="s">
        <v>47</v>
      </c>
      <c r="M155" s="155" cm="1">
        <f t="array" ref="M155">_FV(G155,"Shares outstanding",TRUE)/1000000</f>
        <v>51.694240000000001</v>
      </c>
      <c r="N155" s="156">
        <v>24.71</v>
      </c>
      <c r="O155" s="159">
        <v>2.0899999999999998E-2</v>
      </c>
      <c r="P155" s="102" t="s">
        <v>14055</v>
      </c>
      <c r="Q155" s="157" t="s">
        <v>16926</v>
      </c>
      <c r="R155" s="157" t="s">
        <v>16927</v>
      </c>
      <c r="S155" s="158">
        <v>16.87</v>
      </c>
      <c r="T155" s="157" t="s">
        <v>16928</v>
      </c>
      <c r="U155" s="157" t="s">
        <v>16929</v>
      </c>
      <c r="V155" s="140" t="s">
        <v>16930</v>
      </c>
      <c r="W155" s="156" t="s">
        <v>14409</v>
      </c>
      <c r="X155" s="156">
        <v>6.42</v>
      </c>
      <c r="Y155" s="52" cm="1">
        <f t="array" ref="Y155">(K155-(_FV(G155,"52 week high",TRUE)))/(_FV(G155,"52 week high",TRUE))</f>
        <v>-0.87613636363636371</v>
      </c>
      <c r="Z155" s="52" cm="1">
        <f t="array" ref="Z155">(K155-(_FV(G155,"52 week low",TRUE)))/(_FV(G155,"52 week low",TRUE))</f>
        <v>0.88809977481378832</v>
      </c>
      <c r="AA155" s="8"/>
      <c r="AB155" s="55" t="str">
        <f t="shared" si="84"/>
        <v>Twitter</v>
      </c>
      <c r="AC155" s="55" t="str">
        <f t="shared" si="76"/>
        <v>Twitter</v>
      </c>
      <c r="AD155" s="56" t="str">
        <f>HYPERLINK(_xlfn.CONCAT("https://www.sec.gov/edgar/browse/?CIK=",(_xlfn.XLOOKUP(A155,CIK!$A$1:$A$99999,CIK!$B$1:$B$99999,,0))),"SEC")</f>
        <v>SEC</v>
      </c>
      <c r="AE155" s="55" t="str">
        <f t="shared" si="85"/>
        <v>BC</v>
      </c>
      <c r="AF155" s="56" t="str">
        <f t="shared" si="86"/>
        <v>News</v>
      </c>
      <c r="AG155" s="55" t="str">
        <f t="shared" si="87"/>
        <v>News</v>
      </c>
      <c r="AH155" s="56" t="str">
        <f t="shared" si="88"/>
        <v>News</v>
      </c>
      <c r="AI155" s="56" t="str">
        <f t="shared" si="89"/>
        <v>News</v>
      </c>
      <c r="AJ155" s="56" t="str">
        <f t="shared" si="90"/>
        <v>News</v>
      </c>
      <c r="AK155" s="55" t="str">
        <f t="shared" si="77"/>
        <v>News</v>
      </c>
      <c r="AL155" s="55" t="str">
        <f t="shared" si="91"/>
        <v>OC</v>
      </c>
      <c r="AM155" s="55" t="str">
        <f t="shared" si="92"/>
        <v>WW</v>
      </c>
      <c r="AN155" s="55" t="str">
        <f t="shared" si="93"/>
        <v>FIN</v>
      </c>
      <c r="AO155" s="55" t="str">
        <f t="shared" si="78"/>
        <v>OI</v>
      </c>
      <c r="AP155" s="55" t="str">
        <f t="shared" si="94"/>
        <v>IB</v>
      </c>
      <c r="AQ155" s="55" t="str">
        <f t="shared" si="79"/>
        <v>SI</v>
      </c>
      <c r="AR155" s="55" t="str">
        <f t="shared" si="80"/>
        <v>SS</v>
      </c>
      <c r="AS155" s="57" t="str">
        <f t="shared" si="81"/>
        <v>ROIC</v>
      </c>
      <c r="AT155" s="55" t="str">
        <f t="shared" si="82"/>
        <v>DR</v>
      </c>
      <c r="AU155" s="58" t="str">
        <f t="shared" si="83"/>
        <v>SOH</v>
      </c>
      <c r="AV155" s="55"/>
    </row>
    <row r="156" spans="1:48" s="62" customFormat="1" ht="15.75" customHeight="1" x14ac:dyDescent="0.2">
      <c r="A156" s="151" t="s">
        <v>283</v>
      </c>
      <c r="B156" s="152" t="s">
        <v>284</v>
      </c>
      <c r="C156" s="139" t="s">
        <v>285</v>
      </c>
      <c r="D156" s="153"/>
      <c r="E156" s="153"/>
      <c r="F156" s="154" t="s">
        <v>286</v>
      </c>
      <c r="G156" s="151" t="e" vm="157">
        <v>#VALUE!</v>
      </c>
      <c r="H156" s="168" t="s">
        <v>46</v>
      </c>
      <c r="I156" s="154" t="str" cm="1">
        <f t="array" ref="I156">_FV(G156,"Description")</f>
        <v>Adagene Inc is a platform-driven, clinical-stage biopharmaceutical company committed to transforming the discovery and development of novel antibody-based cancer immunotherapies. The Company is principally engaged in the research, development and production of monoclonal antibody drugs for cancers. The Company’s main products include: ADG106 is being developed for the treatment of advanced solid tumors and non-Hodgkin's lymphoma, or NHL. ADG126 is designed to address the toxicity and efficacy issues related to the MOA of existing approved CTLA-4 immuno-oncology therapies and to expand the potential of CTLA-4 as a target for the treatment of cancer. ADG116 is designed to target a unique conserved epitope of CTLA-4. And ADG104, a monospecific antibody that targets PD-L1 and is in Phase Ib and Phase II clinical trials concurrently in China.</v>
      </c>
      <c r="J156" s="125" cm="1">
        <f t="array" ref="J156">_FV(G156,"Market cap",TRUE)/1000000000</f>
        <v>7.30378E-2</v>
      </c>
      <c r="K156" s="99" cm="1">
        <f t="array" ref="K156">_FV(G156,"Price")</f>
        <v>1.6819999999999999</v>
      </c>
      <c r="L156" s="74" t="s">
        <v>47</v>
      </c>
      <c r="M156" s="155" cm="1">
        <f t="array" ref="M156">_FV(G156,"Shares outstanding",TRUE)/1000000</f>
        <v>34.738549999999996</v>
      </c>
      <c r="N156" s="156">
        <v>13.13</v>
      </c>
      <c r="O156" s="156" t="s">
        <v>59</v>
      </c>
      <c r="P156" s="102" t="s">
        <v>13859</v>
      </c>
      <c r="Q156" s="157" t="s">
        <v>14869</v>
      </c>
      <c r="R156" s="157" t="s">
        <v>14869</v>
      </c>
      <c r="S156" s="158" t="s">
        <v>14848</v>
      </c>
      <c r="T156" s="157" t="s">
        <v>14869</v>
      </c>
      <c r="U156" s="157" t="s">
        <v>16918</v>
      </c>
      <c r="V156" s="140" t="s">
        <v>14848</v>
      </c>
      <c r="W156" s="156" t="s">
        <v>13894</v>
      </c>
      <c r="X156" s="156">
        <v>3.1</v>
      </c>
      <c r="Y156" s="52" cm="1">
        <f t="array" ref="Y156">(K156-(_FV(G156,"52 week high",TRUE)))/(_FV(G156,"52 week high",TRUE))</f>
        <v>-0.78869346733668344</v>
      </c>
      <c r="Z156" s="52" cm="1">
        <f t="array" ref="Z156">(K156-(_FV(G156,"52 week low",TRUE)))/(_FV(G156,"52 week low",TRUE))</f>
        <v>0.86888888888888882</v>
      </c>
      <c r="AA156" s="8"/>
      <c r="AB156" s="55" t="str">
        <f t="shared" si="84"/>
        <v>Twitter</v>
      </c>
      <c r="AC156" s="55" t="str">
        <f t="shared" si="76"/>
        <v>Twitter</v>
      </c>
      <c r="AD156" s="56" t="str">
        <f>HYPERLINK(_xlfn.CONCAT("https://www.sec.gov/edgar/browse/?CIK=",(_xlfn.XLOOKUP(A156,CIK!$A$1:$A$99999,CIK!$B$1:$B$99999,,0))),"SEC")</f>
        <v>SEC</v>
      </c>
      <c r="AE156" s="55" t="str">
        <f t="shared" si="85"/>
        <v>BC</v>
      </c>
      <c r="AF156" s="56" t="str">
        <f t="shared" si="86"/>
        <v>News</v>
      </c>
      <c r="AG156" s="55" t="str">
        <f t="shared" si="87"/>
        <v>News</v>
      </c>
      <c r="AH156" s="56" t="str">
        <f t="shared" si="88"/>
        <v>News</v>
      </c>
      <c r="AI156" s="56" t="str">
        <f t="shared" si="89"/>
        <v>News</v>
      </c>
      <c r="AJ156" s="56" t="str">
        <f t="shared" si="90"/>
        <v>News</v>
      </c>
      <c r="AK156" s="55" t="str">
        <f t="shared" si="77"/>
        <v>News</v>
      </c>
      <c r="AL156" s="55" t="str">
        <f t="shared" si="91"/>
        <v>OC</v>
      </c>
      <c r="AM156" s="55" t="str">
        <f t="shared" si="92"/>
        <v>WW</v>
      </c>
      <c r="AN156" s="55" t="str">
        <f t="shared" si="93"/>
        <v>FIN</v>
      </c>
      <c r="AO156" s="55" t="str">
        <f t="shared" si="78"/>
        <v>OI</v>
      </c>
      <c r="AP156" s="55" t="str">
        <f t="shared" si="94"/>
        <v>IB</v>
      </c>
      <c r="AQ156" s="55" t="str">
        <f t="shared" si="79"/>
        <v>SI</v>
      </c>
      <c r="AR156" s="55" t="str">
        <f t="shared" si="80"/>
        <v>SS</v>
      </c>
      <c r="AS156" s="57" t="str">
        <f t="shared" si="81"/>
        <v>ROIC</v>
      </c>
      <c r="AT156" s="55" t="str">
        <f t="shared" si="82"/>
        <v>DR</v>
      </c>
      <c r="AU156" s="58" t="str">
        <f t="shared" si="83"/>
        <v>SOH</v>
      </c>
      <c r="AV156" s="55"/>
    </row>
    <row r="157" spans="1:48" s="62" customFormat="1" ht="15.75" customHeight="1" x14ac:dyDescent="0.2">
      <c r="A157" s="151" t="s">
        <v>806</v>
      </c>
      <c r="B157" s="152" t="s">
        <v>807</v>
      </c>
      <c r="C157" s="139" t="s">
        <v>808</v>
      </c>
      <c r="D157" s="153" t="s">
        <v>58</v>
      </c>
      <c r="E157" s="153">
        <v>3</v>
      </c>
      <c r="F157" s="154" t="s">
        <v>809</v>
      </c>
      <c r="G157" s="151" t="e" vm="158">
        <v>#VALUE!</v>
      </c>
      <c r="H157" s="168" t="s">
        <v>46</v>
      </c>
      <c r="I157" s="154" t="str" cm="1">
        <f t="array" ref="I157">_FV(G157,"Description")</f>
        <v>SELLAS Life Sciences Group, Inc. is a clinical-stage biopharmaceutical company. The Company is focused on developing cancer immunotherapeutics for a range of cancer indications. The Company's product candidates include galinpepimut-S (GPS) and nelipepimut-S (NPS). Its lead product candidate, GPS, is a cancer immunotherapeutic agent licensed from Memorial Sloan Kettering Cancer Center (MSK) that targets the Wilms tumor 1 (WT1) protein, which is present in 20 or more cancer types. GPS has potential both as a monotherapy and in combination to address a range of hematologic malignancies and solid tumor indications. Its second product candidate, NPS, is a cancer immunotherapy targeting the human epidermal growth factor receptor 2 (HER2), which is expressing cancers with potential for the treatment of patients with early-stage breast cancer with low to intermediate HER2 expression, which includes triple negative breast cancer (TNBC) patients.</v>
      </c>
      <c r="J157" s="125" cm="1">
        <f t="array" ref="J157">_FV(G157,"Market cap",TRUE)/1000000000</f>
        <v>6.7323569999999999E-2</v>
      </c>
      <c r="K157" s="99" cm="1">
        <f t="array" ref="K157">_FV(G157,"Price")</f>
        <v>3.27</v>
      </c>
      <c r="L157" s="74" t="s">
        <v>47</v>
      </c>
      <c r="M157" s="155" cm="1">
        <f t="array" ref="M157">_FV(G157,"Shares outstanding",TRUE)/1000000</f>
        <v>20.588249999999999</v>
      </c>
      <c r="N157" s="156">
        <v>20.34</v>
      </c>
      <c r="O157" s="159">
        <v>5.9700000000000003E-2</v>
      </c>
      <c r="P157" s="102" t="s">
        <v>13816</v>
      </c>
      <c r="Q157" s="157" t="s">
        <v>16272</v>
      </c>
      <c r="R157" s="157" t="s">
        <v>16934</v>
      </c>
      <c r="S157" s="158">
        <v>7.98</v>
      </c>
      <c r="T157" s="157" t="s">
        <v>16935</v>
      </c>
      <c r="U157" s="157" t="s">
        <v>16936</v>
      </c>
      <c r="V157" s="140" t="s">
        <v>14848</v>
      </c>
      <c r="W157" s="156" t="s">
        <v>14465</v>
      </c>
      <c r="X157" s="156">
        <v>1.8</v>
      </c>
      <c r="Y157" s="52" cm="1">
        <f t="array" ref="Y157">(K157-(_FV(G157,"52 week high",TRUE)))/(_FV(G157,"52 week high",TRUE))</f>
        <v>-0.55810810810810818</v>
      </c>
      <c r="Z157" s="52" cm="1">
        <f t="array" ref="Z157">(K157-(_FV(G157,"52 week low",TRUE)))/(_FV(G157,"52 week low",TRUE))</f>
        <v>0.84745762711864403</v>
      </c>
      <c r="AA157" s="8"/>
      <c r="AB157" s="55" t="str">
        <f t="shared" si="84"/>
        <v>Twitter</v>
      </c>
      <c r="AC157" s="55" t="str">
        <f t="shared" si="76"/>
        <v>Twitter</v>
      </c>
      <c r="AD157" s="56" t="str">
        <f>HYPERLINK(_xlfn.CONCAT("https://www.sec.gov/edgar/browse/?CIK=",(_xlfn.XLOOKUP(A157,CIK!$A$1:$A$99999,CIK!$B$1:$B$99999,,0))),"SEC")</f>
        <v>SEC</v>
      </c>
      <c r="AE157" s="55" t="str">
        <f t="shared" si="85"/>
        <v>BC</v>
      </c>
      <c r="AF157" s="56" t="str">
        <f t="shared" si="86"/>
        <v>News</v>
      </c>
      <c r="AG157" s="55" t="str">
        <f t="shared" si="87"/>
        <v>News</v>
      </c>
      <c r="AH157" s="56" t="str">
        <f t="shared" si="88"/>
        <v>News</v>
      </c>
      <c r="AI157" s="56" t="str">
        <f t="shared" si="89"/>
        <v>News</v>
      </c>
      <c r="AJ157" s="56" t="str">
        <f t="shared" si="90"/>
        <v>News</v>
      </c>
      <c r="AK157" s="55" t="str">
        <f t="shared" si="77"/>
        <v>News</v>
      </c>
      <c r="AL157" s="55" t="str">
        <f t="shared" si="91"/>
        <v>OC</v>
      </c>
      <c r="AM157" s="55" t="str">
        <f t="shared" si="92"/>
        <v>WW</v>
      </c>
      <c r="AN157" s="55" t="str">
        <f t="shared" si="93"/>
        <v>FIN</v>
      </c>
      <c r="AO157" s="55" t="str">
        <f t="shared" si="78"/>
        <v>OI</v>
      </c>
      <c r="AP157" s="55" t="str">
        <f t="shared" si="94"/>
        <v>IB</v>
      </c>
      <c r="AQ157" s="55" t="str">
        <f t="shared" si="79"/>
        <v>SI</v>
      </c>
      <c r="AR157" s="55" t="str">
        <f t="shared" si="80"/>
        <v>SS</v>
      </c>
      <c r="AS157" s="57" t="str">
        <f t="shared" si="81"/>
        <v>ROIC</v>
      </c>
      <c r="AT157" s="55" t="str">
        <f t="shared" si="82"/>
        <v>DR</v>
      </c>
      <c r="AU157" s="58" t="str">
        <f t="shared" si="83"/>
        <v>SOH</v>
      </c>
      <c r="AV157" s="55"/>
    </row>
    <row r="158" spans="1:48" s="62" customFormat="1" ht="15.75" customHeight="1" x14ac:dyDescent="0.2">
      <c r="A158" s="151" t="s">
        <v>562</v>
      </c>
      <c r="B158" s="152" t="s">
        <v>563</v>
      </c>
      <c r="C158" s="139" t="s">
        <v>564</v>
      </c>
      <c r="D158" s="153" t="s">
        <v>58</v>
      </c>
      <c r="E158" s="153"/>
      <c r="F158" s="154" t="s">
        <v>17273</v>
      </c>
      <c r="G158" s="151" t="e" vm="159">
        <v>#VALUE!</v>
      </c>
      <c r="H158" s="167" t="s">
        <v>46</v>
      </c>
      <c r="I158" s="154" t="str" cm="1">
        <f t="array" ref="I158">_FV(G158,"Description")</f>
        <v>Viracta Therapeutics, Inc. is a clinical-stage, precision oncology company. The Company is focused on advancing new medicines for the treatment of virus-associated malignancies. The Company conducts clinical trials for its combination product candidate as a therapy for the treatment of relapsed/refractory Epstein-Barr virus-positive (EBV+) lymphoma. Its lead product candidate is an all-oral combination therapy of its investigational drug, nanatinostat, and the antiviral agent valganciclovir (collectively referred to as Nana-val). Nana-val is being evaluated in multiple ongoing clinical trials, including Phase II basket trial for the treatment of multiple subtypes of relapsed/refractory EBV+ lymphoma (NAVAL-1), as well as a Phase Ib/II trial for the treatment of EBV+ recurrent and other EBV+ solid tumors. The Company's product candidate pipeline also includes vecabrutinib, a clinical-stage non-covalent ITK/BTK inhibitor and VRx-510, a preclinical-stage PDK-1 inhibitor.</v>
      </c>
      <c r="J158" s="125" cm="1">
        <f t="array" ref="J158">_FV(G158,"Market cap",TRUE)/1000000000</f>
        <v>7.8686530000000005E-2</v>
      </c>
      <c r="K158" s="99" cm="1">
        <f t="array" ref="K158">_FV(G158,"Price")</f>
        <v>2.06</v>
      </c>
      <c r="L158" s="74" t="s">
        <v>47</v>
      </c>
      <c r="M158" s="155" cm="1">
        <f t="array" ref="M158">_FV(G158,"Shares outstanding",TRUE)/1000000</f>
        <v>38.197339999999997</v>
      </c>
      <c r="N158" s="156">
        <v>23.33</v>
      </c>
      <c r="O158" s="159">
        <v>2.63E-2</v>
      </c>
      <c r="P158" s="102" t="s">
        <v>14269</v>
      </c>
      <c r="Q158" s="157" t="s">
        <v>16931</v>
      </c>
      <c r="R158" s="157" t="s">
        <v>16932</v>
      </c>
      <c r="S158" s="158">
        <v>29.14</v>
      </c>
      <c r="T158" s="157" t="s">
        <v>16933</v>
      </c>
      <c r="U158" s="157" t="s">
        <v>16183</v>
      </c>
      <c r="V158" s="140" t="s">
        <v>14848</v>
      </c>
      <c r="W158" s="156" t="s">
        <v>744</v>
      </c>
      <c r="X158" s="156">
        <v>8.49</v>
      </c>
      <c r="Y158" s="52" cm="1">
        <f t="array" ref="Y158">(K158-(_FV(G158,"52 week high",TRUE)))/(_FV(G158,"52 week high",TRUE))</f>
        <v>-0.64173913043478259</v>
      </c>
      <c r="Z158" s="52" cm="1">
        <f t="array" ref="Z158">(K158-(_FV(G158,"52 week low",TRUE)))/(_FV(G158,"52 week low",TRUE))</f>
        <v>0.70247933884297531</v>
      </c>
      <c r="AA158" s="8"/>
      <c r="AB158" s="55" t="str">
        <f t="shared" si="84"/>
        <v>Twitter</v>
      </c>
      <c r="AC158" s="55" t="str">
        <f t="shared" si="76"/>
        <v>Twitter</v>
      </c>
      <c r="AD158" s="56" t="str">
        <f>HYPERLINK(_xlfn.CONCAT("https://www.sec.gov/edgar/browse/?CIK=",(_xlfn.XLOOKUP(A158,CIK!$A$1:$A$99999,CIK!$B$1:$B$99999,,0))),"SEC")</f>
        <v>SEC</v>
      </c>
      <c r="AE158" s="55" t="str">
        <f t="shared" si="85"/>
        <v>BC</v>
      </c>
      <c r="AF158" s="56" t="str">
        <f t="shared" si="86"/>
        <v>News</v>
      </c>
      <c r="AG158" s="55" t="str">
        <f t="shared" si="87"/>
        <v>News</v>
      </c>
      <c r="AH158" s="56" t="str">
        <f t="shared" si="88"/>
        <v>News</v>
      </c>
      <c r="AI158" s="56" t="str">
        <f t="shared" si="89"/>
        <v>News</v>
      </c>
      <c r="AJ158" s="56" t="str">
        <f t="shared" si="90"/>
        <v>News</v>
      </c>
      <c r="AK158" s="55" t="str">
        <f t="shared" si="77"/>
        <v>News</v>
      </c>
      <c r="AL158" s="55" t="str">
        <f t="shared" si="91"/>
        <v>OC</v>
      </c>
      <c r="AM158" s="55" t="str">
        <f t="shared" si="92"/>
        <v>WW</v>
      </c>
      <c r="AN158" s="55" t="str">
        <f t="shared" si="93"/>
        <v>FIN</v>
      </c>
      <c r="AO158" s="55" t="str">
        <f t="shared" si="78"/>
        <v>OI</v>
      </c>
      <c r="AP158" s="55" t="str">
        <f t="shared" si="94"/>
        <v>IB</v>
      </c>
      <c r="AQ158" s="55" t="str">
        <f t="shared" si="79"/>
        <v>SI</v>
      </c>
      <c r="AR158" s="55" t="str">
        <f t="shared" si="80"/>
        <v>SS</v>
      </c>
      <c r="AS158" s="57" t="str">
        <f t="shared" si="81"/>
        <v>ROIC</v>
      </c>
      <c r="AT158" s="55" t="str">
        <f t="shared" si="82"/>
        <v>DR</v>
      </c>
      <c r="AU158" s="58" t="str">
        <f t="shared" si="83"/>
        <v>SOH</v>
      </c>
      <c r="AV158" s="55"/>
    </row>
    <row r="159" spans="1:48" s="62" customFormat="1" ht="14" customHeight="1" x14ac:dyDescent="0.2">
      <c r="A159" s="151" t="s">
        <v>612</v>
      </c>
      <c r="B159" s="152" t="s">
        <v>613</v>
      </c>
      <c r="C159" s="139" t="s">
        <v>614</v>
      </c>
      <c r="D159" s="153"/>
      <c r="E159" s="153">
        <v>3</v>
      </c>
      <c r="F159" s="154" t="s">
        <v>17268</v>
      </c>
      <c r="G159" s="151" t="e" vm="160">
        <v>#VALUE!</v>
      </c>
      <c r="H159" s="168" t="s">
        <v>46</v>
      </c>
      <c r="I159" s="154" t="str" cm="1">
        <f t="array" ref="I159">_FV(G159,"Description")</f>
        <v>Infinity Pharmaceuticals, Inc. clinical-stage biopharmaceutical company that is focused on developing medicines for people with cancer. The Company is focused on advancing eganelisib, also known as IPI-549, an orally administered, clinical-stage, immuno-oncology product candidate that reprograms macrophages through selective inhibition of the enzyme phosphoinositide-3-kinase-gamma (PI3K-gamma). Its eganelisib clinical development program includes MAcrophage Reprogramming in Immuno-Oncology-3 (MARIO-3), MARIO-275 and MARIO-1. MARIO-3 is a multi-arm Phase II study designed to evaluate eganelisib in the front-line treatment for both metastatic triple-negative breast cancer (TNBC), and renal cell carcinoma (RCC). MARIO-275 is its global, randomized, placebo-controlled Phase II study evaluating the effect of adding eganelisib to nivolumab, also known as Opdivo, in checkpoint-naive advanced urothelial cancer (UC). MARIO-1 is in the Phase 1/1b clinical study.</v>
      </c>
      <c r="J159" s="125" cm="1">
        <f t="array" ref="J159">_FV(G159,"Market cap",TRUE)/1000000000</f>
        <v>6.250617E-2</v>
      </c>
      <c r="K159" s="99" cm="1">
        <f t="array" ref="K159">_FV(G159,"Price")</f>
        <v>0.6996</v>
      </c>
      <c r="L159" s="74" t="s">
        <v>47</v>
      </c>
      <c r="M159" s="155" cm="1">
        <f t="array" ref="M159">_FV(G159,"Shares outstanding",TRUE)/1000000</f>
        <v>89.345579999999998</v>
      </c>
      <c r="N159" s="156">
        <v>76.84</v>
      </c>
      <c r="O159" s="159">
        <v>1.17E-2</v>
      </c>
      <c r="P159" s="102" t="s">
        <v>13962</v>
      </c>
      <c r="Q159" s="157" t="s">
        <v>16940</v>
      </c>
      <c r="R159" s="157" t="s">
        <v>16944</v>
      </c>
      <c r="S159" s="158">
        <v>11.89</v>
      </c>
      <c r="T159" s="157" t="s">
        <v>16945</v>
      </c>
      <c r="U159" s="157" t="s">
        <v>16946</v>
      </c>
      <c r="V159" s="140" t="s">
        <v>14848</v>
      </c>
      <c r="W159" s="156" t="s">
        <v>14432</v>
      </c>
      <c r="X159" s="156">
        <v>3.47</v>
      </c>
      <c r="Y159" s="52" cm="1">
        <f t="array" ref="Y159">(K159-(_FV(G159,"52 week high",TRUE)))/(_FV(G159,"52 week high",TRUE))</f>
        <v>-0.60250000000000004</v>
      </c>
      <c r="Z159" s="52" cm="1">
        <f t="array" ref="Z159">(K159-(_FV(G159,"52 week low",TRUE)))/(_FV(G159,"52 week low",TRUE))</f>
        <v>0.57532087367709972</v>
      </c>
      <c r="AA159" s="8"/>
      <c r="AB159" s="55" t="str">
        <f t="shared" si="84"/>
        <v>Twitter</v>
      </c>
      <c r="AC159" s="55" t="str">
        <f t="shared" si="76"/>
        <v>Twitter</v>
      </c>
      <c r="AD159" s="56" t="str">
        <f>HYPERLINK(_xlfn.CONCAT("https://www.sec.gov/edgar/browse/?CIK=",(_xlfn.XLOOKUP(A159,CIK!$A$1:$A$99999,CIK!$B$1:$B$99999,,0))),"SEC")</f>
        <v>SEC</v>
      </c>
      <c r="AE159" s="55" t="str">
        <f t="shared" si="85"/>
        <v>BC</v>
      </c>
      <c r="AF159" s="56" t="str">
        <f t="shared" si="86"/>
        <v>News</v>
      </c>
      <c r="AG159" s="55" t="str">
        <f t="shared" si="87"/>
        <v>News</v>
      </c>
      <c r="AH159" s="56" t="str">
        <f t="shared" si="88"/>
        <v>News</v>
      </c>
      <c r="AI159" s="56" t="str">
        <f t="shared" si="89"/>
        <v>News</v>
      </c>
      <c r="AJ159" s="56" t="str">
        <f t="shared" si="90"/>
        <v>News</v>
      </c>
      <c r="AK159" s="55" t="str">
        <f t="shared" si="77"/>
        <v>News</v>
      </c>
      <c r="AL159" s="55" t="str">
        <f t="shared" si="91"/>
        <v>OC</v>
      </c>
      <c r="AM159" s="55" t="str">
        <f t="shared" si="92"/>
        <v>WW</v>
      </c>
      <c r="AN159" s="55" t="str">
        <f t="shared" si="93"/>
        <v>FIN</v>
      </c>
      <c r="AO159" s="55" t="str">
        <f t="shared" si="78"/>
        <v>OI</v>
      </c>
      <c r="AP159" s="55" t="str">
        <f t="shared" si="94"/>
        <v>IB</v>
      </c>
      <c r="AQ159" s="55" t="str">
        <f t="shared" si="79"/>
        <v>SI</v>
      </c>
      <c r="AR159" s="55" t="str">
        <f t="shared" si="80"/>
        <v>SS</v>
      </c>
      <c r="AS159" s="57" t="str">
        <f t="shared" si="81"/>
        <v>ROIC</v>
      </c>
      <c r="AT159" s="55" t="str">
        <f t="shared" si="82"/>
        <v>DR</v>
      </c>
      <c r="AU159" s="58" t="str">
        <f t="shared" si="83"/>
        <v>SOH</v>
      </c>
      <c r="AV159" s="55"/>
    </row>
    <row r="160" spans="1:48" s="62" customFormat="1" ht="14" customHeight="1" x14ac:dyDescent="0.2">
      <c r="A160" s="151" t="s">
        <v>439</v>
      </c>
      <c r="B160" s="152" t="s">
        <v>440</v>
      </c>
      <c r="C160" s="139" t="s">
        <v>441</v>
      </c>
      <c r="D160" s="153"/>
      <c r="E160" s="153">
        <v>1</v>
      </c>
      <c r="F160" s="154" t="s">
        <v>442</v>
      </c>
      <c r="G160" s="151" t="e" vm="161">
        <v>#VALUE!</v>
      </c>
      <c r="H160" s="168" t="s">
        <v>46</v>
      </c>
      <c r="I160" s="154" t="str" cm="1">
        <f t="array" ref="I160">_FV(G160,"Description")</f>
        <v>Bolt Biotherapeutics, Inc is a clinical-stage immuno-oncology company. The Company is focused on developing tumor-targeted therapies that leverage the power of the innate and adaptive immune systems. The Company’s products include BDC-1001, BDC-2034, BDC-3042 and PD-L1 Boltbody Immune-Stimulating Antibody Conjugate (ISAC). The Company’s lead product candidate, BDC-1001, is in clinical development for the treatment of patients with HER2-expressing solid tumors, including those with HER2-low tumors. BDC-2034 is a Boltbody ISAC targeting carcinoembryonic antigen cell adhesion molecule 5 (CEA). CEA is a well-known tumor antigen expressed in various solid tumors with significant unmet medical need. BDC-3042 is an agonist antibody targeting Dectin-2, which is an innate immune receptor found on the surface of macrophages. PD-L1 Boltbody ISAC focused on the treatment of patients with tumors that are nonresponsive or become refractory to immune checkpoint blockade.</v>
      </c>
      <c r="J160" s="125" cm="1">
        <f t="array" ref="J160">_FV(G160,"Market cap",TRUE)/1000000000</f>
        <v>5.4231689999999999E-2</v>
      </c>
      <c r="K160" s="99" cm="1">
        <f t="array" ref="K160">_FV(G160,"Price")</f>
        <v>1.44</v>
      </c>
      <c r="L160" s="74" t="s">
        <v>47</v>
      </c>
      <c r="M160" s="155" cm="1">
        <f t="array" ref="M160">_FV(G160,"Shares outstanding",TRUE)/1000000</f>
        <v>37.660890000000002</v>
      </c>
      <c r="N160" s="156">
        <v>17.45</v>
      </c>
      <c r="O160" s="159">
        <v>6.9800000000000001E-2</v>
      </c>
      <c r="P160" s="102" t="s">
        <v>14263</v>
      </c>
      <c r="Q160" s="157" t="s">
        <v>15709</v>
      </c>
      <c r="R160" s="157" t="s">
        <v>16937</v>
      </c>
      <c r="S160" s="158">
        <v>35</v>
      </c>
      <c r="T160" s="157" t="s">
        <v>16938</v>
      </c>
      <c r="U160" s="157" t="s">
        <v>16939</v>
      </c>
      <c r="V160" s="140" t="s">
        <v>14848</v>
      </c>
      <c r="W160" s="156" t="s">
        <v>14415</v>
      </c>
      <c r="X160" s="156">
        <v>7.23</v>
      </c>
      <c r="Y160" s="52" cm="1">
        <f t="array" ref="Y160">(K160-(_FV(G160,"52 week high",TRUE)))/(_FV(G160,"52 week high",TRUE))</f>
        <v>-0.6470588235294118</v>
      </c>
      <c r="Z160" s="52" cm="1">
        <f t="array" ref="Z160">(K160-(_FV(G160,"52 week low",TRUE)))/(_FV(G160,"52 week low",TRUE))</f>
        <v>0.22033898305084748</v>
      </c>
      <c r="AA160" s="8"/>
      <c r="AB160" s="55" t="str">
        <f t="shared" si="84"/>
        <v>Twitter</v>
      </c>
      <c r="AC160" s="55" t="str">
        <f t="shared" si="76"/>
        <v>Twitter</v>
      </c>
      <c r="AD160" s="56" t="str">
        <f>HYPERLINK(_xlfn.CONCAT("https://www.sec.gov/edgar/browse/?CIK=",(_xlfn.XLOOKUP(A160,CIK!$A$1:$A$99999,CIK!$B$1:$B$99999,,0))),"SEC")</f>
        <v>SEC</v>
      </c>
      <c r="AE160" s="55" t="str">
        <f t="shared" si="85"/>
        <v>BC</v>
      </c>
      <c r="AF160" s="56" t="str">
        <f t="shared" si="86"/>
        <v>News</v>
      </c>
      <c r="AG160" s="55" t="str">
        <f t="shared" si="87"/>
        <v>News</v>
      </c>
      <c r="AH160" s="56" t="str">
        <f t="shared" si="88"/>
        <v>News</v>
      </c>
      <c r="AI160" s="56" t="str">
        <f t="shared" si="89"/>
        <v>News</v>
      </c>
      <c r="AJ160" s="56" t="str">
        <f t="shared" si="90"/>
        <v>News</v>
      </c>
      <c r="AK160" s="55" t="str">
        <f t="shared" si="77"/>
        <v>News</v>
      </c>
      <c r="AL160" s="55" t="str">
        <f t="shared" si="91"/>
        <v>OC</v>
      </c>
      <c r="AM160" s="55" t="str">
        <f t="shared" si="92"/>
        <v>WW</v>
      </c>
      <c r="AN160" s="55" t="str">
        <f t="shared" si="93"/>
        <v>FIN</v>
      </c>
      <c r="AO160" s="55" t="str">
        <f t="shared" si="78"/>
        <v>OI</v>
      </c>
      <c r="AP160" s="55" t="str">
        <f t="shared" si="94"/>
        <v>IB</v>
      </c>
      <c r="AQ160" s="55" t="str">
        <f t="shared" si="79"/>
        <v>SI</v>
      </c>
      <c r="AR160" s="55" t="str">
        <f t="shared" si="80"/>
        <v>SS</v>
      </c>
      <c r="AS160" s="57" t="str">
        <f t="shared" si="81"/>
        <v>ROIC</v>
      </c>
      <c r="AT160" s="55" t="str">
        <f t="shared" si="82"/>
        <v>DR</v>
      </c>
      <c r="AU160" s="58" t="str">
        <f t="shared" si="83"/>
        <v>SOH</v>
      </c>
      <c r="AV160" s="55"/>
    </row>
    <row r="161" spans="1:48" s="62" customFormat="1" ht="14" customHeight="1" x14ac:dyDescent="0.2">
      <c r="A161" s="151" t="s">
        <v>247</v>
      </c>
      <c r="B161" s="152" t="s">
        <v>248</v>
      </c>
      <c r="C161" s="139" t="s">
        <v>249</v>
      </c>
      <c r="D161" s="153"/>
      <c r="E161" s="153"/>
      <c r="F161" s="154" t="s">
        <v>250</v>
      </c>
      <c r="G161" s="151" t="e" vm="162">
        <v>#VALUE!</v>
      </c>
      <c r="H161" s="168" t="s">
        <v>46</v>
      </c>
      <c r="I161" s="154" t="str" cm="1">
        <f t="array" ref="I161">_FV(G161,"Description")</f>
        <v>Surface Oncology, Inc. is a clinical-stage, immuno-oncology company, which is focused on developing immunotherapies that target the tumor microenvironment. The Company is developing multiple antibody immunotherapy candidates focused on enhancing the innate and adaptive immune responses to enable an immunologic response and enhance outcomes for patients with cancer. The Company’s pipeline includes two wholly-owned clinical-stage programs targeting CD39 (SRF617) and IL-27 (SRF388), as well as a preclinical program focused on depleting tumor regulatory T cells through targeting CCR8 (SRF114). In addition, the Company has two partnerships with pharmaceutical companies, including a collaboration with Novartis targeting CD73 (NZV930; Phase 1) and a collaboration with GlaxoSmithKline targeting PVRIG (GSK4381562). Its novel cancer immunotherapies are designed to achieve a clinically meaningful and sustained anti-tumor response and may be used alone or in combination with other therapies.</v>
      </c>
      <c r="J161" s="125" cm="1">
        <f t="array" ref="J161">_FV(G161,"Market cap",TRUE)/1000000000</f>
        <v>6.0542260000000001E-2</v>
      </c>
      <c r="K161" s="99" cm="1">
        <f t="array" ref="K161">_FV(G161,"Price")</f>
        <v>1</v>
      </c>
      <c r="L161" s="74" t="s">
        <v>47</v>
      </c>
      <c r="M161" s="155" cm="1">
        <f t="array" ref="M161">_FV(G161,"Shares outstanding",TRUE)/1000000</f>
        <v>60.542259999999999</v>
      </c>
      <c r="N161" s="156">
        <v>52.16</v>
      </c>
      <c r="O161" s="159">
        <v>1.7500000000000002E-2</v>
      </c>
      <c r="P161" s="102" t="s">
        <v>14092</v>
      </c>
      <c r="Q161" s="157" t="s">
        <v>16947</v>
      </c>
      <c r="R161" s="157" t="s">
        <v>16948</v>
      </c>
      <c r="S161" s="158">
        <v>20.149999999999999</v>
      </c>
      <c r="T161" s="157" t="s">
        <v>16949</v>
      </c>
      <c r="U161" s="157" t="s">
        <v>16950</v>
      </c>
      <c r="V161" s="140" t="s">
        <v>14848</v>
      </c>
      <c r="W161" s="156" t="s">
        <v>14375</v>
      </c>
      <c r="X161" s="156">
        <v>8.34</v>
      </c>
      <c r="Y161" s="52" cm="1">
        <f t="array" ref="Y161">(K161-(_FV(G161,"52 week high",TRUE)))/(_FV(G161,"52 week high",TRUE))</f>
        <v>-0.75308641975308643</v>
      </c>
      <c r="Z161" s="52" cm="1">
        <f t="array" ref="Z161">(K161-(_FV(G161,"52 week low",TRUE)))/(_FV(G161,"52 week low",TRUE))</f>
        <v>0.66002656042496666</v>
      </c>
      <c r="AA161" s="8"/>
      <c r="AB161" s="55" t="str">
        <f t="shared" si="84"/>
        <v>Twitter</v>
      </c>
      <c r="AC161" s="55" t="str">
        <f t="shared" si="76"/>
        <v>Twitter</v>
      </c>
      <c r="AD161" s="56" t="str">
        <f>HYPERLINK(_xlfn.CONCAT("https://www.sec.gov/edgar/browse/?CIK=",(_xlfn.XLOOKUP(A161,CIK!$A$1:$A$99999,CIK!$B$1:$B$99999,,0))),"SEC")</f>
        <v>SEC</v>
      </c>
      <c r="AE161" s="55" t="str">
        <f t="shared" si="85"/>
        <v>BC</v>
      </c>
      <c r="AF161" s="56" t="str">
        <f t="shared" si="86"/>
        <v>News</v>
      </c>
      <c r="AG161" s="55" t="str">
        <f t="shared" si="87"/>
        <v>News</v>
      </c>
      <c r="AH161" s="56" t="str">
        <f t="shared" si="88"/>
        <v>News</v>
      </c>
      <c r="AI161" s="56" t="str">
        <f t="shared" si="89"/>
        <v>News</v>
      </c>
      <c r="AJ161" s="56" t="str">
        <f t="shared" si="90"/>
        <v>News</v>
      </c>
      <c r="AK161" s="55" t="str">
        <f t="shared" si="77"/>
        <v>News</v>
      </c>
      <c r="AL161" s="55" t="str">
        <f t="shared" si="91"/>
        <v>OC</v>
      </c>
      <c r="AM161" s="55" t="str">
        <f t="shared" si="92"/>
        <v>WW</v>
      </c>
      <c r="AN161" s="55" t="str">
        <f t="shared" si="93"/>
        <v>FIN</v>
      </c>
      <c r="AO161" s="55" t="str">
        <f t="shared" si="78"/>
        <v>OI</v>
      </c>
      <c r="AP161" s="55" t="str">
        <f t="shared" si="94"/>
        <v>IB</v>
      </c>
      <c r="AQ161" s="55" t="str">
        <f t="shared" si="79"/>
        <v>SI</v>
      </c>
      <c r="AR161" s="55" t="str">
        <f t="shared" si="80"/>
        <v>SS</v>
      </c>
      <c r="AS161" s="57" t="str">
        <f t="shared" si="81"/>
        <v>ROIC</v>
      </c>
      <c r="AT161" s="55" t="str">
        <f t="shared" si="82"/>
        <v>DR</v>
      </c>
      <c r="AU161" s="58" t="str">
        <f t="shared" si="83"/>
        <v>SOH</v>
      </c>
      <c r="AV161" s="55"/>
    </row>
    <row r="162" spans="1:48" s="62" customFormat="1" ht="14" customHeight="1" x14ac:dyDescent="0.2">
      <c r="A162" s="151" t="s">
        <v>568</v>
      </c>
      <c r="B162" s="152" t="s">
        <v>569</v>
      </c>
      <c r="C162" s="139" t="s">
        <v>564</v>
      </c>
      <c r="D162" s="153"/>
      <c r="E162" s="153"/>
      <c r="F162" s="154" t="s">
        <v>570</v>
      </c>
      <c r="G162" s="151" t="e" vm="163">
        <v>#VALUE!</v>
      </c>
      <c r="H162" s="167" t="s">
        <v>46</v>
      </c>
      <c r="I162" s="154" t="str" cm="1">
        <f t="array" ref="I162">_FV(G162,"Description")</f>
        <v>Candel Therapeutics, Inc is a clinical stage biopharmaceutical company. The Company is focused on helping patients fight cancer with oncolytic viral immunotherapies. Its engineered viruses are designed to induce immunogenic death through viral-mediated cytotoxicity in cancer cells, therefore releasing tumor neo-antigens and creating a pro-inflammatory microenvironment at the site of injection. Its approach combines a knowledge of viral immunotherapy with clinical experience across a range of indications. Its product candidate, CAN-2409 program, is in Phase III clinical trial. Its lead HSV product candidate, CAN-3110, is in Phase I clinical trial. The Company also designs candidates based on its HSV platform for the treatment of solid tumors. The Company’s oncolytic viral immunotherapy platforms is based on genetically modified adenovirus and herpes simplex virus (HSV) constructs.</v>
      </c>
      <c r="J162" s="125" cm="1">
        <f t="array" ref="J162">_FV(G162,"Market cap",TRUE)/1000000000</f>
        <v>6.8767819999999993E-2</v>
      </c>
      <c r="K162" s="99" cm="1">
        <f t="array" ref="K162">_FV(G162,"Price")</f>
        <v>2.38</v>
      </c>
      <c r="L162" s="74" t="s">
        <v>47</v>
      </c>
      <c r="M162" s="155" cm="1">
        <f t="array" ref="M162">_FV(G162,"Shares outstanding",TRUE)/1000000</f>
        <v>28.89404</v>
      </c>
      <c r="N162" s="156">
        <v>12.9</v>
      </c>
      <c r="O162" s="159">
        <v>2.5999999999999999E-3</v>
      </c>
      <c r="P162" s="102" t="s">
        <v>14310</v>
      </c>
      <c r="Q162" s="157" t="s">
        <v>16940</v>
      </c>
      <c r="R162" s="157" t="s">
        <v>16941</v>
      </c>
      <c r="S162" s="158">
        <v>21.51</v>
      </c>
      <c r="T162" s="157" t="s">
        <v>16942</v>
      </c>
      <c r="U162" s="157" t="s">
        <v>16943</v>
      </c>
      <c r="V162" s="140" t="s">
        <v>14848</v>
      </c>
      <c r="W162" s="156" t="s">
        <v>2729</v>
      </c>
      <c r="X162" s="156">
        <v>13.41</v>
      </c>
      <c r="Y162" s="52" cm="1">
        <f t="array" ref="Y162">(K162-(_FV(G162,"52 week high",TRUE)))/(_FV(G162,"52 week high",TRUE))</f>
        <v>-0.64740740740740743</v>
      </c>
      <c r="Z162" s="52" cm="1">
        <f t="array" ref="Z162">(K162-(_FV(G162,"52 week low",TRUE)))/(_FV(G162,"52 week low",TRUE))</f>
        <v>0.70000000000000007</v>
      </c>
      <c r="AA162" s="8"/>
      <c r="AB162" s="55" t="str">
        <f t="shared" si="84"/>
        <v>Twitter</v>
      </c>
      <c r="AC162" s="55" t="str">
        <f t="shared" si="76"/>
        <v>Twitter</v>
      </c>
      <c r="AD162" s="56" t="str">
        <f>HYPERLINK(_xlfn.CONCAT("https://www.sec.gov/edgar/browse/?CIK=",(_xlfn.XLOOKUP(A162,CIK!$A$1:$A$99999,CIK!$B$1:$B$99999,,0))),"SEC")</f>
        <v>SEC</v>
      </c>
      <c r="AE162" s="55" t="str">
        <f t="shared" si="85"/>
        <v>BC</v>
      </c>
      <c r="AF162" s="56" t="str">
        <f t="shared" si="86"/>
        <v>News</v>
      </c>
      <c r="AG162" s="55" t="str">
        <f t="shared" si="87"/>
        <v>News</v>
      </c>
      <c r="AH162" s="56" t="str">
        <f t="shared" si="88"/>
        <v>News</v>
      </c>
      <c r="AI162" s="56" t="str">
        <f t="shared" si="89"/>
        <v>News</v>
      </c>
      <c r="AJ162" s="56" t="str">
        <f t="shared" si="90"/>
        <v>News</v>
      </c>
      <c r="AK162" s="55" t="str">
        <f t="shared" si="77"/>
        <v>News</v>
      </c>
      <c r="AL162" s="55" t="str">
        <f t="shared" si="91"/>
        <v>OC</v>
      </c>
      <c r="AM162" s="55" t="str">
        <f t="shared" si="92"/>
        <v>WW</v>
      </c>
      <c r="AN162" s="55" t="str">
        <f t="shared" si="93"/>
        <v>FIN</v>
      </c>
      <c r="AO162" s="55" t="str">
        <f t="shared" si="78"/>
        <v>OI</v>
      </c>
      <c r="AP162" s="55" t="str">
        <f t="shared" si="94"/>
        <v>IB</v>
      </c>
      <c r="AQ162" s="55" t="str">
        <f t="shared" si="79"/>
        <v>SI</v>
      </c>
      <c r="AR162" s="55" t="str">
        <f t="shared" si="80"/>
        <v>SS</v>
      </c>
      <c r="AS162" s="57" t="str">
        <f t="shared" si="81"/>
        <v>ROIC</v>
      </c>
      <c r="AT162" s="55" t="str">
        <f t="shared" si="82"/>
        <v>DR</v>
      </c>
      <c r="AU162" s="58" t="str">
        <f t="shared" si="83"/>
        <v>SOH</v>
      </c>
      <c r="AV162" s="55"/>
    </row>
    <row r="163" spans="1:48" s="62" customFormat="1" ht="14" customHeight="1" x14ac:dyDescent="0.2">
      <c r="A163" s="151" t="s">
        <v>782</v>
      </c>
      <c r="B163" s="152" t="s">
        <v>783</v>
      </c>
      <c r="C163" s="139" t="s">
        <v>784</v>
      </c>
      <c r="D163" s="153"/>
      <c r="E163" s="153">
        <v>2</v>
      </c>
      <c r="F163" s="154" t="s">
        <v>785</v>
      </c>
      <c r="G163" s="151" t="e" vm="164">
        <v>#VALUE!</v>
      </c>
      <c r="H163" s="168" t="s">
        <v>46</v>
      </c>
      <c r="I163" s="154" t="str" cm="1">
        <f t="array" ref="I163">_FV(G163,"Description")</f>
        <v>Tyme Technologies, Inc. (TYME) is a biotechnology company focused on developing cancer metabolism-based therapies for a solid tumors and hematologic cancers. TYME's lead drug product, SM-88, is an oral investigational modified proprietary tyrosine derivative that interrupt the metabolic processes of cancer cells by breaking down the cells key defenses and leading to cell death through oxidative stress and exposure to the body's natural immune system. TYME is focused on evaluating its preclinical pipeline of novel CMBT programs, and TYME-19 as a potential therapeutic for SARS CoV-2 diseases. Its preclinical pipeline programs SM-88i, TYME-18, TYME-T and TYME-19. The Company is also developing SM-88i, an injectable formulation of SM-88 for the treatment of multiple oncology indications and TYME-18 for the treatment of solid tumors. The Company is utilizing its metabolism-based technology and is developing TYME-19 as a potential therapeutic for coronavirus, the virus that causes Covid-19.</v>
      </c>
      <c r="J163" s="125" cm="1">
        <f t="array" ref="J163">_FV(G163,"Market cap",TRUE)/1000000000</f>
        <v>4.906174E-2</v>
      </c>
      <c r="K163" s="99" cm="1">
        <f t="array" ref="K163">_FV(G163,"Price")</f>
        <v>0.28489999999999999</v>
      </c>
      <c r="L163" s="74" t="s">
        <v>47</v>
      </c>
      <c r="M163" s="155" cm="1">
        <f t="array" ref="M163">_FV(G163,"Shares outstanding",TRUE)/1000000</f>
        <v>172.20689999999999</v>
      </c>
      <c r="N163" s="156"/>
      <c r="O163" s="156"/>
      <c r="P163" s="102" t="s">
        <v>13778</v>
      </c>
      <c r="Q163" s="157" t="s">
        <v>15460</v>
      </c>
      <c r="R163" s="157" t="s">
        <v>16951</v>
      </c>
      <c r="S163" s="158">
        <v>42.14</v>
      </c>
      <c r="T163" s="157" t="s">
        <v>16952</v>
      </c>
      <c r="U163" s="157" t="s">
        <v>16953</v>
      </c>
      <c r="V163" s="140" t="s">
        <v>14848</v>
      </c>
      <c r="W163" s="156"/>
      <c r="X163" s="156"/>
      <c r="Y163" s="52" cm="1">
        <f t="array" ref="Y163">(K163-(_FV(G163,"52 week high",TRUE)))/(_FV(G163,"52 week high",TRUE))</f>
        <v>-0.754396551724138</v>
      </c>
      <c r="Z163" s="52" cm="1">
        <f t="array" ref="Z163">(K163-(_FV(G163,"52 week low",TRUE)))/(_FV(G163,"52 week low",TRUE))</f>
        <v>0.30269775948788286</v>
      </c>
      <c r="AA163" s="8"/>
      <c r="AB163" s="55" t="str">
        <f t="shared" si="84"/>
        <v>Twitter</v>
      </c>
      <c r="AC163" s="55" t="str">
        <f t="shared" si="76"/>
        <v>Twitter</v>
      </c>
      <c r="AD163" s="56" t="str">
        <f>HYPERLINK(_xlfn.CONCAT("https://www.sec.gov/edgar/browse/?CIK=",(_xlfn.XLOOKUP(A163,CIK!$A$1:$A$99999,CIK!$B$1:$B$99999,,0))),"SEC")</f>
        <v>SEC</v>
      </c>
      <c r="AE163" s="55" t="str">
        <f t="shared" si="85"/>
        <v>BC</v>
      </c>
      <c r="AF163" s="56" t="str">
        <f t="shared" si="86"/>
        <v>News</v>
      </c>
      <c r="AG163" s="55" t="str">
        <f t="shared" si="87"/>
        <v>News</v>
      </c>
      <c r="AH163" s="56" t="str">
        <f t="shared" si="88"/>
        <v>News</v>
      </c>
      <c r="AI163" s="56" t="str">
        <f t="shared" si="89"/>
        <v>News</v>
      </c>
      <c r="AJ163" s="56" t="str">
        <f t="shared" si="90"/>
        <v>News</v>
      </c>
      <c r="AK163" s="55" t="str">
        <f t="shared" si="77"/>
        <v>News</v>
      </c>
      <c r="AL163" s="55" t="str">
        <f t="shared" si="91"/>
        <v>OC</v>
      </c>
      <c r="AM163" s="55" t="str">
        <f t="shared" si="92"/>
        <v>WW</v>
      </c>
      <c r="AN163" s="55" t="str">
        <f t="shared" si="93"/>
        <v>FIN</v>
      </c>
      <c r="AO163" s="55" t="str">
        <f t="shared" si="78"/>
        <v>OI</v>
      </c>
      <c r="AP163" s="55" t="str">
        <f t="shared" si="94"/>
        <v>IB</v>
      </c>
      <c r="AQ163" s="55" t="str">
        <f t="shared" si="79"/>
        <v>SI</v>
      </c>
      <c r="AR163" s="55" t="str">
        <f t="shared" si="80"/>
        <v>SS</v>
      </c>
      <c r="AS163" s="57" t="str">
        <f t="shared" si="81"/>
        <v>ROIC</v>
      </c>
      <c r="AT163" s="55" t="str">
        <f t="shared" si="82"/>
        <v>DR</v>
      </c>
      <c r="AU163" s="58" t="str">
        <f t="shared" si="83"/>
        <v>SOH</v>
      </c>
      <c r="AV163" s="55"/>
    </row>
    <row r="164" spans="1:48" s="62" customFormat="1" ht="14" customHeight="1" x14ac:dyDescent="0.2">
      <c r="A164" s="151" t="s">
        <v>669</v>
      </c>
      <c r="B164" s="152" t="s">
        <v>670</v>
      </c>
      <c r="C164" s="139" t="s">
        <v>671</v>
      </c>
      <c r="D164" s="153"/>
      <c r="E164" s="153"/>
      <c r="F164" s="154" t="s">
        <v>17270</v>
      </c>
      <c r="G164" s="151" t="e" vm="165">
        <v>#VALUE!</v>
      </c>
      <c r="H164" s="168" t="s">
        <v>46</v>
      </c>
      <c r="I164" s="154" t="str" cm="1">
        <f t="array" ref="I164">_FV(G164,"Description")</f>
        <v>Pyxis Oncology, Inc. is an oncology company. The Company is focused on developing an arsenal of next-generation therapeutics to target difficult-to-treat cancers and improve the quality of life for patients. The Company leverages its fully integrated research, development, and commercial capabilities to build a diversified portfolio of next-generation therapeutics. The Company's therapeutic candidates are designed to directly kill tumor cells and to address the underlying pathologies created by cancer that enable its uncontrollable proliferation and immune evasion. The Company has developed a broad portfolio of novel antibody-drug conjugate (ADC), immuno-oncology (IO), product candidates, and monoclonal antibody (mAb), preclinical discovery programs that it is developing as monotherapies and in combination with other therapies. The Company's product pipelines are PYX-201 and PYX-106.</v>
      </c>
      <c r="J164" s="125" cm="1">
        <f t="array" ref="J164">_FV(G164,"Market cap",TRUE)/1000000000</f>
        <v>5.5804640000000003E-2</v>
      </c>
      <c r="K164" s="99" cm="1">
        <f t="array" ref="K164">_FV(G164,"Price")</f>
        <v>1.59</v>
      </c>
      <c r="L164" s="74" t="s">
        <v>47</v>
      </c>
      <c r="M164" s="155" cm="1">
        <f t="array" ref="M164">_FV(G164,"Shares outstanding",TRUE)/1000000</f>
        <v>35.097259999999999</v>
      </c>
      <c r="N164" s="156">
        <v>16.2</v>
      </c>
      <c r="O164" s="159">
        <v>1.7500000000000002E-2</v>
      </c>
      <c r="P164" s="102" t="s">
        <v>14327</v>
      </c>
      <c r="Q164" s="157" t="s">
        <v>15485</v>
      </c>
      <c r="R164" s="157" t="s">
        <v>16954</v>
      </c>
      <c r="S164" s="158">
        <v>25.81</v>
      </c>
      <c r="T164" s="157" t="s">
        <v>16955</v>
      </c>
      <c r="U164" s="157" t="s">
        <v>16956</v>
      </c>
      <c r="V164" s="140" t="s">
        <v>14848</v>
      </c>
      <c r="W164" s="156" t="s">
        <v>2243</v>
      </c>
      <c r="X164" s="156">
        <v>10.62</v>
      </c>
      <c r="Y164" s="52" cm="1">
        <f t="array" ref="Y164">(K164-(_FV(G164,"52 week high",TRUE)))/(_FV(G164,"52 week high",TRUE))</f>
        <v>-0.84971644612476371</v>
      </c>
      <c r="Z164" s="52" cm="1">
        <f t="array" ref="Z164">(K164-(_FV(G164,"52 week low",TRUE)))/(_FV(G164,"52 week low",TRUE))</f>
        <v>0.44545454545454544</v>
      </c>
      <c r="AA164" s="8"/>
      <c r="AB164" s="55" t="str">
        <f t="shared" si="84"/>
        <v>Twitter</v>
      </c>
      <c r="AC164" s="55" t="str">
        <f t="shared" si="76"/>
        <v>Twitter</v>
      </c>
      <c r="AD164" s="56" t="str">
        <f>HYPERLINK(_xlfn.CONCAT("https://www.sec.gov/edgar/browse/?CIK=",(_xlfn.XLOOKUP(A164,CIK!$A$1:$A$99999,CIK!$B$1:$B$99999,,0))),"SEC")</f>
        <v>SEC</v>
      </c>
      <c r="AE164" s="55" t="str">
        <f t="shared" si="85"/>
        <v>BC</v>
      </c>
      <c r="AF164" s="56" t="str">
        <f t="shared" si="86"/>
        <v>News</v>
      </c>
      <c r="AG164" s="55" t="str">
        <f t="shared" si="87"/>
        <v>News</v>
      </c>
      <c r="AH164" s="56" t="str">
        <f t="shared" si="88"/>
        <v>News</v>
      </c>
      <c r="AI164" s="56" t="str">
        <f t="shared" si="89"/>
        <v>News</v>
      </c>
      <c r="AJ164" s="56" t="str">
        <f t="shared" si="90"/>
        <v>News</v>
      </c>
      <c r="AK164" s="55" t="str">
        <f t="shared" si="77"/>
        <v>News</v>
      </c>
      <c r="AL164" s="55" t="str">
        <f t="shared" si="91"/>
        <v>OC</v>
      </c>
      <c r="AM164" s="55" t="str">
        <f t="shared" si="92"/>
        <v>WW</v>
      </c>
      <c r="AN164" s="55" t="str">
        <f t="shared" si="93"/>
        <v>FIN</v>
      </c>
      <c r="AO164" s="55" t="str">
        <f t="shared" si="78"/>
        <v>OI</v>
      </c>
      <c r="AP164" s="55" t="str">
        <f t="shared" si="94"/>
        <v>IB</v>
      </c>
      <c r="AQ164" s="55" t="str">
        <f t="shared" si="79"/>
        <v>SI</v>
      </c>
      <c r="AR164" s="55" t="str">
        <f t="shared" si="80"/>
        <v>SS</v>
      </c>
      <c r="AS164" s="57" t="str">
        <f t="shared" si="81"/>
        <v>ROIC</v>
      </c>
      <c r="AT164" s="55" t="str">
        <f t="shared" si="82"/>
        <v>DR</v>
      </c>
      <c r="AU164" s="58" t="str">
        <f t="shared" si="83"/>
        <v>SOH</v>
      </c>
      <c r="AV164" s="55"/>
    </row>
    <row r="165" spans="1:48" s="62" customFormat="1" ht="14" customHeight="1" x14ac:dyDescent="0.2">
      <c r="A165" s="151" t="s">
        <v>431</v>
      </c>
      <c r="B165" s="152" t="s">
        <v>432</v>
      </c>
      <c r="C165" s="139" t="s">
        <v>433</v>
      </c>
      <c r="D165" s="153"/>
      <c r="E165" s="153"/>
      <c r="F165" s="154" t="s">
        <v>434</v>
      </c>
      <c r="G165" s="151" t="e" vm="166">
        <v>#VALUE!</v>
      </c>
      <c r="H165" s="168" t="s">
        <v>46</v>
      </c>
      <c r="I165" s="154" t="str" cm="1">
        <f t="array" ref="I165">_FV(G165,"Description")</f>
        <v>Medicenna Therapeutics Corp. is a clinical-stage immunotherapy company. The Company is primarily engaged in the development and commercialization of interleukin-2 (IL-2), interleukin-4 (IL-4) and interleukin-13 (IL-13) Superkines and Empowered Superkines for the treatment of cancer, inflammation and immune-mediated diseases. The Company’s Bi-functional SuperKine ImmunoTherapies (BiSKITs) platform is designed to enable the ability of Superkines to treat immunologically cold tumors. The Company’s product candidate MDNA55, is an Empowered Superkine developed as a therapeutic for recurrent glioblastoma multiforme (rGBM), a fatal form of brain cancer. MDNA11, an IL-2 Superkine that has been fused with human recombinant albumin. The Company has not earned any revenues from its products.</v>
      </c>
      <c r="J165" s="125" cm="1">
        <f t="array" ref="J165">_FV(G165,"Market cap",TRUE)/1000000000</f>
        <v>5.7102720000000003E-2</v>
      </c>
      <c r="K165" s="99" cm="1">
        <f t="array" ref="K165">_FV(G165,"Price")</f>
        <v>0.59489999999999998</v>
      </c>
      <c r="L165" s="74" t="s">
        <v>47</v>
      </c>
      <c r="M165" s="155" cm="1">
        <f t="array" ref="M165">_FV(G165,"Shares outstanding",TRUE)/1000000</f>
        <v>69.637469999999993</v>
      </c>
      <c r="N165" s="156">
        <v>49.26</v>
      </c>
      <c r="O165" s="159">
        <v>2.2000000000000001E-3</v>
      </c>
      <c r="P165" s="102" t="s">
        <v>13821</v>
      </c>
      <c r="Q165" s="157" t="e" vm="115">
        <v>#VALUE!</v>
      </c>
      <c r="R165" s="157" t="s">
        <v>16957</v>
      </c>
      <c r="S165" s="158">
        <v>44.9</v>
      </c>
      <c r="T165" s="157" t="s">
        <v>16958</v>
      </c>
      <c r="U165" s="157" t="s">
        <v>16959</v>
      </c>
      <c r="V165" s="140" t="s">
        <v>16960</v>
      </c>
      <c r="W165" s="156" t="s">
        <v>59</v>
      </c>
      <c r="X165" s="156">
        <v>4.92</v>
      </c>
      <c r="Y165" s="52" cm="1">
        <f t="array" ref="Y165">(K165-(_FV(G165,"52 week high",TRUE)))/(_FV(G165,"52 week high",TRUE))</f>
        <v>-0.70255000000000001</v>
      </c>
      <c r="Z165" s="52" cm="1">
        <f t="array" ref="Z165">(K165-(_FV(G165,"52 week low",TRUE)))/(_FV(G165,"52 week low",TRUE))</f>
        <v>0.49886621315192747</v>
      </c>
      <c r="AA165" s="8"/>
      <c r="AB165" s="55" t="str">
        <f t="shared" si="84"/>
        <v>Twitter</v>
      </c>
      <c r="AC165" s="55" t="str">
        <f t="shared" si="76"/>
        <v>Twitter</v>
      </c>
      <c r="AD165" s="56" t="str">
        <f>HYPERLINK(_xlfn.CONCAT("https://www.sec.gov/edgar/browse/?CIK=",(_xlfn.XLOOKUP(A165,CIK!$A$1:$A$99999,CIK!$B$1:$B$99999,,0))),"SEC")</f>
        <v>SEC</v>
      </c>
      <c r="AE165" s="55" t="str">
        <f t="shared" si="85"/>
        <v>BC</v>
      </c>
      <c r="AF165" s="56" t="str">
        <f t="shared" si="86"/>
        <v>News</v>
      </c>
      <c r="AG165" s="55" t="str">
        <f t="shared" si="87"/>
        <v>News</v>
      </c>
      <c r="AH165" s="56" t="str">
        <f t="shared" si="88"/>
        <v>News</v>
      </c>
      <c r="AI165" s="56" t="str">
        <f t="shared" si="89"/>
        <v>News</v>
      </c>
      <c r="AJ165" s="56" t="str">
        <f t="shared" si="90"/>
        <v>News</v>
      </c>
      <c r="AK165" s="55" t="str">
        <f t="shared" si="77"/>
        <v>News</v>
      </c>
      <c r="AL165" s="55" t="str">
        <f t="shared" si="91"/>
        <v>OC</v>
      </c>
      <c r="AM165" s="55" t="str">
        <f t="shared" si="92"/>
        <v>WW</v>
      </c>
      <c r="AN165" s="55" t="str">
        <f t="shared" si="93"/>
        <v>FIN</v>
      </c>
      <c r="AO165" s="55" t="str">
        <f t="shared" si="78"/>
        <v>OI</v>
      </c>
      <c r="AP165" s="55" t="str">
        <f t="shared" si="94"/>
        <v>IB</v>
      </c>
      <c r="AQ165" s="55" t="str">
        <f t="shared" si="79"/>
        <v>SI</v>
      </c>
      <c r="AR165" s="55" t="str">
        <f t="shared" si="80"/>
        <v>SS</v>
      </c>
      <c r="AS165" s="57" t="str">
        <f t="shared" si="81"/>
        <v>ROIC</v>
      </c>
      <c r="AT165" s="55" t="str">
        <f t="shared" si="82"/>
        <v>DR</v>
      </c>
      <c r="AU165" s="58" t="str">
        <f t="shared" si="83"/>
        <v>SOH</v>
      </c>
      <c r="AV165" s="55"/>
    </row>
    <row r="166" spans="1:48" s="62" customFormat="1" ht="14" customHeight="1" x14ac:dyDescent="0.2">
      <c r="A166" s="151" t="s">
        <v>788</v>
      </c>
      <c r="B166" s="152" t="s">
        <v>789</v>
      </c>
      <c r="C166" s="139" t="s">
        <v>790</v>
      </c>
      <c r="D166" s="153"/>
      <c r="E166" s="153">
        <v>0</v>
      </c>
      <c r="F166" s="154" t="s">
        <v>791</v>
      </c>
      <c r="G166" s="151" t="e" vm="167">
        <v>#VALUE!</v>
      </c>
      <c r="H166" s="168" t="s">
        <v>46</v>
      </c>
      <c r="I166" s="154" t="str" cm="1">
        <f t="array" ref="I166">_FV(G166,"Description")</f>
        <v>Sensei Biotherapeutics, Inc. is an immuno-oncology company focused on the discovery and development of therapeutics for cancer. The Company has designed two approaches to develop therapeutics its Tumor Microenvironment Activated biologics (TMAb) platform, which disables checkpoints and other immunosuppressive signals in the tumor microenvironment to unleash existing T cells against tumors, and the ImmunoPhage platform, which trains new T cells to recognize and kill malignant cells. Using its TMAb platform, the Company is developing SNS-101, human antibody designed to block the V-domain Ig suppressor of T cell activation (VISTA) checkpoint selectively only within the low pH tumor microenvironment. The Company is also using its platforms to develop other preclinical programs targeting multiple solid tumor indications. The Company has four investigational products in various stages of early development: SNS-101, SNS-102, SNS-103 and SNS-401.</v>
      </c>
      <c r="J166" s="125" cm="1">
        <f t="array" ref="J166">_FV(G166,"Market cap",TRUE)/1000000000</f>
        <v>4.7002049999999997E-2</v>
      </c>
      <c r="K166" s="99" cm="1">
        <f t="array" ref="K166">_FV(G166,"Price")</f>
        <v>1.53</v>
      </c>
      <c r="L166" s="74" t="s">
        <v>47</v>
      </c>
      <c r="M166" s="155" cm="1">
        <f t="array" ref="M166">_FV(G166,"Shares outstanding",TRUE)/1000000</f>
        <v>30.720289999999999</v>
      </c>
      <c r="N166" s="156">
        <v>16.11</v>
      </c>
      <c r="O166" s="159">
        <v>7.1000000000000004E-3</v>
      </c>
      <c r="P166" s="102" t="s">
        <v>14261</v>
      </c>
      <c r="Q166" s="157" t="s">
        <v>15884</v>
      </c>
      <c r="R166" s="157" t="s">
        <v>16961</v>
      </c>
      <c r="S166" s="158">
        <v>48.23</v>
      </c>
      <c r="T166" s="157" t="s">
        <v>16962</v>
      </c>
      <c r="U166" s="157" t="s">
        <v>16963</v>
      </c>
      <c r="V166" s="140" t="s">
        <v>14848</v>
      </c>
      <c r="W166" s="156" t="s">
        <v>14403</v>
      </c>
      <c r="X166" s="156">
        <v>13.95</v>
      </c>
      <c r="Y166" s="52" cm="1">
        <f t="array" ref="Y166">(K166-(_FV(G166,"52 week high",TRUE)))/(_FV(G166,"52 week high",TRUE))</f>
        <v>-0.69702970297029698</v>
      </c>
      <c r="Z166" s="52" cm="1">
        <f t="array" ref="Z166">(K166-(_FV(G166,"52 week low",TRUE)))/(_FV(G166,"52 week low",TRUE))</f>
        <v>0.17692307692307691</v>
      </c>
      <c r="AA166" s="8"/>
      <c r="AB166" s="55" t="str">
        <f t="shared" si="84"/>
        <v>Twitter</v>
      </c>
      <c r="AC166" s="55" t="str">
        <f t="shared" si="76"/>
        <v>Twitter</v>
      </c>
      <c r="AD166" s="56" t="str">
        <f>HYPERLINK(_xlfn.CONCAT("https://www.sec.gov/edgar/browse/?CIK=",(_xlfn.XLOOKUP(A166,CIK!$A$1:$A$99999,CIK!$B$1:$B$99999,,0))),"SEC")</f>
        <v>SEC</v>
      </c>
      <c r="AE166" s="55" t="str">
        <f t="shared" si="85"/>
        <v>BC</v>
      </c>
      <c r="AF166" s="56" t="str">
        <f t="shared" si="86"/>
        <v>News</v>
      </c>
      <c r="AG166" s="55" t="str">
        <f t="shared" si="87"/>
        <v>News</v>
      </c>
      <c r="AH166" s="56" t="str">
        <f t="shared" si="88"/>
        <v>News</v>
      </c>
      <c r="AI166" s="56" t="str">
        <f t="shared" si="89"/>
        <v>News</v>
      </c>
      <c r="AJ166" s="56" t="str">
        <f t="shared" si="90"/>
        <v>News</v>
      </c>
      <c r="AK166" s="55" t="str">
        <f t="shared" si="77"/>
        <v>News</v>
      </c>
      <c r="AL166" s="55" t="str">
        <f t="shared" si="91"/>
        <v>OC</v>
      </c>
      <c r="AM166" s="55" t="str">
        <f t="shared" si="92"/>
        <v>WW</v>
      </c>
      <c r="AN166" s="55" t="str">
        <f t="shared" si="93"/>
        <v>FIN</v>
      </c>
      <c r="AO166" s="55" t="str">
        <f t="shared" si="78"/>
        <v>OI</v>
      </c>
      <c r="AP166" s="55" t="str">
        <f t="shared" si="94"/>
        <v>IB</v>
      </c>
      <c r="AQ166" s="55" t="str">
        <f t="shared" si="79"/>
        <v>SI</v>
      </c>
      <c r="AR166" s="55" t="str">
        <f t="shared" si="80"/>
        <v>SS</v>
      </c>
      <c r="AS166" s="57" t="str">
        <f t="shared" si="81"/>
        <v>ROIC</v>
      </c>
      <c r="AT166" s="55" t="str">
        <f t="shared" si="82"/>
        <v>DR</v>
      </c>
      <c r="AU166" s="58" t="str">
        <f t="shared" si="83"/>
        <v>SOH</v>
      </c>
      <c r="AV166" s="55"/>
    </row>
    <row r="167" spans="1:48" s="62" customFormat="1" ht="14" customHeight="1" x14ac:dyDescent="0.2">
      <c r="A167" s="151" t="s">
        <v>571</v>
      </c>
      <c r="B167" s="152" t="s">
        <v>572</v>
      </c>
      <c r="C167" s="139" t="s">
        <v>564</v>
      </c>
      <c r="D167" s="153"/>
      <c r="E167" s="153"/>
      <c r="F167" s="154" t="s">
        <v>573</v>
      </c>
      <c r="G167" s="151" t="e" vm="168">
        <v>#VALUE!</v>
      </c>
      <c r="H167" s="167" t="s">
        <v>46</v>
      </c>
      <c r="I167" s="154" t="str" cm="1">
        <f t="array" ref="I167">_FV(G167,"Description")</f>
        <v>HOOKIPA Pharma Inc. is a clinical-stage biopharmaceutical company. The Company is engaged in developing an immunotherapeutic based on its arenavirus platform, which is designed to target and amplify a T cell and immune response to disease. Its replicating and non-replicating technologies are engineered to induce robust and durable antigen-specific CD8+ T cell responses and pathogen-neutralizing antibodies. Its pipeline candidates include HB-200, HB-300, HB-700, HB-101, HB-101 and HBV Therapy. The HB-200 program consists of its arenaviral-based immunotherapies for the treatment of patients with advanced/metastatic cancers caused by 16-positive (HPV16+). Its lead replicating arenavirus oncology product candidates, HB-201 and HB-202, are in development for the treatment of Human Papillomavirus HPV16+ cancers in a Phase I/II clinical trial. Its non-replicating prophylactic Cytomegalovirus vaccine candidate, HB-101, is for patients awaiting kidney transplantation in Phase II clinical trial.</v>
      </c>
      <c r="J167" s="125" cm="1">
        <f t="array" ref="J167">_FV(G167,"Market cap",TRUE)/1000000000</f>
        <v>5.471666E-2</v>
      </c>
      <c r="K167" s="99" cm="1">
        <f t="array" ref="K167">_FV(G167,"Price")</f>
        <v>1</v>
      </c>
      <c r="L167" s="74" t="s">
        <v>47</v>
      </c>
      <c r="M167" s="155" cm="1">
        <f t="array" ref="M167">_FV(G167,"Shares outstanding",TRUE)/1000000</f>
        <v>54.716659999999997</v>
      </c>
      <c r="N167" s="156">
        <v>30.54</v>
      </c>
      <c r="O167" s="159">
        <v>6.7999999999999996E-3</v>
      </c>
      <c r="P167" s="102" t="s">
        <v>14139</v>
      </c>
      <c r="Q167" s="157" t="s">
        <v>16964</v>
      </c>
      <c r="R167" s="157" t="s">
        <v>16965</v>
      </c>
      <c r="S167" s="158">
        <v>19.510000000000002</v>
      </c>
      <c r="T167" s="157" t="s">
        <v>16966</v>
      </c>
      <c r="U167" s="157" t="s">
        <v>16967</v>
      </c>
      <c r="V167" s="140" t="s">
        <v>16968</v>
      </c>
      <c r="W167" s="156" t="s">
        <v>14378</v>
      </c>
      <c r="X167" s="156">
        <v>4.97</v>
      </c>
      <c r="Y167" s="52" cm="1">
        <f t="array" ref="Y167">(K167-(_FV(G167,"52 week high",TRUE)))/(_FV(G167,"52 week high",TRUE))</f>
        <v>-0.67213114754098358</v>
      </c>
      <c r="Z167" s="52" cm="1">
        <f t="array" ref="Z167">(K167-(_FV(G167,"52 week low",TRUE)))/(_FV(G167,"52 week low",TRUE))</f>
        <v>0.38888888888888895</v>
      </c>
      <c r="AA167" s="8"/>
      <c r="AB167" s="55" t="str">
        <f t="shared" si="84"/>
        <v>Twitter</v>
      </c>
      <c r="AC167" s="55" t="str">
        <f t="shared" si="76"/>
        <v>Twitter</v>
      </c>
      <c r="AD167" s="56" t="str">
        <f>HYPERLINK(_xlfn.CONCAT("https://www.sec.gov/edgar/browse/?CIK=",(_xlfn.XLOOKUP(A167,CIK!$A$1:$A$99999,CIK!$B$1:$B$99999,,0))),"SEC")</f>
        <v>SEC</v>
      </c>
      <c r="AE167" s="55" t="str">
        <f t="shared" si="85"/>
        <v>BC</v>
      </c>
      <c r="AF167" s="56" t="str">
        <f t="shared" si="86"/>
        <v>News</v>
      </c>
      <c r="AG167" s="55" t="str">
        <f t="shared" si="87"/>
        <v>News</v>
      </c>
      <c r="AH167" s="56" t="str">
        <f t="shared" si="88"/>
        <v>News</v>
      </c>
      <c r="AI167" s="56" t="str">
        <f t="shared" si="89"/>
        <v>News</v>
      </c>
      <c r="AJ167" s="56" t="str">
        <f t="shared" si="90"/>
        <v>News</v>
      </c>
      <c r="AK167" s="55" t="str">
        <f t="shared" si="77"/>
        <v>News</v>
      </c>
      <c r="AL167" s="55" t="str">
        <f t="shared" si="91"/>
        <v>OC</v>
      </c>
      <c r="AM167" s="55" t="str">
        <f t="shared" si="92"/>
        <v>WW</v>
      </c>
      <c r="AN167" s="55" t="str">
        <f t="shared" si="93"/>
        <v>FIN</v>
      </c>
      <c r="AO167" s="55" t="str">
        <f t="shared" si="78"/>
        <v>OI</v>
      </c>
      <c r="AP167" s="55" t="str">
        <f t="shared" si="94"/>
        <v>IB</v>
      </c>
      <c r="AQ167" s="55" t="str">
        <f t="shared" si="79"/>
        <v>SI</v>
      </c>
      <c r="AR167" s="55" t="str">
        <f t="shared" si="80"/>
        <v>SS</v>
      </c>
      <c r="AS167" s="57" t="str">
        <f t="shared" si="81"/>
        <v>ROIC</v>
      </c>
      <c r="AT167" s="55" t="str">
        <f t="shared" si="82"/>
        <v>DR</v>
      </c>
      <c r="AU167" s="58" t="str">
        <f t="shared" si="83"/>
        <v>SOH</v>
      </c>
      <c r="AV167" s="55"/>
    </row>
    <row r="168" spans="1:48" s="62" customFormat="1" ht="14" customHeight="1" x14ac:dyDescent="0.2">
      <c r="A168" s="151" t="s">
        <v>307</v>
      </c>
      <c r="B168" s="152" t="s">
        <v>308</v>
      </c>
      <c r="C168" s="139" t="s">
        <v>309</v>
      </c>
      <c r="D168" s="153"/>
      <c r="E168" s="153"/>
      <c r="F168" s="154" t="s">
        <v>17269</v>
      </c>
      <c r="G168" s="151" t="e" vm="169">
        <v>#VALUE!</v>
      </c>
      <c r="H168" s="168" t="s">
        <v>46</v>
      </c>
      <c r="I168" s="154" t="str" cm="1">
        <f t="array" ref="I168">_FV(G168,"Description")</f>
        <v>Leap Therapeutics, Inc. is a biotechnology company. The Company is focused on developing targeted and immuno-oncology therapeutics. Its advanced clinical candidate, DKN-01, is a humanized monoclonal antibody targeting the Dickkopf-1 (DKK1) protein. DKN-01 is being developed in patients with esophagogastric, gynecologic, and colorectal cancers. DKK1 modulates the Wnt/Beta-catenin and PI3kinase/AKT signaling pathways and promotes tumor proliferation, metastasis, angiogenesis, and in mediating an immune suppressive tumor microenvironment through enhancing the activity of myeloid-derived suppressor cells and downregulating NK cell ligands on tumor cells. The Company’s pipeline includes FL-301, a humanized monoclonal antibody targeting Claudin18.2, being developed in patients with gastric and pancreatic cancer. Claudin18.2 regulates barrier properties and contributes to cell-to-cell adhesion. It also has preclinical antibody programs targeting Claudin18.2/CD137 and GDF15.</v>
      </c>
      <c r="J168" s="125" cm="1">
        <f t="array" ref="J168">_FV(G168,"Market cap",TRUE)/1000000000</f>
        <v>7.1206270000000002E-2</v>
      </c>
      <c r="K168" s="99" cm="1">
        <f t="array" ref="K168">_FV(G168,"Price")</f>
        <v>0.71909999999999996</v>
      </c>
      <c r="L168" s="74" t="s">
        <v>47</v>
      </c>
      <c r="M168" s="155" cm="1">
        <f t="array" ref="M168">_FV(G168,"Shares outstanding",TRUE)/1000000</f>
        <v>99.021379999999994</v>
      </c>
      <c r="N168" s="156">
        <v>75.62</v>
      </c>
      <c r="O168" s="159">
        <v>2.75E-2</v>
      </c>
      <c r="P168" s="102" t="s">
        <v>14056</v>
      </c>
      <c r="Q168" s="157" t="s">
        <v>16971</v>
      </c>
      <c r="R168" s="157" t="s">
        <v>16972</v>
      </c>
      <c r="S168" s="158">
        <v>16.010000000000002</v>
      </c>
      <c r="T168" s="157" t="s">
        <v>16973</v>
      </c>
      <c r="U168" s="157" t="s">
        <v>16974</v>
      </c>
      <c r="V168" s="140" t="s">
        <v>14848</v>
      </c>
      <c r="W168" s="156" t="s">
        <v>14370</v>
      </c>
      <c r="X168" s="156">
        <v>6.82</v>
      </c>
      <c r="Y168" s="52" cm="1">
        <f t="array" ref="Y168">(K168-(_FV(G168,"52 week high",TRUE)))/(_FV(G168,"52 week high",TRUE))</f>
        <v>-0.72019455252918285</v>
      </c>
      <c r="Z168" s="52" cm="1">
        <f t="array" ref="Z168">(K168-(_FV(G168,"52 week low",TRUE)))/(_FV(G168,"52 week low",TRUE))</f>
        <v>0.79774999999999985</v>
      </c>
      <c r="AA168" s="8"/>
      <c r="AB168" s="55" t="str">
        <f t="shared" si="84"/>
        <v>Twitter</v>
      </c>
      <c r="AC168" s="55" t="str">
        <f t="shared" si="76"/>
        <v>Twitter</v>
      </c>
      <c r="AD168" s="56" t="str">
        <f>HYPERLINK(_xlfn.CONCAT("https://www.sec.gov/edgar/browse/?CIK=",(_xlfn.XLOOKUP(A168,CIK!$A$1:$A$99999,CIK!$B$1:$B$99999,,0))),"SEC")</f>
        <v>SEC</v>
      </c>
      <c r="AE168" s="55" t="str">
        <f t="shared" si="85"/>
        <v>BC</v>
      </c>
      <c r="AF168" s="56" t="str">
        <f t="shared" si="86"/>
        <v>News</v>
      </c>
      <c r="AG168" s="55" t="str">
        <f t="shared" si="87"/>
        <v>News</v>
      </c>
      <c r="AH168" s="56" t="str">
        <f t="shared" si="88"/>
        <v>News</v>
      </c>
      <c r="AI168" s="56" t="str">
        <f t="shared" si="89"/>
        <v>News</v>
      </c>
      <c r="AJ168" s="56" t="str">
        <f t="shared" si="90"/>
        <v>News</v>
      </c>
      <c r="AK168" s="55" t="str">
        <f t="shared" si="77"/>
        <v>News</v>
      </c>
      <c r="AL168" s="55" t="str">
        <f t="shared" si="91"/>
        <v>OC</v>
      </c>
      <c r="AM168" s="55" t="str">
        <f t="shared" si="92"/>
        <v>WW</v>
      </c>
      <c r="AN168" s="55" t="str">
        <f t="shared" si="93"/>
        <v>FIN</v>
      </c>
      <c r="AO168" s="55" t="str">
        <f t="shared" si="78"/>
        <v>OI</v>
      </c>
      <c r="AP168" s="55" t="str">
        <f t="shared" si="94"/>
        <v>IB</v>
      </c>
      <c r="AQ168" s="55" t="str">
        <f t="shared" si="79"/>
        <v>SI</v>
      </c>
      <c r="AR168" s="55" t="str">
        <f t="shared" si="80"/>
        <v>SS</v>
      </c>
      <c r="AS168" s="57" t="str">
        <f t="shared" si="81"/>
        <v>ROIC</v>
      </c>
      <c r="AT168" s="55" t="str">
        <f t="shared" si="82"/>
        <v>DR</v>
      </c>
      <c r="AU168" s="58" t="str">
        <f t="shared" si="83"/>
        <v>SOH</v>
      </c>
      <c r="AV168" s="55"/>
    </row>
    <row r="169" spans="1:48" s="62" customFormat="1" ht="14" customHeight="1" x14ac:dyDescent="0.2">
      <c r="A169" s="151" t="s">
        <v>513</v>
      </c>
      <c r="B169" s="152" t="s">
        <v>514</v>
      </c>
      <c r="C169" s="139" t="s">
        <v>515</v>
      </c>
      <c r="D169" s="153"/>
      <c r="E169" s="153">
        <f>SEARCH("p1",F169)</f>
        <v>1</v>
      </c>
      <c r="F169" s="154" t="s">
        <v>516</v>
      </c>
      <c r="G169" s="151" t="e" vm="170">
        <v>#VALUE!</v>
      </c>
      <c r="H169" s="167" t="s">
        <v>46</v>
      </c>
      <c r="I169" s="154" t="str" cm="1">
        <f t="array" ref="I169">_FV(G169,"Description")</f>
        <v>Achilles Therapeutics plc is a United Kingdom-based clinical-stage immuno-oncology biopharmaceutical company. The Company develops transformative precision T cell therapies to treat multiple types of solid tumors. Its lead product is a precision tumor-derived T cell therapy targeting clonal cancer neoantigens. Its pipeline includes Chiron: Advanced Non-Small Cell Lung Cancer, Thetis: Melanoma (Monotherapy), Thetis: Melanoma (PD-1 Combination), and other indications. It is focused on advancing cancer therapies through its work in the field of tumor evolution. Its platform enables to identify mutations formed early in the development of a cancer that give rise to antigens that are expressed by all of a patient's cancer cells but are absent from healthy tissue. It refers to this class of solid tumor targets as clonal neoantigens. To identify clonal neoantigens in a patient, it has developed a bioinformatic platform called PELEUS.</v>
      </c>
      <c r="J169" s="125" cm="1">
        <f t="array" ref="J169">_FV(G169,"Market cap",TRUE)/1000000000</f>
        <v>4.7898349999999999E-2</v>
      </c>
      <c r="K169" s="99" cm="1">
        <f t="array" ref="K169">_FV(G169,"Price")</f>
        <v>1.17</v>
      </c>
      <c r="L169" s="74" t="s">
        <v>47</v>
      </c>
      <c r="M169" s="155" cm="1">
        <f t="array" ref="M169">_FV(G169,"Shares outstanding",TRUE)/1000000</f>
        <v>40.938760000000002</v>
      </c>
      <c r="N169" s="156">
        <v>16.87</v>
      </c>
      <c r="O169" s="159" t="s">
        <v>59</v>
      </c>
      <c r="P169" s="102" t="s">
        <v>13861</v>
      </c>
      <c r="Q169" s="157" t="s">
        <v>14869</v>
      </c>
      <c r="R169" s="157" t="s">
        <v>14869</v>
      </c>
      <c r="S169" s="158" t="s">
        <v>14848</v>
      </c>
      <c r="T169" s="157" t="s">
        <v>14869</v>
      </c>
      <c r="U169" s="157" t="s">
        <v>16969</v>
      </c>
      <c r="V169" s="140" t="s">
        <v>16970</v>
      </c>
      <c r="W169" s="156" t="s">
        <v>14414</v>
      </c>
      <c r="X169" s="156">
        <v>10.43</v>
      </c>
      <c r="Y169" s="52" cm="1">
        <f t="array" ref="Y169">(K169-(_FV(G169,"52 week high",TRUE)))/(_FV(G169,"52 week high",TRUE))</f>
        <v>-0.71111111111111114</v>
      </c>
      <c r="Z169" s="52" cm="1">
        <f t="array" ref="Z169">(K169-(_FV(G169,"52 week low",TRUE)))/(_FV(G169,"52 week low",TRUE))</f>
        <v>0.55999999999999994</v>
      </c>
      <c r="AA169" s="8"/>
      <c r="AB169" s="55" t="str">
        <f t="shared" si="84"/>
        <v>Twitter</v>
      </c>
      <c r="AC169" s="55" t="str">
        <f t="shared" si="76"/>
        <v>Twitter</v>
      </c>
      <c r="AD169" s="56" t="str">
        <f>HYPERLINK(_xlfn.CONCAT("https://www.sec.gov/edgar/browse/?CIK=",(_xlfn.XLOOKUP(A169,CIK!$A$1:$A$99999,CIK!$B$1:$B$99999,,0))),"SEC")</f>
        <v>SEC</v>
      </c>
      <c r="AE169" s="55" t="str">
        <f t="shared" si="85"/>
        <v>BC</v>
      </c>
      <c r="AF169" s="56" t="str">
        <f t="shared" si="86"/>
        <v>News</v>
      </c>
      <c r="AG169" s="55" t="str">
        <f t="shared" si="87"/>
        <v>News</v>
      </c>
      <c r="AH169" s="56" t="str">
        <f t="shared" si="88"/>
        <v>News</v>
      </c>
      <c r="AI169" s="56" t="str">
        <f t="shared" si="89"/>
        <v>News</v>
      </c>
      <c r="AJ169" s="56" t="str">
        <f t="shared" si="90"/>
        <v>News</v>
      </c>
      <c r="AK169" s="55" t="str">
        <f t="shared" si="77"/>
        <v>News</v>
      </c>
      <c r="AL169" s="55" t="str">
        <f t="shared" si="91"/>
        <v>OC</v>
      </c>
      <c r="AM169" s="55" t="str">
        <f t="shared" si="92"/>
        <v>WW</v>
      </c>
      <c r="AN169" s="55" t="str">
        <f t="shared" si="93"/>
        <v>FIN</v>
      </c>
      <c r="AO169" s="55" t="str">
        <f t="shared" si="78"/>
        <v>OI</v>
      </c>
      <c r="AP169" s="55" t="str">
        <f t="shared" si="94"/>
        <v>IB</v>
      </c>
      <c r="AQ169" s="55" t="str">
        <f t="shared" si="79"/>
        <v>SI</v>
      </c>
      <c r="AR169" s="55" t="str">
        <f t="shared" si="80"/>
        <v>SS</v>
      </c>
      <c r="AS169" s="57" t="str">
        <f t="shared" si="81"/>
        <v>ROIC</v>
      </c>
      <c r="AT169" s="55" t="str">
        <f t="shared" si="82"/>
        <v>DR</v>
      </c>
      <c r="AU169" s="58" t="str">
        <f t="shared" si="83"/>
        <v>SOH</v>
      </c>
      <c r="AV169" s="55"/>
    </row>
    <row r="170" spans="1:48" s="62" customFormat="1" ht="14" customHeight="1" x14ac:dyDescent="0.2">
      <c r="A170" s="151" t="s">
        <v>729</v>
      </c>
      <c r="B170" s="152" t="s">
        <v>730</v>
      </c>
      <c r="C170" s="139" t="s">
        <v>718</v>
      </c>
      <c r="D170" s="153" t="s">
        <v>58</v>
      </c>
      <c r="E170" s="153">
        <v>0</v>
      </c>
      <c r="F170" s="154" t="s">
        <v>17266</v>
      </c>
      <c r="G170" s="151" t="e" vm="171">
        <v>#VALUE!</v>
      </c>
      <c r="H170" s="168" t="s">
        <v>46</v>
      </c>
      <c r="I170" s="154" t="str" cm="1">
        <f t="array" ref="I170">_FV(G170,"Description")</f>
        <v>TScan Therapeutics, Inc. is a clinical-stage biopharmaceutical company. The Company is focused on developing a pipeline of T cell receptor-engineered T cell (TCR-T), therapies for the treatment of patients with cancer. The Company's liquid tumor TCR-T therapy candidates, TSC-100 and TSC-101, are in development for the treatment of patients with hematologic malignancies to eliminate residual leukemia and prevent relapse after hematopoietic stem cell transplantation. The Company is also developing multiplexed TCR-T therapy candidates for the treatment of various solid tumors. The Company has developed and continues to build its ImmunoBank, a collection of solid tumor targets across different Human leukocyte antigens (HLAs) types in the TCR field. The Company's platform discovers anti-cancer TCRs from patients with responses to immunotherapy and also manufactures TCR-T therapies. It is also advancing five solid tumor programs: TSC-200, TSC-204, TSC-201, TSC-202, and TSC-203.</v>
      </c>
      <c r="J170" s="125" cm="1">
        <f t="array" ref="J170">_FV(G170,"Market cap",TRUE)/1000000000</f>
        <v>5.0567109999999998E-2</v>
      </c>
      <c r="K170" s="99" cm="1">
        <f t="array" ref="K170">_FV(G170,"Price")</f>
        <v>2.1</v>
      </c>
      <c r="L170" s="74" t="s">
        <v>47</v>
      </c>
      <c r="M170" s="155" cm="1">
        <f t="array" ref="M170">_FV(G170,"Shares outstanding",TRUE)/1000000</f>
        <v>24.07957</v>
      </c>
      <c r="N170" s="156">
        <v>9.7799999999999994</v>
      </c>
      <c r="O170" s="159">
        <v>8.8999999999999999E-3</v>
      </c>
      <c r="P170" s="102" t="s">
        <v>14309</v>
      </c>
      <c r="Q170" s="157" t="s">
        <v>16989</v>
      </c>
      <c r="R170" s="157" t="s">
        <v>16990</v>
      </c>
      <c r="S170" s="158">
        <v>21.06</v>
      </c>
      <c r="T170" s="157" t="s">
        <v>16991</v>
      </c>
      <c r="U170" s="157" t="s">
        <v>16992</v>
      </c>
      <c r="V170" s="140" t="s">
        <v>14848</v>
      </c>
      <c r="W170" s="156" t="s">
        <v>14381</v>
      </c>
      <c r="X170" s="156">
        <v>8.51</v>
      </c>
      <c r="Y170" s="52" cm="1">
        <f t="array" ref="Y170">(K170-(_FV(G170,"52 week high",TRUE)))/(_FV(G170,"52 week high",TRUE))</f>
        <v>-0.62479229573513906</v>
      </c>
      <c r="Z170" s="52" cm="1">
        <f t="array" ref="Z170">(K170-(_FV(G170,"52 week low",TRUE)))/(_FV(G170,"52 week low",TRUE))</f>
        <v>0.44827586206896564</v>
      </c>
      <c r="AA170" s="8"/>
      <c r="AB170" s="55" t="str">
        <f t="shared" si="84"/>
        <v>Twitter</v>
      </c>
      <c r="AC170" s="55" t="str">
        <f t="shared" si="76"/>
        <v>Twitter</v>
      </c>
      <c r="AD170" s="56" t="str">
        <f>HYPERLINK(_xlfn.CONCAT("https://www.sec.gov/edgar/browse/?CIK=",(_xlfn.XLOOKUP(A170,CIK!$A$1:$A$99999,CIK!$B$1:$B$99999,,0))),"SEC")</f>
        <v>SEC</v>
      </c>
      <c r="AE170" s="55" t="str">
        <f t="shared" si="85"/>
        <v>BC</v>
      </c>
      <c r="AF170" s="56" t="str">
        <f t="shared" si="86"/>
        <v>News</v>
      </c>
      <c r="AG170" s="55" t="str">
        <f t="shared" si="87"/>
        <v>News</v>
      </c>
      <c r="AH170" s="56" t="str">
        <f t="shared" si="88"/>
        <v>News</v>
      </c>
      <c r="AI170" s="56" t="str">
        <f t="shared" si="89"/>
        <v>News</v>
      </c>
      <c r="AJ170" s="56" t="str">
        <f t="shared" si="90"/>
        <v>News</v>
      </c>
      <c r="AK170" s="55" t="str">
        <f t="shared" si="77"/>
        <v>News</v>
      </c>
      <c r="AL170" s="55" t="str">
        <f t="shared" si="91"/>
        <v>OC</v>
      </c>
      <c r="AM170" s="55" t="str">
        <f t="shared" si="92"/>
        <v>WW</v>
      </c>
      <c r="AN170" s="55" t="str">
        <f t="shared" si="93"/>
        <v>FIN</v>
      </c>
      <c r="AO170" s="55" t="str">
        <f t="shared" si="78"/>
        <v>OI</v>
      </c>
      <c r="AP170" s="55" t="str">
        <f t="shared" si="94"/>
        <v>IB</v>
      </c>
      <c r="AQ170" s="55" t="str">
        <f t="shared" si="79"/>
        <v>SI</v>
      </c>
      <c r="AR170" s="55" t="str">
        <f t="shared" si="80"/>
        <v>SS</v>
      </c>
      <c r="AS170" s="57" t="str">
        <f t="shared" si="81"/>
        <v>ROIC</v>
      </c>
      <c r="AT170" s="55" t="str">
        <f t="shared" si="82"/>
        <v>DR</v>
      </c>
      <c r="AU170" s="58" t="str">
        <f t="shared" si="83"/>
        <v>SOH</v>
      </c>
      <c r="AV170" s="55"/>
    </row>
    <row r="171" spans="1:48" s="62" customFormat="1" ht="14" customHeight="1" x14ac:dyDescent="0.2">
      <c r="A171" s="151" t="s">
        <v>218</v>
      </c>
      <c r="B171" s="152" t="s">
        <v>219</v>
      </c>
      <c r="C171" s="139" t="s">
        <v>217</v>
      </c>
      <c r="D171" s="153"/>
      <c r="E171" s="153"/>
      <c r="F171" s="154" t="s">
        <v>220</v>
      </c>
      <c r="G171" s="151" t="e" vm="172">
        <v>#VALUE!</v>
      </c>
      <c r="H171" s="168" t="s">
        <v>46</v>
      </c>
      <c r="I171" s="154" t="str" cm="1">
        <f t="array" ref="I171">_FV(G171,"Description")</f>
        <v>Mustang Bio, Inc. is a clinical-stage biopharmaceutical company that is focused on translating medical breakthroughs in cell and gene therapies into cures for hematologic cancers, solid tumors and rare genetic diseases. The Company's pipeline is focused on three core areas: gene therapy programs for rare genetic disorders, chimeric antigen receptor (CAR) engineered T cell (CAR T) therapies for hematologic malignancies and CAR T therapies for solid tumors. Its products include MB-107 and MB-207 is an Ex vivo Lentiviral Therapy for X-linked Severe Combined Immunodeficiency (XSCID). XSCID is a rare genetic immune system condition also known as bubble boy disease. It is developing CAR T therapies for hematologic malignancies in partnership with COH targeting CD123 (MB-102) and CS1 (MB-104) and with Fred Hutch targeting CD20 (MB-106). The Company is also developing CAR T therapies for solid tumors in partnership with COH targeting IL13Ra2 (MB-101), HER2 (MB-103) and PSCA (MB-105).</v>
      </c>
      <c r="J171" s="125" cm="1">
        <f t="array" ref="J171">_FV(G171,"Market cap",TRUE)/1000000000</f>
        <v>7.352889E-2</v>
      </c>
      <c r="K171" s="99" cm="1">
        <f t="array" ref="K171">_FV(G171,"Price")</f>
        <v>0.69879999999999998</v>
      </c>
      <c r="L171" s="74" t="s">
        <v>47</v>
      </c>
      <c r="M171" s="155" cm="1">
        <f t="array" ref="M171">_FV(G171,"Shares outstanding",TRUE)/1000000</f>
        <v>105.2216</v>
      </c>
      <c r="N171" s="156">
        <v>85.02</v>
      </c>
      <c r="O171" s="159">
        <v>4.7000000000000002E-3</v>
      </c>
      <c r="P171" s="102" t="s">
        <v>14066</v>
      </c>
      <c r="Q171" s="157" t="s">
        <v>16158</v>
      </c>
      <c r="R171" s="157" t="s">
        <v>16975</v>
      </c>
      <c r="S171" s="158">
        <v>14.06</v>
      </c>
      <c r="T171" s="157" t="s">
        <v>16976</v>
      </c>
      <c r="U171" s="157" t="s">
        <v>15349</v>
      </c>
      <c r="V171" s="140" t="s">
        <v>14848</v>
      </c>
      <c r="W171" s="156" t="s">
        <v>1898</v>
      </c>
      <c r="X171" s="156">
        <v>6.97</v>
      </c>
      <c r="Y171" s="52" cm="1">
        <f t="array" ref="Y171">(K171-(_FV(G171,"52 week high",TRUE)))/(_FV(G171,"52 week high",TRUE))</f>
        <v>-0.46246153846153848</v>
      </c>
      <c r="Z171" s="52" cm="1">
        <f t="array" ref="Z171">(K171-(_FV(G171,"52 week low",TRUE)))/(_FV(G171,"52 week low",TRUE))</f>
        <v>1.2184126984126984</v>
      </c>
      <c r="AA171" s="8"/>
      <c r="AB171" s="55" t="str">
        <f t="shared" si="84"/>
        <v>Twitter</v>
      </c>
      <c r="AC171" s="55" t="str">
        <f t="shared" ref="AC171:AC233" si="95">HYPERLINK(_xlfn.CONCAT("https://twitter.com/search?q=%24",A171,"%20-%22discord.gg%22%20-%22database%22%20-%22chat%22%20-%22ultraalgo%22%20-%22signal%22%20-%22discord%22%20-%22chatroom%22%20-%22influencer%22%20-%22discord.io%22&amp;src=typed_query&amp;f=live"),"Twitter")</f>
        <v>Twitter</v>
      </c>
      <c r="AD171" s="56" t="str">
        <f>HYPERLINK(_xlfn.CONCAT("https://www.sec.gov/edgar/browse/?CIK=",(_xlfn.XLOOKUP(A171,CIK!$A$1:$A$99999,CIK!$B$1:$B$99999,,0))),"SEC")</f>
        <v>SEC</v>
      </c>
      <c r="AE171" s="55" t="str">
        <f t="shared" si="85"/>
        <v>BC</v>
      </c>
      <c r="AF171" s="56" t="str">
        <f t="shared" si="86"/>
        <v>News</v>
      </c>
      <c r="AG171" s="55" t="str">
        <f t="shared" si="87"/>
        <v>News</v>
      </c>
      <c r="AH171" s="56" t="str">
        <f t="shared" si="88"/>
        <v>News</v>
      </c>
      <c r="AI171" s="56" t="str">
        <f t="shared" si="89"/>
        <v>News</v>
      </c>
      <c r="AJ171" s="56" t="str">
        <f t="shared" si="90"/>
        <v>News</v>
      </c>
      <c r="AK171" s="55" t="str">
        <f t="shared" ref="AK171:AK233" si="96">HYPERLINK(_xlfn.CONCAT("https://news.google.com/search?q=",B171),"News")</f>
        <v>News</v>
      </c>
      <c r="AL171" s="55" t="str">
        <f t="shared" si="91"/>
        <v>OC</v>
      </c>
      <c r="AM171" s="55" t="str">
        <f t="shared" si="92"/>
        <v>WW</v>
      </c>
      <c r="AN171" s="55" t="str">
        <f t="shared" si="93"/>
        <v>FIN</v>
      </c>
      <c r="AO171" s="55" t="str">
        <f t="shared" ref="AO171:AO233" si="97">HYPERLINK(_xlfn.CONCAT("http://openinsider.com/search?q=",A171),"OI")</f>
        <v>OI</v>
      </c>
      <c r="AP171" s="55" t="str">
        <f t="shared" si="94"/>
        <v>IB</v>
      </c>
      <c r="AQ171" s="55" t="str">
        <f t="shared" ref="AQ171:AQ233" si="98">HYPERLINK(_xlfn.CONCAT("https://www.nasdaq.com/market-activity/stocks/",A171,"/short-interest"),"SI")</f>
        <v>SI</v>
      </c>
      <c r="AR171" s="55" t="str">
        <f t="shared" ref="AR171:AR233" si="99">HYPERLINK(_xlfn.CONCAT("https://shortsqueeze.com/?symbol=",A171),"SS")</f>
        <v>SS</v>
      </c>
      <c r="AS171" s="57" t="str">
        <f t="shared" ref="AS171:AS233" si="100">HYPERLINK(_xlfn.CONCAT("https://roic.ai/company/",A171),"ROIC")</f>
        <v>ROIC</v>
      </c>
      <c r="AT171" s="55" t="str">
        <f t="shared" ref="AT171:AT233" si="101">HYPERLINK(_xlfn.CONCAT("https://www.dataroma.com/m/stock.php?sym=",A171),"DR")</f>
        <v>DR</v>
      </c>
      <c r="AU171" s="58" t="str">
        <f t="shared" ref="AU171:AU233" si="102">HYPERLINK(_xlfn.CONCAT("https://www.sharesoutstandinghistory.com/?symbol=",A171),"SOH")</f>
        <v>SOH</v>
      </c>
      <c r="AV171" s="55"/>
    </row>
    <row r="172" spans="1:48" s="62" customFormat="1" ht="14" customHeight="1" x14ac:dyDescent="0.2">
      <c r="A172" s="151" t="s">
        <v>95</v>
      </c>
      <c r="B172" s="152" t="s">
        <v>96</v>
      </c>
      <c r="C172" s="139" t="s">
        <v>97</v>
      </c>
      <c r="D172" s="153"/>
      <c r="E172" s="153">
        <v>2</v>
      </c>
      <c r="F172" s="154" t="s">
        <v>65</v>
      </c>
      <c r="G172" s="151" t="e" vm="173">
        <v>#VALUE!</v>
      </c>
      <c r="H172" s="167" t="s">
        <v>46</v>
      </c>
      <c r="I172" s="154" t="str" cm="1">
        <f t="array" ref="I172">_FV(G172,"Description")</f>
        <v>NextCure, Inc. is a clinical-stage biopharmaceutical company focused on discovering and developing novel, immunomedicines to treat cancer and other immune-related diseases by restoring normal immune function. Through its proprietary Functional, Integrated, NextCure Discovery in Immuno-Oncology (FIND-IO), platform, the Company is studying various immune cells to discover and understand targets and structural components of immune cells and their functional impact in order to develop immunomedicines. Its product candidates include NC318, NC410, NC762 and NC 525. NC318, is an immunomedicine against a novel immunomodulatory protein called Siglec-15. NC410, is a novel immunomedicine designed to block immune suppression mediated by an immune modulator called Leukocyte-Associated Immunoglobulin-like Receptor. NC762, is an immunomedicine targeting an immunomodulatory molecule called human B7 homolog 4 protein. NC525, is a novel LAIR-1 antibody that selectively targets Acute Myeloid Leukemia.</v>
      </c>
      <c r="J172" s="125" cm="1">
        <f t="array" ref="J172">_FV(G172,"Market cap",TRUE)/1000000000</f>
        <v>4.8049950000000001E-2</v>
      </c>
      <c r="K172" s="99" cm="1">
        <f t="array" ref="K172">_FV(G172,"Price")</f>
        <v>1.73</v>
      </c>
      <c r="L172" s="74" t="s">
        <v>47</v>
      </c>
      <c r="M172" s="155" cm="1">
        <f t="array" ref="M172">_FV(G172,"Shares outstanding",TRUE)/1000000</f>
        <v>27.774539999999998</v>
      </c>
      <c r="N172" s="156">
        <v>16.52</v>
      </c>
      <c r="O172" s="159">
        <v>1.54E-2</v>
      </c>
      <c r="P172" s="102" t="s">
        <v>14152</v>
      </c>
      <c r="Q172" s="157" t="s">
        <v>16977</v>
      </c>
      <c r="R172" s="157" t="s">
        <v>16978</v>
      </c>
      <c r="S172" s="158">
        <v>30.67</v>
      </c>
      <c r="T172" s="157" t="s">
        <v>16979</v>
      </c>
      <c r="U172" s="157" t="s">
        <v>16980</v>
      </c>
      <c r="V172" s="140" t="s">
        <v>14848</v>
      </c>
      <c r="W172" s="156" t="s">
        <v>59</v>
      </c>
      <c r="X172" s="156">
        <v>29.76</v>
      </c>
      <c r="Y172" s="52" cm="1">
        <f t="array" ref="Y172">(K172-(_FV(G172,"52 week high",TRUE)))/(_FV(G172,"52 week high",TRUE))</f>
        <v>-0.69860627177700341</v>
      </c>
      <c r="Z172" s="52" cm="1">
        <f t="array" ref="Z172">(K172-(_FV(G172,"52 week low",TRUE)))/(_FV(G172,"52 week low",TRUE))</f>
        <v>0.49137931034482768</v>
      </c>
      <c r="AA172" s="8"/>
      <c r="AB172" s="55" t="str">
        <f t="shared" ref="AB172:AB203" si="103">HYPERLINK(_xlfn.CONCAT("https://twitter.com/search?q=%24",A172,"&amp;src=typed_query&amp;f=live&amp;pf=on"),"Twitter")</f>
        <v>Twitter</v>
      </c>
      <c r="AC172" s="55" t="str">
        <f t="shared" si="95"/>
        <v>Twitter</v>
      </c>
      <c r="AD172" s="56" t="str">
        <f>HYPERLINK(_xlfn.CONCAT("https://www.sec.gov/edgar/browse/?CIK=",(_xlfn.XLOOKUP(A172,CIK!$A$1:$A$99999,CIK!$B$1:$B$99999,,0))),"SEC")</f>
        <v>SEC</v>
      </c>
      <c r="AE172" s="55" t="str">
        <f t="shared" ref="AE172:AE203" si="104">HYPERLINK(_xlfn.CONCAT("https://duckduckgo.com/?q=%5cprofiles+biocentury+",B172),"BC")</f>
        <v>BC</v>
      </c>
      <c r="AF172" s="56" t="str">
        <f t="shared" ref="AF172:AF233" si="105">HYPERLINK(_xlfn.CONCAT("https://endpts.com/?s=",LEFT(B172,FIND(" ",B172)-1)),"News")</f>
        <v>News</v>
      </c>
      <c r="AG172" s="55" t="str">
        <f t="shared" ref="AG172:AG233" si="106">HYPERLINK(_xlfn.CONCAT("https://www.evaluate.com/vantage-search?search_api_fulltext=",LEFT(B172,FIND(" ",B172)-1)),"News")</f>
        <v>News</v>
      </c>
      <c r="AH172" s="56" t="str">
        <f t="shared" ref="AH172:AH233" si="107">HYPERLINK(_xlfn.CONCAT("https://www.biopharmadive.com/search/?q=",LEFT(B172,FIND(" ",B172)-1)),"News")</f>
        <v>News</v>
      </c>
      <c r="AI172" s="56" t="str">
        <f t="shared" ref="AI172:AI233" si="108">HYPERLINK(_xlfn.CONCAT("https://www.biospace.com/news/?Keywords=",LEFT(B172,FIND(" ",B172)-1)),"News")</f>
        <v>News</v>
      </c>
      <c r="AJ172" s="56" t="str">
        <f t="shared" ref="AJ172:AJ233" si="109">HYPERLINK(_xlfn.CONCAT("https://www.fiercebiotech.com/search-results?fulltext_search=",LEFT(B172,FIND(" ",B172)-1)),"News")</f>
        <v>News</v>
      </c>
      <c r="AK172" s="55" t="str">
        <f t="shared" si="96"/>
        <v>News</v>
      </c>
      <c r="AL172" s="55" t="str">
        <f t="shared" ref="AL172:AL203" si="110">HYPERLINK(_xlfn.CONCAT("https://www.nasdaq.com/market-activity/stocks/",A172,"/option-chain"),"OC")</f>
        <v>OC</v>
      </c>
      <c r="AM172" s="55" t="str">
        <f t="shared" ref="AM172:AM203" si="111">HYPERLINK(_xlfn.CONCAT("https://whalewisdom.com/stock/",A172),"WW")</f>
        <v>WW</v>
      </c>
      <c r="AN172" s="55" t="str">
        <f t="shared" ref="AN172:AN203" si="112">HYPERLINK(_xlfn.CONCAT("https://fintel.io/n/us/",A172),"FIN")</f>
        <v>FIN</v>
      </c>
      <c r="AO172" s="55" t="str">
        <f t="shared" si="97"/>
        <v>OI</v>
      </c>
      <c r="AP172" s="55" t="str">
        <f t="shared" ref="AP172:AP203" si="113">HYPERLINK(_xlfn.CONCAT("https://iborrowdesk.com/report/",A172),"IB")</f>
        <v>IB</v>
      </c>
      <c r="AQ172" s="55" t="str">
        <f t="shared" si="98"/>
        <v>SI</v>
      </c>
      <c r="AR172" s="55" t="str">
        <f t="shared" si="99"/>
        <v>SS</v>
      </c>
      <c r="AS172" s="57" t="str">
        <f t="shared" si="100"/>
        <v>ROIC</v>
      </c>
      <c r="AT172" s="55" t="str">
        <f t="shared" si="101"/>
        <v>DR</v>
      </c>
      <c r="AU172" s="58" t="str">
        <f t="shared" si="102"/>
        <v>SOH</v>
      </c>
      <c r="AV172" s="55"/>
    </row>
    <row r="173" spans="1:48" s="62" customFormat="1" ht="14" customHeight="1" x14ac:dyDescent="0.2">
      <c r="A173" s="151" t="s">
        <v>257</v>
      </c>
      <c r="B173" s="152" t="s">
        <v>258</v>
      </c>
      <c r="C173" s="139" t="s">
        <v>259</v>
      </c>
      <c r="D173" s="153"/>
      <c r="E173" s="153">
        <v>1</v>
      </c>
      <c r="F173" s="154" t="s">
        <v>260</v>
      </c>
      <c r="G173" s="151" t="e" vm="174">
        <v>#VALUE!</v>
      </c>
      <c r="H173" s="168" t="s">
        <v>46</v>
      </c>
      <c r="I173" s="154" t="str" cm="1">
        <f t="array" ref="I173">_FV(G173,"Description")</f>
        <v>Corvus Pharmaceuticals, Inc. is an immunology biopharmaceutical company focused on developing drugs and antibodies that target the critical cellular elements of the immune system. The Company develops drugs and antibodies that target the critical cellular elements of the immune system. The Company's lead product candidate is CPI-006, a potent humanized monoclonal antibody that is designed to react with a specific site on CD73. Its next product candidate, CPI-818, is a selective, covalent inhibitor of ITK. CPI-818 is designed to inhibit the proliferation of certain malignant T-cells. Its third product candidate, Ciforadenant is an oral, small molecule antagonist of the A2A receptor for adenosine. Its product candidate pipeline includes CPI-006, B-Cell Activating anti-CD73 antibody; CPI-818, ITK Inhibitor, Ciforadenant Adenosine A2A Receptor Antagonist; CPI-182, Anti-CXCR2 Antibody designed to block inflammation and Myeloid Suppression, and CPI-935, Adenosine A2B Receptor Antagonist.</v>
      </c>
      <c r="J173" s="125" cm="1">
        <f t="array" ref="J173">_FV(G173,"Market cap",TRUE)/1000000000</f>
        <v>4.067846E-2</v>
      </c>
      <c r="K173" s="99" cm="1">
        <f t="array" ref="K173">_FV(G173,"Price")</f>
        <v>0.87380000000000002</v>
      </c>
      <c r="L173" s="74" t="s">
        <v>47</v>
      </c>
      <c r="M173" s="155" cm="1">
        <f t="array" ref="M173">_FV(G173,"Shares outstanding",TRUE)/1000000</f>
        <v>46.553510000000003</v>
      </c>
      <c r="N173" s="156">
        <v>32.04</v>
      </c>
      <c r="O173" s="159">
        <v>4.4000000000000003E-3</v>
      </c>
      <c r="P173" s="102" t="s">
        <v>14027</v>
      </c>
      <c r="Q173" s="157" t="s">
        <v>16981</v>
      </c>
      <c r="R173" s="157" t="s">
        <v>16982</v>
      </c>
      <c r="S173" s="158">
        <v>18.32</v>
      </c>
      <c r="T173" s="157" t="s">
        <v>16983</v>
      </c>
      <c r="U173" s="157" t="s">
        <v>16984</v>
      </c>
      <c r="V173" s="140" t="s">
        <v>14848</v>
      </c>
      <c r="W173" s="156" t="s">
        <v>2192</v>
      </c>
      <c r="X173" s="156">
        <v>3.67</v>
      </c>
      <c r="Y173" s="52" cm="1">
        <f t="array" ref="Y173">(K173-(_FV(G173,"52 week high",TRUE)))/(_FV(G173,"52 week high",TRUE))</f>
        <v>-0.59732718894009207</v>
      </c>
      <c r="Z173" s="52" cm="1">
        <f t="array" ref="Z173">(K173-(_FV(G173,"52 week low",TRUE)))/(_FV(G173,"52 week low",TRUE))</f>
        <v>0.25726618705035981</v>
      </c>
      <c r="AA173" s="8"/>
      <c r="AB173" s="55" t="str">
        <f t="shared" si="103"/>
        <v>Twitter</v>
      </c>
      <c r="AC173" s="55" t="str">
        <f t="shared" si="95"/>
        <v>Twitter</v>
      </c>
      <c r="AD173" s="56" t="str">
        <f>HYPERLINK(_xlfn.CONCAT("https://www.sec.gov/edgar/browse/?CIK=",(_xlfn.XLOOKUP(A173,CIK!$A$1:$A$99999,CIK!$B$1:$B$99999,,0))),"SEC")</f>
        <v>SEC</v>
      </c>
      <c r="AE173" s="55" t="str">
        <f t="shared" si="104"/>
        <v>BC</v>
      </c>
      <c r="AF173" s="56" t="str">
        <f t="shared" si="105"/>
        <v>News</v>
      </c>
      <c r="AG173" s="55" t="str">
        <f t="shared" si="106"/>
        <v>News</v>
      </c>
      <c r="AH173" s="56" t="str">
        <f t="shared" si="107"/>
        <v>News</v>
      </c>
      <c r="AI173" s="56" t="str">
        <f t="shared" si="108"/>
        <v>News</v>
      </c>
      <c r="AJ173" s="56" t="str">
        <f t="shared" si="109"/>
        <v>News</v>
      </c>
      <c r="AK173" s="55" t="str">
        <f t="shared" si="96"/>
        <v>News</v>
      </c>
      <c r="AL173" s="55" t="str">
        <f t="shared" si="110"/>
        <v>OC</v>
      </c>
      <c r="AM173" s="55" t="str">
        <f t="shared" si="111"/>
        <v>WW</v>
      </c>
      <c r="AN173" s="55" t="str">
        <f t="shared" si="112"/>
        <v>FIN</v>
      </c>
      <c r="AO173" s="55" t="str">
        <f t="shared" si="97"/>
        <v>OI</v>
      </c>
      <c r="AP173" s="55" t="str">
        <f t="shared" si="113"/>
        <v>IB</v>
      </c>
      <c r="AQ173" s="55" t="str">
        <f t="shared" si="98"/>
        <v>SI</v>
      </c>
      <c r="AR173" s="55" t="str">
        <f t="shared" si="99"/>
        <v>SS</v>
      </c>
      <c r="AS173" s="57" t="str">
        <f t="shared" si="100"/>
        <v>ROIC</v>
      </c>
      <c r="AT173" s="55" t="str">
        <f t="shared" si="101"/>
        <v>DR</v>
      </c>
      <c r="AU173" s="58" t="str">
        <f t="shared" si="102"/>
        <v>SOH</v>
      </c>
      <c r="AV173" s="55"/>
    </row>
    <row r="174" spans="1:48" s="62" customFormat="1" ht="14" customHeight="1" x14ac:dyDescent="0.2">
      <c r="A174" s="151" t="s">
        <v>726</v>
      </c>
      <c r="B174" s="152" t="s">
        <v>727</v>
      </c>
      <c r="C174" s="139" t="s">
        <v>718</v>
      </c>
      <c r="D174" s="153"/>
      <c r="E174" s="153"/>
      <c r="F174" s="154" t="s">
        <v>728</v>
      </c>
      <c r="G174" s="151" t="e" vm="175">
        <v>#VALUE!</v>
      </c>
      <c r="H174" s="168" t="s">
        <v>46</v>
      </c>
      <c r="I174" s="154" t="str" cm="1">
        <f t="array" ref="I174">_FV(G174,"Description")</f>
        <v>TCR2 Therapeutics Inc. is a clinical-stage immunotherapy company developing T cell therapies for patients suffering from cancer. The Company's T cell receptor (TCR) Fusion Construct T cells (TRuC-T cells) specifically recognize and kill cancer cells by harnessing the entire T cell receptor (TCR) signaling complex. Its lead TRuC-T cell, which targets solid tumors is gavocabtagene autoleucel (gavo-cel). The Company is conducting Phase I/II clinical trial for gavo-cel to treat patients with non-small cell lung cancer (NSCLC), ovarian cancer, malignant pleural/peritoneal mesothelioma and cholangiocarcinoma. Its other product candidates include TC-510, GPC3 and IL-15, which focuses on solid tumors, and CD70, which focuses on renal cell carcinoma. Its TC-510 is a TRuC-T cell targeting mesothelin-expressing solid tumors which incorporates a PD-1:CD28 chimeric switch receptor.</v>
      </c>
      <c r="J174" s="125" cm="1">
        <f t="array" ref="J174">_FV(G174,"Market cap",TRUE)/1000000000</f>
        <v>5.0640749999999998E-2</v>
      </c>
      <c r="K174" s="99" cm="1">
        <f t="array" ref="K174">_FV(G174,"Price")</f>
        <v>1.31</v>
      </c>
      <c r="L174" s="74" t="s">
        <v>47</v>
      </c>
      <c r="M174" s="155" cm="1">
        <f t="array" ref="M174">_FV(G174,"Shares outstanding",TRUE)/1000000</f>
        <v>38.657060000000001</v>
      </c>
      <c r="N174" s="156">
        <v>26.86</v>
      </c>
      <c r="O174" s="159">
        <v>4.1599999999999998E-2</v>
      </c>
      <c r="P174" s="102" t="s">
        <v>14134</v>
      </c>
      <c r="Q174" s="157" t="s">
        <v>16985</v>
      </c>
      <c r="R174" s="157" t="s">
        <v>16986</v>
      </c>
      <c r="S174" s="158">
        <v>17.27</v>
      </c>
      <c r="T174" s="157" t="s">
        <v>16987</v>
      </c>
      <c r="U174" s="157" t="s">
        <v>16988</v>
      </c>
      <c r="V174" s="140" t="s">
        <v>14848</v>
      </c>
      <c r="W174" s="156" t="s">
        <v>14404</v>
      </c>
      <c r="X174" s="156">
        <v>5.0199999999999996</v>
      </c>
      <c r="Y174" s="52" cm="1">
        <f t="array" ref="Y174">(K174-(_FV(G174,"52 week high",TRUE)))/(_FV(G174,"52 week high",TRUE))</f>
        <v>-0.66237113402061853</v>
      </c>
      <c r="Z174" s="52" cm="1">
        <f t="array" ref="Z174">(K174-(_FV(G174,"52 week low",TRUE)))/(_FV(G174,"52 week low",TRUE))</f>
        <v>0.59561510353227787</v>
      </c>
      <c r="AA174" s="8"/>
      <c r="AB174" s="55" t="str">
        <f t="shared" si="103"/>
        <v>Twitter</v>
      </c>
      <c r="AC174" s="55" t="str">
        <f t="shared" si="95"/>
        <v>Twitter</v>
      </c>
      <c r="AD174" s="56" t="str">
        <f>HYPERLINK(_xlfn.CONCAT("https://www.sec.gov/edgar/browse/?CIK=",(_xlfn.XLOOKUP(A174,CIK!$A$1:$A$99999,CIK!$B$1:$B$99999,,0))),"SEC")</f>
        <v>SEC</v>
      </c>
      <c r="AE174" s="55" t="str">
        <f t="shared" si="104"/>
        <v>BC</v>
      </c>
      <c r="AF174" s="56" t="str">
        <f t="shared" si="105"/>
        <v>News</v>
      </c>
      <c r="AG174" s="55" t="str">
        <f t="shared" si="106"/>
        <v>News</v>
      </c>
      <c r="AH174" s="56" t="str">
        <f t="shared" si="107"/>
        <v>News</v>
      </c>
      <c r="AI174" s="56" t="str">
        <f t="shared" si="108"/>
        <v>News</v>
      </c>
      <c r="AJ174" s="56" t="str">
        <f t="shared" si="109"/>
        <v>News</v>
      </c>
      <c r="AK174" s="55" t="str">
        <f t="shared" si="96"/>
        <v>News</v>
      </c>
      <c r="AL174" s="55" t="str">
        <f t="shared" si="110"/>
        <v>OC</v>
      </c>
      <c r="AM174" s="55" t="str">
        <f t="shared" si="111"/>
        <v>WW</v>
      </c>
      <c r="AN174" s="55" t="str">
        <f t="shared" si="112"/>
        <v>FIN</v>
      </c>
      <c r="AO174" s="55" t="str">
        <f t="shared" si="97"/>
        <v>OI</v>
      </c>
      <c r="AP174" s="55" t="str">
        <f t="shared" si="113"/>
        <v>IB</v>
      </c>
      <c r="AQ174" s="55" t="str">
        <f t="shared" si="98"/>
        <v>SI</v>
      </c>
      <c r="AR174" s="55" t="str">
        <f t="shared" si="99"/>
        <v>SS</v>
      </c>
      <c r="AS174" s="57" t="str">
        <f t="shared" si="100"/>
        <v>ROIC</v>
      </c>
      <c r="AT174" s="55" t="str">
        <f t="shared" si="101"/>
        <v>DR</v>
      </c>
      <c r="AU174" s="58" t="str">
        <f t="shared" si="102"/>
        <v>SOH</v>
      </c>
      <c r="AV174" s="55"/>
    </row>
    <row r="175" spans="1:48" s="64" customFormat="1" ht="14" customHeight="1" x14ac:dyDescent="0.2">
      <c r="A175" s="151" t="s">
        <v>275</v>
      </c>
      <c r="B175" s="152" t="s">
        <v>276</v>
      </c>
      <c r="C175" s="139" t="s">
        <v>277</v>
      </c>
      <c r="D175" s="153"/>
      <c r="E175" s="153">
        <f>SEARCH("p1",F175)</f>
        <v>1</v>
      </c>
      <c r="F175" s="154" t="s">
        <v>278</v>
      </c>
      <c r="G175" s="151" t="e" vm="176">
        <v>#VALUE!</v>
      </c>
      <c r="H175" s="168" t="s">
        <v>46</v>
      </c>
      <c r="I175" s="154" t="str" cm="1">
        <f t="array" ref="I175">_FV(G175,"Description")</f>
        <v>NuCana plc is a United Kingdom-based clinical-stage biopharmaceutical company. The Company is focused on developing treatments for cancer patients using its ProTide technology. ProTide are designed to overcome cancer resistance mechanism and generate anti-cancer metabolites in cancer cells. The Company's pipeline includes Acelari, NUC-3373, and NUC-7738. Its ProTide candidates Acelari and NUC-3373 are chemical entities derived from the nucleotide analog and 5- fluorouracil, which are used as chemotherapy agents for the treatment of cancer. Acelari is in a Phase III study for patients with biliary tract cancer. NUC-3373 is in Phase I study for the treatment of a range of patients with solid tumors and a Phase I b study for patient with metastatic colorectal cancer. Its third ProTide candidate, NUC-7738, is a nucleotide analog (3’-deoxyadenosine) and is in Phase I study for patients with solid tumors.</v>
      </c>
      <c r="J175" s="125" cm="1">
        <f t="array" ref="J175">_FV(G175,"Market cap",TRUE)/1000000000</f>
        <v>7.5684199999999993E-2</v>
      </c>
      <c r="K175" s="99" cm="1">
        <f t="array" ref="K175">_FV(G175,"Price")</f>
        <v>1.45</v>
      </c>
      <c r="L175" s="74" t="s">
        <v>47</v>
      </c>
      <c r="M175" s="155" cm="1">
        <f t="array" ref="M175">_FV(G175,"Shares outstanding",TRUE)/1000000</f>
        <v>52.195999999999998</v>
      </c>
      <c r="N175" s="156">
        <v>34.07</v>
      </c>
      <c r="O175" s="159" t="s">
        <v>59</v>
      </c>
      <c r="P175" s="102" t="s">
        <v>13785</v>
      </c>
      <c r="Q175" s="157" t="s">
        <v>16995</v>
      </c>
      <c r="R175" s="157" t="s">
        <v>16996</v>
      </c>
      <c r="S175" s="158">
        <v>9.19</v>
      </c>
      <c r="T175" s="157" t="s">
        <v>16997</v>
      </c>
      <c r="U175" s="157" t="s">
        <v>16998</v>
      </c>
      <c r="V175" s="140" t="s">
        <v>14848</v>
      </c>
      <c r="W175" s="156" t="s">
        <v>14417</v>
      </c>
      <c r="X175" s="156">
        <v>4.04</v>
      </c>
      <c r="Y175" s="52" cm="1">
        <f t="array" ref="Y175">(K175-(_FV(G175,"52 week high",TRUE)))/(_FV(G175,"52 week high",TRUE))</f>
        <v>-0.5632135433924752</v>
      </c>
      <c r="Z175" s="52" cm="1">
        <f t="array" ref="Z175">(K175-(_FV(G175,"52 week low",TRUE)))/(_FV(G175,"52 week low",TRUE))</f>
        <v>1.8040997872751885</v>
      </c>
      <c r="AA175" s="8"/>
      <c r="AB175" s="55" t="str">
        <f t="shared" si="103"/>
        <v>Twitter</v>
      </c>
      <c r="AC175" s="55" t="str">
        <f t="shared" si="95"/>
        <v>Twitter</v>
      </c>
      <c r="AD175" s="56" t="str">
        <f>HYPERLINK(_xlfn.CONCAT("https://www.sec.gov/edgar/browse/?CIK=",(_xlfn.XLOOKUP(A175,CIK!$A$1:$A$99999,CIK!$B$1:$B$99999,,0))),"SEC")</f>
        <v>SEC</v>
      </c>
      <c r="AE175" s="55" t="str">
        <f t="shared" si="104"/>
        <v>BC</v>
      </c>
      <c r="AF175" s="56" t="str">
        <f t="shared" si="105"/>
        <v>News</v>
      </c>
      <c r="AG175" s="55" t="str">
        <f t="shared" si="106"/>
        <v>News</v>
      </c>
      <c r="AH175" s="56" t="str">
        <f t="shared" si="107"/>
        <v>News</v>
      </c>
      <c r="AI175" s="56" t="str">
        <f t="shared" si="108"/>
        <v>News</v>
      </c>
      <c r="AJ175" s="56" t="str">
        <f t="shared" si="109"/>
        <v>News</v>
      </c>
      <c r="AK175" s="55" t="str">
        <f t="shared" si="96"/>
        <v>News</v>
      </c>
      <c r="AL175" s="55" t="str">
        <f t="shared" si="110"/>
        <v>OC</v>
      </c>
      <c r="AM175" s="55" t="str">
        <f t="shared" si="111"/>
        <v>WW</v>
      </c>
      <c r="AN175" s="55" t="str">
        <f t="shared" si="112"/>
        <v>FIN</v>
      </c>
      <c r="AO175" s="55" t="str">
        <f t="shared" si="97"/>
        <v>OI</v>
      </c>
      <c r="AP175" s="55" t="str">
        <f t="shared" si="113"/>
        <v>IB</v>
      </c>
      <c r="AQ175" s="55" t="str">
        <f t="shared" si="98"/>
        <v>SI</v>
      </c>
      <c r="AR175" s="55" t="str">
        <f t="shared" si="99"/>
        <v>SS</v>
      </c>
      <c r="AS175" s="57" t="str">
        <f t="shared" si="100"/>
        <v>ROIC</v>
      </c>
      <c r="AT175" s="55" t="str">
        <f t="shared" si="101"/>
        <v>DR</v>
      </c>
      <c r="AU175" s="58" t="str">
        <f t="shared" si="102"/>
        <v>SOH</v>
      </c>
      <c r="AV175" s="55"/>
    </row>
    <row r="176" spans="1:48" s="64" customFormat="1" ht="14" customHeight="1" x14ac:dyDescent="0.2">
      <c r="A176" s="151" t="s">
        <v>98</v>
      </c>
      <c r="B176" s="152" t="s">
        <v>99</v>
      </c>
      <c r="C176" s="139" t="s">
        <v>100</v>
      </c>
      <c r="D176" s="153"/>
      <c r="E176" s="153">
        <v>2</v>
      </c>
      <c r="F176" s="154" t="s">
        <v>101</v>
      </c>
      <c r="G176" s="151" t="e" vm="177">
        <v>#VALUE!</v>
      </c>
      <c r="H176" s="168" t="s">
        <v>46</v>
      </c>
      <c r="I176" s="154" t="str" cm="1">
        <f t="array" ref="I176">_FV(G176,"Description")</f>
        <v>Purple Biotech Ltd, formerly Kitov Pharma Ltd, is an Israel-based clinical-stage company that develops drugs that overcome tumor-immune evasion and drug resistancetreat pain. Main products of the Company is NT-219 i CM-24. CM-24 is a monoclonal antibody blockin and NT-219 is a small molecule bi-specific inhibitor of two key cancer resistance pathways. The Company is also the owner of Consensi, a fixed-dose combination of celecoxib and amlodipine besylate, for the simultaneous treatment of osteoarthritis pain and hypertension.</v>
      </c>
      <c r="J176" s="125">
        <v>3.9E-2</v>
      </c>
      <c r="K176" s="99" cm="1">
        <f t="array" ref="K176">_FV(G176,"Price")</f>
        <v>1.68</v>
      </c>
      <c r="L176" s="74" t="s">
        <v>47</v>
      </c>
      <c r="M176" s="155" cm="1">
        <f t="array" ref="M176">_FV(G176,"Shares outstanding",TRUE)/1000000</f>
        <v>18.383199999999999</v>
      </c>
      <c r="N176" s="156"/>
      <c r="O176" s="159" t="s">
        <v>59</v>
      </c>
      <c r="P176" s="102" t="s">
        <v>13856</v>
      </c>
      <c r="Q176" s="157" t="s">
        <v>14869</v>
      </c>
      <c r="R176" s="157" t="s">
        <v>14869</v>
      </c>
      <c r="S176" s="158" t="s">
        <v>14848</v>
      </c>
      <c r="T176" s="157" t="s">
        <v>14869</v>
      </c>
      <c r="U176" s="157" t="s">
        <v>15496</v>
      </c>
      <c r="V176" s="140" t="s">
        <v>14848</v>
      </c>
      <c r="W176" s="156" t="s">
        <v>14469</v>
      </c>
      <c r="X176" s="156">
        <v>5.78</v>
      </c>
      <c r="Y176" s="52" cm="1">
        <f t="array" ref="Y176">(K176-(_FV(G176,"52 week high",TRUE)))/(_FV(G176,"52 week high",TRUE))</f>
        <v>-0.60722885932714576</v>
      </c>
      <c r="Z176" s="52" cm="1">
        <f t="array" ref="Z176">(K176-(_FV(G176,"52 week low",TRUE)))/(_FV(G176,"52 week low",TRUE))</f>
        <v>0.2727272727272726</v>
      </c>
      <c r="AA176" s="8"/>
      <c r="AB176" s="55" t="str">
        <f t="shared" si="103"/>
        <v>Twitter</v>
      </c>
      <c r="AC176" s="55" t="str">
        <f t="shared" si="95"/>
        <v>Twitter</v>
      </c>
      <c r="AD176" s="56" t="str">
        <f>HYPERLINK(_xlfn.CONCAT("https://www.sec.gov/edgar/browse/?CIK=",(_xlfn.XLOOKUP(A176,CIK!$A$1:$A$99999,CIK!$B$1:$B$99999,,0))),"SEC")</f>
        <v>SEC</v>
      </c>
      <c r="AE176" s="55" t="str">
        <f t="shared" si="104"/>
        <v>BC</v>
      </c>
      <c r="AF176" s="56" t="str">
        <f t="shared" si="105"/>
        <v>News</v>
      </c>
      <c r="AG176" s="55" t="str">
        <f t="shared" si="106"/>
        <v>News</v>
      </c>
      <c r="AH176" s="56" t="str">
        <f t="shared" si="107"/>
        <v>News</v>
      </c>
      <c r="AI176" s="56" t="str">
        <f t="shared" si="108"/>
        <v>News</v>
      </c>
      <c r="AJ176" s="56" t="str">
        <f t="shared" si="109"/>
        <v>News</v>
      </c>
      <c r="AK176" s="55" t="str">
        <f t="shared" si="96"/>
        <v>News</v>
      </c>
      <c r="AL176" s="55" t="str">
        <f t="shared" si="110"/>
        <v>OC</v>
      </c>
      <c r="AM176" s="55" t="str">
        <f t="shared" si="111"/>
        <v>WW</v>
      </c>
      <c r="AN176" s="55" t="str">
        <f t="shared" si="112"/>
        <v>FIN</v>
      </c>
      <c r="AO176" s="55" t="str">
        <f t="shared" si="97"/>
        <v>OI</v>
      </c>
      <c r="AP176" s="55" t="str">
        <f t="shared" si="113"/>
        <v>IB</v>
      </c>
      <c r="AQ176" s="55" t="str">
        <f t="shared" si="98"/>
        <v>SI</v>
      </c>
      <c r="AR176" s="55" t="str">
        <f t="shared" si="99"/>
        <v>SS</v>
      </c>
      <c r="AS176" s="57" t="str">
        <f t="shared" si="100"/>
        <v>ROIC</v>
      </c>
      <c r="AT176" s="55" t="str">
        <f t="shared" si="101"/>
        <v>DR</v>
      </c>
      <c r="AU176" s="58" t="str">
        <f t="shared" si="102"/>
        <v>SOH</v>
      </c>
      <c r="AV176" s="55"/>
    </row>
    <row r="177" spans="1:48" s="64" customFormat="1" ht="14" customHeight="1" x14ac:dyDescent="0.2">
      <c r="A177" s="151" t="s">
        <v>74</v>
      </c>
      <c r="B177" s="152" t="s">
        <v>75</v>
      </c>
      <c r="C177" s="139" t="s">
        <v>76</v>
      </c>
      <c r="D177" s="153"/>
      <c r="E177" s="153"/>
      <c r="F177" s="154" t="s">
        <v>77</v>
      </c>
      <c r="G177" s="151" t="e" vm="178">
        <v>#VALUE!</v>
      </c>
      <c r="H177" s="168" t="s">
        <v>46</v>
      </c>
      <c r="I177" s="154" t="str" cm="1">
        <f t="array" ref="I177">_FV(G177,"Description")</f>
        <v>Atreca, Inc. is a biopharmaceutical company, which is engaged in developing antibody-based immunotherapeutics generated by its differentiated discovery platform. The Company's platform allows access to an unexplored landscape in oncology through the identification of unique antibody-target pairs generated by the human immune system during an active immune response against tumors. The Company's lead product candidate, ATRC-101, is a monoclonal antibody with a mechanism of action and target derived from an antibody identified using its discovery platform. ATRC-101 reacts in vitro with a majority of human ovarian, non-small cell lung, colorectal and breast cancer samples from multiple patients. It has demonstrated robust anti-tumor activity as a single agent in multiple preclinical models, including onemodel, in which PD-1 checkpoint inhibitors typically display limited activity. The Company commenced clinical development of ATRC-101 with a Phase Ib clinical trial.</v>
      </c>
      <c r="J177" s="125" cm="1">
        <f t="array" ref="J177">_FV(G177,"Market cap",TRUE)/1000000000</f>
        <v>6.016378E-2</v>
      </c>
      <c r="K177" s="99" cm="1">
        <f t="array" ref="K177">_FV(G177,"Price")</f>
        <v>1.54</v>
      </c>
      <c r="L177" s="74" t="s">
        <v>47</v>
      </c>
      <c r="M177" s="155" cm="1">
        <f t="array" ref="M177">_FV(G177,"Shares outstanding",TRUE)/1000000</f>
        <v>39.067390000000003</v>
      </c>
      <c r="N177" s="156">
        <v>25.69</v>
      </c>
      <c r="O177" s="159">
        <v>8.8099999999999998E-2</v>
      </c>
      <c r="P177" s="102" t="s">
        <v>14147</v>
      </c>
      <c r="Q177" s="157" t="s">
        <v>15031</v>
      </c>
      <c r="R177" s="157" t="s">
        <v>16993</v>
      </c>
      <c r="S177" s="158">
        <v>12.55</v>
      </c>
      <c r="T177" s="157" t="s">
        <v>15525</v>
      </c>
      <c r="U177" s="157" t="s">
        <v>16994</v>
      </c>
      <c r="V177" s="140" t="s">
        <v>14848</v>
      </c>
      <c r="W177" s="156" t="s">
        <v>14460</v>
      </c>
      <c r="X177" s="156">
        <v>6.37</v>
      </c>
      <c r="Y177" s="52" cm="1">
        <f t="array" ref="Y177">(K177-(_FV(G177,"52 week high",TRUE)))/(_FV(G177,"52 week high",TRUE))</f>
        <v>-0.71268656716417911</v>
      </c>
      <c r="Z177" s="52" cm="1">
        <f t="array" ref="Z177">(K177-(_FV(G177,"52 week low",TRUE)))/(_FV(G177,"52 week low",TRUE))</f>
        <v>1.0276497695852536</v>
      </c>
      <c r="AA177" s="8"/>
      <c r="AB177" s="55" t="str">
        <f t="shared" si="103"/>
        <v>Twitter</v>
      </c>
      <c r="AC177" s="55" t="str">
        <f t="shared" si="95"/>
        <v>Twitter</v>
      </c>
      <c r="AD177" s="56" t="str">
        <f>HYPERLINK(_xlfn.CONCAT("https://www.sec.gov/edgar/browse/?CIK=",(_xlfn.XLOOKUP(A177,CIK!$A$1:$A$99999,CIK!$B$1:$B$99999,,0))),"SEC")</f>
        <v>SEC</v>
      </c>
      <c r="AE177" s="55" t="str">
        <f t="shared" si="104"/>
        <v>BC</v>
      </c>
      <c r="AF177" s="56" t="str">
        <f t="shared" si="105"/>
        <v>News</v>
      </c>
      <c r="AG177" s="55" t="str">
        <f t="shared" si="106"/>
        <v>News</v>
      </c>
      <c r="AH177" s="56" t="str">
        <f t="shared" si="107"/>
        <v>News</v>
      </c>
      <c r="AI177" s="56" t="str">
        <f t="shared" si="108"/>
        <v>News</v>
      </c>
      <c r="AJ177" s="56" t="str">
        <f t="shared" si="109"/>
        <v>News</v>
      </c>
      <c r="AK177" s="55" t="str">
        <f t="shared" si="96"/>
        <v>News</v>
      </c>
      <c r="AL177" s="55" t="str">
        <f t="shared" si="110"/>
        <v>OC</v>
      </c>
      <c r="AM177" s="55" t="str">
        <f t="shared" si="111"/>
        <v>WW</v>
      </c>
      <c r="AN177" s="55" t="str">
        <f t="shared" si="112"/>
        <v>FIN</v>
      </c>
      <c r="AO177" s="55" t="str">
        <f t="shared" si="97"/>
        <v>OI</v>
      </c>
      <c r="AP177" s="55" t="str">
        <f t="shared" si="113"/>
        <v>IB</v>
      </c>
      <c r="AQ177" s="55" t="str">
        <f t="shared" si="98"/>
        <v>SI</v>
      </c>
      <c r="AR177" s="55" t="str">
        <f t="shared" si="99"/>
        <v>SS</v>
      </c>
      <c r="AS177" s="57" t="str">
        <f t="shared" si="100"/>
        <v>ROIC</v>
      </c>
      <c r="AT177" s="55" t="str">
        <f t="shared" si="101"/>
        <v>DR</v>
      </c>
      <c r="AU177" s="58" t="str">
        <f t="shared" si="102"/>
        <v>SOH</v>
      </c>
      <c r="AV177" s="55"/>
    </row>
    <row r="178" spans="1:48" s="64" customFormat="1" ht="14" customHeight="1" x14ac:dyDescent="0.2">
      <c r="A178" s="151" t="s">
        <v>608</v>
      </c>
      <c r="B178" s="152" t="s">
        <v>609</v>
      </c>
      <c r="C178" s="139" t="s">
        <v>610</v>
      </c>
      <c r="D178" s="153" t="s">
        <v>58</v>
      </c>
      <c r="E178" s="153">
        <v>3</v>
      </c>
      <c r="F178" s="154" t="s">
        <v>611</v>
      </c>
      <c r="G178" s="151" t="e" vm="179">
        <v>#VALUE!</v>
      </c>
      <c r="H178" s="168" t="s">
        <v>46</v>
      </c>
      <c r="I178" s="154" t="str" cm="1">
        <f t="array" ref="I178">_FV(G178,"Description")</f>
        <v>MEI Pharma, Inc. is a late-stage pharmaceutical company. The Company is engaged in the development and commercialization of novel cancer therapies. The Company's portfolio of drug candidates includes three clinical-stage assets: Zandelisib, Voruciclib, and ME-344. Zandelisib is an oral phosphatidylinositol 3-kinase delta (PI3K) in clinical development for the treatment of B-cell malignancies. Zandelisib is in multiple ongoing clinical studies intended to support marketing applications with the United States Food and Drug Administration (FDA) and other regulatory authorities globally. Voruciclib is an oral cyclin-dependent kinase 9 (CDK9) inhibitor, which is used in therapies for the treatment of hematologic malignances and solid tumors. ME-344 is a Mitochondrial Inhibitor used for the treatment of solid tumors.</v>
      </c>
      <c r="J178" s="125" cm="1">
        <f t="array" ref="J178">_FV(G178,"Market cap",TRUE)/1000000000</f>
        <v>4.5308689999999999E-2</v>
      </c>
      <c r="K178" s="99" cm="1">
        <f t="array" ref="K178">_FV(G178,"Price")</f>
        <v>0.34</v>
      </c>
      <c r="L178" s="74" t="s">
        <v>47</v>
      </c>
      <c r="M178" s="155" cm="1">
        <f t="array" ref="M178">_FV(G178,"Shares outstanding",TRUE)/1000000</f>
        <v>133.26089999999999</v>
      </c>
      <c r="N178" s="156">
        <v>124.05</v>
      </c>
      <c r="O178" s="159">
        <v>2.58E-2</v>
      </c>
      <c r="P178" s="102" t="s">
        <v>13973</v>
      </c>
      <c r="Q178" s="157" t="s">
        <v>15960</v>
      </c>
      <c r="R178" s="157" t="s">
        <v>16999</v>
      </c>
      <c r="S178" s="158">
        <v>24.91</v>
      </c>
      <c r="T178" s="157" t="s">
        <v>17000</v>
      </c>
      <c r="U178" s="157" t="s">
        <v>17001</v>
      </c>
      <c r="V178" s="140" t="s">
        <v>14848</v>
      </c>
      <c r="W178" s="156" t="s">
        <v>14408</v>
      </c>
      <c r="X178" s="156">
        <v>6.35</v>
      </c>
      <c r="Y178" s="52" cm="1">
        <f t="array" ref="Y178">(K178-(_FV(G178,"52 week high",TRUE)))/(_FV(G178,"52 week high",TRUE))</f>
        <v>-0.85407725321888406</v>
      </c>
      <c r="Z178" s="52" cm="1">
        <f t="array" ref="Z178">(K178-(_FV(G178,"52 week low",TRUE)))/(_FV(G178,"52 week low",TRUE))</f>
        <v>0.65450121654501237</v>
      </c>
      <c r="AA178" s="8"/>
      <c r="AB178" s="55" t="str">
        <f t="shared" si="103"/>
        <v>Twitter</v>
      </c>
      <c r="AC178" s="55" t="str">
        <f t="shared" si="95"/>
        <v>Twitter</v>
      </c>
      <c r="AD178" s="56" t="str">
        <f>HYPERLINK(_xlfn.CONCAT("https://www.sec.gov/edgar/browse/?CIK=",(_xlfn.XLOOKUP(A178,CIK!$A$1:$A$99999,CIK!$B$1:$B$99999,,0))),"SEC")</f>
        <v>SEC</v>
      </c>
      <c r="AE178" s="55" t="str">
        <f t="shared" si="104"/>
        <v>BC</v>
      </c>
      <c r="AF178" s="56" t="str">
        <f t="shared" si="105"/>
        <v>News</v>
      </c>
      <c r="AG178" s="55" t="str">
        <f t="shared" si="106"/>
        <v>News</v>
      </c>
      <c r="AH178" s="56" t="str">
        <f t="shared" si="107"/>
        <v>News</v>
      </c>
      <c r="AI178" s="56" t="str">
        <f t="shared" si="108"/>
        <v>News</v>
      </c>
      <c r="AJ178" s="56" t="str">
        <f t="shared" si="109"/>
        <v>News</v>
      </c>
      <c r="AK178" s="55" t="str">
        <f t="shared" si="96"/>
        <v>News</v>
      </c>
      <c r="AL178" s="55" t="str">
        <f t="shared" si="110"/>
        <v>OC</v>
      </c>
      <c r="AM178" s="55" t="str">
        <f t="shared" si="111"/>
        <v>WW</v>
      </c>
      <c r="AN178" s="55" t="str">
        <f t="shared" si="112"/>
        <v>FIN</v>
      </c>
      <c r="AO178" s="55" t="str">
        <f t="shared" si="97"/>
        <v>OI</v>
      </c>
      <c r="AP178" s="55" t="str">
        <f t="shared" si="113"/>
        <v>IB</v>
      </c>
      <c r="AQ178" s="55" t="str">
        <f t="shared" si="98"/>
        <v>SI</v>
      </c>
      <c r="AR178" s="55" t="str">
        <f t="shared" si="99"/>
        <v>SS</v>
      </c>
      <c r="AS178" s="57" t="str">
        <f t="shared" si="100"/>
        <v>ROIC</v>
      </c>
      <c r="AT178" s="55" t="str">
        <f t="shared" si="101"/>
        <v>DR</v>
      </c>
      <c r="AU178" s="58" t="str">
        <f t="shared" si="102"/>
        <v>SOH</v>
      </c>
      <c r="AV178" s="55"/>
    </row>
    <row r="179" spans="1:48" s="64" customFormat="1" ht="14" customHeight="1" x14ac:dyDescent="0.2">
      <c r="A179" s="151" t="s">
        <v>534</v>
      </c>
      <c r="B179" s="152" t="s">
        <v>535</v>
      </c>
      <c r="C179" s="139" t="s">
        <v>523</v>
      </c>
      <c r="D179" s="153" t="s">
        <v>58</v>
      </c>
      <c r="E179" s="153">
        <v>1</v>
      </c>
      <c r="F179" s="154" t="s">
        <v>17225</v>
      </c>
      <c r="G179" s="151" t="e" vm="180">
        <v>#VALUE!</v>
      </c>
      <c r="H179" s="168" t="s">
        <v>46</v>
      </c>
      <c r="I179" s="154" t="str" cm="1">
        <f t="array" ref="I179">_FV(G179,"Description")</f>
        <v>GT Biopharma, Inc. is a clinical-stage biopharmaceutical company. The Company is focused on the development of immuno-oncology products based on its Tri-specific Killer Engager (TriKE) fusion protein immune cell engager technology platform. The Company's TriKE platform generate therapeutics designed to harness and enhance the cancer killing abilities of a patient's own natural killer (NK) cells. GTB-3550 is the Company's TriKE product candidate, which is a single-chain, tri-specific recombinant fusion protein construct consisting of the variable regions of the heavy and light chains of anti-CD16 and anti-CD33 antibodies and a modified form of IL-15. The Company is focused on studying this anti-CD16-IL-15-anti-CD33 TriKE in CD33 positive leukemias, a marker expressed on tumor cells in acute myelogenous leukemia (AML), myelodysplastic syndrome (MDS).</v>
      </c>
      <c r="J179" s="125" cm="1">
        <f t="array" ref="J179">_FV(G179,"Market cap",TRUE)/1000000000</f>
        <v>3.055716E-2</v>
      </c>
      <c r="K179" s="99" cm="1">
        <f t="array" ref="K179">_FV(G179,"Price")</f>
        <v>0.93</v>
      </c>
      <c r="L179" s="74" t="s">
        <v>47</v>
      </c>
      <c r="M179" s="155" cm="1">
        <f t="array" ref="M179">_FV(G179,"Shares outstanding",TRUE)/1000000</f>
        <v>32.507620000000003</v>
      </c>
      <c r="N179" s="156">
        <v>26.45</v>
      </c>
      <c r="O179" s="159">
        <v>1.21E-2</v>
      </c>
      <c r="P179" s="102" t="s">
        <v>14270</v>
      </c>
      <c r="Q179" s="157" t="s">
        <v>17020</v>
      </c>
      <c r="R179" s="157" t="s">
        <v>17021</v>
      </c>
      <c r="S179" s="158">
        <v>24.88</v>
      </c>
      <c r="T179" s="157" t="s">
        <v>15511</v>
      </c>
      <c r="U179" s="157" t="s">
        <v>17022</v>
      </c>
      <c r="V179" s="140" t="s">
        <v>17023</v>
      </c>
      <c r="W179" s="156" t="s">
        <v>14472</v>
      </c>
      <c r="X179" s="156">
        <v>4.1500000000000004</v>
      </c>
      <c r="Y179" s="52" cm="1">
        <f t="array" ref="Y179">(K179-(_FV(G179,"52 week high",TRUE)))/(_FV(G179,"52 week high",TRUE))</f>
        <v>-0.75133689839572193</v>
      </c>
      <c r="Z179" s="52" cm="1">
        <f t="array" ref="Z179">(K179-(_FV(G179,"52 week low",TRUE)))/(_FV(G179,"52 week low",TRUE))</f>
        <v>6.2128825947921427E-2</v>
      </c>
      <c r="AA179" s="8"/>
      <c r="AB179" s="55" t="str">
        <f t="shared" si="103"/>
        <v>Twitter</v>
      </c>
      <c r="AC179" s="55" t="str">
        <f t="shared" si="95"/>
        <v>Twitter</v>
      </c>
      <c r="AD179" s="56" t="str">
        <f>HYPERLINK(_xlfn.CONCAT("https://www.sec.gov/edgar/browse/?CIK=",(_xlfn.XLOOKUP(A179,CIK!$A$1:$A$99999,CIK!$B$1:$B$99999,,0))),"SEC")</f>
        <v>SEC</v>
      </c>
      <c r="AE179" s="55" t="str">
        <f t="shared" si="104"/>
        <v>BC</v>
      </c>
      <c r="AF179" s="56" t="str">
        <f t="shared" si="105"/>
        <v>News</v>
      </c>
      <c r="AG179" s="55" t="str">
        <f t="shared" si="106"/>
        <v>News</v>
      </c>
      <c r="AH179" s="56" t="str">
        <f t="shared" si="107"/>
        <v>News</v>
      </c>
      <c r="AI179" s="56" t="str">
        <f t="shared" si="108"/>
        <v>News</v>
      </c>
      <c r="AJ179" s="56" t="str">
        <f t="shared" si="109"/>
        <v>News</v>
      </c>
      <c r="AK179" s="55" t="str">
        <f t="shared" si="96"/>
        <v>News</v>
      </c>
      <c r="AL179" s="55" t="str">
        <f t="shared" si="110"/>
        <v>OC</v>
      </c>
      <c r="AM179" s="55" t="str">
        <f t="shared" si="111"/>
        <v>WW</v>
      </c>
      <c r="AN179" s="55" t="str">
        <f t="shared" si="112"/>
        <v>FIN</v>
      </c>
      <c r="AO179" s="55" t="str">
        <f t="shared" si="97"/>
        <v>OI</v>
      </c>
      <c r="AP179" s="55" t="str">
        <f t="shared" si="113"/>
        <v>IB</v>
      </c>
      <c r="AQ179" s="55" t="str">
        <f t="shared" si="98"/>
        <v>SI</v>
      </c>
      <c r="AR179" s="55" t="str">
        <f t="shared" si="99"/>
        <v>SS</v>
      </c>
      <c r="AS179" s="57" t="str">
        <f t="shared" si="100"/>
        <v>ROIC</v>
      </c>
      <c r="AT179" s="55" t="str">
        <f t="shared" si="101"/>
        <v>DR</v>
      </c>
      <c r="AU179" s="58" t="str">
        <f t="shared" si="102"/>
        <v>SOH</v>
      </c>
      <c r="AV179" s="55"/>
    </row>
    <row r="180" spans="1:48" s="64" customFormat="1" ht="14" customHeight="1" x14ac:dyDescent="0.2">
      <c r="A180" s="151" t="s">
        <v>588</v>
      </c>
      <c r="B180" s="152" t="s">
        <v>589</v>
      </c>
      <c r="C180" s="139" t="s">
        <v>590</v>
      </c>
      <c r="D180" s="153"/>
      <c r="E180" s="153"/>
      <c r="F180" s="154" t="s">
        <v>17265</v>
      </c>
      <c r="G180" s="151" t="e" vm="181">
        <v>#VALUE!</v>
      </c>
      <c r="H180" s="168" t="s">
        <v>46</v>
      </c>
      <c r="I180" s="154" t="str" cm="1">
        <f t="array" ref="I180">_FV(G180,"Description")</f>
        <v>TRACON Pharmaceuticals, Inc. is a biopharmaceutical company. The Company is focused on the development and commercialization of targeted therapeutics for cancer. The Company's product pipelines consist of Envafolimab (KN035), Methoxyamine (TRC102), TJ004309 and Bispecific Antibodies. KN035 is a single-domain PD-L1 antibody that is administered by subcutaneous injection without the need for an adjuvant. KN035 is in Phase II of clinical trials. TRC102 is a clinical-stage small molecule inhibitor of the DNA base excision repair pathway, which is a pathway that causes resistance to alkylating and antimetabolite chemotherapeutics. TRC102 is in multiple Phase I and Phase II clinical trials. TJ004309 is a humanized antibody against CD73, an ecto-enzyme expressed on stromal cells and tumors that converts extracellular adenosine monophosphate (AMP) to adenosine, which is an immunosuppressive metabolite adenosine.</v>
      </c>
      <c r="J180" s="125" cm="1">
        <f t="array" ref="J180">_FV(G180,"Market cap",TRUE)/1000000000</f>
        <v>3.7759460000000002E-2</v>
      </c>
      <c r="K180" s="99" cm="1">
        <f t="array" ref="K180">_FV(G180,"Price")</f>
        <v>1.7</v>
      </c>
      <c r="L180" s="74" t="s">
        <v>47</v>
      </c>
      <c r="M180" s="155" cm="1">
        <f t="array" ref="M180">_FV(G180,"Shares outstanding",TRUE)/1000000</f>
        <v>22.211449999999999</v>
      </c>
      <c r="N180" s="156">
        <v>13</v>
      </c>
      <c r="O180" s="159">
        <v>1.6E-2</v>
      </c>
      <c r="P180" s="102" t="s">
        <v>14003</v>
      </c>
      <c r="Q180" s="157" t="s">
        <v>17002</v>
      </c>
      <c r="R180" s="157" t="s">
        <v>17003</v>
      </c>
      <c r="S180" s="158">
        <v>5.86</v>
      </c>
      <c r="T180" s="157" t="s">
        <v>17004</v>
      </c>
      <c r="U180" s="157" t="s">
        <v>17005</v>
      </c>
      <c r="V180" s="140" t="s">
        <v>17006</v>
      </c>
      <c r="W180" s="156" t="s">
        <v>14461</v>
      </c>
      <c r="X180" s="156">
        <v>1.53</v>
      </c>
      <c r="Y180" s="52" cm="1">
        <f t="array" ref="Y180">(K180-(_FV(G180,"52 week high",TRUE)))/(_FV(G180,"52 week high",TRUE))</f>
        <v>-0.43333333333333335</v>
      </c>
      <c r="Z180" s="52" cm="1">
        <f t="array" ref="Z180">(K180-(_FV(G180,"52 week low",TRUE)))/(_FV(G180,"52 week low",TRUE))</f>
        <v>0.54461202980192613</v>
      </c>
      <c r="AA180" s="8"/>
      <c r="AB180" s="55" t="str">
        <f t="shared" si="103"/>
        <v>Twitter</v>
      </c>
      <c r="AC180" s="55" t="str">
        <f t="shared" si="95"/>
        <v>Twitter</v>
      </c>
      <c r="AD180" s="56" t="str">
        <f>HYPERLINK(_xlfn.CONCAT("https://www.sec.gov/edgar/browse/?CIK=",(_xlfn.XLOOKUP(A180,CIK!$A$1:$A$99999,CIK!$B$1:$B$99999,,0))),"SEC")</f>
        <v>SEC</v>
      </c>
      <c r="AE180" s="55" t="str">
        <f t="shared" si="104"/>
        <v>BC</v>
      </c>
      <c r="AF180" s="56" t="str">
        <f t="shared" si="105"/>
        <v>News</v>
      </c>
      <c r="AG180" s="55" t="str">
        <f t="shared" si="106"/>
        <v>News</v>
      </c>
      <c r="AH180" s="56" t="str">
        <f t="shared" si="107"/>
        <v>News</v>
      </c>
      <c r="AI180" s="56" t="str">
        <f t="shared" si="108"/>
        <v>News</v>
      </c>
      <c r="AJ180" s="56" t="str">
        <f t="shared" si="109"/>
        <v>News</v>
      </c>
      <c r="AK180" s="55" t="str">
        <f t="shared" si="96"/>
        <v>News</v>
      </c>
      <c r="AL180" s="55" t="str">
        <f t="shared" si="110"/>
        <v>OC</v>
      </c>
      <c r="AM180" s="55" t="str">
        <f t="shared" si="111"/>
        <v>WW</v>
      </c>
      <c r="AN180" s="55" t="str">
        <f t="shared" si="112"/>
        <v>FIN</v>
      </c>
      <c r="AO180" s="55" t="str">
        <f t="shared" si="97"/>
        <v>OI</v>
      </c>
      <c r="AP180" s="55" t="str">
        <f t="shared" si="113"/>
        <v>IB</v>
      </c>
      <c r="AQ180" s="55" t="str">
        <f t="shared" si="98"/>
        <v>SI</v>
      </c>
      <c r="AR180" s="55" t="str">
        <f t="shared" si="99"/>
        <v>SS</v>
      </c>
      <c r="AS180" s="57" t="str">
        <f t="shared" si="100"/>
        <v>ROIC</v>
      </c>
      <c r="AT180" s="55" t="str">
        <f t="shared" si="101"/>
        <v>DR</v>
      </c>
      <c r="AU180" s="58" t="str">
        <f t="shared" si="102"/>
        <v>SOH</v>
      </c>
      <c r="AV180" s="55"/>
    </row>
    <row r="181" spans="1:48" s="64" customFormat="1" ht="14" customHeight="1" x14ac:dyDescent="0.2">
      <c r="A181" s="151" t="s">
        <v>685</v>
      </c>
      <c r="B181" s="152" t="s">
        <v>686</v>
      </c>
      <c r="C181" s="139" t="s">
        <v>677</v>
      </c>
      <c r="D181" s="153"/>
      <c r="E181" s="153"/>
      <c r="F181" s="154" t="s">
        <v>17264</v>
      </c>
      <c r="G181" s="151" t="e" vm="182">
        <v>#VALUE!</v>
      </c>
      <c r="H181" s="168" t="s">
        <v>46</v>
      </c>
      <c r="I181" s="154" t="str" cm="1">
        <f t="array" ref="I181">_FV(G181,"Description")</f>
        <v>Galecto Inc. is a clinical-stage biotechnology company. The Company is focused on developing therapeutics that are designed to target the biological processes that lie at the heart of fibrosis and impact a broad range of fibrotic and related diseases, including cancer. The Company’s initial focus is on the development of small-molecule inhibitors of galectin-3 and lysyl oxidase-like 2 (LOXL2). The Company is developing GB0139 for the treatment of severe fibrotic lung diseases such as idiopathic pulmonary fibrosis (IPF), a life-threatening progressive fibrotic disease of the lung. The Company’s product candidate portfolio also includes GB1211, a selective oral galectin-three inhibitor, which is being developed for the treatment of fibrosis related to non-alcoholic steatohepatitis (NASH), and GB2064, a selective oral inhibitor of LOXL2 for the treatment of myelofibrosis, a disease of the bone marrow in which fibrosis reduces the ability to form blood cells.</v>
      </c>
      <c r="J181" s="125" cm="1">
        <f t="array" ref="J181">_FV(G181,"Market cap",TRUE)/1000000000</f>
        <v>4.783652E-2</v>
      </c>
      <c r="K181" s="99" cm="1">
        <f t="array" ref="K181">_FV(G181,"Price")</f>
        <v>1.87</v>
      </c>
      <c r="L181" s="74" t="s">
        <v>47</v>
      </c>
      <c r="M181" s="155" cm="1">
        <f t="array" ref="M181">_FV(G181,"Shares outstanding",TRUE)/1000000</f>
        <v>25.581029999999998</v>
      </c>
      <c r="N181" s="156">
        <v>17.41</v>
      </c>
      <c r="O181" s="159">
        <v>1.5E-3</v>
      </c>
      <c r="P181" s="102" t="s">
        <v>14235</v>
      </c>
      <c r="Q181" s="157" t="s">
        <v>15956</v>
      </c>
      <c r="R181" s="157" t="s">
        <v>17014</v>
      </c>
      <c r="S181" s="158">
        <v>17.88</v>
      </c>
      <c r="T181" s="157" t="s">
        <v>17015</v>
      </c>
      <c r="U181" s="157" t="s">
        <v>17016</v>
      </c>
      <c r="V181" s="140" t="s">
        <v>14848</v>
      </c>
      <c r="W181" s="156" t="s">
        <v>14373</v>
      </c>
      <c r="X181" s="156">
        <v>8.0399999999999991</v>
      </c>
      <c r="Y181" s="52" cm="1">
        <f t="array" ref="Y181">(K181-(_FV(G181,"52 week high",TRUE)))/(_FV(G181,"52 week high",TRUE))</f>
        <v>-0.33214285714285707</v>
      </c>
      <c r="Z181" s="52" cm="1">
        <f t="array" ref="Z181">(K181-(_FV(G181,"52 week low",TRUE)))/(_FV(G181,"52 week low",TRUE))</f>
        <v>0.79807692307692313</v>
      </c>
      <c r="AA181" s="8"/>
      <c r="AB181" s="55" t="str">
        <f t="shared" si="103"/>
        <v>Twitter</v>
      </c>
      <c r="AC181" s="55" t="str">
        <f t="shared" si="95"/>
        <v>Twitter</v>
      </c>
      <c r="AD181" s="56" t="str">
        <f>HYPERLINK(_xlfn.CONCAT("https://www.sec.gov/edgar/browse/?CIK=",(_xlfn.XLOOKUP(A181,CIK!$A$1:$A$99999,CIK!$B$1:$B$99999,,0))),"SEC")</f>
        <v>SEC</v>
      </c>
      <c r="AE181" s="55" t="str">
        <f t="shared" si="104"/>
        <v>BC</v>
      </c>
      <c r="AF181" s="56" t="str">
        <f t="shared" si="105"/>
        <v>News</v>
      </c>
      <c r="AG181" s="55" t="str">
        <f t="shared" si="106"/>
        <v>News</v>
      </c>
      <c r="AH181" s="56" t="str">
        <f t="shared" si="107"/>
        <v>News</v>
      </c>
      <c r="AI181" s="56" t="str">
        <f t="shared" si="108"/>
        <v>News</v>
      </c>
      <c r="AJ181" s="56" t="str">
        <f t="shared" si="109"/>
        <v>News</v>
      </c>
      <c r="AK181" s="55" t="str">
        <f t="shared" si="96"/>
        <v>News</v>
      </c>
      <c r="AL181" s="55" t="str">
        <f t="shared" si="110"/>
        <v>OC</v>
      </c>
      <c r="AM181" s="55" t="str">
        <f t="shared" si="111"/>
        <v>WW</v>
      </c>
      <c r="AN181" s="55" t="str">
        <f t="shared" si="112"/>
        <v>FIN</v>
      </c>
      <c r="AO181" s="55" t="str">
        <f t="shared" si="97"/>
        <v>OI</v>
      </c>
      <c r="AP181" s="55" t="str">
        <f t="shared" si="113"/>
        <v>IB</v>
      </c>
      <c r="AQ181" s="55" t="str">
        <f t="shared" si="98"/>
        <v>SI</v>
      </c>
      <c r="AR181" s="55" t="str">
        <f t="shared" si="99"/>
        <v>SS</v>
      </c>
      <c r="AS181" s="57" t="str">
        <f t="shared" si="100"/>
        <v>ROIC</v>
      </c>
      <c r="AT181" s="55" t="str">
        <f t="shared" si="101"/>
        <v>DR</v>
      </c>
      <c r="AU181" s="58" t="str">
        <f t="shared" si="102"/>
        <v>SOH</v>
      </c>
      <c r="AV181" s="55"/>
    </row>
    <row r="182" spans="1:48" s="64" customFormat="1" ht="14" customHeight="1" x14ac:dyDescent="0.2">
      <c r="A182" s="151" t="s">
        <v>443</v>
      </c>
      <c r="B182" s="152" t="s">
        <v>444</v>
      </c>
      <c r="C182" s="139" t="s">
        <v>445</v>
      </c>
      <c r="D182" s="153" t="s">
        <v>58</v>
      </c>
      <c r="E182" s="153"/>
      <c r="F182" s="154" t="s">
        <v>446</v>
      </c>
      <c r="G182" s="151" t="e" vm="183">
        <v>#VALUE!</v>
      </c>
      <c r="H182" s="168" t="s">
        <v>46</v>
      </c>
      <c r="I182" s="154" t="str" cm="1">
        <f t="array" ref="I182">_FV(G182,"Description")</f>
        <v>Protara Therapeutics Inc. is a clinical-stage biopharmaceutical company. The Company is focused on identifying therapies for the treatment of cancer and rare diseases. The Company's pipeline includes TARA-002 and IV Choline Chloride. The Company's lead product pipeline is TARA 002 for the treatment of non-muscle invasive bladder cancer (NMIBC) and Lymphatic Malformations (LMs). TARA 002 is a cellular therapy based on OK-432, also known as Picibanil, which is derived from a genetically distinct strain of Streptococcus Pyogenes. IV choline chloride is an investigational, intravenous (IV) phospholipid substrate replacement therapy, which is in development for patients receiving parenteral nutrition (PN) who have intestinal failure-associated liver disease (IFALD).</v>
      </c>
      <c r="J182" s="125" cm="1">
        <f t="array" ref="J182">_FV(G182,"Market cap",TRUE)/1000000000</f>
        <v>3.3351470000000001E-2</v>
      </c>
      <c r="K182" s="99" cm="1">
        <f t="array" ref="K182">_FV(G182,"Price")</f>
        <v>2.96</v>
      </c>
      <c r="L182" s="74" t="s">
        <v>47</v>
      </c>
      <c r="M182" s="155" cm="1">
        <f t="array" ref="M182">_FV(G182,"Shares outstanding",TRUE)/1000000</f>
        <v>11.267390000000001</v>
      </c>
      <c r="N182" s="156">
        <v>5.91</v>
      </c>
      <c r="O182" s="159">
        <v>1.0699999999999999E-2</v>
      </c>
      <c r="P182" s="102" t="s">
        <v>14179</v>
      </c>
      <c r="Q182" s="157" t="s">
        <v>17007</v>
      </c>
      <c r="R182" s="157" t="s">
        <v>17008</v>
      </c>
      <c r="S182" s="158">
        <v>50.87</v>
      </c>
      <c r="T182" s="157" t="s">
        <v>17009</v>
      </c>
      <c r="U182" s="157" t="s">
        <v>17010</v>
      </c>
      <c r="V182" s="140" t="s">
        <v>14848</v>
      </c>
      <c r="W182" s="156" t="s">
        <v>1519</v>
      </c>
      <c r="X182" s="156">
        <v>26.59</v>
      </c>
      <c r="Y182" s="52" cm="1">
        <f t="array" ref="Y182">(K182-(_FV(G182,"52 week high",TRUE)))/(_FV(G182,"52 week high",TRUE))</f>
        <v>-0.48965517241379308</v>
      </c>
      <c r="Z182" s="52" cm="1">
        <f t="array" ref="Z182">(K182-(_FV(G182,"52 week low",TRUE)))/(_FV(G182,"52 week low",TRUE))</f>
        <v>0.24500525762355416</v>
      </c>
      <c r="AA182" s="8"/>
      <c r="AB182" s="55" t="str">
        <f t="shared" si="103"/>
        <v>Twitter</v>
      </c>
      <c r="AC182" s="55" t="str">
        <f t="shared" si="95"/>
        <v>Twitter</v>
      </c>
      <c r="AD182" s="56" t="str">
        <f>HYPERLINK(_xlfn.CONCAT("https://www.sec.gov/edgar/browse/?CIK=",(_xlfn.XLOOKUP(A182,CIK!$A$1:$A$99999,CIK!$B$1:$B$99999,,0))),"SEC")</f>
        <v>SEC</v>
      </c>
      <c r="AE182" s="55" t="str">
        <f t="shared" si="104"/>
        <v>BC</v>
      </c>
      <c r="AF182" s="56" t="str">
        <f t="shared" si="105"/>
        <v>News</v>
      </c>
      <c r="AG182" s="55" t="str">
        <f t="shared" si="106"/>
        <v>News</v>
      </c>
      <c r="AH182" s="56" t="str">
        <f t="shared" si="107"/>
        <v>News</v>
      </c>
      <c r="AI182" s="56" t="str">
        <f t="shared" si="108"/>
        <v>News</v>
      </c>
      <c r="AJ182" s="56" t="str">
        <f t="shared" si="109"/>
        <v>News</v>
      </c>
      <c r="AK182" s="55" t="str">
        <f t="shared" si="96"/>
        <v>News</v>
      </c>
      <c r="AL182" s="55" t="str">
        <f t="shared" si="110"/>
        <v>OC</v>
      </c>
      <c r="AM182" s="55" t="str">
        <f t="shared" si="111"/>
        <v>WW</v>
      </c>
      <c r="AN182" s="55" t="str">
        <f t="shared" si="112"/>
        <v>FIN</v>
      </c>
      <c r="AO182" s="55" t="str">
        <f t="shared" si="97"/>
        <v>OI</v>
      </c>
      <c r="AP182" s="55" t="str">
        <f t="shared" si="113"/>
        <v>IB</v>
      </c>
      <c r="AQ182" s="55" t="str">
        <f t="shared" si="98"/>
        <v>SI</v>
      </c>
      <c r="AR182" s="55" t="str">
        <f t="shared" si="99"/>
        <v>SS</v>
      </c>
      <c r="AS182" s="57" t="str">
        <f t="shared" si="100"/>
        <v>ROIC</v>
      </c>
      <c r="AT182" s="55" t="str">
        <f t="shared" si="101"/>
        <v>DR</v>
      </c>
      <c r="AU182" s="58" t="str">
        <f t="shared" si="102"/>
        <v>SOH</v>
      </c>
      <c r="AV182" s="55"/>
    </row>
    <row r="183" spans="1:48" s="64" customFormat="1" ht="14" customHeight="1" x14ac:dyDescent="0.2">
      <c r="A183" s="151" t="s">
        <v>140</v>
      </c>
      <c r="B183" s="152" t="s">
        <v>141</v>
      </c>
      <c r="C183" s="139" t="s">
        <v>142</v>
      </c>
      <c r="D183" s="153"/>
      <c r="E183" s="153"/>
      <c r="F183" s="154" t="s">
        <v>143</v>
      </c>
      <c r="G183" s="151" t="e" vm="184">
        <v>#VALUE!</v>
      </c>
      <c r="H183" s="168" t="s">
        <v>46</v>
      </c>
      <c r="I183" s="154" t="str" cm="1">
        <f t="array" ref="I183">_FV(G183,"Description")</f>
        <v>Moleculin Biotech, Inc. is a clinical-stage pharmaceutical company. The Company has a pipeline of clinical programs for the treatment of highly resistant cancers and viruses. It has three core technologies and six drug candidates, three of which have shown human activity in clinical trials. Its core technologies consist of Annamycin, WP1066 Portfolio and WP1122 Portfolio. Annamycin is designed to avoid multidrug resistance mechanisms and cardiotoxicity. Its WP1066 Portfolio (including lead drug candidates WP1066 and WP1220) represents a class of agents capable of hitting multiple targets, including the activated form of a key oncogenic transcription factor, STAT3. WP1066 is its flagship Immune/Transcription Modulator. An analog of WP1066, referred to as WP1220, is related to the use of the molecule in the topical treatment of psoriasis. The Company's WP1122 Portfolio and similar molecules focused on inhibitors of glycolysis and glycosylation.</v>
      </c>
      <c r="J183" s="125" cm="1">
        <f t="array" ref="J183">_FV(G183,"Market cap",TRUE)/1000000000</f>
        <v>3.6643620000000002E-2</v>
      </c>
      <c r="K183" s="99" cm="1">
        <f t="array" ref="K183">_FV(G183,"Price")</f>
        <v>1.28</v>
      </c>
      <c r="L183" s="74" t="s">
        <v>47</v>
      </c>
      <c r="M183" s="155" cm="1">
        <f t="array" ref="M183">_FV(G183,"Shares outstanding",TRUE)/1000000</f>
        <v>28.627829999999999</v>
      </c>
      <c r="N183" s="156">
        <v>27.79</v>
      </c>
      <c r="O183" s="159">
        <v>2.8999999999999998E-3</v>
      </c>
      <c r="P183" s="102" t="s">
        <v>14024</v>
      </c>
      <c r="Q183" s="157" t="s">
        <v>16359</v>
      </c>
      <c r="R183" s="157" t="s">
        <v>17017</v>
      </c>
      <c r="S183" s="158">
        <v>16.79</v>
      </c>
      <c r="T183" s="157" t="s">
        <v>17018</v>
      </c>
      <c r="U183" s="157" t="s">
        <v>17019</v>
      </c>
      <c r="V183" s="140" t="s">
        <v>14848</v>
      </c>
      <c r="W183" s="156" t="s">
        <v>1431</v>
      </c>
      <c r="X183" s="156">
        <v>8.41</v>
      </c>
      <c r="Y183" s="52" cm="1">
        <f t="array" ref="Y183">(K183-(_FV(G183,"52 week high",TRUE)))/(_FV(G183,"52 week high",TRUE))</f>
        <v>-0.37560975609756092</v>
      </c>
      <c r="Z183" s="52" cm="1">
        <f t="array" ref="Z183">(K183-(_FV(G183,"52 week low",TRUE)))/(_FV(G183,"52 week low",TRUE))</f>
        <v>0.56670746634026936</v>
      </c>
      <c r="AA183" s="8"/>
      <c r="AB183" s="55" t="str">
        <f t="shared" si="103"/>
        <v>Twitter</v>
      </c>
      <c r="AC183" s="55" t="str">
        <f t="shared" si="95"/>
        <v>Twitter</v>
      </c>
      <c r="AD183" s="56" t="str">
        <f>HYPERLINK(_xlfn.CONCAT("https://www.sec.gov/edgar/browse/?CIK=",(_xlfn.XLOOKUP(A183,CIK!$A$1:$A$99999,CIK!$B$1:$B$99999,,0))),"SEC")</f>
        <v>SEC</v>
      </c>
      <c r="AE183" s="55" t="str">
        <f t="shared" si="104"/>
        <v>BC</v>
      </c>
      <c r="AF183" s="56" t="str">
        <f t="shared" si="105"/>
        <v>News</v>
      </c>
      <c r="AG183" s="55" t="str">
        <f t="shared" si="106"/>
        <v>News</v>
      </c>
      <c r="AH183" s="56" t="str">
        <f t="shared" si="107"/>
        <v>News</v>
      </c>
      <c r="AI183" s="56" t="str">
        <f t="shared" si="108"/>
        <v>News</v>
      </c>
      <c r="AJ183" s="56" t="str">
        <f t="shared" si="109"/>
        <v>News</v>
      </c>
      <c r="AK183" s="55" t="str">
        <f t="shared" si="96"/>
        <v>News</v>
      </c>
      <c r="AL183" s="55" t="str">
        <f t="shared" si="110"/>
        <v>OC</v>
      </c>
      <c r="AM183" s="55" t="str">
        <f t="shared" si="111"/>
        <v>WW</v>
      </c>
      <c r="AN183" s="55" t="str">
        <f t="shared" si="112"/>
        <v>FIN</v>
      </c>
      <c r="AO183" s="55" t="str">
        <f t="shared" si="97"/>
        <v>OI</v>
      </c>
      <c r="AP183" s="55" t="str">
        <f t="shared" si="113"/>
        <v>IB</v>
      </c>
      <c r="AQ183" s="55" t="str">
        <f t="shared" si="98"/>
        <v>SI</v>
      </c>
      <c r="AR183" s="55" t="str">
        <f t="shared" si="99"/>
        <v>SS</v>
      </c>
      <c r="AS183" s="57" t="str">
        <f t="shared" si="100"/>
        <v>ROIC</v>
      </c>
      <c r="AT183" s="55" t="str">
        <f t="shared" si="101"/>
        <v>DR</v>
      </c>
      <c r="AU183" s="58" t="str">
        <f t="shared" si="102"/>
        <v>SOH</v>
      </c>
      <c r="AV183" s="55"/>
    </row>
    <row r="184" spans="1:48" s="64" customFormat="1" ht="14" customHeight="1" x14ac:dyDescent="0.2">
      <c r="A184" s="160" t="s">
        <v>757</v>
      </c>
      <c r="B184" s="152" t="s">
        <v>758</v>
      </c>
      <c r="C184" s="139" t="s">
        <v>759</v>
      </c>
      <c r="D184" s="153"/>
      <c r="E184" s="153">
        <v>2</v>
      </c>
      <c r="F184" s="154" t="s">
        <v>760</v>
      </c>
      <c r="G184" s="160" t="e" vm="185">
        <v>#VALUE!</v>
      </c>
      <c r="H184" s="168" t="s">
        <v>46</v>
      </c>
      <c r="I184" s="154" t="str" cm="1">
        <f t="array" ref="I184">_FV(G184,"Description")</f>
        <v>Immix Biopharma, Inc. is a clinical-stage biopharmaceutical company. The Company is developing a class of Tissue-Specific Therapeutics (TSTx) in oncology and inflammation. Its lead asset, IMX-110, is in Phase Ib/IIa clinical trials for solid tumors in the United States and Australia. IMX-110 is a negatively-charged TSTx that simultaneously disables resistance pathways with a poly-kinase inhibitor and induces tumor cell death with an apoptosis inducer controlling tumor micro-environment (TME) normalization technology. IMX-110, which is in clinical trials for solid tumors in the United States and Australia. The Company’s System Multi-Action RegulaTors SMARxT Tissue-Specific platform produces drugs that accumulate at intended therapeutic sites at 3-5 times the rate of conventional medicines. Its Immune Normalization Technology is used for inflammatory bowel disease with GLUT1 antibody biomarker targeting coupled with polyphenol poly-kinase inhibitor/apoptosis inducer.</v>
      </c>
      <c r="J184" s="125" cm="1">
        <f t="array" ref="J184">_FV(G184,"Market cap",TRUE)/1000000000</f>
        <v>2.9943190000000001E-2</v>
      </c>
      <c r="K184" s="99" cm="1">
        <f t="array" ref="K184">_FV(G184,"Price")</f>
        <v>2.15</v>
      </c>
      <c r="L184" s="74" t="s">
        <v>47</v>
      </c>
      <c r="M184" s="155" cm="1">
        <f t="array" ref="M184">_FV(G184,"Shares outstanding",TRUE)/1000000</f>
        <v>13.927070000000001</v>
      </c>
      <c r="N184" s="156">
        <v>5.47</v>
      </c>
      <c r="O184" s="159">
        <v>1.3299999999999999E-2</v>
      </c>
      <c r="P184" s="102" t="s">
        <v>13826</v>
      </c>
      <c r="Q184" s="157" t="s">
        <v>17011</v>
      </c>
      <c r="R184" s="157" t="s">
        <v>16263</v>
      </c>
      <c r="S184" s="158">
        <v>31.53</v>
      </c>
      <c r="T184" s="157" t="s">
        <v>17012</v>
      </c>
      <c r="U184" s="157" t="s">
        <v>17013</v>
      </c>
      <c r="V184" s="140" t="s">
        <v>14848</v>
      </c>
      <c r="W184" s="156" t="s">
        <v>59</v>
      </c>
      <c r="X184" s="156">
        <v>26.9</v>
      </c>
      <c r="Y184" s="52" cm="1">
        <f t="array" ref="Y184">(K184-(_FV(G184,"52 week high",TRUE)))/(_FV(G184,"52 week high",TRUE))</f>
        <v>-0.5996275605214153</v>
      </c>
      <c r="Z184" s="52" cm="1">
        <f t="array" ref="Z184">(K184-(_FV(G184,"52 week low",TRUE)))/(_FV(G184,"52 week low",TRUE))</f>
        <v>2.1617647058823524</v>
      </c>
      <c r="AA184" s="8"/>
      <c r="AB184" s="55" t="str">
        <f t="shared" si="103"/>
        <v>Twitter</v>
      </c>
      <c r="AC184" s="55" t="str">
        <f t="shared" si="95"/>
        <v>Twitter</v>
      </c>
      <c r="AD184" s="56" t="str">
        <f>HYPERLINK(_xlfn.CONCAT("https://www.sec.gov/edgar/browse/?CIK=",(_xlfn.XLOOKUP(A184,CIK!$A$1:$A$99999,CIK!$B$1:$B$99999,,0))),"SEC")</f>
        <v>SEC</v>
      </c>
      <c r="AE184" s="55" t="str">
        <f t="shared" si="104"/>
        <v>BC</v>
      </c>
      <c r="AF184" s="56" t="str">
        <f t="shared" si="105"/>
        <v>News</v>
      </c>
      <c r="AG184" s="55" t="str">
        <f t="shared" si="106"/>
        <v>News</v>
      </c>
      <c r="AH184" s="56" t="str">
        <f t="shared" si="107"/>
        <v>News</v>
      </c>
      <c r="AI184" s="56" t="str">
        <f t="shared" si="108"/>
        <v>News</v>
      </c>
      <c r="AJ184" s="56" t="str">
        <f t="shared" si="109"/>
        <v>News</v>
      </c>
      <c r="AK184" s="55" t="str">
        <f t="shared" si="96"/>
        <v>News</v>
      </c>
      <c r="AL184" s="55" t="str">
        <f t="shared" si="110"/>
        <v>OC</v>
      </c>
      <c r="AM184" s="55" t="str">
        <f t="shared" si="111"/>
        <v>WW</v>
      </c>
      <c r="AN184" s="55" t="str">
        <f t="shared" si="112"/>
        <v>FIN</v>
      </c>
      <c r="AO184" s="55" t="str">
        <f t="shared" si="97"/>
        <v>OI</v>
      </c>
      <c r="AP184" s="55" t="str">
        <f t="shared" si="113"/>
        <v>IB</v>
      </c>
      <c r="AQ184" s="55" t="str">
        <f t="shared" si="98"/>
        <v>SI</v>
      </c>
      <c r="AR184" s="55" t="str">
        <f t="shared" si="99"/>
        <v>SS</v>
      </c>
      <c r="AS184" s="57" t="str">
        <f t="shared" si="100"/>
        <v>ROIC</v>
      </c>
      <c r="AT184" s="55" t="str">
        <f t="shared" si="101"/>
        <v>DR</v>
      </c>
      <c r="AU184" s="58" t="str">
        <f t="shared" si="102"/>
        <v>SOH</v>
      </c>
      <c r="AV184" s="55"/>
    </row>
    <row r="185" spans="1:48" s="64" customFormat="1" ht="14" customHeight="1" x14ac:dyDescent="0.2">
      <c r="A185" s="151" t="s">
        <v>753</v>
      </c>
      <c r="B185" s="152" t="s">
        <v>754</v>
      </c>
      <c r="C185" s="139" t="s">
        <v>755</v>
      </c>
      <c r="D185" s="153"/>
      <c r="E185" s="153">
        <v>2</v>
      </c>
      <c r="F185" s="154" t="s">
        <v>756</v>
      </c>
      <c r="G185" s="151" t="e" vm="186">
        <v>#VALUE!</v>
      </c>
      <c r="H185" s="168" t="s">
        <v>46</v>
      </c>
      <c r="I185" s="154" t="str" cm="1">
        <f t="array" ref="I185">_FV(G185,"Description")</f>
        <v>Aceragen, Inc., formerly Idera Pharmaceuticals, Inc., is a clinical-stage biopharmaceutical company. The Company is focused on transforming the care of people living with rare pulmonary and rheumatic diseases. Its portfolio includes late-stage programs based on biological principles that the Company is developing to be therapeutics capable of addressing the unmet medical needs of individuals living with rare diseases. The Company's pipeline includes ACG-801 and ACG-701. ACG-801 is an investigational enzyme replacement therapy for the treatment of Farber disease. ACG-701 is an oral dosing regimen of sodium fusidate, developed as a treatment for acute pulmonary exacerbations (PEx) associated with cystic fibrosis (CF). The Company is also engaged in investigating, ACG-701, as a potential medical countermeasure for melioidosis, a life-threatening infection caused by the B. pseudomallei pathogen.</v>
      </c>
      <c r="J185" s="125" cm="1">
        <f t="array" ref="J185">_FV(G185,"Market cap",TRUE)/1000000000</f>
        <v>4.4082139999999999E-2</v>
      </c>
      <c r="K185" s="99" cm="1">
        <f t="array" ref="K185">_FV(G185,"Price")</f>
        <v>5.21</v>
      </c>
      <c r="L185" s="74" t="s">
        <v>47</v>
      </c>
      <c r="M185" s="155" cm="1">
        <f t="array" ref="M185">_FV(G185,"Shares outstanding",TRUE)/1000000</f>
        <v>8.4610599999999998</v>
      </c>
      <c r="N185" s="156">
        <v>43.95</v>
      </c>
      <c r="O185" s="159">
        <v>1.0699999999999999E-2</v>
      </c>
      <c r="P185" s="102" t="s">
        <v>13916</v>
      </c>
      <c r="Q185" s="157" t="s">
        <v>15745</v>
      </c>
      <c r="R185" s="157" t="s">
        <v>17024</v>
      </c>
      <c r="S185" s="158">
        <v>21.97</v>
      </c>
      <c r="T185" s="157" t="s">
        <v>17025</v>
      </c>
      <c r="U185" s="157" t="s">
        <v>17026</v>
      </c>
      <c r="V185" s="140" t="s">
        <v>14848</v>
      </c>
      <c r="W185" s="156" t="s">
        <v>14372</v>
      </c>
      <c r="X185" s="156">
        <v>1.56</v>
      </c>
      <c r="Y185" s="52" cm="1">
        <f t="array" ref="Y185">(K185-(_FV(G185,"52 week high",TRUE)))/(_FV(G185,"52 week high",TRUE))</f>
        <v>-0.67437499999999995</v>
      </c>
      <c r="Z185" s="52" cm="1">
        <f t="array" ref="Z185">(K185-(_FV(G185,"52 week low",TRUE)))/(_FV(G185,"52 week low",TRUE))</f>
        <v>0.42544459644322852</v>
      </c>
      <c r="AA185" s="8"/>
      <c r="AB185" s="55" t="str">
        <f t="shared" si="103"/>
        <v>Twitter</v>
      </c>
      <c r="AC185" s="55" t="str">
        <f t="shared" si="95"/>
        <v>Twitter</v>
      </c>
      <c r="AD185" s="56" t="str">
        <f>HYPERLINK(_xlfn.CONCAT("https://www.sec.gov/edgar/browse/?CIK=",(_xlfn.XLOOKUP(A185,CIK!$A$1:$A$99999,CIK!$B$1:$B$99999,,0))),"SEC")</f>
        <v>SEC</v>
      </c>
      <c r="AE185" s="55" t="str">
        <f t="shared" si="104"/>
        <v>BC</v>
      </c>
      <c r="AF185" s="56" t="str">
        <f t="shared" si="105"/>
        <v>News</v>
      </c>
      <c r="AG185" s="55" t="str">
        <f t="shared" si="106"/>
        <v>News</v>
      </c>
      <c r="AH185" s="56" t="str">
        <f t="shared" si="107"/>
        <v>News</v>
      </c>
      <c r="AI185" s="56" t="str">
        <f t="shared" si="108"/>
        <v>News</v>
      </c>
      <c r="AJ185" s="56" t="str">
        <f t="shared" si="109"/>
        <v>News</v>
      </c>
      <c r="AK185" s="55" t="str">
        <f t="shared" si="96"/>
        <v>News</v>
      </c>
      <c r="AL185" s="55" t="str">
        <f t="shared" si="110"/>
        <v>OC</v>
      </c>
      <c r="AM185" s="55" t="str">
        <f t="shared" si="111"/>
        <v>WW</v>
      </c>
      <c r="AN185" s="55" t="str">
        <f t="shared" si="112"/>
        <v>FIN</v>
      </c>
      <c r="AO185" s="55" t="str">
        <f t="shared" si="97"/>
        <v>OI</v>
      </c>
      <c r="AP185" s="55" t="str">
        <f t="shared" si="113"/>
        <v>IB</v>
      </c>
      <c r="AQ185" s="55" t="str">
        <f t="shared" si="98"/>
        <v>SI</v>
      </c>
      <c r="AR185" s="55" t="str">
        <f t="shared" si="99"/>
        <v>SS</v>
      </c>
      <c r="AS185" s="57" t="str">
        <f t="shared" si="100"/>
        <v>ROIC</v>
      </c>
      <c r="AT185" s="55" t="str">
        <f t="shared" si="101"/>
        <v>DR</v>
      </c>
      <c r="AU185" s="58" t="str">
        <f t="shared" si="102"/>
        <v>SOH</v>
      </c>
      <c r="AV185" s="55"/>
    </row>
    <row r="186" spans="1:48" s="64" customFormat="1" ht="14" customHeight="1" x14ac:dyDescent="0.2">
      <c r="A186" s="151" t="s">
        <v>130</v>
      </c>
      <c r="B186" s="152" t="s">
        <v>131</v>
      </c>
      <c r="C186" s="139" t="s">
        <v>132</v>
      </c>
      <c r="D186" s="153"/>
      <c r="E186" s="153"/>
      <c r="F186" s="154"/>
      <c r="G186" s="151" t="e" vm="187">
        <v>#VALUE!</v>
      </c>
      <c r="H186" s="168" t="s">
        <v>46</v>
      </c>
      <c r="I186" s="154" t="str" cm="1">
        <f t="array" ref="I186">_FV(G186,"Description")</f>
        <v>Spruce Biosciences, Inc. is a late-stage biopharmaceutical company focused on developing and commercializing novel therapies for rare endocrine disorders with significant unmet medical need. The Company is initially developing its wholly owned product candidate, Tildacerfont, as the potential first non-steroidal therapy for patients suffering from classic congenital adrenal hyperplasia (CAH). The Company is also developing Tildacerfont for women suffering from a rare form of polycystic ovary syndrome (PCOS) with primary adrenal androgen excess. The Company has initiated CAHmelia-203, a placebo-controlled, double-blind Phase IIb clinical trial in adult patients with classic CAH with poor disease control and anticipate topline. It has also initiated CAHmelia-204, a second Phase IIb clinical trial in adult patients with classic CAH with good disease control focused on glucocorticoid reduction and anticipate topline.</v>
      </c>
      <c r="J186" s="125" cm="1">
        <f t="array" ref="J186">_FV(G186,"Market cap",TRUE)/1000000000</f>
        <v>6.0314239999999998E-2</v>
      </c>
      <c r="K186" s="99" cm="1">
        <f t="array" ref="K186">_FV(G186,"Price")</f>
        <v>2.56</v>
      </c>
      <c r="L186" s="74" t="s">
        <v>47</v>
      </c>
      <c r="M186" s="155" cm="1">
        <f t="array" ref="M186">_FV(G186,"Shares outstanding",TRUE)/1000000</f>
        <v>23.56025</v>
      </c>
      <c r="N186" s="156">
        <v>6.32</v>
      </c>
      <c r="O186" s="159">
        <v>3.39E-2</v>
      </c>
      <c r="P186" s="102" t="s">
        <v>14227</v>
      </c>
      <c r="Q186" s="157" t="s">
        <v>15085</v>
      </c>
      <c r="R186" s="157" t="s">
        <v>16353</v>
      </c>
      <c r="S186" s="158">
        <v>28.45</v>
      </c>
      <c r="T186" s="157" t="s">
        <v>17041</v>
      </c>
      <c r="U186" s="157" t="s">
        <v>17042</v>
      </c>
      <c r="V186" s="140" t="s">
        <v>14848</v>
      </c>
      <c r="W186" s="156" t="s">
        <v>14399</v>
      </c>
      <c r="X186" s="156">
        <v>7.76</v>
      </c>
      <c r="Y186" s="52" cm="1">
        <f t="array" ref="Y186">(K186-(_FV(G186,"52 week high",TRUE)))/(_FV(G186,"52 week high",TRUE))</f>
        <v>-0.24260355029585795</v>
      </c>
      <c r="Z186" s="52" cm="1">
        <f t="array" ref="Z186">(K186-(_FV(G186,"52 week low",TRUE)))/(_FV(G186,"52 week low",TRUE))</f>
        <v>1.6814706190426314</v>
      </c>
      <c r="AA186" s="8"/>
      <c r="AB186" s="55" t="str">
        <f t="shared" si="103"/>
        <v>Twitter</v>
      </c>
      <c r="AC186" s="55" t="str">
        <f t="shared" si="95"/>
        <v>Twitter</v>
      </c>
      <c r="AD186" s="56" t="str">
        <f>HYPERLINK(_xlfn.CONCAT("https://www.sec.gov/edgar/browse/?CIK=",(_xlfn.XLOOKUP(A186,CIK!$A$1:$A$99999,CIK!$B$1:$B$99999,,0))),"SEC")</f>
        <v>SEC</v>
      </c>
      <c r="AE186" s="55" t="str">
        <f t="shared" si="104"/>
        <v>BC</v>
      </c>
      <c r="AF186" s="56" t="str">
        <f t="shared" si="105"/>
        <v>News</v>
      </c>
      <c r="AG186" s="55" t="str">
        <f t="shared" si="106"/>
        <v>News</v>
      </c>
      <c r="AH186" s="56" t="str">
        <f t="shared" si="107"/>
        <v>News</v>
      </c>
      <c r="AI186" s="56" t="str">
        <f t="shared" si="108"/>
        <v>News</v>
      </c>
      <c r="AJ186" s="56" t="str">
        <f t="shared" si="109"/>
        <v>News</v>
      </c>
      <c r="AK186" s="55" t="str">
        <f t="shared" si="96"/>
        <v>News</v>
      </c>
      <c r="AL186" s="55" t="str">
        <f t="shared" si="110"/>
        <v>OC</v>
      </c>
      <c r="AM186" s="55" t="str">
        <f t="shared" si="111"/>
        <v>WW</v>
      </c>
      <c r="AN186" s="55" t="str">
        <f t="shared" si="112"/>
        <v>FIN</v>
      </c>
      <c r="AO186" s="55" t="str">
        <f t="shared" si="97"/>
        <v>OI</v>
      </c>
      <c r="AP186" s="55" t="str">
        <f t="shared" si="113"/>
        <v>IB</v>
      </c>
      <c r="AQ186" s="55" t="str">
        <f t="shared" si="98"/>
        <v>SI</v>
      </c>
      <c r="AR186" s="55" t="str">
        <f t="shared" si="99"/>
        <v>SS</v>
      </c>
      <c r="AS186" s="57" t="str">
        <f t="shared" si="100"/>
        <v>ROIC</v>
      </c>
      <c r="AT186" s="55" t="str">
        <f t="shared" si="101"/>
        <v>DR</v>
      </c>
      <c r="AU186" s="58" t="str">
        <f t="shared" si="102"/>
        <v>SOH</v>
      </c>
      <c r="AV186" s="55"/>
    </row>
    <row r="187" spans="1:48" s="64" customFormat="1" ht="13" customHeight="1" x14ac:dyDescent="0.2">
      <c r="A187" s="151" t="s">
        <v>504</v>
      </c>
      <c r="B187" s="152" t="s">
        <v>505</v>
      </c>
      <c r="C187" s="139" t="s">
        <v>506</v>
      </c>
      <c r="D187" s="153" t="s">
        <v>58</v>
      </c>
      <c r="E187" s="153">
        <v>2</v>
      </c>
      <c r="F187" s="154" t="s">
        <v>507</v>
      </c>
      <c r="G187" s="151" t="e" vm="188">
        <v>#VALUE!</v>
      </c>
      <c r="H187" s="168" t="s">
        <v>46</v>
      </c>
      <c r="I187" s="154" t="str" cm="1">
        <f t="array" ref="I187">_FV(G187,"Description")</f>
        <v>IMV Inc. is a clinical-stage immuno-oncology company. The Company is focused on developing a portfolio of therapies based on DPX, an immune-educating technology platform, that is designed to inform a specific anti-tumor immune response, offering benefit to patients with solid or hematological cancers. Its lead candidate, maveropepimut-S (MVP-S) is a DPX-based immunotherapy that targets survivin-expressing cells for elimination by educated, cytotoxic T cells. Its other candidates include DPX-RSV and DPX-COVID-19. DPX-RSV is a DPX-based vaccine candidate targeting the respiratory syncytial virus (RSV) strain A. It is focused on developing DPX-COVID-19, a vaccine candidate against severe acute respiratory syndrome coronavirus 2 (SARS-CoV-2) by using its DPX platform. The Company is also developing maveropepimut-S for the treatment of breast and ovarian cancer, as well as for Diffuse large B-cell lymphoma (DLBCL) and other malignancies.</v>
      </c>
      <c r="J187" s="125" cm="1">
        <f t="array" ref="J187">_FV(G187,"Market cap",TRUE)/1000000000</f>
        <v>2.6934980000000001E-2</v>
      </c>
      <c r="K187" s="99" cm="1">
        <f t="array" ref="K187">_FV(G187,"Price")</f>
        <v>2.44</v>
      </c>
      <c r="L187" s="74" t="s">
        <v>47</v>
      </c>
      <c r="M187" s="155" cm="1">
        <f t="array" ref="M187">_FV(G187,"Shares outstanding",TRUE)/1000000</f>
        <v>8.2370000000000001</v>
      </c>
      <c r="N187" s="156">
        <v>7.8</v>
      </c>
      <c r="O187" s="159" t="s">
        <v>59</v>
      </c>
      <c r="P187" s="102" t="s">
        <v>14116</v>
      </c>
      <c r="Q187" s="157" t="s">
        <v>17032</v>
      </c>
      <c r="R187" s="157" t="s">
        <v>17033</v>
      </c>
      <c r="S187" s="158">
        <v>5.87</v>
      </c>
      <c r="T187" s="157" t="s">
        <v>17034</v>
      </c>
      <c r="U187" s="157" t="s">
        <v>17035</v>
      </c>
      <c r="V187" s="140" t="s">
        <v>17036</v>
      </c>
      <c r="W187" s="156" t="s">
        <v>14466</v>
      </c>
      <c r="X187" s="156">
        <v>2.8</v>
      </c>
      <c r="Y187" s="52" cm="1">
        <f t="array" ref="Y187">(K187-(_FV(G187,"52 week high",TRUE)))/(_FV(G187,"52 week high",TRUE))</f>
        <v>-0.84052287581699348</v>
      </c>
      <c r="Z187" s="52" cm="1">
        <f t="array" ref="Z187">(K187-(_FV(G187,"52 week low",TRUE)))/(_FV(G187,"52 week low",TRUE))</f>
        <v>0.19984264358772627</v>
      </c>
      <c r="AA187" s="8"/>
      <c r="AB187" s="55" t="str">
        <f t="shared" si="103"/>
        <v>Twitter</v>
      </c>
      <c r="AC187" s="55" t="str">
        <f t="shared" si="95"/>
        <v>Twitter</v>
      </c>
      <c r="AD187" s="56" t="str">
        <f>HYPERLINK(_xlfn.CONCAT("https://www.sec.gov/edgar/browse/?CIK=",(_xlfn.XLOOKUP(A187,CIK!$A$1:$A$99999,CIK!$B$1:$B$99999,,0))),"SEC")</f>
        <v>SEC</v>
      </c>
      <c r="AE187" s="55" t="str">
        <f t="shared" si="104"/>
        <v>BC</v>
      </c>
      <c r="AF187" s="56" t="str">
        <f t="shared" si="105"/>
        <v>News</v>
      </c>
      <c r="AG187" s="55" t="str">
        <f t="shared" si="106"/>
        <v>News</v>
      </c>
      <c r="AH187" s="56" t="str">
        <f t="shared" si="107"/>
        <v>News</v>
      </c>
      <c r="AI187" s="56" t="str">
        <f t="shared" si="108"/>
        <v>News</v>
      </c>
      <c r="AJ187" s="56" t="str">
        <f t="shared" si="109"/>
        <v>News</v>
      </c>
      <c r="AK187" s="55" t="str">
        <f t="shared" si="96"/>
        <v>News</v>
      </c>
      <c r="AL187" s="55" t="str">
        <f t="shared" si="110"/>
        <v>OC</v>
      </c>
      <c r="AM187" s="55" t="str">
        <f t="shared" si="111"/>
        <v>WW</v>
      </c>
      <c r="AN187" s="55" t="str">
        <f t="shared" si="112"/>
        <v>FIN</v>
      </c>
      <c r="AO187" s="55" t="str">
        <f t="shared" si="97"/>
        <v>OI</v>
      </c>
      <c r="AP187" s="55" t="str">
        <f t="shared" si="113"/>
        <v>IB</v>
      </c>
      <c r="AQ187" s="55" t="str">
        <f t="shared" si="98"/>
        <v>SI</v>
      </c>
      <c r="AR187" s="55" t="str">
        <f t="shared" si="99"/>
        <v>SS</v>
      </c>
      <c r="AS187" s="57" t="str">
        <f t="shared" si="100"/>
        <v>ROIC</v>
      </c>
      <c r="AT187" s="55" t="str">
        <f t="shared" si="101"/>
        <v>DR</v>
      </c>
      <c r="AU187" s="58" t="str">
        <f t="shared" si="102"/>
        <v>SOH</v>
      </c>
      <c r="AV187" s="55"/>
    </row>
    <row r="188" spans="1:48" s="64" customFormat="1" ht="14" customHeight="1" x14ac:dyDescent="0.2">
      <c r="A188" s="151" t="s">
        <v>187</v>
      </c>
      <c r="B188" s="152" t="s">
        <v>188</v>
      </c>
      <c r="C188" s="139" t="s">
        <v>168</v>
      </c>
      <c r="D188" s="153" t="s">
        <v>58</v>
      </c>
      <c r="E188" s="153"/>
      <c r="F188" s="154" t="s">
        <v>189</v>
      </c>
      <c r="G188" s="151" t="e" vm="189">
        <v>#VALUE!</v>
      </c>
      <c r="H188" s="168" t="s">
        <v>46</v>
      </c>
      <c r="I188" s="154" t="str" cm="1">
        <f t="array" ref="I188">_FV(G188,"Description")</f>
        <v>Celyad Oncology SA, formerly Celyad SA is a Belgium-based company. The Company is a clinical-stage biotechnology company focuses on the discovery and development of chimeric antigen receptor T cell (CAR T) therapies for cancer. The Company develops allogeneic and autologous CAR T cell therapy candidates for cancer patients with hematological malignancies and solid tumors. The Company's product, CYAD-101 is a NKG2D receptor-based CAR T, which incorporates non-gene edited allogeneic TIM technology, for the treatment of refractory metastatic colorectal cancer (mCRC). It also develops short hairpin RNA (shRNA)-based allogeneic CAR T candidate CYAD-211 for the treatment of relapsed or refractory multiple myeloma (r/r MM). Its autologous CAR T franchise is evaluating NKG2D receptor CAR T candidate CYAD-02 for the treatment of relapsed or refractory acute myeloid leukemia (r/r AML) and myelodysplastic syndromes (MDS).</v>
      </c>
      <c r="J188" s="125">
        <v>2.5999999999999999E-2</v>
      </c>
      <c r="K188" s="99" cm="1">
        <f t="array" ref="K188">_FV(G188,"Price")</f>
        <v>1.94</v>
      </c>
      <c r="L188" s="74" t="s">
        <v>47</v>
      </c>
      <c r="M188" s="155" t="e" cm="1" vm="105">
        <f t="array" ref="M188">_FV(G188,"Shares outstanding",TRUE)/1000000</f>
        <v>#VALUE!</v>
      </c>
      <c r="N188" s="156">
        <v>13.58</v>
      </c>
      <c r="O188" s="156" t="s">
        <v>59</v>
      </c>
      <c r="P188" s="102" t="s">
        <v>13764</v>
      </c>
      <c r="Q188" s="157" t="s">
        <v>14869</v>
      </c>
      <c r="R188" s="157" t="s">
        <v>17037</v>
      </c>
      <c r="S188" s="158" t="s">
        <v>14848</v>
      </c>
      <c r="T188" s="157" t="s">
        <v>17038</v>
      </c>
      <c r="U188" s="157" t="s">
        <v>17039</v>
      </c>
      <c r="V188" s="140" t="s">
        <v>17040</v>
      </c>
      <c r="W188" s="156" t="s">
        <v>14520</v>
      </c>
      <c r="X188" s="156">
        <v>1.71</v>
      </c>
      <c r="Y188" s="52" cm="1">
        <f t="array" ref="Y188">(K188-(_FV(G188,"52 week high",TRUE)))/(_FV(G188,"52 week high",TRUE))</f>
        <v>-0.48128342245989308</v>
      </c>
      <c r="Z188" s="52" cm="1">
        <f t="array" ref="Z188">(K188-(_FV(G188,"52 week low",TRUE)))/(_FV(G188,"52 week low",TRUE))</f>
        <v>3.2137271937445702</v>
      </c>
      <c r="AA188" s="8"/>
      <c r="AB188" s="55" t="str">
        <f t="shared" si="103"/>
        <v>Twitter</v>
      </c>
      <c r="AC188" s="55" t="str">
        <f t="shared" si="95"/>
        <v>Twitter</v>
      </c>
      <c r="AD188" s="56" t="str">
        <f>HYPERLINK(_xlfn.CONCAT("https://www.sec.gov/edgar/browse/?CIK=",(_xlfn.XLOOKUP(A188,CIK!$A$1:$A$99999,CIK!$B$1:$B$99999,,0))),"SEC")</f>
        <v>SEC</v>
      </c>
      <c r="AE188" s="55" t="str">
        <f t="shared" si="104"/>
        <v>BC</v>
      </c>
      <c r="AF188" s="56" t="str">
        <f t="shared" si="105"/>
        <v>News</v>
      </c>
      <c r="AG188" s="55" t="str">
        <f t="shared" si="106"/>
        <v>News</v>
      </c>
      <c r="AH188" s="56" t="str">
        <f t="shared" si="107"/>
        <v>News</v>
      </c>
      <c r="AI188" s="56" t="str">
        <f t="shared" si="108"/>
        <v>News</v>
      </c>
      <c r="AJ188" s="56" t="str">
        <f t="shared" si="109"/>
        <v>News</v>
      </c>
      <c r="AK188" s="55" t="str">
        <f t="shared" si="96"/>
        <v>News</v>
      </c>
      <c r="AL188" s="55" t="str">
        <f t="shared" si="110"/>
        <v>OC</v>
      </c>
      <c r="AM188" s="55" t="str">
        <f t="shared" si="111"/>
        <v>WW</v>
      </c>
      <c r="AN188" s="55" t="str">
        <f t="shared" si="112"/>
        <v>FIN</v>
      </c>
      <c r="AO188" s="55" t="str">
        <f t="shared" si="97"/>
        <v>OI</v>
      </c>
      <c r="AP188" s="55" t="str">
        <f t="shared" si="113"/>
        <v>IB</v>
      </c>
      <c r="AQ188" s="55" t="str">
        <f t="shared" si="98"/>
        <v>SI</v>
      </c>
      <c r="AR188" s="55" t="str">
        <f t="shared" si="99"/>
        <v>SS</v>
      </c>
      <c r="AS188" s="57" t="str">
        <f t="shared" si="100"/>
        <v>ROIC</v>
      </c>
      <c r="AT188" s="55" t="str">
        <f t="shared" si="101"/>
        <v>DR</v>
      </c>
      <c r="AU188" s="58" t="str">
        <f t="shared" si="102"/>
        <v>SOH</v>
      </c>
      <c r="AV188" s="55"/>
    </row>
    <row r="189" spans="1:48" s="64" customFormat="1" ht="14" customHeight="1" x14ac:dyDescent="0.2">
      <c r="A189" s="151" t="s">
        <v>536</v>
      </c>
      <c r="B189" s="152" t="s">
        <v>537</v>
      </c>
      <c r="C189" s="139" t="s">
        <v>523</v>
      </c>
      <c r="D189" s="153" t="s">
        <v>58</v>
      </c>
      <c r="E189" s="153">
        <v>0</v>
      </c>
      <c r="F189" s="154" t="s">
        <v>538</v>
      </c>
      <c r="G189" s="151" t="e" vm="190">
        <v>#VALUE!</v>
      </c>
      <c r="H189" s="168" t="s">
        <v>46</v>
      </c>
      <c r="I189" s="154" t="str" cm="1">
        <f t="array" ref="I189">_FV(G189,"Description")</f>
        <v>Athenex, Inc. is a clinical-stage biopharmaceutical company. The Company is focused on the discovery, development, and commercialization of next generation cell therapy drugs for the treatment of cancer. The Company operates through three segments: Oncology Innovation Platform, which is engaged in the research and development of its drugs; Commercial Platform, which is focused on the sales and marketing of its specialty drugs and the market development of its drugs; and Global Supply Chain Platform, providing sterile injectable drugs to hospital pharmacies across the U.S. The Company’s clinical pipeline in the Oncology Innovation Platform is derived from its technologies: Cell Therapy, based on natural killer T (NKT) cells, and Orascovery, based on a P-glycoprotein (P-gp) pump inhibitor. Its product candidates include KUR-501, KUR-502, and KUR-503. KUR-501 is an autologous product in which NKT cells are engineered with a chimeric antigen receptor (CAR) targeting GD2 (GINAKIT cells).</v>
      </c>
      <c r="J189" s="125" cm="1">
        <f t="array" ref="J189">_FV(G189,"Market cap",TRUE)/1000000000</f>
        <v>2.879031E-2</v>
      </c>
      <c r="K189" s="99" cm="1">
        <f t="array" ref="K189">_FV(G189,"Price")</f>
        <v>0.18290000000000001</v>
      </c>
      <c r="L189" s="74" t="s">
        <v>47</v>
      </c>
      <c r="M189" s="155" cm="1">
        <f t="array" ref="M189">_FV(G189,"Shares outstanding",TRUE)/1000000</f>
        <v>157.4101</v>
      </c>
      <c r="N189" s="156">
        <v>116.46</v>
      </c>
      <c r="O189" s="159">
        <v>3.27E-2</v>
      </c>
      <c r="P189" s="102" t="s">
        <v>13763</v>
      </c>
      <c r="Q189" s="157" t="s">
        <v>17027</v>
      </c>
      <c r="R189" s="157" t="s">
        <v>17028</v>
      </c>
      <c r="S189" s="158">
        <v>5.54</v>
      </c>
      <c r="T189" s="157" t="s">
        <v>17029</v>
      </c>
      <c r="U189" s="157" t="s">
        <v>17030</v>
      </c>
      <c r="V189" s="140" t="s">
        <v>17031</v>
      </c>
      <c r="W189" s="156" t="s">
        <v>14471</v>
      </c>
      <c r="X189" s="156">
        <v>1.49</v>
      </c>
      <c r="Y189" s="52" cm="1">
        <f t="array" ref="Y189">(K189-(_FV(G189,"52 week high",TRUE)))/(_FV(G189,"52 week high",TRUE))</f>
        <v>-0.84758333333333324</v>
      </c>
      <c r="Z189" s="52" cm="1">
        <f t="array" ref="Z189">(K189-(_FV(G189,"52 week low",TRUE)))/(_FV(G189,"52 week low",TRUE))</f>
        <v>0.54476351351351349</v>
      </c>
      <c r="AA189" s="8"/>
      <c r="AB189" s="55" t="str">
        <f t="shared" si="103"/>
        <v>Twitter</v>
      </c>
      <c r="AC189" s="55" t="str">
        <f t="shared" si="95"/>
        <v>Twitter</v>
      </c>
      <c r="AD189" s="56" t="str">
        <f>HYPERLINK(_xlfn.CONCAT("https://www.sec.gov/edgar/browse/?CIK=",(_xlfn.XLOOKUP(A189,CIK!$A$1:$A$99999,CIK!$B$1:$B$99999,,0))),"SEC")</f>
        <v>SEC</v>
      </c>
      <c r="AE189" s="55" t="str">
        <f t="shared" si="104"/>
        <v>BC</v>
      </c>
      <c r="AF189" s="56" t="str">
        <f t="shared" si="105"/>
        <v>News</v>
      </c>
      <c r="AG189" s="55" t="str">
        <f t="shared" si="106"/>
        <v>News</v>
      </c>
      <c r="AH189" s="56" t="str">
        <f t="shared" si="107"/>
        <v>News</v>
      </c>
      <c r="AI189" s="56" t="str">
        <f t="shared" si="108"/>
        <v>News</v>
      </c>
      <c r="AJ189" s="56" t="str">
        <f t="shared" si="109"/>
        <v>News</v>
      </c>
      <c r="AK189" s="55" t="str">
        <f t="shared" si="96"/>
        <v>News</v>
      </c>
      <c r="AL189" s="55" t="str">
        <f t="shared" si="110"/>
        <v>OC</v>
      </c>
      <c r="AM189" s="55" t="str">
        <f t="shared" si="111"/>
        <v>WW</v>
      </c>
      <c r="AN189" s="55" t="str">
        <f t="shared" si="112"/>
        <v>FIN</v>
      </c>
      <c r="AO189" s="55" t="str">
        <f t="shared" si="97"/>
        <v>OI</v>
      </c>
      <c r="AP189" s="55" t="str">
        <f t="shared" si="113"/>
        <v>IB</v>
      </c>
      <c r="AQ189" s="55" t="str">
        <f t="shared" si="98"/>
        <v>SI</v>
      </c>
      <c r="AR189" s="55" t="str">
        <f t="shared" si="99"/>
        <v>SS</v>
      </c>
      <c r="AS189" s="57" t="str">
        <f t="shared" si="100"/>
        <v>ROIC</v>
      </c>
      <c r="AT189" s="55" t="str">
        <f t="shared" si="101"/>
        <v>DR</v>
      </c>
      <c r="AU189" s="58" t="str">
        <f t="shared" si="102"/>
        <v>SOH</v>
      </c>
      <c r="AV189" s="55"/>
    </row>
    <row r="190" spans="1:48" s="64" customFormat="1" ht="14" customHeight="1" x14ac:dyDescent="0.2">
      <c r="A190" s="151" t="s">
        <v>203</v>
      </c>
      <c r="B190" s="152" t="s">
        <v>204</v>
      </c>
      <c r="C190" s="139" t="s">
        <v>205</v>
      </c>
      <c r="D190" s="153"/>
      <c r="E190" s="153"/>
      <c r="F190" s="154" t="s">
        <v>17224</v>
      </c>
      <c r="G190" s="151" t="e" vm="191">
        <v>#VALUE!</v>
      </c>
      <c r="H190" s="168" t="s">
        <v>46</v>
      </c>
      <c r="I190" s="154" t="str" cm="1">
        <f t="array" ref="I190">_FV(G190,"Description")</f>
        <v>CASI Pharmaceuticals, Inc. is a biopharmaceutical company. The Company is focused on developing and commercializing therapeutics and pharmaceutical products in China, the United States and throughout the world. It is also focused on acquiring, developing, and commercializing products that augment its hematology-oncology therapeutic focus as well as other areas of unmet medical need. The Company’s operations in China are conducted primarily through its subsidiaries, which include CASI Pharmaceuticals (China) Co., Ltd. (CASI China), which is wholly owned and is located in Beijing, China, and CASI Pharmaceuticals (Wuxi) Co., Ltd. (CASI Wuxi), which is located in Wuxi, China. Its commercial product, EVOMELA, is developed for use as a conditioning treatment prior to stem cell transplantation and as a palliative treatment for patients with multiple myeloma. The Company’s other core hematology/oncology assets in its pipeline include CNCT19, BI-1206, CB-5339 and CID-103.</v>
      </c>
      <c r="J190" s="125" cm="1">
        <f t="array" ref="J190">_FV(G190,"Market cap",TRUE)/1000000000</f>
        <v>2.7076197999999999E-2</v>
      </c>
      <c r="K190" s="99" cm="1">
        <f t="array" ref="K190">_FV(G190,"Price")</f>
        <v>1.99</v>
      </c>
      <c r="L190" s="74" t="s">
        <v>47</v>
      </c>
      <c r="M190" s="155" cm="1">
        <f t="array" ref="M190">_FV(G190,"Shares outstanding",TRUE)/1000000</f>
        <v>13.60613</v>
      </c>
      <c r="N190" s="156">
        <v>8.27</v>
      </c>
      <c r="O190" s="159">
        <v>1.8499999999999999E-2</v>
      </c>
      <c r="P190" s="102" t="s">
        <v>13933</v>
      </c>
      <c r="Q190" s="157" t="s">
        <v>17043</v>
      </c>
      <c r="R190" s="157" t="s">
        <v>17044</v>
      </c>
      <c r="S190" s="158">
        <v>12.03</v>
      </c>
      <c r="T190" s="157" t="s">
        <v>17045</v>
      </c>
      <c r="U190" s="157" t="s">
        <v>15575</v>
      </c>
      <c r="V190" s="140" t="s">
        <v>14848</v>
      </c>
      <c r="W190" s="156" t="s">
        <v>2648</v>
      </c>
      <c r="X190" s="156">
        <v>1.87</v>
      </c>
      <c r="Y190" s="52" cm="1">
        <f t="array" ref="Y190">(K190-(_FV(G190,"52 week high",TRUE)))/(_FV(G190,"52 week high",TRUE))</f>
        <v>-0.80679611650485439</v>
      </c>
      <c r="Z190" s="52" cm="1">
        <f t="array" ref="Z190">(K190-(_FV(G190,"52 week low",TRUE)))/(_FV(G190,"52 week low",TRUE))</f>
        <v>0.3724137931034483</v>
      </c>
      <c r="AA190" s="8"/>
      <c r="AB190" s="55" t="str">
        <f t="shared" si="103"/>
        <v>Twitter</v>
      </c>
      <c r="AC190" s="55" t="str">
        <f t="shared" si="95"/>
        <v>Twitter</v>
      </c>
      <c r="AD190" s="56" t="str">
        <f>HYPERLINK(_xlfn.CONCAT("https://www.sec.gov/edgar/browse/?CIK=",(_xlfn.XLOOKUP(A190,CIK!$A$1:$A$99999,CIK!$B$1:$B$99999,,0))),"SEC")</f>
        <v>SEC</v>
      </c>
      <c r="AE190" s="55" t="str">
        <f t="shared" si="104"/>
        <v>BC</v>
      </c>
      <c r="AF190" s="56" t="str">
        <f t="shared" si="105"/>
        <v>News</v>
      </c>
      <c r="AG190" s="55" t="str">
        <f t="shared" si="106"/>
        <v>News</v>
      </c>
      <c r="AH190" s="56" t="str">
        <f t="shared" si="107"/>
        <v>News</v>
      </c>
      <c r="AI190" s="56" t="str">
        <f t="shared" si="108"/>
        <v>News</v>
      </c>
      <c r="AJ190" s="56" t="str">
        <f t="shared" si="109"/>
        <v>News</v>
      </c>
      <c r="AK190" s="55" t="str">
        <f t="shared" si="96"/>
        <v>News</v>
      </c>
      <c r="AL190" s="55" t="str">
        <f t="shared" si="110"/>
        <v>OC</v>
      </c>
      <c r="AM190" s="55" t="str">
        <f t="shared" si="111"/>
        <v>WW</v>
      </c>
      <c r="AN190" s="55" t="str">
        <f t="shared" si="112"/>
        <v>FIN</v>
      </c>
      <c r="AO190" s="55" t="str">
        <f t="shared" si="97"/>
        <v>OI</v>
      </c>
      <c r="AP190" s="55" t="str">
        <f t="shared" si="113"/>
        <v>IB</v>
      </c>
      <c r="AQ190" s="55" t="str">
        <f t="shared" si="98"/>
        <v>SI</v>
      </c>
      <c r="AR190" s="55" t="str">
        <f t="shared" si="99"/>
        <v>SS</v>
      </c>
      <c r="AS190" s="57" t="str">
        <f t="shared" si="100"/>
        <v>ROIC</v>
      </c>
      <c r="AT190" s="55" t="str">
        <f t="shared" si="101"/>
        <v>DR</v>
      </c>
      <c r="AU190" s="58" t="str">
        <f t="shared" si="102"/>
        <v>SOH</v>
      </c>
      <c r="AV190" s="55"/>
    </row>
    <row r="191" spans="1:48" s="64" customFormat="1" ht="14" customHeight="1" x14ac:dyDescent="0.2">
      <c r="A191" s="151" t="s">
        <v>71</v>
      </c>
      <c r="B191" s="152" t="s">
        <v>72</v>
      </c>
      <c r="C191" s="139" t="s">
        <v>44</v>
      </c>
      <c r="D191" s="153"/>
      <c r="E191" s="153"/>
      <c r="F191" s="154" t="s">
        <v>73</v>
      </c>
      <c r="G191" s="151" t="e" vm="192">
        <v>#VALUE!</v>
      </c>
      <c r="H191" s="168" t="s">
        <v>46</v>
      </c>
      <c r="I191" s="154" t="str" cm="1">
        <f t="array" ref="I191">_FV(G191,"Description")</f>
        <v>Harpoon Therapeutics, Inc. is a clinical-stage immunotherapy company. The Company is engaged in the developing a T cell engager that harness the power of the body’s immune system to treat patients suffering from cancer and other diseases. It is developing a pipeline of T cell engagers using its TriTACs, focused on the treatment of solid tumors and hematologic malignancies. It has also nominated its clinical candidate using its ProTriTAC platform, a prodrug version of its TriTAC platform, designed to expand the target space for T cell engagers and bring the benefits of TriTACs to the patients. The Company’s TriTAC product candidates include HPN328, HPN217 and HPN536. The Company’s ProTriTAC product candidate include HPN601. T cell engagers are engineered proteins that direct a patient’s own T cells to kill target cells that express specific proteins, or antigens, carried by the target cells.</v>
      </c>
      <c r="J191" s="125" cm="1">
        <f t="array" ref="J191">_FV(G191,"Market cap",TRUE)/1000000000</f>
        <v>2.868308E-2</v>
      </c>
      <c r="K191" s="99" cm="1">
        <f t="array" ref="K191">_FV(G191,"Price")</f>
        <v>0.86319999999999997</v>
      </c>
      <c r="L191" s="74" t="s">
        <v>47</v>
      </c>
      <c r="M191" s="155" cm="1">
        <f t="array" ref="M191">_FV(G191,"Shares outstanding",TRUE)/1000000</f>
        <v>33.22878</v>
      </c>
      <c r="N191" s="156">
        <v>18.12</v>
      </c>
      <c r="O191" s="159">
        <v>6.7900000000000002E-2</v>
      </c>
      <c r="P191" s="102" t="s">
        <v>13760</v>
      </c>
      <c r="Q191" s="157" t="s">
        <v>16555</v>
      </c>
      <c r="R191" s="157" t="s">
        <v>17046</v>
      </c>
      <c r="S191" s="158">
        <v>5.1100000000000003</v>
      </c>
      <c r="T191" s="157" t="s">
        <v>17047</v>
      </c>
      <c r="U191" s="157" t="s">
        <v>17048</v>
      </c>
      <c r="V191" s="140" t="s">
        <v>14848</v>
      </c>
      <c r="W191" s="156" t="s">
        <v>14374</v>
      </c>
      <c r="X191" s="156">
        <v>1.28</v>
      </c>
      <c r="Y191" s="52" cm="1">
        <f t="array" ref="Y191">(K191-(_FV(G191,"52 week high",TRUE)))/(_FV(G191,"52 week high",TRUE))</f>
        <v>-0.86077419354838713</v>
      </c>
      <c r="Z191" s="52" cm="1">
        <f t="array" ref="Z191">(K191-(_FV(G191,"52 week low",TRUE)))/(_FV(G191,"52 week low",TRUE))</f>
        <v>0.47379204370838307</v>
      </c>
      <c r="AA191" s="8"/>
      <c r="AB191" s="55" t="str">
        <f t="shared" si="103"/>
        <v>Twitter</v>
      </c>
      <c r="AC191" s="55" t="str">
        <f t="shared" si="95"/>
        <v>Twitter</v>
      </c>
      <c r="AD191" s="56" t="str">
        <f>HYPERLINK(_xlfn.CONCAT("https://www.sec.gov/edgar/browse/?CIK=",(_xlfn.XLOOKUP(A191,CIK!$A$1:$A$99999,CIK!$B$1:$B$99999,,0))),"SEC")</f>
        <v>SEC</v>
      </c>
      <c r="AE191" s="55" t="str">
        <f t="shared" si="104"/>
        <v>BC</v>
      </c>
      <c r="AF191" s="56" t="str">
        <f t="shared" si="105"/>
        <v>News</v>
      </c>
      <c r="AG191" s="55" t="str">
        <f t="shared" si="106"/>
        <v>News</v>
      </c>
      <c r="AH191" s="56" t="str">
        <f t="shared" si="107"/>
        <v>News</v>
      </c>
      <c r="AI191" s="56" t="str">
        <f t="shared" si="108"/>
        <v>News</v>
      </c>
      <c r="AJ191" s="56" t="str">
        <f t="shared" si="109"/>
        <v>News</v>
      </c>
      <c r="AK191" s="55" t="str">
        <f t="shared" si="96"/>
        <v>News</v>
      </c>
      <c r="AL191" s="55" t="str">
        <f t="shared" si="110"/>
        <v>OC</v>
      </c>
      <c r="AM191" s="55" t="str">
        <f t="shared" si="111"/>
        <v>WW</v>
      </c>
      <c r="AN191" s="55" t="str">
        <f t="shared" si="112"/>
        <v>FIN</v>
      </c>
      <c r="AO191" s="55" t="str">
        <f t="shared" si="97"/>
        <v>OI</v>
      </c>
      <c r="AP191" s="55" t="str">
        <f t="shared" si="113"/>
        <v>IB</v>
      </c>
      <c r="AQ191" s="55" t="str">
        <f t="shared" si="98"/>
        <v>SI</v>
      </c>
      <c r="AR191" s="55" t="str">
        <f t="shared" si="99"/>
        <v>SS</v>
      </c>
      <c r="AS191" s="57" t="str">
        <f t="shared" si="100"/>
        <v>ROIC</v>
      </c>
      <c r="AT191" s="55" t="str">
        <f t="shared" si="101"/>
        <v>DR</v>
      </c>
      <c r="AU191" s="58" t="str">
        <f t="shared" si="102"/>
        <v>SOH</v>
      </c>
      <c r="AV191" s="55"/>
    </row>
    <row r="192" spans="1:48" s="64" customFormat="1" ht="15" customHeight="1" x14ac:dyDescent="0.2">
      <c r="A192" s="151" t="s">
        <v>496</v>
      </c>
      <c r="B192" s="152" t="s">
        <v>497</v>
      </c>
      <c r="C192" s="139" t="s">
        <v>498</v>
      </c>
      <c r="D192" s="153" t="s">
        <v>58</v>
      </c>
      <c r="E192" s="153">
        <v>2</v>
      </c>
      <c r="F192" s="151" t="s">
        <v>499</v>
      </c>
      <c r="G192" s="151" t="e" vm="193">
        <v>#VALUE!</v>
      </c>
      <c r="H192" s="168" t="s">
        <v>46</v>
      </c>
      <c r="I192" s="154" t="str" cm="1">
        <f t="array" ref="I192">_FV(G192,"Description")</f>
        <v>Marker Therapeutics, Inc. is a clinical-stage immuno-oncology company. The Company specializes in the development and commercialization of T cell-based immunotherapies and peptide-based vaccines for the treatment of hematological malignancies and solid tumor indications. The Company has developed its lead product candidates from its MultiTAA-specific T cell technology, which is based on the selective expansion of non-engineered, tumor-specific T cells that recognize tumor associated antigens (TAAs), which are tumor targets, and then kill tumor cells expressing those targets. It has three MultiTAA-specific T cell therapies through clinical development, which include Autologous MultiTAA-specific T cell therapies, Allogeneic MultiTAA-specific T cell therapies and Off-the-shelf MultiTAA-specific T cell therapies. The Company is focused on developing MT-601 for the treatment of advanced unresectable pancreatic cancer.</v>
      </c>
      <c r="J192" s="125" cm="1">
        <f t="array" ref="J192">_FV(G192,"Market cap",TRUE)/1000000000</f>
        <v>2.7587730000000001E-2</v>
      </c>
      <c r="K192" s="99" cm="1">
        <f t="array" ref="K192">_FV(G192,"Price")</f>
        <v>0.33</v>
      </c>
      <c r="L192" s="74" t="s">
        <v>47</v>
      </c>
      <c r="M192" s="155" cm="1">
        <f t="array" ref="M192">_FV(G192,"Shares outstanding",TRUE)/1000000</f>
        <v>83.599189999999993</v>
      </c>
      <c r="N192" s="156">
        <v>62.08</v>
      </c>
      <c r="O192" s="159">
        <v>1.23E-2</v>
      </c>
      <c r="P192" s="102" t="s">
        <v>14127</v>
      </c>
      <c r="Q192" s="157" t="s">
        <v>17049</v>
      </c>
      <c r="R192" s="157" t="s">
        <v>17050</v>
      </c>
      <c r="S192" s="158">
        <v>13.73</v>
      </c>
      <c r="T192" s="157" t="s">
        <v>17051</v>
      </c>
      <c r="U192" s="157" t="s">
        <v>17052</v>
      </c>
      <c r="V192" s="140" t="s">
        <v>17053</v>
      </c>
      <c r="W192" s="156" t="s">
        <v>14441</v>
      </c>
      <c r="X192" s="156">
        <v>1.99</v>
      </c>
      <c r="Y192" s="52" cm="1">
        <f t="array" ref="Y192">(K192-(_FV(G192,"52 week high",TRUE)))/(_FV(G192,"52 week high",TRUE))</f>
        <v>-0.36538461538461536</v>
      </c>
      <c r="Z192" s="52" cm="1">
        <f t="array" ref="Z192">(K192-(_FV(G192,"52 week low",TRUE)))/(_FV(G192,"52 week low",TRUE))</f>
        <v>0.50000000000000011</v>
      </c>
      <c r="AA192" s="8"/>
      <c r="AB192" s="55" t="str">
        <f t="shared" si="103"/>
        <v>Twitter</v>
      </c>
      <c r="AC192" s="55" t="str">
        <f t="shared" si="95"/>
        <v>Twitter</v>
      </c>
      <c r="AD192" s="56" t="str">
        <f>HYPERLINK(_xlfn.CONCAT("https://www.sec.gov/edgar/browse/?CIK=",(_xlfn.XLOOKUP(A192,CIK!$A$1:$A$99999,CIK!$B$1:$B$99999,,0))),"SEC")</f>
        <v>SEC</v>
      </c>
      <c r="AE192" s="55" t="str">
        <f t="shared" si="104"/>
        <v>BC</v>
      </c>
      <c r="AF192" s="56" t="str">
        <f t="shared" si="105"/>
        <v>News</v>
      </c>
      <c r="AG192" s="55" t="str">
        <f t="shared" si="106"/>
        <v>News</v>
      </c>
      <c r="AH192" s="56" t="str">
        <f t="shared" si="107"/>
        <v>News</v>
      </c>
      <c r="AI192" s="56" t="str">
        <f t="shared" si="108"/>
        <v>News</v>
      </c>
      <c r="AJ192" s="56" t="str">
        <f t="shared" si="109"/>
        <v>News</v>
      </c>
      <c r="AK192" s="55" t="str">
        <f t="shared" si="96"/>
        <v>News</v>
      </c>
      <c r="AL192" s="55" t="str">
        <f t="shared" si="110"/>
        <v>OC</v>
      </c>
      <c r="AM192" s="55" t="str">
        <f t="shared" si="111"/>
        <v>WW</v>
      </c>
      <c r="AN192" s="55" t="str">
        <f t="shared" si="112"/>
        <v>FIN</v>
      </c>
      <c r="AO192" s="55" t="str">
        <f t="shared" si="97"/>
        <v>OI</v>
      </c>
      <c r="AP192" s="55" t="str">
        <f t="shared" si="113"/>
        <v>IB</v>
      </c>
      <c r="AQ192" s="55" t="str">
        <f t="shared" si="98"/>
        <v>SI</v>
      </c>
      <c r="AR192" s="55" t="str">
        <f t="shared" si="99"/>
        <v>SS</v>
      </c>
      <c r="AS192" s="57" t="str">
        <f t="shared" si="100"/>
        <v>ROIC</v>
      </c>
      <c r="AT192" s="55" t="str">
        <f t="shared" si="101"/>
        <v>DR</v>
      </c>
      <c r="AU192" s="58" t="str">
        <f t="shared" si="102"/>
        <v>SOH</v>
      </c>
      <c r="AV192" s="55"/>
    </row>
    <row r="193" spans="1:48" s="64" customFormat="1" ht="14" customHeight="1" x14ac:dyDescent="0.2">
      <c r="A193" s="151" t="s">
        <v>92</v>
      </c>
      <c r="B193" s="152" t="s">
        <v>93</v>
      </c>
      <c r="C193" s="139" t="s">
        <v>94</v>
      </c>
      <c r="D193" s="153"/>
      <c r="E193" s="153"/>
      <c r="F193" s="154"/>
      <c r="G193" s="151" t="e" vm="194">
        <v>#VALUE!</v>
      </c>
      <c r="H193" s="168" t="s">
        <v>46</v>
      </c>
      <c r="I193" s="154" t="str" cm="1">
        <f t="array" ref="I193">_FV(G193,"Description")</f>
        <v>Elevation Oncology, Inc. is a clinical-stage biopharmaceutical company. The Company is focused on the development of targeted therapeutics for the treatment of cancer in genomically-defined patient populations. It focuses on identifying oncogenic drivers with other driver alterations and in the conduct of clinical trials. Its lead drug development candidate, seribantumab, is an Anti-HER3 monoclonal antibody and potential targeted therapy for solid tumors driven by neuregulin-1 (NRG1) fusions, which are genomic alterations that are identified as oncogenic driver alterations. Its NRG1 is the primary activating ligand of HER3. The Company's clinical trial, CRESTONE, is a Phase II study of seribantumab in cancer patients with a solid tumor of any origin that expresses a genomic change called an NRG1 fusion.</v>
      </c>
      <c r="J193" s="125" cm="1">
        <f t="array" ref="J193">_FV(G193,"Market cap",TRUE)/1000000000</f>
        <v>2.6912419999999999E-2</v>
      </c>
      <c r="K193" s="99" cm="1">
        <f t="array" ref="K193">_FV(G193,"Price")</f>
        <v>1.1499999999999999</v>
      </c>
      <c r="L193" s="74" t="s">
        <v>47</v>
      </c>
      <c r="M193" s="155" cm="1">
        <f t="array" ref="M193">_FV(G193,"Shares outstanding",TRUE)/1000000</f>
        <v>23.300799999999999</v>
      </c>
      <c r="N193" s="156">
        <v>9</v>
      </c>
      <c r="O193" s="159">
        <v>2.8999999999999998E-3</v>
      </c>
      <c r="P193" s="102" t="s">
        <v>14302</v>
      </c>
      <c r="Q193" s="157" t="s">
        <v>17054</v>
      </c>
      <c r="R193" s="157" t="s">
        <v>17055</v>
      </c>
      <c r="S193" s="158">
        <v>4.16</v>
      </c>
      <c r="T193" s="157" t="s">
        <v>17056</v>
      </c>
      <c r="U193" s="157" t="s">
        <v>17057</v>
      </c>
      <c r="V193" s="140" t="s">
        <v>14848</v>
      </c>
      <c r="W193" s="156" t="s">
        <v>14398</v>
      </c>
      <c r="X193" s="156">
        <v>7.29</v>
      </c>
      <c r="Y193" s="52" cm="1">
        <f t="array" ref="Y193">(K193-(_FV(G193,"52 week high",TRUE)))/(_FV(G193,"52 week high",TRUE))</f>
        <v>-0.8057432432432432</v>
      </c>
      <c r="Z193" s="52" cm="1">
        <f t="array" ref="Z193">(K193-(_FV(G193,"52 week low",TRUE)))/(_FV(G193,"52 week low",TRUE))</f>
        <v>0.59081477382763858</v>
      </c>
      <c r="AA193" s="8"/>
      <c r="AB193" s="55" t="str">
        <f t="shared" si="103"/>
        <v>Twitter</v>
      </c>
      <c r="AC193" s="55" t="str">
        <f t="shared" si="95"/>
        <v>Twitter</v>
      </c>
      <c r="AD193" s="56" t="str">
        <f>HYPERLINK(_xlfn.CONCAT("https://www.sec.gov/edgar/browse/?CIK=",(_xlfn.XLOOKUP(A193,CIK!$A$1:$A$99999,CIK!$B$1:$B$99999,,0))),"SEC")</f>
        <v>SEC</v>
      </c>
      <c r="AE193" s="55" t="str">
        <f t="shared" si="104"/>
        <v>BC</v>
      </c>
      <c r="AF193" s="56" t="str">
        <f t="shared" si="105"/>
        <v>News</v>
      </c>
      <c r="AG193" s="55" t="str">
        <f t="shared" si="106"/>
        <v>News</v>
      </c>
      <c r="AH193" s="56" t="str">
        <f t="shared" si="107"/>
        <v>News</v>
      </c>
      <c r="AI193" s="56" t="str">
        <f t="shared" si="108"/>
        <v>News</v>
      </c>
      <c r="AJ193" s="56" t="str">
        <f t="shared" si="109"/>
        <v>News</v>
      </c>
      <c r="AK193" s="55" t="str">
        <f t="shared" si="96"/>
        <v>News</v>
      </c>
      <c r="AL193" s="55" t="str">
        <f t="shared" si="110"/>
        <v>OC</v>
      </c>
      <c r="AM193" s="55" t="str">
        <f t="shared" si="111"/>
        <v>WW</v>
      </c>
      <c r="AN193" s="55" t="str">
        <f t="shared" si="112"/>
        <v>FIN</v>
      </c>
      <c r="AO193" s="55" t="str">
        <f t="shared" si="97"/>
        <v>OI</v>
      </c>
      <c r="AP193" s="55" t="str">
        <f t="shared" si="113"/>
        <v>IB</v>
      </c>
      <c r="AQ193" s="55" t="str">
        <f t="shared" si="98"/>
        <v>SI</v>
      </c>
      <c r="AR193" s="55" t="str">
        <f t="shared" si="99"/>
        <v>SS</v>
      </c>
      <c r="AS193" s="57" t="str">
        <f t="shared" si="100"/>
        <v>ROIC</v>
      </c>
      <c r="AT193" s="55" t="str">
        <f t="shared" si="101"/>
        <v>DR</v>
      </c>
      <c r="AU193" s="58" t="str">
        <f t="shared" si="102"/>
        <v>SOH</v>
      </c>
      <c r="AV193" s="55"/>
    </row>
    <row r="194" spans="1:48" s="64" customFormat="1" ht="14" customHeight="1" x14ac:dyDescent="0.2">
      <c r="A194" s="151" t="s">
        <v>316</v>
      </c>
      <c r="B194" s="152" t="s">
        <v>317</v>
      </c>
      <c r="C194" s="139" t="s">
        <v>318</v>
      </c>
      <c r="D194" s="153"/>
      <c r="E194" s="153">
        <v>0</v>
      </c>
      <c r="F194" s="154" t="s">
        <v>319</v>
      </c>
      <c r="G194" s="151" t="e" vm="195">
        <v>#VALUE!</v>
      </c>
      <c r="H194" s="168" t="s">
        <v>46</v>
      </c>
      <c r="I194" s="154" t="str" cm="1">
        <f t="array" ref="I194">_FV(G194,"Description")</f>
        <v>Molecular Templates, Inc. is a clinical stage biopharmaceutical company that is focused on the discovery and development of differentiated, targeted, biologic therapeutics for cancer and other serious diseases. The Company utilizes its biologic drug platform to design and generate engineered toxin bodies (ETBs). ETBs use a genetically engineered version of the Shiga-like Toxin A subunit (SLTA), a ribosome inactivating bacterial protein. The Company is developing ETBs for various targets, including CD20, CD38, HER2, and PD-L1. CD20 is central to B cell malignancies and is clinically validated as a target for the treatment of lymphomas and autoimmune disease. CD38 has been validated as a clinical target in the treatment of multiple myeloma. HER2 is clinically validated as a target for the treatment of solid tumors including breast and gastric cancer. PD-L1 is central to immune checkpoint pathways and is a target expressed in a variety of solid tumor cancers.</v>
      </c>
      <c r="J194" s="125" cm="1">
        <f t="array" ref="J194">_FV(G194,"Market cap",TRUE)/1000000000</f>
        <v>2.8175820000000001E-2</v>
      </c>
      <c r="K194" s="99" cm="1">
        <f t="array" ref="K194">_FV(G194,"Price")</f>
        <v>0.5</v>
      </c>
      <c r="L194" s="74" t="s">
        <v>47</v>
      </c>
      <c r="M194" s="155" cm="1">
        <f t="array" ref="M194">_FV(G194,"Shares outstanding",TRUE)/1000000</f>
        <v>56.351649999999999</v>
      </c>
      <c r="N194" s="156">
        <v>38.159999999999997</v>
      </c>
      <c r="O194" s="159">
        <v>1.2999999999999999E-2</v>
      </c>
      <c r="P194" s="102" t="s">
        <v>14073</v>
      </c>
      <c r="Q194" s="157" t="s">
        <v>15799</v>
      </c>
      <c r="R194" s="157" t="s">
        <v>17065</v>
      </c>
      <c r="S194" s="158">
        <v>6.59</v>
      </c>
      <c r="T194" s="157" t="s">
        <v>17066</v>
      </c>
      <c r="U194" s="157" t="s">
        <v>17067</v>
      </c>
      <c r="V194" s="140" t="s">
        <v>14848</v>
      </c>
      <c r="W194" s="156" t="s">
        <v>1914</v>
      </c>
      <c r="X194" s="156">
        <v>1.74</v>
      </c>
      <c r="Y194" s="52" cm="1">
        <f t="array" ref="Y194">(K194-(_FV(G194,"52 week high",TRUE)))/(_FV(G194,"52 week high",TRUE))</f>
        <v>-7.6979878161343843E-2</v>
      </c>
      <c r="Z194" s="52" cm="1">
        <f t="array" ref="Z194">(K194-(_FV(G194,"52 week low",TRUE)))/(_FV(G194,"52 week low",TRUE))</f>
        <v>0.61290322580645162</v>
      </c>
      <c r="AA194" s="8"/>
      <c r="AB194" s="55" t="str">
        <f t="shared" si="103"/>
        <v>Twitter</v>
      </c>
      <c r="AC194" s="55" t="str">
        <f t="shared" si="95"/>
        <v>Twitter</v>
      </c>
      <c r="AD194" s="56" t="str">
        <f>HYPERLINK(_xlfn.CONCAT("https://www.sec.gov/edgar/browse/?CIK=",(_xlfn.XLOOKUP(A194,CIK!$A$1:$A$99999,CIK!$B$1:$B$99999,,0))),"SEC")</f>
        <v>SEC</v>
      </c>
      <c r="AE194" s="55" t="str">
        <f t="shared" si="104"/>
        <v>BC</v>
      </c>
      <c r="AF194" s="56" t="str">
        <f t="shared" si="105"/>
        <v>News</v>
      </c>
      <c r="AG194" s="55" t="str">
        <f t="shared" si="106"/>
        <v>News</v>
      </c>
      <c r="AH194" s="56" t="str">
        <f t="shared" si="107"/>
        <v>News</v>
      </c>
      <c r="AI194" s="56" t="str">
        <f t="shared" si="108"/>
        <v>News</v>
      </c>
      <c r="AJ194" s="56" t="str">
        <f t="shared" si="109"/>
        <v>News</v>
      </c>
      <c r="AK194" s="55" t="str">
        <f t="shared" si="96"/>
        <v>News</v>
      </c>
      <c r="AL194" s="55" t="str">
        <f t="shared" si="110"/>
        <v>OC</v>
      </c>
      <c r="AM194" s="55" t="str">
        <f t="shared" si="111"/>
        <v>WW</v>
      </c>
      <c r="AN194" s="55" t="str">
        <f t="shared" si="112"/>
        <v>FIN</v>
      </c>
      <c r="AO194" s="55" t="str">
        <f t="shared" si="97"/>
        <v>OI</v>
      </c>
      <c r="AP194" s="55" t="str">
        <f t="shared" si="113"/>
        <v>IB</v>
      </c>
      <c r="AQ194" s="55" t="str">
        <f t="shared" si="98"/>
        <v>SI</v>
      </c>
      <c r="AR194" s="55" t="str">
        <f t="shared" si="99"/>
        <v>SS</v>
      </c>
      <c r="AS194" s="57" t="str">
        <f t="shared" si="100"/>
        <v>ROIC</v>
      </c>
      <c r="AT194" s="55" t="str">
        <f t="shared" si="101"/>
        <v>DR</v>
      </c>
      <c r="AU194" s="58" t="str">
        <f t="shared" si="102"/>
        <v>SOH</v>
      </c>
      <c r="AV194" s="55"/>
    </row>
    <row r="195" spans="1:48" s="64" customFormat="1" ht="14" customHeight="1" x14ac:dyDescent="0.2">
      <c r="A195" s="151" t="s">
        <v>421</v>
      </c>
      <c r="B195" s="152" t="s">
        <v>422</v>
      </c>
      <c r="C195" s="139" t="s">
        <v>414</v>
      </c>
      <c r="D195" s="153"/>
      <c r="E195" s="153"/>
      <c r="F195" s="154" t="s">
        <v>17223</v>
      </c>
      <c r="G195" s="151" t="e" vm="196">
        <v>#VALUE!</v>
      </c>
      <c r="H195" s="168" t="s">
        <v>46</v>
      </c>
      <c r="I195" s="154" t="str" cm="1">
        <f t="array" ref="I195">_FV(G195,"Description")</f>
        <v>Neoleukin Therapeutics, Inc. is a biopharmaceutical company. The Company is engaged in providing immunotherapies for cancer, inflammation, and autoimmunity using de novo protein design technology. The Company's lead product candidate, NL-201, is an interleukin-2 (IL-2)/ interleukin-15 (IL-15) immunotherapy designed to eliminate binding to the alpha subunit of the IL-2 receptor (also known as CD25) while enhancing binding to the beta and gamma subunits. NL-201 is designed to mimic the therapeutic activity of the cytokines IL-2 and IL-15 for the treatment of various types of cancer, including renal cell carcinoma (RCC), melanoma and hematological malignancies. Its Neoleukin platform uses a set of advanced computational algorithms and methods to design functional de novo proteins. NL-201 holds promise in combination with cell therapy to expand and maintain populations of transplanted CAR-T and natural killer (NK) cells.</v>
      </c>
      <c r="J195" s="125" cm="1">
        <f t="array" ref="J195">_FV(G195,"Market cap",TRUE)/1000000000</f>
        <v>2.454727E-2</v>
      </c>
      <c r="K195" s="99" cm="1">
        <f t="array" ref="K195">_FV(G195,"Price")</f>
        <v>0.57630000000000003</v>
      </c>
      <c r="L195" s="74" t="s">
        <v>47</v>
      </c>
      <c r="M195" s="155" cm="1">
        <f t="array" ref="M195">_FV(G195,"Shares outstanding",TRUE)/1000000</f>
        <v>42.5946</v>
      </c>
      <c r="N195" s="156">
        <v>23.92</v>
      </c>
      <c r="O195" s="159">
        <v>1.15E-2</v>
      </c>
      <c r="P195" s="102" t="s">
        <v>14157</v>
      </c>
      <c r="Q195" s="157" t="s">
        <v>17058</v>
      </c>
      <c r="R195" s="157" t="s">
        <v>17059</v>
      </c>
      <c r="S195" s="158">
        <v>31.35</v>
      </c>
      <c r="T195" s="157" t="s">
        <v>17060</v>
      </c>
      <c r="U195" s="157" t="s">
        <v>17061</v>
      </c>
      <c r="V195" s="140" t="s">
        <v>14848</v>
      </c>
      <c r="W195" s="156" t="s">
        <v>14407</v>
      </c>
      <c r="X195" s="156">
        <v>10.63</v>
      </c>
      <c r="Y195" s="52" cm="1">
        <f t="array" ref="Y195">(K195-(_FV(G195,"52 week high",TRUE)))/(_FV(G195,"52 week high",TRUE))</f>
        <v>-0.84992187500000005</v>
      </c>
      <c r="Z195" s="52" cm="1">
        <f t="array" ref="Z195">(K195-(_FV(G195,"52 week low",TRUE)))/(_FV(G195,"52 week low",TRUE))</f>
        <v>0.53680000000000005</v>
      </c>
      <c r="AA195" s="8"/>
      <c r="AB195" s="55" t="str">
        <f t="shared" si="103"/>
        <v>Twitter</v>
      </c>
      <c r="AC195" s="55" t="str">
        <f t="shared" si="95"/>
        <v>Twitter</v>
      </c>
      <c r="AD195" s="56" t="str">
        <f>HYPERLINK(_xlfn.CONCAT("https://www.sec.gov/edgar/browse/?CIK=",(_xlfn.XLOOKUP(A195,CIK!$A$1:$A$99999,CIK!$B$1:$B$99999,,0))),"SEC")</f>
        <v>SEC</v>
      </c>
      <c r="AE195" s="55" t="str">
        <f t="shared" si="104"/>
        <v>BC</v>
      </c>
      <c r="AF195" s="56" t="str">
        <f t="shared" si="105"/>
        <v>News</v>
      </c>
      <c r="AG195" s="55" t="str">
        <f t="shared" si="106"/>
        <v>News</v>
      </c>
      <c r="AH195" s="56" t="str">
        <f t="shared" si="107"/>
        <v>News</v>
      </c>
      <c r="AI195" s="56" t="str">
        <f t="shared" si="108"/>
        <v>News</v>
      </c>
      <c r="AJ195" s="56" t="str">
        <f t="shared" si="109"/>
        <v>News</v>
      </c>
      <c r="AK195" s="55" t="str">
        <f t="shared" si="96"/>
        <v>News</v>
      </c>
      <c r="AL195" s="55" t="str">
        <f t="shared" si="110"/>
        <v>OC</v>
      </c>
      <c r="AM195" s="55" t="str">
        <f t="shared" si="111"/>
        <v>WW</v>
      </c>
      <c r="AN195" s="55" t="str">
        <f t="shared" si="112"/>
        <v>FIN</v>
      </c>
      <c r="AO195" s="55" t="str">
        <f t="shared" si="97"/>
        <v>OI</v>
      </c>
      <c r="AP195" s="55" t="str">
        <f t="shared" si="113"/>
        <v>IB</v>
      </c>
      <c r="AQ195" s="55" t="str">
        <f t="shared" si="98"/>
        <v>SI</v>
      </c>
      <c r="AR195" s="55" t="str">
        <f t="shared" si="99"/>
        <v>SS</v>
      </c>
      <c r="AS195" s="57" t="str">
        <f t="shared" si="100"/>
        <v>ROIC</v>
      </c>
      <c r="AT195" s="55" t="str">
        <f t="shared" si="101"/>
        <v>DR</v>
      </c>
      <c r="AU195" s="58" t="str">
        <f t="shared" si="102"/>
        <v>SOH</v>
      </c>
      <c r="AV195" s="55"/>
    </row>
    <row r="196" spans="1:48" s="64" customFormat="1" ht="14" customHeight="1" x14ac:dyDescent="0.2">
      <c r="A196" s="154" t="s">
        <v>361</v>
      </c>
      <c r="B196" s="152" t="s">
        <v>362</v>
      </c>
      <c r="C196" s="139" t="s">
        <v>363</v>
      </c>
      <c r="D196" s="153"/>
      <c r="E196" s="153">
        <v>1</v>
      </c>
      <c r="F196" s="154" t="s">
        <v>364</v>
      </c>
      <c r="G196" s="154" t="e" vm="197">
        <v>#VALUE!</v>
      </c>
      <c r="H196" s="168" t="s">
        <v>46</v>
      </c>
      <c r="I196" s="154" t="s">
        <v>365</v>
      </c>
      <c r="J196" s="125" cm="1">
        <f t="array" ref="J196">_FV(G196,"Market cap",TRUE)/1000000000</f>
        <v>3.079892E-2</v>
      </c>
      <c r="K196" s="99" cm="1">
        <f t="array" ref="K196">_FV(G196,"Price")</f>
        <v>1.2001999999999999</v>
      </c>
      <c r="L196" s="74" t="s">
        <v>109</v>
      </c>
      <c r="M196" s="155" cm="1">
        <f t="array" ref="M196">_FV(G196,"Shares outstanding",TRUE)/1000000</f>
        <v>25.661490000000001</v>
      </c>
      <c r="N196" s="156">
        <v>24.25</v>
      </c>
      <c r="O196" s="159">
        <v>1.2500000000000001E-2</v>
      </c>
      <c r="P196" s="102" t="s">
        <v>14351</v>
      </c>
      <c r="Q196" s="157" t="s">
        <v>17062</v>
      </c>
      <c r="R196" s="157" t="s">
        <v>17055</v>
      </c>
      <c r="S196" s="158">
        <v>51.43</v>
      </c>
      <c r="T196" s="157" t="s">
        <v>17063</v>
      </c>
      <c r="U196" s="157" t="s">
        <v>17064</v>
      </c>
      <c r="V196" s="140" t="s">
        <v>14848</v>
      </c>
      <c r="W196" s="156" t="s">
        <v>693</v>
      </c>
      <c r="X196" s="156">
        <v>4.5999999999999996</v>
      </c>
      <c r="Y196" s="52" cm="1">
        <f t="array" ref="Y196">(K196-(_FV(G196,"52 week high",TRUE)))/(_FV(G196,"52 week high",TRUE))</f>
        <v>-0.64906432748538023</v>
      </c>
      <c r="Z196" s="52" cm="1">
        <f t="array" ref="Z196">(K196-(_FV(G196,"52 week low",TRUE)))/(_FV(G196,"52 week low",TRUE))</f>
        <v>0.60026666666666662</v>
      </c>
      <c r="AA196" s="8"/>
      <c r="AB196" s="55" t="str">
        <f t="shared" si="103"/>
        <v>Twitter</v>
      </c>
      <c r="AC196" s="55" t="str">
        <f t="shared" si="95"/>
        <v>Twitter</v>
      </c>
      <c r="AD196" s="56" t="e">
        <f>HYPERLINK(_xlfn.CONCAT("https://www.sec.gov/edgar/browse/?CIK=",(_xlfn.XLOOKUP(A196,CIK!$A$1:$A$99999,CIK!$B$1:$B$99999,,0))),"SEC")</f>
        <v>#N/A</v>
      </c>
      <c r="AE196" s="55" t="str">
        <f t="shared" si="104"/>
        <v>BC</v>
      </c>
      <c r="AF196" s="56" t="str">
        <f t="shared" si="105"/>
        <v>News</v>
      </c>
      <c r="AG196" s="55" t="str">
        <f t="shared" si="106"/>
        <v>News</v>
      </c>
      <c r="AH196" s="56" t="str">
        <f t="shared" si="107"/>
        <v>News</v>
      </c>
      <c r="AI196" s="56" t="str">
        <f t="shared" si="108"/>
        <v>News</v>
      </c>
      <c r="AJ196" s="56" t="str">
        <f t="shared" si="109"/>
        <v>News</v>
      </c>
      <c r="AK196" s="55" t="str">
        <f t="shared" si="96"/>
        <v>News</v>
      </c>
      <c r="AL196" s="55" t="str">
        <f t="shared" si="110"/>
        <v>OC</v>
      </c>
      <c r="AM196" s="55" t="str">
        <f t="shared" si="111"/>
        <v>WW</v>
      </c>
      <c r="AN196" s="55" t="str">
        <f t="shared" si="112"/>
        <v>FIN</v>
      </c>
      <c r="AO196" s="55" t="str">
        <f t="shared" si="97"/>
        <v>OI</v>
      </c>
      <c r="AP196" s="55" t="str">
        <f t="shared" si="113"/>
        <v>IB</v>
      </c>
      <c r="AQ196" s="55" t="str">
        <f t="shared" si="98"/>
        <v>SI</v>
      </c>
      <c r="AR196" s="55" t="str">
        <f t="shared" si="99"/>
        <v>SS</v>
      </c>
      <c r="AS196" s="57" t="str">
        <f t="shared" si="100"/>
        <v>ROIC</v>
      </c>
      <c r="AT196" s="55" t="str">
        <f t="shared" si="101"/>
        <v>DR</v>
      </c>
      <c r="AU196" s="58" t="str">
        <f t="shared" si="102"/>
        <v>SOH</v>
      </c>
      <c r="AV196" s="55"/>
    </row>
    <row r="197" spans="1:48" s="64" customFormat="1" ht="13" customHeight="1" x14ac:dyDescent="0.2">
      <c r="A197" s="151" t="s">
        <v>761</v>
      </c>
      <c r="B197" s="152" t="s">
        <v>762</v>
      </c>
      <c r="C197" s="139" t="s">
        <v>763</v>
      </c>
      <c r="D197" s="153" t="s">
        <v>58</v>
      </c>
      <c r="E197" s="153">
        <v>0</v>
      </c>
      <c r="F197" s="154" t="s">
        <v>764</v>
      </c>
      <c r="G197" s="151" t="e" vm="198">
        <v>#VALUE!</v>
      </c>
      <c r="H197" s="168" t="s">
        <v>46</v>
      </c>
      <c r="I197" s="154" t="str" cm="1">
        <f t="array" ref="I197">_FV(G197,"Description")</f>
        <v>Aprea Therapeutics, Inc. is a clinical-stage biopharmaceutical company, which is focused on developing and commercializing novel cancer therapeutics that reactivate mutant protein 53 (p53) tumor suppressor protein. The Company's lead product candidate, APR-246, or eprenetapopt, is a small molecule p53 reactivator that is in clinical development for hematologic malignancies, including myelodysplastic syndromes, or myelodysplastic syndromes (MDS), and acute myeloid leukemia (AML). The Company's APR-548 is a second generation p53 reactivator that is a unique analog of eprenetapopt and therefore a pro-drug of MQ. APR-548 exhibits high oral bioavailability in preclinical testing and is being developed in an oral dosage form. The Company has initiated a Phase I clinical trial testing APR-548 in relapsed/refractory MDS and AML. Its solid tumor program includes its clinical trial evaluating eprenetapopt with anti-PD-1 therapy in advanced solid tumors.</v>
      </c>
      <c r="J197" s="125" cm="1">
        <f t="array" ref="J197">_FV(G197,"Market cap",TRUE)/1000000000</f>
        <v>2.5958330000000002E-2</v>
      </c>
      <c r="K197" s="99" cm="1">
        <f t="array" ref="K197">_FV(G197,"Price")</f>
        <v>0.48980000000000001</v>
      </c>
      <c r="L197" s="74" t="s">
        <v>47</v>
      </c>
      <c r="M197" s="155" cm="1">
        <f t="array" ref="M197">_FV(G197,"Shares outstanding",TRUE)/1000000</f>
        <v>52.997810000000001</v>
      </c>
      <c r="N197" s="156"/>
      <c r="O197" s="159">
        <v>1.7399999999999999E-2</v>
      </c>
      <c r="P197" s="102" t="s">
        <v>14166</v>
      </c>
      <c r="Q197" s="157" t="s">
        <v>15101</v>
      </c>
      <c r="R197" s="157" t="s">
        <v>17072</v>
      </c>
      <c r="S197" s="158">
        <v>11.9</v>
      </c>
      <c r="T197" s="157" t="s">
        <v>17073</v>
      </c>
      <c r="U197" s="157" t="s">
        <v>17074</v>
      </c>
      <c r="V197" s="140" t="s">
        <v>14848</v>
      </c>
      <c r="W197" s="156" t="s">
        <v>14363</v>
      </c>
      <c r="X197" s="156" t="s">
        <v>59</v>
      </c>
      <c r="Y197" s="52" cm="1">
        <f t="array" ref="Y197">(K197-(_FV(G197,"52 week high",TRUE)))/(_FV(G197,"52 week high",TRUE))</f>
        <v>-0.78796536796536798</v>
      </c>
      <c r="Z197" s="52" cm="1">
        <f t="array" ref="Z197">(K197-(_FV(G197,"52 week low",TRUE)))/(_FV(G197,"52 week low",TRUE))</f>
        <v>0.61118421052631589</v>
      </c>
      <c r="AA197" s="8"/>
      <c r="AB197" s="55" t="str">
        <f t="shared" si="103"/>
        <v>Twitter</v>
      </c>
      <c r="AC197" s="55" t="str">
        <f t="shared" si="95"/>
        <v>Twitter</v>
      </c>
      <c r="AD197" s="56" t="str">
        <f>HYPERLINK(_xlfn.CONCAT("https://www.sec.gov/edgar/browse/?CIK=",(_xlfn.XLOOKUP(A197,CIK!$A$1:$A$99999,CIK!$B$1:$B$99999,,0))),"SEC")</f>
        <v>SEC</v>
      </c>
      <c r="AE197" s="55" t="str">
        <f t="shared" si="104"/>
        <v>BC</v>
      </c>
      <c r="AF197" s="56" t="str">
        <f t="shared" si="105"/>
        <v>News</v>
      </c>
      <c r="AG197" s="55" t="str">
        <f t="shared" si="106"/>
        <v>News</v>
      </c>
      <c r="AH197" s="56" t="str">
        <f t="shared" si="107"/>
        <v>News</v>
      </c>
      <c r="AI197" s="56" t="str">
        <f t="shared" si="108"/>
        <v>News</v>
      </c>
      <c r="AJ197" s="56" t="str">
        <f t="shared" si="109"/>
        <v>News</v>
      </c>
      <c r="AK197" s="55" t="str">
        <f t="shared" si="96"/>
        <v>News</v>
      </c>
      <c r="AL197" s="55" t="str">
        <f t="shared" si="110"/>
        <v>OC</v>
      </c>
      <c r="AM197" s="55" t="str">
        <f t="shared" si="111"/>
        <v>WW</v>
      </c>
      <c r="AN197" s="55" t="str">
        <f t="shared" si="112"/>
        <v>FIN</v>
      </c>
      <c r="AO197" s="55" t="str">
        <f t="shared" si="97"/>
        <v>OI</v>
      </c>
      <c r="AP197" s="55" t="str">
        <f t="shared" si="113"/>
        <v>IB</v>
      </c>
      <c r="AQ197" s="55" t="str">
        <f t="shared" si="98"/>
        <v>SI</v>
      </c>
      <c r="AR197" s="55" t="str">
        <f t="shared" si="99"/>
        <v>SS</v>
      </c>
      <c r="AS197" s="57" t="str">
        <f t="shared" si="100"/>
        <v>ROIC</v>
      </c>
      <c r="AT197" s="55" t="str">
        <f t="shared" si="101"/>
        <v>DR</v>
      </c>
      <c r="AU197" s="58" t="str">
        <f t="shared" si="102"/>
        <v>SOH</v>
      </c>
      <c r="AV197" s="55"/>
    </row>
    <row r="198" spans="1:48" s="64" customFormat="1" ht="13" customHeight="1" x14ac:dyDescent="0.2">
      <c r="A198" s="151" t="s">
        <v>271</v>
      </c>
      <c r="B198" s="152" t="s">
        <v>272</v>
      </c>
      <c r="C198" s="139" t="s">
        <v>273</v>
      </c>
      <c r="D198" s="153"/>
      <c r="E198" s="153">
        <v>1</v>
      </c>
      <c r="F198" s="154" t="s">
        <v>274</v>
      </c>
      <c r="G198" s="151" t="e" vm="199">
        <v>#VALUE!</v>
      </c>
      <c r="H198" s="168" t="s">
        <v>46</v>
      </c>
      <c r="I198" s="154" t="str" cm="1">
        <f t="array" ref="I198">_FV(G198,"Description")</f>
        <v>Vincerx Pharma, Inc. is a clinical-stage life sciences company that is focused on the development and oncology knowledge to advance new therapies to address unmet medical needs for the treatment of cancer. The Company’s small molecule drug program includes VIP152, which is a selective, clinical-stage positive transcription elongation factor-beta/cyclin-dependent kinase 9 (PTEFb/CDK9) inhibitor. The Company's antibody-drug conjugate (ADC) platform includes VIP943 and VIP924, which are ADC compounds addressing known and oncology targets. The bioconjugation program also includes VIP236, which is a small molecule drug conjugate (SMDC) for solid tumors. Its SMDC platform targets advanced solid tumors with optimized camptothecin, a potent cytotoxin (warhead, payload or toxophore).</v>
      </c>
      <c r="J198" s="125" cm="1">
        <f t="array" ref="J198">_FV(G198,"Market cap",TRUE)/1000000000</f>
        <v>2.2461160000000001E-2</v>
      </c>
      <c r="K198" s="99" cm="1">
        <f t="array" ref="K198">_FV(G198,"Price")</f>
        <v>1.06</v>
      </c>
      <c r="L198" s="74" t="s">
        <v>47</v>
      </c>
      <c r="M198" s="155" cm="1">
        <f t="array" ref="M198">_FV(G198,"Shares outstanding",TRUE)/1000000</f>
        <v>21.189769999999999</v>
      </c>
      <c r="N198" s="156">
        <v>12.41</v>
      </c>
      <c r="O198" s="159">
        <v>6.7500000000000004E-2</v>
      </c>
      <c r="P198" s="102" t="s">
        <v>14284</v>
      </c>
      <c r="Q198" s="157" t="s">
        <v>17068</v>
      </c>
      <c r="R198" s="157" t="s">
        <v>17069</v>
      </c>
      <c r="S198" s="158">
        <v>10.14</v>
      </c>
      <c r="T198" s="157" t="s">
        <v>17070</v>
      </c>
      <c r="U198" s="157" t="s">
        <v>17071</v>
      </c>
      <c r="V198" s="140" t="s">
        <v>14848</v>
      </c>
      <c r="W198" s="156" t="s">
        <v>1502</v>
      </c>
      <c r="X198" s="156">
        <v>6.76</v>
      </c>
      <c r="Y198" s="52" cm="1">
        <f t="array" ref="Y198">(K198-(_FV(G198,"52 week high",TRUE)))/(_FV(G198,"52 week high",TRUE))</f>
        <v>-0.86794568331879896</v>
      </c>
      <c r="Z198" s="52" cm="1">
        <f t="array" ref="Z198">(K198-(_FV(G198,"52 week low",TRUE)))/(_FV(G198,"52 week low",TRUE))</f>
        <v>0.67960703533512923</v>
      </c>
      <c r="AA198" s="8"/>
      <c r="AB198" s="55" t="str">
        <f t="shared" si="103"/>
        <v>Twitter</v>
      </c>
      <c r="AC198" s="55" t="str">
        <f t="shared" si="95"/>
        <v>Twitter</v>
      </c>
      <c r="AD198" s="56" t="str">
        <f>HYPERLINK(_xlfn.CONCAT("https://www.sec.gov/edgar/browse/?CIK=",(_xlfn.XLOOKUP(A198,CIK!$A$1:$A$99999,CIK!$B$1:$B$99999,,0))),"SEC")</f>
        <v>SEC</v>
      </c>
      <c r="AE198" s="55" t="str">
        <f t="shared" si="104"/>
        <v>BC</v>
      </c>
      <c r="AF198" s="56" t="str">
        <f t="shared" si="105"/>
        <v>News</v>
      </c>
      <c r="AG198" s="55" t="str">
        <f t="shared" si="106"/>
        <v>News</v>
      </c>
      <c r="AH198" s="56" t="str">
        <f t="shared" si="107"/>
        <v>News</v>
      </c>
      <c r="AI198" s="56" t="str">
        <f t="shared" si="108"/>
        <v>News</v>
      </c>
      <c r="AJ198" s="56" t="str">
        <f t="shared" si="109"/>
        <v>News</v>
      </c>
      <c r="AK198" s="55" t="str">
        <f t="shared" si="96"/>
        <v>News</v>
      </c>
      <c r="AL198" s="55" t="str">
        <f t="shared" si="110"/>
        <v>OC</v>
      </c>
      <c r="AM198" s="55" t="str">
        <f t="shared" si="111"/>
        <v>WW</v>
      </c>
      <c r="AN198" s="55" t="str">
        <f t="shared" si="112"/>
        <v>FIN</v>
      </c>
      <c r="AO198" s="55" t="str">
        <f t="shared" si="97"/>
        <v>OI</v>
      </c>
      <c r="AP198" s="55" t="str">
        <f t="shared" si="113"/>
        <v>IB</v>
      </c>
      <c r="AQ198" s="55" t="str">
        <f t="shared" si="98"/>
        <v>SI</v>
      </c>
      <c r="AR198" s="55" t="str">
        <f t="shared" si="99"/>
        <v>SS</v>
      </c>
      <c r="AS198" s="57" t="str">
        <f t="shared" si="100"/>
        <v>ROIC</v>
      </c>
      <c r="AT198" s="55" t="str">
        <f t="shared" si="101"/>
        <v>DR</v>
      </c>
      <c r="AU198" s="58" t="str">
        <f t="shared" si="102"/>
        <v>SOH</v>
      </c>
      <c r="AV198" s="55"/>
    </row>
    <row r="199" spans="1:48" s="64" customFormat="1" ht="13" customHeight="1" x14ac:dyDescent="0.2">
      <c r="A199" s="151" t="s">
        <v>447</v>
      </c>
      <c r="B199" s="152" t="s">
        <v>448</v>
      </c>
      <c r="C199" s="139" t="s">
        <v>449</v>
      </c>
      <c r="D199" s="153"/>
      <c r="E199" s="153">
        <v>2</v>
      </c>
      <c r="F199" s="154" t="s">
        <v>17279</v>
      </c>
      <c r="G199" s="151" t="e" vm="200">
        <v>#VALUE!</v>
      </c>
      <c r="H199" s="168" t="s">
        <v>46</v>
      </c>
      <c r="I199" s="154" t="str" cm="1">
        <f t="array" ref="I199">_FV(G199,"Description")</f>
        <v>eFFECTOR Therapeutics, Inc. is a clinical-stage biopharmaceutical company. The Company is focused on the development of oncology drugs, such as selective translation regulator inhibitors (STRIs). It uses selective translation regulation technology platform to internally discover a portfolio of small molecule STRI product candidates. Its product candidates target the eIF4F complex and its activating kinase, MNK. The Company's lead product candidate, tomivosertib, is an inhibitor of MNK, and is being evaluated in combination with KEYTRUDA (pembrolizumab), an inhibitor of programed cell death protein 1 (PD-1) in a randomized Phase IIb clinical trial in patients with metastatic non-small cell lung cancer (NSCLC). Its second product candidate, zotatifin, is an inhibitor of eIF4A, a component of the eIF4F complex, and is being evaluated in a Phase I/II clinical trial in patients with certain solid tumors. Its third program is focused on developing inhibitors of eIF4E.</v>
      </c>
      <c r="J199" s="125" cm="1">
        <f t="array" ref="J199">_FV(G199,"Market cap",TRUE)/1000000000</f>
        <v>1.9639500000000001E-2</v>
      </c>
      <c r="K199" s="99" cm="1">
        <f t="array" ref="K199">_FV(G199,"Price")</f>
        <v>0.46879999999999999</v>
      </c>
      <c r="L199" s="74" t="s">
        <v>47</v>
      </c>
      <c r="M199" s="155" cm="1">
        <f t="array" ref="M199">_FV(G199,"Shares outstanding",TRUE)/1000000</f>
        <v>41.893140000000002</v>
      </c>
      <c r="N199" s="156">
        <v>15.76</v>
      </c>
      <c r="O199" s="159">
        <v>2.3E-3</v>
      </c>
      <c r="P199" s="102" t="s">
        <v>13834</v>
      </c>
      <c r="Q199" s="157" t="s">
        <v>17075</v>
      </c>
      <c r="R199" s="157" t="s">
        <v>17076</v>
      </c>
      <c r="S199" s="158">
        <v>21.51</v>
      </c>
      <c r="T199" s="157" t="s">
        <v>17077</v>
      </c>
      <c r="U199" s="157" t="s">
        <v>17078</v>
      </c>
      <c r="V199" s="140" t="s">
        <v>14848</v>
      </c>
      <c r="W199" s="156" t="s">
        <v>13870</v>
      </c>
      <c r="X199" s="156">
        <v>1.42</v>
      </c>
      <c r="Y199" s="52" cm="1">
        <f t="array" ref="Y199">(K199-(_FV(G199,"52 week high",TRUE)))/(_FV(G199,"52 week high",TRUE))</f>
        <v>-0.92652037617554861</v>
      </c>
      <c r="Z199" s="52" cm="1">
        <f t="array" ref="Z199">(K199-(_FV(G199,"52 week low",TRUE)))/(_FV(G199,"52 week low",TRUE))</f>
        <v>0.30222222222222228</v>
      </c>
      <c r="AA199" s="8"/>
      <c r="AB199" s="55" t="str">
        <f t="shared" si="103"/>
        <v>Twitter</v>
      </c>
      <c r="AC199" s="55" t="str">
        <f t="shared" si="95"/>
        <v>Twitter</v>
      </c>
      <c r="AD199" s="56" t="str">
        <f>HYPERLINK(_xlfn.CONCAT("https://www.sec.gov/edgar/browse/?CIK=",(_xlfn.XLOOKUP(A199,CIK!$A$1:$A$99999,CIK!$B$1:$B$99999,,0))),"SEC")</f>
        <v>SEC</v>
      </c>
      <c r="AE199" s="55" t="str">
        <f t="shared" si="104"/>
        <v>BC</v>
      </c>
      <c r="AF199" s="56" t="str">
        <f t="shared" si="105"/>
        <v>News</v>
      </c>
      <c r="AG199" s="55" t="str">
        <f t="shared" si="106"/>
        <v>News</v>
      </c>
      <c r="AH199" s="56" t="str">
        <f t="shared" si="107"/>
        <v>News</v>
      </c>
      <c r="AI199" s="56" t="str">
        <f t="shared" si="108"/>
        <v>News</v>
      </c>
      <c r="AJ199" s="56" t="str">
        <f t="shared" si="109"/>
        <v>News</v>
      </c>
      <c r="AK199" s="55" t="str">
        <f t="shared" si="96"/>
        <v>News</v>
      </c>
      <c r="AL199" s="55" t="str">
        <f t="shared" si="110"/>
        <v>OC</v>
      </c>
      <c r="AM199" s="55" t="str">
        <f t="shared" si="111"/>
        <v>WW</v>
      </c>
      <c r="AN199" s="55" t="str">
        <f t="shared" si="112"/>
        <v>FIN</v>
      </c>
      <c r="AO199" s="55" t="str">
        <f t="shared" si="97"/>
        <v>OI</v>
      </c>
      <c r="AP199" s="55" t="str">
        <f t="shared" si="113"/>
        <v>IB</v>
      </c>
      <c r="AQ199" s="55" t="str">
        <f t="shared" si="98"/>
        <v>SI</v>
      </c>
      <c r="AR199" s="55" t="str">
        <f t="shared" si="99"/>
        <v>SS</v>
      </c>
      <c r="AS199" s="57" t="str">
        <f t="shared" si="100"/>
        <v>ROIC</v>
      </c>
      <c r="AT199" s="55" t="str">
        <f t="shared" si="101"/>
        <v>DR</v>
      </c>
      <c r="AU199" s="58" t="str">
        <f t="shared" si="102"/>
        <v>SOH</v>
      </c>
      <c r="AV199" s="55"/>
    </row>
    <row r="200" spans="1:48" s="64" customFormat="1" ht="13" customHeight="1" x14ac:dyDescent="0.2">
      <c r="A200" s="151" t="s">
        <v>279</v>
      </c>
      <c r="B200" s="152" t="s">
        <v>280</v>
      </c>
      <c r="C200" s="139" t="s">
        <v>281</v>
      </c>
      <c r="D200" s="153"/>
      <c r="E200" s="153">
        <v>2</v>
      </c>
      <c r="F200" s="154" t="s">
        <v>282</v>
      </c>
      <c r="G200" s="151" t="e" vm="201">
        <v>#VALUE!</v>
      </c>
      <c r="H200" s="168" t="s">
        <v>46</v>
      </c>
      <c r="I200" s="154" t="str" cm="1">
        <f t="array" ref="I200">_FV(G200,"Description")</f>
        <v>AIM ImmunoTech Inc. is an immuno-pharmaceutical company. The Company is focused on the research and development of therapeutics to treat multiple types of cancers, viral diseases and immune-deficiency disorders. The Company’s flagship products are Ampligen (rintatolimod), a drug of large macromolecular ribonucleic acid (RNA) molecules, and Alferon N Injection (Interferon Alfa-N3). Ampligen is approved for commercial sale in the Argentine Republic for the treatment of severe chronic fatigue syndrome (CFS) and is an experimental drug in the United States undergoing clinical development for the treatment of certain cancers and ME/CFS. Alferon N Injection is the registered trademark for its injectable formulation of natural alpha interferon. Alferon N Injection is a natural-source, multi-species alpha interferon approved for sale in the United States and Argentina for the intralesional treatment of refractory or recurring external genital warts in patients 18 years of age or older.</v>
      </c>
      <c r="J200" s="125" cm="1">
        <f t="array" ref="J200">_FV(G200,"Market cap",TRUE)/1000000000</f>
        <v>3.125348E-2</v>
      </c>
      <c r="K200" s="99" cm="1">
        <f t="array" ref="K200">_FV(G200,"Price")</f>
        <v>0.65</v>
      </c>
      <c r="L200" s="74" t="s">
        <v>109</v>
      </c>
      <c r="M200" s="155" cm="1">
        <f t="array" ref="M200">_FV(G200,"Shares outstanding",TRUE)/1000000</f>
        <v>48.082279999999997</v>
      </c>
      <c r="N200" s="156">
        <v>47.4</v>
      </c>
      <c r="O200" s="159">
        <v>1.1299999999999999E-2</v>
      </c>
      <c r="P200" s="102" t="s">
        <v>14160</v>
      </c>
      <c r="Q200" s="157" t="s">
        <v>16354</v>
      </c>
      <c r="R200" s="157" t="s">
        <v>17096</v>
      </c>
      <c r="S200" s="158">
        <v>19.02</v>
      </c>
      <c r="T200" s="157" t="s">
        <v>17097</v>
      </c>
      <c r="U200" s="157" t="s">
        <v>17098</v>
      </c>
      <c r="V200" s="140" t="s">
        <v>14848</v>
      </c>
      <c r="W200" s="156" t="s">
        <v>14365</v>
      </c>
      <c r="X200" s="156">
        <v>14.21</v>
      </c>
      <c r="Y200" s="52" cm="1">
        <f t="array" ref="Y200">(K200-(_FV(G200,"52 week high",TRUE)))/(_FV(G200,"52 week high",TRUE))</f>
        <v>-0.52898550724637672</v>
      </c>
      <c r="Z200" s="52" cm="1">
        <f t="array" ref="Z200">(K200-(_FV(G200,"52 week low",TRUE)))/(_FV(G200,"52 week low",TRUE))</f>
        <v>1.2336769759450175</v>
      </c>
      <c r="AA200" s="8"/>
      <c r="AB200" s="55" t="str">
        <f t="shared" si="103"/>
        <v>Twitter</v>
      </c>
      <c r="AC200" s="55" t="str">
        <f t="shared" si="95"/>
        <v>Twitter</v>
      </c>
      <c r="AD200" s="56" t="str">
        <f>HYPERLINK(_xlfn.CONCAT("https://www.sec.gov/edgar/browse/?CIK=",(_xlfn.XLOOKUP(A200,CIK!$A$1:$A$99999,CIK!$B$1:$B$99999,,0))),"SEC")</f>
        <v>SEC</v>
      </c>
      <c r="AE200" s="55" t="str">
        <f t="shared" si="104"/>
        <v>BC</v>
      </c>
      <c r="AF200" s="56" t="str">
        <f t="shared" si="105"/>
        <v>News</v>
      </c>
      <c r="AG200" s="55" t="str">
        <f t="shared" si="106"/>
        <v>News</v>
      </c>
      <c r="AH200" s="56" t="str">
        <f t="shared" si="107"/>
        <v>News</v>
      </c>
      <c r="AI200" s="56" t="str">
        <f t="shared" si="108"/>
        <v>News</v>
      </c>
      <c r="AJ200" s="56" t="str">
        <f t="shared" si="109"/>
        <v>News</v>
      </c>
      <c r="AK200" s="55" t="str">
        <f t="shared" si="96"/>
        <v>News</v>
      </c>
      <c r="AL200" s="55" t="str">
        <f t="shared" si="110"/>
        <v>OC</v>
      </c>
      <c r="AM200" s="55" t="str">
        <f t="shared" si="111"/>
        <v>WW</v>
      </c>
      <c r="AN200" s="55" t="str">
        <f t="shared" si="112"/>
        <v>FIN</v>
      </c>
      <c r="AO200" s="55" t="str">
        <f t="shared" si="97"/>
        <v>OI</v>
      </c>
      <c r="AP200" s="55" t="str">
        <f t="shared" si="113"/>
        <v>IB</v>
      </c>
      <c r="AQ200" s="55" t="str">
        <f t="shared" si="98"/>
        <v>SI</v>
      </c>
      <c r="AR200" s="55" t="str">
        <f t="shared" si="99"/>
        <v>SS</v>
      </c>
      <c r="AS200" s="57" t="str">
        <f t="shared" si="100"/>
        <v>ROIC</v>
      </c>
      <c r="AT200" s="55" t="str">
        <f t="shared" si="101"/>
        <v>DR</v>
      </c>
      <c r="AU200" s="58" t="str">
        <f t="shared" si="102"/>
        <v>SOH</v>
      </c>
      <c r="AV200" s="55"/>
    </row>
    <row r="201" spans="1:48" s="64" customFormat="1" ht="13" customHeight="1" x14ac:dyDescent="0.2">
      <c r="A201" s="151" t="s">
        <v>320</v>
      </c>
      <c r="B201" s="152" t="s">
        <v>321</v>
      </c>
      <c r="C201" s="139" t="s">
        <v>322</v>
      </c>
      <c r="D201" s="153"/>
      <c r="E201" s="153">
        <v>0</v>
      </c>
      <c r="F201" s="154" t="s">
        <v>323</v>
      </c>
      <c r="G201" s="151" t="e" vm="202">
        <v>#VALUE!</v>
      </c>
      <c r="H201" s="168" t="s">
        <v>46</v>
      </c>
      <c r="I201" s="154" t="str" cm="1">
        <f t="array" ref="I201">_FV(G201,"Description")</f>
        <v>Codiak BioSciences, Inc. is a clinical-stage biopharmaceutical company. The Company is focused on the development of exosome-based therapeutics. The Company has developed its engineering and manufacturing platform, engEx Platform, to develop upon the innate properties of exosomes to design, engineer and manufacture exosome therapeutics. It utilizes the engEx Platform to generate a pipeline of engineered exosomes (engEx) exosomes, focused at treating a range of diseases, including oncology, neuro-oncology, neurology, neuromuscular disease and infectious disease. The Company's product candidates, exoSTING and exoIL-12, are developed to address solid tumors. The Company's program, exoSTING, is an exosome therapeutic candidate engineered with its engEx Platform to carry stimulator of interferon genes (STING) agonist inside the lumen of the exosome while expressing prostaglandin F2 receptor negative regulator (PTGFRN).</v>
      </c>
      <c r="J201" s="125" cm="1">
        <f t="array" ref="J201">_FV(G201,"Market cap",TRUE)/1000000000</f>
        <v>2.2392410000000001E-2</v>
      </c>
      <c r="K201" s="99" cm="1">
        <f t="array" ref="K201">_FV(G201,"Price")</f>
        <v>0.60799999999999998</v>
      </c>
      <c r="L201" s="74" t="s">
        <v>47</v>
      </c>
      <c r="M201" s="155" cm="1">
        <f t="array" ref="M201">_FV(G201,"Shares outstanding",TRUE)/1000000</f>
        <v>36.829630000000002</v>
      </c>
      <c r="N201" s="156">
        <v>22.39</v>
      </c>
      <c r="O201" s="159">
        <v>1.06E-2</v>
      </c>
      <c r="P201" s="102" t="s">
        <v>14225</v>
      </c>
      <c r="Q201" s="157" t="s">
        <v>16171</v>
      </c>
      <c r="R201" s="157" t="s">
        <v>17079</v>
      </c>
      <c r="S201" s="158">
        <v>12.19</v>
      </c>
      <c r="T201" s="157" t="s">
        <v>17080</v>
      </c>
      <c r="U201" s="157" t="s">
        <v>17081</v>
      </c>
      <c r="V201" s="140" t="s">
        <v>14848</v>
      </c>
      <c r="W201" s="156" t="s">
        <v>14474</v>
      </c>
      <c r="X201" s="156">
        <v>4.24</v>
      </c>
      <c r="Y201" s="52" cm="1">
        <f t="array" ref="Y201">(K201-(_FV(G201,"52 week high",TRUE)))/(_FV(G201,"52 week high",TRUE))</f>
        <v>-0.91827956989247317</v>
      </c>
      <c r="Z201" s="52" cm="1">
        <f t="array" ref="Z201">(K201-(_FV(G201,"52 week low",TRUE)))/(_FV(G201,"52 week low",TRUE))</f>
        <v>1.0266666666666666</v>
      </c>
      <c r="AA201" s="8"/>
      <c r="AB201" s="55" t="str">
        <f t="shared" si="103"/>
        <v>Twitter</v>
      </c>
      <c r="AC201" s="55" t="str">
        <f t="shared" si="95"/>
        <v>Twitter</v>
      </c>
      <c r="AD201" s="56" t="str">
        <f>HYPERLINK(_xlfn.CONCAT("https://www.sec.gov/edgar/browse/?CIK=",(_xlfn.XLOOKUP(A201,CIK!$A$1:$A$99999,CIK!$B$1:$B$99999,,0))),"SEC")</f>
        <v>SEC</v>
      </c>
      <c r="AE201" s="55" t="str">
        <f t="shared" si="104"/>
        <v>BC</v>
      </c>
      <c r="AF201" s="56" t="str">
        <f t="shared" si="105"/>
        <v>News</v>
      </c>
      <c r="AG201" s="55" t="str">
        <f t="shared" si="106"/>
        <v>News</v>
      </c>
      <c r="AH201" s="56" t="str">
        <f t="shared" si="107"/>
        <v>News</v>
      </c>
      <c r="AI201" s="56" t="str">
        <f t="shared" si="108"/>
        <v>News</v>
      </c>
      <c r="AJ201" s="56" t="str">
        <f t="shared" si="109"/>
        <v>News</v>
      </c>
      <c r="AK201" s="55" t="str">
        <f t="shared" si="96"/>
        <v>News</v>
      </c>
      <c r="AL201" s="55" t="str">
        <f t="shared" si="110"/>
        <v>OC</v>
      </c>
      <c r="AM201" s="55" t="str">
        <f t="shared" si="111"/>
        <v>WW</v>
      </c>
      <c r="AN201" s="55" t="str">
        <f t="shared" si="112"/>
        <v>FIN</v>
      </c>
      <c r="AO201" s="55" t="str">
        <f t="shared" si="97"/>
        <v>OI</v>
      </c>
      <c r="AP201" s="55" t="str">
        <f t="shared" si="113"/>
        <v>IB</v>
      </c>
      <c r="AQ201" s="55" t="str">
        <f t="shared" si="98"/>
        <v>SI</v>
      </c>
      <c r="AR201" s="55" t="str">
        <f t="shared" si="99"/>
        <v>SS</v>
      </c>
      <c r="AS201" s="57" t="str">
        <f t="shared" si="100"/>
        <v>ROIC</v>
      </c>
      <c r="AT201" s="55" t="str">
        <f t="shared" si="101"/>
        <v>DR</v>
      </c>
      <c r="AU201" s="58" t="str">
        <f t="shared" si="102"/>
        <v>SOH</v>
      </c>
      <c r="AV201" s="55"/>
    </row>
    <row r="202" spans="1:48" s="64" customFormat="1" ht="13" customHeight="1" x14ac:dyDescent="0.2">
      <c r="A202" s="151" t="s">
        <v>605</v>
      </c>
      <c r="B202" s="152" t="s">
        <v>606</v>
      </c>
      <c r="C202" s="139" t="s">
        <v>607</v>
      </c>
      <c r="D202" s="153"/>
      <c r="E202" s="153">
        <v>2</v>
      </c>
      <c r="F202" s="154" t="s">
        <v>17263</v>
      </c>
      <c r="G202" s="151" t="e" vm="203">
        <v>#VALUE!</v>
      </c>
      <c r="H202" s="168" t="s">
        <v>46</v>
      </c>
      <c r="I202" s="154" t="str" cm="1">
        <f t="array" ref="I202">_FV(G202,"Description")</f>
        <v>Cellectar Biosciences, Inc. is a clinical-stage biopharmaceutical company. The Company is focused on the discovery, development and commercialization of drugs for the treatment of cancer. The Company, through Phospholipid Drug Conjugate (PDC) platform, is focused on to develop PDCs that are designed to target cancer cells. Its PDC platform possesses the potential for the discovery and development of cancer-targeting treatments, and it plans to develop PDCs independently and through research and development collaborations. The Company’s product pipeline includes iopofosine, a small-molecule PDC designed to provide targeted delivery of iodine-131 (radioisotope), proprietary preclinical PDC chemotherapeutic programs and multiple partnered PDC assets. The Company is also evaluating iopofosine in highly refractory multiple myeloma patients in its Phase II CLOVER-1 study and relapsed/refractory pediatric cancer patients with sarcomas or brain tumors in the Phase II CLOVER-2 study.</v>
      </c>
      <c r="J202" s="125" cm="1">
        <f t="array" ref="J202">_FV(G202,"Market cap",TRUE)/1000000000</f>
        <v>1.417176E-2</v>
      </c>
      <c r="K202" s="99" cm="1">
        <f t="array" ref="K202">_FV(G202,"Price")</f>
        <v>1.51</v>
      </c>
      <c r="L202" s="74" t="s">
        <v>47</v>
      </c>
      <c r="M202" s="155" cm="1">
        <f t="array" ref="M202">_FV(G202,"Shares outstanding",TRUE)/1000000</f>
        <v>9.3852700000000002</v>
      </c>
      <c r="N202" s="156">
        <v>7.42</v>
      </c>
      <c r="O202" s="159">
        <v>1.1999999999999999E-3</v>
      </c>
      <c r="P202" s="102" t="s">
        <v>14030</v>
      </c>
      <c r="Q202" s="157" t="s">
        <v>17082</v>
      </c>
      <c r="R202" s="157" t="s">
        <v>17083</v>
      </c>
      <c r="S202" s="158">
        <v>4.4400000000000004</v>
      </c>
      <c r="T202" s="157" t="s">
        <v>17084</v>
      </c>
      <c r="U202" s="157" t="s">
        <v>17085</v>
      </c>
      <c r="V202" s="140" t="s">
        <v>14848</v>
      </c>
      <c r="W202" s="156" t="s">
        <v>14454</v>
      </c>
      <c r="X202" s="156">
        <v>2.88</v>
      </c>
      <c r="Y202" s="52" cm="1">
        <f t="array" ref="Y202">(K202-(_FV(G202,"52 week high",TRUE)))/(_FV(G202,"52 week high",TRUE))</f>
        <v>-0.80888495127199089</v>
      </c>
      <c r="Z202" s="52" cm="1">
        <f t="array" ref="Z202">(K202-(_FV(G202,"52 week low",TRUE)))/(_FV(G202,"52 week low",TRUE))</f>
        <v>0.20800000000000002</v>
      </c>
      <c r="AA202" s="8"/>
      <c r="AB202" s="55" t="str">
        <f t="shared" si="103"/>
        <v>Twitter</v>
      </c>
      <c r="AC202" s="55" t="str">
        <f t="shared" si="95"/>
        <v>Twitter</v>
      </c>
      <c r="AD202" s="56" t="str">
        <f>HYPERLINK(_xlfn.CONCAT("https://www.sec.gov/edgar/browse/?CIK=",(_xlfn.XLOOKUP(A202,CIK!$A$1:$A$99999,CIK!$B$1:$B$99999,,0))),"SEC")</f>
        <v>SEC</v>
      </c>
      <c r="AE202" s="55" t="str">
        <f t="shared" si="104"/>
        <v>BC</v>
      </c>
      <c r="AF202" s="56" t="str">
        <f t="shared" si="105"/>
        <v>News</v>
      </c>
      <c r="AG202" s="55" t="str">
        <f t="shared" si="106"/>
        <v>News</v>
      </c>
      <c r="AH202" s="56" t="str">
        <f t="shared" si="107"/>
        <v>News</v>
      </c>
      <c r="AI202" s="56" t="str">
        <f t="shared" si="108"/>
        <v>News</v>
      </c>
      <c r="AJ202" s="56" t="str">
        <f t="shared" si="109"/>
        <v>News</v>
      </c>
      <c r="AK202" s="55" t="str">
        <f t="shared" si="96"/>
        <v>News</v>
      </c>
      <c r="AL202" s="55" t="str">
        <f t="shared" si="110"/>
        <v>OC</v>
      </c>
      <c r="AM202" s="55" t="str">
        <f t="shared" si="111"/>
        <v>WW</v>
      </c>
      <c r="AN202" s="55" t="str">
        <f t="shared" si="112"/>
        <v>FIN</v>
      </c>
      <c r="AO202" s="55" t="str">
        <f t="shared" si="97"/>
        <v>OI</v>
      </c>
      <c r="AP202" s="55" t="str">
        <f t="shared" si="113"/>
        <v>IB</v>
      </c>
      <c r="AQ202" s="55" t="str">
        <f t="shared" si="98"/>
        <v>SI</v>
      </c>
      <c r="AR202" s="55" t="str">
        <f t="shared" si="99"/>
        <v>SS</v>
      </c>
      <c r="AS202" s="57" t="str">
        <f t="shared" si="100"/>
        <v>ROIC</v>
      </c>
      <c r="AT202" s="55" t="str">
        <f t="shared" si="101"/>
        <v>DR</v>
      </c>
      <c r="AU202" s="58" t="str">
        <f t="shared" si="102"/>
        <v>SOH</v>
      </c>
      <c r="AV202" s="55"/>
    </row>
    <row r="203" spans="1:48" s="64" customFormat="1" ht="13" customHeight="1" x14ac:dyDescent="0.2">
      <c r="A203" s="151" t="s">
        <v>492</v>
      </c>
      <c r="B203" s="152" t="s">
        <v>493</v>
      </c>
      <c r="C203" s="139" t="s">
        <v>494</v>
      </c>
      <c r="D203" s="153"/>
      <c r="E203" s="153">
        <v>2</v>
      </c>
      <c r="F203" s="154" t="s">
        <v>495</v>
      </c>
      <c r="G203" s="151" t="e" vm="204">
        <v>#VALUE!</v>
      </c>
      <c r="H203" s="168" t="s">
        <v>46</v>
      </c>
      <c r="I203" s="154" t="str" cm="1">
        <f t="array" ref="I203">_FV(G203,"Description")</f>
        <v>Calithera Biosciences, Inc. is a clinical-stage, precision oncology biopharmaceutical company. The Company is engaged in developing targeted therapies to redefine treatment for biomarker-specific patient populations. The Company is advancing a robust pipeline of investigational, small molecule oncology compounds with a biomarker-driven approach that targets genetic vulnerabilities in cancer cells to deliver new therapies for patients suffering from aggressive hematologic and solid tumor cancers. The Company is opportunistically developing therapeutics outside of oncology to treat diseases with unmet needs, as is the case in cystic fibrosis. The Company's Mivavotinib is a spleen tyrosine kinase (SYK) inhibitor, which targets the constitutively activated B-cell receptor (BCR) pathway in DLBCL and other non-Hodgkin lymphomas NHLs). Its Sapanisertib is a dual target of rapamycin kinase C I/II (TORC1/2) inhibitor that targets a key survival mechanism in KEAP1/NRF2-mutated tumor cells.</v>
      </c>
      <c r="J203" s="125" cm="1">
        <f t="array" ref="J203">_FV(G203,"Market cap",TRUE)/1000000000</f>
        <v>2.2380199999999999E-3</v>
      </c>
      <c r="K203" s="99" cm="1">
        <f t="array" ref="K203">_FV(G203,"Price")</f>
        <v>0.46</v>
      </c>
      <c r="L203" s="74" t="s">
        <v>47</v>
      </c>
      <c r="M203" s="155" cm="1">
        <f t="array" ref="M203">_FV(G203,"Shares outstanding",TRUE)/1000000</f>
        <v>4.8652600000000001</v>
      </c>
      <c r="N203" s="156">
        <v>4.29</v>
      </c>
      <c r="O203" s="159">
        <v>3.1699999999999999E-2</v>
      </c>
      <c r="P203" s="102" t="s">
        <v>14023</v>
      </c>
      <c r="Q203" s="157" t="s">
        <v>17086</v>
      </c>
      <c r="R203" s="157" t="s">
        <v>17087</v>
      </c>
      <c r="S203" s="158">
        <v>10.039999999999999</v>
      </c>
      <c r="T203" s="157" t="s">
        <v>17088</v>
      </c>
      <c r="U203" s="157" t="s">
        <v>16312</v>
      </c>
      <c r="V203" s="140" t="s">
        <v>14848</v>
      </c>
      <c r="W203" s="156" t="s">
        <v>14380</v>
      </c>
      <c r="X203" s="156">
        <v>3.76</v>
      </c>
      <c r="Y203" s="52" cm="1">
        <f t="array" ref="Y203">(K203-(_FV(G203,"52 week high",TRUE)))/(_FV(G203,"52 week high",TRUE))</f>
        <v>-0.96905690838154168</v>
      </c>
      <c r="Z203" s="52" cm="1">
        <f t="array" ref="Z203">(K203-(_FV(G203,"52 week low",TRUE)))/(_FV(G203,"52 week low",TRUE))</f>
        <v>0.15</v>
      </c>
      <c r="AA203" s="8"/>
      <c r="AB203" s="55" t="str">
        <f t="shared" si="103"/>
        <v>Twitter</v>
      </c>
      <c r="AC203" s="55" t="str">
        <f t="shared" si="95"/>
        <v>Twitter</v>
      </c>
      <c r="AD203" s="56" t="str">
        <f>HYPERLINK(_xlfn.CONCAT("https://www.sec.gov/edgar/browse/?CIK=",(_xlfn.XLOOKUP(A203,CIK!$A$1:$A$99999,CIK!$B$1:$B$99999,,0))),"SEC")</f>
        <v>SEC</v>
      </c>
      <c r="AE203" s="55" t="str">
        <f t="shared" si="104"/>
        <v>BC</v>
      </c>
      <c r="AF203" s="56" t="str">
        <f t="shared" si="105"/>
        <v>News</v>
      </c>
      <c r="AG203" s="55" t="str">
        <f t="shared" si="106"/>
        <v>News</v>
      </c>
      <c r="AH203" s="56" t="str">
        <f t="shared" si="107"/>
        <v>News</v>
      </c>
      <c r="AI203" s="56" t="str">
        <f t="shared" si="108"/>
        <v>News</v>
      </c>
      <c r="AJ203" s="56" t="str">
        <f t="shared" si="109"/>
        <v>News</v>
      </c>
      <c r="AK203" s="55" t="str">
        <f t="shared" si="96"/>
        <v>News</v>
      </c>
      <c r="AL203" s="55" t="str">
        <f t="shared" si="110"/>
        <v>OC</v>
      </c>
      <c r="AM203" s="55" t="str">
        <f t="shared" si="111"/>
        <v>WW</v>
      </c>
      <c r="AN203" s="55" t="str">
        <f t="shared" si="112"/>
        <v>FIN</v>
      </c>
      <c r="AO203" s="55" t="str">
        <f t="shared" si="97"/>
        <v>OI</v>
      </c>
      <c r="AP203" s="55" t="str">
        <f t="shared" si="113"/>
        <v>IB</v>
      </c>
      <c r="AQ203" s="55" t="str">
        <f t="shared" si="98"/>
        <v>SI</v>
      </c>
      <c r="AR203" s="55" t="str">
        <f t="shared" si="99"/>
        <v>SS</v>
      </c>
      <c r="AS203" s="57" t="str">
        <f t="shared" si="100"/>
        <v>ROIC</v>
      </c>
      <c r="AT203" s="55" t="str">
        <f t="shared" si="101"/>
        <v>DR</v>
      </c>
      <c r="AU203" s="58" t="str">
        <f t="shared" si="102"/>
        <v>SOH</v>
      </c>
      <c r="AV203" s="55"/>
    </row>
    <row r="204" spans="1:48" s="64" customFormat="1" ht="13" customHeight="1" x14ac:dyDescent="0.2">
      <c r="A204" s="151" t="s">
        <v>500</v>
      </c>
      <c r="B204" s="152" t="s">
        <v>501</v>
      </c>
      <c r="C204" s="139" t="s">
        <v>502</v>
      </c>
      <c r="D204" s="153"/>
      <c r="E204" s="153">
        <v>1</v>
      </c>
      <c r="F204" s="154" t="s">
        <v>503</v>
      </c>
      <c r="G204" s="151" t="e" vm="205">
        <v>#VALUE!</v>
      </c>
      <c r="H204" s="168" t="s">
        <v>46</v>
      </c>
      <c r="I204" s="154" t="str" cm="1">
        <f t="array" ref="I204">_FV(G204,"Description")</f>
        <v>Onconova Therapeutics, Inc. is a clinical-stage biopharmaceutical company, which is focused on discovering and developing products for patients with cancer. It has molecularly targeted agents designed to disrupt specific cellular pathways for cancer cell proliferation. It has the two clinical-stage programs: narazaciclib (ON 123300), which is a multi-targeted kinase inhibitor in solid tumors and hematological malignancies as a single agent or in combination with other anti-cancer therapies; and rigosertib administered alone or in combination for the treatment of solid tumors. Narazaciclib is a multi-targeted kinase inhibitor targeting cyclin-dependent kinases (CDK) 2, 4, 6, and 9, AMPK related protein kinase 5 (ARK5), and colony-stimulating factor 1 receptor (CSF1R). It is supporting investigator-initiated studies (ISS) that are exploring the use of rigosertib for cancers driven by mutated Ras genes, including a Phase 1/2a study of rigosertib in combination with a PD-1 inhibitor.</v>
      </c>
      <c r="J204" s="125" cm="1">
        <f t="array" ref="J204">_FV(G204,"Market cap",TRUE)/1000000000</f>
        <v>1.736857E-2</v>
      </c>
      <c r="K204" s="99" cm="1">
        <f t="array" ref="K204">_FV(G204,"Price")</f>
        <v>0.83</v>
      </c>
      <c r="L204" s="74" t="s">
        <v>47</v>
      </c>
      <c r="M204" s="155" cm="1">
        <f t="array" ref="M204">_FV(G204,"Shares outstanding",TRUE)/1000000</f>
        <v>20.925989999999999</v>
      </c>
      <c r="N204" s="156">
        <v>20.81</v>
      </c>
      <c r="O204" s="159">
        <v>4.0000000000000002E-4</v>
      </c>
      <c r="P204" s="102" t="s">
        <v>13770</v>
      </c>
      <c r="Q204" s="157" t="s">
        <v>15394</v>
      </c>
      <c r="R204" s="157" t="s">
        <v>17089</v>
      </c>
      <c r="S204" s="158">
        <v>26.89</v>
      </c>
      <c r="T204" s="157" t="s">
        <v>17090</v>
      </c>
      <c r="U204" s="157" t="s">
        <v>17091</v>
      </c>
      <c r="V204" s="140" t="s">
        <v>14848</v>
      </c>
      <c r="W204" s="156" t="s">
        <v>59</v>
      </c>
      <c r="X204" s="156">
        <v>5.96</v>
      </c>
      <c r="Y204" s="52" cm="1">
        <f t="array" ref="Y204">(K204-(_FV(G204,"52 week high",TRUE)))/(_FV(G204,"52 week high",TRUE))</f>
        <v>-0.59708737864077666</v>
      </c>
      <c r="Z204" s="52" cm="1">
        <f t="array" ref="Z204">(K204-(_FV(G204,"52 week low",TRUE)))/(_FV(G204,"52 week low",TRUE))</f>
        <v>0.33870967741935476</v>
      </c>
      <c r="AA204" s="8"/>
      <c r="AB204" s="55" t="str">
        <f t="shared" ref="AB204:AB233" si="114">HYPERLINK(_xlfn.CONCAT("https://twitter.com/search?q=%24",A204,"&amp;src=typed_query&amp;f=live&amp;pf=on"),"Twitter")</f>
        <v>Twitter</v>
      </c>
      <c r="AC204" s="55" t="str">
        <f t="shared" si="95"/>
        <v>Twitter</v>
      </c>
      <c r="AD204" s="56" t="str">
        <f>HYPERLINK(_xlfn.CONCAT("https://www.sec.gov/edgar/browse/?CIK=",(_xlfn.XLOOKUP(A204,CIK!$A$1:$A$99999,CIK!$B$1:$B$99999,,0))),"SEC")</f>
        <v>SEC</v>
      </c>
      <c r="AE204" s="55" t="str">
        <f t="shared" ref="AE204:AE233" si="115">HYPERLINK(_xlfn.CONCAT("https://duckduckgo.com/?q=%5cprofiles+biocentury+",B204),"BC")</f>
        <v>BC</v>
      </c>
      <c r="AF204" s="56" t="str">
        <f t="shared" si="105"/>
        <v>News</v>
      </c>
      <c r="AG204" s="55" t="str">
        <f t="shared" si="106"/>
        <v>News</v>
      </c>
      <c r="AH204" s="56" t="str">
        <f t="shared" si="107"/>
        <v>News</v>
      </c>
      <c r="AI204" s="56" t="str">
        <f t="shared" si="108"/>
        <v>News</v>
      </c>
      <c r="AJ204" s="56" t="str">
        <f t="shared" si="109"/>
        <v>News</v>
      </c>
      <c r="AK204" s="55" t="str">
        <f t="shared" si="96"/>
        <v>News</v>
      </c>
      <c r="AL204" s="55" t="str">
        <f t="shared" ref="AL204:AL233" si="116">HYPERLINK(_xlfn.CONCAT("https://www.nasdaq.com/market-activity/stocks/",A204,"/option-chain"),"OC")</f>
        <v>OC</v>
      </c>
      <c r="AM204" s="55" t="str">
        <f t="shared" ref="AM204:AM233" si="117">HYPERLINK(_xlfn.CONCAT("https://whalewisdom.com/stock/",A204),"WW")</f>
        <v>WW</v>
      </c>
      <c r="AN204" s="55" t="str">
        <f t="shared" ref="AN204:AN233" si="118">HYPERLINK(_xlfn.CONCAT("https://fintel.io/n/us/",A204),"FIN")</f>
        <v>FIN</v>
      </c>
      <c r="AO204" s="55" t="str">
        <f t="shared" si="97"/>
        <v>OI</v>
      </c>
      <c r="AP204" s="55" t="str">
        <f t="shared" ref="AP204:AP233" si="119">HYPERLINK(_xlfn.CONCAT("https://iborrowdesk.com/report/",A204),"IB")</f>
        <v>IB</v>
      </c>
      <c r="AQ204" s="55" t="str">
        <f t="shared" si="98"/>
        <v>SI</v>
      </c>
      <c r="AR204" s="55" t="str">
        <f t="shared" si="99"/>
        <v>SS</v>
      </c>
      <c r="AS204" s="57" t="str">
        <f t="shared" si="100"/>
        <v>ROIC</v>
      </c>
      <c r="AT204" s="55" t="str">
        <f t="shared" si="101"/>
        <v>DR</v>
      </c>
      <c r="AU204" s="58" t="str">
        <f t="shared" si="102"/>
        <v>SOH</v>
      </c>
      <c r="AV204" s="55"/>
    </row>
    <row r="205" spans="1:48" s="64" customFormat="1" ht="14" customHeight="1" x14ac:dyDescent="0.2">
      <c r="A205" s="151" t="s">
        <v>651</v>
      </c>
      <c r="B205" s="152" t="s">
        <v>652</v>
      </c>
      <c r="C205" s="139" t="s">
        <v>653</v>
      </c>
      <c r="D205" s="153"/>
      <c r="E205" s="153"/>
      <c r="F205" s="154" t="s">
        <v>17222</v>
      </c>
      <c r="G205" s="151" t="e" vm="206">
        <v>#VALUE!</v>
      </c>
      <c r="H205" s="168" t="s">
        <v>46</v>
      </c>
      <c r="I205" s="154" t="str" cm="1">
        <f t="array" ref="I205">_FV(G205,"Description")</f>
        <v>Rubius Therapeutics, Inc. is a clinical-stage biopharmaceutical company. The Company is engaged in developing medicines called Red Cell Therapeutics (RCTs). Its RED PLATFORM is designed to genetically engineer, and culture Red Cell Therapeutics that are ready-to-use cellular therapies for the treatment of cancer and autoimmune diseases. It develops RCT product candidates based on therapeutic modalities such as immune system stimulation for the treatment of cancer and immune modulation to induce tolerance in autoimmune diseases. Its oncology program, RTX-240, is in the Phase I/II clinical trial for relapsed/refractory or solid tumors and in the Phase I clinical trial for relapsed/refractory acute myeloid leukemia (AML). Its RTX-321 is an allogeneic artificial antigen presenting cell (aAPC) product candidate, which is in the Phase I clinical trial for the treatment of advanced human papillomavirus (HPV) 16-positive cancers.</v>
      </c>
      <c r="J205" s="125" cm="1">
        <f t="array" ref="J205">_FV(G205,"Market cap",TRUE)/1000000000</f>
        <v>2.0487229999999999E-2</v>
      </c>
      <c r="K205" s="99" cm="1">
        <f t="array" ref="K205">_FV(G205,"Price")</f>
        <v>0.22670000000000001</v>
      </c>
      <c r="L205" s="74" t="s">
        <v>47</v>
      </c>
      <c r="M205" s="155" cm="1">
        <f t="array" ref="M205">_FV(G205,"Shares outstanding",TRUE)/1000000</f>
        <v>90.371530000000007</v>
      </c>
      <c r="N205" s="156">
        <v>46.29</v>
      </c>
      <c r="O205" s="159">
        <v>5.3999999999999999E-2</v>
      </c>
      <c r="P205" s="102" t="s">
        <v>14106</v>
      </c>
      <c r="Q205" s="157" t="s">
        <v>17092</v>
      </c>
      <c r="R205" s="157" t="s">
        <v>17093</v>
      </c>
      <c r="S205" s="158">
        <v>5.44</v>
      </c>
      <c r="T205" s="157" t="s">
        <v>17094</v>
      </c>
      <c r="U205" s="157" t="s">
        <v>17095</v>
      </c>
      <c r="V205" s="140" t="s">
        <v>14848</v>
      </c>
      <c r="W205" s="156" t="s">
        <v>14462</v>
      </c>
      <c r="X205" s="156">
        <v>3.4</v>
      </c>
      <c r="Y205" s="52" cm="1">
        <f t="array" ref="Y205">(K205-(_FV(G205,"52 week high",TRUE)))/(_FV(G205,"52 week high",TRUE))</f>
        <v>-0.97078608247422682</v>
      </c>
      <c r="Z205" s="52" cm="1">
        <f t="array" ref="Z205">(K205-(_FV(G205,"52 week low",TRUE)))/(_FV(G205,"52 week low",TRUE))</f>
        <v>0.61928571428571422</v>
      </c>
      <c r="AA205" s="8"/>
      <c r="AB205" s="55" t="str">
        <f t="shared" si="114"/>
        <v>Twitter</v>
      </c>
      <c r="AC205" s="55" t="str">
        <f t="shared" si="95"/>
        <v>Twitter</v>
      </c>
      <c r="AD205" s="56" t="str">
        <f>HYPERLINK(_xlfn.CONCAT("https://www.sec.gov/edgar/browse/?CIK=",(_xlfn.XLOOKUP(A205,CIK!$A$1:$A$99999,CIK!$B$1:$B$99999,,0))),"SEC")</f>
        <v>SEC</v>
      </c>
      <c r="AE205" s="55" t="str">
        <f t="shared" si="115"/>
        <v>BC</v>
      </c>
      <c r="AF205" s="56" t="str">
        <f t="shared" si="105"/>
        <v>News</v>
      </c>
      <c r="AG205" s="55" t="str">
        <f t="shared" si="106"/>
        <v>News</v>
      </c>
      <c r="AH205" s="56" t="str">
        <f t="shared" si="107"/>
        <v>News</v>
      </c>
      <c r="AI205" s="56" t="str">
        <f t="shared" si="108"/>
        <v>News</v>
      </c>
      <c r="AJ205" s="56" t="str">
        <f t="shared" si="109"/>
        <v>News</v>
      </c>
      <c r="AK205" s="55" t="str">
        <f t="shared" si="96"/>
        <v>News</v>
      </c>
      <c r="AL205" s="55" t="str">
        <f t="shared" si="116"/>
        <v>OC</v>
      </c>
      <c r="AM205" s="55" t="str">
        <f t="shared" si="117"/>
        <v>WW</v>
      </c>
      <c r="AN205" s="55" t="str">
        <f t="shared" si="118"/>
        <v>FIN</v>
      </c>
      <c r="AO205" s="55" t="str">
        <f t="shared" si="97"/>
        <v>OI</v>
      </c>
      <c r="AP205" s="55" t="str">
        <f t="shared" si="119"/>
        <v>IB</v>
      </c>
      <c r="AQ205" s="55" t="str">
        <f t="shared" si="98"/>
        <v>SI</v>
      </c>
      <c r="AR205" s="55" t="str">
        <f t="shared" si="99"/>
        <v>SS</v>
      </c>
      <c r="AS205" s="57" t="str">
        <f t="shared" si="100"/>
        <v>ROIC</v>
      </c>
      <c r="AT205" s="55" t="str">
        <f t="shared" si="101"/>
        <v>DR</v>
      </c>
      <c r="AU205" s="58" t="str">
        <f t="shared" si="102"/>
        <v>SOH</v>
      </c>
    </row>
    <row r="206" spans="1:48" s="64" customFormat="1" ht="16" x14ac:dyDescent="0.2">
      <c r="A206" s="151" t="s">
        <v>618</v>
      </c>
      <c r="B206" s="152" t="s">
        <v>619</v>
      </c>
      <c r="C206" s="139" t="s">
        <v>620</v>
      </c>
      <c r="D206" s="153"/>
      <c r="E206" s="153">
        <v>0</v>
      </c>
      <c r="F206" s="154" t="s">
        <v>621</v>
      </c>
      <c r="G206" s="151" t="e" vm="207">
        <v>#VALUE!</v>
      </c>
      <c r="H206" s="168" t="s">
        <v>46</v>
      </c>
      <c r="I206" s="154" t="str" cm="1">
        <f t="array" ref="I206">_FV(G206,"Description")</f>
        <v>Tempest Therapeutics, Inc. (Tempest) is a clinical-stage oncology company. The Company is focused on developing therapeutics that combine both targeted and immune-mediated mechanisms to treat a wide range of tumors. The Company’s two clinical programs include TPST-1495 and TPST-1120. TPST-1120 is a selective antagonist of peroxisome proliferator-activated receptor. TPST-1120 is in Phase I and II trials in solid tumors, including a global randomized Phase Ib/II trial in combination with the standard-of-care first-line regimen of atezolizumab and bevacizumab in patients with advanced or metastatic hepatocellular carcinoma (HCC). TPST-1495, is a dual antagonist of EP2 and EP4, receptors of prostaglandin E2, and is in a Phase I monotherapy and combination trial in solid tumors.</v>
      </c>
      <c r="J206" s="125" cm="1">
        <f t="array" ref="J206">_FV(G206,"Market cap",TRUE)/1000000000</f>
        <v>2.0718690000000001E-2</v>
      </c>
      <c r="K206" s="99" cm="1">
        <f t="array" ref="K206">_FV(G206,"Price")</f>
        <v>1.94</v>
      </c>
      <c r="L206" s="74" t="s">
        <v>47</v>
      </c>
      <c r="M206" s="155" cm="1">
        <f t="array" ref="M206">_FV(G206,"Shares outstanding",TRUE)/1000000</f>
        <v>10.517099999999999</v>
      </c>
      <c r="N206" s="156">
        <v>7.99</v>
      </c>
      <c r="O206" s="159">
        <v>2.3E-3</v>
      </c>
      <c r="P206" s="102" t="s">
        <v>13762</v>
      </c>
      <c r="Q206" s="157" t="s">
        <v>17103</v>
      </c>
      <c r="R206" s="157" t="s">
        <v>17104</v>
      </c>
      <c r="S206" s="158">
        <v>10.98</v>
      </c>
      <c r="T206" s="157" t="s">
        <v>16072</v>
      </c>
      <c r="U206" s="157" t="s">
        <v>17105</v>
      </c>
      <c r="V206" s="140" t="s">
        <v>14848</v>
      </c>
      <c r="W206" s="156" t="s">
        <v>14411</v>
      </c>
      <c r="X206" s="156">
        <v>2.5099999999999998</v>
      </c>
      <c r="Y206" s="52" cm="1">
        <f t="array" ref="Y206">(K206-(_FV(G206,"52 week high",TRUE)))/(_FV(G206,"52 week high",TRUE))</f>
        <v>-0.57362637362637359</v>
      </c>
      <c r="Z206" s="52" cm="1">
        <f t="array" ref="Z206">(K206-(_FV(G206,"52 week low",TRUE)))/(_FV(G206,"52 week low",TRUE))</f>
        <v>0.83018867924528283</v>
      </c>
      <c r="AA206" s="8"/>
      <c r="AB206" s="55" t="str">
        <f t="shared" si="114"/>
        <v>Twitter</v>
      </c>
      <c r="AC206" s="55" t="str">
        <f t="shared" si="95"/>
        <v>Twitter</v>
      </c>
      <c r="AD206" s="56" t="str">
        <f>HYPERLINK(_xlfn.CONCAT("https://www.sec.gov/edgar/browse/?CIK=",(_xlfn.XLOOKUP(A206,CIK!$A$1:$A$99999,CIK!$B$1:$B$99999,,0))),"SEC")</f>
        <v>SEC</v>
      </c>
      <c r="AE206" s="55" t="str">
        <f t="shared" si="115"/>
        <v>BC</v>
      </c>
      <c r="AF206" s="56" t="str">
        <f t="shared" si="105"/>
        <v>News</v>
      </c>
      <c r="AG206" s="55" t="str">
        <f t="shared" si="106"/>
        <v>News</v>
      </c>
      <c r="AH206" s="56" t="str">
        <f t="shared" si="107"/>
        <v>News</v>
      </c>
      <c r="AI206" s="56" t="str">
        <f t="shared" si="108"/>
        <v>News</v>
      </c>
      <c r="AJ206" s="56" t="str">
        <f t="shared" si="109"/>
        <v>News</v>
      </c>
      <c r="AK206" s="55" t="str">
        <f t="shared" si="96"/>
        <v>News</v>
      </c>
      <c r="AL206" s="55" t="str">
        <f t="shared" si="116"/>
        <v>OC</v>
      </c>
      <c r="AM206" s="55" t="str">
        <f t="shared" si="117"/>
        <v>WW</v>
      </c>
      <c r="AN206" s="55" t="str">
        <f t="shared" si="118"/>
        <v>FIN</v>
      </c>
      <c r="AO206" s="55" t="str">
        <f t="shared" si="97"/>
        <v>OI</v>
      </c>
      <c r="AP206" s="55" t="str">
        <f t="shared" si="119"/>
        <v>IB</v>
      </c>
      <c r="AQ206" s="55" t="str">
        <f t="shared" si="98"/>
        <v>SI</v>
      </c>
      <c r="AR206" s="55" t="str">
        <f t="shared" si="99"/>
        <v>SS</v>
      </c>
      <c r="AS206" s="57" t="str">
        <f t="shared" si="100"/>
        <v>ROIC</v>
      </c>
      <c r="AT206" s="55" t="str">
        <f t="shared" si="101"/>
        <v>DR</v>
      </c>
      <c r="AU206" s="58" t="str">
        <f t="shared" si="102"/>
        <v>SOH</v>
      </c>
    </row>
    <row r="207" spans="1:48" s="62" customFormat="1" ht="14" customHeight="1" x14ac:dyDescent="0.2">
      <c r="A207" s="151" t="s">
        <v>267</v>
      </c>
      <c r="B207" s="152" t="s">
        <v>268</v>
      </c>
      <c r="C207" s="139" t="s">
        <v>269</v>
      </c>
      <c r="D207" s="153"/>
      <c r="E207" s="153">
        <v>2</v>
      </c>
      <c r="F207" s="154" t="s">
        <v>270</v>
      </c>
      <c r="G207" s="151" t="e" vm="208">
        <v>#VALUE!</v>
      </c>
      <c r="H207" s="168" t="s">
        <v>46</v>
      </c>
      <c r="I207" s="154" t="str" cm="1">
        <f t="array" ref="I207">_FV(G207,"Description")</f>
        <v>Kintara Therapeutics, Inc. is a clinical-stage, biopharmaceutical company focused on the development and commercialization of new cancer therapies. The Company is developing and commercializing anti-cancer therapies for patients whose solid tumors exhibit features that make them resistant to, or unlikely to respond to available therapies, with particular focus on orphan cancer indications. The Company’s two lead candidates include VAL-083 and REM-001. Its VAL-083 is a novel, validated, deoxyribonucleic acid (DNA) targeting agent, for the treatment of drug-resistant solid tumors such as glioblastoma multiforme (GBM) and potentially other solid tumors, including ovarian cancer, non-small cell lung cancer (NSCLC), and diffuse intrinsic pontine glioma (DIPG) The Company’s REM-001, a late-stage photodynamic therapy (PDT) for the treatment of cutaneous metastatic breast cancer (CMBC); basal cell carcinoma nevus syndrome (BCCNS), and access graft failure in hemodialysis patients.</v>
      </c>
      <c r="J207" s="125" cm="1">
        <f t="array" ref="J207">_FV(G207,"Market cap",TRUE)/1000000000</f>
        <v>1.0246369999999999E-2</v>
      </c>
      <c r="K207" s="99" cm="1">
        <f t="array" ref="K207">_FV(G207,"Price")</f>
        <v>6.34</v>
      </c>
      <c r="L207" s="74" t="s">
        <v>47</v>
      </c>
      <c r="M207" s="155" cm="1">
        <f t="array" ref="M207">_FV(G207,"Shares outstanding",TRUE)/1000000</f>
        <v>1.61615</v>
      </c>
      <c r="N207" s="156">
        <v>1.58</v>
      </c>
      <c r="O207" s="159">
        <v>5.6399999999999999E-2</v>
      </c>
      <c r="P207" s="102" t="s">
        <v>14215</v>
      </c>
      <c r="Q207" s="157" t="s">
        <v>16354</v>
      </c>
      <c r="R207" s="157" t="s">
        <v>17112</v>
      </c>
      <c r="S207" s="158">
        <v>12.87</v>
      </c>
      <c r="T207" s="157" t="s">
        <v>17113</v>
      </c>
      <c r="U207" s="157" t="s">
        <v>17114</v>
      </c>
      <c r="V207" s="140" t="s">
        <v>17115</v>
      </c>
      <c r="W207" s="156" t="s">
        <v>59</v>
      </c>
      <c r="X207" s="156">
        <v>2.3199999999999998</v>
      </c>
      <c r="Y207" s="52" cm="1">
        <f t="array" ref="Y207">(K207-(_FV(G207,"52 week high",TRUE)))/(_FV(G207,"52 week high",TRUE))</f>
        <v>-0.84904761904761894</v>
      </c>
      <c r="Z207" s="52" cm="1">
        <f t="array" ref="Z207">(K207-(_FV(G207,"52 week low",TRUE)))/(_FV(G207,"52 week low",TRUE))</f>
        <v>0.81029067443321323</v>
      </c>
      <c r="AA207" s="8"/>
      <c r="AB207" s="55" t="str">
        <f t="shared" si="114"/>
        <v>Twitter</v>
      </c>
      <c r="AC207" s="55" t="str">
        <f t="shared" si="95"/>
        <v>Twitter</v>
      </c>
      <c r="AD207" s="56" t="str">
        <f>HYPERLINK(_xlfn.CONCAT("https://www.sec.gov/edgar/browse/?CIK=",(_xlfn.XLOOKUP(A207,CIK!$A$1:$A$99999,CIK!$B$1:$B$99999,,0))),"SEC")</f>
        <v>SEC</v>
      </c>
      <c r="AE207" s="55" t="str">
        <f t="shared" si="115"/>
        <v>BC</v>
      </c>
      <c r="AF207" s="56" t="str">
        <f t="shared" si="105"/>
        <v>News</v>
      </c>
      <c r="AG207" s="55" t="str">
        <f t="shared" si="106"/>
        <v>News</v>
      </c>
      <c r="AH207" s="56" t="str">
        <f t="shared" si="107"/>
        <v>News</v>
      </c>
      <c r="AI207" s="56" t="str">
        <f t="shared" si="108"/>
        <v>News</v>
      </c>
      <c r="AJ207" s="56" t="str">
        <f t="shared" si="109"/>
        <v>News</v>
      </c>
      <c r="AK207" s="55" t="str">
        <f t="shared" si="96"/>
        <v>News</v>
      </c>
      <c r="AL207" s="55" t="str">
        <f t="shared" si="116"/>
        <v>OC</v>
      </c>
      <c r="AM207" s="55" t="str">
        <f t="shared" si="117"/>
        <v>WW</v>
      </c>
      <c r="AN207" s="55" t="str">
        <f t="shared" si="118"/>
        <v>FIN</v>
      </c>
      <c r="AO207" s="55" t="str">
        <f t="shared" si="97"/>
        <v>OI</v>
      </c>
      <c r="AP207" s="55" t="str">
        <f t="shared" si="119"/>
        <v>IB</v>
      </c>
      <c r="AQ207" s="55" t="str">
        <f t="shared" si="98"/>
        <v>SI</v>
      </c>
      <c r="AR207" s="55" t="str">
        <f t="shared" si="99"/>
        <v>SS</v>
      </c>
      <c r="AS207" s="57" t="str">
        <f t="shared" si="100"/>
        <v>ROIC</v>
      </c>
      <c r="AT207" s="55" t="str">
        <f t="shared" si="101"/>
        <v>DR</v>
      </c>
      <c r="AU207" s="58" t="str">
        <f t="shared" si="102"/>
        <v>SOH</v>
      </c>
    </row>
    <row r="208" spans="1:48" s="62" customFormat="1" ht="14" customHeight="1" x14ac:dyDescent="0.2">
      <c r="A208" s="151" t="s">
        <v>582</v>
      </c>
      <c r="B208" s="152" t="s">
        <v>583</v>
      </c>
      <c r="C208" s="139" t="s">
        <v>584</v>
      </c>
      <c r="D208" s="153"/>
      <c r="E208" s="153">
        <v>0</v>
      </c>
      <c r="F208" s="154"/>
      <c r="G208" s="151" t="e" vm="209">
        <v>#VALUE!</v>
      </c>
      <c r="H208" s="168" t="s">
        <v>46</v>
      </c>
      <c r="I208" s="154" t="str" cm="1">
        <f t="array" ref="I208">_FV(G208,"Description")</f>
        <v>Indaptus Therapeutics, Inc, is a pre-clinical biotechnology company. The Company is focused on enhancing and expanding curative cancer immunotherapy for patients with unresectable or metastatic solid tumors and lymphomas. It designs its approach by targeting specific tumor or viral antigens. Its lead candidate, Decoy20, is in pre-clinical development. Its platform is based on the hypothesis that require anti-tumor immunotherapy to activate both innate and adaptive cellular immunity in both tumors and immune organs. Its approach uses multi-targeted package of bacterial pathogen-associated molecular patterns (PAMPs) in the form of attenuated and killed, intact but non-pathogenic bacteria delivered intravenously. Its intravenous therapeutic candidates target the liver, spleen, and leaky vasculature of tumors, producing immune activation in an immune organ, as well as a common site for primary and metastatic cancer and hepatitis B virus (HBV) infection.</v>
      </c>
      <c r="J208" s="125" cm="1">
        <f t="array" ref="J208">_FV(G208,"Market cap",TRUE)/1000000000</f>
        <v>1.35441E-2</v>
      </c>
      <c r="K208" s="99" cm="1">
        <f t="array" ref="K208">_FV(G208,"Price")</f>
        <v>1.64</v>
      </c>
      <c r="L208" s="74" t="s">
        <v>47</v>
      </c>
      <c r="M208" s="155" cm="1">
        <f t="array" ref="M208">_FV(G208,"Shares outstanding",TRUE)/1000000</f>
        <v>8.2585999999999995</v>
      </c>
      <c r="N208" s="156">
        <v>4.6500000000000004</v>
      </c>
      <c r="O208" s="159">
        <v>2.1399999999999999E-2</v>
      </c>
      <c r="P208" s="102" t="s">
        <v>14318</v>
      </c>
      <c r="Q208" s="157" t="s">
        <v>17099</v>
      </c>
      <c r="R208" s="157" t="s">
        <v>17100</v>
      </c>
      <c r="S208" s="158">
        <v>15.39</v>
      </c>
      <c r="T208" s="157" t="s">
        <v>16052</v>
      </c>
      <c r="U208" s="157" t="s">
        <v>17101</v>
      </c>
      <c r="V208" s="140" t="s">
        <v>14848</v>
      </c>
      <c r="W208" s="156" t="s">
        <v>14364</v>
      </c>
      <c r="X208" s="156">
        <v>10.27</v>
      </c>
      <c r="Y208" s="52" cm="1">
        <f t="array" ref="Y208">(K208-(_FV(G208,"52 week high",TRUE)))/(_FV(G208,"52 week high",TRUE))</f>
        <v>-0.70018281535648996</v>
      </c>
      <c r="Z208" s="52" cm="1">
        <f t="array" ref="Z208">(K208-(_FV(G208,"52 week low",TRUE)))/(_FV(G208,"52 week low",TRUE))</f>
        <v>0.31199999999999994</v>
      </c>
      <c r="AA208" s="8"/>
      <c r="AB208" s="55" t="str">
        <f t="shared" si="114"/>
        <v>Twitter</v>
      </c>
      <c r="AC208" s="55" t="str">
        <f t="shared" si="95"/>
        <v>Twitter</v>
      </c>
      <c r="AD208" s="56" t="str">
        <f>HYPERLINK(_xlfn.CONCAT("https://www.sec.gov/edgar/browse/?CIK=",(_xlfn.XLOOKUP(A208,CIK!$A$1:$A$99999,CIK!$B$1:$B$99999,,0))),"SEC")</f>
        <v>SEC</v>
      </c>
      <c r="AE208" s="55" t="str">
        <f t="shared" si="115"/>
        <v>BC</v>
      </c>
      <c r="AF208" s="56" t="str">
        <f t="shared" si="105"/>
        <v>News</v>
      </c>
      <c r="AG208" s="55" t="str">
        <f t="shared" si="106"/>
        <v>News</v>
      </c>
      <c r="AH208" s="56" t="str">
        <f t="shared" si="107"/>
        <v>News</v>
      </c>
      <c r="AI208" s="56" t="str">
        <f t="shared" si="108"/>
        <v>News</v>
      </c>
      <c r="AJ208" s="56" t="str">
        <f t="shared" si="109"/>
        <v>News</v>
      </c>
      <c r="AK208" s="55" t="str">
        <f t="shared" si="96"/>
        <v>News</v>
      </c>
      <c r="AL208" s="55" t="str">
        <f t="shared" si="116"/>
        <v>OC</v>
      </c>
      <c r="AM208" s="55" t="str">
        <f t="shared" si="117"/>
        <v>WW</v>
      </c>
      <c r="AN208" s="55" t="str">
        <f t="shared" si="118"/>
        <v>FIN</v>
      </c>
      <c r="AO208" s="55" t="str">
        <f t="shared" si="97"/>
        <v>OI</v>
      </c>
      <c r="AP208" s="55" t="str">
        <f t="shared" si="119"/>
        <v>IB</v>
      </c>
      <c r="AQ208" s="55" t="str">
        <f t="shared" si="98"/>
        <v>SI</v>
      </c>
      <c r="AR208" s="55" t="str">
        <f t="shared" si="99"/>
        <v>SS</v>
      </c>
      <c r="AS208" s="57" t="str">
        <f t="shared" si="100"/>
        <v>ROIC</v>
      </c>
      <c r="AT208" s="55" t="str">
        <f t="shared" si="101"/>
        <v>DR</v>
      </c>
      <c r="AU208" s="58" t="str">
        <f t="shared" si="102"/>
        <v>SOH</v>
      </c>
    </row>
    <row r="209" spans="1:47" s="62" customFormat="1" ht="14" customHeight="1" x14ac:dyDescent="0.2">
      <c r="A209" s="151" t="s">
        <v>136</v>
      </c>
      <c r="B209" s="152" t="s">
        <v>137</v>
      </c>
      <c r="C209" s="139" t="s">
        <v>138</v>
      </c>
      <c r="D209" s="153"/>
      <c r="E209" s="153">
        <v>2</v>
      </c>
      <c r="F209" s="154" t="s">
        <v>139</v>
      </c>
      <c r="G209" s="151" t="e" vm="210">
        <v>#VALUE!</v>
      </c>
      <c r="H209" s="168" t="s">
        <v>46</v>
      </c>
      <c r="I209" s="154" t="str" cm="1">
        <f t="array" ref="I209">_FV(G209,"Description")</f>
        <v>Erytech Pharma SA, also known as ERYTECH Pharma, is a France-based biopharmaceutical company developing medicinal products mainly in oncology, hematology and immunology fields of business. The Company offers ESY-ASP (GRASPA), a medicinal product consisting of L-Asparaginase entrapped into human homologous red blood cells. The product is used for treatment of Acute Lymphoblastic Leukemia (ALL), a childhood cancer. The Company's technology is based on the use of human red blood cells (RBCs) to improve the pharmacokinetic (PK) and pharmacodynamic (PD) properties of therapeutic enzymes, for instance asparaginase. The enzyme can destroy asparagine and deprive cancer cells of an important nutrient for these cells, resulting in their death.</v>
      </c>
      <c r="J209" s="125" cm="1">
        <f t="array" ref="J209">_FV(G209,"Market cap",TRUE)/1000000000</f>
        <v>2.0754709999999999E-2</v>
      </c>
      <c r="K209" s="99" cm="1">
        <f t="array" ref="K209">_FV(G209,"Price")</f>
        <v>0.6</v>
      </c>
      <c r="L209" s="74" t="s">
        <v>47</v>
      </c>
      <c r="M209" s="155" cm="1">
        <f t="array" ref="M209">_FV(G209,"Shares outstanding",TRUE)/1000000</f>
        <v>31.018550000000001</v>
      </c>
      <c r="N209" s="156">
        <v>28.26</v>
      </c>
      <c r="O209" s="159" t="s">
        <v>59</v>
      </c>
      <c r="P209" s="102" t="s">
        <v>3045</v>
      </c>
      <c r="Q209" s="157" t="s">
        <v>14869</v>
      </c>
      <c r="R209" s="157" t="s">
        <v>14869</v>
      </c>
      <c r="S209" s="158" t="s">
        <v>14848</v>
      </c>
      <c r="T209" s="157" t="s">
        <v>14869</v>
      </c>
      <c r="U209" s="157" t="s">
        <v>17102</v>
      </c>
      <c r="V209" s="140" t="s">
        <v>14848</v>
      </c>
      <c r="W209" s="156" t="s">
        <v>14418</v>
      </c>
      <c r="X209" s="156" t="s">
        <v>59</v>
      </c>
      <c r="Y209" s="52" cm="1">
        <f t="array" ref="Y209">(K209-(_FV(G209,"52 week high",TRUE)))/(_FV(G209,"52 week high",TRUE))</f>
        <v>-0.72477064220183485</v>
      </c>
      <c r="Z209" s="52" cm="1">
        <f t="array" ref="Z209">(K209-(_FV(G209,"52 week low",TRUE)))/(_FV(G209,"52 week low",TRUE))</f>
        <v>1</v>
      </c>
      <c r="AA209" s="8"/>
      <c r="AB209" s="55" t="str">
        <f t="shared" si="114"/>
        <v>Twitter</v>
      </c>
      <c r="AC209" s="55" t="str">
        <f t="shared" si="95"/>
        <v>Twitter</v>
      </c>
      <c r="AD209" s="56" t="str">
        <f>HYPERLINK(_xlfn.CONCAT("https://www.sec.gov/edgar/browse/?CIK=",(_xlfn.XLOOKUP(A209,CIK!$A$1:$A$99999,CIK!$B$1:$B$99999,,0))),"SEC")</f>
        <v>SEC</v>
      </c>
      <c r="AE209" s="55" t="str">
        <f t="shared" si="115"/>
        <v>BC</v>
      </c>
      <c r="AF209" s="56" t="str">
        <f t="shared" si="105"/>
        <v>News</v>
      </c>
      <c r="AG209" s="55" t="str">
        <f t="shared" si="106"/>
        <v>News</v>
      </c>
      <c r="AH209" s="56" t="str">
        <f t="shared" si="107"/>
        <v>News</v>
      </c>
      <c r="AI209" s="56" t="str">
        <f t="shared" si="108"/>
        <v>News</v>
      </c>
      <c r="AJ209" s="56" t="str">
        <f t="shared" si="109"/>
        <v>News</v>
      </c>
      <c r="AK209" s="55" t="str">
        <f t="shared" si="96"/>
        <v>News</v>
      </c>
      <c r="AL209" s="55" t="str">
        <f t="shared" si="116"/>
        <v>OC</v>
      </c>
      <c r="AM209" s="55" t="str">
        <f t="shared" si="117"/>
        <v>WW</v>
      </c>
      <c r="AN209" s="55" t="str">
        <f t="shared" si="118"/>
        <v>FIN</v>
      </c>
      <c r="AO209" s="55" t="str">
        <f t="shared" si="97"/>
        <v>OI</v>
      </c>
      <c r="AP209" s="55" t="str">
        <f t="shared" si="119"/>
        <v>IB</v>
      </c>
      <c r="AQ209" s="55" t="str">
        <f t="shared" si="98"/>
        <v>SI</v>
      </c>
      <c r="AR209" s="55" t="str">
        <f t="shared" si="99"/>
        <v>SS</v>
      </c>
      <c r="AS209" s="57" t="str">
        <f t="shared" si="100"/>
        <v>ROIC</v>
      </c>
      <c r="AT209" s="55" t="str">
        <f t="shared" si="101"/>
        <v>DR</v>
      </c>
      <c r="AU209" s="58" t="str">
        <f t="shared" si="102"/>
        <v>SOH</v>
      </c>
    </row>
    <row r="210" spans="1:47" s="62" customFormat="1" ht="16" customHeight="1" x14ac:dyDescent="0.2">
      <c r="A210" s="151" t="s">
        <v>148</v>
      </c>
      <c r="B210" s="152" t="s">
        <v>149</v>
      </c>
      <c r="C210" s="139" t="s">
        <v>150</v>
      </c>
      <c r="D210" s="153" t="s">
        <v>58</v>
      </c>
      <c r="E210" s="153">
        <v>2</v>
      </c>
      <c r="F210" s="154" t="s">
        <v>151</v>
      </c>
      <c r="G210" s="151" t="e" vm="211">
        <v>#VALUE!</v>
      </c>
      <c r="H210" s="168" t="s">
        <v>46</v>
      </c>
      <c r="I210" s="154" t="str" cm="1">
        <f t="array" ref="I210">_FV(G210,"Description")</f>
        <v>Bio-Path Holdings, Inc. is a clinical and preclinical stage oncology focused RNAi nanoparticle drug development company. It utilizes a technology that achieves systemic delivery for target-specific protein inhibition for any gene product that is over-expressed in disease. Its drug delivery and antisense technology, DNAbilize, is a platform that uses P-ethoxy, which is a deoxyribonucleic acid (DNA) backbone modification that is intended to protect the DNA from destruction by the body's enzymes when circulating in vivo, incorporated inside of a lipid bilayer having neutral charge. Its lead drug candidate, prexigebersen, targets growth factor receptor-bound protein 2 (Grb2). Its second drug candidate, Liposomal Bcl-2 (BP1002), targets the protein Bcl-2, which is responsible for driving cell survival in up to 60% of all cancers. Its third drug candidate, Liposomal STAT3 (BP1003), targets the STAT3 protein. Its modified product named prexigebersen-A, is its fourth drug candidate.</v>
      </c>
      <c r="J210" s="125" cm="1">
        <f t="array" ref="J210">_FV(G210,"Market cap",TRUE)/1000000000</f>
        <v>1.5102020000000001E-2</v>
      </c>
      <c r="K210" s="99" cm="1">
        <f t="array" ref="K210">_FV(G210,"Price")</f>
        <v>1.8972</v>
      </c>
      <c r="L210" s="74" t="s">
        <v>47</v>
      </c>
      <c r="M210" s="155" cm="1">
        <f t="array" ref="M210">_FV(G210,"Shares outstanding",TRUE)/1000000</f>
        <v>7.9601600000000001</v>
      </c>
      <c r="N210" s="156">
        <v>7.93</v>
      </c>
      <c r="O210" s="159">
        <v>4.5999999999999999E-3</v>
      </c>
      <c r="P210" s="102" t="s">
        <v>14033</v>
      </c>
      <c r="Q210" s="157" t="e">
        <v>#VALUE!</v>
      </c>
      <c r="R210" s="157" t="s">
        <v>17106</v>
      </c>
      <c r="S210" s="158">
        <v>10.75</v>
      </c>
      <c r="T210" s="157" t="s">
        <v>17107</v>
      </c>
      <c r="U210" s="157" t="s">
        <v>16021</v>
      </c>
      <c r="V210" s="140" t="s">
        <v>17108</v>
      </c>
      <c r="W210" s="156" t="s">
        <v>14358</v>
      </c>
      <c r="X210" s="156">
        <v>8.24</v>
      </c>
      <c r="Y210" s="52" cm="1">
        <f t="array" ref="Y210">(K210-(_FV(G210,"52 week high",TRUE)))/(_FV(G210,"52 week high",TRUE))</f>
        <v>-0.57635709979233196</v>
      </c>
      <c r="Z210" s="52" cm="1">
        <f t="array" ref="Z210">(K210-(_FV(G210,"52 week low",TRUE)))/(_FV(G210,"52 week low",TRUE))</f>
        <v>0.49010367577756819</v>
      </c>
      <c r="AA210" s="8"/>
      <c r="AB210" s="55" t="str">
        <f t="shared" si="114"/>
        <v>Twitter</v>
      </c>
      <c r="AC210" s="55" t="str">
        <f t="shared" si="95"/>
        <v>Twitter</v>
      </c>
      <c r="AD210" s="56" t="str">
        <f>HYPERLINK(_xlfn.CONCAT("https://www.sec.gov/edgar/browse/?CIK=",(_xlfn.XLOOKUP(A210,CIK!$A$1:$A$99999,CIK!$B$1:$B$99999,,0))),"SEC")</f>
        <v>SEC</v>
      </c>
      <c r="AE210" s="55" t="str">
        <f t="shared" si="115"/>
        <v>BC</v>
      </c>
      <c r="AF210" s="56" t="str">
        <f t="shared" si="105"/>
        <v>News</v>
      </c>
      <c r="AG210" s="55" t="str">
        <f t="shared" si="106"/>
        <v>News</v>
      </c>
      <c r="AH210" s="56" t="str">
        <f t="shared" si="107"/>
        <v>News</v>
      </c>
      <c r="AI210" s="56" t="str">
        <f t="shared" si="108"/>
        <v>News</v>
      </c>
      <c r="AJ210" s="56" t="str">
        <f t="shared" si="109"/>
        <v>News</v>
      </c>
      <c r="AK210" s="55" t="str">
        <f t="shared" si="96"/>
        <v>News</v>
      </c>
      <c r="AL210" s="55" t="str">
        <f t="shared" si="116"/>
        <v>OC</v>
      </c>
      <c r="AM210" s="55" t="str">
        <f t="shared" si="117"/>
        <v>WW</v>
      </c>
      <c r="AN210" s="55" t="str">
        <f t="shared" si="118"/>
        <v>FIN</v>
      </c>
      <c r="AO210" s="55" t="str">
        <f t="shared" si="97"/>
        <v>OI</v>
      </c>
      <c r="AP210" s="55" t="str">
        <f t="shared" si="119"/>
        <v>IB</v>
      </c>
      <c r="AQ210" s="55" t="str">
        <f t="shared" si="98"/>
        <v>SI</v>
      </c>
      <c r="AR210" s="55" t="str">
        <f t="shared" si="99"/>
        <v>SS</v>
      </c>
      <c r="AS210" s="57" t="str">
        <f t="shared" si="100"/>
        <v>ROIC</v>
      </c>
      <c r="AT210" s="55" t="str">
        <f t="shared" si="101"/>
        <v>DR</v>
      </c>
      <c r="AU210" s="58" t="str">
        <f t="shared" si="102"/>
        <v>SOH</v>
      </c>
    </row>
    <row r="211" spans="1:47" s="62" customFormat="1" ht="16" customHeight="1" x14ac:dyDescent="0.2">
      <c r="A211" s="151" t="s">
        <v>241</v>
      </c>
      <c r="B211" s="152" t="s">
        <v>242</v>
      </c>
      <c r="C211" s="139" t="s">
        <v>243</v>
      </c>
      <c r="D211" s="153"/>
      <c r="E211" s="153"/>
      <c r="F211" s="154"/>
      <c r="G211" s="151" t="e" vm="212">
        <v>#VALUE!</v>
      </c>
      <c r="H211" s="168" t="s">
        <v>46</v>
      </c>
      <c r="I211" s="154" t="str" cm="1">
        <f t="array" ref="I211">_FV(G211,"Description")</f>
        <v>Aptevo Therapeutics Inc. is a clinical-stage, research and development biotechnology company. The Company is focused on developing immunotherapeutic candidates for the treatment of different forms of cancer. It has developed two platform technologies, such as ADAPTIR and ADAPTIR-FLEX for rational design of precision immune modulatory drugs. Its lead clinical candidate, APVO436, and preclinical candidates, ALG.APV-527 and APVO603, are developed using its ADAPTIR modular protein technology platform. Its preclinical candidate APVO442 is being developed using its ADAPTIR-FLEX modular protein technology platform. APVO436 is a bispecific CD3xCD123 ADAPTIR that is designed to engage CD3 and CD123 to redirect T-cells to destroy leukemia cells expressing the target CD123 molecule on their surface. APVO603 is a preclinical dual agonist bispecific ADAPTIR candidate employing a mechanism of action to simultaneously target 4-1BB (CD137) and OX40 (CD134), both members of the TNF-receptor family.</v>
      </c>
      <c r="J211" s="125" cm="1">
        <f t="array" ref="J211">_FV(G211,"Market cap",TRUE)/1000000000</f>
        <v>1.222022E-2</v>
      </c>
      <c r="K211" s="99" cm="1">
        <f t="array" ref="K211">_FV(G211,"Price")</f>
        <v>2.4</v>
      </c>
      <c r="L211" s="74" t="s">
        <v>47</v>
      </c>
      <c r="M211" s="155" cm="1">
        <f t="array" ref="M211">_FV(G211,"Shares outstanding",TRUE)/1000000</f>
        <v>5.0917599999999998</v>
      </c>
      <c r="N211" s="156">
        <v>5.03</v>
      </c>
      <c r="O211" s="159">
        <v>8.8900000000000007E-2</v>
      </c>
      <c r="P211" s="102" t="s">
        <v>14114</v>
      </c>
      <c r="Q211" s="157" t="s">
        <v>15783</v>
      </c>
      <c r="R211" s="157" t="s">
        <v>17109</v>
      </c>
      <c r="S211" s="158">
        <v>6.47</v>
      </c>
      <c r="T211" s="157" t="s">
        <v>17110</v>
      </c>
      <c r="U211" s="157" t="s">
        <v>17111</v>
      </c>
      <c r="V211" s="140" t="s">
        <v>14848</v>
      </c>
      <c r="W211" s="156" t="s">
        <v>14395</v>
      </c>
      <c r="X211" s="156">
        <v>3.16</v>
      </c>
      <c r="Y211" s="52" cm="1">
        <f t="array" ref="Y211">(K211-(_FV(G211,"52 week high",TRUE)))/(_FV(G211,"52 week high",TRUE))</f>
        <v>-0.6821149949005948</v>
      </c>
      <c r="Z211" s="52" cm="1">
        <f t="array" ref="Z211">(K211-(_FV(G211,"52 week low",TRUE)))/(_FV(G211,"52 week low",TRUE))</f>
        <v>0.23711340206185566</v>
      </c>
      <c r="AA211" s="8"/>
      <c r="AB211" s="55" t="str">
        <f t="shared" si="114"/>
        <v>Twitter</v>
      </c>
      <c r="AC211" s="55" t="str">
        <f t="shared" si="95"/>
        <v>Twitter</v>
      </c>
      <c r="AD211" s="56" t="str">
        <f>HYPERLINK(_xlfn.CONCAT("https://www.sec.gov/edgar/browse/?CIK=",(_xlfn.XLOOKUP(A211,CIK!$A$1:$A$99999,CIK!$B$1:$B$99999,,0))),"SEC")</f>
        <v>SEC</v>
      </c>
      <c r="AE211" s="55" t="str">
        <f t="shared" si="115"/>
        <v>BC</v>
      </c>
      <c r="AF211" s="56" t="str">
        <f t="shared" si="105"/>
        <v>News</v>
      </c>
      <c r="AG211" s="55" t="str">
        <f t="shared" si="106"/>
        <v>News</v>
      </c>
      <c r="AH211" s="56" t="str">
        <f t="shared" si="107"/>
        <v>News</v>
      </c>
      <c r="AI211" s="56" t="str">
        <f t="shared" si="108"/>
        <v>News</v>
      </c>
      <c r="AJ211" s="56" t="str">
        <f t="shared" si="109"/>
        <v>News</v>
      </c>
      <c r="AK211" s="55" t="str">
        <f t="shared" si="96"/>
        <v>News</v>
      </c>
      <c r="AL211" s="55" t="str">
        <f t="shared" si="116"/>
        <v>OC</v>
      </c>
      <c r="AM211" s="55" t="str">
        <f t="shared" si="117"/>
        <v>WW</v>
      </c>
      <c r="AN211" s="55" t="str">
        <f t="shared" si="118"/>
        <v>FIN</v>
      </c>
      <c r="AO211" s="55" t="str">
        <f t="shared" si="97"/>
        <v>OI</v>
      </c>
      <c r="AP211" s="55" t="str">
        <f t="shared" si="119"/>
        <v>IB</v>
      </c>
      <c r="AQ211" s="55" t="str">
        <f t="shared" si="98"/>
        <v>SI</v>
      </c>
      <c r="AR211" s="55" t="str">
        <f t="shared" si="99"/>
        <v>SS</v>
      </c>
      <c r="AS211" s="57" t="str">
        <f t="shared" si="100"/>
        <v>ROIC</v>
      </c>
      <c r="AT211" s="55" t="str">
        <f t="shared" si="101"/>
        <v>DR</v>
      </c>
      <c r="AU211" s="58" t="str">
        <f t="shared" si="102"/>
        <v>SOH</v>
      </c>
    </row>
    <row r="212" spans="1:47" s="62" customFormat="1" ht="14" customHeight="1" x14ac:dyDescent="0.2">
      <c r="A212" s="151" t="s">
        <v>351</v>
      </c>
      <c r="B212" s="152" t="s">
        <v>352</v>
      </c>
      <c r="C212" s="139" t="s">
        <v>349</v>
      </c>
      <c r="D212" s="153"/>
      <c r="E212" s="153"/>
      <c r="F212" s="154" t="s">
        <v>17261</v>
      </c>
      <c r="G212" s="151" t="e" vm="213">
        <v>#VALUE!</v>
      </c>
      <c r="H212" s="168" t="s">
        <v>46</v>
      </c>
      <c r="I212" s="154" t="str" cm="1">
        <f t="array" ref="I212">_FV(G212,"Description")</f>
        <v>Kazia Therapeutics Limited is an Australia-based oncology-focused drug development company. The Company is engaged in pharmaceutical research and development. The Company’s drug candidates are designed to treat diseases such as brain cancer, renal cancer, and liver cancer. The Company’s lead programs include paxalisib and EVT801. Paxalisib is a small molecule inhibitor of the PI3K / Akt / mTOR pathway, a central regulator of growth and cell division that is dysregulated in many types of cancer. Paxalisib is being developed for several forms of brain cancer. EVT801 is a small molecule inhibitor of VEGFR3. EVT801 is being developed in patients with advanced cancer. EVT801 targets angiogenesis, the formation of new blood vessels around a tumor.</v>
      </c>
      <c r="J212" s="125" cm="1">
        <f t="array" ref="J212">_FV(G212,"Market cap",TRUE)/1000000000</f>
        <v>1.6306589999999999E-2</v>
      </c>
      <c r="K212" s="99" cm="1">
        <f t="array" ref="K212">_FV(G212,"Price")</f>
        <v>1.01</v>
      </c>
      <c r="L212" s="74" t="s">
        <v>47</v>
      </c>
      <c r="M212" s="155" cm="1">
        <f t="array" ref="M212">_FV(G212,"Shares outstanding",TRUE)/1000000</f>
        <v>18.881599999999999</v>
      </c>
      <c r="N212" s="156">
        <v>11.95</v>
      </c>
      <c r="O212" s="159" t="s">
        <v>59</v>
      </c>
      <c r="P212" s="102" t="s">
        <v>13852</v>
      </c>
      <c r="Q212" s="157" t="s">
        <v>14869</v>
      </c>
      <c r="R212" s="157" t="s">
        <v>17120</v>
      </c>
      <c r="S212" s="158" t="s">
        <v>14848</v>
      </c>
      <c r="T212" s="157" t="e" vm="115">
        <v>#VALUE!</v>
      </c>
      <c r="U212" s="157" t="s">
        <v>17121</v>
      </c>
      <c r="V212" s="140" t="s">
        <v>14848</v>
      </c>
      <c r="W212" s="156" t="s">
        <v>59</v>
      </c>
      <c r="X212" s="156">
        <v>1.62</v>
      </c>
      <c r="Y212" s="52" cm="1">
        <f t="array" ref="Y212">(K212-(_FV(G212,"52 week high",TRUE)))/(_FV(G212,"52 week high",TRUE))</f>
        <v>-0.88269454123112656</v>
      </c>
      <c r="Z212" s="52" cm="1">
        <f t="array" ref="Z212">(K212-(_FV(G212,"52 week low",TRUE)))/(_FV(G212,"52 week low",TRUE))</f>
        <v>1.018385291766587</v>
      </c>
      <c r="AA212" s="8"/>
      <c r="AB212" s="55" t="str">
        <f t="shared" si="114"/>
        <v>Twitter</v>
      </c>
      <c r="AC212" s="55" t="str">
        <f t="shared" si="95"/>
        <v>Twitter</v>
      </c>
      <c r="AD212" s="56" t="str">
        <f>HYPERLINK(_xlfn.CONCAT("https://www.sec.gov/edgar/browse/?CIK=",(_xlfn.XLOOKUP(A212,CIK!$A$1:$A$99999,CIK!$B$1:$B$99999,,0))),"SEC")</f>
        <v>SEC</v>
      </c>
      <c r="AE212" s="55" t="str">
        <f t="shared" si="115"/>
        <v>BC</v>
      </c>
      <c r="AF212" s="56" t="str">
        <f t="shared" si="105"/>
        <v>News</v>
      </c>
      <c r="AG212" s="55" t="str">
        <f t="shared" si="106"/>
        <v>News</v>
      </c>
      <c r="AH212" s="56" t="str">
        <f t="shared" si="107"/>
        <v>News</v>
      </c>
      <c r="AI212" s="56" t="str">
        <f t="shared" si="108"/>
        <v>News</v>
      </c>
      <c r="AJ212" s="56" t="str">
        <f t="shared" si="109"/>
        <v>News</v>
      </c>
      <c r="AK212" s="55" t="str">
        <f t="shared" si="96"/>
        <v>News</v>
      </c>
      <c r="AL212" s="55" t="str">
        <f t="shared" si="116"/>
        <v>OC</v>
      </c>
      <c r="AM212" s="55" t="str">
        <f t="shared" si="117"/>
        <v>WW</v>
      </c>
      <c r="AN212" s="55" t="str">
        <f t="shared" si="118"/>
        <v>FIN</v>
      </c>
      <c r="AO212" s="55" t="str">
        <f t="shared" si="97"/>
        <v>OI</v>
      </c>
      <c r="AP212" s="55" t="str">
        <f t="shared" si="119"/>
        <v>IB</v>
      </c>
      <c r="AQ212" s="55" t="str">
        <f t="shared" si="98"/>
        <v>SI</v>
      </c>
      <c r="AR212" s="55" t="str">
        <f t="shared" si="99"/>
        <v>SS</v>
      </c>
      <c r="AS212" s="57" t="str">
        <f t="shared" si="100"/>
        <v>ROIC</v>
      </c>
      <c r="AT212" s="55" t="str">
        <f t="shared" si="101"/>
        <v>DR</v>
      </c>
      <c r="AU212" s="58" t="str">
        <f t="shared" si="102"/>
        <v>SOH</v>
      </c>
    </row>
    <row r="213" spans="1:47" s="62" customFormat="1" ht="13" customHeight="1" x14ac:dyDescent="0.2">
      <c r="A213" s="151" t="s">
        <v>799</v>
      </c>
      <c r="B213" s="152" t="s">
        <v>800</v>
      </c>
      <c r="C213" s="139" t="s">
        <v>797</v>
      </c>
      <c r="D213" s="153"/>
      <c r="E213" s="153">
        <v>2</v>
      </c>
      <c r="F213" s="154" t="s">
        <v>801</v>
      </c>
      <c r="G213" s="151" t="e" vm="214">
        <v>#VALUE!</v>
      </c>
      <c r="H213" s="168" t="s">
        <v>46</v>
      </c>
      <c r="I213" s="154" t="str" cm="1">
        <f t="array" ref="I213">_FV(G213,"Description")</f>
        <v>Context Therapeutics Inc. is a clinical-stage biopharmaceutical company focused on improving the lives of women living with cancer. The Company is focused on developing small molecule and immunotherapy treatments to transform care for breast and gynecological cancers. Its lead product candidate, onapristone extended release (ONA-XR), is a selective and potent antagonist of the progesterone receptor (PR), a receptor that is activated by the hormone progesterone and that has been linked to resistance to multiple classes of cancer therapeutics, including anti-estrogen therapies. Its ONA-XR consists of three Phase II clinical trials and one Phase 1Ib/II clinical trial in hormone-driven breast, ovarian, and endometrial cancer. Its second program, CLDN6xCD3 bsAb, is an anti-CD3 x anti-Claudin 6 (CLDN6) antigen bispecific monoclonal antibody (bsAbs) that is intended to redirect T-cell-mediated lysis toward malignant cells expressing CLDN6.</v>
      </c>
      <c r="J213" s="125" cm="1">
        <f t="array" ref="J213">_FV(G213,"Market cap",TRUE)/1000000000</f>
        <v>1.1072459999999999E-2</v>
      </c>
      <c r="K213" s="99" cm="1">
        <f t="array" ref="K213">_FV(G213,"Price")</f>
        <v>0.69350000000000001</v>
      </c>
      <c r="L213" s="74" t="s">
        <v>47</v>
      </c>
      <c r="M213" s="155" cm="1">
        <f t="array" ref="M213">_FV(G213,"Shares outstanding",TRUE)/1000000</f>
        <v>15.966049999999999</v>
      </c>
      <c r="N213" s="156">
        <v>8.84</v>
      </c>
      <c r="O213" s="159">
        <v>5.5999999999999999E-3</v>
      </c>
      <c r="P213" s="102" t="s">
        <v>14315</v>
      </c>
      <c r="Q213" s="157" t="s">
        <v>17116</v>
      </c>
      <c r="R213" s="157" t="s">
        <v>17117</v>
      </c>
      <c r="S213" s="158">
        <v>36.340000000000003</v>
      </c>
      <c r="T213" s="157" t="s">
        <v>17118</v>
      </c>
      <c r="U213" s="157" t="s">
        <v>17119</v>
      </c>
      <c r="V213" s="140" t="s">
        <v>14848</v>
      </c>
      <c r="W213" s="156" t="s">
        <v>14367</v>
      </c>
      <c r="X213" s="156">
        <v>10.45</v>
      </c>
      <c r="Y213" s="52" cm="1">
        <f t="array" ref="Y213">(K213-(_FV(G213,"52 week high",TRUE)))/(_FV(G213,"52 week high",TRUE))</f>
        <v>-0.75143369175627228</v>
      </c>
      <c r="Z213" s="52" cm="1">
        <f t="array" ref="Z213">(K213-(_FV(G213,"52 week low",TRUE)))/(_FV(G213,"52 week low",TRUE))</f>
        <v>0.15583333333333338</v>
      </c>
      <c r="AA213" s="8"/>
      <c r="AB213" s="55" t="str">
        <f t="shared" si="114"/>
        <v>Twitter</v>
      </c>
      <c r="AC213" s="55" t="str">
        <f t="shared" si="95"/>
        <v>Twitter</v>
      </c>
      <c r="AD213" s="56" t="str">
        <f>HYPERLINK(_xlfn.CONCAT("https://www.sec.gov/edgar/browse/?CIK=",(_xlfn.XLOOKUP(A213,CIK!$A$1:$A$99999,CIK!$B$1:$B$99999,,0))),"SEC")</f>
        <v>SEC</v>
      </c>
      <c r="AE213" s="55" t="str">
        <f t="shared" si="115"/>
        <v>BC</v>
      </c>
      <c r="AF213" s="56" t="str">
        <f t="shared" si="105"/>
        <v>News</v>
      </c>
      <c r="AG213" s="55" t="str">
        <f t="shared" si="106"/>
        <v>News</v>
      </c>
      <c r="AH213" s="56" t="str">
        <f t="shared" si="107"/>
        <v>News</v>
      </c>
      <c r="AI213" s="56" t="str">
        <f t="shared" si="108"/>
        <v>News</v>
      </c>
      <c r="AJ213" s="56" t="str">
        <f t="shared" si="109"/>
        <v>News</v>
      </c>
      <c r="AK213" s="55" t="str">
        <f t="shared" si="96"/>
        <v>News</v>
      </c>
      <c r="AL213" s="55" t="str">
        <f t="shared" si="116"/>
        <v>OC</v>
      </c>
      <c r="AM213" s="55" t="str">
        <f t="shared" si="117"/>
        <v>WW</v>
      </c>
      <c r="AN213" s="55" t="str">
        <f t="shared" si="118"/>
        <v>FIN</v>
      </c>
      <c r="AO213" s="55" t="str">
        <f t="shared" si="97"/>
        <v>OI</v>
      </c>
      <c r="AP213" s="55" t="str">
        <f t="shared" si="119"/>
        <v>IB</v>
      </c>
      <c r="AQ213" s="55" t="str">
        <f t="shared" si="98"/>
        <v>SI</v>
      </c>
      <c r="AR213" s="55" t="str">
        <f t="shared" si="99"/>
        <v>SS</v>
      </c>
      <c r="AS213" s="57" t="str">
        <f t="shared" si="100"/>
        <v>ROIC</v>
      </c>
      <c r="AT213" s="55" t="str">
        <f t="shared" si="101"/>
        <v>DR</v>
      </c>
      <c r="AU213" s="58" t="str">
        <f t="shared" si="102"/>
        <v>SOH</v>
      </c>
    </row>
    <row r="214" spans="1:47" s="62" customFormat="1" ht="14" customHeight="1" x14ac:dyDescent="0.2">
      <c r="A214" s="151" t="s">
        <v>294</v>
      </c>
      <c r="B214" s="152" t="s">
        <v>295</v>
      </c>
      <c r="C214" s="139" t="s">
        <v>293</v>
      </c>
      <c r="D214" s="153"/>
      <c r="E214" s="153">
        <v>1</v>
      </c>
      <c r="F214" s="154" t="s">
        <v>296</v>
      </c>
      <c r="G214" s="151" t="e" vm="215">
        <v>#VALUE!</v>
      </c>
      <c r="H214" s="168" t="s">
        <v>46</v>
      </c>
      <c r="I214" s="154" t="str" cm="1">
        <f t="array" ref="I214">_FV(G214,"Description")</f>
        <v>Sonnet BioTherapeutics Holdings, Inc. is a clinical-stage, oncology-focused biotechnology company. The Company's technology, namely fully human albumin binding (FHAB), utilizes a fully human single chain antibody fragment that binds to and hitch-hikes on human serum albumin for transport to target tissues. The Company designed the FHAB construct to improve drug accumulation in cancer tumors, well as to extend the duration of activity in the body. Its lead asset, SON-1010, is a fully human single-chain version of Interleukin 12 (IL-12), covalently linked to the FHAB construct, for which it is pursuing clinical development in solid tumors. Its lead clinical-stage asset, SON-080, is a fully human version of IL-6 manufactured in Chinese hamster ovary (CHO) cells. SON-080 is in various clinical stages for indications, such as chemotherapy-induced peripheral neuropathy (CIPN) and diabetic peripheral neuropathy (DPN). Its pipeline also includes SON-1210, SON-1410 and SON-1410.</v>
      </c>
      <c r="J214" s="125" cm="1">
        <f t="array" ref="J214">_FV(G214,"Market cap",TRUE)/1000000000</f>
        <v>8.8862500000000001E-3</v>
      </c>
      <c r="K214" s="99" cm="1">
        <f t="array" ref="K214">_FV(G214,"Price")</f>
        <v>1.1200000000000001</v>
      </c>
      <c r="L214" s="74" t="s">
        <v>47</v>
      </c>
      <c r="M214" s="155" cm="1">
        <f t="array" ref="M214">_FV(G214,"Shares outstanding",TRUE)/1000000</f>
        <v>7.9341600000000003</v>
      </c>
      <c r="N214" s="156">
        <v>6.2</v>
      </c>
      <c r="O214" s="159">
        <v>1.8E-3</v>
      </c>
      <c r="P214" s="102" t="s">
        <v>14386</v>
      </c>
      <c r="Q214" s="157" t="s">
        <v>16774</v>
      </c>
      <c r="R214" s="157" t="s">
        <v>17125</v>
      </c>
      <c r="S214" s="158">
        <v>1.68</v>
      </c>
      <c r="T214" s="157" t="s">
        <v>17126</v>
      </c>
      <c r="U214" s="157" t="s">
        <v>17127</v>
      </c>
      <c r="V214" s="140" t="s">
        <v>14848</v>
      </c>
      <c r="W214" s="156" t="s">
        <v>14456</v>
      </c>
      <c r="X214" s="156">
        <v>0.66</v>
      </c>
      <c r="Y214" s="52" cm="1">
        <f t="array" ref="Y214">(K214-(_FV(G214,"52 week high",TRUE)))/(_FV(G214,"52 week high",TRUE))</f>
        <v>-0.88048999103674919</v>
      </c>
      <c r="Z214" s="52" cm="1">
        <f t="array" ref="Z214">(K214-(_FV(G214,"52 week low",TRUE)))/(_FV(G214,"52 week low",TRUE))</f>
        <v>0.22807017543859656</v>
      </c>
      <c r="AA214" s="8"/>
      <c r="AB214" s="55" t="str">
        <f t="shared" si="114"/>
        <v>Twitter</v>
      </c>
      <c r="AC214" s="55" t="str">
        <f t="shared" si="95"/>
        <v>Twitter</v>
      </c>
      <c r="AD214" s="56" t="str">
        <f>HYPERLINK(_xlfn.CONCAT("https://www.sec.gov/edgar/browse/?CIK=",(_xlfn.XLOOKUP(A214,CIK!$A$1:$A$99999,CIK!$B$1:$B$99999,,0))),"SEC")</f>
        <v>SEC</v>
      </c>
      <c r="AE214" s="55" t="str">
        <f t="shared" si="115"/>
        <v>BC</v>
      </c>
      <c r="AF214" s="56" t="str">
        <f t="shared" si="105"/>
        <v>News</v>
      </c>
      <c r="AG214" s="55" t="str">
        <f t="shared" si="106"/>
        <v>News</v>
      </c>
      <c r="AH214" s="56" t="str">
        <f t="shared" si="107"/>
        <v>News</v>
      </c>
      <c r="AI214" s="56" t="str">
        <f t="shared" si="108"/>
        <v>News</v>
      </c>
      <c r="AJ214" s="56" t="str">
        <f t="shared" si="109"/>
        <v>News</v>
      </c>
      <c r="AK214" s="55" t="str">
        <f t="shared" si="96"/>
        <v>News</v>
      </c>
      <c r="AL214" s="55" t="str">
        <f t="shared" si="116"/>
        <v>OC</v>
      </c>
      <c r="AM214" s="55" t="str">
        <f t="shared" si="117"/>
        <v>WW</v>
      </c>
      <c r="AN214" s="55" t="str">
        <f t="shared" si="118"/>
        <v>FIN</v>
      </c>
      <c r="AO214" s="55" t="str">
        <f t="shared" si="97"/>
        <v>OI</v>
      </c>
      <c r="AP214" s="55" t="str">
        <f t="shared" si="119"/>
        <v>IB</v>
      </c>
      <c r="AQ214" s="55" t="str">
        <f t="shared" si="98"/>
        <v>SI</v>
      </c>
      <c r="AR214" s="55" t="str">
        <f t="shared" si="99"/>
        <v>SS</v>
      </c>
      <c r="AS214" s="57" t="str">
        <f t="shared" si="100"/>
        <v>ROIC</v>
      </c>
      <c r="AT214" s="55" t="str">
        <f t="shared" si="101"/>
        <v>DR</v>
      </c>
      <c r="AU214" s="58" t="str">
        <f t="shared" si="102"/>
        <v>SOH</v>
      </c>
    </row>
    <row r="215" spans="1:47" s="62" customFormat="1" ht="16" customHeight="1" x14ac:dyDescent="0.2">
      <c r="A215" s="151" t="s">
        <v>291</v>
      </c>
      <c r="B215" s="152" t="s">
        <v>292</v>
      </c>
      <c r="C215" s="139" t="s">
        <v>293</v>
      </c>
      <c r="D215" s="153"/>
      <c r="E215" s="153"/>
      <c r="F215" s="154" t="s">
        <v>17260</v>
      </c>
      <c r="G215" s="151" t="e" vm="216">
        <v>#VALUE!</v>
      </c>
      <c r="H215" s="168" t="s">
        <v>46</v>
      </c>
      <c r="I215" s="154" t="str" cm="1">
        <f t="array" ref="I215">_FV(G215,"Description")</f>
        <v>Eterna Therapeutics Inc. is a biopharmaceutical company. The Company is focused on developing advanced therapies using Messenger RNA (mRNA) cell engineering technology. The Company is engaged in developing medicines to treat various forms of cancer and other diseases with high unmet medical needs. Its product pipeline is based on patented foundational mRNA cell engineering technology and offers multiple clinical applications with future sub-licensing and partnering opportunities. It formulates mRNA using lipid nanoparticle (LNP) technology. The ToRNAdo delivery system surrounds and protects the mRNA cargo, enabling delivery into human cells. The Company has licensed a portfolio of over 100 patents covering key cell engineering technologies, including therapeutic gene editing in clinical development. It has multiple cell and gene-editing therapies in preclinical development for various indications.</v>
      </c>
      <c r="J215" s="125" cm="1">
        <f t="array" ref="J215">_FV(G215,"Market cap",TRUE)/1000000000</f>
        <v>1.4416389999999999E-2</v>
      </c>
      <c r="K215" s="99" cm="1">
        <f t="array" ref="K215">_FV(G215,"Price")</f>
        <v>4.9000000000000004</v>
      </c>
      <c r="L215" s="74" t="s">
        <v>47</v>
      </c>
      <c r="M215" s="155" cm="1">
        <f t="array" ref="M215">_FV(G215,"Shares outstanding",TRUE)/1000000</f>
        <v>2.9421200000000001</v>
      </c>
      <c r="N215" s="156"/>
      <c r="O215" s="156"/>
      <c r="P215" s="102" t="s">
        <v>13825</v>
      </c>
      <c r="Q215" s="157" t="s">
        <v>15936</v>
      </c>
      <c r="R215" s="157" t="s">
        <v>17122</v>
      </c>
      <c r="S215" s="158">
        <v>10.95</v>
      </c>
      <c r="T215" s="157" t="s">
        <v>17123</v>
      </c>
      <c r="U215" s="157" t="s">
        <v>17124</v>
      </c>
      <c r="V215" s="140" t="s">
        <v>14848</v>
      </c>
      <c r="W215" s="156"/>
      <c r="X215" s="156"/>
      <c r="Y215" s="52" cm="1">
        <f t="array" ref="Y215">(K215-(_FV(G215,"52 week high",TRUE)))/(_FV(G215,"52 week high",TRUE))</f>
        <v>-0.91522491349480972</v>
      </c>
      <c r="Z215" s="52" cm="1">
        <f t="array" ref="Z215">(K215-(_FV(G215,"52 week low",TRUE)))/(_FV(G215,"52 week low",TRUE))</f>
        <v>0.79159049360146272</v>
      </c>
      <c r="AA215" s="8"/>
      <c r="AB215" s="55" t="str">
        <f t="shared" si="114"/>
        <v>Twitter</v>
      </c>
      <c r="AC215" s="55" t="str">
        <f t="shared" si="95"/>
        <v>Twitter</v>
      </c>
      <c r="AD215" s="56" t="str">
        <f>HYPERLINK(_xlfn.CONCAT("https://www.sec.gov/edgar/browse/?CIK=",(_xlfn.XLOOKUP(A215,CIK!$A$1:$A$99999,CIK!$B$1:$B$99999,,0))),"SEC")</f>
        <v>SEC</v>
      </c>
      <c r="AE215" s="55" t="str">
        <f t="shared" si="115"/>
        <v>BC</v>
      </c>
      <c r="AF215" s="56" t="str">
        <f t="shared" si="105"/>
        <v>News</v>
      </c>
      <c r="AG215" s="55" t="str">
        <f t="shared" si="106"/>
        <v>News</v>
      </c>
      <c r="AH215" s="56" t="str">
        <f t="shared" si="107"/>
        <v>News</v>
      </c>
      <c r="AI215" s="56" t="str">
        <f t="shared" si="108"/>
        <v>News</v>
      </c>
      <c r="AJ215" s="56" t="str">
        <f t="shared" si="109"/>
        <v>News</v>
      </c>
      <c r="AK215" s="55" t="str">
        <f t="shared" si="96"/>
        <v>News</v>
      </c>
      <c r="AL215" s="55" t="str">
        <f t="shared" si="116"/>
        <v>OC</v>
      </c>
      <c r="AM215" s="55" t="str">
        <f t="shared" si="117"/>
        <v>WW</v>
      </c>
      <c r="AN215" s="55" t="str">
        <f t="shared" si="118"/>
        <v>FIN</v>
      </c>
      <c r="AO215" s="55" t="str">
        <f t="shared" si="97"/>
        <v>OI</v>
      </c>
      <c r="AP215" s="55" t="str">
        <f t="shared" si="119"/>
        <v>IB</v>
      </c>
      <c r="AQ215" s="55" t="str">
        <f t="shared" si="98"/>
        <v>SI</v>
      </c>
      <c r="AR215" s="55" t="str">
        <f t="shared" si="99"/>
        <v>SS</v>
      </c>
      <c r="AS215" s="57" t="str">
        <f t="shared" si="100"/>
        <v>ROIC</v>
      </c>
      <c r="AT215" s="55" t="str">
        <f t="shared" si="101"/>
        <v>DR</v>
      </c>
      <c r="AU215" s="58" t="str">
        <f t="shared" si="102"/>
        <v>SOH</v>
      </c>
    </row>
    <row r="216" spans="1:47" s="62" customFormat="1" ht="14" customHeight="1" x14ac:dyDescent="0.2">
      <c r="A216" s="151" t="s">
        <v>287</v>
      </c>
      <c r="B216" s="152" t="s">
        <v>288</v>
      </c>
      <c r="C216" s="139" t="s">
        <v>289</v>
      </c>
      <c r="D216" s="153"/>
      <c r="E216" s="153">
        <v>2</v>
      </c>
      <c r="F216" s="154" t="s">
        <v>290</v>
      </c>
      <c r="G216" s="151" t="e" vm="217">
        <v>#VALUE!</v>
      </c>
      <c r="H216" s="168" t="s">
        <v>46</v>
      </c>
      <c r="I216" s="154" t="str" cm="1">
        <f t="array" ref="I216">_FV(G216,"Description")</f>
        <v>Cyclacel Pharmaceuticals, Inc. is a clinical-stage biopharmaceutical company. The Company is engaged in developing cancer medicines based on cell cycle, transcriptional regulation and mitosis control biology. The Company is focused on the field of cancer cell cycle biology with a vision to improve patient healthcare by translating insights in cancer biology into medicines that can overcome resistance and ultimately increase a patient’s overall survival. The Company's pipeline includes Fadraciclib, CYC140 and Sapacitabine. The Fadraciclib is a cyclin dependent kinase (CDK) inhibitor selectively targeting Cyclin Dependent Kinase 2 (CDK2) and Cyclin-dependent kinase 9 (CDK9). The CYC140 is a novel, small molecule, selective and potent PLK-centric inhibitor. The Company's Sapacitabine (CYC682) is an orally available nucleoside analogue with a DNA damage response (DDR) mechanism.</v>
      </c>
      <c r="J216" s="125" cm="1">
        <f t="array" ref="J216">_FV(G216,"Market cap",TRUE)/1000000000</f>
        <v>1.228841E-2</v>
      </c>
      <c r="K216" s="99" cm="1">
        <f t="array" ref="K216">_FV(G216,"Price")</f>
        <v>0.98</v>
      </c>
      <c r="L216" s="74" t="s">
        <v>47</v>
      </c>
      <c r="M216" s="155" cm="1">
        <f t="array" ref="M216">_FV(G216,"Shares outstanding",TRUE)/1000000</f>
        <v>12.53919</v>
      </c>
      <c r="N216" s="156">
        <v>10.62</v>
      </c>
      <c r="O216" s="159">
        <v>3.5000000000000003E-2</v>
      </c>
      <c r="P216" s="102" t="s">
        <v>13772</v>
      </c>
      <c r="Q216" s="157" t="s">
        <v>15127</v>
      </c>
      <c r="R216" s="157" t="s">
        <v>17131</v>
      </c>
      <c r="S216" s="158">
        <v>7.04</v>
      </c>
      <c r="T216" s="157" t="s">
        <v>17132</v>
      </c>
      <c r="U216" s="157" t="s">
        <v>17133</v>
      </c>
      <c r="V216" s="140" t="s">
        <v>14848</v>
      </c>
      <c r="W216" s="156" t="s">
        <v>14362</v>
      </c>
      <c r="X216" s="156">
        <v>6.41</v>
      </c>
      <c r="Y216" s="52" cm="1">
        <f t="array" ref="Y216">(K216-(_FV(G216,"52 week high",TRUE)))/(_FV(G216,"52 week high",TRUE))</f>
        <v>-0.75438596491228072</v>
      </c>
      <c r="Z216" s="52" cm="1">
        <f t="array" ref="Z216">(K216-(_FV(G216,"52 week low",TRUE)))/(_FV(G216,"52 week low",TRUE))</f>
        <v>0.83933933933933913</v>
      </c>
      <c r="AA216" s="8"/>
      <c r="AB216" s="55" t="str">
        <f t="shared" si="114"/>
        <v>Twitter</v>
      </c>
      <c r="AC216" s="55" t="str">
        <f t="shared" si="95"/>
        <v>Twitter</v>
      </c>
      <c r="AD216" s="56" t="str">
        <f>HYPERLINK(_xlfn.CONCAT("https://www.sec.gov/edgar/browse/?CIK=",(_xlfn.XLOOKUP(A216,CIK!$A$1:$A$99999,CIK!$B$1:$B$99999,,0))),"SEC")</f>
        <v>SEC</v>
      </c>
      <c r="AE216" s="55" t="str">
        <f t="shared" si="115"/>
        <v>BC</v>
      </c>
      <c r="AF216" s="56" t="str">
        <f t="shared" si="105"/>
        <v>News</v>
      </c>
      <c r="AG216" s="55" t="str">
        <f t="shared" si="106"/>
        <v>News</v>
      </c>
      <c r="AH216" s="56" t="str">
        <f t="shared" si="107"/>
        <v>News</v>
      </c>
      <c r="AI216" s="56" t="str">
        <f t="shared" si="108"/>
        <v>News</v>
      </c>
      <c r="AJ216" s="56" t="str">
        <f t="shared" si="109"/>
        <v>News</v>
      </c>
      <c r="AK216" s="55" t="str">
        <f t="shared" si="96"/>
        <v>News</v>
      </c>
      <c r="AL216" s="55" t="str">
        <f t="shared" si="116"/>
        <v>OC</v>
      </c>
      <c r="AM216" s="55" t="str">
        <f t="shared" si="117"/>
        <v>WW</v>
      </c>
      <c r="AN216" s="55" t="str">
        <f t="shared" si="118"/>
        <v>FIN</v>
      </c>
      <c r="AO216" s="55" t="str">
        <f t="shared" si="97"/>
        <v>OI</v>
      </c>
      <c r="AP216" s="55" t="str">
        <f t="shared" si="119"/>
        <v>IB</v>
      </c>
      <c r="AQ216" s="55" t="str">
        <f t="shared" si="98"/>
        <v>SI</v>
      </c>
      <c r="AR216" s="55" t="str">
        <f t="shared" si="99"/>
        <v>SS</v>
      </c>
      <c r="AS216" s="57" t="str">
        <f t="shared" si="100"/>
        <v>ROIC</v>
      </c>
      <c r="AT216" s="55" t="str">
        <f t="shared" si="101"/>
        <v>DR</v>
      </c>
      <c r="AU216" s="58" t="str">
        <f t="shared" si="102"/>
        <v>SOH</v>
      </c>
    </row>
    <row r="217" spans="1:47" s="62" customFormat="1" ht="14" customHeight="1" x14ac:dyDescent="0.2">
      <c r="A217" s="151" t="s">
        <v>629</v>
      </c>
      <c r="B217" s="152" t="s">
        <v>630</v>
      </c>
      <c r="C217" s="139" t="s">
        <v>631</v>
      </c>
      <c r="D217" s="153"/>
      <c r="E217" s="153"/>
      <c r="F217" s="154"/>
      <c r="G217" s="151" t="e" vm="218">
        <v>#VALUE!</v>
      </c>
      <c r="H217" s="168" t="s">
        <v>46</v>
      </c>
      <c r="I217" s="154" t="str" cm="1">
        <f t="array" ref="I217">_FV(G217,"Description")</f>
        <v>Lixte Biotechnology Holdings, Inc. is a drug discovery company that uses biomarker technology to identify enzyme targets associated with serious common diseases and then designs compounds to attack those targets. The Company’s product pipeline is primarily focused on inhibitors of protein phosphatases that are used alone and in combination with cytotoxic agents and/or x-ray and immune checkpoint blockers, and encompasses two categories of compounds at various stages of pre-clinical and clinical development that has the therapeutic potential not only for cancer but also for other debilitating and life-threatening diseases. The Company has developed two series of pharmacologically active drugs, the LB-100 series and the LB-200 series. The LB-100 series consists of structures, which is treated not only several types of cancer but also vascular and metabolic diseases. The LB-200 series contains compounds, which are useful for the treatment of chronic hereditary diseases.</v>
      </c>
      <c r="J217" s="125" cm="1">
        <f t="array" ref="J217">_FV(G217,"Market cap",TRUE)/1000000000</f>
        <v>1.1819079999999999E-2</v>
      </c>
      <c r="K217" s="99" cm="1">
        <f t="array" ref="K217">_FV(G217,"Price")</f>
        <v>0.71</v>
      </c>
      <c r="L217" s="74" t="s">
        <v>47</v>
      </c>
      <c r="M217" s="155" cm="1">
        <f t="array" ref="M217">_FV(G217,"Shares outstanding",TRUE)/1000000</f>
        <v>16.64659</v>
      </c>
      <c r="N217" s="156">
        <v>7.56</v>
      </c>
      <c r="O217" s="159">
        <v>3.5999999999999999E-3</v>
      </c>
      <c r="P217" s="102" t="s">
        <v>14247</v>
      </c>
      <c r="Q217" s="157" t="s">
        <v>17134</v>
      </c>
      <c r="R217" s="157" t="s">
        <v>17135</v>
      </c>
      <c r="S217" s="158">
        <v>13.6</v>
      </c>
      <c r="T217" s="157" t="s">
        <v>17136</v>
      </c>
      <c r="U217" s="157" t="s">
        <v>17137</v>
      </c>
      <c r="V217" s="140" t="s">
        <v>14848</v>
      </c>
      <c r="W217" s="156" t="s">
        <v>59</v>
      </c>
      <c r="X217" s="156">
        <v>16.7</v>
      </c>
      <c r="Y217" s="52" cm="1">
        <f t="array" ref="Y217">(K217-(_FV(G217,"52 week high",TRUE)))/(_FV(G217,"52 week high",TRUE))</f>
        <v>-0.85656565656565653</v>
      </c>
      <c r="Z217" s="52" cm="1">
        <f t="array" ref="Z217">(K217-(_FV(G217,"52 week low",TRUE)))/(_FV(G217,"52 week low",TRUE))</f>
        <v>0.64351851851851849</v>
      </c>
      <c r="AA217" s="8"/>
      <c r="AB217" s="55" t="str">
        <f t="shared" si="114"/>
        <v>Twitter</v>
      </c>
      <c r="AC217" s="55" t="str">
        <f t="shared" si="95"/>
        <v>Twitter</v>
      </c>
      <c r="AD217" s="56" t="str">
        <f>HYPERLINK(_xlfn.CONCAT("https://www.sec.gov/edgar/browse/?CIK=",(_xlfn.XLOOKUP(A217,CIK!$A$1:$A$99999,CIK!$B$1:$B$99999,,0))),"SEC")</f>
        <v>SEC</v>
      </c>
      <c r="AE217" s="55" t="str">
        <f t="shared" si="115"/>
        <v>BC</v>
      </c>
      <c r="AF217" s="56" t="str">
        <f t="shared" si="105"/>
        <v>News</v>
      </c>
      <c r="AG217" s="55" t="str">
        <f t="shared" si="106"/>
        <v>News</v>
      </c>
      <c r="AH217" s="56" t="str">
        <f t="shared" si="107"/>
        <v>News</v>
      </c>
      <c r="AI217" s="56" t="str">
        <f t="shared" si="108"/>
        <v>News</v>
      </c>
      <c r="AJ217" s="56" t="str">
        <f t="shared" si="109"/>
        <v>News</v>
      </c>
      <c r="AK217" s="55" t="str">
        <f t="shared" si="96"/>
        <v>News</v>
      </c>
      <c r="AL217" s="55" t="str">
        <f t="shared" si="116"/>
        <v>OC</v>
      </c>
      <c r="AM217" s="55" t="str">
        <f t="shared" si="117"/>
        <v>WW</v>
      </c>
      <c r="AN217" s="55" t="str">
        <f t="shared" si="118"/>
        <v>FIN</v>
      </c>
      <c r="AO217" s="55" t="str">
        <f t="shared" si="97"/>
        <v>OI</v>
      </c>
      <c r="AP217" s="55" t="str">
        <f t="shared" si="119"/>
        <v>IB</v>
      </c>
      <c r="AQ217" s="55" t="str">
        <f t="shared" si="98"/>
        <v>SI</v>
      </c>
      <c r="AR217" s="55" t="str">
        <f t="shared" si="99"/>
        <v>SS</v>
      </c>
      <c r="AS217" s="57" t="str">
        <f t="shared" si="100"/>
        <v>ROIC</v>
      </c>
      <c r="AT217" s="55" t="str">
        <f t="shared" si="101"/>
        <v>DR</v>
      </c>
      <c r="AU217" s="58" t="str">
        <f t="shared" si="102"/>
        <v>SOH</v>
      </c>
    </row>
    <row r="218" spans="1:47" s="62" customFormat="1" ht="14" customHeight="1" x14ac:dyDescent="0.2">
      <c r="A218" s="151" t="s">
        <v>654</v>
      </c>
      <c r="B218" s="152" t="s">
        <v>655</v>
      </c>
      <c r="C218" s="139" t="s">
        <v>656</v>
      </c>
      <c r="D218" s="153"/>
      <c r="E218" s="153">
        <v>0</v>
      </c>
      <c r="F218" s="154" t="s">
        <v>657</v>
      </c>
      <c r="G218" s="151" t="e" vm="219">
        <v>#VALUE!</v>
      </c>
      <c r="H218" s="168" t="s">
        <v>46</v>
      </c>
      <c r="I218" s="154" t="str" cm="1">
        <f t="array" ref="I218">_FV(G218,"Description")</f>
        <v>TransCode Therapeutics, Inc. is a biopharmaceutical company focused on developing and commercializing drugs for treating metastatic disease. The Company’s development pipeline includes TTX-MC138, TTX-siPD-L1 and TTX-RIGA, TTX-siLIN28B, and TCD-miR10b. The Company has developed a modular, iron oxide nanoparticle-based nanocarrier system for the delivery of RNA therapeutics to tumors. The Company’s lead therapeutic candidate, TTX-MC138, targets microRNA-10b (miRNA-10b), a master regulator of metastatic cell viability in a range of cancers, including breast, pancreatic, ovarian, colon cancer, glioblastomas, and others. Its preclinical programs include two solid tumor programs such as TTX-siPDL1, a small interfering RNA (siRNA)based modulator of programmed death-ligand 1 (PD-L1), and TTX-siLin28b, a siRNA-based inhibitor of RNA-binding protein LIN28B. Its TTX platform is modular by design, both at the level of the core nanoparticle and at the therapeutic loading.</v>
      </c>
      <c r="J218" s="125" cm="1">
        <f t="array" ref="J218">_FV(G218,"Market cap",TRUE)/1000000000</f>
        <v>8.8699399999999998E-3</v>
      </c>
      <c r="K218" s="99" cm="1">
        <f t="array" ref="K218">_FV(G218,"Price")</f>
        <v>0.6835</v>
      </c>
      <c r="L218" s="74" t="s">
        <v>47</v>
      </c>
      <c r="M218" s="155" cm="1">
        <f t="array" ref="M218">_FV(G218,"Shares outstanding",TRUE)/1000000</f>
        <v>12.97723</v>
      </c>
      <c r="N218" s="156">
        <v>8.6999999999999993</v>
      </c>
      <c r="O218" s="159">
        <v>0.12</v>
      </c>
      <c r="P218" s="102" t="s">
        <v>14288</v>
      </c>
      <c r="Q218" s="157" t="s">
        <v>16063</v>
      </c>
      <c r="R218" s="157" t="s">
        <v>17128</v>
      </c>
      <c r="S218" s="158">
        <v>2.8</v>
      </c>
      <c r="T218" s="157" t="s">
        <v>17129</v>
      </c>
      <c r="U218" s="157" t="s">
        <v>17130</v>
      </c>
      <c r="V218" s="140" t="s">
        <v>14848</v>
      </c>
      <c r="W218" s="156" t="s">
        <v>59</v>
      </c>
      <c r="X218" s="156">
        <v>3.07</v>
      </c>
      <c r="Y218" s="52" cm="1">
        <f t="array" ref="Y218">(K218-(_FV(G218,"52 week high",TRUE)))/(_FV(G218,"52 week high",TRUE))</f>
        <v>-0.77808441558441555</v>
      </c>
      <c r="Z218" s="52" cm="1">
        <f t="array" ref="Z218">(K218-(_FV(G218,"52 week low",TRUE)))/(_FV(G218,"52 week low",TRUE))</f>
        <v>1.4323843416370103</v>
      </c>
      <c r="AA218" s="8"/>
      <c r="AB218" s="55" t="str">
        <f t="shared" si="114"/>
        <v>Twitter</v>
      </c>
      <c r="AC218" s="55" t="str">
        <f t="shared" si="95"/>
        <v>Twitter</v>
      </c>
      <c r="AD218" s="56" t="str">
        <f>HYPERLINK(_xlfn.CONCAT("https://www.sec.gov/edgar/browse/?CIK=",(_xlfn.XLOOKUP(A218,CIK!$A$1:$A$99999,CIK!$B$1:$B$99999,,0))),"SEC")</f>
        <v>SEC</v>
      </c>
      <c r="AE218" s="55" t="str">
        <f t="shared" si="115"/>
        <v>BC</v>
      </c>
      <c r="AF218" s="56" t="str">
        <f t="shared" si="105"/>
        <v>News</v>
      </c>
      <c r="AG218" s="55" t="str">
        <f t="shared" si="106"/>
        <v>News</v>
      </c>
      <c r="AH218" s="56" t="str">
        <f t="shared" si="107"/>
        <v>News</v>
      </c>
      <c r="AI218" s="56" t="str">
        <f t="shared" si="108"/>
        <v>News</v>
      </c>
      <c r="AJ218" s="56" t="str">
        <f t="shared" si="109"/>
        <v>News</v>
      </c>
      <c r="AK218" s="55" t="str">
        <f t="shared" si="96"/>
        <v>News</v>
      </c>
      <c r="AL218" s="55" t="str">
        <f t="shared" si="116"/>
        <v>OC</v>
      </c>
      <c r="AM218" s="55" t="str">
        <f t="shared" si="117"/>
        <v>WW</v>
      </c>
      <c r="AN218" s="55" t="str">
        <f t="shared" si="118"/>
        <v>FIN</v>
      </c>
      <c r="AO218" s="55" t="str">
        <f t="shared" si="97"/>
        <v>OI</v>
      </c>
      <c r="AP218" s="55" t="str">
        <f t="shared" si="119"/>
        <v>IB</v>
      </c>
      <c r="AQ218" s="55" t="str">
        <f t="shared" si="98"/>
        <v>SI</v>
      </c>
      <c r="AR218" s="55" t="str">
        <f t="shared" si="99"/>
        <v>SS</v>
      </c>
      <c r="AS218" s="57" t="str">
        <f t="shared" si="100"/>
        <v>ROIC</v>
      </c>
      <c r="AT218" s="55" t="str">
        <f t="shared" si="101"/>
        <v>DR</v>
      </c>
      <c r="AU218" s="58" t="str">
        <f t="shared" si="102"/>
        <v>SOH</v>
      </c>
    </row>
    <row r="219" spans="1:47" s="62" customFormat="1" ht="14" customHeight="1" x14ac:dyDescent="0.2">
      <c r="A219" s="151" t="s">
        <v>376</v>
      </c>
      <c r="B219" s="152" t="s">
        <v>377</v>
      </c>
      <c r="C219" s="139" t="s">
        <v>378</v>
      </c>
      <c r="D219" s="153" t="s">
        <v>58</v>
      </c>
      <c r="E219" s="153">
        <v>1</v>
      </c>
      <c r="F219" s="154" t="s">
        <v>379</v>
      </c>
      <c r="G219" s="151" t="e" vm="220">
        <v>#VALUE!</v>
      </c>
      <c r="H219" s="168" t="s">
        <v>46</v>
      </c>
      <c r="I219" s="154" t="str" cm="1">
        <f t="array" ref="I219">_FV(G219,"Description")</f>
        <v>NexImmune, Inc. is a clinical-stage biotechnology company. The Company is engaged in developing an approach to immunotherapy designed to employ the body’s own T cells to generate an immune response that mimics natural biology. Its product candidates include NEXI-001 in acute myeloid leukemia (AML) and NEXI-002 in multiple myeloma (MM). The Company provides Artificial Immune Modulation (AIM), which is a nanoparticle technology platform. Its AIM technology enables it to construct nanoparticles that function as synthetic dendritic cells capable of directing a specific T cell-mediated immune response. The AIM nanoparticles employ signaling proteins to deliver instructions to T cells directing a desired immune response. Its T cell product candidates are designed to combine the attributes of cellular with reduced potential for toxicities. It is also developing new AIM nanoparticle constructs and modalities for clinical evaluation in oncology and in disease areas outside of oncology.</v>
      </c>
      <c r="J219" s="125" cm="1">
        <f t="array" ref="J219">_FV(G219,"Market cap",TRUE)/1000000000</f>
        <v>9.3752000000000002E-3</v>
      </c>
      <c r="K219" s="99" cm="1">
        <f t="array" ref="K219">_FV(G219,"Price")</f>
        <v>0.35949999999999999</v>
      </c>
      <c r="L219" s="74" t="s">
        <v>47</v>
      </c>
      <c r="M219" s="155" cm="1">
        <f t="array" ref="M219">_FV(G219,"Shares outstanding",TRUE)/1000000</f>
        <v>26.07845</v>
      </c>
      <c r="N219" s="156">
        <v>20.8</v>
      </c>
      <c r="O219" s="159">
        <v>1.8100000000000002E-2</v>
      </c>
      <c r="P219" s="102" t="s">
        <v>14267</v>
      </c>
      <c r="Q219" s="157" t="s">
        <v>17143</v>
      </c>
      <c r="R219" s="157" t="s">
        <v>17144</v>
      </c>
      <c r="S219" s="158">
        <v>8.43</v>
      </c>
      <c r="T219" s="157" t="s">
        <v>17145</v>
      </c>
      <c r="U219" s="157" t="s">
        <v>17146</v>
      </c>
      <c r="V219" s="140" t="s">
        <v>14848</v>
      </c>
      <c r="W219" s="156" t="s">
        <v>2215</v>
      </c>
      <c r="X219" s="156">
        <v>5.53</v>
      </c>
      <c r="Y219" s="52" cm="1">
        <f t="array" ref="Y219">(K219-(_FV(G219,"52 week high",TRUE)))/(_FV(G219,"52 week high",TRUE))</f>
        <v>-0.92678207739307539</v>
      </c>
      <c r="Z219" s="52" cm="1">
        <f t="array" ref="Z219">(K219-(_FV(G219,"52 week low",TRUE)))/(_FV(G219,"52 week low",TRUE))</f>
        <v>0.84643040575243944</v>
      </c>
      <c r="AA219" s="8"/>
      <c r="AB219" s="55" t="str">
        <f t="shared" si="114"/>
        <v>Twitter</v>
      </c>
      <c r="AC219" s="55" t="str">
        <f t="shared" si="95"/>
        <v>Twitter</v>
      </c>
      <c r="AD219" s="56" t="str">
        <f>HYPERLINK(_xlfn.CONCAT("https://www.sec.gov/edgar/browse/?CIK=",(_xlfn.XLOOKUP(A219,CIK!$A$1:$A$99999,CIK!$B$1:$B$99999,,0))),"SEC")</f>
        <v>SEC</v>
      </c>
      <c r="AE219" s="55" t="str">
        <f t="shared" si="115"/>
        <v>BC</v>
      </c>
      <c r="AF219" s="56" t="str">
        <f t="shared" si="105"/>
        <v>News</v>
      </c>
      <c r="AG219" s="55" t="str">
        <f t="shared" si="106"/>
        <v>News</v>
      </c>
      <c r="AH219" s="56" t="str">
        <f t="shared" si="107"/>
        <v>News</v>
      </c>
      <c r="AI219" s="56" t="str">
        <f t="shared" si="108"/>
        <v>News</v>
      </c>
      <c r="AJ219" s="56" t="str">
        <f t="shared" si="109"/>
        <v>News</v>
      </c>
      <c r="AK219" s="55" t="str">
        <f t="shared" si="96"/>
        <v>News</v>
      </c>
      <c r="AL219" s="55" t="str">
        <f t="shared" si="116"/>
        <v>OC</v>
      </c>
      <c r="AM219" s="55" t="str">
        <f t="shared" si="117"/>
        <v>WW</v>
      </c>
      <c r="AN219" s="55" t="str">
        <f t="shared" si="118"/>
        <v>FIN</v>
      </c>
      <c r="AO219" s="55" t="str">
        <f t="shared" si="97"/>
        <v>OI</v>
      </c>
      <c r="AP219" s="55" t="str">
        <f t="shared" si="119"/>
        <v>IB</v>
      </c>
      <c r="AQ219" s="55" t="str">
        <f t="shared" si="98"/>
        <v>SI</v>
      </c>
      <c r="AR219" s="55" t="str">
        <f t="shared" si="99"/>
        <v>SS</v>
      </c>
      <c r="AS219" s="57" t="str">
        <f t="shared" si="100"/>
        <v>ROIC</v>
      </c>
      <c r="AT219" s="55" t="str">
        <f t="shared" si="101"/>
        <v>DR</v>
      </c>
      <c r="AU219" s="58" t="str">
        <f t="shared" si="102"/>
        <v>SOH</v>
      </c>
    </row>
    <row r="220" spans="1:47" s="62" customFormat="1" ht="14" customHeight="1" x14ac:dyDescent="0.2">
      <c r="A220" s="151" t="s">
        <v>694</v>
      </c>
      <c r="B220" s="152" t="s">
        <v>695</v>
      </c>
      <c r="C220" s="139" t="s">
        <v>696</v>
      </c>
      <c r="D220" s="153"/>
      <c r="E220" s="153">
        <v>3</v>
      </c>
      <c r="F220" s="154" t="s">
        <v>17262</v>
      </c>
      <c r="G220" s="151" t="e" vm="221">
        <v>#VALUE!</v>
      </c>
      <c r="H220" s="167" t="s">
        <v>46</v>
      </c>
      <c r="I220" s="154" t="str" cm="1">
        <f t="array" ref="I220">_FV(G220,"Description")</f>
        <v>Clovis Oncology, Inc. is a biopharmaceutical company. The Company is focused on acquiring, developing, and commercializing anti-cancer agents in the United States, Europe, and additional international markets. Its segments include U.S. and ex-U.S. Its product, Rubraca, is an oral small molecule inhibitor of poly ADP-ribose polymerase (PARP) marketed in the United States for two indications specific to recurrent epithelial ovarian, fallopian tube or primary peritoneal cancer and an indication specific to metastatic castration-resistant prostate cancer (mCRPC). Its FAP-2286, is an investigational diagnostic and therapeutic agent targeting fibroblast activation protein (FAP). It also provides Lucitanib, which is an investigational, oral, potent angiogenesis inhibitor, which inhibits vascular endothelial growth factor receptors 1 through 3 (VEGFR1-3), platelet-derived growth factor receptors alpha and beta (PDGFR α/β) and fibroblast growth factor receptors 1 through 3 (FGFR1-3).</v>
      </c>
      <c r="J220" s="125" cm="1">
        <f t="array" ref="J220">_FV(G220,"Market cap",TRUE)/1000000000</f>
        <v>2.189549E-2</v>
      </c>
      <c r="K220" s="99" cm="1">
        <f t="array" ref="K220">_FV(G220,"Price")</f>
        <v>0.15110000000000001</v>
      </c>
      <c r="L220" s="74" t="s">
        <v>47</v>
      </c>
      <c r="M220" s="155" cm="1">
        <f t="array" ref="M220">_FV(G220,"Shares outstanding",TRUE)/1000000</f>
        <v>144.95529999999999</v>
      </c>
      <c r="N220" s="156"/>
      <c r="O220" s="159"/>
      <c r="P220" s="102" t="s">
        <v>13939</v>
      </c>
      <c r="Q220" s="157" t="s">
        <v>17138</v>
      </c>
      <c r="R220" s="157" t="s">
        <v>17139</v>
      </c>
      <c r="S220" s="158">
        <v>6.68</v>
      </c>
      <c r="T220" s="157" t="s">
        <v>17140</v>
      </c>
      <c r="U220" s="157" t="s">
        <v>17141</v>
      </c>
      <c r="V220" s="140" t="s">
        <v>17142</v>
      </c>
      <c r="W220" s="156"/>
      <c r="X220" s="156"/>
      <c r="Y220" s="52" cm="1">
        <f t="array" ref="Y220">(K220-(_FV(G220,"52 week high",TRUE)))/(_FV(G220,"52 week high",TRUE))</f>
        <v>-0.95350769230769228</v>
      </c>
      <c r="Z220" s="52" cm="1">
        <f t="array" ref="Z220">(K220-(_FV(G220,"52 week low",TRUE)))/(_FV(G220,"52 week low",TRUE))</f>
        <v>2.580568720379147</v>
      </c>
      <c r="AA220" s="8"/>
      <c r="AB220" s="55" t="str">
        <f t="shared" si="114"/>
        <v>Twitter</v>
      </c>
      <c r="AC220" s="55" t="str">
        <f t="shared" si="95"/>
        <v>Twitter</v>
      </c>
      <c r="AD220" s="56" t="str">
        <f>HYPERLINK(_xlfn.CONCAT("https://www.sec.gov/edgar/browse/?CIK=",(_xlfn.XLOOKUP(A220,CIK!$A$1:$A$99999,CIK!$B$1:$B$99999,,0))),"SEC")</f>
        <v>SEC</v>
      </c>
      <c r="AE220" s="55" t="str">
        <f t="shared" si="115"/>
        <v>BC</v>
      </c>
      <c r="AF220" s="56" t="str">
        <f t="shared" si="105"/>
        <v>News</v>
      </c>
      <c r="AG220" s="55" t="str">
        <f t="shared" si="106"/>
        <v>News</v>
      </c>
      <c r="AH220" s="56" t="str">
        <f t="shared" si="107"/>
        <v>News</v>
      </c>
      <c r="AI220" s="56" t="str">
        <f t="shared" si="108"/>
        <v>News</v>
      </c>
      <c r="AJ220" s="56" t="str">
        <f t="shared" si="109"/>
        <v>News</v>
      </c>
      <c r="AK220" s="55" t="str">
        <f t="shared" si="96"/>
        <v>News</v>
      </c>
      <c r="AL220" s="55" t="str">
        <f t="shared" si="116"/>
        <v>OC</v>
      </c>
      <c r="AM220" s="55" t="str">
        <f t="shared" si="117"/>
        <v>WW</v>
      </c>
      <c r="AN220" s="55" t="str">
        <f t="shared" si="118"/>
        <v>FIN</v>
      </c>
      <c r="AO220" s="55" t="str">
        <f t="shared" si="97"/>
        <v>OI</v>
      </c>
      <c r="AP220" s="55" t="str">
        <f t="shared" si="119"/>
        <v>IB</v>
      </c>
      <c r="AQ220" s="55" t="str">
        <f t="shared" si="98"/>
        <v>SI</v>
      </c>
      <c r="AR220" s="55" t="str">
        <f t="shared" si="99"/>
        <v>SS</v>
      </c>
      <c r="AS220" s="57" t="str">
        <f t="shared" si="100"/>
        <v>ROIC</v>
      </c>
      <c r="AT220" s="55" t="str">
        <f t="shared" si="101"/>
        <v>DR</v>
      </c>
      <c r="AU220" s="58" t="str">
        <f t="shared" si="102"/>
        <v>SOH</v>
      </c>
    </row>
    <row r="221" spans="1:47" s="62" customFormat="1" ht="14" customHeight="1" x14ac:dyDescent="0.2">
      <c r="A221" s="151" t="s">
        <v>221</v>
      </c>
      <c r="B221" s="152" t="s">
        <v>222</v>
      </c>
      <c r="C221" s="139" t="s">
        <v>223</v>
      </c>
      <c r="D221" s="153"/>
      <c r="E221" s="153"/>
      <c r="F221" s="151" t="s">
        <v>224</v>
      </c>
      <c r="G221" s="151" t="e" vm="222">
        <v>#VALUE!</v>
      </c>
      <c r="H221" s="168" t="s">
        <v>46</v>
      </c>
      <c r="I221" s="154" t="str" cm="1">
        <f t="array" ref="I221">_FV(G221,"Description")</f>
        <v>Bellicum Pharmaceuticals, Inc. is a clinical-stage biopharmaceutical company focused on discovering and developing controllable cellular immunotherapies for the treatment of various forms of cancer. The Company has developed CAR-T product candidates in cellular immunotherapy through which a patient’s or donor’s T cells are genetically modified to carry chimeric antigen receptors (CARs). It uses a Chemical Induction of Dimerization (CID) technology platform to engineer its product candidates with switch technologies that are designed to control components of the immune system in real time. Its product candidates include BPX-601 and BPX-603. BPX-601, is an autologous GoCAR-T product candidate containing inducible MyD88/CD40 (iMC) activation switch, designed to treat solid tumors expressing prostate stem cell antigen (PSCA). BPX-603 is its dual-switch GoCAR-T product candidate and is designed to target solid tumors that express the human epidermal growth factor receptor 2 antigen.</v>
      </c>
      <c r="J221" s="125" cm="1">
        <f t="array" ref="J221">_FV(G221,"Market cap",TRUE)/1000000000</f>
        <v>1.102531E-2</v>
      </c>
      <c r="K221" s="99" cm="1">
        <f t="array" ref="K221">_FV(G221,"Price")</f>
        <v>1.28</v>
      </c>
      <c r="L221" s="74" t="s">
        <v>47</v>
      </c>
      <c r="M221" s="155" cm="1">
        <f t="array" ref="M221">_FV(G221,"Shares outstanding",TRUE)/1000000</f>
        <v>8.6135300000000008</v>
      </c>
      <c r="N221" s="156">
        <v>7.12</v>
      </c>
      <c r="O221" s="159">
        <v>1.43E-2</v>
      </c>
      <c r="P221" s="102" t="s">
        <v>13928</v>
      </c>
      <c r="Q221" s="157" t="s">
        <v>17147</v>
      </c>
      <c r="R221" s="157" t="s">
        <v>17148</v>
      </c>
      <c r="S221" s="158">
        <v>11.44</v>
      </c>
      <c r="T221" s="157" t="s">
        <v>15624</v>
      </c>
      <c r="U221" s="157" t="s">
        <v>17149</v>
      </c>
      <c r="V221" s="140" t="s">
        <v>14848</v>
      </c>
      <c r="W221" s="156" t="s">
        <v>59</v>
      </c>
      <c r="X221" s="156">
        <v>5.44</v>
      </c>
      <c r="Y221" s="52" cm="1">
        <f t="array" ref="Y221">(K221-(_FV(G221,"52 week high",TRUE)))/(_FV(G221,"52 week high",TRUE))</f>
        <v>-0.41818181818181821</v>
      </c>
      <c r="Z221" s="52" cm="1">
        <f t="array" ref="Z221">(K221-(_FV(G221,"52 week low",TRUE)))/(_FV(G221,"52 week low",TRUE))</f>
        <v>1.1333333333333335</v>
      </c>
      <c r="AA221" s="8"/>
      <c r="AB221" s="55" t="str">
        <f t="shared" si="114"/>
        <v>Twitter</v>
      </c>
      <c r="AC221" s="55" t="str">
        <f t="shared" si="95"/>
        <v>Twitter</v>
      </c>
      <c r="AD221" s="56" t="str">
        <f>HYPERLINK(_xlfn.CONCAT("https://www.sec.gov/edgar/browse/?CIK=",(_xlfn.XLOOKUP(A221,CIK!$A$1:$A$99999,CIK!$B$1:$B$99999,,0))),"SEC")</f>
        <v>SEC</v>
      </c>
      <c r="AE221" s="55" t="str">
        <f t="shared" si="115"/>
        <v>BC</v>
      </c>
      <c r="AF221" s="56" t="str">
        <f t="shared" si="105"/>
        <v>News</v>
      </c>
      <c r="AG221" s="55" t="str">
        <f t="shared" si="106"/>
        <v>News</v>
      </c>
      <c r="AH221" s="56" t="str">
        <f t="shared" si="107"/>
        <v>News</v>
      </c>
      <c r="AI221" s="56" t="str">
        <f t="shared" si="108"/>
        <v>News</v>
      </c>
      <c r="AJ221" s="56" t="str">
        <f t="shared" si="109"/>
        <v>News</v>
      </c>
      <c r="AK221" s="55" t="str">
        <f t="shared" si="96"/>
        <v>News</v>
      </c>
      <c r="AL221" s="55" t="str">
        <f t="shared" si="116"/>
        <v>OC</v>
      </c>
      <c r="AM221" s="55" t="str">
        <f t="shared" si="117"/>
        <v>WW</v>
      </c>
      <c r="AN221" s="55" t="str">
        <f t="shared" si="118"/>
        <v>FIN</v>
      </c>
      <c r="AO221" s="55" t="str">
        <f t="shared" si="97"/>
        <v>OI</v>
      </c>
      <c r="AP221" s="55" t="str">
        <f t="shared" si="119"/>
        <v>IB</v>
      </c>
      <c r="AQ221" s="55" t="str">
        <f t="shared" si="98"/>
        <v>SI</v>
      </c>
      <c r="AR221" s="55" t="str">
        <f t="shared" si="99"/>
        <v>SS</v>
      </c>
      <c r="AS221" s="57" t="str">
        <f t="shared" si="100"/>
        <v>ROIC</v>
      </c>
      <c r="AT221" s="55" t="str">
        <f t="shared" si="101"/>
        <v>DR</v>
      </c>
      <c r="AU221" s="58" t="str">
        <f t="shared" si="102"/>
        <v>SOH</v>
      </c>
    </row>
    <row r="222" spans="1:47" s="62" customFormat="1" ht="16" customHeight="1" x14ac:dyDescent="0.2">
      <c r="A222" s="151" t="s">
        <v>301</v>
      </c>
      <c r="B222" s="152" t="s">
        <v>302</v>
      </c>
      <c r="C222" s="139" t="s">
        <v>303</v>
      </c>
      <c r="D222" s="153"/>
      <c r="E222" s="153"/>
      <c r="F222" s="154" t="s">
        <v>17210</v>
      </c>
      <c r="G222" s="151" t="e" vm="223">
        <v>#VALUE!</v>
      </c>
      <c r="H222" s="168" t="s">
        <v>46</v>
      </c>
      <c r="I222" s="154" t="str" cm="1">
        <f t="array" ref="I222">_FV(G222,"Description")</f>
        <v>Ayala Pharmaceuticals, Inc. is a clinical-stage oncology company focused on developing and commercializing small molecule therapeutics for patients suffering from rare and aggressive cancers. The Company's portfolio of product candidates, AL101 and AL102, targets the aberrant activation of the Notch pathway using gamma secretase inhibitors (GSIs). AL101 and AL102 are designed to address the underlying key drivers of tumor growth. The Company is evaluating AL101 as a monotherapy in an open-label Phase II clinical trial for the treatment of recurrent/metastatic adenoid cystic carcinoma (R/M ACC), for patients bearing Notch-activating mutations. The Company also developing AL102 for the treatment of other rare indications including T-ALL, an aggressive, rare form of T-cell specific leukemia. The Company is also conducting its ongoing Phase II ACCURACY trial for the treatment of R/M ACC in subjects with progressive disease and Notch-activating mutations.</v>
      </c>
      <c r="J222" s="125" cm="1">
        <f t="array" ref="J222">_FV(G222,"Market cap",TRUE)/1000000000</f>
        <v>7.0517000000000002E-3</v>
      </c>
      <c r="K222" s="99" cm="1">
        <f t="array" ref="K222">_FV(G222,"Price")</f>
        <v>0.53390000000000004</v>
      </c>
      <c r="L222" s="74" t="s">
        <v>47</v>
      </c>
      <c r="M222" s="155" cm="1">
        <f t="array" ref="M222">_FV(G222,"Shares outstanding",TRUE)/1000000</f>
        <v>14.820729999999999</v>
      </c>
      <c r="N222" s="156">
        <v>6.9</v>
      </c>
      <c r="O222" s="159">
        <v>1.24E-2</v>
      </c>
      <c r="P222" s="102" t="s">
        <v>14194</v>
      </c>
      <c r="Q222" s="157" t="s">
        <v>17150</v>
      </c>
      <c r="R222" s="157" t="s">
        <v>17151</v>
      </c>
      <c r="S222" s="158">
        <v>0.43</v>
      </c>
      <c r="T222" s="157" t="s">
        <v>16369</v>
      </c>
      <c r="U222" s="157" t="s">
        <v>15468</v>
      </c>
      <c r="V222" s="140" t="s">
        <v>14848</v>
      </c>
      <c r="W222" s="156" t="s">
        <v>59</v>
      </c>
      <c r="X222" s="156">
        <v>2.2799999999999998</v>
      </c>
      <c r="Y222" s="52" cm="1">
        <f t="array" ref="Y222">(K222-(_FV(G222,"52 week high",TRUE)))/(_FV(G222,"52 week high",TRUE))</f>
        <v>-0.92696306429548558</v>
      </c>
      <c r="Z222" s="52" cm="1">
        <f t="array" ref="Z222">(K222-(_FV(G222,"52 week low",TRUE)))/(_FV(G222,"52 week low",TRUE))</f>
        <v>0.49635650224215255</v>
      </c>
      <c r="AA222" s="8"/>
      <c r="AB222" s="55" t="str">
        <f t="shared" si="114"/>
        <v>Twitter</v>
      </c>
      <c r="AC222" s="55" t="str">
        <f t="shared" si="95"/>
        <v>Twitter</v>
      </c>
      <c r="AD222" s="56" t="str">
        <f>HYPERLINK(_xlfn.CONCAT("https://www.sec.gov/edgar/browse/?CIK=",(_xlfn.XLOOKUP(A222,CIK!$A$1:$A$99999,CIK!$B$1:$B$99999,,0))),"SEC")</f>
        <v>SEC</v>
      </c>
      <c r="AE222" s="55" t="str">
        <f t="shared" si="115"/>
        <v>BC</v>
      </c>
      <c r="AF222" s="56" t="str">
        <f t="shared" si="105"/>
        <v>News</v>
      </c>
      <c r="AG222" s="55" t="str">
        <f t="shared" si="106"/>
        <v>News</v>
      </c>
      <c r="AH222" s="56" t="str">
        <f t="shared" si="107"/>
        <v>News</v>
      </c>
      <c r="AI222" s="56" t="str">
        <f t="shared" si="108"/>
        <v>News</v>
      </c>
      <c r="AJ222" s="56" t="str">
        <f t="shared" si="109"/>
        <v>News</v>
      </c>
      <c r="AK222" s="55" t="str">
        <f t="shared" si="96"/>
        <v>News</v>
      </c>
      <c r="AL222" s="55" t="str">
        <f t="shared" si="116"/>
        <v>OC</v>
      </c>
      <c r="AM222" s="55" t="str">
        <f t="shared" si="117"/>
        <v>WW</v>
      </c>
      <c r="AN222" s="55" t="str">
        <f t="shared" si="118"/>
        <v>FIN</v>
      </c>
      <c r="AO222" s="55" t="str">
        <f t="shared" si="97"/>
        <v>OI</v>
      </c>
      <c r="AP222" s="55" t="str">
        <f t="shared" si="119"/>
        <v>IB</v>
      </c>
      <c r="AQ222" s="55" t="str">
        <f t="shared" si="98"/>
        <v>SI</v>
      </c>
      <c r="AR222" s="55" t="str">
        <f t="shared" si="99"/>
        <v>SS</v>
      </c>
      <c r="AS222" s="57" t="str">
        <f t="shared" si="100"/>
        <v>ROIC</v>
      </c>
      <c r="AT222" s="55" t="str">
        <f t="shared" si="101"/>
        <v>DR</v>
      </c>
      <c r="AU222" s="58" t="str">
        <f t="shared" si="102"/>
        <v>SOH</v>
      </c>
    </row>
    <row r="223" spans="1:47" s="62" customFormat="1" ht="16" customHeight="1" x14ac:dyDescent="0.2">
      <c r="A223" s="151" t="s">
        <v>408</v>
      </c>
      <c r="B223" s="152" t="s">
        <v>409</v>
      </c>
      <c r="C223" s="139" t="s">
        <v>410</v>
      </c>
      <c r="D223" s="153"/>
      <c r="E223" s="153">
        <v>3</v>
      </c>
      <c r="F223" s="154" t="s">
        <v>411</v>
      </c>
      <c r="G223" s="151" t="e" vm="224">
        <v>#VALUE!</v>
      </c>
      <c r="H223" s="168" t="s">
        <v>46</v>
      </c>
      <c r="I223" s="154" t="str" cm="1">
        <f t="array" ref="I223">_FV(G223,"Description")</f>
        <v>OncoSec Medical Incorporated is a late-stage immuno-oncology company. The Company is focused on designing, developing and commercializing intra-tumoral DNA-based therapeutics delivered by electroporation (EP) to stimulate and augment anti-tumor immune responses for the treatment of cancers. Its technology platform, ImmunoPulse, is a drug-device therapeutic modality comprised of intertumoral EP delivery devices, such as the OncoSec Medical System (OMS) EP device. The OMS EP device is designed to deliver plasmid DNA-encoded drugs directly into a solid tumor and promote an immunological response against cancer. The OMS EP device adapts to treat different tumor types and consists of an electrical pulse generator, a reusable handle and disposable applicators. Its product candidate, TAVO is a drug-device combination. The drug consists of a plasmid construct called tavokinogene telseplasmid (TAVO) with plasmid DNA-encoded, IL-12, and is delivered into a tumor using its electroporation device.</v>
      </c>
      <c r="J223" s="125" cm="1">
        <f t="array" ref="J223">_FV(G223,"Market cap",TRUE)/1000000000</f>
        <v>6.5351300000000001E-3</v>
      </c>
      <c r="K223" s="99" cm="1">
        <f t="array" ref="K223">_FV(G223,"Price")</f>
        <v>2.2000000000000002</v>
      </c>
      <c r="L223" s="74" t="s">
        <v>47</v>
      </c>
      <c r="M223" s="155" cm="1">
        <f t="array" ref="M223">_FV(G223,"Shares outstanding",TRUE)/1000000</f>
        <v>2.97051</v>
      </c>
      <c r="N223" s="156">
        <v>2.0499999999999998</v>
      </c>
      <c r="O223" s="159">
        <v>5.1999999999999998E-2</v>
      </c>
      <c r="P223" s="102" t="s">
        <v>14384</v>
      </c>
      <c r="Q223" s="157" t="s">
        <v>17157</v>
      </c>
      <c r="R223" s="157" t="s">
        <v>17158</v>
      </c>
      <c r="S223" s="158">
        <v>2.39</v>
      </c>
      <c r="T223" s="157" t="s">
        <v>17159</v>
      </c>
      <c r="U223" s="157" t="s">
        <v>17160</v>
      </c>
      <c r="V223" s="140" t="s">
        <v>17161</v>
      </c>
      <c r="W223" s="156" t="s">
        <v>14395</v>
      </c>
      <c r="X223" s="156">
        <v>1.25</v>
      </c>
      <c r="Y223" s="52" cm="1">
        <f t="array" ref="Y223">(K223-(_FV(G223,"52 week high",TRUE)))/(_FV(G223,"52 week high",TRUE))</f>
        <v>-0.93103448275862066</v>
      </c>
      <c r="Z223" s="52" cm="1">
        <f t="array" ref="Z223">(K223-(_FV(G223,"52 week low",TRUE)))/(_FV(G223,"52 week low",TRUE))</f>
        <v>0.46666666666666679</v>
      </c>
      <c r="AA223" s="8"/>
      <c r="AB223" s="55" t="str">
        <f t="shared" si="114"/>
        <v>Twitter</v>
      </c>
      <c r="AC223" s="55" t="str">
        <f t="shared" si="95"/>
        <v>Twitter</v>
      </c>
      <c r="AD223" s="56" t="str">
        <f>HYPERLINK(_xlfn.CONCAT("https://www.sec.gov/edgar/browse/?CIK=",(_xlfn.XLOOKUP(A223,CIK!$A$1:$A$99999,CIK!$B$1:$B$99999,,0))),"SEC")</f>
        <v>SEC</v>
      </c>
      <c r="AE223" s="55" t="str">
        <f t="shared" si="115"/>
        <v>BC</v>
      </c>
      <c r="AF223" s="56" t="str">
        <f t="shared" si="105"/>
        <v>News</v>
      </c>
      <c r="AG223" s="55" t="str">
        <f t="shared" si="106"/>
        <v>News</v>
      </c>
      <c r="AH223" s="56" t="str">
        <f t="shared" si="107"/>
        <v>News</v>
      </c>
      <c r="AI223" s="56" t="str">
        <f t="shared" si="108"/>
        <v>News</v>
      </c>
      <c r="AJ223" s="56" t="str">
        <f t="shared" si="109"/>
        <v>News</v>
      </c>
      <c r="AK223" s="55" t="str">
        <f t="shared" si="96"/>
        <v>News</v>
      </c>
      <c r="AL223" s="55" t="str">
        <f t="shared" si="116"/>
        <v>OC</v>
      </c>
      <c r="AM223" s="55" t="str">
        <f t="shared" si="117"/>
        <v>WW</v>
      </c>
      <c r="AN223" s="55" t="str">
        <f t="shared" si="118"/>
        <v>FIN</v>
      </c>
      <c r="AO223" s="55" t="str">
        <f t="shared" si="97"/>
        <v>OI</v>
      </c>
      <c r="AP223" s="55" t="str">
        <f t="shared" si="119"/>
        <v>IB</v>
      </c>
      <c r="AQ223" s="55" t="str">
        <f t="shared" si="98"/>
        <v>SI</v>
      </c>
      <c r="AR223" s="55" t="str">
        <f t="shared" si="99"/>
        <v>SS</v>
      </c>
      <c r="AS223" s="57" t="str">
        <f t="shared" si="100"/>
        <v>ROIC</v>
      </c>
      <c r="AT223" s="55" t="str">
        <f t="shared" si="101"/>
        <v>DR</v>
      </c>
      <c r="AU223" s="58" t="str">
        <f t="shared" si="102"/>
        <v>SOH</v>
      </c>
    </row>
    <row r="224" spans="1:47" s="62" customFormat="1" ht="16" customHeight="1" x14ac:dyDescent="0.2">
      <c r="A224" s="151" t="s">
        <v>353</v>
      </c>
      <c r="B224" s="152" t="s">
        <v>354</v>
      </c>
      <c r="C224" s="139" t="s">
        <v>355</v>
      </c>
      <c r="D224" s="153"/>
      <c r="E224" s="153">
        <v>0</v>
      </c>
      <c r="F224" s="154" t="s">
        <v>357</v>
      </c>
      <c r="G224" s="151" t="e" vm="225">
        <v>#VALUE!</v>
      </c>
      <c r="H224" s="168" t="s">
        <v>46</v>
      </c>
      <c r="I224" s="154" t="str" cm="1">
        <f t="array" ref="I224">_FV(G224,"Description")</f>
        <v>Qualigen Therapeutics, Inc. is a diversified life sciences company focused on developing treatments for adult and pediatric cancer. The Company's cancer therapeutics pipeline includes QN-302, QN-247 and RAS-F. QN-302 compound is a small molecule genomic quadruplex (G4) selective transcription inhibitor with binding affinity to G4s prevalent in cancer cells. QN-247 is a deoxyribonucleic acid (DNA) coated gold nanoparticle cancer drug candidate to target various types of cancer. RAS-F is a family of rat sarcoma virus (RAS) oncogene protein-protein interaction inhibitor small molecules for preventing mutated RAS genes’ proteins from binding to their effector proteins and preventing this binding to stop tumor growth, especially in RAS-driven tumors such as pancreatic, colorectal and lung cancers. Its pipeline also includes QN-165, a drug candidate for treating COVID-19 and other viral-based infectious diseases.</v>
      </c>
      <c r="J224" s="125" cm="1">
        <f t="array" ref="J224">_FV(G224,"Market cap",TRUE)/1000000000</f>
        <v>5.3058799999999998E-3</v>
      </c>
      <c r="K224" s="99" cm="1">
        <f t="array" ref="K224">_FV(G224,"Price")</f>
        <v>1.26</v>
      </c>
      <c r="L224" s="74" t="s">
        <v>47</v>
      </c>
      <c r="M224" s="155" cm="1">
        <f t="array" ref="M224">_FV(G224,"Shares outstanding",TRUE)/1000000</f>
        <v>4.2110200000000004</v>
      </c>
      <c r="N224" s="156">
        <v>4.18</v>
      </c>
      <c r="O224" s="159">
        <v>2.29E-2</v>
      </c>
      <c r="P224" s="102" t="s">
        <v>14190</v>
      </c>
      <c r="Q224" s="157" t="s">
        <v>17110</v>
      </c>
      <c r="R224" s="157" t="s">
        <v>17152</v>
      </c>
      <c r="S224" s="158">
        <v>3.07</v>
      </c>
      <c r="T224" s="157" t="s">
        <v>15134</v>
      </c>
      <c r="U224" s="157" t="s">
        <v>17153</v>
      </c>
      <c r="V224" s="140" t="s">
        <v>14848</v>
      </c>
      <c r="W224" s="156" t="s">
        <v>195</v>
      </c>
      <c r="X224" s="156">
        <v>2.13</v>
      </c>
      <c r="Y224" s="52" cm="1">
        <f t="array" ref="Y224">(K224-(_FV(G224,"52 week high",TRUE)))/(_FV(G224,"52 week high",TRUE))</f>
        <v>-0.91710526315789476</v>
      </c>
      <c r="Z224" s="52" cm="1">
        <f t="array" ref="Z224">(K224-(_FV(G224,"52 week low",TRUE)))/(_FV(G224,"52 week low",TRUE))</f>
        <v>0.13513513513513503</v>
      </c>
      <c r="AA224" s="8"/>
      <c r="AB224" s="55" t="str">
        <f t="shared" si="114"/>
        <v>Twitter</v>
      </c>
      <c r="AC224" s="55" t="str">
        <f t="shared" si="95"/>
        <v>Twitter</v>
      </c>
      <c r="AD224" s="56" t="str">
        <f>HYPERLINK(_xlfn.CONCAT("https://www.sec.gov/edgar/browse/?CIK=",(_xlfn.XLOOKUP(A224,CIK!$A$1:$A$99999,CIK!$B$1:$B$99999,,0))),"SEC")</f>
        <v>SEC</v>
      </c>
      <c r="AE224" s="55" t="str">
        <f t="shared" si="115"/>
        <v>BC</v>
      </c>
      <c r="AF224" s="56" t="str">
        <f t="shared" si="105"/>
        <v>News</v>
      </c>
      <c r="AG224" s="55" t="str">
        <f t="shared" si="106"/>
        <v>News</v>
      </c>
      <c r="AH224" s="56" t="str">
        <f t="shared" si="107"/>
        <v>News</v>
      </c>
      <c r="AI224" s="56" t="str">
        <f t="shared" si="108"/>
        <v>News</v>
      </c>
      <c r="AJ224" s="56" t="str">
        <f t="shared" si="109"/>
        <v>News</v>
      </c>
      <c r="AK224" s="55" t="str">
        <f t="shared" si="96"/>
        <v>News</v>
      </c>
      <c r="AL224" s="55" t="str">
        <f t="shared" si="116"/>
        <v>OC</v>
      </c>
      <c r="AM224" s="55" t="str">
        <f t="shared" si="117"/>
        <v>WW</v>
      </c>
      <c r="AN224" s="55" t="str">
        <f t="shared" si="118"/>
        <v>FIN</v>
      </c>
      <c r="AO224" s="55" t="str">
        <f t="shared" si="97"/>
        <v>OI</v>
      </c>
      <c r="AP224" s="55" t="str">
        <f t="shared" si="119"/>
        <v>IB</v>
      </c>
      <c r="AQ224" s="55" t="str">
        <f t="shared" si="98"/>
        <v>SI</v>
      </c>
      <c r="AR224" s="55" t="str">
        <f t="shared" si="99"/>
        <v>SS</v>
      </c>
      <c r="AS224" s="57" t="str">
        <f t="shared" si="100"/>
        <v>ROIC</v>
      </c>
      <c r="AT224" s="55" t="str">
        <f t="shared" si="101"/>
        <v>DR</v>
      </c>
      <c r="AU224" s="58" t="str">
        <f t="shared" si="102"/>
        <v>SOH</v>
      </c>
    </row>
    <row r="225" spans="1:47" s="62" customFormat="1" ht="16" customHeight="1" x14ac:dyDescent="0.2">
      <c r="A225" s="151" t="s">
        <v>133</v>
      </c>
      <c r="B225" s="152" t="s">
        <v>134</v>
      </c>
      <c r="C225" s="139" t="s">
        <v>135</v>
      </c>
      <c r="D225" s="153"/>
      <c r="E225" s="153"/>
      <c r="F225" s="154"/>
      <c r="G225" s="151" t="e" vm="226">
        <v>#VALUE!</v>
      </c>
      <c r="H225" s="168" t="s">
        <v>46</v>
      </c>
      <c r="I225" s="154" t="str" cm="1">
        <f t="array" ref="I225">_FV(G225,"Description")</f>
        <v>BiondVax Pharmaceuticals Ltd is an Israel-based biopharmaceutical company that is principally focused on developing, manufacturing and commercializing of innovative products for the prevention and treatment of infectious diseases but also for other illnesses. BiondVax Pharmaceuticals Ltd core focus is to develop of NanoAbs for treatment of COVID-19, psoriasis and asthma. Company's product NanoAb is based on alpaca-derived nanosized antibodies (NanoAbs), also known as VHH-antibodies. Additionally the Company offers manufacturing facility, aseptic fill and finish suite, laboratories and experienced professionals for other research and development companies. BiondVax Pharmaceuticals Ltd operates in Israel.</v>
      </c>
      <c r="J225" s="125" cm="1">
        <f t="array" ref="J225">_FV(G225,"Market cap",TRUE)/1000000000</f>
        <v>5.1853400000000001E-3</v>
      </c>
      <c r="K225" s="99" cm="1">
        <f t="array" ref="K225">_FV(G225,"Price")</f>
        <v>2.75</v>
      </c>
      <c r="L225" s="74" t="s">
        <v>47</v>
      </c>
      <c r="M225" s="155" cm="1">
        <f t="array" ref="M225">_FV(G225,"Shares outstanding",TRUE)/1000000</f>
        <v>4.7099999999999998E-3</v>
      </c>
      <c r="N225" s="156">
        <v>1.59</v>
      </c>
      <c r="O225" s="159" t="s">
        <v>59</v>
      </c>
      <c r="P225" s="102" t="e">
        <v>#N/A</v>
      </c>
      <c r="Q225" s="157" t="e">
        <v>#N/A</v>
      </c>
      <c r="R225" s="157" t="e">
        <v>#N/A</v>
      </c>
      <c r="S225" s="158" t="e">
        <v>#N/A</v>
      </c>
      <c r="T225" s="157" t="e">
        <v>#N/A</v>
      </c>
      <c r="U225" s="157" t="e">
        <v>#N/A</v>
      </c>
      <c r="V225" s="140" t="e">
        <v>#N/A</v>
      </c>
      <c r="W225" s="156" t="s">
        <v>59</v>
      </c>
      <c r="X225" s="156">
        <v>5.75</v>
      </c>
      <c r="Y225" s="52" cm="1">
        <f t="array" ref="Y225">(K225-(_FV(G225,"52 week high",TRUE)))/(_FV(G225,"52 week high",TRUE))</f>
        <v>-0.87991266375545851</v>
      </c>
      <c r="Z225" s="52" cm="1">
        <f t="array" ref="Z225">(K225-(_FV(G225,"52 week low",TRUE)))/(_FV(G225,"52 week low",TRUE))</f>
        <v>0.16033755274261599</v>
      </c>
      <c r="AA225" s="8"/>
      <c r="AB225" s="55" t="str">
        <f t="shared" si="114"/>
        <v>Twitter</v>
      </c>
      <c r="AC225" s="55" t="str">
        <f t="shared" si="95"/>
        <v>Twitter</v>
      </c>
      <c r="AD225" s="56" t="str">
        <f>HYPERLINK(_xlfn.CONCAT("https://www.sec.gov/edgar/browse/?CIK=",(_xlfn.XLOOKUP(A225,CIK!$A$1:$A$99999,CIK!$B$1:$B$99999,,0))),"SEC")</f>
        <v>SEC</v>
      </c>
      <c r="AE225" s="55" t="str">
        <f t="shared" si="115"/>
        <v>BC</v>
      </c>
      <c r="AF225" s="56" t="str">
        <f t="shared" si="105"/>
        <v>News</v>
      </c>
      <c r="AG225" s="55" t="str">
        <f t="shared" si="106"/>
        <v>News</v>
      </c>
      <c r="AH225" s="56" t="str">
        <f t="shared" si="107"/>
        <v>News</v>
      </c>
      <c r="AI225" s="56" t="str">
        <f t="shared" si="108"/>
        <v>News</v>
      </c>
      <c r="AJ225" s="56" t="str">
        <f t="shared" si="109"/>
        <v>News</v>
      </c>
      <c r="AK225" s="55" t="str">
        <f t="shared" si="96"/>
        <v>News</v>
      </c>
      <c r="AL225" s="55" t="str">
        <f t="shared" si="116"/>
        <v>OC</v>
      </c>
      <c r="AM225" s="55" t="str">
        <f t="shared" si="117"/>
        <v>WW</v>
      </c>
      <c r="AN225" s="55" t="str">
        <f t="shared" si="118"/>
        <v>FIN</v>
      </c>
      <c r="AO225" s="55" t="str">
        <f t="shared" si="97"/>
        <v>OI</v>
      </c>
      <c r="AP225" s="55" t="str">
        <f t="shared" si="119"/>
        <v>IB</v>
      </c>
      <c r="AQ225" s="55" t="str">
        <f t="shared" si="98"/>
        <v>SI</v>
      </c>
      <c r="AR225" s="55" t="str">
        <f t="shared" si="99"/>
        <v>SS</v>
      </c>
      <c r="AS225" s="57" t="str">
        <f t="shared" si="100"/>
        <v>ROIC</v>
      </c>
      <c r="AT225" s="55" t="str">
        <f t="shared" si="101"/>
        <v>DR</v>
      </c>
      <c r="AU225" s="58" t="str">
        <f t="shared" si="102"/>
        <v>SOH</v>
      </c>
    </row>
    <row r="226" spans="1:47" s="62" customFormat="1" ht="14" customHeight="1" x14ac:dyDescent="0.2">
      <c r="A226" s="151" t="s">
        <v>661</v>
      </c>
      <c r="B226" s="152" t="s">
        <v>662</v>
      </c>
      <c r="C226" s="139" t="s">
        <v>663</v>
      </c>
      <c r="D226" s="153"/>
      <c r="E226" s="153">
        <v>0</v>
      </c>
      <c r="F226" s="154" t="s">
        <v>664</v>
      </c>
      <c r="G226" s="151" t="e" vm="227">
        <v>#VALUE!</v>
      </c>
      <c r="H226" s="168" t="s">
        <v>46</v>
      </c>
      <c r="I226" s="154" t="str" cm="1">
        <f t="array" ref="I226">_FV(G226,"Description")</f>
        <v>Phio Pharmaceuticals Corp. is a biotechnology company. The Company is focused on developing immuno-oncology therapeutics based on its self-delivering ribonucleic acid interface (RNAi) INTASYL therapeutic platform. Its INTASYL-based therapeutics are used to strengthen immune cells, for example those administered as part of adoptive cell therapy (ACT) and directly modify cells in the tumor microenvironment (the TME) to weaken a tumors defense. Its lead product candidate is PH-762, which is an INTASYL compound that activates immune cells to better recognize and kill cancer cells by reducing the expression of the checkpoint protein PD-1, a clinically validated target for immunotherapy. Its second product candidate, PH-894, is an INTASYL compound that silences the epigenetic protein BRD4, which is an intracellular regulator of gene expression that impacts cell differentiation, and hence, cell function. It is also developing PH-804, which targets the suppressive immune receptor TIGIT.</v>
      </c>
      <c r="J226" s="125" cm="1">
        <f t="array" ref="J226">_FV(G226,"Market cap",TRUE)/1000000000</f>
        <v>7.2303599999999999E-3</v>
      </c>
      <c r="K226" s="99" cm="1">
        <f t="array" ref="K226">_FV(G226,"Price")</f>
        <v>0.52900000000000003</v>
      </c>
      <c r="L226" s="74" t="s">
        <v>47</v>
      </c>
      <c r="M226" s="155" cm="1">
        <f t="array" ref="M226">_FV(G226,"Shares outstanding",TRUE)/1000000</f>
        <v>13.66797</v>
      </c>
      <c r="N226" s="156">
        <v>13.53</v>
      </c>
      <c r="O226" s="159">
        <v>2.5999999999999999E-3</v>
      </c>
      <c r="P226" s="102" t="s">
        <v>13807</v>
      </c>
      <c r="Q226" s="157" t="s">
        <v>15132</v>
      </c>
      <c r="R226" s="157" t="s">
        <v>17154</v>
      </c>
      <c r="S226" s="158">
        <v>9.16</v>
      </c>
      <c r="T226" s="157" t="s">
        <v>17155</v>
      </c>
      <c r="U226" s="157" t="s">
        <v>17156</v>
      </c>
      <c r="V226" s="140" t="s">
        <v>14848</v>
      </c>
      <c r="W226" s="156" t="s">
        <v>14412</v>
      </c>
      <c r="X226" s="156">
        <v>7.01</v>
      </c>
      <c r="Y226" s="52" cm="1">
        <f t="array" ref="Y226">(K226-(_FV(G226,"52 week high",TRUE)))/(_FV(G226,"52 week high",TRUE))</f>
        <v>-0.781404958677686</v>
      </c>
      <c r="Z226" s="52" cm="1">
        <f t="array" ref="Z226">(K226-(_FV(G226,"52 week low",TRUE)))/(_FV(G226,"52 week low",TRUE))</f>
        <v>0.62769230769230766</v>
      </c>
      <c r="AA226" s="8"/>
      <c r="AB226" s="55" t="str">
        <f t="shared" si="114"/>
        <v>Twitter</v>
      </c>
      <c r="AC226" s="55" t="str">
        <f t="shared" si="95"/>
        <v>Twitter</v>
      </c>
      <c r="AD226" s="56" t="str">
        <f>HYPERLINK(_xlfn.CONCAT("https://www.sec.gov/edgar/browse/?CIK=",(_xlfn.XLOOKUP(A226,CIK!$A$1:$A$99999,CIK!$B$1:$B$99999,,0))),"SEC")</f>
        <v>SEC</v>
      </c>
      <c r="AE226" s="55" t="str">
        <f t="shared" si="115"/>
        <v>BC</v>
      </c>
      <c r="AF226" s="56" t="str">
        <f t="shared" si="105"/>
        <v>News</v>
      </c>
      <c r="AG226" s="55" t="str">
        <f t="shared" si="106"/>
        <v>News</v>
      </c>
      <c r="AH226" s="56" t="str">
        <f t="shared" si="107"/>
        <v>News</v>
      </c>
      <c r="AI226" s="56" t="str">
        <f t="shared" si="108"/>
        <v>News</v>
      </c>
      <c r="AJ226" s="56" t="str">
        <f t="shared" si="109"/>
        <v>News</v>
      </c>
      <c r="AK226" s="55" t="str">
        <f t="shared" si="96"/>
        <v>News</v>
      </c>
      <c r="AL226" s="55" t="str">
        <f t="shared" si="116"/>
        <v>OC</v>
      </c>
      <c r="AM226" s="55" t="str">
        <f t="shared" si="117"/>
        <v>WW</v>
      </c>
      <c r="AN226" s="55" t="str">
        <f t="shared" si="118"/>
        <v>FIN</v>
      </c>
      <c r="AO226" s="55" t="str">
        <f t="shared" si="97"/>
        <v>OI</v>
      </c>
      <c r="AP226" s="55" t="str">
        <f t="shared" si="119"/>
        <v>IB</v>
      </c>
      <c r="AQ226" s="55" t="str">
        <f t="shared" si="98"/>
        <v>SI</v>
      </c>
      <c r="AR226" s="55" t="str">
        <f t="shared" si="99"/>
        <v>SS</v>
      </c>
      <c r="AS226" s="57" t="str">
        <f t="shared" si="100"/>
        <v>ROIC</v>
      </c>
      <c r="AT226" s="55" t="str">
        <f t="shared" si="101"/>
        <v>DR</v>
      </c>
      <c r="AU226" s="58" t="str">
        <f t="shared" si="102"/>
        <v>SOH</v>
      </c>
    </row>
    <row r="227" spans="1:47" s="62" customFormat="1" ht="14" customHeight="1" x14ac:dyDescent="0.2">
      <c r="A227" s="151" t="s">
        <v>517</v>
      </c>
      <c r="B227" s="152" t="s">
        <v>518</v>
      </c>
      <c r="C227" s="139" t="s">
        <v>519</v>
      </c>
      <c r="D227" s="153"/>
      <c r="E227" s="153"/>
      <c r="F227" s="154" t="s">
        <v>520</v>
      </c>
      <c r="G227" s="151" t="e" vm="228">
        <v>#VALUE!</v>
      </c>
      <c r="H227" s="168" t="s">
        <v>46</v>
      </c>
      <c r="I227" s="154" t="str" cm="1">
        <f t="array" ref="I227">_FV(G227,"Description")</f>
        <v>Xenetic Biosciences, Inc. is a biopharmaceutical company. The Company is focused on developing XCART, a personalized Chimeric Antigen Receptor (CAR) T platform technology engineered to target patient- and tumor-specific neoantigens. The Company is advancing cell-based therapeutics targeting the B-cell receptor on the surface of an individual patient’s malignant tumor cells, for the treatment of B-cell non-Hodgkin lymphomas. In addition, the Company is leveraging its drug delivery platform, PolyXen, by partnering with biotechnology and pharmaceutical companies. Its product pipeline includes XCART and ErepoXen, or polysialylated erythropoietin (PSA-EPO). PSA-EPO uses its PolyXen platform technology for the treatment of anemia in chronic kidney disease (CKD) patients. It is designed to reduce the dosing frequency by extending the circulating half-life of therapeutic in the body.</v>
      </c>
      <c r="J227" s="125" cm="1">
        <f t="array" ref="J227">_FV(G227,"Market cap",TRUE)/1000000000</f>
        <v>6.87047E-3</v>
      </c>
      <c r="K227" s="99" cm="1">
        <f t="array" ref="K227">_FV(G227,"Price")</f>
        <v>0.45300000000000001</v>
      </c>
      <c r="L227" s="74" t="s">
        <v>47</v>
      </c>
      <c r="M227" s="155" cm="1">
        <f t="array" ref="M227">_FV(G227,"Shares outstanding",TRUE)/1000000</f>
        <v>15.166600000000001</v>
      </c>
      <c r="N227" s="156">
        <v>13.06</v>
      </c>
      <c r="O227" s="159">
        <v>1.9E-3</v>
      </c>
      <c r="P227" s="102" t="s">
        <v>13797</v>
      </c>
      <c r="Q227" s="157" t="s">
        <v>17166</v>
      </c>
      <c r="R227" s="157" t="s">
        <v>17167</v>
      </c>
      <c r="S227" s="158">
        <v>55.2</v>
      </c>
      <c r="T227" s="157" t="s">
        <v>17168</v>
      </c>
      <c r="U227" s="157" t="s">
        <v>15980</v>
      </c>
      <c r="V227" s="140" t="s">
        <v>14848</v>
      </c>
      <c r="W227" s="156" t="s">
        <v>59</v>
      </c>
      <c r="X227" s="156">
        <v>13.48</v>
      </c>
      <c r="Y227" s="52" cm="1">
        <f t="array" ref="Y227">(K227-(_FV(G227,"52 week high",TRUE)))/(_FV(G227,"52 week high",TRUE))</f>
        <v>-0.63759999999999994</v>
      </c>
      <c r="Z227" s="52" cm="1">
        <f t="array" ref="Z227">(K227-(_FV(G227,"52 week low",TRUE)))/(_FV(G227,"52 week low",TRUE))</f>
        <v>0.8867138692211578</v>
      </c>
      <c r="AA227" s="8"/>
      <c r="AB227" s="55" t="str">
        <f t="shared" si="114"/>
        <v>Twitter</v>
      </c>
      <c r="AC227" s="55" t="str">
        <f t="shared" si="95"/>
        <v>Twitter</v>
      </c>
      <c r="AD227" s="56" t="str">
        <f>HYPERLINK(_xlfn.CONCAT("https://www.sec.gov/edgar/browse/?CIK=",(_xlfn.XLOOKUP(A227,CIK!$A$1:$A$99999,CIK!$B$1:$B$99999,,0))),"SEC")</f>
        <v>SEC</v>
      </c>
      <c r="AE227" s="55" t="str">
        <f t="shared" si="115"/>
        <v>BC</v>
      </c>
      <c r="AF227" s="56" t="str">
        <f t="shared" si="105"/>
        <v>News</v>
      </c>
      <c r="AG227" s="55" t="str">
        <f t="shared" si="106"/>
        <v>News</v>
      </c>
      <c r="AH227" s="56" t="str">
        <f t="shared" si="107"/>
        <v>News</v>
      </c>
      <c r="AI227" s="56" t="str">
        <f t="shared" si="108"/>
        <v>News</v>
      </c>
      <c r="AJ227" s="56" t="str">
        <f t="shared" si="109"/>
        <v>News</v>
      </c>
      <c r="AK227" s="55" t="str">
        <f t="shared" si="96"/>
        <v>News</v>
      </c>
      <c r="AL227" s="55" t="str">
        <f t="shared" si="116"/>
        <v>OC</v>
      </c>
      <c r="AM227" s="55" t="str">
        <f t="shared" si="117"/>
        <v>WW</v>
      </c>
      <c r="AN227" s="55" t="str">
        <f t="shared" si="118"/>
        <v>FIN</v>
      </c>
      <c r="AO227" s="55" t="str">
        <f t="shared" si="97"/>
        <v>OI</v>
      </c>
      <c r="AP227" s="55" t="str">
        <f t="shared" si="119"/>
        <v>IB</v>
      </c>
      <c r="AQ227" s="55" t="str">
        <f t="shared" si="98"/>
        <v>SI</v>
      </c>
      <c r="AR227" s="55" t="str">
        <f t="shared" si="99"/>
        <v>SS</v>
      </c>
      <c r="AS227" s="57" t="str">
        <f t="shared" si="100"/>
        <v>ROIC</v>
      </c>
      <c r="AT227" s="55" t="str">
        <f t="shared" si="101"/>
        <v>DR</v>
      </c>
      <c r="AU227" s="58" t="str">
        <f t="shared" si="102"/>
        <v>SOH</v>
      </c>
    </row>
    <row r="228" spans="1:47" s="62" customFormat="1" ht="14" customHeight="1" x14ac:dyDescent="0.2">
      <c r="A228" s="160" t="s">
        <v>713</v>
      </c>
      <c r="B228" s="152" t="s">
        <v>714</v>
      </c>
      <c r="C228" s="139" t="s">
        <v>703</v>
      </c>
      <c r="D228" s="153"/>
      <c r="E228" s="153">
        <v>0</v>
      </c>
      <c r="F228" s="154" t="s">
        <v>715</v>
      </c>
      <c r="G228" s="160" t="e" vm="229">
        <v>#VALUE!</v>
      </c>
      <c r="H228" s="168" t="s">
        <v>46</v>
      </c>
      <c r="I228" s="154" t="str" cm="1">
        <f t="array" ref="I228">_FV(G228,"Description")</f>
        <v>Hillstream BioPharma, Inc. (HBI) is a pre-clinical biotechnology company. The Company is engaged in developing therapeutic candidates targeting ferroptosis, an anti-cancer mechanism resulting in iron mediated cell death (IMCD) for treatment-resistant cancers. The Company’s lead product candidate is HSB-1216, an IMCD modulator, targeting a variety of solid tumors. The drug HSB-1216 was found to reduce tumor in burden treatment resistant cancers, including triple negative breast cancer and epithelial carcinomas. The Company uses Quatramer, a tumor targeting platform, to enhance the uptake of HSB-1216 in the tumor microenvironment (TME). Its Trident Artificial Intelligence, an artificial intelligence precision medicine platform used to identify biomarkers in clinical programs to target specific patient segments. The Company’s pipeline includes HSB-1216, HSB-888, HSB-510 and HSB-114. HSB-1216 pipeline is a novel inducer of iron-mediated cell death.</v>
      </c>
      <c r="J228" s="125" cm="1">
        <f t="array" ref="J228">_FV(G228,"Market cap",TRUE)/1000000000</f>
        <v>5.0858199999999996E-3</v>
      </c>
      <c r="K228" s="99" cm="1">
        <f t="array" ref="K228">_FV(G228,"Price")</f>
        <v>0.44109999999999999</v>
      </c>
      <c r="L228" s="74" t="s">
        <v>47</v>
      </c>
      <c r="M228" s="155" cm="1">
        <f t="array" ref="M228">_FV(G228,"Shares outstanding",TRUE)/1000000</f>
        <v>11.529859999999999</v>
      </c>
      <c r="N228" s="156">
        <v>3.89</v>
      </c>
      <c r="O228" s="159">
        <v>1.47E-2</v>
      </c>
      <c r="P228" s="102" t="s">
        <v>14342</v>
      </c>
      <c r="Q228" s="157" t="s">
        <v>17162</v>
      </c>
      <c r="R228" s="157" t="s">
        <v>17163</v>
      </c>
      <c r="S228" s="158">
        <v>9.32</v>
      </c>
      <c r="T228" s="157" t="s">
        <v>17164</v>
      </c>
      <c r="U228" s="157" t="s">
        <v>17165</v>
      </c>
      <c r="V228" s="140" t="s">
        <v>14848</v>
      </c>
      <c r="W228" s="156" t="s">
        <v>59</v>
      </c>
      <c r="X228" s="156">
        <v>10.93</v>
      </c>
      <c r="Y228" s="52" cm="1">
        <f t="array" ref="Y228">(K228-(_FV(G228,"52 week high",TRUE)))/(_FV(G228,"52 week high",TRUE))</f>
        <v>-0.89596698113207551</v>
      </c>
      <c r="Z228" s="52" cm="1">
        <f t="array" ref="Z228">(K228-(_FV(G228,"52 week low",TRUE)))/(_FV(G228,"52 week low",TRUE))</f>
        <v>0.45577557755775577</v>
      </c>
      <c r="AA228" s="8"/>
      <c r="AB228" s="55" t="str">
        <f t="shared" si="114"/>
        <v>Twitter</v>
      </c>
      <c r="AC228" s="55" t="str">
        <f t="shared" si="95"/>
        <v>Twitter</v>
      </c>
      <c r="AD228" s="56" t="str">
        <f>HYPERLINK(_xlfn.CONCAT("https://www.sec.gov/edgar/browse/?CIK=",(_xlfn.XLOOKUP(A228,CIK!$A$1:$A$99999,CIK!$B$1:$B$99999,,0))),"SEC")</f>
        <v>SEC</v>
      </c>
      <c r="AE228" s="55" t="str">
        <f t="shared" si="115"/>
        <v>BC</v>
      </c>
      <c r="AF228" s="56" t="str">
        <f t="shared" si="105"/>
        <v>News</v>
      </c>
      <c r="AG228" s="55" t="str">
        <f t="shared" si="106"/>
        <v>News</v>
      </c>
      <c r="AH228" s="56" t="str">
        <f t="shared" si="107"/>
        <v>News</v>
      </c>
      <c r="AI228" s="56" t="str">
        <f t="shared" si="108"/>
        <v>News</v>
      </c>
      <c r="AJ228" s="56" t="str">
        <f t="shared" si="109"/>
        <v>News</v>
      </c>
      <c r="AK228" s="55" t="str">
        <f t="shared" si="96"/>
        <v>News</v>
      </c>
      <c r="AL228" s="55" t="str">
        <f t="shared" si="116"/>
        <v>OC</v>
      </c>
      <c r="AM228" s="55" t="str">
        <f t="shared" si="117"/>
        <v>WW</v>
      </c>
      <c r="AN228" s="55" t="str">
        <f t="shared" si="118"/>
        <v>FIN</v>
      </c>
      <c r="AO228" s="55" t="str">
        <f t="shared" si="97"/>
        <v>OI</v>
      </c>
      <c r="AP228" s="55" t="str">
        <f t="shared" si="119"/>
        <v>IB</v>
      </c>
      <c r="AQ228" s="55" t="str">
        <f t="shared" si="98"/>
        <v>SI</v>
      </c>
      <c r="AR228" s="55" t="str">
        <f t="shared" si="99"/>
        <v>SS</v>
      </c>
      <c r="AS228" s="57" t="str">
        <f t="shared" si="100"/>
        <v>ROIC</v>
      </c>
      <c r="AT228" s="55" t="str">
        <f t="shared" si="101"/>
        <v>DR</v>
      </c>
      <c r="AU228" s="58" t="str">
        <f t="shared" si="102"/>
        <v>SOH</v>
      </c>
    </row>
    <row r="229" spans="1:47" s="62" customFormat="1" ht="14" customHeight="1" x14ac:dyDescent="0.2">
      <c r="A229" s="151" t="s">
        <v>474</v>
      </c>
      <c r="B229" s="152" t="s">
        <v>475</v>
      </c>
      <c r="C229" s="139" t="s">
        <v>476</v>
      </c>
      <c r="D229" s="153"/>
      <c r="E229" s="153">
        <v>2</v>
      </c>
      <c r="F229" s="154" t="s">
        <v>477</v>
      </c>
      <c r="G229" s="151" t="e" vm="230">
        <v>#VALUE!</v>
      </c>
      <c r="H229" s="168" t="s">
        <v>46</v>
      </c>
      <c r="I229" s="154" t="str" cm="1">
        <f t="array" ref="I229">_FV(G229,"Description")</f>
        <v>Salarius Pharmaceuticals, Inc. is a clinical-stage biopharmaceutical company focused on developing effective treatments for cancers with high, unmet medical need. In addition, the Company is also developing treatments for cancers caused by dysregulated gene expression. The Company is developing two classes of drugs that address gene dysregulation: epigenetic drugs and targeted protein degraders. The Company’s technologies have the potential to work in both liquid and solid tumors. The Company’s pipeline consists of two compounds: seclidemstat (SP-2577), which is a small molecule that inhibits the epigenetic enzyme lysine specific demethylase 1 (LSD1); SP-2577 uses a reversible mechanism to inhibit LSD1’s enzymatic and scaffolding properties and thereby treat and prevent cancer progression, and SP-3164, which is a cereblon binding molecular glue and has a development path in hematological cancer and potential in solid tumors.</v>
      </c>
      <c r="J229" s="125" cm="1">
        <f t="array" ref="J229">_FV(G229,"Market cap",TRUE)/1000000000</f>
        <v>6.7891200000000001E-3</v>
      </c>
      <c r="K229" s="99" cm="1">
        <f t="array" ref="K229">_FV(G229,"Price")</f>
        <v>2.98</v>
      </c>
      <c r="L229" s="74" t="s">
        <v>47</v>
      </c>
      <c r="M229" s="155" cm="1">
        <f t="array" ref="M229">_FV(G229,"Shares outstanding",TRUE)/1000000</f>
        <v>2.2782300000000002</v>
      </c>
      <c r="N229" s="156">
        <v>2.0099999999999998</v>
      </c>
      <c r="O229" s="159">
        <v>1.6299999999999999E-2</v>
      </c>
      <c r="P229" s="102" t="s">
        <v>14158</v>
      </c>
      <c r="Q229" s="157" t="s">
        <v>16367</v>
      </c>
      <c r="R229" s="157" t="s">
        <v>17154</v>
      </c>
      <c r="S229" s="158">
        <v>5.62</v>
      </c>
      <c r="T229" s="157" t="s">
        <v>17169</v>
      </c>
      <c r="U229" s="157" t="s">
        <v>17170</v>
      </c>
      <c r="V229" s="140" t="s">
        <v>14848</v>
      </c>
      <c r="W229" s="156" t="s">
        <v>59</v>
      </c>
      <c r="X229" s="156">
        <v>5.78</v>
      </c>
      <c r="Y229" s="52" cm="1">
        <f t="array" ref="Y229">(K229-(_FV(G229,"52 week high",TRUE)))/(_FV(G229,"52 week high",TRUE))</f>
        <v>-0.77856214007059255</v>
      </c>
      <c r="Z229" s="52" cm="1">
        <f t="array" ref="Z229">(K229-(_FV(G229,"52 week low",TRUE)))/(_FV(G229,"52 week low",TRUE))</f>
        <v>1.7850467289719625</v>
      </c>
      <c r="AA229" s="8"/>
      <c r="AB229" s="55" t="str">
        <f t="shared" si="114"/>
        <v>Twitter</v>
      </c>
      <c r="AC229" s="55" t="str">
        <f t="shared" si="95"/>
        <v>Twitter</v>
      </c>
      <c r="AD229" s="56" t="str">
        <f>HYPERLINK(_xlfn.CONCAT("https://www.sec.gov/edgar/browse/?CIK=",(_xlfn.XLOOKUP(A229,CIK!$A$1:$A$99999,CIK!$B$1:$B$99999,,0))),"SEC")</f>
        <v>SEC</v>
      </c>
      <c r="AE229" s="55" t="str">
        <f t="shared" si="115"/>
        <v>BC</v>
      </c>
      <c r="AF229" s="56" t="str">
        <f t="shared" si="105"/>
        <v>News</v>
      </c>
      <c r="AG229" s="55" t="str">
        <f t="shared" si="106"/>
        <v>News</v>
      </c>
      <c r="AH229" s="56" t="str">
        <f t="shared" si="107"/>
        <v>News</v>
      </c>
      <c r="AI229" s="56" t="str">
        <f t="shared" si="108"/>
        <v>News</v>
      </c>
      <c r="AJ229" s="56" t="str">
        <f t="shared" si="109"/>
        <v>News</v>
      </c>
      <c r="AK229" s="55" t="str">
        <f t="shared" si="96"/>
        <v>News</v>
      </c>
      <c r="AL229" s="55" t="str">
        <f t="shared" si="116"/>
        <v>OC</v>
      </c>
      <c r="AM229" s="55" t="str">
        <f t="shared" si="117"/>
        <v>WW</v>
      </c>
      <c r="AN229" s="55" t="str">
        <f t="shared" si="118"/>
        <v>FIN</v>
      </c>
      <c r="AO229" s="55" t="str">
        <f t="shared" si="97"/>
        <v>OI</v>
      </c>
      <c r="AP229" s="55" t="str">
        <f t="shared" si="119"/>
        <v>IB</v>
      </c>
      <c r="AQ229" s="55" t="str">
        <f t="shared" si="98"/>
        <v>SI</v>
      </c>
      <c r="AR229" s="55" t="str">
        <f t="shared" si="99"/>
        <v>SS</v>
      </c>
      <c r="AS229" s="57" t="str">
        <f t="shared" si="100"/>
        <v>ROIC</v>
      </c>
      <c r="AT229" s="55" t="str">
        <f t="shared" si="101"/>
        <v>DR</v>
      </c>
      <c r="AU229" s="58" t="str">
        <f t="shared" si="102"/>
        <v>SOH</v>
      </c>
    </row>
    <row r="230" spans="1:47" s="62" customFormat="1" ht="14" customHeight="1" x14ac:dyDescent="0.2">
      <c r="A230" s="151" t="s">
        <v>341</v>
      </c>
      <c r="B230" s="152" t="s">
        <v>342</v>
      </c>
      <c r="C230" s="139" t="s">
        <v>343</v>
      </c>
      <c r="D230" s="153"/>
      <c r="E230" s="153"/>
      <c r="F230" s="154"/>
      <c r="G230" s="151" t="e" vm="231">
        <v>#VALUE!</v>
      </c>
      <c r="H230" s="168" t="s">
        <v>46</v>
      </c>
      <c r="I230" s="154" t="str" cm="1">
        <f t="array" ref="I230">_FV(G230,"Description")</f>
        <v>CNS Pharmaceuticals, Inc. is a clinical-stage pharmaceutical company developing a pipeline of anti-cancer drug candidates for the treatment of primary and metastatic cancers of the brain and central nervous system. The Company's lead drug candidate, Berubicin, is a novel anthracycline and the first anthracycline to appear to cross the blood-brain barrier. Berubicin is in development for the treatment of a number of serious brain and central nervous system (CNS) oncology indications, including glioblastoma multiforme (GBM), an aggressive and incurable form of brain cancer. Additionally, the Company is advancing the development of its WP1244/WP1874 drug technology, which utilizes anthracycline and distamycin-based scaffolds to create small molecule agents. The Company is also evaluating the use of WP1244/WP1874 in the treatment of other primary brain and central nervous system cancers, as well as cancers metastatic to the brain including pancreatic, ovarian, and lymphomas.</v>
      </c>
      <c r="J230" s="125" cm="1">
        <f t="array" ref="J230">_FV(G230,"Market cap",TRUE)/1000000000</f>
        <v>2.9490599999999999E-3</v>
      </c>
      <c r="K230" s="99" cm="1">
        <f t="array" ref="K230">_FV(G230,"Price")</f>
        <v>2.21</v>
      </c>
      <c r="L230" s="74" t="s">
        <v>47</v>
      </c>
      <c r="M230" s="155" cm="1">
        <f t="array" ref="M230">_FV(G230,"Shares outstanding",TRUE)/1000000</f>
        <v>1.3344199999999999</v>
      </c>
      <c r="N230" s="156">
        <v>1.05</v>
      </c>
      <c r="O230" s="159">
        <v>9.9000000000000008E-3</v>
      </c>
      <c r="P230" s="102" t="s">
        <v>13833</v>
      </c>
      <c r="Q230" s="157" t="s">
        <v>17176</v>
      </c>
      <c r="R230" s="157" t="s">
        <v>17177</v>
      </c>
      <c r="S230" s="158">
        <v>18.39</v>
      </c>
      <c r="T230" s="157" t="s">
        <v>17178</v>
      </c>
      <c r="U230" s="157" t="s">
        <v>17179</v>
      </c>
      <c r="V230" s="140" t="s">
        <v>17180</v>
      </c>
      <c r="W230" s="156" t="s">
        <v>14371</v>
      </c>
      <c r="X230" s="156">
        <v>6.99</v>
      </c>
      <c r="Y230" s="52" cm="1">
        <f t="array" ref="Y230">(K230-(_FV(G230,"52 week high",TRUE)))/(_FV(G230,"52 week high",TRUE))</f>
        <v>-0.89004975124378105</v>
      </c>
      <c r="Z230" s="52" cm="1">
        <f t="array" ref="Z230">(K230-(_FV(G230,"52 week low",TRUE)))/(_FV(G230,"52 week low",TRUE))</f>
        <v>7.8048780487804947E-2</v>
      </c>
      <c r="AA230" s="8"/>
      <c r="AB230" s="55" t="str">
        <f t="shared" si="114"/>
        <v>Twitter</v>
      </c>
      <c r="AC230" s="55" t="str">
        <f t="shared" si="95"/>
        <v>Twitter</v>
      </c>
      <c r="AD230" s="56" t="str">
        <f>HYPERLINK(_xlfn.CONCAT("https://www.sec.gov/edgar/browse/?CIK=",(_xlfn.XLOOKUP(A230,CIK!$A$1:$A$99999,CIK!$B$1:$B$99999,,0))),"SEC")</f>
        <v>SEC</v>
      </c>
      <c r="AE230" s="55" t="str">
        <f t="shared" si="115"/>
        <v>BC</v>
      </c>
      <c r="AF230" s="56" t="str">
        <f t="shared" si="105"/>
        <v>News</v>
      </c>
      <c r="AG230" s="55" t="str">
        <f t="shared" si="106"/>
        <v>News</v>
      </c>
      <c r="AH230" s="56" t="str">
        <f t="shared" si="107"/>
        <v>News</v>
      </c>
      <c r="AI230" s="56" t="str">
        <f t="shared" si="108"/>
        <v>News</v>
      </c>
      <c r="AJ230" s="56" t="str">
        <f t="shared" si="109"/>
        <v>News</v>
      </c>
      <c r="AK230" s="55" t="str">
        <f t="shared" si="96"/>
        <v>News</v>
      </c>
      <c r="AL230" s="55" t="str">
        <f t="shared" si="116"/>
        <v>OC</v>
      </c>
      <c r="AM230" s="55" t="str">
        <f t="shared" si="117"/>
        <v>WW</v>
      </c>
      <c r="AN230" s="55" t="str">
        <f t="shared" si="118"/>
        <v>FIN</v>
      </c>
      <c r="AO230" s="55" t="str">
        <f t="shared" si="97"/>
        <v>OI</v>
      </c>
      <c r="AP230" s="55" t="str">
        <f t="shared" si="119"/>
        <v>IB</v>
      </c>
      <c r="AQ230" s="55" t="str">
        <f t="shared" si="98"/>
        <v>SI</v>
      </c>
      <c r="AR230" s="55" t="str">
        <f t="shared" si="99"/>
        <v>SS</v>
      </c>
      <c r="AS230" s="57" t="str">
        <f t="shared" si="100"/>
        <v>ROIC</v>
      </c>
      <c r="AT230" s="55" t="str">
        <f t="shared" si="101"/>
        <v>DR</v>
      </c>
      <c r="AU230" s="58" t="str">
        <f t="shared" si="102"/>
        <v>SOH</v>
      </c>
    </row>
    <row r="231" spans="1:47" s="62" customFormat="1" ht="14" customHeight="1" x14ac:dyDescent="0.2">
      <c r="A231" s="151" t="s">
        <v>488</v>
      </c>
      <c r="B231" s="152" t="s">
        <v>489</v>
      </c>
      <c r="C231" s="139" t="s">
        <v>490</v>
      </c>
      <c r="D231" s="153"/>
      <c r="E231" s="153">
        <v>0</v>
      </c>
      <c r="F231" s="154" t="s">
        <v>491</v>
      </c>
      <c r="G231" s="151" t="e" vm="232">
        <v>#VALUE!</v>
      </c>
      <c r="H231" s="168" t="s">
        <v>46</v>
      </c>
      <c r="I231" s="154" t="str" cm="1">
        <f t="array" ref="I231">_FV(G231,"Description")</f>
        <v>Panbela Therapeutics, Inc. is a clinical-stage biopharmaceutical company. The Company is focused on developing disruptive therapeutics for the treatment of patients with cancer. Its primary focus is on the treatment of patients with pancreatic cancer. Its lead product candidate, SBP-101, is a polyamine analogue designed to induce polyamine metabolic inhibition (PMI) by exploiting an observed high affinity of the compound for pancreatic ductal adenocarcinoma, ovarian cancer and other tumors. The Company is conducting Phase Ia/Ib study of the safety, tolerability and pharmacokinetics of SBP-101 when administered in combination with gemcitabine and nab-paclitaxel.</v>
      </c>
      <c r="J231" s="125" cm="1">
        <f t="array" ref="J231">_FV(G231,"Market cap",TRUE)/1000000000</f>
        <v>3.4019900000000001E-3</v>
      </c>
      <c r="K231" s="99" cm="1">
        <f t="array" ref="K231">_FV(G231,"Price")</f>
        <v>2.89</v>
      </c>
      <c r="L231" s="74" t="s">
        <v>47</v>
      </c>
      <c r="M231" s="155" cm="1">
        <f t="array" ref="M231">_FV(G231,"Shares outstanding",TRUE)/1000000</f>
        <v>1.17716</v>
      </c>
      <c r="N231" s="156">
        <v>27.17</v>
      </c>
      <c r="O231" s="159">
        <v>2.6700000000000002E-2</v>
      </c>
      <c r="P231" s="102" t="s">
        <v>14250</v>
      </c>
      <c r="Q231" s="157" t="s">
        <v>17181</v>
      </c>
      <c r="R231" s="157" t="s">
        <v>17182</v>
      </c>
      <c r="S231" s="158">
        <v>9.9</v>
      </c>
      <c r="T231" s="157" t="s">
        <v>17183</v>
      </c>
      <c r="U231" s="157" t="s">
        <v>17184</v>
      </c>
      <c r="V231" s="140" t="s">
        <v>17185</v>
      </c>
      <c r="W231" s="156" t="s">
        <v>2171</v>
      </c>
      <c r="X231" s="156">
        <v>0.22</v>
      </c>
      <c r="Y231" s="52" cm="1">
        <f t="array" ref="Y231">(K231-(_FV(G231,"52 week high",TRUE)))/(_FV(G231,"52 week high",TRUE))</f>
        <v>-0.96989583333333329</v>
      </c>
      <c r="Z231" s="52" cm="1">
        <f t="array" ref="Z231">(K231-(_FV(G231,"52 week low",TRUE)))/(_FV(G231,"52 week low",TRUE))</f>
        <v>0.38675623800383879</v>
      </c>
      <c r="AA231" s="8"/>
      <c r="AB231" s="55" t="str">
        <f t="shared" si="114"/>
        <v>Twitter</v>
      </c>
      <c r="AC231" s="55" t="str">
        <f t="shared" si="95"/>
        <v>Twitter</v>
      </c>
      <c r="AD231" s="56" t="str">
        <f>HYPERLINK(_xlfn.CONCAT("https://www.sec.gov/edgar/browse/?CIK=",(_xlfn.XLOOKUP(A231,CIK!$A$1:$A$99999,CIK!$B$1:$B$99999,,0))),"SEC")</f>
        <v>SEC</v>
      </c>
      <c r="AE231" s="55" t="str">
        <f t="shared" si="115"/>
        <v>BC</v>
      </c>
      <c r="AF231" s="56" t="str">
        <f t="shared" si="105"/>
        <v>News</v>
      </c>
      <c r="AG231" s="55" t="str">
        <f t="shared" si="106"/>
        <v>News</v>
      </c>
      <c r="AH231" s="56" t="str">
        <f t="shared" si="107"/>
        <v>News</v>
      </c>
      <c r="AI231" s="56" t="str">
        <f t="shared" si="108"/>
        <v>News</v>
      </c>
      <c r="AJ231" s="56" t="str">
        <f t="shared" si="109"/>
        <v>News</v>
      </c>
      <c r="AK231" s="55" t="str">
        <f t="shared" si="96"/>
        <v>News</v>
      </c>
      <c r="AL231" s="55" t="str">
        <f t="shared" si="116"/>
        <v>OC</v>
      </c>
      <c r="AM231" s="55" t="str">
        <f t="shared" si="117"/>
        <v>WW</v>
      </c>
      <c r="AN231" s="55" t="str">
        <f t="shared" si="118"/>
        <v>FIN</v>
      </c>
      <c r="AO231" s="55" t="str">
        <f t="shared" si="97"/>
        <v>OI</v>
      </c>
      <c r="AP231" s="55" t="str">
        <f t="shared" si="119"/>
        <v>IB</v>
      </c>
      <c r="AQ231" s="55" t="str">
        <f t="shared" si="98"/>
        <v>SI</v>
      </c>
      <c r="AR231" s="55" t="str">
        <f t="shared" si="99"/>
        <v>SS</v>
      </c>
      <c r="AS231" s="57" t="str">
        <f t="shared" si="100"/>
        <v>ROIC</v>
      </c>
      <c r="AT231" s="55" t="str">
        <f t="shared" si="101"/>
        <v>DR</v>
      </c>
      <c r="AU231" s="58" t="str">
        <f t="shared" si="102"/>
        <v>SOH</v>
      </c>
    </row>
    <row r="232" spans="1:47" ht="14" customHeight="1" x14ac:dyDescent="0.2">
      <c r="A232" s="151" t="s">
        <v>190</v>
      </c>
      <c r="B232" s="152" t="s">
        <v>191</v>
      </c>
      <c r="C232" s="139" t="s">
        <v>192</v>
      </c>
      <c r="E232" s="153">
        <v>0</v>
      </c>
      <c r="F232" s="154" t="s">
        <v>193</v>
      </c>
      <c r="G232" s="151" t="e" vm="233">
        <v>#VALUE!</v>
      </c>
      <c r="H232" s="168" t="s">
        <v>46</v>
      </c>
      <c r="I232" s="154" t="str" cm="1">
        <f t="array" ref="I232">_FV(G232,"Description")</f>
        <v>Kiromic BioPharma, Inc. is an artificial intelligence (AI) driven, end-to-end allogenic cell therapy company. The Company is engaged in developing the multi-indication allogeneic T cell therapy that exploits the natural potency of the Gamma Delta T cell (GDT) to target solid tumors. The Procel, Isocel, and Deltacel product platform candidates consist of allogeneic cell therapy candidates that are in the preclinical development stage. Its Procel product candidate consists of engineered GDTs targeting PD-L1. Its Isocel product candidate consists of engineered GDTs targeting Mesothelin Isoform 2 positive tumors (Iso-Meso). Its Deltacel product candidate consists of non-engineered GDTs used to treat solid tumors. Its Allogenic Lead Exogenous Isoforms (ALEXIS)-PRO-1 trial candidate is its allogeneic GDT therapy product targeting PD-L1. Its ALEXIS-ISO-1 trial candidate is its allogenic GDT therapy product targeting an isoform of Mesothelin that is present in tumor cells, namely Isomeso.</v>
      </c>
      <c r="J232" s="125" cm="1">
        <f t="array" ref="J232">_FV(G232,"Market cap",TRUE)/1000000000</f>
        <v>3.78437E-3</v>
      </c>
      <c r="K232" s="99" cm="1">
        <f t="array" ref="K232">_FV(G232,"Price")</f>
        <v>0.2074</v>
      </c>
      <c r="L232" s="74" t="s">
        <v>47</v>
      </c>
      <c r="M232" s="155" cm="1">
        <f t="array" ref="M232">_FV(G232,"Shares outstanding",TRUE)/1000000</f>
        <v>18.24672</v>
      </c>
      <c r="N232" s="156">
        <v>13.7</v>
      </c>
      <c r="O232" s="159">
        <v>2.1399999999999999E-2</v>
      </c>
      <c r="P232" s="102" t="s">
        <v>14223</v>
      </c>
      <c r="Q232" s="157" t="s">
        <v>17171</v>
      </c>
      <c r="R232" s="157" t="s">
        <v>17172</v>
      </c>
      <c r="S232" s="158">
        <v>1.97</v>
      </c>
      <c r="T232" s="157" t="s">
        <v>17173</v>
      </c>
      <c r="U232" s="157" t="s">
        <v>17174</v>
      </c>
      <c r="V232" s="140" t="s">
        <v>17175</v>
      </c>
      <c r="W232" s="156" t="s">
        <v>251</v>
      </c>
      <c r="X232" s="156">
        <v>0.19</v>
      </c>
      <c r="Y232" s="52" cm="1">
        <f t="array" ref="Y232">(K232-(_FV(G232,"52 week high",TRUE)))/(_FV(G232,"52 week high",TRUE))</f>
        <v>-0.83138211382113814</v>
      </c>
      <c r="Z232" s="52" cm="1">
        <f t="array" ref="Z232">(K232-(_FV(G232,"52 week low",TRUE)))/(_FV(G232,"52 week low",TRUE))</f>
        <v>0.38266666666666671</v>
      </c>
      <c r="AA232" s="8"/>
      <c r="AB232" s="55" t="str">
        <f t="shared" si="114"/>
        <v>Twitter</v>
      </c>
      <c r="AC232" s="55" t="str">
        <f t="shared" si="95"/>
        <v>Twitter</v>
      </c>
      <c r="AD232" s="56" t="str">
        <f>HYPERLINK(_xlfn.CONCAT("https://www.sec.gov/edgar/browse/?CIK=",(_xlfn.XLOOKUP(A232,CIK!$A$1:$A$99999,CIK!$B$1:$B$99999,,0))),"SEC")</f>
        <v>SEC</v>
      </c>
      <c r="AE232" s="55" t="str">
        <f t="shared" si="115"/>
        <v>BC</v>
      </c>
      <c r="AF232" s="56" t="str">
        <f t="shared" si="105"/>
        <v>News</v>
      </c>
      <c r="AG232" s="55" t="str">
        <f t="shared" si="106"/>
        <v>News</v>
      </c>
      <c r="AH232" s="56" t="str">
        <f t="shared" si="107"/>
        <v>News</v>
      </c>
      <c r="AI232" s="56" t="str">
        <f t="shared" si="108"/>
        <v>News</v>
      </c>
      <c r="AJ232" s="56" t="str">
        <f t="shared" si="109"/>
        <v>News</v>
      </c>
      <c r="AK232" s="55" t="str">
        <f t="shared" si="96"/>
        <v>News</v>
      </c>
      <c r="AL232" s="55" t="str">
        <f t="shared" si="116"/>
        <v>OC</v>
      </c>
      <c r="AM232" s="55" t="str">
        <f t="shared" si="117"/>
        <v>WW</v>
      </c>
      <c r="AN232" s="55" t="str">
        <f t="shared" si="118"/>
        <v>FIN</v>
      </c>
      <c r="AO232" s="55" t="str">
        <f t="shared" si="97"/>
        <v>OI</v>
      </c>
      <c r="AP232" s="55" t="str">
        <f t="shared" si="119"/>
        <v>IB</v>
      </c>
      <c r="AQ232" s="55" t="str">
        <f t="shared" si="98"/>
        <v>SI</v>
      </c>
      <c r="AR232" s="55" t="str">
        <f t="shared" si="99"/>
        <v>SS</v>
      </c>
      <c r="AS232" s="57" t="str">
        <f t="shared" si="100"/>
        <v>ROIC</v>
      </c>
      <c r="AT232" s="55" t="str">
        <f t="shared" si="101"/>
        <v>DR</v>
      </c>
      <c r="AU232" s="58" t="str">
        <f t="shared" si="102"/>
        <v>SOH</v>
      </c>
    </row>
    <row r="233" spans="1:47" ht="16" x14ac:dyDescent="0.2">
      <c r="A233" s="154" t="s">
        <v>369</v>
      </c>
      <c r="B233" s="152" t="s">
        <v>370</v>
      </c>
      <c r="C233" s="139" t="s">
        <v>371</v>
      </c>
      <c r="E233" s="153">
        <v>0</v>
      </c>
      <c r="F233" s="154" t="s">
        <v>356</v>
      </c>
      <c r="G233" s="154" t="e" vm="234">
        <v>#VALUE!</v>
      </c>
      <c r="H233" s="168" t="s">
        <v>46</v>
      </c>
      <c r="I233" s="154" t="s">
        <v>372</v>
      </c>
      <c r="J233" s="125" cm="1">
        <f t="array" ref="J233">_FV(G233,"Market cap",TRUE)/1000000000</f>
        <v>2.4469299999999999E-3</v>
      </c>
      <c r="K233" s="99" cm="1">
        <f t="array" ref="K233">_FV(G233,"Price")</f>
        <v>0.11600000000000001</v>
      </c>
      <c r="L233" s="74" t="s">
        <v>47</v>
      </c>
      <c r="M233" s="155" cm="1">
        <f t="array" ref="M233">_FV(G233,"Shares outstanding",TRUE)/1000000</f>
        <v>21.094259999999998</v>
      </c>
      <c r="N233" s="156">
        <v>10.8</v>
      </c>
      <c r="O233" s="159">
        <v>2.5000000000000001E-3</v>
      </c>
      <c r="P233" s="102" t="s">
        <v>14291</v>
      </c>
      <c r="Q233" s="157" t="s">
        <v>17186</v>
      </c>
      <c r="R233" s="157" t="s">
        <v>17187</v>
      </c>
      <c r="S233" s="158">
        <v>2.0699999999999998</v>
      </c>
      <c r="T233" s="157" t="s">
        <v>17188</v>
      </c>
      <c r="U233" s="157" t="s">
        <v>15394</v>
      </c>
      <c r="V233" s="140" t="s">
        <v>14848</v>
      </c>
      <c r="W233" s="156" t="s">
        <v>59</v>
      </c>
      <c r="X233" s="156">
        <v>7.0000000000000007E-2</v>
      </c>
      <c r="Y233" s="52" cm="1">
        <f t="array" ref="Y233">(K233-(_FV(G233,"52 week high",TRUE)))/(_FV(G233,"52 week high",TRUE))</f>
        <v>-0.9071999999999999</v>
      </c>
      <c r="Z233" s="52" cm="1">
        <f t="array" ref="Z233">(K233-(_FV(G233,"52 week low",TRUE)))/(_FV(G233,"52 week low",TRUE))</f>
        <v>1.0863309352517987</v>
      </c>
      <c r="AA233" s="8"/>
      <c r="AB233" s="55" t="str">
        <f t="shared" si="114"/>
        <v>Twitter</v>
      </c>
      <c r="AC233" s="55" t="str">
        <f t="shared" si="95"/>
        <v>Twitter</v>
      </c>
      <c r="AD233" s="56" t="str">
        <f>HYPERLINK(_xlfn.CONCAT("https://www.sec.gov/edgar/browse/?CIK=",(_xlfn.XLOOKUP(A233,CIK!$A$1:$A$99999,CIK!$B$1:$B$99999,,0))),"SEC")</f>
        <v>SEC</v>
      </c>
      <c r="AE233" s="55" t="str">
        <f t="shared" si="115"/>
        <v>BC</v>
      </c>
      <c r="AF233" s="56" t="str">
        <f t="shared" si="105"/>
        <v>News</v>
      </c>
      <c r="AG233" s="55" t="str">
        <f t="shared" si="106"/>
        <v>News</v>
      </c>
      <c r="AH233" s="56" t="str">
        <f t="shared" si="107"/>
        <v>News</v>
      </c>
      <c r="AI233" s="56" t="str">
        <f t="shared" si="108"/>
        <v>News</v>
      </c>
      <c r="AJ233" s="56" t="str">
        <f t="shared" si="109"/>
        <v>News</v>
      </c>
      <c r="AK233" s="55" t="str">
        <f t="shared" si="96"/>
        <v>News</v>
      </c>
      <c r="AL233" s="55" t="str">
        <f t="shared" si="116"/>
        <v>OC</v>
      </c>
      <c r="AM233" s="55" t="str">
        <f t="shared" si="117"/>
        <v>WW</v>
      </c>
      <c r="AN233" s="55" t="str">
        <f t="shared" si="118"/>
        <v>FIN</v>
      </c>
      <c r="AO233" s="55" t="str">
        <f t="shared" si="97"/>
        <v>OI</v>
      </c>
      <c r="AP233" s="55" t="str">
        <f t="shared" si="119"/>
        <v>IB</v>
      </c>
      <c r="AQ233" s="55" t="str">
        <f t="shared" si="98"/>
        <v>SI</v>
      </c>
      <c r="AR233" s="55" t="str">
        <f t="shared" si="99"/>
        <v>SS</v>
      </c>
      <c r="AS233" s="57" t="str">
        <f t="shared" si="100"/>
        <v>ROIC</v>
      </c>
      <c r="AT233" s="55" t="str">
        <f t="shared" si="101"/>
        <v>DR</v>
      </c>
      <c r="AU233" s="58" t="str">
        <f t="shared" si="102"/>
        <v>SOH</v>
      </c>
    </row>
    <row r="234" spans="1:47" ht="15.75" customHeight="1" x14ac:dyDescent="0.2">
      <c r="J234" s="125"/>
      <c r="K234" s="99"/>
      <c r="M234" s="155"/>
      <c r="N234" s="156"/>
      <c r="O234" s="156"/>
      <c r="P234" s="102"/>
      <c r="Q234" s="157"/>
      <c r="R234" s="157"/>
      <c r="S234" s="158"/>
      <c r="T234" s="157"/>
      <c r="U234" s="157"/>
      <c r="V234" s="140"/>
      <c r="W234" s="156"/>
      <c r="X234" s="156"/>
      <c r="Y234" s="52"/>
      <c r="Z234" s="52"/>
      <c r="AA234" s="8"/>
      <c r="AB234" s="55"/>
      <c r="AC234" s="55"/>
      <c r="AD234" s="56"/>
      <c r="AE234" s="55"/>
      <c r="AF234" s="56"/>
      <c r="AG234" s="56"/>
      <c r="AH234" s="56"/>
      <c r="AI234" s="56"/>
      <c r="AJ234" s="56"/>
      <c r="AK234" s="55"/>
      <c r="AL234" s="55"/>
      <c r="AM234" s="55"/>
      <c r="AN234" s="55"/>
      <c r="AO234" s="55"/>
      <c r="AP234" s="55"/>
      <c r="AQ234" s="55"/>
      <c r="AR234" s="55"/>
      <c r="AS234" s="57"/>
      <c r="AT234" s="55"/>
      <c r="AU234" s="58"/>
    </row>
    <row r="235" spans="1:47" s="48" customFormat="1" ht="16" x14ac:dyDescent="0.2">
      <c r="A235" s="93"/>
      <c r="B235" s="50"/>
      <c r="C235" s="99"/>
      <c r="D235" s="93"/>
      <c r="E235" s="93"/>
      <c r="F235" s="163"/>
      <c r="G235" s="93"/>
      <c r="H235" s="170"/>
      <c r="I235" s="99"/>
      <c r="J235" s="125"/>
      <c r="K235" s="99"/>
      <c r="L235" s="74"/>
      <c r="M235" s="155"/>
      <c r="N235" s="156"/>
      <c r="O235" s="159"/>
      <c r="P235" s="102"/>
      <c r="Q235" s="157"/>
      <c r="R235" s="157"/>
      <c r="S235" s="158"/>
      <c r="T235" s="157"/>
      <c r="U235" s="157"/>
      <c r="V235" s="140"/>
      <c r="W235" s="156"/>
      <c r="X235" s="156"/>
      <c r="Y235" s="52"/>
      <c r="Z235" s="52"/>
      <c r="AB235" s="55"/>
      <c r="AC235" s="55"/>
      <c r="AD235" s="56"/>
      <c r="AE235" s="55"/>
      <c r="AF235" s="56"/>
      <c r="AG235" s="56"/>
      <c r="AH235" s="56"/>
      <c r="AI235" s="56"/>
      <c r="AJ235" s="56"/>
      <c r="AK235" s="55"/>
      <c r="AL235" s="55"/>
      <c r="AM235" s="55"/>
      <c r="AN235" s="55"/>
      <c r="AO235" s="55"/>
      <c r="AP235" s="55"/>
      <c r="AQ235" s="55"/>
      <c r="AR235" s="55"/>
      <c r="AS235" s="57"/>
      <c r="AT235" s="55"/>
      <c r="AU235" s="58"/>
    </row>
    <row r="236" spans="1:47" ht="15.75" customHeight="1" x14ac:dyDescent="0.2">
      <c r="N236" s="156"/>
      <c r="O236" s="159"/>
      <c r="P236" s="102"/>
      <c r="Q236" s="157"/>
      <c r="R236" s="157"/>
      <c r="S236" s="158"/>
      <c r="T236" s="157"/>
      <c r="U236" s="157"/>
      <c r="V236" s="140"/>
      <c r="W236" s="156"/>
      <c r="X236" s="156"/>
      <c r="AA236" s="8"/>
      <c r="AB236" s="55"/>
      <c r="AC236" s="55"/>
      <c r="AD236" s="56"/>
      <c r="AE236" s="55"/>
      <c r="AF236" s="56"/>
      <c r="AG236" s="56"/>
      <c r="AH236" s="56"/>
      <c r="AI236" s="56"/>
      <c r="AJ236" s="56"/>
      <c r="AK236" s="55"/>
      <c r="AL236" s="55"/>
      <c r="AM236" s="55"/>
      <c r="AN236" s="55"/>
      <c r="AO236" s="55"/>
      <c r="AP236" s="55"/>
      <c r="AQ236" s="55"/>
      <c r="AR236" s="55"/>
      <c r="AS236" s="57"/>
      <c r="AT236" s="55"/>
      <c r="AU236" s="58"/>
    </row>
    <row r="237" spans="1:47" ht="15.75" customHeight="1" x14ac:dyDescent="0.2">
      <c r="N237" s="156"/>
      <c r="O237" s="159"/>
      <c r="W237" s="156"/>
      <c r="X237" s="156"/>
      <c r="AA237" s="8"/>
      <c r="AB237" s="55"/>
      <c r="AC237" s="55"/>
      <c r="AD237" s="56"/>
      <c r="AE237" s="55"/>
      <c r="AF237" s="56"/>
      <c r="AG237" s="56"/>
      <c r="AH237" s="56"/>
      <c r="AI237" s="56"/>
      <c r="AJ237" s="56"/>
      <c r="AK237" s="55"/>
      <c r="AL237" s="55"/>
      <c r="AM237" s="55"/>
      <c r="AN237" s="55"/>
      <c r="AO237" s="55"/>
      <c r="AP237" s="55"/>
      <c r="AQ237" s="55"/>
      <c r="AR237" s="55"/>
      <c r="AS237" s="57"/>
      <c r="AT237" s="55"/>
      <c r="AU237" s="58"/>
    </row>
    <row r="238" spans="1:47" ht="15.75" customHeight="1" x14ac:dyDescent="0.2">
      <c r="N238" s="156"/>
      <c r="O238" s="159"/>
      <c r="W238" s="156"/>
      <c r="X238" s="156"/>
      <c r="AA238" s="8"/>
      <c r="AB238" s="55"/>
      <c r="AC238" s="55"/>
      <c r="AD238" s="56"/>
      <c r="AE238" s="55"/>
      <c r="AF238" s="56"/>
      <c r="AG238" s="56"/>
      <c r="AH238" s="56"/>
      <c r="AI238" s="56"/>
      <c r="AJ238" s="56"/>
      <c r="AK238" s="55"/>
      <c r="AL238" s="55"/>
      <c r="AM238" s="55"/>
      <c r="AN238" s="55"/>
      <c r="AO238" s="55"/>
      <c r="AP238" s="55"/>
      <c r="AQ238" s="55"/>
      <c r="AR238" s="55"/>
      <c r="AS238" s="57"/>
      <c r="AT238" s="55"/>
      <c r="AU238" s="58"/>
    </row>
    <row r="239" spans="1:47" ht="15.75" customHeight="1" x14ac:dyDescent="0.2">
      <c r="N239" s="156"/>
      <c r="O239" s="156"/>
      <c r="W239" s="156"/>
      <c r="X239" s="156"/>
      <c r="AA239" s="8"/>
      <c r="AB239" s="55"/>
      <c r="AC239" s="55"/>
      <c r="AD239" s="56"/>
      <c r="AE239" s="55"/>
      <c r="AF239" s="56"/>
      <c r="AG239" s="56"/>
      <c r="AH239" s="56"/>
      <c r="AI239" s="56"/>
      <c r="AJ239" s="56"/>
      <c r="AK239" s="55"/>
      <c r="AL239" s="55"/>
      <c r="AM239" s="55"/>
      <c r="AN239" s="55"/>
      <c r="AO239" s="55"/>
      <c r="AP239" s="55"/>
      <c r="AQ239" s="55"/>
      <c r="AR239" s="55"/>
      <c r="AS239" s="57"/>
      <c r="AT239" s="55"/>
      <c r="AU239" s="58"/>
    </row>
    <row r="240" spans="1:47" ht="15.75" customHeight="1" x14ac:dyDescent="0.2">
      <c r="N240" s="156"/>
      <c r="O240" s="159"/>
      <c r="W240" s="156"/>
      <c r="X240" s="156"/>
      <c r="AA240" s="8"/>
      <c r="AB240" s="55"/>
      <c r="AC240" s="55"/>
      <c r="AD240" s="56"/>
      <c r="AE240" s="55"/>
      <c r="AF240" s="56"/>
      <c r="AG240" s="56"/>
      <c r="AH240" s="56"/>
      <c r="AI240" s="56"/>
      <c r="AJ240" s="56"/>
      <c r="AK240" s="55"/>
      <c r="AL240" s="55"/>
      <c r="AM240" s="55"/>
      <c r="AN240" s="55"/>
      <c r="AO240" s="55"/>
      <c r="AP240" s="55"/>
      <c r="AQ240" s="55"/>
      <c r="AR240" s="55"/>
      <c r="AS240" s="57"/>
      <c r="AT240" s="55"/>
      <c r="AU240" s="58"/>
    </row>
    <row r="241" spans="14:47" ht="15.75" customHeight="1" x14ac:dyDescent="0.2">
      <c r="N241" s="156"/>
      <c r="O241" s="159"/>
      <c r="W241" s="156"/>
      <c r="X241" s="156"/>
      <c r="AA241" s="8"/>
      <c r="AB241" s="55"/>
      <c r="AC241" s="55"/>
      <c r="AD241" s="56"/>
      <c r="AE241" s="55"/>
      <c r="AF241" s="56"/>
      <c r="AG241" s="56"/>
      <c r="AH241" s="56"/>
      <c r="AI241" s="56"/>
      <c r="AJ241" s="56"/>
      <c r="AK241" s="55"/>
      <c r="AL241" s="55"/>
      <c r="AM241" s="55"/>
      <c r="AN241" s="55"/>
      <c r="AO241" s="55"/>
      <c r="AP241" s="55"/>
      <c r="AQ241" s="55"/>
      <c r="AR241" s="55"/>
      <c r="AS241" s="57"/>
      <c r="AT241" s="55"/>
      <c r="AU241" s="58"/>
    </row>
    <row r="242" spans="14:47" ht="15.75" customHeight="1" x14ac:dyDescent="0.2">
      <c r="N242" s="156"/>
      <c r="O242" s="159"/>
      <c r="W242" s="156"/>
      <c r="X242" s="156"/>
      <c r="AA242" s="8"/>
      <c r="AB242" s="55"/>
      <c r="AC242" s="55"/>
      <c r="AD242" s="56"/>
      <c r="AE242" s="55"/>
      <c r="AF242" s="56"/>
      <c r="AG242" s="56"/>
      <c r="AH242" s="56"/>
      <c r="AI242" s="56"/>
      <c r="AJ242" s="56"/>
      <c r="AK242" s="55"/>
      <c r="AL242" s="55"/>
      <c r="AM242" s="55"/>
      <c r="AN242" s="55"/>
      <c r="AO242" s="55"/>
      <c r="AP242" s="55"/>
      <c r="AQ242" s="55"/>
      <c r="AR242" s="55"/>
      <c r="AS242" s="57"/>
      <c r="AT242" s="55"/>
      <c r="AU242" s="58"/>
    </row>
    <row r="243" spans="14:47" ht="15.75" customHeight="1" x14ac:dyDescent="0.2">
      <c r="N243" s="156"/>
      <c r="O243" s="159"/>
      <c r="W243" s="156"/>
      <c r="X243" s="156"/>
      <c r="AA243" s="8"/>
      <c r="AB243" s="55"/>
      <c r="AC243" s="55"/>
      <c r="AD243" s="56"/>
      <c r="AE243" s="55"/>
      <c r="AF243" s="56"/>
      <c r="AG243" s="56"/>
      <c r="AH243" s="56"/>
      <c r="AI243" s="56"/>
      <c r="AJ243" s="56"/>
      <c r="AK243" s="55"/>
      <c r="AL243" s="55"/>
      <c r="AM243" s="55"/>
      <c r="AN243" s="55"/>
      <c r="AO243" s="55"/>
      <c r="AP243" s="55"/>
      <c r="AQ243" s="55"/>
      <c r="AR243" s="55"/>
      <c r="AS243" s="57"/>
      <c r="AT243" s="55"/>
      <c r="AU243" s="58"/>
    </row>
    <row r="244" spans="14:47" ht="15.75" customHeight="1" x14ac:dyDescent="0.2">
      <c r="N244" s="156"/>
      <c r="O244" s="159"/>
      <c r="W244" s="156"/>
      <c r="X244" s="156"/>
      <c r="AA244" s="8"/>
      <c r="AB244" s="55"/>
      <c r="AC244" s="55"/>
      <c r="AD244" s="56"/>
      <c r="AE244" s="55"/>
      <c r="AF244" s="56"/>
      <c r="AG244" s="56"/>
      <c r="AH244" s="56"/>
      <c r="AI244" s="56"/>
      <c r="AJ244" s="56"/>
      <c r="AK244" s="55"/>
      <c r="AL244" s="55"/>
      <c r="AM244" s="55"/>
      <c r="AN244" s="55"/>
      <c r="AO244" s="55"/>
      <c r="AP244" s="55"/>
      <c r="AQ244" s="55"/>
      <c r="AR244" s="55"/>
      <c r="AS244" s="57"/>
      <c r="AT244" s="55"/>
      <c r="AU244" s="58"/>
    </row>
    <row r="245" spans="14:47" ht="15.75" customHeight="1" x14ac:dyDescent="0.2">
      <c r="N245" s="156"/>
      <c r="O245" s="159"/>
      <c r="W245" s="156"/>
      <c r="X245" s="156"/>
      <c r="AA245" s="8"/>
      <c r="AB245" s="55"/>
      <c r="AC245" s="55"/>
      <c r="AD245" s="56"/>
      <c r="AE245" s="55"/>
      <c r="AF245" s="56"/>
      <c r="AG245" s="56"/>
      <c r="AH245" s="56"/>
      <c r="AI245" s="56"/>
      <c r="AJ245" s="56"/>
      <c r="AK245" s="55"/>
      <c r="AL245" s="55"/>
      <c r="AM245" s="55"/>
      <c r="AN245" s="55"/>
      <c r="AO245" s="55"/>
      <c r="AP245" s="55"/>
      <c r="AQ245" s="55"/>
      <c r="AR245" s="55"/>
      <c r="AS245" s="57"/>
      <c r="AT245" s="55"/>
      <c r="AU245" s="58"/>
    </row>
    <row r="246" spans="14:47" ht="15.75" customHeight="1" x14ac:dyDescent="0.2">
      <c r="N246" s="156"/>
      <c r="O246" s="156"/>
      <c r="W246" s="156"/>
      <c r="X246" s="156"/>
      <c r="AA246" s="8"/>
      <c r="AB246" s="55"/>
      <c r="AC246" s="55"/>
      <c r="AD246" s="56"/>
      <c r="AE246" s="55"/>
      <c r="AF246" s="56"/>
      <c r="AG246" s="56"/>
      <c r="AH246" s="56"/>
      <c r="AI246" s="56"/>
      <c r="AJ246" s="56"/>
      <c r="AK246" s="55"/>
      <c r="AL246" s="55"/>
      <c r="AM246" s="55"/>
      <c r="AN246" s="55"/>
      <c r="AO246" s="55"/>
      <c r="AP246" s="55"/>
      <c r="AQ246" s="55"/>
      <c r="AR246" s="55"/>
      <c r="AS246" s="57"/>
      <c r="AT246" s="55"/>
      <c r="AU246" s="58"/>
    </row>
    <row r="247" spans="14:47" ht="15.75" customHeight="1" x14ac:dyDescent="0.2">
      <c r="N247" s="156"/>
      <c r="O247" s="156"/>
      <c r="W247" s="156"/>
      <c r="X247" s="156"/>
      <c r="AA247" s="8"/>
      <c r="AB247" s="55"/>
      <c r="AC247" s="55"/>
      <c r="AD247" s="56"/>
      <c r="AE247" s="55"/>
      <c r="AF247" s="56"/>
      <c r="AG247" s="56"/>
      <c r="AH247" s="56"/>
      <c r="AI247" s="56"/>
      <c r="AJ247" s="56"/>
      <c r="AK247" s="55"/>
      <c r="AL247" s="55"/>
      <c r="AM247" s="55"/>
      <c r="AN247" s="55"/>
      <c r="AO247" s="55"/>
      <c r="AP247" s="55"/>
      <c r="AQ247" s="55"/>
      <c r="AR247" s="55"/>
      <c r="AS247" s="57"/>
      <c r="AT247" s="55"/>
      <c r="AU247" s="58"/>
    </row>
    <row r="248" spans="14:47" ht="15.75" customHeight="1" x14ac:dyDescent="0.2">
      <c r="N248" s="156"/>
      <c r="O248" s="159"/>
      <c r="W248" s="156"/>
      <c r="X248" s="156"/>
      <c r="AA248" s="8"/>
      <c r="AB248" s="55"/>
      <c r="AC248" s="55"/>
      <c r="AD248" s="56"/>
      <c r="AE248" s="55"/>
      <c r="AF248" s="56"/>
      <c r="AG248" s="56"/>
      <c r="AH248" s="56"/>
      <c r="AI248" s="56"/>
      <c r="AJ248" s="56"/>
      <c r="AK248" s="55"/>
      <c r="AL248" s="55"/>
      <c r="AM248" s="55"/>
      <c r="AN248" s="55"/>
      <c r="AO248" s="55"/>
      <c r="AP248" s="55"/>
      <c r="AQ248" s="55"/>
      <c r="AR248" s="55"/>
      <c r="AS248" s="57"/>
      <c r="AT248" s="55"/>
      <c r="AU248" s="58"/>
    </row>
    <row r="249" spans="14:47" ht="15.75" customHeight="1" x14ac:dyDescent="0.2">
      <c r="N249" s="156"/>
      <c r="O249" s="159"/>
      <c r="W249" s="156"/>
      <c r="X249" s="156"/>
      <c r="AA249" s="8"/>
      <c r="AB249" s="55"/>
      <c r="AC249" s="55"/>
      <c r="AD249" s="56"/>
      <c r="AE249" s="55"/>
      <c r="AF249" s="56"/>
      <c r="AG249" s="56"/>
      <c r="AH249" s="56"/>
      <c r="AI249" s="56"/>
      <c r="AJ249" s="56"/>
      <c r="AK249" s="55"/>
      <c r="AL249" s="55"/>
      <c r="AM249" s="55"/>
      <c r="AN249" s="55"/>
      <c r="AO249" s="55"/>
      <c r="AP249" s="55"/>
      <c r="AQ249" s="55"/>
      <c r="AR249" s="55"/>
      <c r="AS249" s="57"/>
      <c r="AT249" s="55"/>
      <c r="AU249" s="58"/>
    </row>
    <row r="250" spans="14:47" ht="15.75" customHeight="1" x14ac:dyDescent="0.2">
      <c r="N250" s="156"/>
      <c r="O250" s="159"/>
      <c r="W250" s="156"/>
      <c r="X250" s="156"/>
      <c r="AA250" s="8"/>
      <c r="AB250" s="55"/>
      <c r="AC250" s="55"/>
      <c r="AD250" s="56"/>
      <c r="AE250" s="55"/>
      <c r="AF250" s="56"/>
      <c r="AG250" s="56"/>
      <c r="AH250" s="56"/>
      <c r="AI250" s="56"/>
      <c r="AJ250" s="56"/>
      <c r="AK250" s="55"/>
      <c r="AL250" s="55"/>
      <c r="AM250" s="55"/>
      <c r="AN250" s="55"/>
      <c r="AO250" s="55"/>
      <c r="AP250" s="55"/>
      <c r="AQ250" s="55"/>
      <c r="AR250" s="55"/>
      <c r="AS250" s="57"/>
      <c r="AT250" s="55"/>
      <c r="AU250" s="58"/>
    </row>
    <row r="251" spans="14:47" ht="15.75" customHeight="1" x14ac:dyDescent="0.2">
      <c r="N251" s="156"/>
      <c r="O251" s="159"/>
      <c r="W251" s="156"/>
      <c r="X251" s="156"/>
      <c r="AA251" s="8"/>
      <c r="AB251" s="55"/>
      <c r="AC251" s="55"/>
      <c r="AD251" s="56"/>
      <c r="AE251" s="55"/>
      <c r="AF251" s="56"/>
      <c r="AG251" s="56"/>
      <c r="AH251" s="56"/>
      <c r="AI251" s="56"/>
      <c r="AJ251" s="56"/>
      <c r="AK251" s="55"/>
      <c r="AL251" s="55"/>
      <c r="AM251" s="55"/>
      <c r="AN251" s="55"/>
      <c r="AO251" s="55"/>
      <c r="AP251" s="55"/>
      <c r="AQ251" s="55"/>
      <c r="AR251" s="55"/>
      <c r="AS251" s="57"/>
      <c r="AT251" s="55"/>
      <c r="AU251" s="58"/>
    </row>
    <row r="252" spans="14:47" ht="15.75" customHeight="1" x14ac:dyDescent="0.2">
      <c r="N252" s="156"/>
      <c r="O252" s="159"/>
      <c r="W252" s="156"/>
      <c r="X252" s="156"/>
      <c r="AA252" s="8"/>
      <c r="AB252" s="55"/>
      <c r="AC252" s="55"/>
      <c r="AD252" s="56"/>
      <c r="AE252" s="55"/>
      <c r="AF252" s="56"/>
      <c r="AG252" s="56"/>
      <c r="AH252" s="56"/>
      <c r="AI252" s="56"/>
      <c r="AJ252" s="56"/>
      <c r="AK252" s="55"/>
      <c r="AL252" s="55"/>
      <c r="AM252" s="55"/>
      <c r="AN252" s="55"/>
      <c r="AO252" s="55"/>
      <c r="AP252" s="55"/>
      <c r="AQ252" s="55"/>
      <c r="AR252" s="55"/>
      <c r="AS252" s="57"/>
      <c r="AT252" s="55"/>
      <c r="AU252" s="58"/>
    </row>
    <row r="253" spans="14:47" ht="15.75" customHeight="1" x14ac:dyDescent="0.2">
      <c r="N253" s="156"/>
      <c r="O253" s="159"/>
      <c r="W253" s="156"/>
      <c r="X253" s="156"/>
      <c r="AA253" s="8"/>
      <c r="AB253" s="55"/>
      <c r="AC253" s="55"/>
      <c r="AD253" s="56"/>
      <c r="AE253" s="55"/>
      <c r="AF253" s="56"/>
      <c r="AG253" s="56"/>
      <c r="AH253" s="56"/>
      <c r="AI253" s="56"/>
      <c r="AJ253" s="56"/>
      <c r="AK253" s="55"/>
      <c r="AL253" s="55"/>
      <c r="AM253" s="55"/>
      <c r="AN253" s="55"/>
      <c r="AO253" s="55"/>
      <c r="AP253" s="55"/>
      <c r="AQ253" s="55"/>
      <c r="AR253" s="55"/>
      <c r="AS253" s="57"/>
      <c r="AT253" s="55"/>
      <c r="AU253" s="58"/>
    </row>
    <row r="254" spans="14:47" ht="15.75" customHeight="1" x14ac:dyDescent="0.2">
      <c r="N254" s="156"/>
      <c r="O254" s="159"/>
      <c r="W254" s="156"/>
      <c r="X254" s="156"/>
      <c r="AA254" s="8"/>
      <c r="AB254" s="55"/>
      <c r="AC254" s="55"/>
      <c r="AD254" s="56"/>
      <c r="AE254" s="55"/>
      <c r="AF254" s="56"/>
      <c r="AG254" s="56"/>
      <c r="AH254" s="56"/>
      <c r="AI254" s="56"/>
      <c r="AJ254" s="56"/>
      <c r="AK254" s="55"/>
      <c r="AL254" s="55"/>
      <c r="AM254" s="55"/>
      <c r="AN254" s="55"/>
      <c r="AO254" s="55"/>
      <c r="AP254" s="55"/>
      <c r="AQ254" s="55"/>
      <c r="AR254" s="55"/>
      <c r="AS254" s="57"/>
      <c r="AT254" s="55"/>
      <c r="AU254" s="58"/>
    </row>
    <row r="255" spans="14:47" ht="15.75" customHeight="1" x14ac:dyDescent="0.2">
      <c r="N255" s="156"/>
      <c r="O255" s="159"/>
      <c r="W255" s="156"/>
      <c r="X255" s="156"/>
      <c r="AA255" s="8"/>
      <c r="AB255" s="55"/>
      <c r="AC255" s="55"/>
      <c r="AD255" s="56"/>
      <c r="AE255" s="55"/>
      <c r="AF255" s="56"/>
      <c r="AG255" s="56"/>
      <c r="AH255" s="56"/>
      <c r="AI255" s="56"/>
      <c r="AJ255" s="56"/>
      <c r="AK255" s="55"/>
      <c r="AL255" s="55"/>
      <c r="AM255" s="55"/>
      <c r="AN255" s="55"/>
      <c r="AO255" s="55"/>
      <c r="AP255" s="55"/>
      <c r="AQ255" s="55"/>
      <c r="AR255" s="55"/>
      <c r="AS255" s="57"/>
      <c r="AT255" s="55"/>
      <c r="AU255" s="58"/>
    </row>
    <row r="256" spans="14:47" ht="15.75" customHeight="1" x14ac:dyDescent="0.2">
      <c r="N256" s="156"/>
      <c r="O256" s="156"/>
      <c r="W256" s="156"/>
      <c r="X256" s="156"/>
      <c r="AA256" s="8"/>
      <c r="AB256" s="55"/>
      <c r="AC256" s="55"/>
      <c r="AD256" s="56"/>
      <c r="AE256" s="55"/>
      <c r="AF256" s="56"/>
      <c r="AG256" s="56"/>
      <c r="AH256" s="56"/>
      <c r="AI256" s="56"/>
      <c r="AJ256" s="56"/>
      <c r="AK256" s="55"/>
      <c r="AL256" s="55"/>
      <c r="AM256" s="55"/>
      <c r="AN256" s="55"/>
      <c r="AO256" s="55"/>
      <c r="AP256" s="55"/>
      <c r="AQ256" s="55"/>
      <c r="AR256" s="55"/>
      <c r="AS256" s="57"/>
      <c r="AT256" s="55"/>
      <c r="AU256" s="58"/>
    </row>
    <row r="257" spans="14:47" ht="15.75" customHeight="1" x14ac:dyDescent="0.2">
      <c r="N257" s="156"/>
      <c r="O257" s="159"/>
      <c r="W257" s="156"/>
      <c r="X257" s="156"/>
      <c r="AA257" s="8"/>
      <c r="AB257" s="55"/>
      <c r="AC257" s="55"/>
      <c r="AD257" s="56"/>
      <c r="AE257" s="55"/>
      <c r="AF257" s="56"/>
      <c r="AG257" s="56"/>
      <c r="AH257" s="56"/>
      <c r="AI257" s="56"/>
      <c r="AJ257" s="56"/>
      <c r="AK257" s="55"/>
      <c r="AL257" s="55"/>
      <c r="AM257" s="55"/>
      <c r="AN257" s="55"/>
      <c r="AO257" s="55"/>
      <c r="AP257" s="55"/>
      <c r="AQ257" s="55"/>
      <c r="AR257" s="55"/>
      <c r="AS257" s="57"/>
      <c r="AT257" s="55"/>
      <c r="AU257" s="58"/>
    </row>
    <row r="258" spans="14:47" ht="15.75" customHeight="1" x14ac:dyDescent="0.2">
      <c r="N258" s="156"/>
      <c r="O258" s="159"/>
      <c r="W258" s="156"/>
      <c r="X258" s="156"/>
      <c r="AA258" s="8"/>
      <c r="AB258" s="55"/>
      <c r="AC258" s="55"/>
      <c r="AD258" s="56"/>
      <c r="AE258" s="55"/>
      <c r="AF258" s="56"/>
      <c r="AG258" s="56"/>
      <c r="AH258" s="56"/>
      <c r="AI258" s="56"/>
      <c r="AJ258" s="56"/>
      <c r="AK258" s="55"/>
      <c r="AL258" s="55"/>
      <c r="AM258" s="55"/>
      <c r="AN258" s="55"/>
      <c r="AO258" s="55"/>
      <c r="AP258" s="55"/>
      <c r="AQ258" s="55"/>
      <c r="AR258" s="55"/>
      <c r="AS258" s="57"/>
      <c r="AT258" s="55"/>
      <c r="AU258" s="58"/>
    </row>
    <row r="259" spans="14:47" ht="15.75" customHeight="1" x14ac:dyDescent="0.2">
      <c r="N259" s="156"/>
      <c r="O259" s="159"/>
      <c r="W259" s="156"/>
      <c r="X259" s="156"/>
      <c r="AA259" s="8"/>
      <c r="AB259" s="55"/>
      <c r="AC259" s="55"/>
      <c r="AD259" s="56"/>
      <c r="AE259" s="55"/>
      <c r="AF259" s="56"/>
      <c r="AG259" s="56"/>
      <c r="AH259" s="56"/>
      <c r="AI259" s="56"/>
      <c r="AJ259" s="56"/>
      <c r="AK259" s="55"/>
      <c r="AL259" s="55"/>
      <c r="AM259" s="55"/>
      <c r="AN259" s="55"/>
      <c r="AO259" s="55"/>
      <c r="AP259" s="55"/>
      <c r="AQ259" s="55"/>
      <c r="AR259" s="55"/>
      <c r="AS259" s="57"/>
      <c r="AT259" s="55"/>
      <c r="AU259" s="58"/>
    </row>
    <row r="260" spans="14:47" ht="15.75" customHeight="1" x14ac:dyDescent="0.2">
      <c r="N260" s="156"/>
      <c r="O260" s="159"/>
      <c r="W260" s="156"/>
      <c r="X260" s="156"/>
      <c r="AA260" s="8"/>
      <c r="AB260" s="55"/>
      <c r="AC260" s="55"/>
      <c r="AD260" s="56"/>
      <c r="AE260" s="55"/>
      <c r="AF260" s="56"/>
      <c r="AG260" s="56"/>
      <c r="AH260" s="56"/>
      <c r="AI260" s="56"/>
      <c r="AJ260" s="56"/>
      <c r="AK260" s="55"/>
      <c r="AL260" s="55"/>
      <c r="AM260" s="55"/>
      <c r="AN260" s="55"/>
      <c r="AO260" s="55"/>
      <c r="AP260" s="55"/>
      <c r="AQ260" s="55"/>
      <c r="AR260" s="55"/>
      <c r="AS260" s="57"/>
      <c r="AT260" s="55"/>
      <c r="AU260" s="58"/>
    </row>
    <row r="261" spans="14:47" ht="15.75" customHeight="1" x14ac:dyDescent="0.2">
      <c r="N261" s="156"/>
      <c r="O261" s="159"/>
      <c r="W261" s="156"/>
      <c r="X261" s="156"/>
      <c r="AA261" s="8"/>
      <c r="AB261" s="55"/>
      <c r="AC261" s="55"/>
      <c r="AD261" s="56"/>
      <c r="AE261" s="55"/>
      <c r="AF261" s="56"/>
      <c r="AG261" s="56"/>
      <c r="AH261" s="56"/>
      <c r="AI261" s="56"/>
      <c r="AJ261" s="56"/>
      <c r="AK261" s="55"/>
      <c r="AL261" s="55"/>
      <c r="AM261" s="55"/>
      <c r="AN261" s="55"/>
      <c r="AO261" s="55"/>
      <c r="AP261" s="55"/>
      <c r="AQ261" s="55"/>
      <c r="AR261" s="55"/>
      <c r="AS261" s="57"/>
      <c r="AT261" s="55"/>
      <c r="AU261" s="58"/>
    </row>
    <row r="262" spans="14:47" ht="15.75" customHeight="1" x14ac:dyDescent="0.2">
      <c r="N262" s="156"/>
      <c r="O262" s="159"/>
      <c r="W262" s="156"/>
      <c r="X262" s="156"/>
      <c r="AA262" s="8"/>
      <c r="AB262" s="55"/>
      <c r="AC262" s="55"/>
      <c r="AD262" s="56"/>
      <c r="AE262" s="55"/>
      <c r="AF262" s="56"/>
      <c r="AG262" s="56"/>
      <c r="AH262" s="56"/>
      <c r="AI262" s="56"/>
      <c r="AJ262" s="56"/>
      <c r="AK262" s="55"/>
      <c r="AL262" s="55"/>
      <c r="AM262" s="55"/>
      <c r="AN262" s="55"/>
      <c r="AO262" s="55"/>
      <c r="AP262" s="55"/>
      <c r="AQ262" s="55"/>
      <c r="AR262" s="55"/>
      <c r="AS262" s="57"/>
      <c r="AT262" s="55"/>
      <c r="AU262" s="58"/>
    </row>
    <row r="263" spans="14:47" ht="15.75" customHeight="1" x14ac:dyDescent="0.2">
      <c r="N263" s="156"/>
      <c r="O263" s="159"/>
      <c r="W263" s="156"/>
      <c r="X263" s="156"/>
      <c r="AA263" s="8"/>
      <c r="AB263" s="55"/>
      <c r="AC263" s="55"/>
      <c r="AD263" s="56"/>
      <c r="AE263" s="55"/>
      <c r="AF263" s="56"/>
      <c r="AG263" s="56"/>
      <c r="AH263" s="56"/>
      <c r="AI263" s="56"/>
      <c r="AJ263" s="56"/>
      <c r="AK263" s="55"/>
      <c r="AL263" s="55"/>
      <c r="AM263" s="55"/>
      <c r="AN263" s="55"/>
      <c r="AO263" s="55"/>
      <c r="AP263" s="55"/>
      <c r="AQ263" s="55"/>
      <c r="AR263" s="55"/>
      <c r="AS263" s="57"/>
      <c r="AT263" s="55"/>
      <c r="AU263" s="58"/>
    </row>
    <row r="264" spans="14:47" ht="15.75" customHeight="1" x14ac:dyDescent="0.2">
      <c r="N264" s="156"/>
      <c r="O264" s="156"/>
      <c r="W264" s="156"/>
      <c r="X264" s="156"/>
      <c r="AA264" s="8"/>
      <c r="AB264" s="55"/>
      <c r="AC264" s="55"/>
      <c r="AD264" s="56"/>
      <c r="AE264" s="55"/>
      <c r="AF264" s="56"/>
      <c r="AG264" s="56"/>
      <c r="AH264" s="56"/>
      <c r="AI264" s="56"/>
      <c r="AJ264" s="56"/>
      <c r="AK264" s="55"/>
      <c r="AL264" s="55"/>
      <c r="AM264" s="55"/>
      <c r="AN264" s="55"/>
      <c r="AO264" s="55"/>
      <c r="AP264" s="55"/>
      <c r="AQ264" s="55"/>
      <c r="AR264" s="55"/>
      <c r="AS264" s="57"/>
      <c r="AT264" s="55"/>
      <c r="AU264" s="58"/>
    </row>
    <row r="265" spans="14:47" ht="15.75" customHeight="1" x14ac:dyDescent="0.2">
      <c r="N265" s="156"/>
      <c r="O265" s="159"/>
      <c r="W265" s="156"/>
      <c r="X265" s="156"/>
      <c r="AA265" s="8"/>
      <c r="AB265" s="55"/>
      <c r="AC265" s="55"/>
      <c r="AD265" s="56"/>
      <c r="AE265" s="55"/>
      <c r="AF265" s="56"/>
      <c r="AG265" s="56"/>
      <c r="AH265" s="56"/>
      <c r="AI265" s="56"/>
      <c r="AJ265" s="56"/>
      <c r="AK265" s="55"/>
      <c r="AL265" s="55"/>
      <c r="AM265" s="55"/>
      <c r="AN265" s="55"/>
      <c r="AO265" s="55"/>
      <c r="AP265" s="55"/>
      <c r="AQ265" s="55"/>
      <c r="AR265" s="55"/>
      <c r="AS265" s="57"/>
      <c r="AT265" s="55"/>
      <c r="AU265" s="58"/>
    </row>
    <row r="266" spans="14:47" ht="15.75" customHeight="1" x14ac:dyDescent="0.2">
      <c r="N266" s="156"/>
      <c r="O266" s="159"/>
      <c r="W266" s="156"/>
      <c r="X266" s="156"/>
      <c r="AA266" s="8"/>
      <c r="AB266" s="55"/>
      <c r="AC266" s="55"/>
      <c r="AD266" s="56"/>
      <c r="AE266" s="55"/>
      <c r="AF266" s="56"/>
      <c r="AG266" s="56"/>
      <c r="AH266" s="56"/>
      <c r="AI266" s="56"/>
      <c r="AJ266" s="56"/>
      <c r="AK266" s="55"/>
      <c r="AL266" s="55"/>
      <c r="AM266" s="55"/>
      <c r="AN266" s="55"/>
      <c r="AO266" s="55"/>
      <c r="AP266" s="55"/>
      <c r="AQ266" s="55"/>
      <c r="AR266" s="55"/>
      <c r="AS266" s="57"/>
      <c r="AT266" s="55"/>
      <c r="AU266" s="58"/>
    </row>
    <row r="267" spans="14:47" ht="15.75" customHeight="1" x14ac:dyDescent="0.2">
      <c r="N267" s="156"/>
      <c r="O267" s="159"/>
      <c r="W267" s="156"/>
      <c r="X267" s="156"/>
      <c r="AA267" s="8"/>
      <c r="AB267" s="55"/>
      <c r="AC267" s="55"/>
      <c r="AD267" s="56"/>
      <c r="AE267" s="55"/>
      <c r="AF267" s="56"/>
      <c r="AG267" s="56"/>
      <c r="AH267" s="56"/>
      <c r="AI267" s="56"/>
      <c r="AJ267" s="56"/>
      <c r="AK267" s="55"/>
      <c r="AL267" s="55"/>
      <c r="AM267" s="55"/>
      <c r="AN267" s="55"/>
      <c r="AO267" s="55"/>
      <c r="AP267" s="55"/>
      <c r="AQ267" s="55"/>
      <c r="AR267" s="55"/>
      <c r="AS267" s="57"/>
      <c r="AT267" s="55"/>
      <c r="AU267" s="58"/>
    </row>
    <row r="268" spans="14:47" ht="15.75" customHeight="1" x14ac:dyDescent="0.2">
      <c r="N268" s="156"/>
      <c r="O268" s="156"/>
      <c r="W268" s="156"/>
      <c r="X268" s="156"/>
      <c r="AA268" s="8"/>
      <c r="AB268" s="55"/>
      <c r="AC268" s="55"/>
      <c r="AD268" s="56"/>
      <c r="AE268" s="55"/>
      <c r="AF268" s="56"/>
      <c r="AG268" s="56"/>
      <c r="AH268" s="56"/>
      <c r="AI268" s="56"/>
      <c r="AJ268" s="56"/>
      <c r="AK268" s="55"/>
      <c r="AL268" s="55"/>
      <c r="AM268" s="55"/>
      <c r="AN268" s="55"/>
      <c r="AO268" s="55"/>
      <c r="AP268" s="55"/>
      <c r="AQ268" s="55"/>
      <c r="AR268" s="55"/>
      <c r="AS268" s="57"/>
      <c r="AT268" s="55"/>
      <c r="AU268" s="58"/>
    </row>
    <row r="269" spans="14:47" ht="15.75" customHeight="1" x14ac:dyDescent="0.2">
      <c r="N269" s="156"/>
      <c r="O269" s="159"/>
      <c r="W269" s="156"/>
      <c r="X269" s="156"/>
      <c r="AA269" s="8"/>
      <c r="AB269" s="55"/>
      <c r="AC269" s="55"/>
      <c r="AD269" s="56"/>
      <c r="AE269" s="55"/>
      <c r="AF269" s="56"/>
      <c r="AG269" s="56"/>
      <c r="AH269" s="56"/>
      <c r="AI269" s="56"/>
      <c r="AJ269" s="56"/>
      <c r="AK269" s="55"/>
      <c r="AL269" s="55"/>
      <c r="AM269" s="55"/>
      <c r="AN269" s="55"/>
      <c r="AO269" s="55"/>
      <c r="AP269" s="55"/>
      <c r="AQ269" s="55"/>
      <c r="AR269" s="55"/>
      <c r="AS269" s="57"/>
      <c r="AT269" s="55"/>
      <c r="AU269" s="58"/>
    </row>
    <row r="270" spans="14:47" ht="15.75" customHeight="1" x14ac:dyDescent="0.2">
      <c r="N270" s="156"/>
      <c r="O270" s="159"/>
      <c r="W270" s="156"/>
      <c r="X270" s="156"/>
      <c r="AA270" s="8"/>
      <c r="AB270" s="55"/>
      <c r="AC270" s="55"/>
      <c r="AD270" s="56"/>
      <c r="AE270" s="55"/>
      <c r="AF270" s="56"/>
      <c r="AG270" s="56"/>
      <c r="AH270" s="56"/>
      <c r="AI270" s="56"/>
      <c r="AJ270" s="56"/>
      <c r="AK270" s="55"/>
      <c r="AL270" s="55"/>
      <c r="AM270" s="55"/>
      <c r="AN270" s="55"/>
      <c r="AO270" s="55"/>
      <c r="AP270" s="55"/>
      <c r="AQ270" s="55"/>
      <c r="AR270" s="55"/>
      <c r="AS270" s="57"/>
      <c r="AT270" s="55"/>
      <c r="AU270" s="58"/>
    </row>
    <row r="271" spans="14:47" ht="15.75" customHeight="1" x14ac:dyDescent="0.2">
      <c r="N271" s="156"/>
      <c r="O271" s="159"/>
      <c r="W271" s="156"/>
      <c r="X271" s="156"/>
      <c r="AA271" s="8"/>
      <c r="AB271" s="55"/>
      <c r="AC271" s="55"/>
      <c r="AD271" s="56"/>
      <c r="AE271" s="55"/>
      <c r="AF271" s="56"/>
      <c r="AG271" s="56"/>
      <c r="AH271" s="56"/>
      <c r="AI271" s="56"/>
      <c r="AJ271" s="56"/>
      <c r="AK271" s="55"/>
      <c r="AL271" s="55"/>
      <c r="AM271" s="55"/>
      <c r="AN271" s="55"/>
      <c r="AO271" s="55"/>
      <c r="AP271" s="55"/>
      <c r="AQ271" s="55"/>
      <c r="AR271" s="55"/>
      <c r="AS271" s="57"/>
      <c r="AT271" s="55"/>
      <c r="AU271" s="58"/>
    </row>
    <row r="272" spans="14:47" ht="15.75" customHeight="1" x14ac:dyDescent="0.2">
      <c r="N272" s="156"/>
      <c r="O272" s="159"/>
      <c r="W272" s="156"/>
      <c r="X272" s="156"/>
      <c r="AA272" s="8"/>
      <c r="AB272" s="55"/>
      <c r="AC272" s="55"/>
      <c r="AD272" s="56"/>
      <c r="AE272" s="55"/>
      <c r="AF272" s="56"/>
      <c r="AG272" s="56"/>
      <c r="AH272" s="56"/>
      <c r="AI272" s="56"/>
      <c r="AJ272" s="56"/>
      <c r="AK272" s="55"/>
      <c r="AL272" s="55"/>
      <c r="AM272" s="55"/>
      <c r="AN272" s="55"/>
      <c r="AO272" s="55"/>
      <c r="AP272" s="55"/>
      <c r="AQ272" s="55"/>
      <c r="AR272" s="55"/>
      <c r="AS272" s="57"/>
      <c r="AT272" s="55"/>
      <c r="AU272" s="58"/>
    </row>
    <row r="273" spans="14:47" ht="15.75" customHeight="1" x14ac:dyDescent="0.2">
      <c r="N273" s="156"/>
      <c r="O273" s="159"/>
      <c r="W273" s="156"/>
      <c r="X273" s="156"/>
      <c r="AA273" s="8"/>
      <c r="AB273" s="55"/>
      <c r="AC273" s="55"/>
      <c r="AD273" s="56"/>
      <c r="AE273" s="55"/>
      <c r="AF273" s="56"/>
      <c r="AG273" s="56"/>
      <c r="AH273" s="56"/>
      <c r="AI273" s="56"/>
      <c r="AJ273" s="56"/>
      <c r="AK273" s="55"/>
      <c r="AL273" s="55"/>
      <c r="AM273" s="55"/>
      <c r="AN273" s="55"/>
      <c r="AO273" s="55"/>
      <c r="AP273" s="55"/>
      <c r="AQ273" s="55"/>
      <c r="AR273" s="55"/>
      <c r="AS273" s="57"/>
      <c r="AT273" s="55"/>
      <c r="AU273" s="58"/>
    </row>
    <row r="274" spans="14:47" ht="15.75" customHeight="1" x14ac:dyDescent="0.2">
      <c r="N274" s="156"/>
      <c r="O274" s="159"/>
      <c r="W274" s="156"/>
      <c r="X274" s="156"/>
      <c r="AA274" s="8"/>
      <c r="AB274" s="55"/>
      <c r="AC274" s="55"/>
      <c r="AD274" s="56"/>
      <c r="AE274" s="55"/>
      <c r="AF274" s="56"/>
      <c r="AG274" s="56"/>
      <c r="AH274" s="56"/>
      <c r="AI274" s="56"/>
      <c r="AJ274" s="56"/>
      <c r="AK274" s="55"/>
      <c r="AL274" s="55"/>
      <c r="AM274" s="55"/>
      <c r="AN274" s="55"/>
      <c r="AO274" s="55"/>
      <c r="AP274" s="55"/>
      <c r="AQ274" s="55"/>
      <c r="AR274" s="55"/>
      <c r="AS274" s="57"/>
      <c r="AT274" s="55"/>
      <c r="AU274" s="58"/>
    </row>
    <row r="275" spans="14:47" ht="15.75" customHeight="1" x14ac:dyDescent="0.2">
      <c r="N275" s="156"/>
      <c r="O275" s="159"/>
      <c r="W275" s="156"/>
      <c r="X275" s="156"/>
      <c r="AA275" s="8"/>
      <c r="AB275" s="55"/>
      <c r="AC275" s="55"/>
      <c r="AD275" s="56"/>
      <c r="AE275" s="55"/>
      <c r="AF275" s="56"/>
      <c r="AG275" s="56"/>
      <c r="AH275" s="56"/>
      <c r="AI275" s="56"/>
      <c r="AJ275" s="56"/>
      <c r="AK275" s="55"/>
      <c r="AL275" s="55"/>
      <c r="AM275" s="55"/>
      <c r="AN275" s="55"/>
      <c r="AO275" s="55"/>
      <c r="AP275" s="55"/>
      <c r="AQ275" s="55"/>
      <c r="AR275" s="55"/>
      <c r="AS275" s="57"/>
      <c r="AT275" s="55"/>
      <c r="AU275" s="58"/>
    </row>
    <row r="276" spans="14:47" ht="15.75" customHeight="1" x14ac:dyDescent="0.2">
      <c r="N276" s="156"/>
      <c r="O276" s="159"/>
      <c r="W276" s="156"/>
      <c r="X276" s="156"/>
      <c r="AA276" s="8"/>
      <c r="AB276" s="55"/>
      <c r="AC276" s="55"/>
      <c r="AD276" s="56"/>
      <c r="AE276" s="55"/>
      <c r="AF276" s="56"/>
      <c r="AG276" s="56"/>
      <c r="AH276" s="56"/>
      <c r="AI276" s="56"/>
      <c r="AJ276" s="56"/>
      <c r="AK276" s="55"/>
      <c r="AL276" s="55"/>
      <c r="AM276" s="55"/>
      <c r="AN276" s="55"/>
      <c r="AO276" s="55"/>
      <c r="AP276" s="55"/>
      <c r="AQ276" s="55"/>
      <c r="AR276" s="55"/>
      <c r="AS276" s="57"/>
      <c r="AT276" s="55"/>
      <c r="AU276" s="58"/>
    </row>
    <row r="277" spans="14:47" ht="15.75" customHeight="1" x14ac:dyDescent="0.2">
      <c r="N277" s="156"/>
      <c r="O277" s="159"/>
      <c r="W277" s="156"/>
      <c r="X277" s="156"/>
      <c r="AA277" s="8"/>
      <c r="AB277" s="55"/>
      <c r="AC277" s="55"/>
      <c r="AD277" s="56"/>
      <c r="AE277" s="55"/>
      <c r="AF277" s="56"/>
      <c r="AG277" s="56"/>
      <c r="AH277" s="56"/>
      <c r="AI277" s="56"/>
      <c r="AJ277" s="56"/>
      <c r="AK277" s="55"/>
      <c r="AL277" s="55"/>
      <c r="AM277" s="55"/>
      <c r="AN277" s="55"/>
      <c r="AO277" s="55"/>
      <c r="AP277" s="55"/>
      <c r="AQ277" s="55"/>
      <c r="AR277" s="55"/>
      <c r="AS277" s="57"/>
      <c r="AT277" s="55"/>
      <c r="AU277" s="58"/>
    </row>
    <row r="278" spans="14:47" ht="15.75" customHeight="1" x14ac:dyDescent="0.2">
      <c r="N278" s="156"/>
      <c r="O278" s="159"/>
      <c r="W278" s="156"/>
      <c r="X278" s="156"/>
      <c r="AA278" s="8"/>
      <c r="AB278" s="55"/>
      <c r="AC278" s="55"/>
      <c r="AD278" s="56"/>
      <c r="AE278" s="55"/>
      <c r="AF278" s="56"/>
      <c r="AG278" s="56"/>
      <c r="AH278" s="56"/>
      <c r="AI278" s="56"/>
      <c r="AJ278" s="56"/>
      <c r="AK278" s="55"/>
      <c r="AL278" s="55"/>
      <c r="AM278" s="55"/>
      <c r="AN278" s="55"/>
      <c r="AO278" s="55"/>
      <c r="AP278" s="55"/>
      <c r="AQ278" s="55"/>
      <c r="AR278" s="55"/>
      <c r="AS278" s="57"/>
      <c r="AT278" s="55"/>
      <c r="AU278" s="58"/>
    </row>
    <row r="279" spans="14:47" ht="15.75" customHeight="1" x14ac:dyDescent="0.2">
      <c r="N279" s="156"/>
      <c r="O279" s="159"/>
      <c r="W279" s="156"/>
      <c r="X279" s="156"/>
      <c r="AA279" s="8"/>
      <c r="AB279" s="55"/>
      <c r="AC279" s="55"/>
      <c r="AD279" s="56"/>
      <c r="AE279" s="55"/>
      <c r="AF279" s="56"/>
      <c r="AG279" s="56"/>
      <c r="AH279" s="56"/>
      <c r="AI279" s="56"/>
      <c r="AJ279" s="56"/>
      <c r="AK279" s="55"/>
      <c r="AL279" s="55"/>
      <c r="AM279" s="55"/>
      <c r="AN279" s="55"/>
      <c r="AO279" s="55"/>
      <c r="AP279" s="55"/>
      <c r="AQ279" s="55"/>
      <c r="AR279" s="55"/>
      <c r="AS279" s="57"/>
      <c r="AT279" s="55"/>
      <c r="AU279" s="58"/>
    </row>
    <row r="280" spans="14:47" ht="15.75" customHeight="1" x14ac:dyDescent="0.2">
      <c r="N280" s="156"/>
      <c r="O280" s="159"/>
      <c r="W280" s="156"/>
      <c r="X280" s="156"/>
      <c r="AA280" s="8"/>
      <c r="AB280" s="55"/>
      <c r="AC280" s="55"/>
      <c r="AD280" s="56"/>
      <c r="AE280" s="55"/>
      <c r="AF280" s="56"/>
      <c r="AG280" s="56"/>
      <c r="AH280" s="56"/>
      <c r="AI280" s="56"/>
      <c r="AJ280" s="56"/>
      <c r="AK280" s="55"/>
      <c r="AL280" s="55"/>
      <c r="AM280" s="55"/>
      <c r="AN280" s="55"/>
      <c r="AO280" s="55"/>
      <c r="AP280" s="55"/>
      <c r="AQ280" s="55"/>
      <c r="AR280" s="55"/>
      <c r="AS280" s="57"/>
      <c r="AT280" s="55"/>
      <c r="AU280" s="58"/>
    </row>
    <row r="281" spans="14:47" ht="15.75" customHeight="1" x14ac:dyDescent="0.2">
      <c r="N281" s="156"/>
      <c r="O281" s="159"/>
      <c r="W281" s="156"/>
      <c r="X281" s="156"/>
      <c r="AA281" s="8"/>
      <c r="AB281" s="55"/>
      <c r="AC281" s="55"/>
      <c r="AD281" s="56"/>
      <c r="AE281" s="55"/>
      <c r="AF281" s="56"/>
      <c r="AG281" s="56"/>
      <c r="AH281" s="56"/>
      <c r="AI281" s="56"/>
      <c r="AJ281" s="56"/>
      <c r="AK281" s="55"/>
      <c r="AL281" s="55"/>
      <c r="AM281" s="55"/>
      <c r="AN281" s="55"/>
      <c r="AO281" s="55"/>
      <c r="AP281" s="55"/>
      <c r="AQ281" s="55"/>
      <c r="AR281" s="55"/>
      <c r="AS281" s="57"/>
      <c r="AT281" s="55"/>
      <c r="AU281" s="58"/>
    </row>
    <row r="282" spans="14:47" ht="15.75" customHeight="1" x14ac:dyDescent="0.2">
      <c r="N282" s="156"/>
      <c r="O282" s="156"/>
      <c r="W282" s="156"/>
      <c r="X282" s="156"/>
      <c r="AA282" s="8"/>
      <c r="AB282" s="55"/>
      <c r="AC282" s="55"/>
      <c r="AD282" s="56"/>
      <c r="AE282" s="55"/>
      <c r="AF282" s="56"/>
      <c r="AG282" s="56"/>
      <c r="AH282" s="56"/>
      <c r="AI282" s="56"/>
      <c r="AJ282" s="56"/>
      <c r="AK282" s="55"/>
      <c r="AL282" s="55"/>
      <c r="AM282" s="55"/>
      <c r="AN282" s="55"/>
      <c r="AO282" s="55"/>
      <c r="AP282" s="55"/>
      <c r="AQ282" s="55"/>
      <c r="AR282" s="55"/>
      <c r="AS282" s="57"/>
      <c r="AT282" s="55"/>
      <c r="AU282" s="58"/>
    </row>
    <row r="283" spans="14:47" ht="15.75" customHeight="1" x14ac:dyDescent="0.2">
      <c r="N283" s="156"/>
      <c r="O283" s="159"/>
      <c r="W283" s="156"/>
      <c r="X283" s="156"/>
      <c r="AA283" s="8"/>
      <c r="AB283" s="55"/>
      <c r="AC283" s="55"/>
      <c r="AD283" s="56"/>
      <c r="AE283" s="55"/>
      <c r="AF283" s="56"/>
      <c r="AG283" s="56"/>
      <c r="AH283" s="56"/>
      <c r="AI283" s="56"/>
      <c r="AJ283" s="56"/>
      <c r="AK283" s="55"/>
      <c r="AL283" s="55"/>
      <c r="AM283" s="55"/>
      <c r="AN283" s="55"/>
      <c r="AO283" s="55"/>
      <c r="AP283" s="55"/>
      <c r="AQ283" s="55"/>
      <c r="AR283" s="55"/>
      <c r="AS283" s="57"/>
      <c r="AT283" s="55"/>
      <c r="AU283" s="58"/>
    </row>
    <row r="284" spans="14:47" ht="15.75" customHeight="1" x14ac:dyDescent="0.2">
      <c r="N284" s="156"/>
      <c r="O284" s="159"/>
      <c r="W284" s="156"/>
      <c r="X284" s="156"/>
      <c r="AA284" s="8"/>
      <c r="AB284" s="55"/>
      <c r="AC284" s="55"/>
      <c r="AD284" s="56"/>
      <c r="AE284" s="55"/>
      <c r="AF284" s="56"/>
      <c r="AG284" s="56"/>
      <c r="AH284" s="56"/>
      <c r="AI284" s="56"/>
      <c r="AJ284" s="56"/>
      <c r="AK284" s="55"/>
      <c r="AL284" s="55"/>
      <c r="AM284" s="55"/>
      <c r="AN284" s="55"/>
      <c r="AO284" s="55"/>
      <c r="AP284" s="55"/>
      <c r="AQ284" s="55"/>
      <c r="AR284" s="55"/>
      <c r="AS284" s="57"/>
      <c r="AT284" s="55"/>
      <c r="AU284" s="58"/>
    </row>
    <row r="285" spans="14:47" ht="15.75" customHeight="1" x14ac:dyDescent="0.2">
      <c r="N285" s="156"/>
      <c r="O285" s="159"/>
      <c r="W285" s="156"/>
      <c r="X285" s="156"/>
      <c r="AA285" s="8"/>
      <c r="AB285" s="55"/>
      <c r="AC285" s="55"/>
      <c r="AD285" s="56"/>
      <c r="AE285" s="55"/>
      <c r="AF285" s="56"/>
      <c r="AG285" s="56"/>
      <c r="AH285" s="56"/>
      <c r="AI285" s="56"/>
      <c r="AJ285" s="56"/>
      <c r="AK285" s="55"/>
      <c r="AL285" s="55"/>
      <c r="AM285" s="55"/>
      <c r="AN285" s="55"/>
      <c r="AO285" s="55"/>
      <c r="AP285" s="55"/>
      <c r="AQ285" s="55"/>
      <c r="AR285" s="55"/>
      <c r="AS285" s="57"/>
      <c r="AT285" s="55"/>
      <c r="AU285" s="58"/>
    </row>
    <row r="286" spans="14:47" ht="15.75" customHeight="1" x14ac:dyDescent="0.2">
      <c r="N286" s="156"/>
      <c r="O286" s="159"/>
      <c r="W286" s="156"/>
      <c r="X286" s="156"/>
      <c r="AA286" s="8"/>
      <c r="AB286" s="55"/>
      <c r="AC286" s="55"/>
      <c r="AD286" s="56"/>
      <c r="AE286" s="55"/>
      <c r="AF286" s="56"/>
      <c r="AG286" s="56"/>
      <c r="AH286" s="56"/>
      <c r="AI286" s="56"/>
      <c r="AJ286" s="56"/>
      <c r="AK286" s="55"/>
      <c r="AL286" s="55"/>
      <c r="AM286" s="55"/>
      <c r="AN286" s="55"/>
      <c r="AO286" s="55"/>
      <c r="AP286" s="55"/>
      <c r="AQ286" s="55"/>
      <c r="AR286" s="55"/>
      <c r="AS286" s="57"/>
      <c r="AT286" s="55"/>
      <c r="AU286" s="58"/>
    </row>
    <row r="287" spans="14:47" ht="15.75" customHeight="1" x14ac:dyDescent="0.2">
      <c r="N287" s="156"/>
      <c r="O287" s="159"/>
      <c r="W287" s="156"/>
      <c r="X287" s="156"/>
      <c r="AA287" s="8"/>
      <c r="AB287" s="55"/>
      <c r="AC287" s="55"/>
      <c r="AD287" s="56"/>
      <c r="AE287" s="55"/>
      <c r="AF287" s="56"/>
      <c r="AG287" s="56"/>
      <c r="AH287" s="56"/>
      <c r="AI287" s="56"/>
      <c r="AJ287" s="56"/>
      <c r="AK287" s="55"/>
      <c r="AL287" s="55"/>
      <c r="AM287" s="55"/>
      <c r="AN287" s="55"/>
      <c r="AO287" s="55"/>
      <c r="AP287" s="55"/>
      <c r="AQ287" s="55"/>
      <c r="AR287" s="55"/>
      <c r="AS287" s="57"/>
      <c r="AT287" s="55"/>
      <c r="AU287" s="58"/>
    </row>
    <row r="288" spans="14:47" ht="15.75" customHeight="1" x14ac:dyDescent="0.2">
      <c r="N288" s="156"/>
      <c r="O288" s="159"/>
      <c r="W288" s="156"/>
      <c r="X288" s="156"/>
      <c r="AA288" s="8"/>
      <c r="AB288" s="55"/>
      <c r="AC288" s="55"/>
      <c r="AD288" s="56"/>
      <c r="AE288" s="55"/>
      <c r="AF288" s="56"/>
      <c r="AG288" s="56"/>
      <c r="AH288" s="56"/>
      <c r="AI288" s="56"/>
      <c r="AJ288" s="56"/>
      <c r="AK288" s="55"/>
      <c r="AL288" s="55"/>
      <c r="AM288" s="55"/>
      <c r="AN288" s="55"/>
      <c r="AO288" s="55"/>
      <c r="AP288" s="55"/>
      <c r="AQ288" s="55"/>
      <c r="AR288" s="55"/>
      <c r="AS288" s="57"/>
      <c r="AT288" s="55"/>
      <c r="AU288" s="58"/>
    </row>
    <row r="289" spans="14:47" ht="15.75" customHeight="1" x14ac:dyDescent="0.2">
      <c r="N289" s="156"/>
      <c r="O289" s="159"/>
      <c r="W289" s="156"/>
      <c r="X289" s="156"/>
      <c r="AA289" s="8"/>
      <c r="AB289" s="55"/>
      <c r="AC289" s="55"/>
      <c r="AD289" s="56"/>
      <c r="AE289" s="55"/>
      <c r="AF289" s="56"/>
      <c r="AG289" s="56"/>
      <c r="AH289" s="56"/>
      <c r="AI289" s="56"/>
      <c r="AJ289" s="56"/>
      <c r="AK289" s="55"/>
      <c r="AL289" s="55"/>
      <c r="AM289" s="55"/>
      <c r="AN289" s="55"/>
      <c r="AO289" s="55"/>
      <c r="AP289" s="55"/>
      <c r="AQ289" s="55"/>
      <c r="AR289" s="55"/>
      <c r="AS289" s="57"/>
      <c r="AT289" s="55"/>
      <c r="AU289" s="58"/>
    </row>
    <row r="290" spans="14:47" ht="15.75" customHeight="1" x14ac:dyDescent="0.2">
      <c r="N290" s="156"/>
      <c r="O290" s="159"/>
      <c r="W290" s="156"/>
      <c r="X290" s="156"/>
      <c r="AA290" s="8"/>
      <c r="AB290" s="55"/>
      <c r="AC290" s="55"/>
      <c r="AD290" s="56"/>
      <c r="AE290" s="55"/>
      <c r="AF290" s="56"/>
      <c r="AG290" s="56"/>
      <c r="AH290" s="56"/>
      <c r="AI290" s="56"/>
      <c r="AJ290" s="56"/>
      <c r="AK290" s="55"/>
      <c r="AL290" s="55"/>
      <c r="AM290" s="55"/>
      <c r="AN290" s="55"/>
      <c r="AO290" s="55"/>
      <c r="AP290" s="55"/>
      <c r="AQ290" s="55"/>
      <c r="AR290" s="55"/>
      <c r="AS290" s="57"/>
      <c r="AT290" s="55"/>
      <c r="AU290" s="58"/>
    </row>
    <row r="291" spans="14:47" ht="15.75" customHeight="1" x14ac:dyDescent="0.2">
      <c r="N291" s="156"/>
      <c r="O291" s="159"/>
      <c r="W291" s="156"/>
      <c r="X291" s="156"/>
      <c r="AA291" s="8"/>
      <c r="AB291" s="55"/>
      <c r="AC291" s="55"/>
      <c r="AD291" s="56"/>
      <c r="AE291" s="55"/>
      <c r="AF291" s="56"/>
      <c r="AG291" s="56"/>
      <c r="AH291" s="56"/>
      <c r="AI291" s="56"/>
      <c r="AJ291" s="56"/>
      <c r="AK291" s="55"/>
      <c r="AL291" s="55"/>
      <c r="AM291" s="55"/>
      <c r="AN291" s="55"/>
      <c r="AO291" s="55"/>
      <c r="AP291" s="55"/>
      <c r="AQ291" s="55"/>
      <c r="AR291" s="55"/>
      <c r="AS291" s="57"/>
      <c r="AT291" s="55"/>
      <c r="AU291" s="58"/>
    </row>
    <row r="292" spans="14:47" ht="15.75" customHeight="1" x14ac:dyDescent="0.2">
      <c r="N292" s="156"/>
      <c r="O292" s="159"/>
      <c r="W292" s="156"/>
      <c r="X292" s="156"/>
      <c r="AA292" s="8"/>
      <c r="AB292" s="55"/>
      <c r="AC292" s="55"/>
      <c r="AD292" s="56"/>
      <c r="AE292" s="55"/>
      <c r="AF292" s="56"/>
      <c r="AG292" s="56"/>
      <c r="AH292" s="56"/>
      <c r="AI292" s="56"/>
      <c r="AJ292" s="56"/>
      <c r="AK292" s="55"/>
      <c r="AL292" s="55"/>
      <c r="AM292" s="55"/>
      <c r="AN292" s="55"/>
      <c r="AO292" s="55"/>
      <c r="AP292" s="55"/>
      <c r="AQ292" s="55"/>
      <c r="AR292" s="55"/>
      <c r="AS292" s="57"/>
      <c r="AT292" s="55"/>
      <c r="AU292" s="58"/>
    </row>
    <row r="293" spans="14:47" ht="15.75" customHeight="1" x14ac:dyDescent="0.2">
      <c r="N293" s="156"/>
      <c r="O293" s="159"/>
      <c r="W293" s="156"/>
      <c r="X293" s="156"/>
      <c r="AA293" s="8"/>
      <c r="AB293" s="55"/>
      <c r="AC293" s="55"/>
      <c r="AD293" s="56"/>
      <c r="AE293" s="55"/>
      <c r="AF293" s="56"/>
      <c r="AG293" s="56"/>
      <c r="AH293" s="56"/>
      <c r="AI293" s="56"/>
      <c r="AJ293" s="56"/>
      <c r="AK293" s="55"/>
      <c r="AL293" s="55"/>
      <c r="AM293" s="55"/>
      <c r="AN293" s="55"/>
      <c r="AO293" s="55"/>
      <c r="AP293" s="55"/>
      <c r="AQ293" s="55"/>
      <c r="AR293" s="55"/>
      <c r="AS293" s="57"/>
      <c r="AT293" s="55"/>
      <c r="AU293" s="58"/>
    </row>
    <row r="294" spans="14:47" ht="15.75" customHeight="1" x14ac:dyDescent="0.2">
      <c r="N294" s="156"/>
      <c r="O294" s="159"/>
      <c r="W294" s="156"/>
      <c r="X294" s="156"/>
      <c r="AA294" s="8"/>
      <c r="AB294" s="55"/>
      <c r="AC294" s="55"/>
      <c r="AD294" s="56"/>
      <c r="AE294" s="55"/>
      <c r="AF294" s="56"/>
      <c r="AG294" s="56"/>
      <c r="AH294" s="56"/>
      <c r="AI294" s="56"/>
      <c r="AJ294" s="56"/>
      <c r="AK294" s="55"/>
      <c r="AL294" s="55"/>
      <c r="AM294" s="55"/>
      <c r="AN294" s="55"/>
      <c r="AO294" s="55"/>
      <c r="AP294" s="55"/>
      <c r="AQ294" s="55"/>
      <c r="AR294" s="55"/>
      <c r="AS294" s="57"/>
      <c r="AT294" s="55"/>
      <c r="AU294" s="58"/>
    </row>
    <row r="295" spans="14:47" ht="15.75" customHeight="1" x14ac:dyDescent="0.2">
      <c r="N295" s="156"/>
      <c r="O295" s="156"/>
      <c r="W295" s="156"/>
      <c r="X295" s="156"/>
      <c r="AA295" s="8"/>
      <c r="AB295" s="55"/>
      <c r="AC295" s="55"/>
      <c r="AD295" s="56"/>
      <c r="AE295" s="55"/>
      <c r="AF295" s="56"/>
      <c r="AG295" s="56"/>
      <c r="AH295" s="56"/>
      <c r="AI295" s="56"/>
      <c r="AJ295" s="56"/>
      <c r="AK295" s="55"/>
      <c r="AL295" s="55"/>
      <c r="AM295" s="55"/>
      <c r="AN295" s="55"/>
      <c r="AO295" s="55"/>
      <c r="AP295" s="55"/>
      <c r="AQ295" s="55"/>
      <c r="AR295" s="55"/>
      <c r="AS295" s="57"/>
      <c r="AT295" s="55"/>
      <c r="AU295" s="58"/>
    </row>
    <row r="296" spans="14:47" ht="15.75" customHeight="1" x14ac:dyDescent="0.2">
      <c r="N296" s="156"/>
      <c r="O296" s="159"/>
      <c r="W296" s="156"/>
      <c r="X296" s="156"/>
      <c r="AA296" s="8"/>
      <c r="AB296" s="55"/>
      <c r="AC296" s="55"/>
      <c r="AD296" s="56"/>
      <c r="AE296" s="55"/>
      <c r="AF296" s="56"/>
      <c r="AG296" s="56"/>
      <c r="AH296" s="56"/>
      <c r="AI296" s="56"/>
      <c r="AJ296" s="56"/>
      <c r="AK296" s="55"/>
      <c r="AL296" s="55"/>
      <c r="AM296" s="55"/>
      <c r="AN296" s="55"/>
      <c r="AO296" s="55"/>
      <c r="AP296" s="55"/>
      <c r="AQ296" s="55"/>
      <c r="AR296" s="55"/>
      <c r="AS296" s="57"/>
      <c r="AT296" s="55"/>
      <c r="AU296" s="58"/>
    </row>
    <row r="297" spans="14:47" ht="15.75" customHeight="1" x14ac:dyDescent="0.2">
      <c r="N297" s="156"/>
      <c r="O297" s="159"/>
      <c r="W297" s="156"/>
      <c r="X297" s="156"/>
      <c r="AA297" s="8"/>
      <c r="AB297" s="55"/>
      <c r="AC297" s="55"/>
      <c r="AD297" s="56"/>
      <c r="AE297" s="55"/>
      <c r="AF297" s="56"/>
      <c r="AG297" s="56"/>
      <c r="AH297" s="56"/>
      <c r="AI297" s="56"/>
      <c r="AJ297" s="56"/>
      <c r="AK297" s="55"/>
      <c r="AL297" s="55"/>
      <c r="AM297" s="55"/>
      <c r="AN297" s="55"/>
      <c r="AO297" s="55"/>
      <c r="AP297" s="55"/>
      <c r="AQ297" s="55"/>
      <c r="AR297" s="55"/>
      <c r="AS297" s="57"/>
      <c r="AT297" s="55"/>
      <c r="AU297" s="58"/>
    </row>
    <row r="298" spans="14:47" ht="15.75" customHeight="1" x14ac:dyDescent="0.2">
      <c r="N298" s="156"/>
      <c r="O298" s="156"/>
      <c r="W298" s="156"/>
      <c r="X298" s="156"/>
      <c r="AA298" s="8"/>
      <c r="AB298" s="55"/>
      <c r="AC298" s="55"/>
      <c r="AD298" s="56"/>
      <c r="AE298" s="55"/>
      <c r="AF298" s="56"/>
      <c r="AG298" s="56"/>
      <c r="AH298" s="56"/>
      <c r="AI298" s="56"/>
      <c r="AJ298" s="56"/>
      <c r="AK298" s="55"/>
      <c r="AL298" s="55"/>
      <c r="AM298" s="55"/>
      <c r="AN298" s="55"/>
      <c r="AO298" s="55"/>
      <c r="AP298" s="55"/>
      <c r="AQ298" s="55"/>
      <c r="AR298" s="55"/>
      <c r="AS298" s="57"/>
      <c r="AT298" s="55"/>
      <c r="AU298" s="58"/>
    </row>
    <row r="299" spans="14:47" ht="15.75" customHeight="1" x14ac:dyDescent="0.2">
      <c r="N299" s="156"/>
      <c r="O299" s="159"/>
      <c r="W299" s="156"/>
      <c r="X299" s="156"/>
      <c r="AA299" s="8"/>
      <c r="AB299" s="55"/>
      <c r="AC299" s="55"/>
      <c r="AD299" s="56"/>
      <c r="AE299" s="55"/>
      <c r="AF299" s="56"/>
      <c r="AG299" s="56"/>
      <c r="AH299" s="56"/>
      <c r="AI299" s="56"/>
      <c r="AJ299" s="56"/>
      <c r="AK299" s="55"/>
      <c r="AL299" s="55"/>
      <c r="AM299" s="55"/>
      <c r="AN299" s="55"/>
      <c r="AO299" s="55"/>
      <c r="AP299" s="55"/>
      <c r="AQ299" s="55"/>
      <c r="AR299" s="55"/>
      <c r="AS299" s="57"/>
      <c r="AT299" s="55"/>
      <c r="AU299" s="58"/>
    </row>
    <row r="300" spans="14:47" ht="15.75" customHeight="1" x14ac:dyDescent="0.2">
      <c r="N300" s="156"/>
      <c r="O300" s="159"/>
      <c r="W300" s="156"/>
      <c r="X300" s="156"/>
      <c r="AA300" s="8"/>
      <c r="AB300" s="55"/>
      <c r="AC300" s="55"/>
      <c r="AD300" s="56"/>
      <c r="AE300" s="55"/>
      <c r="AF300" s="56"/>
      <c r="AG300" s="56"/>
      <c r="AH300" s="56"/>
      <c r="AI300" s="56"/>
      <c r="AJ300" s="56"/>
      <c r="AK300" s="55"/>
      <c r="AL300" s="55"/>
      <c r="AM300" s="55"/>
      <c r="AN300" s="55"/>
      <c r="AO300" s="55"/>
      <c r="AP300" s="55"/>
      <c r="AQ300" s="55"/>
      <c r="AR300" s="55"/>
      <c r="AS300" s="57"/>
      <c r="AT300" s="55"/>
      <c r="AU300" s="58"/>
    </row>
    <row r="301" spans="14:47" ht="15.75" customHeight="1" x14ac:dyDescent="0.2">
      <c r="N301" s="156"/>
      <c r="O301" s="159"/>
      <c r="W301" s="156"/>
      <c r="X301" s="156"/>
      <c r="AA301" s="8"/>
      <c r="AB301" s="55"/>
      <c r="AC301" s="55"/>
      <c r="AD301" s="56"/>
      <c r="AE301" s="55"/>
      <c r="AF301" s="56"/>
      <c r="AG301" s="56"/>
      <c r="AH301" s="56"/>
      <c r="AI301" s="56"/>
      <c r="AJ301" s="56"/>
      <c r="AK301" s="55"/>
      <c r="AL301" s="55"/>
      <c r="AM301" s="55"/>
      <c r="AN301" s="55"/>
      <c r="AO301" s="55"/>
      <c r="AP301" s="55"/>
      <c r="AQ301" s="55"/>
      <c r="AR301" s="55"/>
      <c r="AS301" s="57"/>
      <c r="AT301" s="55"/>
      <c r="AU301" s="58"/>
    </row>
    <row r="302" spans="14:47" ht="15.75" customHeight="1" x14ac:dyDescent="0.2">
      <c r="N302" s="156"/>
      <c r="O302" s="159"/>
      <c r="W302" s="156"/>
      <c r="X302" s="156"/>
      <c r="AA302" s="8"/>
      <c r="AB302" s="55"/>
      <c r="AC302" s="55"/>
      <c r="AD302" s="56"/>
      <c r="AE302" s="55"/>
      <c r="AF302" s="56"/>
      <c r="AG302" s="56"/>
      <c r="AH302" s="56"/>
      <c r="AI302" s="56"/>
      <c r="AJ302" s="56"/>
      <c r="AK302" s="55"/>
      <c r="AL302" s="55"/>
      <c r="AM302" s="55"/>
      <c r="AN302" s="55"/>
      <c r="AO302" s="55"/>
      <c r="AP302" s="55"/>
      <c r="AQ302" s="55"/>
      <c r="AR302" s="55"/>
      <c r="AS302" s="57"/>
      <c r="AT302" s="55"/>
      <c r="AU302" s="58"/>
    </row>
    <row r="303" spans="14:47" ht="15.75" customHeight="1" x14ac:dyDescent="0.2">
      <c r="N303" s="156"/>
      <c r="O303" s="159"/>
      <c r="W303" s="156"/>
      <c r="X303" s="156"/>
      <c r="AA303" s="8"/>
      <c r="AB303" s="55"/>
      <c r="AC303" s="55"/>
      <c r="AD303" s="56"/>
      <c r="AE303" s="55"/>
      <c r="AF303" s="56"/>
      <c r="AG303" s="56"/>
      <c r="AH303" s="56"/>
      <c r="AI303" s="56"/>
      <c r="AJ303" s="56"/>
      <c r="AK303" s="55"/>
      <c r="AL303" s="55"/>
      <c r="AM303" s="55"/>
      <c r="AN303" s="55"/>
      <c r="AO303" s="55"/>
      <c r="AP303" s="55"/>
      <c r="AQ303" s="55"/>
      <c r="AR303" s="55"/>
      <c r="AS303" s="57"/>
      <c r="AT303" s="55"/>
      <c r="AU303" s="58"/>
    </row>
    <row r="304" spans="14:47" ht="15.75" customHeight="1" x14ac:dyDescent="0.2">
      <c r="N304" s="156"/>
      <c r="O304" s="159"/>
      <c r="W304" s="156"/>
      <c r="X304" s="156"/>
      <c r="AA304" s="8"/>
      <c r="AB304" s="55"/>
      <c r="AC304" s="55"/>
      <c r="AD304" s="56"/>
      <c r="AE304" s="55"/>
      <c r="AF304" s="56"/>
      <c r="AG304" s="56"/>
      <c r="AH304" s="56"/>
      <c r="AI304" s="56"/>
      <c r="AJ304" s="56"/>
      <c r="AK304" s="55"/>
      <c r="AL304" s="55"/>
      <c r="AM304" s="55"/>
      <c r="AN304" s="55"/>
      <c r="AO304" s="55"/>
      <c r="AP304" s="55"/>
      <c r="AQ304" s="55"/>
      <c r="AR304" s="55"/>
      <c r="AS304" s="57"/>
      <c r="AT304" s="55"/>
      <c r="AU304" s="58"/>
    </row>
    <row r="305" spans="14:47" ht="15.75" customHeight="1" x14ac:dyDescent="0.2">
      <c r="N305" s="156"/>
      <c r="O305" s="159"/>
      <c r="W305" s="156"/>
      <c r="X305" s="156"/>
      <c r="AA305" s="8"/>
      <c r="AB305" s="55"/>
      <c r="AC305" s="55"/>
      <c r="AD305" s="56"/>
      <c r="AE305" s="55"/>
      <c r="AF305" s="56"/>
      <c r="AG305" s="56"/>
      <c r="AH305" s="56"/>
      <c r="AI305" s="56"/>
      <c r="AJ305" s="56"/>
      <c r="AK305" s="55"/>
      <c r="AL305" s="55"/>
      <c r="AM305" s="55"/>
      <c r="AN305" s="55"/>
      <c r="AO305" s="55"/>
      <c r="AP305" s="55"/>
      <c r="AQ305" s="55"/>
      <c r="AR305" s="55"/>
      <c r="AS305" s="57"/>
      <c r="AT305" s="55"/>
      <c r="AU305" s="58"/>
    </row>
    <row r="306" spans="14:47" ht="15.75" customHeight="1" x14ac:dyDescent="0.2">
      <c r="N306" s="156"/>
      <c r="O306" s="159"/>
      <c r="W306" s="156"/>
      <c r="X306" s="156"/>
      <c r="AA306" s="8"/>
      <c r="AB306" s="55"/>
      <c r="AC306" s="55"/>
      <c r="AD306" s="56"/>
      <c r="AE306" s="55"/>
      <c r="AF306" s="56"/>
      <c r="AG306" s="56"/>
      <c r="AH306" s="56"/>
      <c r="AI306" s="56"/>
      <c r="AJ306" s="56"/>
      <c r="AK306" s="55"/>
      <c r="AL306" s="55"/>
      <c r="AM306" s="55"/>
      <c r="AN306" s="55"/>
      <c r="AO306" s="55"/>
      <c r="AP306" s="55"/>
      <c r="AQ306" s="55"/>
      <c r="AR306" s="55"/>
      <c r="AS306" s="57"/>
      <c r="AT306" s="55"/>
      <c r="AU306" s="58"/>
    </row>
    <row r="307" spans="14:47" ht="15.75" customHeight="1" x14ac:dyDescent="0.2">
      <c r="N307" s="156"/>
      <c r="O307" s="156"/>
      <c r="W307" s="156"/>
      <c r="X307" s="156"/>
      <c r="AA307" s="8"/>
      <c r="AB307" s="55"/>
      <c r="AC307" s="55"/>
      <c r="AD307" s="56"/>
      <c r="AE307" s="55"/>
      <c r="AF307" s="56"/>
      <c r="AG307" s="56"/>
      <c r="AH307" s="56"/>
      <c r="AI307" s="56"/>
      <c r="AJ307" s="56"/>
      <c r="AK307" s="55"/>
      <c r="AL307" s="55"/>
      <c r="AM307" s="55"/>
      <c r="AN307" s="55"/>
      <c r="AO307" s="55"/>
      <c r="AP307" s="55"/>
      <c r="AQ307" s="55"/>
      <c r="AR307" s="55"/>
      <c r="AS307" s="57"/>
      <c r="AT307" s="55"/>
      <c r="AU307" s="58"/>
    </row>
    <row r="308" spans="14:47" ht="15.75" customHeight="1" x14ac:dyDescent="0.2">
      <c r="N308" s="156"/>
      <c r="O308" s="159"/>
      <c r="W308" s="156"/>
      <c r="X308" s="156"/>
      <c r="AA308" s="8"/>
      <c r="AB308" s="55"/>
      <c r="AC308" s="55"/>
      <c r="AD308" s="56"/>
      <c r="AE308" s="55"/>
      <c r="AF308" s="56"/>
      <c r="AG308" s="56"/>
      <c r="AH308" s="56"/>
      <c r="AI308" s="56"/>
      <c r="AJ308" s="56"/>
      <c r="AK308" s="55"/>
      <c r="AL308" s="55"/>
      <c r="AM308" s="55"/>
      <c r="AN308" s="55"/>
      <c r="AO308" s="55"/>
      <c r="AP308" s="55"/>
      <c r="AQ308" s="55"/>
      <c r="AR308" s="55"/>
      <c r="AS308" s="57"/>
      <c r="AT308" s="55"/>
      <c r="AU308" s="58"/>
    </row>
    <row r="309" spans="14:47" ht="15.75" customHeight="1" x14ac:dyDescent="0.2">
      <c r="N309" s="156"/>
      <c r="O309" s="159"/>
      <c r="W309" s="156"/>
      <c r="X309" s="156"/>
      <c r="AA309" s="8"/>
      <c r="AB309" s="55"/>
      <c r="AC309" s="55"/>
      <c r="AD309" s="56"/>
      <c r="AE309" s="55"/>
      <c r="AF309" s="56"/>
      <c r="AG309" s="56"/>
      <c r="AH309" s="56"/>
      <c r="AI309" s="56"/>
      <c r="AJ309" s="56"/>
      <c r="AK309" s="55"/>
      <c r="AL309" s="55"/>
      <c r="AM309" s="55"/>
      <c r="AN309" s="55"/>
      <c r="AO309" s="55"/>
      <c r="AP309" s="55"/>
      <c r="AQ309" s="55"/>
      <c r="AR309" s="55"/>
      <c r="AS309" s="57"/>
      <c r="AT309" s="55"/>
      <c r="AU309" s="58"/>
    </row>
    <row r="310" spans="14:47" ht="15.75" customHeight="1" x14ac:dyDescent="0.2">
      <c r="N310" s="156"/>
      <c r="O310" s="156"/>
      <c r="W310" s="156"/>
      <c r="X310" s="156"/>
      <c r="AA310" s="8"/>
      <c r="AB310" s="55"/>
      <c r="AC310" s="55"/>
      <c r="AD310" s="56"/>
      <c r="AE310" s="55"/>
      <c r="AF310" s="56"/>
      <c r="AG310" s="56"/>
      <c r="AH310" s="56"/>
      <c r="AI310" s="56"/>
      <c r="AJ310" s="56"/>
      <c r="AK310" s="55"/>
      <c r="AL310" s="55"/>
      <c r="AM310" s="55"/>
      <c r="AN310" s="55"/>
      <c r="AO310" s="55"/>
      <c r="AP310" s="55"/>
      <c r="AQ310" s="55"/>
      <c r="AR310" s="55"/>
      <c r="AS310" s="57"/>
      <c r="AT310" s="55"/>
      <c r="AU310" s="58"/>
    </row>
    <row r="311" spans="14:47" ht="15.75" customHeight="1" x14ac:dyDescent="0.2">
      <c r="N311" s="156"/>
      <c r="O311" s="159"/>
      <c r="W311" s="156"/>
      <c r="X311" s="156"/>
      <c r="AA311" s="8"/>
      <c r="AB311" s="55"/>
      <c r="AC311" s="55"/>
      <c r="AD311" s="56"/>
      <c r="AE311" s="55"/>
      <c r="AF311" s="56"/>
      <c r="AG311" s="56"/>
      <c r="AH311" s="56"/>
      <c r="AI311" s="56"/>
      <c r="AJ311" s="56"/>
      <c r="AK311" s="55"/>
      <c r="AL311" s="55"/>
      <c r="AM311" s="55"/>
      <c r="AN311" s="55"/>
      <c r="AO311" s="55"/>
      <c r="AP311" s="55"/>
      <c r="AQ311" s="55"/>
      <c r="AR311" s="55"/>
      <c r="AS311" s="57"/>
      <c r="AT311" s="55"/>
      <c r="AU311" s="58"/>
    </row>
    <row r="312" spans="14:47" ht="15.75" customHeight="1" x14ac:dyDescent="0.2">
      <c r="N312" s="156"/>
      <c r="O312" s="159"/>
      <c r="W312" s="156"/>
      <c r="X312" s="156"/>
      <c r="AA312" s="8"/>
      <c r="AB312" s="55"/>
      <c r="AC312" s="55"/>
      <c r="AD312" s="56"/>
      <c r="AE312" s="55"/>
      <c r="AF312" s="56"/>
      <c r="AG312" s="56"/>
      <c r="AH312" s="56"/>
      <c r="AI312" s="56"/>
      <c r="AJ312" s="56"/>
      <c r="AK312" s="55"/>
      <c r="AL312" s="55"/>
      <c r="AM312" s="55"/>
      <c r="AN312" s="55"/>
      <c r="AO312" s="55"/>
      <c r="AP312" s="55"/>
      <c r="AQ312" s="55"/>
      <c r="AR312" s="55"/>
      <c r="AS312" s="57"/>
      <c r="AT312" s="55"/>
      <c r="AU312" s="58"/>
    </row>
    <row r="313" spans="14:47" ht="15.75" customHeight="1" x14ac:dyDescent="0.2">
      <c r="N313" s="156"/>
      <c r="O313" s="159"/>
      <c r="W313" s="156"/>
      <c r="X313" s="156"/>
      <c r="AA313" s="8"/>
      <c r="AB313" s="55"/>
      <c r="AC313" s="55"/>
      <c r="AD313" s="56"/>
      <c r="AE313" s="55"/>
      <c r="AF313" s="56"/>
      <c r="AG313" s="56"/>
      <c r="AH313" s="56"/>
      <c r="AI313" s="56"/>
      <c r="AJ313" s="56"/>
      <c r="AK313" s="55"/>
      <c r="AL313" s="55"/>
      <c r="AM313" s="55"/>
      <c r="AN313" s="55"/>
      <c r="AO313" s="55"/>
      <c r="AP313" s="55"/>
      <c r="AQ313" s="55"/>
      <c r="AR313" s="55"/>
      <c r="AS313" s="57"/>
      <c r="AT313" s="55"/>
      <c r="AU313" s="58"/>
    </row>
    <row r="314" spans="14:47" ht="15.75" customHeight="1" x14ac:dyDescent="0.2">
      <c r="N314" s="156"/>
      <c r="O314" s="159"/>
      <c r="W314" s="156"/>
      <c r="X314" s="156"/>
      <c r="AA314" s="8"/>
      <c r="AB314" s="55"/>
      <c r="AC314" s="55"/>
      <c r="AD314" s="56"/>
      <c r="AE314" s="55"/>
      <c r="AF314" s="56"/>
      <c r="AG314" s="56"/>
      <c r="AH314" s="56"/>
      <c r="AI314" s="56"/>
      <c r="AJ314" s="56"/>
      <c r="AK314" s="55"/>
      <c r="AL314" s="55"/>
      <c r="AM314" s="55"/>
      <c r="AN314" s="55"/>
      <c r="AO314" s="55"/>
      <c r="AP314" s="55"/>
      <c r="AQ314" s="55"/>
      <c r="AR314" s="55"/>
      <c r="AS314" s="57"/>
      <c r="AT314" s="55"/>
      <c r="AU314" s="58"/>
    </row>
    <row r="315" spans="14:47" ht="15.75" customHeight="1" x14ac:dyDescent="0.2">
      <c r="N315" s="156"/>
      <c r="O315" s="159"/>
      <c r="W315" s="156"/>
      <c r="X315" s="156"/>
      <c r="AA315" s="8"/>
      <c r="AB315" s="55"/>
      <c r="AC315" s="55"/>
      <c r="AD315" s="56"/>
      <c r="AE315" s="55"/>
      <c r="AF315" s="56"/>
      <c r="AG315" s="56"/>
      <c r="AH315" s="56"/>
      <c r="AI315" s="56"/>
      <c r="AJ315" s="56"/>
      <c r="AK315" s="55"/>
      <c r="AL315" s="55"/>
      <c r="AM315" s="55"/>
      <c r="AN315" s="55"/>
      <c r="AO315" s="55"/>
      <c r="AP315" s="55"/>
      <c r="AQ315" s="55"/>
      <c r="AR315" s="55"/>
      <c r="AS315" s="57"/>
      <c r="AT315" s="55"/>
      <c r="AU315" s="58"/>
    </row>
    <row r="316" spans="14:47" ht="15.75" customHeight="1" x14ac:dyDescent="0.2">
      <c r="N316" s="156"/>
      <c r="O316" s="159"/>
      <c r="W316" s="156"/>
      <c r="X316" s="156"/>
      <c r="AA316" s="8"/>
      <c r="AB316" s="55"/>
      <c r="AC316" s="55"/>
      <c r="AD316" s="56"/>
      <c r="AE316" s="55"/>
      <c r="AF316" s="56"/>
      <c r="AG316" s="56"/>
      <c r="AH316" s="56"/>
      <c r="AI316" s="56"/>
      <c r="AJ316" s="56"/>
      <c r="AK316" s="55"/>
      <c r="AL316" s="55"/>
      <c r="AM316" s="55"/>
      <c r="AN316" s="55"/>
      <c r="AO316" s="55"/>
      <c r="AP316" s="55"/>
      <c r="AQ316" s="55"/>
      <c r="AR316" s="55"/>
      <c r="AS316" s="57"/>
      <c r="AT316" s="55"/>
      <c r="AU316" s="58"/>
    </row>
    <row r="317" spans="14:47" ht="15.75" customHeight="1" x14ac:dyDescent="0.2">
      <c r="N317" s="156"/>
      <c r="O317" s="159"/>
      <c r="W317" s="156"/>
      <c r="X317" s="156"/>
      <c r="AA317" s="8"/>
      <c r="AB317" s="55"/>
      <c r="AC317" s="55"/>
      <c r="AD317" s="56"/>
      <c r="AE317" s="55"/>
      <c r="AF317" s="56"/>
      <c r="AG317" s="56"/>
      <c r="AH317" s="56"/>
      <c r="AI317" s="56"/>
      <c r="AJ317" s="56"/>
      <c r="AK317" s="55"/>
      <c r="AL317" s="55"/>
      <c r="AM317" s="55"/>
      <c r="AN317" s="55"/>
      <c r="AO317" s="55"/>
      <c r="AP317" s="55"/>
      <c r="AQ317" s="55"/>
      <c r="AR317" s="55"/>
      <c r="AS317" s="57"/>
      <c r="AT317" s="55"/>
      <c r="AU317" s="58"/>
    </row>
    <row r="318" spans="14:47" ht="15.75" customHeight="1" x14ac:dyDescent="0.2">
      <c r="N318" s="156"/>
      <c r="O318" s="159"/>
      <c r="W318" s="156"/>
      <c r="X318" s="156"/>
      <c r="AA318" s="8"/>
      <c r="AB318" s="55"/>
      <c r="AC318" s="55"/>
      <c r="AD318" s="56"/>
      <c r="AE318" s="55"/>
      <c r="AF318" s="56"/>
      <c r="AG318" s="56"/>
      <c r="AH318" s="56"/>
      <c r="AI318" s="56"/>
      <c r="AJ318" s="56"/>
      <c r="AK318" s="55"/>
      <c r="AL318" s="55"/>
      <c r="AM318" s="55"/>
      <c r="AN318" s="55"/>
      <c r="AO318" s="55"/>
      <c r="AP318" s="55"/>
      <c r="AQ318" s="55"/>
      <c r="AR318" s="55"/>
      <c r="AS318" s="57"/>
      <c r="AT318" s="55"/>
      <c r="AU318" s="58"/>
    </row>
    <row r="319" spans="14:47" ht="15.75" customHeight="1" x14ac:dyDescent="0.2">
      <c r="N319" s="156"/>
      <c r="O319" s="159"/>
      <c r="W319" s="156"/>
      <c r="X319" s="156"/>
      <c r="AA319" s="8"/>
      <c r="AB319" s="55"/>
      <c r="AC319" s="55"/>
      <c r="AD319" s="56"/>
      <c r="AE319" s="55"/>
      <c r="AF319" s="56"/>
      <c r="AG319" s="56"/>
      <c r="AH319" s="56"/>
      <c r="AI319" s="56"/>
      <c r="AJ319" s="56"/>
      <c r="AK319" s="55"/>
      <c r="AL319" s="55"/>
      <c r="AM319" s="55"/>
      <c r="AN319" s="55"/>
      <c r="AO319" s="55"/>
      <c r="AP319" s="55"/>
      <c r="AQ319" s="55"/>
      <c r="AR319" s="55"/>
      <c r="AS319" s="57"/>
      <c r="AT319" s="55"/>
      <c r="AU319" s="58"/>
    </row>
    <row r="320" spans="14:47" ht="15.75" customHeight="1" x14ac:dyDescent="0.2">
      <c r="AA320" s="8"/>
      <c r="AB320" s="55"/>
      <c r="AC320" s="55"/>
      <c r="AD320" s="56"/>
      <c r="AE320" s="55"/>
      <c r="AF320" s="56"/>
      <c r="AG320" s="56"/>
      <c r="AH320" s="56"/>
      <c r="AI320" s="56"/>
      <c r="AJ320" s="56"/>
      <c r="AK320" s="55"/>
      <c r="AL320" s="55"/>
      <c r="AM320" s="55"/>
      <c r="AN320" s="55"/>
      <c r="AO320" s="55"/>
      <c r="AP320" s="55"/>
      <c r="AQ320" s="55"/>
      <c r="AR320" s="55"/>
      <c r="AS320" s="57"/>
      <c r="AT320" s="55"/>
      <c r="AU320" s="58"/>
    </row>
    <row r="321" spans="27:47" ht="15.75" customHeight="1" x14ac:dyDescent="0.2">
      <c r="AA321" s="8"/>
      <c r="AB321" s="55"/>
      <c r="AC321" s="55"/>
      <c r="AD321" s="56"/>
      <c r="AE321" s="55"/>
      <c r="AF321" s="56"/>
      <c r="AG321" s="56"/>
      <c r="AH321" s="56"/>
      <c r="AI321" s="56"/>
      <c r="AJ321" s="56"/>
      <c r="AK321" s="55"/>
      <c r="AL321" s="55"/>
      <c r="AM321" s="55"/>
      <c r="AN321" s="55"/>
      <c r="AO321" s="55"/>
      <c r="AP321" s="55"/>
      <c r="AQ321" s="55"/>
      <c r="AR321" s="55"/>
      <c r="AS321" s="57"/>
      <c r="AT321" s="55"/>
      <c r="AU321" s="58"/>
    </row>
    <row r="322" spans="27:47" ht="15.75" customHeight="1" x14ac:dyDescent="0.2">
      <c r="AA322" s="8"/>
      <c r="AB322" s="55"/>
      <c r="AC322" s="55"/>
      <c r="AD322" s="56"/>
      <c r="AE322" s="55"/>
      <c r="AF322" s="56"/>
      <c r="AG322" s="56"/>
      <c r="AH322" s="56"/>
      <c r="AI322" s="56"/>
      <c r="AJ322" s="56"/>
      <c r="AK322" s="55"/>
      <c r="AL322" s="55"/>
      <c r="AM322" s="55"/>
      <c r="AN322" s="55"/>
      <c r="AO322" s="55"/>
      <c r="AP322" s="55"/>
      <c r="AQ322" s="55"/>
      <c r="AR322" s="55"/>
      <c r="AS322" s="57"/>
      <c r="AT322" s="55"/>
      <c r="AU322" s="58"/>
    </row>
    <row r="323" spans="27:47" ht="15.75" customHeight="1" x14ac:dyDescent="0.2">
      <c r="AA323" s="8"/>
      <c r="AB323" s="55"/>
      <c r="AC323" s="55"/>
      <c r="AD323" s="56"/>
      <c r="AE323" s="55"/>
      <c r="AF323" s="56"/>
      <c r="AG323" s="56"/>
      <c r="AH323" s="56"/>
      <c r="AI323" s="56"/>
      <c r="AJ323" s="56"/>
      <c r="AK323" s="55"/>
      <c r="AL323" s="55"/>
      <c r="AM323" s="55"/>
      <c r="AN323" s="55"/>
      <c r="AO323" s="55"/>
      <c r="AP323" s="55"/>
      <c r="AQ323" s="55"/>
      <c r="AR323" s="55"/>
      <c r="AS323" s="57"/>
      <c r="AT323" s="55"/>
      <c r="AU323" s="58"/>
    </row>
    <row r="324" spans="27:47" ht="15.75" customHeight="1" x14ac:dyDescent="0.2">
      <c r="AA324" s="8"/>
      <c r="AB324" s="55"/>
      <c r="AC324" s="55"/>
      <c r="AD324" s="56"/>
      <c r="AE324" s="55"/>
      <c r="AF324" s="56"/>
      <c r="AG324" s="56"/>
      <c r="AH324" s="56"/>
      <c r="AI324" s="56"/>
      <c r="AJ324" s="56"/>
      <c r="AK324" s="55"/>
      <c r="AL324" s="55"/>
      <c r="AM324" s="55"/>
      <c r="AN324" s="55"/>
      <c r="AO324" s="55"/>
      <c r="AP324" s="55"/>
      <c r="AQ324" s="55"/>
      <c r="AR324" s="55"/>
      <c r="AS324" s="57"/>
      <c r="AT324" s="55"/>
      <c r="AU324" s="58"/>
    </row>
    <row r="325" spans="27:47" ht="15.75" customHeight="1" x14ac:dyDescent="0.2">
      <c r="AA325" s="8"/>
      <c r="AB325" s="55"/>
      <c r="AC325" s="55"/>
      <c r="AD325" s="56"/>
      <c r="AE325" s="55"/>
      <c r="AF325" s="56"/>
      <c r="AG325" s="56"/>
      <c r="AH325" s="56"/>
      <c r="AI325" s="56"/>
      <c r="AJ325" s="56"/>
      <c r="AK325" s="55"/>
      <c r="AL325" s="55"/>
      <c r="AM325" s="55"/>
      <c r="AN325" s="55"/>
      <c r="AO325" s="55"/>
      <c r="AP325" s="55"/>
      <c r="AQ325" s="55"/>
      <c r="AR325" s="55"/>
      <c r="AS325" s="57"/>
      <c r="AT325" s="55"/>
      <c r="AU325" s="58"/>
    </row>
    <row r="326" spans="27:47" ht="15.75" customHeight="1" x14ac:dyDescent="0.2">
      <c r="AA326" s="8"/>
      <c r="AB326" s="55"/>
      <c r="AC326" s="55"/>
      <c r="AD326" s="56"/>
      <c r="AE326" s="55"/>
      <c r="AF326" s="56"/>
      <c r="AG326" s="56"/>
      <c r="AH326" s="56"/>
      <c r="AI326" s="56"/>
      <c r="AJ326" s="56"/>
      <c r="AK326" s="55"/>
      <c r="AL326" s="55"/>
      <c r="AM326" s="55"/>
      <c r="AN326" s="55"/>
      <c r="AO326" s="55"/>
      <c r="AP326" s="55"/>
      <c r="AQ326" s="55"/>
      <c r="AR326" s="55"/>
      <c r="AS326" s="57"/>
      <c r="AT326" s="55"/>
      <c r="AU326" s="58"/>
    </row>
    <row r="327" spans="27:47" ht="15.75" customHeight="1" x14ac:dyDescent="0.2">
      <c r="AA327" s="8"/>
      <c r="AB327" s="55"/>
      <c r="AC327" s="55"/>
      <c r="AD327" s="56"/>
      <c r="AE327" s="55"/>
      <c r="AF327" s="56"/>
      <c r="AG327" s="56"/>
      <c r="AH327" s="56"/>
      <c r="AI327" s="56"/>
      <c r="AJ327" s="56"/>
      <c r="AK327" s="55"/>
      <c r="AL327" s="55"/>
      <c r="AM327" s="55"/>
      <c r="AN327" s="55"/>
      <c r="AO327" s="55"/>
      <c r="AP327" s="55"/>
      <c r="AQ327" s="55"/>
      <c r="AR327" s="55"/>
      <c r="AS327" s="57"/>
      <c r="AT327" s="55"/>
      <c r="AU327" s="58"/>
    </row>
    <row r="328" spans="27:47" ht="15.75" customHeight="1" x14ac:dyDescent="0.2">
      <c r="AA328" s="8"/>
      <c r="AB328" s="55"/>
      <c r="AC328" s="55"/>
      <c r="AD328" s="56"/>
      <c r="AE328" s="55"/>
      <c r="AF328" s="56"/>
      <c r="AG328" s="56"/>
      <c r="AH328" s="56"/>
      <c r="AI328" s="56"/>
      <c r="AJ328" s="56"/>
      <c r="AK328" s="55"/>
      <c r="AL328" s="55"/>
      <c r="AM328" s="55"/>
      <c r="AN328" s="55"/>
      <c r="AO328" s="55"/>
      <c r="AP328" s="55"/>
      <c r="AQ328" s="55"/>
      <c r="AR328" s="55"/>
      <c r="AS328" s="57"/>
      <c r="AT328" s="55"/>
      <c r="AU328" s="58"/>
    </row>
    <row r="329" spans="27:47" ht="15.75" customHeight="1" x14ac:dyDescent="0.2">
      <c r="AA329" s="8"/>
      <c r="AB329" s="55"/>
      <c r="AC329" s="55"/>
      <c r="AD329" s="56"/>
      <c r="AE329" s="55"/>
      <c r="AF329" s="56"/>
      <c r="AG329" s="56"/>
      <c r="AH329" s="56"/>
      <c r="AI329" s="56"/>
      <c r="AJ329" s="56"/>
      <c r="AK329" s="55"/>
      <c r="AL329" s="55"/>
      <c r="AM329" s="55"/>
      <c r="AN329" s="55"/>
      <c r="AO329" s="55"/>
      <c r="AP329" s="55"/>
      <c r="AQ329" s="55"/>
      <c r="AR329" s="55"/>
      <c r="AS329" s="57"/>
      <c r="AT329" s="55"/>
      <c r="AU329" s="58"/>
    </row>
    <row r="330" spans="27:47" ht="15.75" customHeight="1" x14ac:dyDescent="0.2">
      <c r="AA330" s="8"/>
      <c r="AB330" s="55"/>
      <c r="AC330" s="55"/>
      <c r="AD330" s="56"/>
      <c r="AE330" s="55"/>
      <c r="AF330" s="56"/>
      <c r="AG330" s="56"/>
      <c r="AH330" s="56"/>
      <c r="AI330" s="56"/>
      <c r="AJ330" s="56"/>
      <c r="AK330" s="55"/>
      <c r="AL330" s="55"/>
      <c r="AM330" s="55"/>
      <c r="AN330" s="55"/>
      <c r="AO330" s="55"/>
      <c r="AP330" s="55"/>
      <c r="AQ330" s="55"/>
      <c r="AR330" s="55"/>
      <c r="AS330" s="57"/>
      <c r="AT330" s="55"/>
      <c r="AU330" s="58"/>
    </row>
    <row r="331" spans="27:47" ht="15.75" customHeight="1" x14ac:dyDescent="0.2">
      <c r="AA331" s="8"/>
      <c r="AB331" s="55"/>
      <c r="AC331" s="55"/>
      <c r="AD331" s="56"/>
      <c r="AE331" s="55"/>
      <c r="AF331" s="56"/>
      <c r="AG331" s="56"/>
      <c r="AH331" s="56"/>
      <c r="AI331" s="56"/>
      <c r="AJ331" s="56"/>
      <c r="AK331" s="55"/>
      <c r="AL331" s="55"/>
      <c r="AM331" s="55"/>
      <c r="AN331" s="55"/>
      <c r="AO331" s="55"/>
      <c r="AP331" s="55"/>
      <c r="AQ331" s="55"/>
      <c r="AR331" s="55"/>
      <c r="AS331" s="57"/>
      <c r="AT331" s="55"/>
      <c r="AU331" s="58"/>
    </row>
    <row r="332" spans="27:47" ht="15.75" customHeight="1" x14ac:dyDescent="0.2">
      <c r="AA332" s="8"/>
      <c r="AB332" s="55"/>
      <c r="AC332" s="55"/>
      <c r="AD332" s="56"/>
      <c r="AE332" s="55"/>
      <c r="AF332" s="56"/>
      <c r="AG332" s="56"/>
      <c r="AH332" s="56"/>
      <c r="AI332" s="56"/>
      <c r="AJ332" s="56"/>
      <c r="AK332" s="55"/>
      <c r="AL332" s="55"/>
      <c r="AM332" s="55"/>
      <c r="AN332" s="55"/>
      <c r="AO332" s="55"/>
      <c r="AP332" s="55"/>
      <c r="AQ332" s="55"/>
      <c r="AR332" s="55"/>
      <c r="AS332" s="57"/>
      <c r="AT332" s="55"/>
      <c r="AU332" s="58"/>
    </row>
    <row r="333" spans="27:47" ht="15.75" customHeight="1" x14ac:dyDescent="0.2">
      <c r="AA333" s="8"/>
      <c r="AB333" s="55"/>
      <c r="AC333" s="55"/>
      <c r="AD333" s="56"/>
      <c r="AE333" s="55"/>
      <c r="AF333" s="56"/>
      <c r="AG333" s="56"/>
      <c r="AH333" s="56"/>
      <c r="AI333" s="56"/>
      <c r="AJ333" s="56"/>
      <c r="AK333" s="55"/>
      <c r="AL333" s="55"/>
      <c r="AM333" s="55"/>
      <c r="AN333" s="55"/>
      <c r="AO333" s="55"/>
      <c r="AP333" s="55"/>
      <c r="AQ333" s="55"/>
      <c r="AR333" s="55"/>
      <c r="AS333" s="57"/>
      <c r="AT333" s="55"/>
      <c r="AU333" s="58"/>
    </row>
    <row r="334" spans="27:47" ht="15.75" customHeight="1" x14ac:dyDescent="0.2">
      <c r="AA334" s="8"/>
      <c r="AB334" s="55"/>
      <c r="AC334" s="55"/>
      <c r="AD334" s="56"/>
      <c r="AE334" s="55"/>
      <c r="AF334" s="56"/>
      <c r="AG334" s="56"/>
      <c r="AH334" s="56"/>
      <c r="AI334" s="56"/>
      <c r="AJ334" s="56"/>
      <c r="AK334" s="55"/>
      <c r="AL334" s="55"/>
      <c r="AM334" s="55"/>
      <c r="AN334" s="55"/>
      <c r="AO334" s="55"/>
      <c r="AP334" s="55"/>
      <c r="AQ334" s="55"/>
      <c r="AR334" s="55"/>
      <c r="AS334" s="57"/>
      <c r="AT334" s="55"/>
      <c r="AU334" s="58"/>
    </row>
    <row r="335" spans="27:47" ht="15.75" customHeight="1" x14ac:dyDescent="0.2">
      <c r="AA335" s="8"/>
      <c r="AB335" s="55"/>
      <c r="AC335" s="55"/>
      <c r="AD335" s="56"/>
      <c r="AE335" s="55"/>
      <c r="AF335" s="56"/>
      <c r="AG335" s="56"/>
      <c r="AH335" s="56"/>
      <c r="AI335" s="56"/>
      <c r="AJ335" s="56"/>
      <c r="AK335" s="55"/>
      <c r="AL335" s="55"/>
      <c r="AM335" s="55"/>
      <c r="AN335" s="55"/>
      <c r="AO335" s="55"/>
      <c r="AP335" s="55"/>
      <c r="AQ335" s="55"/>
      <c r="AR335" s="55"/>
      <c r="AS335" s="57"/>
      <c r="AT335" s="55"/>
      <c r="AU335" s="58"/>
    </row>
    <row r="336" spans="27:47" ht="15.75" customHeight="1" x14ac:dyDescent="0.2">
      <c r="AA336" s="8"/>
      <c r="AB336" s="55"/>
      <c r="AC336" s="55"/>
      <c r="AD336" s="56"/>
      <c r="AE336" s="55"/>
      <c r="AF336" s="56"/>
      <c r="AG336" s="56"/>
      <c r="AH336" s="56"/>
      <c r="AI336" s="56"/>
      <c r="AJ336" s="56"/>
      <c r="AK336" s="55"/>
      <c r="AL336" s="55"/>
      <c r="AM336" s="55"/>
      <c r="AN336" s="55"/>
      <c r="AO336" s="55"/>
      <c r="AP336" s="55"/>
      <c r="AQ336" s="55"/>
      <c r="AR336" s="55"/>
      <c r="AS336" s="57"/>
      <c r="AT336" s="55"/>
      <c r="AU336" s="58"/>
    </row>
    <row r="337" spans="27:47" ht="15.75" customHeight="1" x14ac:dyDescent="0.2">
      <c r="AA337" s="8"/>
      <c r="AB337" s="55"/>
      <c r="AC337" s="55"/>
      <c r="AD337" s="56"/>
      <c r="AE337" s="55"/>
      <c r="AF337" s="56"/>
      <c r="AG337" s="56"/>
      <c r="AH337" s="56"/>
      <c r="AI337" s="56"/>
      <c r="AJ337" s="56"/>
      <c r="AK337" s="55"/>
      <c r="AL337" s="55"/>
      <c r="AM337" s="55"/>
      <c r="AN337" s="55"/>
      <c r="AO337" s="55"/>
      <c r="AP337" s="55"/>
      <c r="AQ337" s="55"/>
      <c r="AR337" s="55"/>
      <c r="AS337" s="57"/>
      <c r="AT337" s="55"/>
      <c r="AU337" s="58"/>
    </row>
    <row r="338" spans="27:47" ht="15.75" customHeight="1" x14ac:dyDescent="0.2">
      <c r="AA338" s="8"/>
      <c r="AB338" s="55"/>
      <c r="AC338" s="55"/>
      <c r="AD338" s="56"/>
      <c r="AE338" s="55"/>
      <c r="AF338" s="56"/>
      <c r="AG338" s="56"/>
      <c r="AH338" s="56"/>
      <c r="AI338" s="56"/>
      <c r="AJ338" s="56"/>
      <c r="AK338" s="55"/>
      <c r="AL338" s="55"/>
      <c r="AM338" s="55"/>
      <c r="AN338" s="55"/>
      <c r="AO338" s="55"/>
      <c r="AP338" s="55"/>
      <c r="AQ338" s="55"/>
      <c r="AR338" s="55"/>
      <c r="AS338" s="57"/>
      <c r="AT338" s="55"/>
      <c r="AU338" s="58"/>
    </row>
    <row r="339" spans="27:47" ht="15.75" customHeight="1" x14ac:dyDescent="0.2">
      <c r="AA339" s="8"/>
      <c r="AB339" s="55"/>
      <c r="AC339" s="55"/>
      <c r="AD339" s="56"/>
      <c r="AE339" s="55"/>
      <c r="AF339" s="56"/>
      <c r="AG339" s="56"/>
      <c r="AH339" s="56"/>
      <c r="AI339" s="56"/>
      <c r="AJ339" s="56"/>
      <c r="AK339" s="55"/>
      <c r="AL339" s="55"/>
      <c r="AM339" s="55"/>
      <c r="AN339" s="55"/>
      <c r="AO339" s="55"/>
      <c r="AP339" s="55"/>
      <c r="AQ339" s="55"/>
      <c r="AR339" s="55"/>
      <c r="AS339" s="57"/>
      <c r="AT339" s="55"/>
      <c r="AU339" s="58"/>
    </row>
    <row r="340" spans="27:47" ht="15.75" customHeight="1" x14ac:dyDescent="0.2">
      <c r="AA340" s="8"/>
      <c r="AB340" s="55"/>
      <c r="AC340" s="55"/>
      <c r="AD340" s="56"/>
      <c r="AE340" s="55"/>
      <c r="AF340" s="56"/>
      <c r="AG340" s="56"/>
      <c r="AH340" s="56"/>
      <c r="AI340" s="56"/>
      <c r="AJ340" s="56"/>
      <c r="AK340" s="55"/>
      <c r="AL340" s="55"/>
      <c r="AM340" s="55"/>
      <c r="AN340" s="55"/>
      <c r="AO340" s="55"/>
      <c r="AP340" s="55"/>
      <c r="AQ340" s="55"/>
      <c r="AR340" s="55"/>
      <c r="AS340" s="57"/>
      <c r="AT340" s="55"/>
      <c r="AU340" s="58"/>
    </row>
    <row r="341" spans="27:47" ht="15.75" customHeight="1" x14ac:dyDescent="0.2">
      <c r="AA341" s="8"/>
      <c r="AB341" s="55"/>
      <c r="AC341" s="55"/>
      <c r="AD341" s="56"/>
      <c r="AE341" s="55"/>
      <c r="AF341" s="56"/>
      <c r="AG341" s="56"/>
      <c r="AH341" s="56"/>
      <c r="AI341" s="56"/>
      <c r="AJ341" s="56"/>
      <c r="AK341" s="55"/>
      <c r="AL341" s="55"/>
      <c r="AM341" s="55"/>
      <c r="AN341" s="55"/>
      <c r="AO341" s="55"/>
      <c r="AP341" s="55"/>
      <c r="AQ341" s="55"/>
      <c r="AR341" s="55"/>
      <c r="AS341" s="57"/>
      <c r="AT341" s="55"/>
      <c r="AU341" s="58"/>
    </row>
    <row r="342" spans="27:47" ht="15.75" customHeight="1" x14ac:dyDescent="0.2">
      <c r="AA342" s="8"/>
      <c r="AB342" s="55"/>
      <c r="AC342" s="55"/>
      <c r="AD342" s="56"/>
      <c r="AE342" s="55"/>
      <c r="AF342" s="56"/>
      <c r="AG342" s="56"/>
      <c r="AH342" s="56"/>
      <c r="AI342" s="56"/>
      <c r="AJ342" s="56"/>
      <c r="AK342" s="55"/>
      <c r="AL342" s="55"/>
      <c r="AM342" s="55"/>
      <c r="AN342" s="55"/>
      <c r="AO342" s="55"/>
      <c r="AP342" s="55"/>
      <c r="AQ342" s="55"/>
      <c r="AR342" s="55"/>
      <c r="AS342" s="57"/>
      <c r="AT342" s="55"/>
      <c r="AU342" s="58"/>
    </row>
    <row r="343" spans="27:47" ht="15.75" customHeight="1" x14ac:dyDescent="0.2">
      <c r="AA343" s="8"/>
      <c r="AB343" s="55"/>
      <c r="AC343" s="55"/>
      <c r="AD343" s="56"/>
      <c r="AE343" s="55"/>
      <c r="AF343" s="56"/>
      <c r="AG343" s="56"/>
      <c r="AH343" s="56"/>
      <c r="AI343" s="56"/>
      <c r="AJ343" s="56"/>
      <c r="AK343" s="55"/>
      <c r="AL343" s="55"/>
      <c r="AM343" s="55"/>
      <c r="AN343" s="55"/>
      <c r="AO343" s="55"/>
      <c r="AP343" s="55"/>
      <c r="AQ343" s="55"/>
      <c r="AR343" s="55"/>
      <c r="AS343" s="57"/>
      <c r="AT343" s="55"/>
      <c r="AU343" s="58"/>
    </row>
    <row r="344" spans="27:47" ht="15.75" customHeight="1" x14ac:dyDescent="0.2">
      <c r="AA344" s="8"/>
      <c r="AB344" s="55"/>
      <c r="AC344" s="55"/>
      <c r="AD344" s="56"/>
      <c r="AE344" s="55"/>
      <c r="AF344" s="56"/>
      <c r="AG344" s="56"/>
      <c r="AH344" s="56"/>
      <c r="AI344" s="56"/>
      <c r="AJ344" s="56"/>
      <c r="AK344" s="55"/>
      <c r="AL344" s="55"/>
      <c r="AM344" s="55"/>
      <c r="AN344" s="55"/>
      <c r="AO344" s="55"/>
      <c r="AP344" s="55"/>
      <c r="AQ344" s="55"/>
      <c r="AR344" s="55"/>
      <c r="AS344" s="57"/>
      <c r="AT344" s="55"/>
      <c r="AU344" s="58"/>
    </row>
    <row r="345" spans="27:47" ht="15.75" customHeight="1" x14ac:dyDescent="0.2">
      <c r="AA345" s="8"/>
      <c r="AB345" s="55"/>
      <c r="AC345" s="55"/>
      <c r="AD345" s="56"/>
      <c r="AE345" s="55"/>
      <c r="AF345" s="56"/>
      <c r="AG345" s="56"/>
      <c r="AH345" s="56"/>
      <c r="AI345" s="56"/>
      <c r="AJ345" s="56"/>
      <c r="AK345" s="55"/>
      <c r="AL345" s="55"/>
      <c r="AM345" s="55"/>
      <c r="AN345" s="55"/>
      <c r="AO345" s="55"/>
      <c r="AP345" s="55"/>
      <c r="AQ345" s="55"/>
      <c r="AR345" s="55"/>
      <c r="AS345" s="57"/>
      <c r="AT345" s="55"/>
      <c r="AU345" s="58"/>
    </row>
    <row r="346" spans="27:47" ht="15.75" customHeight="1" x14ac:dyDescent="0.2">
      <c r="AA346" s="8"/>
      <c r="AB346" s="55"/>
      <c r="AC346" s="55"/>
      <c r="AD346" s="56"/>
      <c r="AE346" s="55"/>
      <c r="AF346" s="56"/>
      <c r="AG346" s="56"/>
      <c r="AH346" s="56"/>
      <c r="AI346" s="56"/>
      <c r="AJ346" s="56"/>
      <c r="AK346" s="55"/>
      <c r="AL346" s="55"/>
      <c r="AM346" s="55"/>
      <c r="AN346" s="55"/>
      <c r="AO346" s="55"/>
      <c r="AP346" s="55"/>
      <c r="AQ346" s="55"/>
      <c r="AR346" s="55"/>
      <c r="AS346" s="57"/>
      <c r="AT346" s="55"/>
      <c r="AU346" s="58"/>
    </row>
    <row r="347" spans="27:47" ht="15.75" customHeight="1" x14ac:dyDescent="0.2">
      <c r="AA347" s="8"/>
      <c r="AB347" s="55"/>
      <c r="AC347" s="55"/>
      <c r="AD347" s="56"/>
      <c r="AE347" s="55"/>
      <c r="AF347" s="56"/>
      <c r="AG347" s="56"/>
      <c r="AH347" s="56"/>
      <c r="AI347" s="56"/>
      <c r="AJ347" s="56"/>
      <c r="AK347" s="55"/>
      <c r="AL347" s="55"/>
      <c r="AM347" s="55"/>
      <c r="AN347" s="55"/>
      <c r="AO347" s="55"/>
      <c r="AP347" s="55"/>
      <c r="AQ347" s="55"/>
      <c r="AR347" s="55"/>
      <c r="AS347" s="57"/>
      <c r="AT347" s="55"/>
      <c r="AU347" s="58"/>
    </row>
    <row r="348" spans="27:47" ht="15.75" customHeight="1" x14ac:dyDescent="0.2">
      <c r="AA348" s="8"/>
      <c r="AB348" s="55"/>
      <c r="AC348" s="55"/>
      <c r="AD348" s="56"/>
      <c r="AE348" s="55"/>
      <c r="AF348" s="56"/>
      <c r="AG348" s="56"/>
      <c r="AH348" s="56"/>
      <c r="AI348" s="56"/>
      <c r="AJ348" s="56"/>
      <c r="AK348" s="55"/>
      <c r="AL348" s="55"/>
      <c r="AM348" s="55"/>
      <c r="AN348" s="55"/>
      <c r="AO348" s="55"/>
      <c r="AP348" s="55"/>
      <c r="AQ348" s="55"/>
      <c r="AR348" s="55"/>
      <c r="AS348" s="57"/>
      <c r="AT348" s="55"/>
      <c r="AU348" s="58"/>
    </row>
    <row r="349" spans="27:47" ht="15.75" customHeight="1" x14ac:dyDescent="0.2">
      <c r="AA349" s="8"/>
      <c r="AB349" s="55"/>
      <c r="AC349" s="55"/>
      <c r="AD349" s="56"/>
      <c r="AE349" s="55"/>
      <c r="AF349" s="56"/>
      <c r="AG349" s="56"/>
      <c r="AH349" s="56"/>
      <c r="AI349" s="56"/>
      <c r="AJ349" s="56"/>
      <c r="AK349" s="55"/>
      <c r="AL349" s="55"/>
      <c r="AM349" s="55"/>
      <c r="AN349" s="55"/>
      <c r="AO349" s="55"/>
      <c r="AP349" s="55"/>
      <c r="AQ349" s="55"/>
      <c r="AR349" s="55"/>
      <c r="AS349" s="57"/>
      <c r="AT349" s="55"/>
      <c r="AU349" s="58"/>
    </row>
    <row r="350" spans="27:47" ht="15.75" customHeight="1" x14ac:dyDescent="0.2">
      <c r="AA350" s="8"/>
      <c r="AB350" s="55"/>
      <c r="AC350" s="55"/>
      <c r="AD350" s="56"/>
      <c r="AE350" s="55"/>
      <c r="AF350" s="56"/>
      <c r="AG350" s="56"/>
      <c r="AH350" s="56"/>
      <c r="AI350" s="56"/>
      <c r="AJ350" s="56"/>
      <c r="AK350" s="55"/>
      <c r="AL350" s="55"/>
      <c r="AM350" s="55"/>
      <c r="AN350" s="55"/>
      <c r="AO350" s="55"/>
      <c r="AP350" s="55"/>
      <c r="AQ350" s="55"/>
      <c r="AR350" s="55"/>
      <c r="AS350" s="57"/>
      <c r="AT350" s="55"/>
      <c r="AU350" s="58"/>
    </row>
    <row r="351" spans="27:47" ht="15.75" customHeight="1" x14ac:dyDescent="0.2">
      <c r="AA351" s="8"/>
      <c r="AB351" s="55"/>
      <c r="AC351" s="55"/>
      <c r="AD351" s="56"/>
      <c r="AE351" s="55"/>
      <c r="AF351" s="56"/>
      <c r="AG351" s="56"/>
      <c r="AH351" s="56"/>
      <c r="AI351" s="56"/>
      <c r="AJ351" s="56"/>
      <c r="AK351" s="55"/>
      <c r="AL351" s="55"/>
      <c r="AM351" s="55"/>
      <c r="AN351" s="55"/>
      <c r="AO351" s="55"/>
      <c r="AP351" s="55"/>
      <c r="AQ351" s="55"/>
      <c r="AR351" s="55"/>
      <c r="AS351" s="57"/>
      <c r="AT351" s="55"/>
      <c r="AU351" s="58"/>
    </row>
    <row r="352" spans="27:47" ht="15.75" customHeight="1" x14ac:dyDescent="0.2">
      <c r="AA352" s="8"/>
      <c r="AB352" s="55"/>
      <c r="AC352" s="55"/>
      <c r="AD352" s="56"/>
      <c r="AE352" s="55"/>
      <c r="AF352" s="56"/>
      <c r="AG352" s="56"/>
      <c r="AH352" s="56"/>
      <c r="AI352" s="56"/>
      <c r="AJ352" s="56"/>
      <c r="AK352" s="55"/>
      <c r="AL352" s="55"/>
      <c r="AM352" s="55"/>
      <c r="AN352" s="55"/>
      <c r="AO352" s="55"/>
      <c r="AP352" s="55"/>
      <c r="AQ352" s="55"/>
      <c r="AR352" s="55"/>
      <c r="AS352" s="57"/>
      <c r="AT352" s="55"/>
      <c r="AU352" s="58"/>
    </row>
    <row r="353" spans="27:47" ht="15.75" customHeight="1" x14ac:dyDescent="0.2">
      <c r="AA353" s="8"/>
      <c r="AB353" s="55"/>
      <c r="AC353" s="55"/>
      <c r="AD353" s="56"/>
      <c r="AE353" s="55"/>
      <c r="AF353" s="56"/>
      <c r="AG353" s="56"/>
      <c r="AH353" s="56"/>
      <c r="AI353" s="56"/>
      <c r="AJ353" s="56"/>
      <c r="AK353" s="55"/>
      <c r="AL353" s="55"/>
      <c r="AM353" s="55"/>
      <c r="AN353" s="55"/>
      <c r="AO353" s="55"/>
      <c r="AP353" s="55"/>
      <c r="AQ353" s="55"/>
      <c r="AR353" s="55"/>
      <c r="AS353" s="57"/>
      <c r="AT353" s="55"/>
      <c r="AU353" s="58"/>
    </row>
    <row r="354" spans="27:47" ht="15.75" customHeight="1" x14ac:dyDescent="0.2">
      <c r="AA354" s="8"/>
      <c r="AB354" s="55"/>
      <c r="AC354" s="55"/>
      <c r="AD354" s="56"/>
      <c r="AE354" s="55"/>
      <c r="AF354" s="56"/>
      <c r="AG354" s="56"/>
      <c r="AH354" s="56"/>
      <c r="AI354" s="56"/>
      <c r="AJ354" s="56"/>
      <c r="AK354" s="55"/>
      <c r="AL354" s="55"/>
      <c r="AM354" s="55"/>
      <c r="AN354" s="55"/>
      <c r="AO354" s="55"/>
      <c r="AP354" s="55"/>
      <c r="AQ354" s="55"/>
      <c r="AR354" s="55"/>
      <c r="AS354" s="57"/>
      <c r="AT354" s="55"/>
      <c r="AU354" s="58"/>
    </row>
    <row r="355" spans="27:47" ht="15.75" customHeight="1" x14ac:dyDescent="0.2">
      <c r="AA355" s="8"/>
      <c r="AB355" s="55"/>
      <c r="AC355" s="55"/>
      <c r="AD355" s="56"/>
      <c r="AE355" s="55"/>
      <c r="AF355" s="56"/>
      <c r="AG355" s="56"/>
      <c r="AH355" s="56"/>
      <c r="AI355" s="56"/>
      <c r="AJ355" s="56"/>
      <c r="AK355" s="55"/>
      <c r="AL355" s="55"/>
      <c r="AM355" s="55"/>
      <c r="AN355" s="55"/>
      <c r="AO355" s="55"/>
      <c r="AP355" s="55"/>
      <c r="AQ355" s="55"/>
      <c r="AR355" s="55"/>
      <c r="AS355" s="57"/>
      <c r="AT355" s="55"/>
      <c r="AU355" s="58"/>
    </row>
    <row r="356" spans="27:47" ht="15.75" customHeight="1" x14ac:dyDescent="0.2">
      <c r="AA356" s="8"/>
      <c r="AB356" s="55"/>
      <c r="AC356" s="55"/>
      <c r="AD356" s="56"/>
      <c r="AE356" s="55"/>
      <c r="AF356" s="56"/>
      <c r="AG356" s="56"/>
      <c r="AH356" s="56"/>
      <c r="AI356" s="56"/>
      <c r="AJ356" s="56"/>
      <c r="AK356" s="55"/>
      <c r="AL356" s="55"/>
      <c r="AM356" s="55"/>
      <c r="AN356" s="55"/>
      <c r="AO356" s="55"/>
      <c r="AP356" s="55"/>
      <c r="AQ356" s="55"/>
      <c r="AR356" s="55"/>
      <c r="AS356" s="57"/>
      <c r="AT356" s="55"/>
      <c r="AU356" s="58"/>
    </row>
    <row r="357" spans="27:47" ht="15.75" customHeight="1" x14ac:dyDescent="0.2">
      <c r="AA357" s="8"/>
      <c r="AB357" s="55"/>
      <c r="AC357" s="55"/>
      <c r="AD357" s="56"/>
      <c r="AE357" s="55"/>
      <c r="AF357" s="56"/>
      <c r="AG357" s="56"/>
      <c r="AH357" s="56"/>
      <c r="AI357" s="56"/>
      <c r="AJ357" s="56"/>
      <c r="AK357" s="55"/>
      <c r="AL357" s="55"/>
      <c r="AM357" s="55"/>
      <c r="AN357" s="55"/>
      <c r="AO357" s="55"/>
      <c r="AP357" s="55"/>
      <c r="AQ357" s="55"/>
      <c r="AR357" s="55"/>
      <c r="AS357" s="57"/>
      <c r="AT357" s="55"/>
      <c r="AU357" s="58"/>
    </row>
    <row r="358" spans="27:47" ht="15.75" customHeight="1" x14ac:dyDescent="0.2">
      <c r="AA358" s="8"/>
      <c r="AB358" s="55"/>
      <c r="AC358" s="55"/>
      <c r="AD358" s="56"/>
      <c r="AE358" s="55"/>
      <c r="AF358" s="56"/>
      <c r="AG358" s="56"/>
      <c r="AH358" s="56"/>
      <c r="AI358" s="56"/>
      <c r="AJ358" s="56"/>
      <c r="AK358" s="55"/>
      <c r="AL358" s="55"/>
      <c r="AM358" s="55"/>
      <c r="AN358" s="55"/>
      <c r="AO358" s="55"/>
      <c r="AP358" s="55"/>
      <c r="AQ358" s="55"/>
      <c r="AR358" s="55"/>
      <c r="AS358" s="57"/>
      <c r="AT358" s="55"/>
      <c r="AU358" s="58"/>
    </row>
    <row r="359" spans="27:47" ht="15.75" customHeight="1" x14ac:dyDescent="0.2">
      <c r="AA359" s="8"/>
      <c r="AB359" s="55"/>
      <c r="AC359" s="55"/>
      <c r="AD359" s="56"/>
      <c r="AE359" s="55"/>
      <c r="AF359" s="56"/>
      <c r="AG359" s="56"/>
      <c r="AH359" s="56"/>
      <c r="AI359" s="56"/>
      <c r="AJ359" s="56"/>
      <c r="AK359" s="55"/>
      <c r="AL359" s="55"/>
      <c r="AM359" s="55"/>
      <c r="AN359" s="55"/>
      <c r="AO359" s="55"/>
      <c r="AP359" s="55"/>
      <c r="AQ359" s="55"/>
      <c r="AR359" s="55"/>
      <c r="AS359" s="57"/>
      <c r="AT359" s="55"/>
      <c r="AU359" s="58"/>
    </row>
    <row r="360" spans="27:47" ht="15.75" customHeight="1" x14ac:dyDescent="0.2">
      <c r="AA360" s="8"/>
      <c r="AB360" s="55"/>
      <c r="AC360" s="55"/>
      <c r="AD360" s="56"/>
      <c r="AE360" s="55"/>
      <c r="AF360" s="56"/>
      <c r="AG360" s="56"/>
      <c r="AH360" s="56"/>
      <c r="AI360" s="56"/>
      <c r="AJ360" s="56"/>
      <c r="AK360" s="55"/>
      <c r="AL360" s="55"/>
      <c r="AM360" s="55"/>
      <c r="AN360" s="55"/>
      <c r="AO360" s="55"/>
      <c r="AP360" s="55"/>
      <c r="AQ360" s="55"/>
      <c r="AR360" s="55"/>
      <c r="AS360" s="57"/>
      <c r="AT360" s="55"/>
      <c r="AU360" s="58"/>
    </row>
    <row r="361" spans="27:47" ht="15.75" customHeight="1" x14ac:dyDescent="0.2">
      <c r="AA361" s="8"/>
      <c r="AB361" s="55"/>
      <c r="AC361" s="55"/>
      <c r="AD361" s="56"/>
      <c r="AE361" s="55"/>
      <c r="AF361" s="56"/>
      <c r="AG361" s="56"/>
      <c r="AH361" s="56"/>
      <c r="AI361" s="56"/>
      <c r="AJ361" s="56"/>
      <c r="AK361" s="55"/>
      <c r="AL361" s="55"/>
      <c r="AM361" s="55"/>
      <c r="AN361" s="55"/>
      <c r="AO361" s="55"/>
      <c r="AP361" s="55"/>
      <c r="AQ361" s="55"/>
      <c r="AR361" s="55"/>
      <c r="AS361" s="57"/>
      <c r="AT361" s="55"/>
      <c r="AU361" s="58"/>
    </row>
    <row r="362" spans="27:47" ht="15.75" customHeight="1" x14ac:dyDescent="0.2">
      <c r="AA362" s="8"/>
      <c r="AB362" s="55"/>
      <c r="AC362" s="55"/>
      <c r="AD362" s="56"/>
      <c r="AE362" s="55"/>
      <c r="AF362" s="56"/>
      <c r="AG362" s="56"/>
      <c r="AH362" s="56"/>
      <c r="AI362" s="56"/>
      <c r="AJ362" s="56"/>
      <c r="AK362" s="55"/>
      <c r="AL362" s="55"/>
      <c r="AM362" s="55"/>
      <c r="AN362" s="55"/>
      <c r="AO362" s="55"/>
      <c r="AP362" s="55"/>
      <c r="AQ362" s="55"/>
      <c r="AR362" s="55"/>
      <c r="AS362" s="57"/>
      <c r="AT362" s="55"/>
      <c r="AU362" s="58"/>
    </row>
    <row r="363" spans="27:47" ht="15.75" customHeight="1" x14ac:dyDescent="0.2">
      <c r="AA363" s="8"/>
      <c r="AB363" s="55"/>
      <c r="AC363" s="55"/>
      <c r="AD363" s="56"/>
      <c r="AE363" s="55"/>
      <c r="AF363" s="56"/>
      <c r="AG363" s="56"/>
      <c r="AH363" s="56"/>
      <c r="AI363" s="56"/>
      <c r="AJ363" s="56"/>
      <c r="AK363" s="55"/>
      <c r="AL363" s="55"/>
      <c r="AM363" s="55"/>
      <c r="AN363" s="55"/>
      <c r="AO363" s="55"/>
      <c r="AP363" s="55"/>
      <c r="AQ363" s="55"/>
      <c r="AR363" s="55"/>
      <c r="AS363" s="57"/>
      <c r="AT363" s="55"/>
      <c r="AU363" s="58"/>
    </row>
    <row r="364" spans="27:47" ht="15.75" customHeight="1" x14ac:dyDescent="0.2">
      <c r="AA364" s="8"/>
      <c r="AB364" s="55"/>
      <c r="AC364" s="55"/>
      <c r="AD364" s="56"/>
      <c r="AE364" s="55"/>
      <c r="AF364" s="56"/>
      <c r="AG364" s="56"/>
      <c r="AH364" s="56"/>
      <c r="AI364" s="56"/>
      <c r="AJ364" s="56"/>
      <c r="AK364" s="55"/>
      <c r="AL364" s="55"/>
      <c r="AM364" s="55"/>
      <c r="AN364" s="55"/>
      <c r="AO364" s="55"/>
      <c r="AP364" s="55"/>
      <c r="AQ364" s="55"/>
      <c r="AR364" s="55"/>
      <c r="AS364" s="57"/>
      <c r="AT364" s="55"/>
      <c r="AU364" s="58"/>
    </row>
    <row r="365" spans="27:47" ht="15.75" customHeight="1" x14ac:dyDescent="0.2">
      <c r="AA365" s="8"/>
      <c r="AB365" s="55"/>
      <c r="AC365" s="55"/>
      <c r="AD365" s="56"/>
      <c r="AE365" s="55"/>
      <c r="AF365" s="56"/>
      <c r="AG365" s="56"/>
      <c r="AH365" s="56"/>
      <c r="AI365" s="56"/>
      <c r="AJ365" s="56"/>
      <c r="AK365" s="55"/>
      <c r="AL365" s="55"/>
      <c r="AM365" s="55"/>
      <c r="AN365" s="55"/>
      <c r="AO365" s="55"/>
      <c r="AP365" s="55"/>
      <c r="AQ365" s="55"/>
      <c r="AR365" s="55"/>
      <c r="AS365" s="57"/>
      <c r="AT365" s="55"/>
      <c r="AU365" s="58"/>
    </row>
    <row r="366" spans="27:47" ht="15.75" customHeight="1" x14ac:dyDescent="0.2">
      <c r="AA366" s="8"/>
      <c r="AB366" s="55"/>
      <c r="AC366" s="55"/>
      <c r="AD366" s="56"/>
      <c r="AE366" s="55"/>
      <c r="AF366" s="56"/>
      <c r="AG366" s="56"/>
      <c r="AH366" s="56"/>
      <c r="AI366" s="56"/>
      <c r="AJ366" s="56"/>
      <c r="AK366" s="55"/>
      <c r="AL366" s="55"/>
      <c r="AM366" s="55"/>
      <c r="AN366" s="55"/>
      <c r="AO366" s="55"/>
      <c r="AP366" s="55"/>
      <c r="AQ366" s="55"/>
      <c r="AR366" s="55"/>
      <c r="AS366" s="57"/>
      <c r="AT366" s="55"/>
      <c r="AU366" s="58"/>
    </row>
    <row r="367" spans="27:47" ht="15.75" customHeight="1" x14ac:dyDescent="0.2">
      <c r="AA367" s="8"/>
      <c r="AB367" s="55"/>
      <c r="AC367" s="55"/>
      <c r="AD367" s="56"/>
      <c r="AE367" s="55"/>
      <c r="AF367" s="56"/>
      <c r="AG367" s="56"/>
      <c r="AH367" s="56"/>
      <c r="AI367" s="56"/>
      <c r="AJ367" s="56"/>
      <c r="AK367" s="55"/>
      <c r="AL367" s="55"/>
      <c r="AM367" s="55"/>
      <c r="AN367" s="55"/>
      <c r="AO367" s="55"/>
      <c r="AP367" s="55"/>
      <c r="AQ367" s="55"/>
      <c r="AR367" s="55"/>
      <c r="AS367" s="57"/>
      <c r="AT367" s="55"/>
      <c r="AU367" s="58"/>
    </row>
    <row r="368" spans="27:47" ht="15.75" customHeight="1" x14ac:dyDescent="0.2">
      <c r="AA368" s="8"/>
      <c r="AB368" s="55"/>
      <c r="AC368" s="55"/>
      <c r="AD368" s="56"/>
      <c r="AE368" s="55"/>
      <c r="AF368" s="56"/>
      <c r="AG368" s="56"/>
      <c r="AH368" s="56"/>
      <c r="AI368" s="56"/>
      <c r="AJ368" s="56"/>
      <c r="AK368" s="55"/>
      <c r="AL368" s="55"/>
      <c r="AM368" s="55"/>
      <c r="AN368" s="55"/>
      <c r="AO368" s="55"/>
      <c r="AP368" s="55"/>
      <c r="AQ368" s="55"/>
      <c r="AR368" s="55"/>
      <c r="AS368" s="57"/>
      <c r="AT368" s="55"/>
      <c r="AU368" s="58"/>
    </row>
    <row r="369" spans="27:47" ht="15.75" customHeight="1" x14ac:dyDescent="0.2">
      <c r="AA369" s="8"/>
      <c r="AB369" s="55"/>
      <c r="AC369" s="55"/>
      <c r="AD369" s="56"/>
      <c r="AE369" s="55"/>
      <c r="AF369" s="56"/>
      <c r="AG369" s="56"/>
      <c r="AH369" s="56"/>
      <c r="AI369" s="56"/>
      <c r="AJ369" s="56"/>
      <c r="AK369" s="55"/>
      <c r="AL369" s="55"/>
      <c r="AM369" s="55"/>
      <c r="AN369" s="55"/>
      <c r="AO369" s="55"/>
      <c r="AP369" s="55"/>
      <c r="AQ369" s="55"/>
      <c r="AR369" s="55"/>
      <c r="AS369" s="57"/>
      <c r="AT369" s="55"/>
      <c r="AU369" s="58"/>
    </row>
    <row r="370" spans="27:47" ht="15.75" customHeight="1" x14ac:dyDescent="0.2">
      <c r="AA370" s="8"/>
      <c r="AB370" s="55"/>
      <c r="AC370" s="55"/>
      <c r="AD370" s="56"/>
      <c r="AE370" s="55"/>
      <c r="AF370" s="56"/>
      <c r="AG370" s="56"/>
      <c r="AH370" s="56"/>
      <c r="AI370" s="56"/>
      <c r="AJ370" s="56"/>
      <c r="AK370" s="55"/>
      <c r="AL370" s="55"/>
      <c r="AM370" s="55"/>
      <c r="AN370" s="55"/>
      <c r="AO370" s="55"/>
      <c r="AP370" s="55"/>
      <c r="AQ370" s="55"/>
      <c r="AR370" s="55"/>
      <c r="AS370" s="57"/>
      <c r="AT370" s="55"/>
      <c r="AU370" s="58"/>
    </row>
    <row r="371" spans="27:47" ht="15.75" customHeight="1" x14ac:dyDescent="0.2">
      <c r="AA371" s="8"/>
      <c r="AB371" s="55"/>
      <c r="AC371" s="55"/>
      <c r="AD371" s="56"/>
      <c r="AE371" s="55"/>
      <c r="AF371" s="56"/>
      <c r="AG371" s="56"/>
      <c r="AH371" s="56"/>
      <c r="AI371" s="56"/>
      <c r="AJ371" s="56"/>
      <c r="AK371" s="55"/>
      <c r="AL371" s="55"/>
      <c r="AM371" s="55"/>
      <c r="AN371" s="55"/>
      <c r="AO371" s="55"/>
      <c r="AP371" s="55"/>
      <c r="AQ371" s="55"/>
      <c r="AR371" s="55"/>
      <c r="AS371" s="57"/>
      <c r="AT371" s="55"/>
      <c r="AU371" s="58"/>
    </row>
    <row r="372" spans="27:47" ht="15.75" customHeight="1" x14ac:dyDescent="0.2">
      <c r="AA372" s="8"/>
      <c r="AB372" s="55"/>
      <c r="AC372" s="55"/>
      <c r="AD372" s="56"/>
      <c r="AE372" s="55"/>
      <c r="AF372" s="56"/>
      <c r="AG372" s="56"/>
      <c r="AH372" s="56"/>
      <c r="AI372" s="56"/>
      <c r="AJ372" s="56"/>
      <c r="AK372" s="55"/>
      <c r="AL372" s="55"/>
      <c r="AM372" s="55"/>
      <c r="AN372" s="55"/>
      <c r="AO372" s="55"/>
      <c r="AP372" s="55"/>
      <c r="AQ372" s="55"/>
      <c r="AR372" s="55"/>
      <c r="AS372" s="57"/>
      <c r="AT372" s="55"/>
      <c r="AU372" s="58"/>
    </row>
    <row r="373" spans="27:47" ht="15.75" customHeight="1" x14ac:dyDescent="0.2">
      <c r="AA373" s="8"/>
      <c r="AB373" s="55"/>
      <c r="AC373" s="55"/>
      <c r="AD373" s="56"/>
      <c r="AE373" s="55"/>
      <c r="AF373" s="56"/>
      <c r="AG373" s="56"/>
      <c r="AH373" s="56"/>
      <c r="AI373" s="56"/>
      <c r="AJ373" s="56"/>
      <c r="AK373" s="55"/>
      <c r="AL373" s="55"/>
      <c r="AM373" s="55"/>
      <c r="AN373" s="55"/>
      <c r="AO373" s="55"/>
      <c r="AP373" s="55"/>
      <c r="AQ373" s="55"/>
      <c r="AR373" s="55"/>
      <c r="AS373" s="57"/>
      <c r="AT373" s="55"/>
      <c r="AU373" s="58"/>
    </row>
    <row r="374" spans="27:47" ht="15.75" customHeight="1" x14ac:dyDescent="0.2">
      <c r="AA374" s="8"/>
      <c r="AB374" s="55"/>
      <c r="AC374" s="55"/>
      <c r="AD374" s="56"/>
      <c r="AE374" s="55"/>
      <c r="AF374" s="56"/>
      <c r="AG374" s="56"/>
      <c r="AH374" s="56"/>
      <c r="AI374" s="56"/>
      <c r="AJ374" s="56"/>
      <c r="AK374" s="55"/>
      <c r="AL374" s="55"/>
      <c r="AM374" s="55"/>
      <c r="AN374" s="55"/>
      <c r="AO374" s="55"/>
      <c r="AP374" s="55"/>
      <c r="AQ374" s="55"/>
      <c r="AR374" s="55"/>
      <c r="AS374" s="57"/>
      <c r="AT374" s="55"/>
      <c r="AU374" s="58"/>
    </row>
    <row r="375" spans="27:47" ht="15.75" customHeight="1" x14ac:dyDescent="0.2">
      <c r="AA375" s="8"/>
      <c r="AB375" s="55"/>
      <c r="AC375" s="55"/>
      <c r="AD375" s="56"/>
      <c r="AE375" s="55"/>
      <c r="AF375" s="56"/>
      <c r="AG375" s="56"/>
      <c r="AH375" s="56"/>
      <c r="AI375" s="56"/>
      <c r="AJ375" s="56"/>
      <c r="AK375" s="55"/>
      <c r="AL375" s="55"/>
      <c r="AM375" s="55"/>
      <c r="AN375" s="55"/>
      <c r="AO375" s="55"/>
      <c r="AP375" s="55"/>
      <c r="AQ375" s="55"/>
      <c r="AR375" s="55"/>
      <c r="AS375" s="57"/>
      <c r="AT375" s="55"/>
      <c r="AU375" s="58"/>
    </row>
    <row r="376" spans="27:47" ht="15.75" customHeight="1" x14ac:dyDescent="0.2">
      <c r="AA376" s="8"/>
      <c r="AB376" s="55"/>
      <c r="AC376" s="55"/>
      <c r="AD376" s="56"/>
      <c r="AE376" s="55"/>
      <c r="AF376" s="56"/>
      <c r="AG376" s="56"/>
      <c r="AH376" s="56"/>
      <c r="AI376" s="56"/>
      <c r="AJ376" s="56"/>
      <c r="AK376" s="55"/>
      <c r="AL376" s="55"/>
      <c r="AM376" s="55"/>
      <c r="AN376" s="55"/>
      <c r="AO376" s="55"/>
      <c r="AP376" s="55"/>
      <c r="AQ376" s="55"/>
      <c r="AR376" s="55"/>
      <c r="AS376" s="57"/>
      <c r="AT376" s="55"/>
      <c r="AU376" s="58"/>
    </row>
    <row r="377" spans="27:47" ht="15.75" customHeight="1" x14ac:dyDescent="0.2">
      <c r="AA377" s="8"/>
      <c r="AB377" s="55"/>
      <c r="AC377" s="55"/>
      <c r="AD377" s="56"/>
      <c r="AE377" s="55"/>
      <c r="AF377" s="56"/>
      <c r="AG377" s="56"/>
      <c r="AH377" s="56"/>
      <c r="AI377" s="56"/>
      <c r="AJ377" s="56"/>
      <c r="AK377" s="55"/>
      <c r="AL377" s="55"/>
      <c r="AM377" s="55"/>
      <c r="AN377" s="55"/>
      <c r="AO377" s="55"/>
      <c r="AP377" s="55"/>
      <c r="AQ377" s="55"/>
      <c r="AR377" s="55"/>
      <c r="AS377" s="57"/>
      <c r="AT377" s="55"/>
      <c r="AU377" s="58"/>
    </row>
    <row r="378" spans="27:47" ht="15.75" customHeight="1" x14ac:dyDescent="0.2">
      <c r="AA378" s="8"/>
      <c r="AB378" s="55"/>
      <c r="AC378" s="55"/>
      <c r="AD378" s="56"/>
      <c r="AE378" s="55"/>
      <c r="AF378" s="56"/>
      <c r="AG378" s="56"/>
      <c r="AH378" s="56"/>
      <c r="AI378" s="56"/>
      <c r="AJ378" s="56"/>
      <c r="AK378" s="55"/>
      <c r="AL378" s="55"/>
      <c r="AM378" s="55"/>
      <c r="AN378" s="55"/>
      <c r="AO378" s="55"/>
      <c r="AP378" s="55"/>
      <c r="AQ378" s="55"/>
      <c r="AR378" s="55"/>
      <c r="AS378" s="57"/>
      <c r="AT378" s="55"/>
      <c r="AU378" s="58"/>
    </row>
    <row r="379" spans="27:47" ht="15.75" customHeight="1" x14ac:dyDescent="0.2">
      <c r="AA379" s="8"/>
      <c r="AB379" s="55"/>
      <c r="AC379" s="55"/>
      <c r="AD379" s="56"/>
      <c r="AE379" s="55"/>
      <c r="AF379" s="56"/>
      <c r="AG379" s="56"/>
      <c r="AH379" s="56"/>
      <c r="AI379" s="56"/>
      <c r="AJ379" s="56"/>
      <c r="AK379" s="55"/>
      <c r="AL379" s="55"/>
      <c r="AM379" s="55"/>
      <c r="AN379" s="55"/>
      <c r="AO379" s="55"/>
      <c r="AP379" s="55"/>
      <c r="AQ379" s="55"/>
      <c r="AR379" s="55"/>
      <c r="AS379" s="57"/>
      <c r="AT379" s="55"/>
      <c r="AU379" s="58"/>
    </row>
    <row r="380" spans="27:47" ht="15.75" customHeight="1" x14ac:dyDescent="0.2">
      <c r="AA380" s="8"/>
      <c r="AB380" s="55"/>
      <c r="AC380" s="55"/>
      <c r="AD380" s="56"/>
      <c r="AE380" s="55"/>
      <c r="AF380" s="56"/>
      <c r="AG380" s="56"/>
      <c r="AH380" s="56"/>
      <c r="AI380" s="56"/>
      <c r="AJ380" s="56"/>
      <c r="AK380" s="55"/>
      <c r="AL380" s="55"/>
      <c r="AM380" s="55"/>
      <c r="AN380" s="55"/>
      <c r="AO380" s="55"/>
      <c r="AP380" s="55"/>
      <c r="AQ380" s="55"/>
      <c r="AR380" s="55"/>
      <c r="AS380" s="57"/>
      <c r="AT380" s="55"/>
      <c r="AU380" s="58"/>
    </row>
    <row r="381" spans="27:47" ht="15.75" customHeight="1" x14ac:dyDescent="0.2">
      <c r="AA381" s="8"/>
      <c r="AB381" s="55"/>
      <c r="AC381" s="55"/>
      <c r="AD381" s="56"/>
      <c r="AE381" s="55"/>
      <c r="AF381" s="56"/>
      <c r="AG381" s="56"/>
      <c r="AH381" s="56"/>
      <c r="AI381" s="56"/>
      <c r="AJ381" s="56"/>
      <c r="AK381" s="55"/>
      <c r="AL381" s="55"/>
      <c r="AM381" s="55"/>
      <c r="AN381" s="55"/>
      <c r="AO381" s="55"/>
      <c r="AP381" s="55"/>
      <c r="AQ381" s="55"/>
      <c r="AR381" s="55"/>
      <c r="AS381" s="57"/>
      <c r="AT381" s="55"/>
      <c r="AU381" s="58"/>
    </row>
    <row r="382" spans="27:47" ht="15.75" customHeight="1" x14ac:dyDescent="0.2">
      <c r="AA382" s="8"/>
      <c r="AB382" s="55"/>
      <c r="AC382" s="55"/>
      <c r="AD382" s="56"/>
      <c r="AE382" s="55"/>
      <c r="AF382" s="56"/>
      <c r="AG382" s="56"/>
      <c r="AH382" s="56"/>
      <c r="AI382" s="56"/>
      <c r="AJ382" s="56"/>
      <c r="AK382" s="55"/>
      <c r="AL382" s="55"/>
      <c r="AM382" s="55"/>
      <c r="AN382" s="55"/>
      <c r="AO382" s="55"/>
      <c r="AP382" s="55"/>
      <c r="AQ382" s="55"/>
      <c r="AR382" s="55"/>
      <c r="AS382" s="57"/>
      <c r="AT382" s="55"/>
      <c r="AU382" s="58"/>
    </row>
    <row r="383" spans="27:47" ht="15.75" customHeight="1" x14ac:dyDescent="0.2">
      <c r="AA383" s="8"/>
      <c r="AB383" s="55"/>
      <c r="AC383" s="55"/>
      <c r="AD383" s="56"/>
      <c r="AE383" s="55"/>
      <c r="AF383" s="56"/>
      <c r="AG383" s="56"/>
      <c r="AH383" s="56"/>
      <c r="AI383" s="56"/>
      <c r="AJ383" s="56"/>
      <c r="AK383" s="55"/>
      <c r="AL383" s="55"/>
      <c r="AM383" s="55"/>
      <c r="AN383" s="55"/>
      <c r="AO383" s="55"/>
      <c r="AP383" s="55"/>
      <c r="AQ383" s="55"/>
      <c r="AR383" s="55"/>
      <c r="AS383" s="57"/>
      <c r="AT383" s="55"/>
      <c r="AU383" s="58"/>
    </row>
    <row r="384" spans="27:47" ht="15.75" customHeight="1" x14ac:dyDescent="0.2">
      <c r="AA384" s="8"/>
      <c r="AB384" s="55"/>
      <c r="AC384" s="55"/>
      <c r="AD384" s="56"/>
      <c r="AE384" s="55"/>
      <c r="AF384" s="56"/>
      <c r="AG384" s="56"/>
      <c r="AH384" s="56"/>
      <c r="AI384" s="56"/>
      <c r="AJ384" s="56"/>
      <c r="AK384" s="55"/>
      <c r="AL384" s="55"/>
      <c r="AM384" s="55"/>
      <c r="AN384" s="55"/>
      <c r="AO384" s="55"/>
      <c r="AP384" s="55"/>
      <c r="AQ384" s="55"/>
      <c r="AR384" s="55"/>
      <c r="AS384" s="57"/>
      <c r="AT384" s="55"/>
      <c r="AU384" s="58"/>
    </row>
    <row r="385" spans="27:47" ht="15.75" customHeight="1" x14ac:dyDescent="0.2">
      <c r="AA385" s="8"/>
      <c r="AB385" s="55"/>
      <c r="AC385" s="55"/>
      <c r="AD385" s="56"/>
      <c r="AE385" s="55"/>
      <c r="AF385" s="56"/>
      <c r="AG385" s="56"/>
      <c r="AH385" s="56"/>
      <c r="AI385" s="56"/>
      <c r="AJ385" s="56"/>
      <c r="AK385" s="55"/>
      <c r="AL385" s="55"/>
      <c r="AM385" s="55"/>
      <c r="AN385" s="55"/>
      <c r="AO385" s="55"/>
      <c r="AP385" s="55"/>
      <c r="AQ385" s="55"/>
      <c r="AR385" s="55"/>
      <c r="AS385" s="57"/>
      <c r="AT385" s="55"/>
      <c r="AU385" s="58"/>
    </row>
    <row r="386" spans="27:47" ht="15.75" customHeight="1" x14ac:dyDescent="0.2">
      <c r="AA386" s="8"/>
      <c r="AB386" s="55"/>
      <c r="AC386" s="55"/>
      <c r="AD386" s="56"/>
      <c r="AE386" s="55"/>
      <c r="AF386" s="56"/>
      <c r="AG386" s="56"/>
      <c r="AH386" s="56"/>
      <c r="AI386" s="56"/>
      <c r="AJ386" s="56"/>
      <c r="AK386" s="55"/>
      <c r="AL386" s="55"/>
      <c r="AM386" s="55"/>
      <c r="AN386" s="55"/>
      <c r="AO386" s="55"/>
      <c r="AP386" s="55"/>
      <c r="AQ386" s="55"/>
      <c r="AR386" s="55"/>
      <c r="AS386" s="57"/>
      <c r="AT386" s="55"/>
      <c r="AU386" s="58"/>
    </row>
    <row r="387" spans="27:47" ht="15.75" customHeight="1" x14ac:dyDescent="0.2">
      <c r="AA387" s="8"/>
      <c r="AB387" s="55"/>
      <c r="AC387" s="55"/>
      <c r="AD387" s="56"/>
      <c r="AE387" s="55"/>
      <c r="AF387" s="56"/>
      <c r="AG387" s="56"/>
      <c r="AH387" s="56"/>
      <c r="AI387" s="56"/>
      <c r="AJ387" s="56"/>
      <c r="AK387" s="55"/>
      <c r="AL387" s="55"/>
      <c r="AM387" s="55"/>
      <c r="AN387" s="55"/>
      <c r="AO387" s="55"/>
      <c r="AP387" s="55"/>
      <c r="AQ387" s="55"/>
      <c r="AR387" s="55"/>
      <c r="AS387" s="57"/>
      <c r="AT387" s="55"/>
      <c r="AU387" s="58"/>
    </row>
    <row r="388" spans="27:47" ht="15.75" customHeight="1" x14ac:dyDescent="0.2">
      <c r="AA388" s="8"/>
      <c r="AB388" s="55"/>
      <c r="AC388" s="55"/>
      <c r="AD388" s="56"/>
      <c r="AE388" s="55"/>
      <c r="AF388" s="56"/>
      <c r="AG388" s="56"/>
      <c r="AH388" s="56"/>
      <c r="AI388" s="56"/>
      <c r="AJ388" s="56"/>
      <c r="AK388" s="55"/>
      <c r="AL388" s="55"/>
      <c r="AM388" s="55"/>
      <c r="AN388" s="55"/>
      <c r="AO388" s="55"/>
      <c r="AP388" s="55"/>
      <c r="AQ388" s="55"/>
      <c r="AR388" s="55"/>
      <c r="AS388" s="57"/>
      <c r="AT388" s="55"/>
      <c r="AU388" s="58"/>
    </row>
    <row r="389" spans="27:47" ht="15.75" customHeight="1" x14ac:dyDescent="0.2">
      <c r="AA389" s="8"/>
      <c r="AB389" s="55"/>
      <c r="AC389" s="55"/>
      <c r="AD389" s="56"/>
      <c r="AE389" s="55"/>
      <c r="AF389" s="56"/>
      <c r="AG389" s="56"/>
      <c r="AH389" s="56"/>
      <c r="AI389" s="56"/>
      <c r="AJ389" s="56"/>
      <c r="AK389" s="55"/>
      <c r="AL389" s="55"/>
      <c r="AM389" s="55"/>
      <c r="AN389" s="55"/>
      <c r="AO389" s="55"/>
      <c r="AP389" s="55"/>
      <c r="AQ389" s="55"/>
      <c r="AR389" s="55"/>
      <c r="AS389" s="57"/>
      <c r="AT389" s="55"/>
      <c r="AU389" s="58"/>
    </row>
    <row r="390" spans="27:47" ht="15.75" customHeight="1" x14ac:dyDescent="0.2">
      <c r="AA390" s="8"/>
      <c r="AB390" s="55"/>
      <c r="AC390" s="55"/>
      <c r="AD390" s="56"/>
      <c r="AE390" s="55"/>
      <c r="AF390" s="56"/>
      <c r="AG390" s="56"/>
      <c r="AH390" s="56"/>
      <c r="AI390" s="56"/>
      <c r="AJ390" s="56"/>
      <c r="AK390" s="55"/>
      <c r="AL390" s="55"/>
      <c r="AM390" s="55"/>
      <c r="AN390" s="55"/>
      <c r="AO390" s="55"/>
      <c r="AP390" s="55"/>
      <c r="AQ390" s="55"/>
      <c r="AR390" s="55"/>
      <c r="AS390" s="57"/>
      <c r="AT390" s="55"/>
      <c r="AU390" s="58"/>
    </row>
    <row r="391" spans="27:47" ht="15.75" customHeight="1" x14ac:dyDescent="0.2">
      <c r="AA391" s="8"/>
      <c r="AB391" s="55"/>
      <c r="AC391" s="55"/>
      <c r="AD391" s="56"/>
      <c r="AE391" s="55"/>
      <c r="AF391" s="56"/>
      <c r="AG391" s="56"/>
      <c r="AH391" s="56"/>
      <c r="AI391" s="56"/>
      <c r="AJ391" s="56"/>
      <c r="AK391" s="55"/>
      <c r="AL391" s="55"/>
      <c r="AM391" s="55"/>
      <c r="AN391" s="55"/>
      <c r="AO391" s="55"/>
      <c r="AP391" s="55"/>
      <c r="AQ391" s="55"/>
      <c r="AR391" s="55"/>
      <c r="AS391" s="57"/>
      <c r="AT391" s="55"/>
      <c r="AU391" s="58"/>
    </row>
    <row r="392" spans="27:47" ht="15.75" customHeight="1" x14ac:dyDescent="0.2">
      <c r="AA392" s="8"/>
      <c r="AB392" s="55"/>
      <c r="AC392" s="55"/>
      <c r="AD392" s="56"/>
      <c r="AE392" s="55"/>
      <c r="AF392" s="56"/>
      <c r="AG392" s="56"/>
      <c r="AH392" s="56"/>
      <c r="AI392" s="56"/>
      <c r="AJ392" s="56"/>
      <c r="AK392" s="55"/>
      <c r="AL392" s="55"/>
      <c r="AM392" s="55"/>
      <c r="AN392" s="55"/>
      <c r="AO392" s="55"/>
      <c r="AP392" s="55"/>
      <c r="AQ392" s="55"/>
      <c r="AR392" s="55"/>
      <c r="AS392" s="57"/>
      <c r="AT392" s="55"/>
      <c r="AU392" s="58"/>
    </row>
    <row r="393" spans="27:47" ht="15.75" customHeight="1" x14ac:dyDescent="0.2">
      <c r="AA393" s="8"/>
      <c r="AB393" s="55"/>
      <c r="AC393" s="55"/>
      <c r="AD393" s="56"/>
      <c r="AE393" s="55"/>
      <c r="AF393" s="56"/>
      <c r="AG393" s="56"/>
      <c r="AH393" s="56"/>
      <c r="AI393" s="56"/>
      <c r="AJ393" s="56"/>
      <c r="AK393" s="55"/>
      <c r="AL393" s="55"/>
      <c r="AM393" s="55"/>
      <c r="AN393" s="55"/>
      <c r="AO393" s="55"/>
      <c r="AP393" s="55"/>
      <c r="AQ393" s="55"/>
      <c r="AR393" s="55"/>
      <c r="AS393" s="57"/>
      <c r="AT393" s="55"/>
      <c r="AU393" s="58"/>
    </row>
    <row r="394" spans="27:47" ht="15.75" customHeight="1" x14ac:dyDescent="0.2">
      <c r="AA394" s="8"/>
      <c r="AB394" s="55"/>
      <c r="AC394" s="55"/>
      <c r="AD394" s="56"/>
      <c r="AE394" s="55"/>
      <c r="AF394" s="56"/>
      <c r="AG394" s="56"/>
      <c r="AH394" s="56"/>
      <c r="AI394" s="56"/>
      <c r="AJ394" s="56"/>
      <c r="AK394" s="55"/>
      <c r="AL394" s="55"/>
      <c r="AM394" s="55"/>
      <c r="AN394" s="55"/>
      <c r="AO394" s="55"/>
      <c r="AP394" s="55"/>
      <c r="AQ394" s="55"/>
      <c r="AR394" s="55"/>
      <c r="AS394" s="57"/>
      <c r="AT394" s="55"/>
      <c r="AU394" s="58"/>
    </row>
    <row r="395" spans="27:47" ht="15.75" customHeight="1" x14ac:dyDescent="0.2">
      <c r="AA395" s="8"/>
      <c r="AB395" s="55"/>
      <c r="AC395" s="55"/>
      <c r="AD395" s="56"/>
      <c r="AE395" s="55"/>
      <c r="AF395" s="56"/>
      <c r="AG395" s="56"/>
      <c r="AH395" s="56"/>
      <c r="AI395" s="56"/>
      <c r="AJ395" s="56"/>
      <c r="AK395" s="55"/>
      <c r="AL395" s="55"/>
      <c r="AM395" s="55"/>
      <c r="AN395" s="55"/>
      <c r="AO395" s="55"/>
      <c r="AP395" s="55"/>
      <c r="AQ395" s="55"/>
      <c r="AR395" s="55"/>
      <c r="AS395" s="57"/>
      <c r="AT395" s="55"/>
      <c r="AU395" s="58"/>
    </row>
    <row r="396" spans="27:47" ht="15.75" customHeight="1" x14ac:dyDescent="0.2">
      <c r="AA396" s="8"/>
      <c r="AB396" s="55"/>
      <c r="AC396" s="55"/>
      <c r="AD396" s="56"/>
      <c r="AE396" s="55"/>
      <c r="AF396" s="56"/>
      <c r="AG396" s="56"/>
      <c r="AH396" s="56"/>
      <c r="AI396" s="56"/>
      <c r="AJ396" s="56"/>
      <c r="AK396" s="55"/>
      <c r="AL396" s="55"/>
      <c r="AM396" s="55"/>
      <c r="AN396" s="55"/>
      <c r="AO396" s="55"/>
      <c r="AP396" s="55"/>
      <c r="AQ396" s="55"/>
      <c r="AR396" s="55"/>
      <c r="AS396" s="57"/>
      <c r="AT396" s="55"/>
      <c r="AU396" s="58"/>
    </row>
    <row r="397" spans="27:47" ht="15.75" customHeight="1" x14ac:dyDescent="0.2">
      <c r="AA397" s="8"/>
      <c r="AB397" s="55"/>
      <c r="AC397" s="55"/>
      <c r="AD397" s="56"/>
      <c r="AE397" s="55"/>
      <c r="AF397" s="56"/>
      <c r="AG397" s="56"/>
      <c r="AH397" s="56"/>
      <c r="AI397" s="56"/>
      <c r="AJ397" s="56"/>
      <c r="AK397" s="55"/>
      <c r="AL397" s="55"/>
      <c r="AM397" s="55"/>
      <c r="AN397" s="55"/>
      <c r="AO397" s="55"/>
      <c r="AP397" s="55"/>
      <c r="AQ397" s="55"/>
      <c r="AR397" s="55"/>
      <c r="AS397" s="57"/>
      <c r="AT397" s="55"/>
      <c r="AU397" s="58"/>
    </row>
    <row r="398" spans="27:47" ht="15.75" customHeight="1" x14ac:dyDescent="0.2">
      <c r="AA398" s="8"/>
      <c r="AB398" s="55"/>
      <c r="AC398" s="55"/>
      <c r="AD398" s="56"/>
      <c r="AE398" s="55"/>
      <c r="AF398" s="56"/>
      <c r="AG398" s="56"/>
      <c r="AH398" s="56"/>
      <c r="AI398" s="56"/>
      <c r="AJ398" s="56"/>
      <c r="AK398" s="55"/>
      <c r="AL398" s="55"/>
      <c r="AM398" s="55"/>
      <c r="AN398" s="55"/>
      <c r="AO398" s="55"/>
      <c r="AP398" s="55"/>
      <c r="AQ398" s="55"/>
      <c r="AR398" s="55"/>
      <c r="AS398" s="57"/>
      <c r="AT398" s="55"/>
      <c r="AU398" s="58"/>
    </row>
    <row r="399" spans="27:47" ht="15.75" customHeight="1" x14ac:dyDescent="0.2">
      <c r="AA399" s="8"/>
      <c r="AB399" s="55"/>
      <c r="AC399" s="55"/>
      <c r="AD399" s="56"/>
      <c r="AE399" s="55"/>
      <c r="AF399" s="56"/>
      <c r="AG399" s="56"/>
      <c r="AH399" s="56"/>
      <c r="AI399" s="56"/>
      <c r="AJ399" s="56"/>
      <c r="AK399" s="55"/>
      <c r="AL399" s="55"/>
      <c r="AM399" s="55"/>
      <c r="AN399" s="55"/>
      <c r="AO399" s="55"/>
      <c r="AP399" s="55"/>
      <c r="AQ399" s="55"/>
      <c r="AR399" s="55"/>
      <c r="AS399" s="57"/>
      <c r="AT399" s="55"/>
      <c r="AU399" s="58"/>
    </row>
    <row r="400" spans="27:47" ht="15.75" customHeight="1" x14ac:dyDescent="0.2">
      <c r="AA400" s="8"/>
      <c r="AB400" s="55"/>
      <c r="AC400" s="55"/>
      <c r="AD400" s="56"/>
      <c r="AE400" s="55"/>
      <c r="AF400" s="56"/>
      <c r="AG400" s="56"/>
      <c r="AH400" s="56"/>
      <c r="AI400" s="56"/>
      <c r="AJ400" s="56"/>
      <c r="AK400" s="55"/>
      <c r="AL400" s="55"/>
      <c r="AM400" s="55"/>
      <c r="AN400" s="55"/>
      <c r="AO400" s="55"/>
      <c r="AP400" s="55"/>
      <c r="AQ400" s="55"/>
      <c r="AR400" s="55"/>
      <c r="AS400" s="57"/>
      <c r="AT400" s="55"/>
      <c r="AU400" s="58"/>
    </row>
    <row r="401" spans="27:47" ht="15.75" customHeight="1" x14ac:dyDescent="0.2">
      <c r="AA401" s="8"/>
      <c r="AB401" s="55"/>
      <c r="AC401" s="55"/>
      <c r="AD401" s="56"/>
      <c r="AE401" s="55"/>
      <c r="AF401" s="56"/>
      <c r="AG401" s="56"/>
      <c r="AH401" s="56"/>
      <c r="AI401" s="56"/>
      <c r="AJ401" s="56"/>
      <c r="AK401" s="55"/>
      <c r="AL401" s="55"/>
      <c r="AM401" s="55"/>
      <c r="AN401" s="55"/>
      <c r="AO401" s="55"/>
      <c r="AP401" s="55"/>
      <c r="AQ401" s="55"/>
      <c r="AR401" s="55"/>
      <c r="AS401" s="57"/>
      <c r="AT401" s="55"/>
      <c r="AU401" s="58"/>
    </row>
    <row r="402" spans="27:47" ht="15.75" customHeight="1" x14ac:dyDescent="0.2">
      <c r="AA402" s="8"/>
      <c r="AB402" s="55"/>
      <c r="AC402" s="55"/>
      <c r="AD402" s="56"/>
      <c r="AE402" s="55"/>
      <c r="AF402" s="56"/>
      <c r="AG402" s="56"/>
      <c r="AH402" s="56"/>
      <c r="AI402" s="56"/>
      <c r="AJ402" s="56"/>
      <c r="AK402" s="55"/>
      <c r="AL402" s="55"/>
      <c r="AM402" s="55"/>
      <c r="AN402" s="55"/>
      <c r="AO402" s="55"/>
      <c r="AP402" s="55"/>
      <c r="AQ402" s="55"/>
      <c r="AR402" s="55"/>
      <c r="AS402" s="57"/>
      <c r="AT402" s="55"/>
      <c r="AU402" s="58"/>
    </row>
    <row r="403" spans="27:47" ht="15.75" customHeight="1" x14ac:dyDescent="0.2">
      <c r="AA403" s="8"/>
      <c r="AB403" s="55"/>
      <c r="AC403" s="55"/>
      <c r="AD403" s="56"/>
      <c r="AE403" s="55"/>
      <c r="AF403" s="56"/>
      <c r="AG403" s="56"/>
      <c r="AH403" s="56"/>
      <c r="AI403" s="56"/>
      <c r="AJ403" s="56"/>
      <c r="AK403" s="55"/>
      <c r="AL403" s="55"/>
      <c r="AM403" s="55"/>
      <c r="AN403" s="55"/>
      <c r="AO403" s="55"/>
      <c r="AP403" s="55"/>
      <c r="AQ403" s="55"/>
      <c r="AR403" s="55"/>
      <c r="AS403" s="57"/>
      <c r="AT403" s="55"/>
      <c r="AU403" s="58"/>
    </row>
    <row r="404" spans="27:47" ht="15.75" customHeight="1" x14ac:dyDescent="0.2">
      <c r="AA404" s="8"/>
      <c r="AB404" s="55"/>
      <c r="AC404" s="55"/>
      <c r="AD404" s="56"/>
      <c r="AE404" s="55"/>
      <c r="AF404" s="56"/>
      <c r="AG404" s="56"/>
      <c r="AH404" s="56"/>
      <c r="AI404" s="56"/>
      <c r="AJ404" s="56"/>
      <c r="AK404" s="55"/>
      <c r="AL404" s="55"/>
      <c r="AM404" s="55"/>
      <c r="AN404" s="55"/>
      <c r="AO404" s="55"/>
      <c r="AP404" s="55"/>
      <c r="AQ404" s="55"/>
      <c r="AR404" s="55"/>
      <c r="AS404" s="57"/>
      <c r="AT404" s="55"/>
      <c r="AU404" s="58"/>
    </row>
    <row r="405" spans="27:47" ht="15.75" customHeight="1" x14ac:dyDescent="0.2">
      <c r="AA405" s="8"/>
      <c r="AB405" s="55"/>
      <c r="AC405" s="55"/>
      <c r="AD405" s="56"/>
      <c r="AE405" s="55"/>
      <c r="AF405" s="56"/>
      <c r="AG405" s="56"/>
      <c r="AH405" s="56"/>
      <c r="AI405" s="56"/>
      <c r="AJ405" s="56"/>
      <c r="AK405" s="55"/>
      <c r="AL405" s="55"/>
      <c r="AM405" s="55"/>
      <c r="AN405" s="55"/>
      <c r="AO405" s="55"/>
      <c r="AP405" s="55"/>
      <c r="AQ405" s="55"/>
      <c r="AR405" s="55"/>
      <c r="AS405" s="57"/>
      <c r="AT405" s="55"/>
      <c r="AU405" s="58"/>
    </row>
    <row r="406" spans="27:47" ht="15.75" customHeight="1" x14ac:dyDescent="0.2">
      <c r="AA406" s="8"/>
      <c r="AB406" s="55"/>
      <c r="AC406" s="55"/>
      <c r="AD406" s="56"/>
      <c r="AE406" s="55"/>
      <c r="AF406" s="56"/>
      <c r="AG406" s="56"/>
      <c r="AH406" s="56"/>
      <c r="AI406" s="56"/>
      <c r="AJ406" s="56"/>
      <c r="AK406" s="55"/>
      <c r="AL406" s="55"/>
      <c r="AM406" s="55"/>
      <c r="AN406" s="55"/>
      <c r="AO406" s="55"/>
      <c r="AP406" s="55"/>
      <c r="AQ406" s="55"/>
      <c r="AR406" s="55"/>
      <c r="AS406" s="57"/>
      <c r="AT406" s="55"/>
      <c r="AU406" s="58"/>
    </row>
    <row r="407" spans="27:47" ht="15.75" customHeight="1" x14ac:dyDescent="0.2">
      <c r="AA407" s="8"/>
      <c r="AB407" s="55"/>
      <c r="AC407" s="55"/>
      <c r="AD407" s="56"/>
      <c r="AE407" s="55"/>
      <c r="AF407" s="56"/>
      <c r="AG407" s="56"/>
      <c r="AH407" s="56"/>
      <c r="AI407" s="56"/>
      <c r="AJ407" s="56"/>
      <c r="AK407" s="55"/>
      <c r="AL407" s="55"/>
      <c r="AM407" s="55"/>
      <c r="AN407" s="55"/>
      <c r="AO407" s="55"/>
      <c r="AP407" s="55"/>
      <c r="AQ407" s="55"/>
      <c r="AR407" s="55"/>
      <c r="AS407" s="57"/>
      <c r="AT407" s="55"/>
      <c r="AU407" s="58"/>
    </row>
    <row r="408" spans="27:47" ht="15.75" customHeight="1" x14ac:dyDescent="0.2">
      <c r="AA408" s="8"/>
      <c r="AB408" s="55"/>
      <c r="AC408" s="55"/>
      <c r="AD408" s="56"/>
      <c r="AE408" s="55"/>
      <c r="AF408" s="56"/>
      <c r="AG408" s="56"/>
      <c r="AH408" s="56"/>
      <c r="AI408" s="56"/>
      <c r="AJ408" s="56"/>
      <c r="AK408" s="55"/>
      <c r="AL408" s="55"/>
      <c r="AM408" s="55"/>
      <c r="AN408" s="55"/>
      <c r="AO408" s="55"/>
      <c r="AP408" s="55"/>
      <c r="AQ408" s="55"/>
      <c r="AR408" s="55"/>
      <c r="AS408" s="57"/>
      <c r="AT408" s="55"/>
      <c r="AU408" s="58"/>
    </row>
    <row r="409" spans="27:47" ht="15.75" customHeight="1" x14ac:dyDescent="0.2">
      <c r="AA409" s="8"/>
      <c r="AB409" s="55"/>
      <c r="AC409" s="55"/>
      <c r="AD409" s="56"/>
      <c r="AE409" s="55"/>
      <c r="AF409" s="56"/>
      <c r="AG409" s="56"/>
      <c r="AH409" s="56"/>
      <c r="AI409" s="56"/>
      <c r="AJ409" s="56"/>
      <c r="AK409" s="55"/>
      <c r="AL409" s="55"/>
      <c r="AM409" s="55"/>
      <c r="AN409" s="55"/>
      <c r="AO409" s="55"/>
      <c r="AP409" s="55"/>
      <c r="AQ409" s="55"/>
      <c r="AR409" s="55"/>
      <c r="AS409" s="57"/>
      <c r="AT409" s="55"/>
      <c r="AU409" s="58"/>
    </row>
    <row r="410" spans="27:47" ht="15.75" customHeight="1" x14ac:dyDescent="0.2">
      <c r="AA410" s="8"/>
      <c r="AB410" s="55"/>
      <c r="AC410" s="55"/>
      <c r="AD410" s="56"/>
      <c r="AE410" s="55"/>
      <c r="AF410" s="56"/>
      <c r="AG410" s="56"/>
      <c r="AH410" s="56"/>
      <c r="AI410" s="56"/>
      <c r="AJ410" s="56"/>
      <c r="AK410" s="55"/>
      <c r="AL410" s="55"/>
      <c r="AM410" s="55"/>
      <c r="AN410" s="55"/>
      <c r="AO410" s="55"/>
      <c r="AP410" s="55"/>
      <c r="AQ410" s="55"/>
      <c r="AR410" s="55"/>
      <c r="AS410" s="57"/>
      <c r="AT410" s="55"/>
      <c r="AU410" s="58"/>
    </row>
    <row r="411" spans="27:47" ht="15.75" customHeight="1" x14ac:dyDescent="0.2">
      <c r="AA411" s="8"/>
      <c r="AB411" s="55"/>
      <c r="AC411" s="55"/>
      <c r="AD411" s="56"/>
      <c r="AE411" s="55"/>
      <c r="AF411" s="56"/>
      <c r="AG411" s="56"/>
      <c r="AH411" s="56"/>
      <c r="AI411" s="56"/>
      <c r="AJ411" s="56"/>
      <c r="AK411" s="55"/>
      <c r="AL411" s="55"/>
      <c r="AM411" s="55"/>
      <c r="AN411" s="55"/>
      <c r="AO411" s="55"/>
      <c r="AP411" s="55"/>
      <c r="AQ411" s="55"/>
      <c r="AR411" s="55"/>
      <c r="AS411" s="57"/>
      <c r="AT411" s="55"/>
      <c r="AU411" s="58"/>
    </row>
    <row r="412" spans="27:47" ht="15.75" customHeight="1" x14ac:dyDescent="0.2">
      <c r="AA412" s="8"/>
      <c r="AB412" s="55"/>
      <c r="AC412" s="55"/>
      <c r="AD412" s="56"/>
      <c r="AE412" s="55"/>
      <c r="AF412" s="56"/>
      <c r="AG412" s="56"/>
      <c r="AH412" s="56"/>
      <c r="AI412" s="56"/>
      <c r="AJ412" s="56"/>
      <c r="AK412" s="55"/>
      <c r="AL412" s="55"/>
      <c r="AM412" s="55"/>
      <c r="AN412" s="55"/>
      <c r="AO412" s="55"/>
      <c r="AP412" s="55"/>
      <c r="AQ412" s="55"/>
      <c r="AR412" s="55"/>
      <c r="AS412" s="57"/>
      <c r="AT412" s="55"/>
      <c r="AU412" s="58"/>
    </row>
    <row r="413" spans="27:47" ht="15.75" customHeight="1" x14ac:dyDescent="0.2">
      <c r="AA413" s="8"/>
      <c r="AB413" s="55"/>
      <c r="AC413" s="55"/>
      <c r="AD413" s="56"/>
      <c r="AE413" s="55"/>
      <c r="AF413" s="56"/>
      <c r="AG413" s="56"/>
      <c r="AH413" s="56"/>
      <c r="AI413" s="56"/>
      <c r="AJ413" s="56"/>
      <c r="AK413" s="55"/>
      <c r="AL413" s="55"/>
      <c r="AM413" s="55"/>
      <c r="AN413" s="55"/>
      <c r="AO413" s="55"/>
      <c r="AP413" s="55"/>
      <c r="AQ413" s="55"/>
      <c r="AR413" s="55"/>
      <c r="AS413" s="57"/>
      <c r="AT413" s="55"/>
      <c r="AU413" s="58"/>
    </row>
    <row r="414" spans="27:47" ht="15.75" customHeight="1" x14ac:dyDescent="0.2">
      <c r="AA414" s="8"/>
      <c r="AB414" s="55"/>
      <c r="AC414" s="55"/>
      <c r="AD414" s="56"/>
      <c r="AE414" s="55"/>
      <c r="AF414" s="56"/>
      <c r="AG414" s="56"/>
      <c r="AH414" s="56"/>
      <c r="AI414" s="56"/>
      <c r="AJ414" s="56"/>
      <c r="AK414" s="55"/>
      <c r="AL414" s="55"/>
      <c r="AM414" s="55"/>
      <c r="AN414" s="55"/>
      <c r="AO414" s="55"/>
      <c r="AP414" s="55"/>
      <c r="AQ414" s="55"/>
      <c r="AR414" s="55"/>
      <c r="AS414" s="57"/>
      <c r="AT414" s="55"/>
      <c r="AU414" s="58"/>
    </row>
    <row r="415" spans="27:47" ht="15.75" customHeight="1" x14ac:dyDescent="0.2">
      <c r="AA415" s="8"/>
      <c r="AB415" s="55"/>
      <c r="AC415" s="55"/>
      <c r="AD415" s="56"/>
      <c r="AE415" s="55"/>
      <c r="AF415" s="56"/>
      <c r="AG415" s="56"/>
      <c r="AH415" s="56"/>
      <c r="AI415" s="56"/>
      <c r="AJ415" s="56"/>
      <c r="AK415" s="55"/>
      <c r="AL415" s="55"/>
      <c r="AM415" s="55"/>
      <c r="AN415" s="55"/>
      <c r="AO415" s="55"/>
      <c r="AP415" s="55"/>
      <c r="AQ415" s="55"/>
      <c r="AR415" s="55"/>
      <c r="AS415" s="57"/>
      <c r="AT415" s="55"/>
      <c r="AU415" s="58"/>
    </row>
    <row r="416" spans="27:47" ht="15.75" customHeight="1" x14ac:dyDescent="0.2">
      <c r="AA416" s="8"/>
      <c r="AB416" s="55"/>
      <c r="AC416" s="55"/>
      <c r="AD416" s="56"/>
      <c r="AE416" s="55"/>
      <c r="AF416" s="56"/>
      <c r="AG416" s="56"/>
      <c r="AH416" s="56"/>
      <c r="AI416" s="56"/>
      <c r="AJ416" s="56"/>
      <c r="AK416" s="55"/>
      <c r="AL416" s="55"/>
      <c r="AM416" s="55"/>
      <c r="AN416" s="55"/>
      <c r="AO416" s="55"/>
      <c r="AP416" s="55"/>
      <c r="AQ416" s="55"/>
      <c r="AR416" s="55"/>
      <c r="AS416" s="57"/>
      <c r="AT416" s="55"/>
      <c r="AU416" s="58"/>
    </row>
    <row r="417" spans="27:47" ht="15.75" customHeight="1" x14ac:dyDescent="0.2">
      <c r="AA417" s="8"/>
      <c r="AB417" s="55"/>
      <c r="AC417" s="55"/>
      <c r="AD417" s="56"/>
      <c r="AE417" s="55"/>
      <c r="AF417" s="56"/>
      <c r="AG417" s="56"/>
      <c r="AH417" s="56"/>
      <c r="AI417" s="56"/>
      <c r="AJ417" s="56"/>
      <c r="AK417" s="55"/>
      <c r="AL417" s="55"/>
      <c r="AM417" s="55"/>
      <c r="AN417" s="55"/>
      <c r="AO417" s="55"/>
      <c r="AP417" s="55"/>
      <c r="AQ417" s="55"/>
      <c r="AR417" s="55"/>
      <c r="AS417" s="57"/>
      <c r="AT417" s="55"/>
      <c r="AU417" s="58"/>
    </row>
    <row r="418" spans="27:47" ht="15.75" customHeight="1" x14ac:dyDescent="0.2">
      <c r="AA418" s="8"/>
      <c r="AB418" s="55"/>
      <c r="AC418" s="55"/>
      <c r="AD418" s="56"/>
      <c r="AE418" s="55"/>
      <c r="AF418" s="56"/>
      <c r="AG418" s="56"/>
      <c r="AH418" s="56"/>
      <c r="AI418" s="56"/>
      <c r="AJ418" s="56"/>
      <c r="AK418" s="55"/>
      <c r="AL418" s="55"/>
      <c r="AM418" s="55"/>
      <c r="AN418" s="55"/>
      <c r="AO418" s="55"/>
      <c r="AP418" s="55"/>
      <c r="AQ418" s="55"/>
      <c r="AR418" s="55"/>
      <c r="AS418" s="57"/>
      <c r="AT418" s="55"/>
      <c r="AU418" s="58"/>
    </row>
    <row r="419" spans="27:47" ht="15.75" customHeight="1" x14ac:dyDescent="0.2">
      <c r="AA419" s="8"/>
      <c r="AB419" s="55"/>
      <c r="AC419" s="55"/>
      <c r="AD419" s="56"/>
      <c r="AE419" s="55"/>
      <c r="AF419" s="56"/>
      <c r="AG419" s="56"/>
      <c r="AH419" s="56"/>
      <c r="AI419" s="56"/>
      <c r="AJ419" s="56"/>
      <c r="AK419" s="55"/>
      <c r="AL419" s="55"/>
      <c r="AM419" s="55"/>
      <c r="AN419" s="55"/>
      <c r="AO419" s="55"/>
      <c r="AP419" s="55"/>
      <c r="AQ419" s="55"/>
      <c r="AR419" s="55"/>
      <c r="AS419" s="57"/>
      <c r="AT419" s="55"/>
      <c r="AU419" s="58"/>
    </row>
    <row r="420" spans="27:47" ht="15.75" customHeight="1" x14ac:dyDescent="0.2">
      <c r="AA420" s="8"/>
      <c r="AB420" s="55"/>
      <c r="AC420" s="55"/>
      <c r="AD420" s="56"/>
      <c r="AE420" s="55"/>
      <c r="AF420" s="56"/>
      <c r="AG420" s="56"/>
      <c r="AH420" s="56"/>
      <c r="AI420" s="56"/>
      <c r="AJ420" s="56"/>
      <c r="AK420" s="55"/>
      <c r="AL420" s="55"/>
      <c r="AM420" s="55"/>
      <c r="AN420" s="55"/>
      <c r="AO420" s="55"/>
      <c r="AP420" s="55"/>
      <c r="AQ420" s="55"/>
      <c r="AR420" s="55"/>
      <c r="AS420" s="57"/>
      <c r="AT420" s="55"/>
      <c r="AU420" s="58"/>
    </row>
    <row r="421" spans="27:47" ht="15.75" customHeight="1" x14ac:dyDescent="0.2">
      <c r="AA421" s="8"/>
      <c r="AB421" s="55"/>
      <c r="AC421" s="55"/>
      <c r="AD421" s="56"/>
      <c r="AE421" s="55"/>
      <c r="AF421" s="56"/>
      <c r="AG421" s="56"/>
      <c r="AH421" s="56"/>
      <c r="AI421" s="56"/>
      <c r="AJ421" s="56"/>
      <c r="AK421" s="55"/>
      <c r="AL421" s="55"/>
      <c r="AM421" s="55"/>
      <c r="AN421" s="55"/>
      <c r="AO421" s="55"/>
      <c r="AP421" s="55"/>
      <c r="AQ421" s="55"/>
      <c r="AR421" s="55"/>
      <c r="AS421" s="57"/>
      <c r="AT421" s="55"/>
      <c r="AU421" s="58"/>
    </row>
    <row r="422" spans="27:47" ht="15.75" customHeight="1" x14ac:dyDescent="0.2">
      <c r="AA422" s="8"/>
      <c r="AB422" s="55"/>
      <c r="AC422" s="55"/>
      <c r="AD422" s="56"/>
      <c r="AE422" s="55"/>
      <c r="AF422" s="56"/>
      <c r="AG422" s="56"/>
      <c r="AH422" s="56"/>
      <c r="AI422" s="56"/>
      <c r="AJ422" s="56"/>
      <c r="AK422" s="55"/>
      <c r="AL422" s="55"/>
      <c r="AM422" s="55"/>
      <c r="AN422" s="55"/>
      <c r="AO422" s="55"/>
      <c r="AP422" s="55"/>
      <c r="AQ422" s="55"/>
      <c r="AR422" s="55"/>
      <c r="AS422" s="57"/>
      <c r="AT422" s="55"/>
      <c r="AU422" s="58"/>
    </row>
    <row r="423" spans="27:47" ht="15.75" customHeight="1" x14ac:dyDescent="0.2">
      <c r="AA423" s="8"/>
      <c r="AB423" s="55"/>
      <c r="AC423" s="55"/>
      <c r="AD423" s="56"/>
      <c r="AE423" s="55"/>
      <c r="AF423" s="56"/>
      <c r="AG423" s="56"/>
      <c r="AH423" s="56"/>
      <c r="AI423" s="56"/>
      <c r="AJ423" s="56"/>
      <c r="AK423" s="55"/>
      <c r="AL423" s="55"/>
      <c r="AM423" s="55"/>
      <c r="AN423" s="55"/>
      <c r="AO423" s="55"/>
      <c r="AP423" s="55"/>
      <c r="AQ423" s="55"/>
      <c r="AR423" s="55"/>
      <c r="AS423" s="57"/>
      <c r="AT423" s="55"/>
      <c r="AU423" s="58"/>
    </row>
    <row r="424" spans="27:47" ht="15.75" customHeight="1" x14ac:dyDescent="0.2">
      <c r="AA424" s="8"/>
      <c r="AB424" s="55"/>
      <c r="AC424" s="55"/>
      <c r="AD424" s="56"/>
      <c r="AE424" s="55"/>
      <c r="AF424" s="56"/>
      <c r="AG424" s="56"/>
      <c r="AH424" s="56"/>
      <c r="AI424" s="56"/>
      <c r="AJ424" s="56"/>
      <c r="AK424" s="55"/>
      <c r="AL424" s="55"/>
      <c r="AM424" s="55"/>
      <c r="AN424" s="55"/>
      <c r="AO424" s="55"/>
      <c r="AP424" s="55"/>
      <c r="AQ424" s="55"/>
      <c r="AR424" s="55"/>
      <c r="AS424" s="57"/>
      <c r="AT424" s="55"/>
      <c r="AU424" s="58"/>
    </row>
    <row r="425" spans="27:47" ht="15.75" customHeight="1" x14ac:dyDescent="0.2">
      <c r="AA425" s="8"/>
      <c r="AB425" s="55"/>
      <c r="AC425" s="55"/>
      <c r="AD425" s="56"/>
      <c r="AE425" s="55"/>
      <c r="AF425" s="56"/>
      <c r="AG425" s="56"/>
      <c r="AH425" s="56"/>
      <c r="AI425" s="56"/>
      <c r="AJ425" s="56"/>
      <c r="AK425" s="55"/>
      <c r="AL425" s="55"/>
      <c r="AM425" s="55"/>
      <c r="AN425" s="55"/>
      <c r="AO425" s="55"/>
      <c r="AP425" s="55"/>
      <c r="AQ425" s="55"/>
      <c r="AR425" s="55"/>
      <c r="AS425" s="57"/>
      <c r="AT425" s="55"/>
      <c r="AU425" s="58"/>
    </row>
    <row r="426" spans="27:47" ht="15.75" customHeight="1" x14ac:dyDescent="0.2">
      <c r="AA426" s="8"/>
      <c r="AB426" s="55"/>
      <c r="AC426" s="55"/>
      <c r="AD426" s="56"/>
      <c r="AE426" s="55"/>
      <c r="AF426" s="56"/>
      <c r="AG426" s="56"/>
      <c r="AH426" s="56"/>
      <c r="AI426" s="56"/>
      <c r="AJ426" s="56"/>
      <c r="AK426" s="55"/>
      <c r="AL426" s="55"/>
      <c r="AM426" s="55"/>
      <c r="AN426" s="55"/>
      <c r="AO426" s="55"/>
      <c r="AP426" s="55"/>
      <c r="AQ426" s="55"/>
      <c r="AR426" s="55"/>
      <c r="AS426" s="57"/>
      <c r="AT426" s="55"/>
      <c r="AU426" s="58"/>
    </row>
    <row r="427" spans="27:47" ht="15.75" customHeight="1" x14ac:dyDescent="0.2">
      <c r="AA427" s="8"/>
      <c r="AB427" s="55"/>
      <c r="AC427" s="55"/>
      <c r="AD427" s="56"/>
      <c r="AE427" s="55"/>
      <c r="AF427" s="56"/>
      <c r="AG427" s="56"/>
      <c r="AH427" s="56"/>
      <c r="AI427" s="56"/>
      <c r="AJ427" s="56"/>
      <c r="AK427" s="55"/>
      <c r="AL427" s="55"/>
      <c r="AM427" s="55"/>
      <c r="AN427" s="55"/>
      <c r="AO427" s="55"/>
      <c r="AP427" s="55"/>
      <c r="AQ427" s="55"/>
      <c r="AR427" s="55"/>
      <c r="AS427" s="57"/>
      <c r="AT427" s="55"/>
      <c r="AU427" s="58"/>
    </row>
    <row r="428" spans="27:47" ht="15.75" customHeight="1" x14ac:dyDescent="0.2">
      <c r="AA428" s="8"/>
      <c r="AB428" s="55"/>
      <c r="AC428" s="55"/>
      <c r="AD428" s="56"/>
      <c r="AE428" s="55"/>
      <c r="AF428" s="56"/>
      <c r="AG428" s="56"/>
      <c r="AH428" s="56"/>
      <c r="AI428" s="56"/>
      <c r="AJ428" s="56"/>
      <c r="AK428" s="55"/>
      <c r="AL428" s="55"/>
      <c r="AM428" s="55"/>
      <c r="AN428" s="55"/>
      <c r="AO428" s="55"/>
      <c r="AP428" s="55"/>
      <c r="AQ428" s="55"/>
      <c r="AR428" s="55"/>
      <c r="AS428" s="57"/>
      <c r="AT428" s="55"/>
      <c r="AU428" s="58"/>
    </row>
    <row r="429" spans="27:47" ht="15.75" customHeight="1" x14ac:dyDescent="0.2">
      <c r="AA429" s="8"/>
      <c r="AB429" s="55"/>
      <c r="AC429" s="55"/>
      <c r="AD429" s="56"/>
      <c r="AE429" s="55"/>
      <c r="AF429" s="56"/>
      <c r="AG429" s="56"/>
      <c r="AH429" s="56"/>
      <c r="AI429" s="56"/>
      <c r="AJ429" s="56"/>
      <c r="AK429" s="55"/>
      <c r="AL429" s="55"/>
      <c r="AM429" s="55"/>
      <c r="AN429" s="55"/>
      <c r="AO429" s="55"/>
      <c r="AP429" s="55"/>
      <c r="AQ429" s="55"/>
      <c r="AR429" s="55"/>
      <c r="AS429" s="57"/>
      <c r="AT429" s="55"/>
      <c r="AU429" s="58"/>
    </row>
    <row r="430" spans="27:47" ht="15.75" customHeight="1" x14ac:dyDescent="0.2">
      <c r="AA430" s="8"/>
      <c r="AB430" s="55"/>
      <c r="AC430" s="55"/>
      <c r="AD430" s="56"/>
      <c r="AE430" s="55"/>
      <c r="AF430" s="56"/>
      <c r="AG430" s="56"/>
      <c r="AH430" s="56"/>
      <c r="AI430" s="56"/>
      <c r="AJ430" s="56"/>
      <c r="AK430" s="55"/>
      <c r="AL430" s="55"/>
      <c r="AM430" s="55"/>
      <c r="AN430" s="55"/>
      <c r="AO430" s="55"/>
      <c r="AP430" s="55"/>
      <c r="AQ430" s="55"/>
      <c r="AR430" s="55"/>
      <c r="AS430" s="57"/>
      <c r="AT430" s="55"/>
      <c r="AU430" s="58"/>
    </row>
    <row r="431" spans="27:47" ht="15.75" customHeight="1" x14ac:dyDescent="0.2">
      <c r="AA431" s="8"/>
      <c r="AB431" s="55"/>
      <c r="AC431" s="55"/>
      <c r="AD431" s="56"/>
      <c r="AE431" s="55"/>
      <c r="AF431" s="56"/>
      <c r="AG431" s="56"/>
      <c r="AH431" s="56"/>
      <c r="AI431" s="56"/>
      <c r="AJ431" s="56"/>
      <c r="AK431" s="55"/>
      <c r="AL431" s="55"/>
      <c r="AM431" s="55"/>
      <c r="AN431" s="55"/>
      <c r="AO431" s="55"/>
      <c r="AP431" s="55"/>
      <c r="AQ431" s="55"/>
      <c r="AR431" s="55"/>
      <c r="AS431" s="57"/>
      <c r="AT431" s="55"/>
      <c r="AU431" s="58"/>
    </row>
    <row r="432" spans="27:47" ht="15.75" customHeight="1" x14ac:dyDescent="0.2">
      <c r="AA432" s="8"/>
      <c r="AB432" s="55"/>
      <c r="AC432" s="55"/>
      <c r="AD432" s="56"/>
      <c r="AE432" s="55"/>
      <c r="AF432" s="56"/>
      <c r="AG432" s="56"/>
      <c r="AH432" s="56"/>
      <c r="AI432" s="56"/>
      <c r="AJ432" s="56"/>
      <c r="AK432" s="55"/>
      <c r="AL432" s="55"/>
      <c r="AM432" s="55"/>
      <c r="AN432" s="55"/>
      <c r="AO432" s="55"/>
      <c r="AP432" s="55"/>
      <c r="AQ432" s="55"/>
      <c r="AR432" s="55"/>
      <c r="AS432" s="57"/>
      <c r="AT432" s="55"/>
      <c r="AU432" s="58"/>
    </row>
    <row r="433" spans="27:47" ht="15.75" customHeight="1" x14ac:dyDescent="0.2">
      <c r="AA433" s="8"/>
      <c r="AB433" s="55"/>
      <c r="AC433" s="55"/>
      <c r="AD433" s="56"/>
      <c r="AE433" s="55"/>
      <c r="AF433" s="56"/>
      <c r="AG433" s="56"/>
      <c r="AH433" s="56"/>
      <c r="AI433" s="56"/>
      <c r="AJ433" s="56"/>
      <c r="AK433" s="55"/>
      <c r="AL433" s="55"/>
      <c r="AM433" s="55"/>
      <c r="AN433" s="55"/>
      <c r="AO433" s="55"/>
      <c r="AP433" s="55"/>
      <c r="AQ433" s="55"/>
      <c r="AR433" s="55"/>
      <c r="AS433" s="57"/>
      <c r="AT433" s="55"/>
      <c r="AU433" s="58"/>
    </row>
    <row r="434" spans="27:47" ht="15.75" customHeight="1" x14ac:dyDescent="0.2">
      <c r="AA434" s="8"/>
      <c r="AB434" s="55"/>
      <c r="AC434" s="55"/>
      <c r="AD434" s="56"/>
      <c r="AE434" s="55"/>
      <c r="AF434" s="56"/>
      <c r="AG434" s="56"/>
      <c r="AH434" s="56"/>
      <c r="AI434" s="56"/>
      <c r="AJ434" s="56"/>
      <c r="AK434" s="55"/>
      <c r="AL434" s="55"/>
      <c r="AM434" s="55"/>
      <c r="AN434" s="55"/>
      <c r="AO434" s="55"/>
      <c r="AP434" s="55"/>
      <c r="AQ434" s="55"/>
      <c r="AR434" s="55"/>
      <c r="AS434" s="57"/>
      <c r="AT434" s="55"/>
      <c r="AU434" s="58"/>
    </row>
    <row r="435" spans="27:47" ht="15.75" customHeight="1" x14ac:dyDescent="0.2">
      <c r="AA435" s="8"/>
      <c r="AB435" s="55"/>
      <c r="AC435" s="55"/>
      <c r="AD435" s="56"/>
      <c r="AE435" s="55"/>
      <c r="AF435" s="56"/>
      <c r="AG435" s="56"/>
      <c r="AH435" s="56"/>
      <c r="AI435" s="56"/>
      <c r="AJ435" s="56"/>
      <c r="AK435" s="55"/>
      <c r="AL435" s="55"/>
      <c r="AM435" s="55"/>
      <c r="AN435" s="55"/>
      <c r="AO435" s="55"/>
      <c r="AP435" s="55"/>
      <c r="AQ435" s="55"/>
      <c r="AR435" s="55"/>
      <c r="AS435" s="57"/>
      <c r="AT435" s="55"/>
      <c r="AU435" s="58"/>
    </row>
    <row r="436" spans="27:47" ht="15.75" customHeight="1" x14ac:dyDescent="0.2">
      <c r="AA436" s="8"/>
      <c r="AB436" s="55"/>
      <c r="AC436" s="55"/>
      <c r="AD436" s="56"/>
      <c r="AE436" s="55"/>
      <c r="AF436" s="56"/>
      <c r="AG436" s="56"/>
      <c r="AH436" s="56"/>
      <c r="AI436" s="56"/>
      <c r="AJ436" s="56"/>
      <c r="AK436" s="55"/>
      <c r="AL436" s="55"/>
      <c r="AM436" s="55"/>
      <c r="AN436" s="55"/>
      <c r="AO436" s="55"/>
      <c r="AP436" s="55"/>
      <c r="AQ436" s="55"/>
      <c r="AR436" s="55"/>
      <c r="AS436" s="57"/>
      <c r="AT436" s="55"/>
      <c r="AU436" s="58"/>
    </row>
    <row r="437" spans="27:47" ht="15.75" customHeight="1" x14ac:dyDescent="0.2">
      <c r="AA437" s="8"/>
      <c r="AB437" s="55"/>
      <c r="AC437" s="55"/>
      <c r="AD437" s="56"/>
      <c r="AE437" s="55"/>
      <c r="AF437" s="56"/>
      <c r="AG437" s="56"/>
      <c r="AH437" s="56"/>
      <c r="AI437" s="56"/>
      <c r="AJ437" s="56"/>
      <c r="AK437" s="55"/>
      <c r="AL437" s="55"/>
      <c r="AM437" s="55"/>
      <c r="AN437" s="55"/>
      <c r="AO437" s="55"/>
      <c r="AP437" s="55"/>
      <c r="AQ437" s="55"/>
      <c r="AR437" s="55"/>
      <c r="AS437" s="57"/>
      <c r="AT437" s="55"/>
      <c r="AU437" s="58"/>
    </row>
    <row r="438" spans="27:47" ht="15.75" customHeight="1" x14ac:dyDescent="0.2">
      <c r="AA438" s="8"/>
      <c r="AB438" s="55"/>
      <c r="AC438" s="55"/>
      <c r="AD438" s="56"/>
      <c r="AE438" s="55"/>
      <c r="AF438" s="56"/>
      <c r="AG438" s="56"/>
      <c r="AH438" s="56"/>
      <c r="AI438" s="56"/>
      <c r="AJ438" s="56"/>
      <c r="AK438" s="55"/>
      <c r="AL438" s="55"/>
      <c r="AM438" s="55"/>
      <c r="AN438" s="55"/>
      <c r="AO438" s="55"/>
      <c r="AP438" s="55"/>
      <c r="AQ438" s="55"/>
      <c r="AR438" s="55"/>
      <c r="AS438" s="57"/>
      <c r="AT438" s="55"/>
      <c r="AU438" s="58"/>
    </row>
    <row r="439" spans="27:47" ht="15.75" customHeight="1" x14ac:dyDescent="0.2">
      <c r="AA439" s="8"/>
      <c r="AB439" s="55"/>
      <c r="AC439" s="55"/>
      <c r="AD439" s="56"/>
      <c r="AE439" s="55"/>
      <c r="AF439" s="56"/>
      <c r="AG439" s="56"/>
      <c r="AH439" s="56"/>
      <c r="AI439" s="56"/>
      <c r="AJ439" s="56"/>
      <c r="AK439" s="55"/>
      <c r="AL439" s="55"/>
      <c r="AM439" s="55"/>
      <c r="AN439" s="55"/>
      <c r="AO439" s="55"/>
      <c r="AP439" s="55"/>
      <c r="AQ439" s="55"/>
      <c r="AR439" s="55"/>
      <c r="AS439" s="57"/>
      <c r="AT439" s="55"/>
      <c r="AU439" s="58"/>
    </row>
    <row r="440" spans="27:47" ht="15.75" customHeight="1" x14ac:dyDescent="0.2">
      <c r="AA440" s="8"/>
      <c r="AB440" s="55"/>
      <c r="AC440" s="55"/>
      <c r="AD440" s="56"/>
      <c r="AE440" s="55"/>
      <c r="AF440" s="56"/>
      <c r="AG440" s="56"/>
      <c r="AH440" s="56"/>
      <c r="AI440" s="56"/>
      <c r="AJ440" s="56"/>
      <c r="AK440" s="55"/>
      <c r="AL440" s="55"/>
      <c r="AM440" s="55"/>
      <c r="AN440" s="55"/>
      <c r="AO440" s="55"/>
      <c r="AP440" s="55"/>
      <c r="AQ440" s="55"/>
      <c r="AR440" s="55"/>
      <c r="AS440" s="57"/>
      <c r="AT440" s="55"/>
      <c r="AU440" s="58"/>
    </row>
    <row r="441" spans="27:47" ht="15.75" customHeight="1" x14ac:dyDescent="0.2">
      <c r="AA441" s="8"/>
      <c r="AB441" s="55"/>
      <c r="AC441" s="55"/>
      <c r="AD441" s="56"/>
      <c r="AE441" s="55"/>
      <c r="AF441" s="56"/>
      <c r="AG441" s="56"/>
      <c r="AH441" s="56"/>
      <c r="AI441" s="56"/>
      <c r="AJ441" s="56"/>
      <c r="AK441" s="55"/>
      <c r="AL441" s="55"/>
      <c r="AM441" s="55"/>
      <c r="AN441" s="55"/>
      <c r="AO441" s="55"/>
      <c r="AP441" s="55"/>
      <c r="AQ441" s="55"/>
      <c r="AR441" s="55"/>
      <c r="AS441" s="57"/>
      <c r="AT441" s="55"/>
      <c r="AU441" s="58"/>
    </row>
    <row r="442" spans="27:47" ht="15.75" customHeight="1" x14ac:dyDescent="0.2">
      <c r="AA442" s="8"/>
      <c r="AB442" s="55"/>
      <c r="AC442" s="55"/>
      <c r="AD442" s="56"/>
      <c r="AE442" s="55"/>
      <c r="AF442" s="56"/>
      <c r="AG442" s="56"/>
      <c r="AH442" s="56"/>
      <c r="AI442" s="56"/>
      <c r="AJ442" s="56"/>
      <c r="AK442" s="55"/>
      <c r="AL442" s="55"/>
      <c r="AM442" s="55"/>
      <c r="AN442" s="55"/>
      <c r="AO442" s="55"/>
      <c r="AP442" s="55"/>
      <c r="AQ442" s="55"/>
      <c r="AR442" s="55"/>
      <c r="AS442" s="57"/>
      <c r="AT442" s="55"/>
      <c r="AU442" s="58"/>
    </row>
    <row r="443" spans="27:47" ht="15.75" customHeight="1" x14ac:dyDescent="0.2">
      <c r="AA443" s="8"/>
      <c r="AB443" s="55"/>
      <c r="AC443" s="55"/>
      <c r="AD443" s="56"/>
      <c r="AE443" s="55"/>
      <c r="AF443" s="56"/>
      <c r="AG443" s="56"/>
      <c r="AH443" s="56"/>
      <c r="AI443" s="56"/>
      <c r="AJ443" s="56"/>
      <c r="AK443" s="55"/>
      <c r="AL443" s="55"/>
      <c r="AM443" s="55"/>
      <c r="AN443" s="55"/>
      <c r="AO443" s="55"/>
      <c r="AP443" s="55"/>
      <c r="AQ443" s="55"/>
      <c r="AR443" s="55"/>
      <c r="AS443" s="57"/>
      <c r="AT443" s="55"/>
      <c r="AU443" s="58"/>
    </row>
    <row r="444" spans="27:47" ht="15.75" customHeight="1" x14ac:dyDescent="0.2">
      <c r="AA444" s="8"/>
      <c r="AB444" s="55"/>
      <c r="AC444" s="55"/>
      <c r="AD444" s="56"/>
      <c r="AE444" s="55"/>
      <c r="AF444" s="56"/>
      <c r="AG444" s="56"/>
      <c r="AH444" s="56"/>
      <c r="AI444" s="56"/>
      <c r="AJ444" s="56"/>
      <c r="AK444" s="55"/>
      <c r="AL444" s="55"/>
      <c r="AM444" s="55"/>
      <c r="AN444" s="55"/>
      <c r="AO444" s="55"/>
      <c r="AP444" s="55"/>
      <c r="AQ444" s="55"/>
      <c r="AR444" s="55"/>
      <c r="AS444" s="57"/>
      <c r="AT444" s="55"/>
      <c r="AU444" s="58"/>
    </row>
    <row r="445" spans="27:47" ht="15.75" customHeight="1" x14ac:dyDescent="0.2">
      <c r="AA445" s="8"/>
      <c r="AB445" s="55"/>
      <c r="AC445" s="55"/>
      <c r="AD445" s="56"/>
      <c r="AE445" s="55"/>
      <c r="AF445" s="56"/>
      <c r="AG445" s="56"/>
      <c r="AH445" s="56"/>
      <c r="AI445" s="56"/>
      <c r="AJ445" s="56"/>
      <c r="AK445" s="55"/>
      <c r="AL445" s="55"/>
      <c r="AM445" s="55"/>
      <c r="AN445" s="55"/>
      <c r="AO445" s="55"/>
      <c r="AP445" s="55"/>
      <c r="AQ445" s="55"/>
      <c r="AR445" s="55"/>
      <c r="AS445" s="57"/>
      <c r="AT445" s="55"/>
      <c r="AU445" s="58"/>
    </row>
    <row r="446" spans="27:47" ht="15.75" customHeight="1" x14ac:dyDescent="0.2">
      <c r="AA446" s="8"/>
      <c r="AB446" s="55"/>
      <c r="AC446" s="55"/>
      <c r="AD446" s="56"/>
      <c r="AE446" s="55"/>
      <c r="AF446" s="56"/>
      <c r="AG446" s="56"/>
      <c r="AH446" s="56"/>
      <c r="AI446" s="56"/>
      <c r="AJ446" s="56"/>
      <c r="AK446" s="55"/>
      <c r="AL446" s="55"/>
      <c r="AM446" s="55"/>
      <c r="AN446" s="55"/>
      <c r="AO446" s="55"/>
      <c r="AP446" s="55"/>
      <c r="AQ446" s="55"/>
      <c r="AR446" s="55"/>
      <c r="AS446" s="57"/>
      <c r="AT446" s="55"/>
      <c r="AU446" s="58"/>
    </row>
    <row r="447" spans="27:47" ht="15.75" customHeight="1" x14ac:dyDescent="0.2">
      <c r="AA447" s="8"/>
      <c r="AB447" s="55"/>
      <c r="AC447" s="55"/>
      <c r="AD447" s="56"/>
      <c r="AE447" s="55"/>
      <c r="AF447" s="56"/>
      <c r="AG447" s="56"/>
      <c r="AH447" s="56"/>
      <c r="AI447" s="56"/>
      <c r="AJ447" s="56"/>
      <c r="AK447" s="55"/>
      <c r="AL447" s="55"/>
      <c r="AM447" s="55"/>
      <c r="AN447" s="55"/>
      <c r="AO447" s="55"/>
      <c r="AP447" s="55"/>
      <c r="AQ447" s="55"/>
      <c r="AR447" s="55"/>
      <c r="AS447" s="57"/>
      <c r="AT447" s="55"/>
      <c r="AU447" s="58"/>
    </row>
    <row r="448" spans="27:47" ht="15.75" customHeight="1" x14ac:dyDescent="0.2">
      <c r="AA448" s="8"/>
      <c r="AB448" s="55"/>
      <c r="AC448" s="55"/>
      <c r="AD448" s="56"/>
      <c r="AE448" s="55"/>
      <c r="AF448" s="56"/>
      <c r="AG448" s="56"/>
      <c r="AH448" s="56"/>
      <c r="AI448" s="56"/>
      <c r="AJ448" s="56"/>
      <c r="AK448" s="55"/>
      <c r="AL448" s="55"/>
      <c r="AM448" s="55"/>
      <c r="AN448" s="55"/>
      <c r="AO448" s="55"/>
      <c r="AP448" s="55"/>
      <c r="AQ448" s="55"/>
      <c r="AR448" s="55"/>
      <c r="AS448" s="57"/>
      <c r="AT448" s="55"/>
      <c r="AU448" s="58"/>
    </row>
    <row r="449" spans="27:47" ht="15.75" customHeight="1" x14ac:dyDescent="0.2">
      <c r="AA449" s="8"/>
      <c r="AB449" s="55"/>
      <c r="AC449" s="55"/>
      <c r="AD449" s="56"/>
      <c r="AE449" s="55"/>
      <c r="AF449" s="56"/>
      <c r="AG449" s="56"/>
      <c r="AH449" s="56"/>
      <c r="AI449" s="56"/>
      <c r="AJ449" s="56"/>
      <c r="AK449" s="55"/>
      <c r="AL449" s="55"/>
      <c r="AM449" s="55"/>
      <c r="AN449" s="55"/>
      <c r="AO449" s="55"/>
      <c r="AP449" s="55"/>
      <c r="AQ449" s="55"/>
      <c r="AR449" s="55"/>
      <c r="AS449" s="57"/>
      <c r="AT449" s="55"/>
      <c r="AU449" s="58"/>
    </row>
    <row r="450" spans="27:47" ht="15.75" customHeight="1" x14ac:dyDescent="0.2">
      <c r="AA450" s="8"/>
      <c r="AB450" s="55"/>
      <c r="AC450" s="55"/>
      <c r="AD450" s="56"/>
      <c r="AE450" s="55"/>
      <c r="AF450" s="56"/>
      <c r="AG450" s="56"/>
      <c r="AH450" s="56"/>
      <c r="AI450" s="56"/>
      <c r="AJ450" s="56"/>
      <c r="AK450" s="55"/>
      <c r="AL450" s="55"/>
      <c r="AM450" s="55"/>
      <c r="AN450" s="55"/>
      <c r="AO450" s="55"/>
      <c r="AP450" s="55"/>
      <c r="AQ450" s="55"/>
      <c r="AR450" s="55"/>
      <c r="AS450" s="57"/>
      <c r="AT450" s="55"/>
      <c r="AU450" s="58"/>
    </row>
    <row r="451" spans="27:47" ht="15.75" customHeight="1" x14ac:dyDescent="0.2">
      <c r="AA451" s="8"/>
      <c r="AB451" s="55"/>
      <c r="AC451" s="55"/>
      <c r="AD451" s="56"/>
      <c r="AE451" s="55"/>
      <c r="AF451" s="56"/>
      <c r="AG451" s="56"/>
      <c r="AH451" s="56"/>
      <c r="AI451" s="56"/>
      <c r="AJ451" s="56"/>
      <c r="AK451" s="55"/>
      <c r="AL451" s="55"/>
      <c r="AM451" s="55"/>
      <c r="AN451" s="55"/>
      <c r="AO451" s="55"/>
      <c r="AP451" s="55"/>
      <c r="AQ451" s="55"/>
      <c r="AR451" s="55"/>
      <c r="AS451" s="57"/>
      <c r="AT451" s="55"/>
      <c r="AU451" s="58"/>
    </row>
    <row r="452" spans="27:47" ht="15.75" customHeight="1" x14ac:dyDescent="0.2">
      <c r="AA452" s="8"/>
      <c r="AB452" s="55"/>
      <c r="AC452" s="55"/>
      <c r="AD452" s="56"/>
      <c r="AE452" s="55"/>
      <c r="AF452" s="56"/>
      <c r="AG452" s="56"/>
      <c r="AH452" s="56"/>
      <c r="AI452" s="56"/>
      <c r="AJ452" s="56"/>
      <c r="AK452" s="55"/>
      <c r="AL452" s="55"/>
      <c r="AM452" s="55"/>
      <c r="AN452" s="55"/>
      <c r="AO452" s="55"/>
      <c r="AP452" s="55"/>
      <c r="AQ452" s="55"/>
      <c r="AR452" s="55"/>
      <c r="AS452" s="57"/>
      <c r="AT452" s="55"/>
      <c r="AU452" s="58"/>
    </row>
    <row r="453" spans="27:47" ht="15.75" customHeight="1" x14ac:dyDescent="0.2">
      <c r="AA453" s="8"/>
      <c r="AB453" s="55"/>
      <c r="AC453" s="55"/>
      <c r="AD453" s="56"/>
      <c r="AE453" s="55"/>
      <c r="AF453" s="56"/>
      <c r="AG453" s="56"/>
      <c r="AH453" s="56"/>
      <c r="AI453" s="56"/>
      <c r="AJ453" s="56"/>
      <c r="AK453" s="55"/>
      <c r="AL453" s="55"/>
      <c r="AM453" s="55"/>
      <c r="AN453" s="55"/>
      <c r="AO453" s="55"/>
      <c r="AP453" s="55"/>
      <c r="AQ453" s="55"/>
      <c r="AR453" s="55"/>
      <c r="AS453" s="57"/>
      <c r="AT453" s="55"/>
      <c r="AU453" s="58"/>
    </row>
    <row r="454" spans="27:47" ht="15.75" customHeight="1" x14ac:dyDescent="0.2">
      <c r="AA454" s="8"/>
      <c r="AB454" s="55"/>
      <c r="AC454" s="55"/>
      <c r="AD454" s="56"/>
      <c r="AE454" s="55"/>
      <c r="AF454" s="56"/>
      <c r="AG454" s="56"/>
      <c r="AH454" s="56"/>
      <c r="AI454" s="56"/>
      <c r="AJ454" s="56"/>
      <c r="AK454" s="55"/>
      <c r="AL454" s="55"/>
      <c r="AM454" s="55"/>
      <c r="AN454" s="55"/>
      <c r="AO454" s="55"/>
      <c r="AP454" s="55"/>
      <c r="AQ454" s="55"/>
      <c r="AR454" s="55"/>
      <c r="AS454" s="57"/>
      <c r="AT454" s="55"/>
      <c r="AU454" s="58"/>
    </row>
    <row r="455" spans="27:47" ht="15.75" customHeight="1" x14ac:dyDescent="0.2">
      <c r="AA455" s="8"/>
      <c r="AB455" s="55"/>
      <c r="AC455" s="55"/>
      <c r="AD455" s="56"/>
      <c r="AE455" s="55"/>
      <c r="AF455" s="56"/>
      <c r="AG455" s="56"/>
      <c r="AH455" s="56"/>
      <c r="AI455" s="56"/>
      <c r="AJ455" s="56"/>
      <c r="AK455" s="55"/>
      <c r="AL455" s="55"/>
      <c r="AM455" s="55"/>
      <c r="AN455" s="55"/>
      <c r="AO455" s="55"/>
      <c r="AP455" s="55"/>
      <c r="AQ455" s="55"/>
      <c r="AR455" s="55"/>
      <c r="AS455" s="57"/>
      <c r="AT455" s="55"/>
      <c r="AU455" s="58"/>
    </row>
    <row r="456" spans="27:47" ht="15.75" customHeight="1" x14ac:dyDescent="0.2">
      <c r="AA456" s="8"/>
      <c r="AB456" s="55"/>
      <c r="AC456" s="55"/>
      <c r="AD456" s="56"/>
      <c r="AE456" s="55"/>
      <c r="AF456" s="56"/>
      <c r="AG456" s="56"/>
      <c r="AH456" s="56"/>
      <c r="AI456" s="56"/>
      <c r="AJ456" s="56"/>
      <c r="AK456" s="55"/>
      <c r="AL456" s="55"/>
      <c r="AM456" s="55"/>
      <c r="AN456" s="55"/>
      <c r="AO456" s="55"/>
      <c r="AP456" s="55"/>
      <c r="AQ456" s="55"/>
      <c r="AR456" s="55"/>
      <c r="AS456" s="57"/>
      <c r="AT456" s="55"/>
      <c r="AU456" s="58"/>
    </row>
    <row r="457" spans="27:47" ht="15.75" customHeight="1" x14ac:dyDescent="0.2">
      <c r="AA457" s="8"/>
      <c r="AB457" s="55"/>
      <c r="AC457" s="55"/>
      <c r="AD457" s="56"/>
      <c r="AE457" s="55"/>
      <c r="AF457" s="56"/>
      <c r="AG457" s="56"/>
      <c r="AH457" s="56"/>
      <c r="AI457" s="56"/>
      <c r="AJ457" s="56"/>
      <c r="AK457" s="55"/>
      <c r="AL457" s="55"/>
      <c r="AM457" s="55"/>
      <c r="AN457" s="55"/>
      <c r="AO457" s="55"/>
      <c r="AP457" s="55"/>
      <c r="AQ457" s="55"/>
      <c r="AR457" s="55"/>
      <c r="AS457" s="57"/>
      <c r="AT457" s="55"/>
      <c r="AU457" s="58"/>
    </row>
    <row r="458" spans="27:47" ht="15.75" customHeight="1" x14ac:dyDescent="0.2">
      <c r="AA458" s="8"/>
      <c r="AB458" s="55"/>
      <c r="AC458" s="55"/>
      <c r="AD458" s="56"/>
      <c r="AE458" s="55"/>
      <c r="AF458" s="56"/>
      <c r="AG458" s="56"/>
      <c r="AH458" s="56"/>
      <c r="AI458" s="56"/>
      <c r="AJ458" s="56"/>
      <c r="AK458" s="55"/>
      <c r="AL458" s="55"/>
      <c r="AM458" s="55"/>
      <c r="AN458" s="55"/>
      <c r="AO458" s="55"/>
      <c r="AP458" s="55"/>
      <c r="AQ458" s="55"/>
      <c r="AR458" s="55"/>
      <c r="AS458" s="57"/>
      <c r="AT458" s="55"/>
      <c r="AU458" s="58"/>
    </row>
    <row r="459" spans="27:47" ht="15.75" customHeight="1" x14ac:dyDescent="0.2">
      <c r="AA459" s="8"/>
      <c r="AB459" s="55"/>
      <c r="AC459" s="55"/>
      <c r="AD459" s="56"/>
      <c r="AE459" s="55"/>
      <c r="AF459" s="56"/>
      <c r="AG459" s="56"/>
      <c r="AH459" s="56"/>
      <c r="AI459" s="56"/>
      <c r="AJ459" s="56"/>
      <c r="AK459" s="55"/>
      <c r="AL459" s="55"/>
      <c r="AM459" s="55"/>
      <c r="AN459" s="55"/>
      <c r="AO459" s="55"/>
      <c r="AP459" s="55"/>
      <c r="AQ459" s="55"/>
      <c r="AR459" s="55"/>
      <c r="AS459" s="57"/>
      <c r="AT459" s="55"/>
      <c r="AU459" s="58"/>
    </row>
    <row r="460" spans="27:47" ht="15.75" customHeight="1" x14ac:dyDescent="0.2">
      <c r="AA460" s="8"/>
      <c r="AB460" s="55"/>
      <c r="AC460" s="55"/>
      <c r="AD460" s="56"/>
      <c r="AE460" s="55"/>
      <c r="AF460" s="56"/>
      <c r="AG460" s="56"/>
      <c r="AH460" s="56"/>
      <c r="AI460" s="56"/>
      <c r="AJ460" s="56"/>
      <c r="AK460" s="55"/>
      <c r="AL460" s="55"/>
      <c r="AM460" s="55"/>
      <c r="AN460" s="55"/>
      <c r="AO460" s="55"/>
      <c r="AP460" s="55"/>
      <c r="AQ460" s="55"/>
      <c r="AR460" s="55"/>
      <c r="AS460" s="57"/>
      <c r="AT460" s="55"/>
      <c r="AU460" s="58"/>
    </row>
    <row r="461" spans="27:47" ht="15.75" customHeight="1" x14ac:dyDescent="0.2">
      <c r="AA461" s="8"/>
      <c r="AB461" s="55"/>
      <c r="AC461" s="55"/>
      <c r="AD461" s="56"/>
      <c r="AE461" s="55"/>
      <c r="AF461" s="56"/>
      <c r="AG461" s="56"/>
      <c r="AH461" s="56"/>
      <c r="AI461" s="56"/>
      <c r="AJ461" s="56"/>
      <c r="AK461" s="55"/>
      <c r="AL461" s="55"/>
      <c r="AM461" s="55"/>
      <c r="AN461" s="55"/>
      <c r="AO461" s="55"/>
      <c r="AP461" s="55"/>
      <c r="AQ461" s="55"/>
      <c r="AR461" s="55"/>
      <c r="AS461" s="57"/>
      <c r="AT461" s="55"/>
      <c r="AU461" s="58"/>
    </row>
    <row r="462" spans="27:47" ht="15.75" customHeight="1" x14ac:dyDescent="0.2">
      <c r="AA462" s="8"/>
      <c r="AB462" s="55"/>
      <c r="AC462" s="55"/>
      <c r="AD462" s="56"/>
      <c r="AE462" s="55"/>
      <c r="AF462" s="56"/>
      <c r="AG462" s="56"/>
      <c r="AH462" s="56"/>
      <c r="AI462" s="56"/>
      <c r="AJ462" s="56"/>
      <c r="AK462" s="55"/>
      <c r="AL462" s="55"/>
      <c r="AM462" s="55"/>
      <c r="AN462" s="55"/>
      <c r="AO462" s="55"/>
      <c r="AP462" s="55"/>
      <c r="AQ462" s="55"/>
      <c r="AR462" s="55"/>
      <c r="AS462" s="57"/>
      <c r="AT462" s="55"/>
      <c r="AU462" s="58"/>
    </row>
    <row r="463" spans="27:47" ht="15.75" customHeight="1" x14ac:dyDescent="0.2">
      <c r="AA463" s="8"/>
      <c r="AB463" s="55"/>
      <c r="AC463" s="55"/>
      <c r="AD463" s="56"/>
      <c r="AE463" s="55"/>
      <c r="AF463" s="56"/>
      <c r="AG463" s="56"/>
      <c r="AH463" s="56"/>
      <c r="AI463" s="56"/>
      <c r="AJ463" s="56"/>
      <c r="AK463" s="55"/>
      <c r="AL463" s="55"/>
      <c r="AM463" s="55"/>
      <c r="AN463" s="55"/>
      <c r="AO463" s="55"/>
      <c r="AP463" s="55"/>
      <c r="AQ463" s="55"/>
      <c r="AR463" s="55"/>
      <c r="AS463" s="57"/>
      <c r="AT463" s="55"/>
      <c r="AU463" s="58"/>
    </row>
    <row r="464" spans="27:47" ht="15.75" customHeight="1" x14ac:dyDescent="0.2">
      <c r="AA464" s="8"/>
      <c r="AB464" s="55"/>
      <c r="AC464" s="55"/>
      <c r="AD464" s="56"/>
      <c r="AE464" s="55"/>
      <c r="AF464" s="56"/>
      <c r="AG464" s="56"/>
      <c r="AH464" s="56"/>
      <c r="AI464" s="56"/>
      <c r="AJ464" s="56"/>
      <c r="AK464" s="55"/>
      <c r="AL464" s="55"/>
      <c r="AM464" s="55"/>
      <c r="AN464" s="55"/>
      <c r="AO464" s="55"/>
      <c r="AP464" s="55"/>
      <c r="AQ464" s="55"/>
      <c r="AR464" s="55"/>
      <c r="AS464" s="57"/>
      <c r="AT464" s="55"/>
      <c r="AU464" s="58"/>
    </row>
    <row r="465" spans="27:47" ht="15.75" customHeight="1" x14ac:dyDescent="0.2">
      <c r="AA465" s="8"/>
      <c r="AB465" s="55"/>
      <c r="AC465" s="55"/>
      <c r="AD465" s="56"/>
      <c r="AE465" s="55"/>
      <c r="AF465" s="56"/>
      <c r="AG465" s="56"/>
      <c r="AH465" s="56"/>
      <c r="AI465" s="56"/>
      <c r="AJ465" s="56"/>
      <c r="AK465" s="55"/>
      <c r="AL465" s="55"/>
      <c r="AM465" s="55"/>
      <c r="AN465" s="55"/>
      <c r="AO465" s="55"/>
      <c r="AP465" s="55"/>
      <c r="AQ465" s="55"/>
      <c r="AR465" s="55"/>
      <c r="AS465" s="57"/>
      <c r="AT465" s="55"/>
      <c r="AU465" s="58"/>
    </row>
    <row r="466" spans="27:47" ht="15.75" customHeight="1" x14ac:dyDescent="0.2">
      <c r="AA466" s="8"/>
      <c r="AB466" s="55"/>
      <c r="AC466" s="55"/>
      <c r="AD466" s="56"/>
      <c r="AE466" s="55"/>
      <c r="AF466" s="56"/>
      <c r="AG466" s="56"/>
      <c r="AH466" s="56"/>
      <c r="AI466" s="56"/>
      <c r="AJ466" s="56"/>
      <c r="AK466" s="55"/>
      <c r="AL466" s="55"/>
      <c r="AM466" s="55"/>
      <c r="AN466" s="55"/>
      <c r="AO466" s="55"/>
      <c r="AP466" s="55"/>
      <c r="AQ466" s="55"/>
      <c r="AR466" s="55"/>
      <c r="AS466" s="57"/>
      <c r="AT466" s="55"/>
      <c r="AU466" s="58"/>
    </row>
    <row r="467" spans="27:47" ht="15.75" customHeight="1" x14ac:dyDescent="0.2">
      <c r="AA467" s="8"/>
      <c r="AB467" s="55"/>
      <c r="AC467" s="55"/>
      <c r="AD467" s="56"/>
      <c r="AE467" s="55"/>
      <c r="AF467" s="56"/>
      <c r="AG467" s="56"/>
      <c r="AH467" s="56"/>
      <c r="AI467" s="56"/>
      <c r="AJ467" s="56"/>
      <c r="AK467" s="55"/>
      <c r="AL467" s="55"/>
      <c r="AM467" s="55"/>
      <c r="AN467" s="55"/>
      <c r="AO467" s="55"/>
      <c r="AP467" s="55"/>
      <c r="AQ467" s="55"/>
      <c r="AR467" s="55"/>
      <c r="AS467" s="57"/>
      <c r="AT467" s="55"/>
      <c r="AU467" s="58"/>
    </row>
    <row r="468" spans="27:47" ht="15.75" customHeight="1" x14ac:dyDescent="0.2">
      <c r="AA468" s="8"/>
      <c r="AB468" s="55"/>
      <c r="AC468" s="55"/>
      <c r="AD468" s="56"/>
      <c r="AE468" s="55"/>
      <c r="AF468" s="56"/>
      <c r="AG468" s="56"/>
      <c r="AH468" s="56"/>
      <c r="AI468" s="56"/>
      <c r="AJ468" s="56"/>
      <c r="AK468" s="55"/>
      <c r="AL468" s="55"/>
      <c r="AM468" s="55"/>
      <c r="AN468" s="55"/>
      <c r="AO468" s="55"/>
      <c r="AP468" s="55"/>
      <c r="AQ468" s="55"/>
      <c r="AR468" s="55"/>
      <c r="AS468" s="57"/>
      <c r="AT468" s="55"/>
      <c r="AU468" s="58"/>
    </row>
    <row r="469" spans="27:47" ht="15.75" customHeight="1" x14ac:dyDescent="0.2">
      <c r="AA469" s="8"/>
      <c r="AB469" s="55"/>
      <c r="AC469" s="55"/>
      <c r="AD469" s="56"/>
      <c r="AE469" s="55"/>
      <c r="AF469" s="56"/>
      <c r="AG469" s="56"/>
      <c r="AH469" s="56"/>
      <c r="AI469" s="56"/>
      <c r="AJ469" s="56"/>
      <c r="AK469" s="55"/>
      <c r="AL469" s="55"/>
      <c r="AM469" s="55"/>
      <c r="AN469" s="55"/>
      <c r="AO469" s="55"/>
      <c r="AP469" s="55"/>
      <c r="AQ469" s="55"/>
      <c r="AR469" s="55"/>
      <c r="AS469" s="57"/>
      <c r="AT469" s="55"/>
      <c r="AU469" s="58"/>
    </row>
    <row r="470" spans="27:47" ht="15.75" customHeight="1" x14ac:dyDescent="0.2">
      <c r="AA470" s="8"/>
      <c r="AB470" s="55"/>
      <c r="AC470" s="55"/>
      <c r="AD470" s="56"/>
      <c r="AE470" s="55"/>
      <c r="AF470" s="56"/>
      <c r="AG470" s="56"/>
      <c r="AH470" s="56"/>
      <c r="AI470" s="56"/>
      <c r="AJ470" s="56"/>
      <c r="AK470" s="55"/>
      <c r="AL470" s="55"/>
      <c r="AM470" s="55"/>
      <c r="AN470" s="55"/>
      <c r="AO470" s="55"/>
      <c r="AP470" s="55"/>
      <c r="AQ470" s="55"/>
      <c r="AR470" s="55"/>
      <c r="AS470" s="57"/>
      <c r="AT470" s="55"/>
      <c r="AU470" s="58"/>
    </row>
    <row r="471" spans="27:47" ht="15.75" customHeight="1" x14ac:dyDescent="0.2">
      <c r="AA471" s="8"/>
      <c r="AB471" s="55"/>
      <c r="AC471" s="55"/>
      <c r="AD471" s="56"/>
      <c r="AE471" s="55"/>
      <c r="AF471" s="56"/>
      <c r="AG471" s="56"/>
      <c r="AH471" s="56"/>
      <c r="AI471" s="56"/>
      <c r="AJ471" s="56"/>
      <c r="AK471" s="55"/>
      <c r="AL471" s="55"/>
      <c r="AM471" s="55"/>
      <c r="AN471" s="55"/>
      <c r="AO471" s="55"/>
      <c r="AP471" s="55"/>
      <c r="AQ471" s="55"/>
      <c r="AR471" s="55"/>
      <c r="AS471" s="57"/>
      <c r="AT471" s="55"/>
      <c r="AU471" s="58"/>
    </row>
    <row r="472" spans="27:47" ht="15.75" customHeight="1" x14ac:dyDescent="0.2">
      <c r="AA472" s="8"/>
      <c r="AB472" s="55"/>
      <c r="AC472" s="55"/>
      <c r="AD472" s="56"/>
      <c r="AE472" s="55"/>
      <c r="AF472" s="56"/>
      <c r="AG472" s="56"/>
      <c r="AH472" s="56"/>
      <c r="AI472" s="56"/>
      <c r="AJ472" s="56"/>
      <c r="AK472" s="55"/>
      <c r="AL472" s="55"/>
      <c r="AM472" s="55"/>
      <c r="AN472" s="55"/>
      <c r="AO472" s="55"/>
      <c r="AP472" s="55"/>
      <c r="AQ472" s="55"/>
      <c r="AR472" s="55"/>
      <c r="AS472" s="57"/>
      <c r="AT472" s="55"/>
      <c r="AU472" s="58"/>
    </row>
    <row r="473" spans="27:47" ht="15.75" customHeight="1" x14ac:dyDescent="0.2">
      <c r="AA473" s="8"/>
      <c r="AB473" s="55"/>
      <c r="AC473" s="55"/>
      <c r="AD473" s="56"/>
      <c r="AE473" s="55"/>
      <c r="AF473" s="56"/>
      <c r="AG473" s="56"/>
      <c r="AH473" s="56"/>
      <c r="AI473" s="56"/>
      <c r="AJ473" s="56"/>
      <c r="AK473" s="55"/>
      <c r="AL473" s="55"/>
      <c r="AM473" s="55"/>
      <c r="AN473" s="55"/>
      <c r="AO473" s="55"/>
      <c r="AP473" s="55"/>
      <c r="AQ473" s="55"/>
      <c r="AR473" s="55"/>
      <c r="AS473" s="57"/>
      <c r="AT473" s="55"/>
      <c r="AU473" s="58"/>
    </row>
    <row r="474" spans="27:47" ht="15.75" customHeight="1" x14ac:dyDescent="0.2">
      <c r="AA474" s="8"/>
      <c r="AB474" s="55"/>
      <c r="AC474" s="55"/>
      <c r="AD474" s="56"/>
      <c r="AE474" s="55"/>
      <c r="AF474" s="56"/>
      <c r="AG474" s="56"/>
      <c r="AH474" s="56"/>
      <c r="AI474" s="56"/>
      <c r="AJ474" s="56"/>
      <c r="AK474" s="55"/>
      <c r="AL474" s="55"/>
      <c r="AM474" s="55"/>
      <c r="AN474" s="55"/>
      <c r="AO474" s="55"/>
      <c r="AP474" s="55"/>
      <c r="AQ474" s="55"/>
      <c r="AR474" s="55"/>
      <c r="AS474" s="57"/>
      <c r="AT474" s="55"/>
      <c r="AU474" s="58"/>
    </row>
    <row r="475" spans="27:47" ht="15.75" customHeight="1" x14ac:dyDescent="0.2">
      <c r="AA475" s="8"/>
      <c r="AB475" s="55"/>
      <c r="AC475" s="55"/>
      <c r="AD475" s="56"/>
      <c r="AE475" s="55"/>
      <c r="AF475" s="56"/>
      <c r="AG475" s="56"/>
      <c r="AH475" s="56"/>
      <c r="AI475" s="56"/>
      <c r="AJ475" s="56"/>
      <c r="AK475" s="55"/>
      <c r="AL475" s="55"/>
      <c r="AM475" s="55"/>
      <c r="AN475" s="55"/>
      <c r="AO475" s="55"/>
      <c r="AP475" s="55"/>
      <c r="AQ475" s="55"/>
      <c r="AR475" s="55"/>
      <c r="AS475" s="57"/>
      <c r="AT475" s="55"/>
      <c r="AU475" s="58"/>
    </row>
    <row r="476" spans="27:47" ht="15.75" customHeight="1" x14ac:dyDescent="0.2">
      <c r="AA476" s="8"/>
      <c r="AB476" s="55"/>
      <c r="AC476" s="55"/>
      <c r="AD476" s="56"/>
      <c r="AE476" s="55"/>
      <c r="AF476" s="56"/>
      <c r="AG476" s="56"/>
      <c r="AH476" s="56"/>
      <c r="AI476" s="56"/>
      <c r="AJ476" s="56"/>
      <c r="AK476" s="55"/>
      <c r="AL476" s="55"/>
      <c r="AM476" s="55"/>
      <c r="AN476" s="55"/>
      <c r="AO476" s="55"/>
      <c r="AP476" s="55"/>
      <c r="AQ476" s="55"/>
      <c r="AR476" s="55"/>
      <c r="AS476" s="57"/>
      <c r="AT476" s="55"/>
      <c r="AU476" s="58"/>
    </row>
    <row r="477" spans="27:47" ht="15.75" customHeight="1" x14ac:dyDescent="0.2">
      <c r="AA477" s="8"/>
      <c r="AB477" s="55"/>
      <c r="AC477" s="55"/>
      <c r="AD477" s="56"/>
      <c r="AE477" s="55"/>
      <c r="AF477" s="56"/>
      <c r="AG477" s="56"/>
      <c r="AH477" s="56"/>
      <c r="AI477" s="56"/>
      <c r="AJ477" s="56"/>
      <c r="AK477" s="55"/>
      <c r="AL477" s="55"/>
      <c r="AM477" s="55"/>
      <c r="AN477" s="55"/>
      <c r="AO477" s="55"/>
      <c r="AP477" s="55"/>
      <c r="AQ477" s="55"/>
      <c r="AR477" s="55"/>
      <c r="AS477" s="57"/>
      <c r="AT477" s="55"/>
      <c r="AU477" s="58"/>
    </row>
    <row r="478" spans="27:47" ht="15.75" customHeight="1" x14ac:dyDescent="0.2">
      <c r="AA478" s="8"/>
      <c r="AB478" s="55"/>
      <c r="AC478" s="55"/>
      <c r="AD478" s="56"/>
      <c r="AE478" s="55"/>
      <c r="AF478" s="56"/>
      <c r="AG478" s="56"/>
      <c r="AH478" s="56"/>
      <c r="AI478" s="56"/>
      <c r="AJ478" s="56"/>
      <c r="AK478" s="55"/>
      <c r="AL478" s="55"/>
      <c r="AM478" s="55"/>
      <c r="AN478" s="55"/>
      <c r="AO478" s="55"/>
      <c r="AP478" s="55"/>
      <c r="AQ478" s="55"/>
      <c r="AR478" s="55"/>
      <c r="AS478" s="57"/>
      <c r="AT478" s="55"/>
      <c r="AU478" s="58"/>
    </row>
    <row r="479" spans="27:47" ht="15.75" customHeight="1" x14ac:dyDescent="0.2">
      <c r="AA479" s="8"/>
      <c r="AB479" s="55"/>
      <c r="AC479" s="55"/>
      <c r="AD479" s="56"/>
      <c r="AE479" s="55"/>
      <c r="AF479" s="56"/>
      <c r="AG479" s="56"/>
      <c r="AH479" s="56"/>
      <c r="AI479" s="56"/>
      <c r="AJ479" s="56"/>
      <c r="AK479" s="55"/>
      <c r="AL479" s="55"/>
      <c r="AM479" s="55"/>
      <c r="AN479" s="55"/>
      <c r="AO479" s="55"/>
      <c r="AP479" s="55"/>
      <c r="AQ479" s="55"/>
      <c r="AR479" s="55"/>
      <c r="AS479" s="57"/>
      <c r="AT479" s="55"/>
      <c r="AU479" s="58"/>
    </row>
    <row r="480" spans="27:47" ht="15.75" customHeight="1" x14ac:dyDescent="0.2">
      <c r="AA480" s="8"/>
      <c r="AB480" s="55"/>
      <c r="AC480" s="55"/>
      <c r="AD480" s="56"/>
      <c r="AE480" s="55"/>
      <c r="AF480" s="56"/>
      <c r="AG480" s="56"/>
      <c r="AH480" s="56"/>
      <c r="AI480" s="56"/>
      <c r="AJ480" s="56"/>
      <c r="AK480" s="55"/>
      <c r="AL480" s="55"/>
      <c r="AM480" s="55"/>
      <c r="AN480" s="55"/>
      <c r="AO480" s="55"/>
      <c r="AP480" s="55"/>
      <c r="AQ480" s="55"/>
      <c r="AR480" s="55"/>
      <c r="AS480" s="57"/>
      <c r="AT480" s="55"/>
      <c r="AU480" s="58"/>
    </row>
    <row r="481" spans="27:47" ht="15.75" customHeight="1" x14ac:dyDescent="0.2">
      <c r="AA481" s="8"/>
      <c r="AB481" s="55"/>
      <c r="AC481" s="55"/>
      <c r="AD481" s="56"/>
      <c r="AE481" s="55"/>
      <c r="AF481" s="56"/>
      <c r="AG481" s="56"/>
      <c r="AH481" s="56"/>
      <c r="AI481" s="56"/>
      <c r="AJ481" s="56"/>
      <c r="AK481" s="55"/>
      <c r="AL481" s="55"/>
      <c r="AM481" s="55"/>
      <c r="AN481" s="55"/>
      <c r="AO481" s="55"/>
      <c r="AP481" s="55"/>
      <c r="AQ481" s="55"/>
      <c r="AR481" s="55"/>
      <c r="AS481" s="57"/>
      <c r="AT481" s="55"/>
      <c r="AU481" s="58"/>
    </row>
    <row r="482" spans="27:47" ht="15.75" customHeight="1" x14ac:dyDescent="0.2">
      <c r="AA482" s="8"/>
      <c r="AB482" s="55"/>
      <c r="AC482" s="55"/>
      <c r="AD482" s="56"/>
      <c r="AE482" s="55"/>
      <c r="AF482" s="56"/>
      <c r="AG482" s="56"/>
      <c r="AH482" s="56"/>
      <c r="AI482" s="56"/>
      <c r="AJ482" s="56"/>
      <c r="AK482" s="55"/>
      <c r="AL482" s="55"/>
      <c r="AM482" s="55"/>
      <c r="AN482" s="55"/>
      <c r="AO482" s="55"/>
      <c r="AP482" s="55"/>
      <c r="AQ482" s="55"/>
      <c r="AR482" s="55"/>
      <c r="AS482" s="57"/>
      <c r="AT482" s="55"/>
      <c r="AU482" s="58"/>
    </row>
    <row r="483" spans="27:47" ht="15.75" customHeight="1" x14ac:dyDescent="0.2">
      <c r="AA483" s="8"/>
      <c r="AB483" s="55"/>
      <c r="AC483" s="55"/>
      <c r="AD483" s="56"/>
      <c r="AE483" s="55"/>
      <c r="AF483" s="56"/>
      <c r="AG483" s="56"/>
      <c r="AH483" s="56"/>
      <c r="AI483" s="56"/>
      <c r="AJ483" s="56"/>
      <c r="AK483" s="55"/>
      <c r="AL483" s="55"/>
      <c r="AM483" s="55"/>
      <c r="AN483" s="55"/>
      <c r="AO483" s="55"/>
      <c r="AP483" s="55"/>
      <c r="AQ483" s="55"/>
      <c r="AR483" s="55"/>
      <c r="AS483" s="57"/>
      <c r="AT483" s="55"/>
      <c r="AU483" s="58"/>
    </row>
    <row r="484" spans="27:47" ht="15.75" customHeight="1" x14ac:dyDescent="0.2">
      <c r="AA484" s="8"/>
      <c r="AB484" s="55"/>
      <c r="AC484" s="55"/>
      <c r="AD484" s="56"/>
      <c r="AE484" s="55"/>
      <c r="AF484" s="56"/>
      <c r="AG484" s="56"/>
      <c r="AH484" s="56"/>
      <c r="AI484" s="56"/>
      <c r="AJ484" s="56"/>
      <c r="AK484" s="55"/>
      <c r="AL484" s="55"/>
      <c r="AM484" s="55"/>
      <c r="AN484" s="55"/>
      <c r="AO484" s="55"/>
      <c r="AP484" s="55"/>
      <c r="AQ484" s="55"/>
      <c r="AR484" s="55"/>
      <c r="AS484" s="57"/>
      <c r="AT484" s="55"/>
      <c r="AU484" s="58"/>
    </row>
    <row r="485" spans="27:47" ht="15.75" customHeight="1" x14ac:dyDescent="0.2">
      <c r="AA485" s="8"/>
      <c r="AB485" s="55"/>
      <c r="AC485" s="55"/>
      <c r="AD485" s="56"/>
      <c r="AE485" s="55"/>
      <c r="AF485" s="56"/>
      <c r="AG485" s="56"/>
      <c r="AH485" s="56"/>
      <c r="AI485" s="56"/>
      <c r="AJ485" s="56"/>
      <c r="AK485" s="55"/>
      <c r="AL485" s="55"/>
      <c r="AM485" s="55"/>
      <c r="AN485" s="55"/>
      <c r="AO485" s="55"/>
      <c r="AP485" s="55"/>
      <c r="AQ485" s="55"/>
      <c r="AR485" s="55"/>
      <c r="AS485" s="57"/>
      <c r="AT485" s="55"/>
      <c r="AU485" s="58"/>
    </row>
    <row r="486" spans="27:47" ht="15.75" customHeight="1" x14ac:dyDescent="0.2">
      <c r="AA486" s="8"/>
      <c r="AB486" s="55"/>
      <c r="AC486" s="55"/>
      <c r="AD486" s="56"/>
      <c r="AE486" s="55"/>
      <c r="AF486" s="56"/>
      <c r="AG486" s="56"/>
      <c r="AH486" s="56"/>
      <c r="AI486" s="56"/>
      <c r="AJ486" s="56"/>
      <c r="AK486" s="55"/>
      <c r="AL486" s="55"/>
      <c r="AM486" s="55"/>
      <c r="AN486" s="55"/>
      <c r="AO486" s="55"/>
      <c r="AP486" s="55"/>
      <c r="AQ486" s="55"/>
      <c r="AR486" s="55"/>
      <c r="AS486" s="57"/>
      <c r="AT486" s="55"/>
      <c r="AU486" s="58"/>
    </row>
    <row r="487" spans="27:47" ht="15.75" customHeight="1" x14ac:dyDescent="0.2">
      <c r="AA487" s="8"/>
      <c r="AB487" s="55"/>
      <c r="AC487" s="55"/>
      <c r="AD487" s="56"/>
      <c r="AE487" s="55"/>
      <c r="AF487" s="56"/>
      <c r="AG487" s="56"/>
      <c r="AH487" s="56"/>
      <c r="AI487" s="56"/>
      <c r="AJ487" s="56"/>
      <c r="AK487" s="55"/>
      <c r="AL487" s="55"/>
      <c r="AM487" s="55"/>
      <c r="AN487" s="55"/>
      <c r="AO487" s="55"/>
      <c r="AP487" s="55"/>
      <c r="AQ487" s="55"/>
      <c r="AR487" s="55"/>
      <c r="AS487" s="57"/>
      <c r="AT487" s="55"/>
      <c r="AU487" s="58"/>
    </row>
    <row r="488" spans="27:47" ht="15.75" customHeight="1" x14ac:dyDescent="0.2">
      <c r="AA488" s="8"/>
      <c r="AB488" s="55"/>
      <c r="AC488" s="55"/>
      <c r="AD488" s="56"/>
      <c r="AE488" s="55"/>
      <c r="AF488" s="56"/>
      <c r="AG488" s="56"/>
      <c r="AH488" s="56"/>
      <c r="AI488" s="56"/>
      <c r="AJ488" s="56"/>
      <c r="AK488" s="55"/>
      <c r="AL488" s="55"/>
      <c r="AM488" s="55"/>
      <c r="AN488" s="55"/>
      <c r="AO488" s="55"/>
      <c r="AP488" s="55"/>
      <c r="AQ488" s="55"/>
      <c r="AR488" s="55"/>
      <c r="AS488" s="57"/>
      <c r="AT488" s="55"/>
      <c r="AU488" s="58"/>
    </row>
    <row r="489" spans="27:47" ht="15.75" customHeight="1" x14ac:dyDescent="0.2">
      <c r="AA489" s="8"/>
      <c r="AB489" s="55"/>
      <c r="AC489" s="55"/>
      <c r="AD489" s="56"/>
      <c r="AE489" s="55"/>
      <c r="AF489" s="56"/>
      <c r="AG489" s="56"/>
      <c r="AH489" s="56"/>
      <c r="AI489" s="56"/>
      <c r="AJ489" s="56"/>
      <c r="AK489" s="55"/>
      <c r="AL489" s="55"/>
      <c r="AM489" s="55"/>
      <c r="AN489" s="55"/>
      <c r="AO489" s="55"/>
      <c r="AP489" s="55"/>
      <c r="AQ489" s="55"/>
      <c r="AR489" s="55"/>
      <c r="AS489" s="57"/>
      <c r="AT489" s="55"/>
      <c r="AU489" s="58"/>
    </row>
    <row r="490" spans="27:47" ht="15.75" customHeight="1" x14ac:dyDescent="0.2">
      <c r="AA490" s="8"/>
      <c r="AB490" s="55"/>
      <c r="AC490" s="55"/>
      <c r="AD490" s="56"/>
      <c r="AE490" s="55"/>
      <c r="AF490" s="56"/>
      <c r="AG490" s="56"/>
      <c r="AH490" s="56"/>
      <c r="AI490" s="56"/>
      <c r="AJ490" s="56"/>
      <c r="AK490" s="55"/>
      <c r="AL490" s="55"/>
      <c r="AM490" s="55"/>
      <c r="AN490" s="55"/>
      <c r="AO490" s="55"/>
      <c r="AP490" s="55"/>
      <c r="AQ490" s="55"/>
      <c r="AR490" s="55"/>
      <c r="AS490" s="57"/>
      <c r="AT490" s="55"/>
      <c r="AU490" s="58"/>
    </row>
    <row r="491" spans="27:47" ht="15.75" customHeight="1" x14ac:dyDescent="0.2">
      <c r="AA491" s="8"/>
      <c r="AB491" s="55"/>
      <c r="AC491" s="55"/>
      <c r="AD491" s="56"/>
      <c r="AE491" s="55"/>
      <c r="AF491" s="56"/>
      <c r="AG491" s="56"/>
      <c r="AH491" s="56"/>
      <c r="AI491" s="56"/>
      <c r="AJ491" s="56"/>
      <c r="AK491" s="55"/>
      <c r="AL491" s="55"/>
      <c r="AM491" s="55"/>
      <c r="AN491" s="55"/>
      <c r="AO491" s="55"/>
      <c r="AP491" s="55"/>
      <c r="AQ491" s="55"/>
      <c r="AR491" s="55"/>
      <c r="AS491" s="57"/>
      <c r="AT491" s="55"/>
      <c r="AU491" s="58"/>
    </row>
    <row r="492" spans="27:47" ht="15.75" customHeight="1" x14ac:dyDescent="0.2">
      <c r="AA492" s="8"/>
      <c r="AB492" s="55"/>
      <c r="AC492" s="55"/>
      <c r="AD492" s="56"/>
      <c r="AE492" s="55"/>
      <c r="AF492" s="56"/>
      <c r="AG492" s="56"/>
      <c r="AH492" s="56"/>
      <c r="AI492" s="56"/>
      <c r="AJ492" s="56"/>
      <c r="AK492" s="55"/>
      <c r="AL492" s="55"/>
      <c r="AM492" s="55"/>
      <c r="AN492" s="55"/>
      <c r="AO492" s="55"/>
      <c r="AP492" s="55"/>
      <c r="AQ492" s="55"/>
      <c r="AR492" s="55"/>
      <c r="AS492" s="57"/>
      <c r="AT492" s="55"/>
      <c r="AU492" s="58"/>
    </row>
    <row r="493" spans="27:47" ht="15.75" customHeight="1" x14ac:dyDescent="0.2">
      <c r="AA493" s="8"/>
      <c r="AB493" s="55"/>
      <c r="AC493" s="55"/>
      <c r="AD493" s="56"/>
      <c r="AE493" s="55"/>
      <c r="AF493" s="56"/>
      <c r="AG493" s="56"/>
      <c r="AH493" s="56"/>
      <c r="AI493" s="56"/>
      <c r="AJ493" s="56"/>
      <c r="AK493" s="55"/>
      <c r="AL493" s="55"/>
      <c r="AM493" s="55"/>
      <c r="AN493" s="55"/>
      <c r="AO493" s="55"/>
      <c r="AP493" s="55"/>
      <c r="AQ493" s="55"/>
      <c r="AR493" s="55"/>
      <c r="AS493" s="57"/>
      <c r="AT493" s="55"/>
      <c r="AU493" s="58"/>
    </row>
    <row r="494" spans="27:47" ht="15.75" customHeight="1" x14ac:dyDescent="0.2">
      <c r="AA494" s="8"/>
      <c r="AB494" s="55"/>
      <c r="AC494" s="55"/>
      <c r="AD494" s="56"/>
      <c r="AE494" s="55"/>
      <c r="AF494" s="56"/>
      <c r="AG494" s="56"/>
      <c r="AH494" s="56"/>
      <c r="AI494" s="56"/>
      <c r="AJ494" s="56"/>
      <c r="AK494" s="55"/>
      <c r="AL494" s="55"/>
      <c r="AM494" s="55"/>
      <c r="AN494" s="55"/>
      <c r="AO494" s="55"/>
      <c r="AP494" s="55"/>
      <c r="AQ494" s="55"/>
      <c r="AR494" s="55"/>
      <c r="AS494" s="57"/>
      <c r="AT494" s="55"/>
      <c r="AU494" s="58"/>
    </row>
    <row r="495" spans="27:47" ht="15.75" customHeight="1" x14ac:dyDescent="0.2">
      <c r="AA495" s="8"/>
      <c r="AB495" s="55"/>
      <c r="AC495" s="55"/>
      <c r="AD495" s="56"/>
      <c r="AE495" s="55"/>
      <c r="AF495" s="56"/>
      <c r="AG495" s="56"/>
      <c r="AH495" s="56"/>
      <c r="AI495" s="56"/>
      <c r="AJ495" s="56"/>
      <c r="AK495" s="55"/>
      <c r="AL495" s="55"/>
      <c r="AM495" s="55"/>
      <c r="AN495" s="55"/>
      <c r="AO495" s="55"/>
      <c r="AP495" s="55"/>
      <c r="AQ495" s="55"/>
      <c r="AR495" s="55"/>
      <c r="AS495" s="57"/>
      <c r="AT495" s="55"/>
      <c r="AU495" s="58"/>
    </row>
    <row r="496" spans="27:47" ht="15.75" customHeight="1" x14ac:dyDescent="0.2">
      <c r="AA496" s="8"/>
      <c r="AB496" s="55"/>
      <c r="AC496" s="55"/>
      <c r="AD496" s="56"/>
      <c r="AE496" s="55"/>
      <c r="AF496" s="56"/>
      <c r="AG496" s="56"/>
      <c r="AH496" s="56"/>
      <c r="AI496" s="56"/>
      <c r="AJ496" s="56"/>
      <c r="AK496" s="55"/>
      <c r="AL496" s="55"/>
      <c r="AM496" s="55"/>
      <c r="AN496" s="55"/>
      <c r="AO496" s="55"/>
      <c r="AP496" s="55"/>
      <c r="AQ496" s="55"/>
      <c r="AR496" s="55"/>
      <c r="AS496" s="57"/>
      <c r="AT496" s="55"/>
      <c r="AU496" s="58"/>
    </row>
    <row r="497" spans="27:47" ht="15.75" customHeight="1" x14ac:dyDescent="0.2">
      <c r="AA497" s="8"/>
      <c r="AB497" s="55"/>
      <c r="AC497" s="55"/>
      <c r="AD497" s="56"/>
      <c r="AE497" s="55"/>
      <c r="AF497" s="56"/>
      <c r="AG497" s="56"/>
      <c r="AH497" s="56"/>
      <c r="AI497" s="56"/>
      <c r="AJ497" s="56"/>
      <c r="AK497" s="55"/>
      <c r="AL497" s="55"/>
      <c r="AM497" s="55"/>
      <c r="AN497" s="55"/>
      <c r="AO497" s="55"/>
      <c r="AP497" s="55"/>
      <c r="AQ497" s="55"/>
      <c r="AR497" s="55"/>
      <c r="AS497" s="57"/>
      <c r="AT497" s="55"/>
      <c r="AU497" s="58"/>
    </row>
    <row r="498" spans="27:47" ht="15.75" customHeight="1" x14ac:dyDescent="0.2">
      <c r="AA498" s="8"/>
      <c r="AB498" s="55"/>
      <c r="AC498" s="55"/>
      <c r="AD498" s="56"/>
      <c r="AE498" s="55"/>
      <c r="AF498" s="56"/>
      <c r="AG498" s="56"/>
      <c r="AH498" s="56"/>
      <c r="AI498" s="56"/>
      <c r="AJ498" s="56"/>
      <c r="AK498" s="55"/>
      <c r="AL498" s="55"/>
      <c r="AM498" s="55"/>
      <c r="AN498" s="55"/>
      <c r="AO498" s="55"/>
      <c r="AP498" s="55"/>
      <c r="AQ498" s="55"/>
      <c r="AR498" s="55"/>
      <c r="AS498" s="57"/>
      <c r="AT498" s="55"/>
      <c r="AU498" s="58"/>
    </row>
    <row r="499" spans="27:47" ht="15.75" customHeight="1" x14ac:dyDescent="0.2">
      <c r="AA499" s="8"/>
      <c r="AB499" s="55"/>
      <c r="AC499" s="55"/>
      <c r="AD499" s="56"/>
      <c r="AE499" s="55"/>
      <c r="AF499" s="56"/>
      <c r="AG499" s="56"/>
      <c r="AH499" s="56"/>
      <c r="AI499" s="56"/>
      <c r="AJ499" s="56"/>
      <c r="AK499" s="55"/>
      <c r="AL499" s="55"/>
      <c r="AM499" s="55"/>
      <c r="AN499" s="55"/>
      <c r="AO499" s="55"/>
      <c r="AP499" s="55"/>
      <c r="AQ499" s="55"/>
      <c r="AR499" s="55"/>
      <c r="AS499" s="57"/>
      <c r="AT499" s="55"/>
      <c r="AU499" s="58"/>
    </row>
    <row r="500" spans="27:47" ht="15.75" customHeight="1" x14ac:dyDescent="0.2">
      <c r="AA500" s="8"/>
      <c r="AB500" s="55"/>
      <c r="AC500" s="55"/>
      <c r="AD500" s="56"/>
      <c r="AE500" s="55"/>
      <c r="AF500" s="56"/>
      <c r="AG500" s="56"/>
      <c r="AH500" s="56"/>
      <c r="AI500" s="56"/>
      <c r="AJ500" s="56"/>
      <c r="AK500" s="55"/>
      <c r="AL500" s="55"/>
      <c r="AM500" s="55"/>
      <c r="AN500" s="55"/>
      <c r="AO500" s="55"/>
      <c r="AP500" s="55"/>
      <c r="AQ500" s="55"/>
      <c r="AR500" s="55"/>
      <c r="AS500" s="57"/>
      <c r="AT500" s="55"/>
      <c r="AU500" s="58"/>
    </row>
    <row r="501" spans="27:47" ht="15.75" customHeight="1" x14ac:dyDescent="0.2">
      <c r="AA501" s="8"/>
      <c r="AB501" s="55"/>
      <c r="AC501" s="55"/>
      <c r="AD501" s="56"/>
      <c r="AE501" s="55"/>
      <c r="AF501" s="56"/>
      <c r="AG501" s="56"/>
      <c r="AH501" s="56"/>
      <c r="AI501" s="56"/>
      <c r="AJ501" s="56"/>
      <c r="AK501" s="55"/>
      <c r="AL501" s="55"/>
      <c r="AM501" s="55"/>
      <c r="AN501" s="55"/>
      <c r="AO501" s="55"/>
      <c r="AP501" s="55"/>
      <c r="AQ501" s="55"/>
      <c r="AR501" s="55"/>
      <c r="AS501" s="57"/>
      <c r="AT501" s="55"/>
      <c r="AU501" s="58"/>
    </row>
    <row r="502" spans="27:47" ht="15.75" customHeight="1" x14ac:dyDescent="0.2">
      <c r="AA502" s="8"/>
      <c r="AB502" s="55"/>
      <c r="AC502" s="55"/>
      <c r="AD502" s="56"/>
      <c r="AE502" s="55"/>
      <c r="AF502" s="56"/>
      <c r="AG502" s="56"/>
      <c r="AH502" s="56"/>
      <c r="AI502" s="56"/>
      <c r="AJ502" s="56"/>
      <c r="AK502" s="55"/>
      <c r="AL502" s="55"/>
      <c r="AM502" s="55"/>
      <c r="AN502" s="55"/>
      <c r="AO502" s="55"/>
      <c r="AP502" s="55"/>
      <c r="AQ502" s="55"/>
      <c r="AR502" s="55"/>
      <c r="AS502" s="57"/>
      <c r="AT502" s="55"/>
      <c r="AU502" s="58"/>
    </row>
    <row r="503" spans="27:47" ht="15.75" customHeight="1" x14ac:dyDescent="0.2">
      <c r="AA503" s="8"/>
      <c r="AB503" s="55"/>
      <c r="AC503" s="55"/>
      <c r="AD503" s="56"/>
      <c r="AE503" s="55"/>
      <c r="AF503" s="56"/>
      <c r="AG503" s="56"/>
      <c r="AH503" s="56"/>
      <c r="AI503" s="56"/>
      <c r="AJ503" s="56"/>
      <c r="AK503" s="55"/>
      <c r="AL503" s="55"/>
      <c r="AM503" s="55"/>
      <c r="AN503" s="55"/>
      <c r="AO503" s="55"/>
      <c r="AP503" s="55"/>
      <c r="AQ503" s="55"/>
      <c r="AR503" s="55"/>
      <c r="AS503" s="57"/>
      <c r="AT503" s="55"/>
      <c r="AU503" s="58"/>
    </row>
    <row r="504" spans="27:47" ht="15.75" customHeight="1" x14ac:dyDescent="0.2">
      <c r="AA504" s="8"/>
      <c r="AB504" s="55"/>
      <c r="AC504" s="55"/>
      <c r="AD504" s="56"/>
      <c r="AE504" s="55"/>
      <c r="AF504" s="56"/>
      <c r="AG504" s="56"/>
      <c r="AH504" s="56"/>
      <c r="AI504" s="56"/>
      <c r="AJ504" s="56"/>
      <c r="AK504" s="55"/>
      <c r="AL504" s="55"/>
      <c r="AM504" s="55"/>
      <c r="AN504" s="55"/>
      <c r="AO504" s="55"/>
      <c r="AP504" s="55"/>
      <c r="AQ504" s="55"/>
      <c r="AR504" s="55"/>
      <c r="AS504" s="57"/>
      <c r="AT504" s="55"/>
      <c r="AU504" s="58"/>
    </row>
    <row r="505" spans="27:47" ht="15.75" customHeight="1" x14ac:dyDescent="0.2">
      <c r="AA505" s="8"/>
      <c r="AB505" s="55"/>
      <c r="AC505" s="55"/>
      <c r="AD505" s="56"/>
      <c r="AE505" s="55"/>
      <c r="AF505" s="56"/>
      <c r="AG505" s="56"/>
      <c r="AH505" s="56"/>
      <c r="AI505" s="56"/>
      <c r="AJ505" s="56"/>
      <c r="AK505" s="55"/>
      <c r="AL505" s="55"/>
      <c r="AM505" s="55"/>
      <c r="AN505" s="55"/>
      <c r="AO505" s="55"/>
      <c r="AP505" s="55"/>
      <c r="AQ505" s="55"/>
      <c r="AR505" s="55"/>
      <c r="AS505" s="57"/>
      <c r="AT505" s="55"/>
      <c r="AU505" s="58"/>
    </row>
    <row r="506" spans="27:47" ht="15.75" customHeight="1" x14ac:dyDescent="0.2">
      <c r="AA506" s="8"/>
      <c r="AB506" s="55"/>
      <c r="AC506" s="55"/>
      <c r="AD506" s="56"/>
      <c r="AE506" s="55"/>
      <c r="AF506" s="56"/>
      <c r="AG506" s="56"/>
      <c r="AH506" s="56"/>
      <c r="AI506" s="56"/>
      <c r="AJ506" s="56"/>
      <c r="AK506" s="55"/>
      <c r="AL506" s="55"/>
      <c r="AM506" s="55"/>
      <c r="AN506" s="55"/>
      <c r="AO506" s="55"/>
      <c r="AP506" s="55"/>
      <c r="AQ506" s="55"/>
      <c r="AR506" s="55"/>
      <c r="AS506" s="57"/>
      <c r="AT506" s="55"/>
      <c r="AU506" s="58"/>
    </row>
    <row r="507" spans="27:47" ht="15.75" customHeight="1" x14ac:dyDescent="0.2">
      <c r="AA507" s="8"/>
      <c r="AB507" s="55"/>
      <c r="AC507" s="55"/>
      <c r="AD507" s="56"/>
      <c r="AE507" s="55"/>
      <c r="AF507" s="56"/>
      <c r="AG507" s="56"/>
      <c r="AH507" s="56"/>
      <c r="AI507" s="56"/>
      <c r="AJ507" s="56"/>
      <c r="AK507" s="55"/>
      <c r="AL507" s="55"/>
      <c r="AM507" s="55"/>
      <c r="AN507" s="55"/>
      <c r="AO507" s="55"/>
      <c r="AP507" s="55"/>
      <c r="AQ507" s="55"/>
      <c r="AR507" s="55"/>
      <c r="AS507" s="57"/>
      <c r="AT507" s="55"/>
      <c r="AU507" s="58"/>
    </row>
    <row r="508" spans="27:47" ht="15.75" customHeight="1" x14ac:dyDescent="0.2">
      <c r="AA508" s="8"/>
      <c r="AB508" s="55"/>
      <c r="AC508" s="55"/>
      <c r="AD508" s="56"/>
      <c r="AE508" s="55"/>
      <c r="AF508" s="56"/>
      <c r="AG508" s="56"/>
      <c r="AH508" s="56"/>
      <c r="AI508" s="56"/>
      <c r="AJ508" s="56"/>
      <c r="AK508" s="55"/>
      <c r="AL508" s="55"/>
      <c r="AM508" s="55"/>
      <c r="AN508" s="55"/>
      <c r="AO508" s="55"/>
      <c r="AP508" s="55"/>
      <c r="AQ508" s="55"/>
      <c r="AR508" s="55"/>
      <c r="AS508" s="57"/>
      <c r="AT508" s="55"/>
      <c r="AU508" s="58"/>
    </row>
    <row r="509" spans="27:47" ht="15.75" customHeight="1" x14ac:dyDescent="0.2">
      <c r="AA509" s="8"/>
      <c r="AB509" s="55"/>
      <c r="AC509" s="55"/>
      <c r="AD509" s="56"/>
      <c r="AE509" s="55"/>
      <c r="AF509" s="56"/>
      <c r="AG509" s="56"/>
      <c r="AH509" s="56"/>
      <c r="AI509" s="56"/>
      <c r="AJ509" s="56"/>
      <c r="AK509" s="55"/>
      <c r="AL509" s="55"/>
      <c r="AM509" s="55"/>
      <c r="AN509" s="55"/>
      <c r="AO509" s="55"/>
      <c r="AP509" s="55"/>
      <c r="AQ509" s="55"/>
      <c r="AR509" s="55"/>
      <c r="AS509" s="57"/>
      <c r="AT509" s="55"/>
      <c r="AU509" s="58"/>
    </row>
    <row r="510" spans="27:47" ht="15.75" customHeight="1" x14ac:dyDescent="0.2">
      <c r="AA510" s="8"/>
      <c r="AB510" s="55"/>
      <c r="AC510" s="55"/>
      <c r="AD510" s="56"/>
      <c r="AE510" s="55"/>
      <c r="AF510" s="56"/>
      <c r="AG510" s="56"/>
      <c r="AH510" s="56"/>
      <c r="AI510" s="56"/>
      <c r="AJ510" s="56"/>
      <c r="AK510" s="55"/>
      <c r="AL510" s="55"/>
      <c r="AM510" s="55"/>
      <c r="AN510" s="55"/>
      <c r="AO510" s="55"/>
      <c r="AP510" s="55"/>
      <c r="AQ510" s="55"/>
      <c r="AR510" s="55"/>
      <c r="AS510" s="57"/>
      <c r="AT510" s="55"/>
      <c r="AU510" s="58"/>
    </row>
    <row r="511" spans="27:47" ht="15.75" customHeight="1" x14ac:dyDescent="0.2">
      <c r="AA511" s="8"/>
      <c r="AB511" s="55"/>
      <c r="AC511" s="55"/>
      <c r="AD511" s="56"/>
      <c r="AE511" s="55"/>
      <c r="AF511" s="56"/>
      <c r="AG511" s="56"/>
      <c r="AH511" s="56"/>
      <c r="AI511" s="56"/>
      <c r="AJ511" s="56"/>
      <c r="AK511" s="55"/>
      <c r="AL511" s="55"/>
      <c r="AM511" s="55"/>
      <c r="AN511" s="55"/>
      <c r="AO511" s="55"/>
      <c r="AP511" s="55"/>
      <c r="AQ511" s="55"/>
      <c r="AR511" s="55"/>
      <c r="AS511" s="57"/>
      <c r="AT511" s="55"/>
      <c r="AU511" s="58"/>
    </row>
    <row r="512" spans="27:47" ht="15.75" customHeight="1" x14ac:dyDescent="0.2">
      <c r="AA512" s="8"/>
      <c r="AB512" s="55"/>
      <c r="AC512" s="55"/>
      <c r="AD512" s="56"/>
      <c r="AE512" s="55"/>
      <c r="AF512" s="56"/>
      <c r="AG512" s="56"/>
      <c r="AH512" s="56"/>
      <c r="AI512" s="56"/>
      <c r="AJ512" s="56"/>
      <c r="AK512" s="55"/>
      <c r="AL512" s="55"/>
      <c r="AM512" s="55"/>
      <c r="AN512" s="55"/>
      <c r="AO512" s="55"/>
      <c r="AP512" s="55"/>
      <c r="AQ512" s="55"/>
      <c r="AR512" s="55"/>
      <c r="AS512" s="57"/>
      <c r="AT512" s="55"/>
      <c r="AU512" s="58"/>
    </row>
    <row r="513" spans="27:47" ht="15.75" customHeight="1" x14ac:dyDescent="0.2">
      <c r="AA513" s="8"/>
      <c r="AB513" s="55"/>
      <c r="AC513" s="55"/>
      <c r="AD513" s="56"/>
      <c r="AE513" s="55"/>
      <c r="AF513" s="56"/>
      <c r="AG513" s="56"/>
      <c r="AH513" s="56"/>
      <c r="AI513" s="56"/>
      <c r="AJ513" s="56"/>
      <c r="AK513" s="55"/>
      <c r="AL513" s="55"/>
      <c r="AM513" s="55"/>
      <c r="AN513" s="55"/>
      <c r="AO513" s="55"/>
      <c r="AP513" s="55"/>
      <c r="AQ513" s="55"/>
      <c r="AR513" s="55"/>
      <c r="AS513" s="57"/>
      <c r="AT513" s="55"/>
      <c r="AU513" s="58"/>
    </row>
    <row r="514" spans="27:47" ht="15.75" customHeight="1" x14ac:dyDescent="0.2">
      <c r="AA514" s="8"/>
      <c r="AB514" s="55"/>
      <c r="AC514" s="55"/>
      <c r="AD514" s="56"/>
      <c r="AE514" s="55"/>
      <c r="AF514" s="56"/>
      <c r="AG514" s="56"/>
      <c r="AH514" s="56"/>
      <c r="AI514" s="56"/>
      <c r="AJ514" s="56"/>
      <c r="AK514" s="55"/>
      <c r="AL514" s="55"/>
      <c r="AM514" s="55"/>
      <c r="AN514" s="55"/>
      <c r="AO514" s="55"/>
      <c r="AP514" s="55"/>
      <c r="AQ514" s="55"/>
      <c r="AR514" s="55"/>
      <c r="AS514" s="57"/>
      <c r="AT514" s="55"/>
      <c r="AU514" s="58"/>
    </row>
    <row r="515" spans="27:47" ht="15.75" customHeight="1" x14ac:dyDescent="0.2">
      <c r="AA515" s="8"/>
      <c r="AB515" s="55"/>
      <c r="AC515" s="55"/>
      <c r="AD515" s="56"/>
      <c r="AE515" s="55"/>
      <c r="AF515" s="56"/>
      <c r="AG515" s="56"/>
      <c r="AH515" s="56"/>
      <c r="AI515" s="56"/>
      <c r="AJ515" s="56"/>
      <c r="AK515" s="55"/>
      <c r="AL515" s="55"/>
      <c r="AM515" s="55"/>
      <c r="AN515" s="55"/>
      <c r="AO515" s="55"/>
      <c r="AP515" s="55"/>
      <c r="AQ515" s="55"/>
      <c r="AR515" s="55"/>
      <c r="AS515" s="57"/>
      <c r="AT515" s="55"/>
      <c r="AU515" s="58"/>
    </row>
    <row r="516" spans="27:47" ht="15.75" customHeight="1" x14ac:dyDescent="0.2">
      <c r="AA516" s="8"/>
      <c r="AB516" s="55"/>
      <c r="AC516" s="55"/>
      <c r="AD516" s="56"/>
      <c r="AE516" s="55"/>
      <c r="AF516" s="56"/>
      <c r="AG516" s="56"/>
      <c r="AH516" s="56"/>
      <c r="AI516" s="56"/>
      <c r="AJ516" s="56"/>
      <c r="AK516" s="55"/>
      <c r="AL516" s="55"/>
      <c r="AM516" s="55"/>
      <c r="AN516" s="55"/>
      <c r="AO516" s="55"/>
      <c r="AP516" s="55"/>
      <c r="AQ516" s="55"/>
      <c r="AR516" s="55"/>
      <c r="AS516" s="57"/>
      <c r="AT516" s="55"/>
      <c r="AU516" s="58"/>
    </row>
    <row r="517" spans="27:47" ht="15.75" customHeight="1" x14ac:dyDescent="0.2">
      <c r="AA517" s="8"/>
      <c r="AB517" s="55"/>
      <c r="AC517" s="55"/>
      <c r="AD517" s="56"/>
      <c r="AE517" s="55"/>
      <c r="AF517" s="56"/>
      <c r="AG517" s="56"/>
      <c r="AH517" s="56"/>
      <c r="AI517" s="56"/>
      <c r="AJ517" s="56"/>
      <c r="AK517" s="55"/>
      <c r="AL517" s="55"/>
      <c r="AM517" s="55"/>
      <c r="AN517" s="55"/>
      <c r="AO517" s="55"/>
      <c r="AP517" s="55"/>
      <c r="AQ517" s="55"/>
      <c r="AR517" s="55"/>
      <c r="AS517" s="57"/>
      <c r="AT517" s="55"/>
      <c r="AU517" s="58"/>
    </row>
    <row r="518" spans="27:47" ht="15.75" customHeight="1" x14ac:dyDescent="0.2">
      <c r="AA518" s="8"/>
      <c r="AB518" s="55"/>
      <c r="AC518" s="55"/>
      <c r="AD518" s="56"/>
      <c r="AE518" s="55"/>
      <c r="AF518" s="56"/>
      <c r="AG518" s="56"/>
      <c r="AH518" s="56"/>
      <c r="AI518" s="56"/>
      <c r="AJ518" s="56"/>
      <c r="AK518" s="55"/>
      <c r="AL518" s="55"/>
      <c r="AM518" s="55"/>
      <c r="AN518" s="55"/>
      <c r="AO518" s="55"/>
      <c r="AP518" s="55"/>
      <c r="AQ518" s="55"/>
      <c r="AR518" s="55"/>
      <c r="AS518" s="57"/>
      <c r="AT518" s="55"/>
      <c r="AU518" s="58"/>
    </row>
    <row r="519" spans="27:47" ht="15.75" customHeight="1" x14ac:dyDescent="0.2">
      <c r="AA519" s="8"/>
      <c r="AB519" s="55"/>
      <c r="AC519" s="55"/>
      <c r="AD519" s="56"/>
      <c r="AE519" s="55"/>
      <c r="AF519" s="56"/>
      <c r="AG519" s="56"/>
      <c r="AH519" s="56"/>
      <c r="AI519" s="56"/>
      <c r="AJ519" s="56"/>
      <c r="AK519" s="55"/>
      <c r="AL519" s="55"/>
      <c r="AM519" s="55"/>
      <c r="AN519" s="55"/>
      <c r="AO519" s="55"/>
      <c r="AP519" s="55"/>
      <c r="AQ519" s="55"/>
      <c r="AR519" s="55"/>
      <c r="AS519" s="57"/>
      <c r="AT519" s="55"/>
      <c r="AU519" s="58"/>
    </row>
    <row r="520" spans="27:47" ht="15.75" customHeight="1" x14ac:dyDescent="0.2">
      <c r="AA520" s="8"/>
      <c r="AB520" s="55"/>
      <c r="AC520" s="55"/>
      <c r="AD520" s="56"/>
      <c r="AE520" s="55"/>
      <c r="AF520" s="56"/>
      <c r="AG520" s="56"/>
      <c r="AH520" s="56"/>
      <c r="AI520" s="56"/>
      <c r="AJ520" s="56"/>
      <c r="AK520" s="55"/>
      <c r="AL520" s="55"/>
      <c r="AM520" s="55"/>
      <c r="AN520" s="55"/>
      <c r="AO520" s="55"/>
      <c r="AP520" s="55"/>
      <c r="AQ520" s="55"/>
      <c r="AR520" s="55"/>
      <c r="AS520" s="57"/>
      <c r="AT520" s="55"/>
      <c r="AU520" s="58"/>
    </row>
    <row r="521" spans="27:47" ht="15.75" customHeight="1" x14ac:dyDescent="0.2">
      <c r="AA521" s="8"/>
      <c r="AB521" s="55"/>
      <c r="AC521" s="55"/>
      <c r="AD521" s="56"/>
      <c r="AE521" s="55"/>
      <c r="AF521" s="56"/>
      <c r="AG521" s="56"/>
      <c r="AH521" s="56"/>
      <c r="AI521" s="56"/>
      <c r="AJ521" s="56"/>
      <c r="AK521" s="55"/>
      <c r="AL521" s="55"/>
      <c r="AM521" s="55"/>
      <c r="AN521" s="55"/>
      <c r="AO521" s="55"/>
      <c r="AP521" s="55"/>
      <c r="AQ521" s="55"/>
      <c r="AR521" s="55"/>
      <c r="AS521" s="57"/>
      <c r="AT521" s="55"/>
      <c r="AU521" s="58"/>
    </row>
    <row r="522" spans="27:47" ht="15.75" customHeight="1" x14ac:dyDescent="0.2">
      <c r="AA522" s="8"/>
      <c r="AB522" s="55"/>
      <c r="AC522" s="55"/>
      <c r="AD522" s="56"/>
      <c r="AE522" s="55"/>
      <c r="AF522" s="56"/>
      <c r="AG522" s="56"/>
      <c r="AH522" s="56"/>
      <c r="AI522" s="56"/>
      <c r="AJ522" s="56"/>
      <c r="AK522" s="55"/>
      <c r="AL522" s="55"/>
      <c r="AM522" s="55"/>
      <c r="AN522" s="55"/>
      <c r="AO522" s="55"/>
      <c r="AP522" s="55"/>
      <c r="AQ522" s="55"/>
      <c r="AR522" s="55"/>
      <c r="AS522" s="57"/>
      <c r="AT522" s="55"/>
      <c r="AU522" s="58"/>
    </row>
    <row r="523" spans="27:47" ht="15.75" customHeight="1" x14ac:dyDescent="0.2">
      <c r="AA523" s="8"/>
      <c r="AB523" s="55"/>
      <c r="AC523" s="55"/>
      <c r="AD523" s="56"/>
      <c r="AE523" s="55"/>
      <c r="AF523" s="56"/>
      <c r="AG523" s="56"/>
      <c r="AH523" s="56"/>
      <c r="AI523" s="56"/>
      <c r="AJ523" s="56"/>
      <c r="AK523" s="55"/>
      <c r="AL523" s="55"/>
      <c r="AM523" s="55"/>
      <c r="AN523" s="55"/>
      <c r="AO523" s="55"/>
      <c r="AP523" s="55"/>
      <c r="AQ523" s="55"/>
      <c r="AR523" s="55"/>
      <c r="AS523" s="57"/>
      <c r="AT523" s="55"/>
      <c r="AU523" s="58"/>
    </row>
    <row r="524" spans="27:47" ht="15.75" customHeight="1" x14ac:dyDescent="0.2">
      <c r="AA524" s="8"/>
      <c r="AB524" s="55"/>
      <c r="AC524" s="55"/>
      <c r="AD524" s="56"/>
      <c r="AE524" s="55"/>
      <c r="AF524" s="56"/>
      <c r="AG524" s="56"/>
      <c r="AH524" s="56"/>
      <c r="AI524" s="56"/>
      <c r="AJ524" s="56"/>
      <c r="AK524" s="55"/>
      <c r="AL524" s="55"/>
      <c r="AM524" s="55"/>
      <c r="AN524" s="55"/>
      <c r="AO524" s="55"/>
      <c r="AP524" s="55"/>
      <c r="AQ524" s="55"/>
      <c r="AR524" s="55"/>
      <c r="AS524" s="57"/>
      <c r="AT524" s="55"/>
      <c r="AU524" s="58"/>
    </row>
    <row r="525" spans="27:47" ht="15.75" customHeight="1" x14ac:dyDescent="0.2">
      <c r="AA525" s="8"/>
      <c r="AB525" s="55"/>
      <c r="AC525" s="55"/>
      <c r="AD525" s="56"/>
      <c r="AE525" s="55"/>
      <c r="AF525" s="56"/>
      <c r="AG525" s="56"/>
      <c r="AH525" s="56"/>
      <c r="AI525" s="56"/>
      <c r="AJ525" s="56"/>
      <c r="AK525" s="55"/>
      <c r="AL525" s="55"/>
      <c r="AM525" s="55"/>
      <c r="AN525" s="55"/>
      <c r="AO525" s="55"/>
      <c r="AP525" s="55"/>
      <c r="AQ525" s="55"/>
      <c r="AR525" s="55"/>
      <c r="AS525" s="57"/>
      <c r="AT525" s="55"/>
      <c r="AU525" s="58"/>
    </row>
    <row r="526" spans="27:47" ht="15.75" customHeight="1" x14ac:dyDescent="0.2">
      <c r="AA526" s="8"/>
      <c r="AB526" s="55"/>
      <c r="AC526" s="55"/>
      <c r="AD526" s="56"/>
      <c r="AE526" s="55"/>
      <c r="AF526" s="56"/>
      <c r="AG526" s="56"/>
      <c r="AH526" s="56"/>
      <c r="AI526" s="56"/>
      <c r="AJ526" s="56"/>
      <c r="AK526" s="55"/>
      <c r="AL526" s="55"/>
      <c r="AM526" s="55"/>
      <c r="AN526" s="55"/>
      <c r="AO526" s="55"/>
      <c r="AP526" s="55"/>
      <c r="AQ526" s="55"/>
      <c r="AR526" s="55"/>
      <c r="AS526" s="57"/>
      <c r="AT526" s="55"/>
      <c r="AU526" s="58"/>
    </row>
    <row r="527" spans="27:47" ht="15.75" customHeight="1" x14ac:dyDescent="0.2">
      <c r="AA527" s="8"/>
      <c r="AB527" s="55"/>
      <c r="AC527" s="55"/>
      <c r="AD527" s="56"/>
      <c r="AE527" s="55"/>
      <c r="AF527" s="56"/>
      <c r="AG527" s="56"/>
      <c r="AH527" s="56"/>
      <c r="AI527" s="56"/>
      <c r="AJ527" s="56"/>
      <c r="AK527" s="55"/>
      <c r="AL527" s="55"/>
      <c r="AM527" s="55"/>
      <c r="AN527" s="55"/>
      <c r="AO527" s="55"/>
      <c r="AP527" s="55"/>
      <c r="AQ527" s="55"/>
      <c r="AR527" s="55"/>
      <c r="AS527" s="57"/>
      <c r="AT527" s="55"/>
      <c r="AU527" s="58"/>
    </row>
    <row r="528" spans="27:47" ht="15.75" customHeight="1" x14ac:dyDescent="0.2">
      <c r="AA528" s="8"/>
      <c r="AB528" s="55"/>
      <c r="AC528" s="55"/>
      <c r="AD528" s="56"/>
      <c r="AE528" s="55"/>
      <c r="AF528" s="56"/>
      <c r="AG528" s="56"/>
      <c r="AH528" s="56"/>
      <c r="AI528" s="56"/>
      <c r="AJ528" s="56"/>
      <c r="AK528" s="55"/>
      <c r="AL528" s="55"/>
      <c r="AM528" s="55"/>
      <c r="AN528" s="55"/>
      <c r="AO528" s="55"/>
      <c r="AP528" s="55"/>
      <c r="AQ528" s="55"/>
      <c r="AR528" s="55"/>
      <c r="AS528" s="57"/>
      <c r="AT528" s="55"/>
      <c r="AU528" s="58"/>
    </row>
    <row r="529" spans="27:47" ht="15.75" customHeight="1" x14ac:dyDescent="0.2">
      <c r="AA529" s="8"/>
      <c r="AB529" s="55"/>
      <c r="AC529" s="55"/>
      <c r="AD529" s="56"/>
      <c r="AE529" s="55"/>
      <c r="AF529" s="56"/>
      <c r="AG529" s="56"/>
      <c r="AH529" s="56"/>
      <c r="AI529" s="56"/>
      <c r="AJ529" s="56"/>
      <c r="AK529" s="55"/>
      <c r="AL529" s="55"/>
      <c r="AM529" s="55"/>
      <c r="AN529" s="55"/>
      <c r="AO529" s="55"/>
      <c r="AP529" s="55"/>
      <c r="AQ529" s="55"/>
      <c r="AR529" s="55"/>
      <c r="AS529" s="57"/>
      <c r="AT529" s="55"/>
      <c r="AU529" s="58"/>
    </row>
    <row r="530" spans="27:47" ht="15.75" customHeight="1" x14ac:dyDescent="0.2">
      <c r="AA530" s="8"/>
      <c r="AB530" s="55"/>
      <c r="AC530" s="55"/>
      <c r="AD530" s="56"/>
      <c r="AE530" s="55"/>
      <c r="AF530" s="56"/>
      <c r="AG530" s="56"/>
      <c r="AH530" s="56"/>
      <c r="AI530" s="56"/>
      <c r="AJ530" s="56"/>
      <c r="AK530" s="55"/>
      <c r="AL530" s="55"/>
      <c r="AM530" s="55"/>
      <c r="AN530" s="55"/>
      <c r="AO530" s="55"/>
      <c r="AP530" s="55"/>
      <c r="AQ530" s="55"/>
      <c r="AR530" s="55"/>
      <c r="AS530" s="57"/>
      <c r="AT530" s="55"/>
      <c r="AU530" s="58"/>
    </row>
    <row r="531" spans="27:47" ht="15.75" customHeight="1" x14ac:dyDescent="0.2">
      <c r="AA531" s="8"/>
      <c r="AB531" s="55"/>
      <c r="AC531" s="55"/>
      <c r="AD531" s="56"/>
      <c r="AE531" s="55"/>
      <c r="AF531" s="56"/>
      <c r="AG531" s="56"/>
      <c r="AH531" s="56"/>
      <c r="AI531" s="56"/>
      <c r="AJ531" s="56"/>
      <c r="AK531" s="55"/>
      <c r="AL531" s="55"/>
      <c r="AM531" s="55"/>
      <c r="AN531" s="55"/>
      <c r="AO531" s="55"/>
      <c r="AP531" s="55"/>
      <c r="AQ531" s="55"/>
      <c r="AR531" s="55"/>
      <c r="AS531" s="57"/>
      <c r="AT531" s="55"/>
      <c r="AU531" s="58"/>
    </row>
    <row r="532" spans="27:47" ht="15.75" customHeight="1" x14ac:dyDescent="0.2">
      <c r="AA532" s="8"/>
      <c r="AB532" s="55"/>
      <c r="AC532" s="55"/>
      <c r="AD532" s="56"/>
      <c r="AE532" s="55"/>
      <c r="AF532" s="56"/>
      <c r="AG532" s="56"/>
      <c r="AH532" s="56"/>
      <c r="AI532" s="56"/>
      <c r="AJ532" s="56"/>
      <c r="AK532" s="55"/>
      <c r="AL532" s="55"/>
      <c r="AM532" s="55"/>
      <c r="AN532" s="55"/>
      <c r="AO532" s="55"/>
      <c r="AP532" s="55"/>
      <c r="AQ532" s="55"/>
      <c r="AR532" s="55"/>
      <c r="AS532" s="57"/>
      <c r="AT532" s="55"/>
      <c r="AU532" s="58"/>
    </row>
    <row r="533" spans="27:47" ht="15.75" customHeight="1" x14ac:dyDescent="0.2">
      <c r="AA533" s="8"/>
      <c r="AB533" s="55"/>
      <c r="AC533" s="55"/>
      <c r="AD533" s="56"/>
      <c r="AE533" s="55"/>
      <c r="AF533" s="56"/>
      <c r="AG533" s="56"/>
      <c r="AH533" s="56"/>
      <c r="AI533" s="56"/>
      <c r="AJ533" s="56"/>
      <c r="AK533" s="55"/>
      <c r="AL533" s="55"/>
      <c r="AM533" s="55"/>
      <c r="AN533" s="55"/>
      <c r="AO533" s="55"/>
      <c r="AP533" s="55"/>
      <c r="AQ533" s="55"/>
      <c r="AR533" s="55"/>
      <c r="AS533" s="57"/>
      <c r="AT533" s="55"/>
      <c r="AU533" s="58"/>
    </row>
    <row r="534" spans="27:47" ht="15.75" customHeight="1" x14ac:dyDescent="0.2">
      <c r="AA534" s="8"/>
      <c r="AB534" s="55"/>
      <c r="AC534" s="55"/>
      <c r="AD534" s="56"/>
      <c r="AE534" s="55"/>
      <c r="AF534" s="56"/>
      <c r="AG534" s="56"/>
      <c r="AH534" s="56"/>
      <c r="AI534" s="56"/>
      <c r="AJ534" s="56"/>
      <c r="AK534" s="55"/>
      <c r="AL534" s="55"/>
      <c r="AM534" s="55"/>
      <c r="AN534" s="55"/>
      <c r="AO534" s="55"/>
      <c r="AP534" s="55"/>
      <c r="AQ534" s="55"/>
      <c r="AR534" s="55"/>
      <c r="AS534" s="57"/>
      <c r="AT534" s="55"/>
      <c r="AU534" s="58"/>
    </row>
    <row r="535" spans="27:47" ht="15.75" customHeight="1" x14ac:dyDescent="0.2">
      <c r="AA535" s="8"/>
      <c r="AB535" s="55"/>
      <c r="AC535" s="55"/>
      <c r="AD535" s="56"/>
      <c r="AE535" s="55"/>
      <c r="AF535" s="56"/>
      <c r="AG535" s="56"/>
      <c r="AH535" s="56"/>
      <c r="AI535" s="56"/>
      <c r="AJ535" s="56"/>
      <c r="AK535" s="55"/>
      <c r="AL535" s="55"/>
      <c r="AM535" s="55"/>
      <c r="AN535" s="55"/>
      <c r="AO535" s="55"/>
      <c r="AP535" s="55"/>
      <c r="AQ535" s="55"/>
      <c r="AR535" s="55"/>
      <c r="AS535" s="57"/>
      <c r="AT535" s="55"/>
      <c r="AU535" s="58"/>
    </row>
    <row r="536" spans="27:47" ht="15.75" customHeight="1" x14ac:dyDescent="0.2">
      <c r="AA536" s="8"/>
      <c r="AB536" s="55"/>
      <c r="AC536" s="55"/>
      <c r="AD536" s="56"/>
      <c r="AE536" s="55"/>
      <c r="AF536" s="56"/>
      <c r="AG536" s="56"/>
      <c r="AH536" s="56"/>
      <c r="AI536" s="56"/>
      <c r="AJ536" s="56"/>
      <c r="AK536" s="55"/>
      <c r="AL536" s="55"/>
      <c r="AM536" s="55"/>
      <c r="AN536" s="55"/>
      <c r="AO536" s="55"/>
      <c r="AP536" s="55"/>
      <c r="AQ536" s="55"/>
      <c r="AR536" s="55"/>
      <c r="AS536" s="57"/>
      <c r="AT536" s="55"/>
      <c r="AU536" s="58"/>
    </row>
    <row r="537" spans="27:47" ht="15.75" customHeight="1" x14ac:dyDescent="0.2">
      <c r="AA537" s="8"/>
      <c r="AB537" s="55"/>
      <c r="AC537" s="55"/>
      <c r="AD537" s="56"/>
      <c r="AE537" s="55"/>
      <c r="AF537" s="56"/>
      <c r="AG537" s="56"/>
      <c r="AH537" s="56"/>
      <c r="AI537" s="56"/>
      <c r="AJ537" s="56"/>
      <c r="AK537" s="55"/>
      <c r="AL537" s="55"/>
      <c r="AM537" s="55"/>
      <c r="AN537" s="55"/>
      <c r="AO537" s="55"/>
      <c r="AP537" s="55"/>
      <c r="AQ537" s="55"/>
      <c r="AR537" s="55"/>
      <c r="AS537" s="57"/>
      <c r="AT537" s="55"/>
      <c r="AU537" s="58"/>
    </row>
    <row r="538" spans="27:47" ht="15.75" customHeight="1" x14ac:dyDescent="0.2">
      <c r="AA538" s="8"/>
      <c r="AB538" s="55"/>
      <c r="AC538" s="55"/>
      <c r="AD538" s="56"/>
      <c r="AE538" s="55"/>
      <c r="AF538" s="56"/>
      <c r="AG538" s="56"/>
      <c r="AH538" s="56"/>
      <c r="AI538" s="56"/>
      <c r="AJ538" s="56"/>
      <c r="AK538" s="55"/>
      <c r="AL538" s="55"/>
      <c r="AM538" s="55"/>
      <c r="AN538" s="55"/>
      <c r="AO538" s="55"/>
      <c r="AP538" s="55"/>
      <c r="AQ538" s="55"/>
      <c r="AR538" s="55"/>
      <c r="AS538" s="57"/>
      <c r="AT538" s="55"/>
      <c r="AU538" s="58"/>
    </row>
    <row r="539" spans="27:47" ht="15.75" customHeight="1" x14ac:dyDescent="0.2">
      <c r="AA539" s="8"/>
      <c r="AB539" s="55"/>
      <c r="AC539" s="55"/>
      <c r="AD539" s="56"/>
      <c r="AE539" s="55"/>
      <c r="AF539" s="56"/>
      <c r="AG539" s="56"/>
      <c r="AH539" s="56"/>
      <c r="AI539" s="56"/>
      <c r="AJ539" s="56"/>
      <c r="AK539" s="55"/>
      <c r="AL539" s="55"/>
      <c r="AM539" s="55"/>
      <c r="AN539" s="55"/>
      <c r="AO539" s="55"/>
      <c r="AP539" s="55"/>
      <c r="AQ539" s="55"/>
      <c r="AR539" s="55"/>
      <c r="AS539" s="57"/>
      <c r="AT539" s="55"/>
      <c r="AU539" s="58"/>
    </row>
    <row r="540" spans="27:47" ht="15.75" customHeight="1" x14ac:dyDescent="0.2">
      <c r="AA540" s="8"/>
      <c r="AB540" s="55"/>
      <c r="AC540" s="55"/>
      <c r="AD540" s="56"/>
      <c r="AE540" s="55"/>
      <c r="AF540" s="56"/>
      <c r="AG540" s="56"/>
      <c r="AH540" s="56"/>
      <c r="AI540" s="56"/>
      <c r="AJ540" s="56"/>
      <c r="AK540" s="55"/>
      <c r="AL540" s="55"/>
      <c r="AM540" s="55"/>
      <c r="AN540" s="55"/>
      <c r="AO540" s="55"/>
      <c r="AP540" s="55"/>
      <c r="AQ540" s="55"/>
      <c r="AR540" s="55"/>
      <c r="AS540" s="57"/>
      <c r="AT540" s="55"/>
      <c r="AU540" s="58"/>
    </row>
    <row r="541" spans="27:47" ht="15.75" customHeight="1" x14ac:dyDescent="0.2">
      <c r="AA541" s="8"/>
      <c r="AB541" s="55"/>
      <c r="AC541" s="55"/>
      <c r="AD541" s="56"/>
      <c r="AE541" s="55"/>
      <c r="AF541" s="56"/>
      <c r="AG541" s="56"/>
      <c r="AH541" s="56"/>
      <c r="AI541" s="56"/>
      <c r="AJ541" s="56"/>
      <c r="AK541" s="55"/>
      <c r="AL541" s="55"/>
      <c r="AM541" s="55"/>
      <c r="AN541" s="55"/>
      <c r="AO541" s="55"/>
      <c r="AP541" s="55"/>
      <c r="AQ541" s="55"/>
      <c r="AR541" s="55"/>
      <c r="AS541" s="57"/>
      <c r="AT541" s="55"/>
      <c r="AU541" s="58"/>
    </row>
    <row r="542" spans="27:47" ht="15.75" customHeight="1" x14ac:dyDescent="0.2">
      <c r="AA542" s="8"/>
      <c r="AB542" s="55"/>
      <c r="AC542" s="55"/>
      <c r="AD542" s="56"/>
      <c r="AE542" s="55"/>
      <c r="AF542" s="56"/>
      <c r="AG542" s="56"/>
      <c r="AH542" s="56"/>
      <c r="AI542" s="56"/>
      <c r="AJ542" s="56"/>
      <c r="AK542" s="55"/>
      <c r="AL542" s="55"/>
      <c r="AM542" s="55"/>
      <c r="AN542" s="55"/>
      <c r="AO542" s="55"/>
      <c r="AP542" s="55"/>
      <c r="AQ542" s="55"/>
      <c r="AR542" s="55"/>
      <c r="AS542" s="57"/>
      <c r="AT542" s="55"/>
      <c r="AU542" s="58"/>
    </row>
    <row r="543" spans="27:47" ht="15.75" customHeight="1" x14ac:dyDescent="0.2">
      <c r="AA543" s="8"/>
      <c r="AB543" s="55"/>
      <c r="AC543" s="55"/>
      <c r="AD543" s="56"/>
      <c r="AE543" s="55"/>
      <c r="AF543" s="56"/>
      <c r="AG543" s="56"/>
      <c r="AH543" s="56"/>
      <c r="AI543" s="56"/>
      <c r="AJ543" s="56"/>
      <c r="AK543" s="55"/>
      <c r="AL543" s="55"/>
      <c r="AM543" s="55"/>
      <c r="AN543" s="55"/>
      <c r="AO543" s="55"/>
      <c r="AP543" s="55"/>
      <c r="AQ543" s="55"/>
      <c r="AR543" s="55"/>
      <c r="AS543" s="57"/>
      <c r="AT543" s="55"/>
      <c r="AU543" s="58"/>
    </row>
    <row r="544" spans="27:47" ht="15.75" customHeight="1" x14ac:dyDescent="0.2">
      <c r="AA544" s="8"/>
      <c r="AB544" s="55"/>
      <c r="AC544" s="55"/>
      <c r="AD544" s="56"/>
      <c r="AE544" s="55"/>
      <c r="AF544" s="56"/>
      <c r="AG544" s="56"/>
      <c r="AH544" s="56"/>
      <c r="AI544" s="56"/>
      <c r="AJ544" s="56"/>
      <c r="AK544" s="55"/>
      <c r="AL544" s="55"/>
      <c r="AM544" s="55"/>
      <c r="AN544" s="55"/>
      <c r="AO544" s="55"/>
      <c r="AP544" s="55"/>
      <c r="AQ544" s="55"/>
      <c r="AR544" s="55"/>
      <c r="AS544" s="57"/>
      <c r="AT544" s="55"/>
      <c r="AU544" s="58"/>
    </row>
    <row r="545" spans="27:47" ht="15.75" customHeight="1" x14ac:dyDescent="0.2">
      <c r="AA545" s="8"/>
      <c r="AB545" s="55"/>
      <c r="AC545" s="55"/>
      <c r="AD545" s="56"/>
      <c r="AE545" s="55"/>
      <c r="AF545" s="56"/>
      <c r="AG545" s="56"/>
      <c r="AH545" s="56"/>
      <c r="AI545" s="56"/>
      <c r="AJ545" s="56"/>
      <c r="AK545" s="55"/>
      <c r="AL545" s="55"/>
      <c r="AM545" s="55"/>
      <c r="AN545" s="55"/>
      <c r="AO545" s="55"/>
      <c r="AP545" s="55"/>
      <c r="AQ545" s="55"/>
      <c r="AR545" s="55"/>
      <c r="AS545" s="57"/>
      <c r="AT545" s="55"/>
      <c r="AU545" s="58"/>
    </row>
    <row r="546" spans="27:47" ht="15.75" customHeight="1" x14ac:dyDescent="0.2">
      <c r="AA546" s="8"/>
      <c r="AB546" s="55"/>
      <c r="AC546" s="55"/>
      <c r="AD546" s="56"/>
      <c r="AE546" s="55"/>
      <c r="AF546" s="56"/>
      <c r="AG546" s="56"/>
      <c r="AH546" s="56"/>
      <c r="AI546" s="56"/>
      <c r="AJ546" s="56"/>
      <c r="AK546" s="55"/>
      <c r="AL546" s="55"/>
      <c r="AM546" s="55"/>
      <c r="AN546" s="55"/>
      <c r="AO546" s="55"/>
      <c r="AP546" s="55"/>
      <c r="AQ546" s="55"/>
      <c r="AR546" s="55"/>
      <c r="AS546" s="57"/>
      <c r="AT546" s="55"/>
      <c r="AU546" s="58"/>
    </row>
    <row r="547" spans="27:47" ht="15.75" customHeight="1" x14ac:dyDescent="0.2">
      <c r="AA547" s="8"/>
      <c r="AB547" s="55"/>
      <c r="AC547" s="55"/>
      <c r="AD547" s="56"/>
      <c r="AE547" s="55"/>
      <c r="AF547" s="56"/>
      <c r="AG547" s="56"/>
      <c r="AH547" s="56"/>
      <c r="AI547" s="56"/>
      <c r="AJ547" s="56"/>
      <c r="AK547" s="55"/>
      <c r="AL547" s="55"/>
      <c r="AM547" s="55"/>
      <c r="AN547" s="55"/>
      <c r="AO547" s="55"/>
      <c r="AP547" s="55"/>
      <c r="AQ547" s="55"/>
      <c r="AR547" s="55"/>
      <c r="AS547" s="57"/>
      <c r="AT547" s="55"/>
      <c r="AU547" s="58"/>
    </row>
    <row r="548" spans="27:47" ht="15.75" customHeight="1" x14ac:dyDescent="0.2">
      <c r="AA548" s="8"/>
      <c r="AB548" s="55"/>
      <c r="AC548" s="55"/>
      <c r="AD548" s="56"/>
      <c r="AE548" s="55"/>
      <c r="AF548" s="56"/>
      <c r="AG548" s="56"/>
      <c r="AH548" s="56"/>
      <c r="AI548" s="56"/>
      <c r="AJ548" s="56"/>
      <c r="AK548" s="55"/>
      <c r="AL548" s="55"/>
      <c r="AM548" s="55"/>
      <c r="AN548" s="55"/>
      <c r="AO548" s="55"/>
      <c r="AP548" s="55"/>
      <c r="AQ548" s="55"/>
      <c r="AR548" s="55"/>
      <c r="AS548" s="57"/>
      <c r="AT548" s="55"/>
      <c r="AU548" s="58"/>
    </row>
    <row r="549" spans="27:47" ht="15.75" customHeight="1" x14ac:dyDescent="0.2">
      <c r="AA549" s="8"/>
      <c r="AB549" s="55"/>
      <c r="AC549" s="55"/>
      <c r="AD549" s="56"/>
      <c r="AE549" s="55"/>
      <c r="AF549" s="56"/>
      <c r="AG549" s="56"/>
      <c r="AH549" s="56"/>
      <c r="AI549" s="56"/>
      <c r="AJ549" s="56"/>
      <c r="AK549" s="55"/>
      <c r="AL549" s="55"/>
      <c r="AM549" s="55"/>
      <c r="AN549" s="55"/>
      <c r="AO549" s="55"/>
      <c r="AP549" s="55"/>
      <c r="AQ549" s="55"/>
      <c r="AR549" s="55"/>
      <c r="AS549" s="57"/>
      <c r="AT549" s="55"/>
      <c r="AU549" s="58"/>
    </row>
    <row r="550" spans="27:47" ht="15.75" customHeight="1" x14ac:dyDescent="0.2">
      <c r="AA550" s="8"/>
      <c r="AB550" s="55"/>
      <c r="AC550" s="55"/>
      <c r="AD550" s="56"/>
      <c r="AE550" s="55"/>
      <c r="AF550" s="56"/>
      <c r="AG550" s="56"/>
      <c r="AH550" s="56"/>
      <c r="AI550" s="56"/>
      <c r="AJ550" s="56"/>
      <c r="AK550" s="55"/>
      <c r="AL550" s="55"/>
      <c r="AM550" s="55"/>
      <c r="AN550" s="55"/>
      <c r="AO550" s="55"/>
      <c r="AP550" s="55"/>
      <c r="AQ550" s="55"/>
      <c r="AR550" s="55"/>
      <c r="AS550" s="57"/>
      <c r="AT550" s="55"/>
      <c r="AU550" s="58"/>
    </row>
    <row r="551" spans="27:47" ht="15.75" customHeight="1" x14ac:dyDescent="0.2">
      <c r="AA551" s="8"/>
      <c r="AB551" s="55"/>
      <c r="AC551" s="55"/>
      <c r="AD551" s="56"/>
      <c r="AE551" s="55"/>
      <c r="AF551" s="56"/>
      <c r="AG551" s="56"/>
      <c r="AH551" s="56"/>
      <c r="AI551" s="56"/>
      <c r="AJ551" s="56"/>
      <c r="AK551" s="55"/>
      <c r="AL551" s="55"/>
      <c r="AM551" s="55"/>
      <c r="AN551" s="55"/>
      <c r="AO551" s="55"/>
      <c r="AP551" s="55"/>
      <c r="AQ551" s="55"/>
      <c r="AR551" s="55"/>
      <c r="AS551" s="57"/>
      <c r="AT551" s="55"/>
      <c r="AU551" s="58"/>
    </row>
    <row r="552" spans="27:47" ht="15.75" customHeight="1" x14ac:dyDescent="0.2">
      <c r="AA552" s="8"/>
      <c r="AB552" s="55"/>
      <c r="AC552" s="55"/>
      <c r="AD552" s="56"/>
      <c r="AE552" s="55"/>
      <c r="AF552" s="56"/>
      <c r="AG552" s="56"/>
      <c r="AH552" s="56"/>
      <c r="AI552" s="56"/>
      <c r="AJ552" s="56"/>
      <c r="AK552" s="55"/>
      <c r="AL552" s="55"/>
      <c r="AM552" s="55"/>
      <c r="AN552" s="55"/>
      <c r="AO552" s="55"/>
      <c r="AP552" s="55"/>
      <c r="AQ552" s="55"/>
      <c r="AR552" s="55"/>
      <c r="AS552" s="57"/>
      <c r="AT552" s="55"/>
      <c r="AU552" s="58"/>
    </row>
    <row r="553" spans="27:47" ht="15.75" customHeight="1" x14ac:dyDescent="0.2">
      <c r="AA553" s="8"/>
      <c r="AB553" s="55"/>
      <c r="AC553" s="55"/>
      <c r="AD553" s="56"/>
      <c r="AE553" s="55"/>
      <c r="AF553" s="56"/>
      <c r="AG553" s="56"/>
      <c r="AH553" s="56"/>
      <c r="AI553" s="56"/>
      <c r="AJ553" s="56"/>
      <c r="AK553" s="55"/>
      <c r="AL553" s="55"/>
      <c r="AM553" s="55"/>
      <c r="AN553" s="55"/>
      <c r="AO553" s="55"/>
      <c r="AP553" s="55"/>
      <c r="AQ553" s="55"/>
      <c r="AR553" s="55"/>
      <c r="AS553" s="57"/>
      <c r="AT553" s="55"/>
      <c r="AU553" s="58"/>
    </row>
    <row r="554" spans="27:47" ht="15.75" customHeight="1" x14ac:dyDescent="0.2">
      <c r="AA554" s="8"/>
      <c r="AB554" s="55"/>
      <c r="AC554" s="55"/>
      <c r="AD554" s="56"/>
      <c r="AE554" s="55"/>
      <c r="AF554" s="56"/>
      <c r="AG554" s="56"/>
      <c r="AH554" s="56"/>
      <c r="AI554" s="56"/>
      <c r="AJ554" s="56"/>
      <c r="AK554" s="55"/>
      <c r="AL554" s="55"/>
      <c r="AM554" s="55"/>
      <c r="AN554" s="55"/>
      <c r="AO554" s="55"/>
      <c r="AP554" s="55"/>
      <c r="AQ554" s="55"/>
      <c r="AR554" s="55"/>
      <c r="AS554" s="57"/>
      <c r="AT554" s="55"/>
      <c r="AU554" s="58"/>
    </row>
    <row r="555" spans="27:47" ht="15.75" customHeight="1" x14ac:dyDescent="0.2">
      <c r="AA555" s="8"/>
      <c r="AB555" s="55"/>
      <c r="AC555" s="55"/>
      <c r="AD555" s="56"/>
      <c r="AE555" s="55"/>
      <c r="AF555" s="56"/>
      <c r="AG555" s="56"/>
      <c r="AH555" s="56"/>
      <c r="AI555" s="56"/>
      <c r="AJ555" s="56"/>
      <c r="AK555" s="55"/>
      <c r="AL555" s="55"/>
      <c r="AM555" s="55"/>
      <c r="AN555" s="55"/>
      <c r="AO555" s="55"/>
      <c r="AP555" s="55"/>
      <c r="AQ555" s="55"/>
      <c r="AR555" s="55"/>
      <c r="AS555" s="57"/>
      <c r="AT555" s="55"/>
      <c r="AU555" s="58"/>
    </row>
    <row r="556" spans="27:47" ht="15.75" customHeight="1" x14ac:dyDescent="0.2">
      <c r="AA556" s="8"/>
      <c r="AB556" s="55"/>
      <c r="AC556" s="55"/>
      <c r="AD556" s="56"/>
      <c r="AE556" s="55"/>
      <c r="AF556" s="56"/>
      <c r="AG556" s="56"/>
      <c r="AH556" s="56"/>
      <c r="AI556" s="56"/>
      <c r="AJ556" s="56"/>
      <c r="AK556" s="55"/>
      <c r="AL556" s="55"/>
      <c r="AM556" s="55"/>
      <c r="AN556" s="55"/>
      <c r="AO556" s="55"/>
      <c r="AP556" s="55"/>
      <c r="AQ556" s="55"/>
      <c r="AR556" s="55"/>
      <c r="AS556" s="57"/>
      <c r="AT556" s="55"/>
      <c r="AU556" s="58"/>
    </row>
    <row r="557" spans="27:47" ht="15.75" customHeight="1" x14ac:dyDescent="0.2">
      <c r="AA557" s="8"/>
      <c r="AB557" s="55"/>
      <c r="AC557" s="55"/>
      <c r="AD557" s="56"/>
      <c r="AE557" s="55"/>
      <c r="AF557" s="56"/>
      <c r="AG557" s="56"/>
      <c r="AH557" s="56"/>
      <c r="AI557" s="56"/>
      <c r="AJ557" s="56"/>
      <c r="AK557" s="55"/>
      <c r="AL557" s="55"/>
      <c r="AM557" s="55"/>
      <c r="AN557" s="55"/>
      <c r="AO557" s="55"/>
      <c r="AP557" s="55"/>
      <c r="AQ557" s="55"/>
      <c r="AR557" s="55"/>
      <c r="AS557" s="57"/>
      <c r="AT557" s="55"/>
      <c r="AU557" s="58"/>
    </row>
    <row r="558" spans="27:47" ht="15.75" customHeight="1" x14ac:dyDescent="0.2">
      <c r="AA558" s="8"/>
      <c r="AB558" s="55"/>
      <c r="AC558" s="55"/>
      <c r="AD558" s="56"/>
      <c r="AE558" s="55"/>
      <c r="AF558" s="56"/>
      <c r="AG558" s="56"/>
      <c r="AH558" s="56"/>
      <c r="AI558" s="56"/>
      <c r="AJ558" s="56"/>
      <c r="AK558" s="55"/>
      <c r="AL558" s="55"/>
      <c r="AM558" s="55"/>
      <c r="AN558" s="55"/>
      <c r="AO558" s="55"/>
      <c r="AP558" s="55"/>
      <c r="AQ558" s="55"/>
      <c r="AR558" s="55"/>
      <c r="AS558" s="57"/>
      <c r="AT558" s="55"/>
      <c r="AU558" s="58"/>
    </row>
    <row r="559" spans="27:47" ht="15.75" customHeight="1" x14ac:dyDescent="0.2">
      <c r="AA559" s="8"/>
      <c r="AB559" s="55"/>
      <c r="AC559" s="55"/>
      <c r="AD559" s="56"/>
      <c r="AE559" s="55"/>
      <c r="AF559" s="56"/>
      <c r="AG559" s="56"/>
      <c r="AH559" s="56"/>
      <c r="AI559" s="56"/>
      <c r="AJ559" s="56"/>
      <c r="AK559" s="55"/>
      <c r="AL559" s="55"/>
      <c r="AM559" s="55"/>
      <c r="AN559" s="55"/>
      <c r="AO559" s="55"/>
      <c r="AP559" s="55"/>
      <c r="AQ559" s="55"/>
      <c r="AR559" s="55"/>
      <c r="AS559" s="57"/>
      <c r="AT559" s="55"/>
      <c r="AU559" s="58"/>
    </row>
    <row r="560" spans="27:47" ht="15.75" customHeight="1" x14ac:dyDescent="0.2">
      <c r="AA560" s="8"/>
      <c r="AB560" s="55"/>
      <c r="AC560" s="55"/>
      <c r="AD560" s="56"/>
      <c r="AE560" s="55"/>
      <c r="AF560" s="56"/>
      <c r="AG560" s="56"/>
      <c r="AH560" s="56"/>
      <c r="AI560" s="56"/>
      <c r="AJ560" s="56"/>
      <c r="AK560" s="55"/>
      <c r="AL560" s="55"/>
      <c r="AM560" s="55"/>
      <c r="AN560" s="55"/>
      <c r="AO560" s="55"/>
      <c r="AP560" s="55"/>
      <c r="AQ560" s="55"/>
      <c r="AR560" s="55"/>
      <c r="AS560" s="57"/>
      <c r="AT560" s="55"/>
      <c r="AU560" s="58"/>
    </row>
    <row r="561" spans="27:47" ht="15.75" customHeight="1" x14ac:dyDescent="0.2">
      <c r="AA561" s="8"/>
      <c r="AB561" s="55"/>
      <c r="AC561" s="55"/>
      <c r="AD561" s="56"/>
      <c r="AE561" s="55"/>
      <c r="AF561" s="56"/>
      <c r="AG561" s="56"/>
      <c r="AH561" s="56"/>
      <c r="AI561" s="56"/>
      <c r="AJ561" s="56"/>
      <c r="AK561" s="55"/>
      <c r="AL561" s="55"/>
      <c r="AM561" s="55"/>
      <c r="AN561" s="55"/>
      <c r="AO561" s="55"/>
      <c r="AP561" s="55"/>
      <c r="AQ561" s="55"/>
      <c r="AR561" s="55"/>
      <c r="AS561" s="57"/>
      <c r="AT561" s="55"/>
      <c r="AU561" s="58"/>
    </row>
    <row r="562" spans="27:47" ht="15.75" customHeight="1" x14ac:dyDescent="0.2">
      <c r="AA562" s="8"/>
      <c r="AB562" s="55"/>
      <c r="AC562" s="55"/>
      <c r="AD562" s="56"/>
      <c r="AE562" s="55"/>
      <c r="AF562" s="56"/>
      <c r="AG562" s="56"/>
      <c r="AH562" s="56"/>
      <c r="AI562" s="56"/>
      <c r="AJ562" s="56"/>
      <c r="AK562" s="55"/>
      <c r="AL562" s="55"/>
      <c r="AM562" s="55"/>
      <c r="AN562" s="55"/>
      <c r="AO562" s="55"/>
      <c r="AP562" s="55"/>
      <c r="AQ562" s="55"/>
      <c r="AR562" s="55"/>
      <c r="AS562" s="57"/>
      <c r="AT562" s="55"/>
      <c r="AU562" s="58"/>
    </row>
    <row r="563" spans="27:47" ht="15.75" customHeight="1" x14ac:dyDescent="0.2">
      <c r="AA563" s="8"/>
      <c r="AB563" s="55"/>
      <c r="AC563" s="55"/>
      <c r="AD563" s="56"/>
      <c r="AE563" s="55"/>
      <c r="AF563" s="56"/>
      <c r="AG563" s="56"/>
      <c r="AH563" s="56"/>
      <c r="AI563" s="56"/>
      <c r="AJ563" s="56"/>
      <c r="AK563" s="55"/>
      <c r="AL563" s="55"/>
      <c r="AM563" s="55"/>
      <c r="AN563" s="55"/>
      <c r="AO563" s="55"/>
      <c r="AP563" s="55"/>
      <c r="AQ563" s="55"/>
      <c r="AR563" s="55"/>
      <c r="AS563" s="57"/>
      <c r="AT563" s="55"/>
      <c r="AU563" s="58"/>
    </row>
    <row r="564" spans="27:47" ht="15.75" customHeight="1" x14ac:dyDescent="0.2">
      <c r="AA564" s="8"/>
      <c r="AB564" s="55"/>
      <c r="AC564" s="55"/>
      <c r="AD564" s="56"/>
      <c r="AE564" s="55"/>
      <c r="AF564" s="56"/>
      <c r="AG564" s="56"/>
      <c r="AH564" s="56"/>
      <c r="AI564" s="56"/>
      <c r="AJ564" s="56"/>
      <c r="AK564" s="55"/>
      <c r="AL564" s="55"/>
      <c r="AM564" s="55"/>
      <c r="AN564" s="55"/>
      <c r="AO564" s="55"/>
      <c r="AP564" s="55"/>
      <c r="AQ564" s="55"/>
      <c r="AR564" s="55"/>
      <c r="AS564" s="57"/>
      <c r="AT564" s="55"/>
      <c r="AU564" s="58"/>
    </row>
    <row r="565" spans="27:47" ht="15.75" customHeight="1" x14ac:dyDescent="0.2">
      <c r="AA565" s="8"/>
      <c r="AB565" s="55"/>
      <c r="AC565" s="55"/>
      <c r="AD565" s="56"/>
      <c r="AE565" s="55"/>
      <c r="AF565" s="56"/>
      <c r="AG565" s="56"/>
      <c r="AH565" s="56"/>
      <c r="AI565" s="56"/>
      <c r="AJ565" s="56"/>
      <c r="AK565" s="55"/>
      <c r="AL565" s="55"/>
      <c r="AM565" s="55"/>
      <c r="AN565" s="55"/>
      <c r="AO565" s="55"/>
      <c r="AP565" s="55"/>
      <c r="AQ565" s="55"/>
      <c r="AR565" s="55"/>
      <c r="AS565" s="57"/>
      <c r="AT565" s="55"/>
      <c r="AU565" s="58"/>
    </row>
    <row r="566" spans="27:47" ht="15.75" customHeight="1" x14ac:dyDescent="0.2">
      <c r="AA566" s="8"/>
      <c r="AB566" s="55"/>
      <c r="AC566" s="55"/>
      <c r="AD566" s="56"/>
      <c r="AE566" s="55"/>
      <c r="AF566" s="56"/>
      <c r="AG566" s="56"/>
      <c r="AH566" s="56"/>
      <c r="AI566" s="56"/>
      <c r="AJ566" s="56"/>
      <c r="AK566" s="55"/>
      <c r="AL566" s="55"/>
      <c r="AM566" s="55"/>
      <c r="AN566" s="55"/>
      <c r="AO566" s="55"/>
      <c r="AP566" s="55"/>
      <c r="AQ566" s="55"/>
      <c r="AR566" s="55"/>
      <c r="AS566" s="57"/>
      <c r="AT566" s="55"/>
      <c r="AU566" s="58"/>
    </row>
    <row r="567" spans="27:47" ht="15.75" customHeight="1" x14ac:dyDescent="0.2">
      <c r="AA567" s="8"/>
      <c r="AB567" s="55"/>
      <c r="AC567" s="55"/>
      <c r="AD567" s="56"/>
      <c r="AE567" s="55"/>
      <c r="AF567" s="56"/>
      <c r="AG567" s="56"/>
      <c r="AH567" s="56"/>
      <c r="AI567" s="56"/>
      <c r="AJ567" s="56"/>
      <c r="AK567" s="55"/>
      <c r="AL567" s="55"/>
      <c r="AM567" s="55"/>
      <c r="AN567" s="55"/>
      <c r="AO567" s="55"/>
      <c r="AP567" s="55"/>
      <c r="AQ567" s="55"/>
      <c r="AR567" s="55"/>
      <c r="AS567" s="57"/>
      <c r="AT567" s="55"/>
      <c r="AU567" s="58"/>
    </row>
    <row r="568" spans="27:47" ht="15.75" customHeight="1" x14ac:dyDescent="0.2">
      <c r="AA568" s="8"/>
      <c r="AB568" s="55"/>
      <c r="AC568" s="55"/>
      <c r="AD568" s="56"/>
      <c r="AE568" s="55"/>
      <c r="AF568" s="56"/>
      <c r="AG568" s="56"/>
      <c r="AH568" s="56"/>
      <c r="AI568" s="56"/>
      <c r="AJ568" s="56"/>
      <c r="AK568" s="55"/>
      <c r="AL568" s="55"/>
      <c r="AM568" s="55"/>
      <c r="AN568" s="55"/>
      <c r="AO568" s="55"/>
      <c r="AP568" s="55"/>
      <c r="AQ568" s="55"/>
      <c r="AR568" s="55"/>
      <c r="AS568" s="57"/>
      <c r="AT568" s="55"/>
      <c r="AU568" s="58"/>
    </row>
    <row r="569" spans="27:47" ht="15.75" customHeight="1" x14ac:dyDescent="0.2">
      <c r="AA569" s="8"/>
      <c r="AB569" s="55"/>
      <c r="AC569" s="55"/>
      <c r="AD569" s="56"/>
      <c r="AE569" s="55"/>
      <c r="AF569" s="56"/>
      <c r="AG569" s="56"/>
      <c r="AH569" s="56"/>
      <c r="AI569" s="56"/>
      <c r="AJ569" s="56"/>
      <c r="AK569" s="55"/>
      <c r="AL569" s="55"/>
      <c r="AM569" s="55"/>
      <c r="AN569" s="55"/>
      <c r="AO569" s="55"/>
      <c r="AP569" s="55"/>
      <c r="AQ569" s="55"/>
      <c r="AR569" s="55"/>
      <c r="AS569" s="57"/>
      <c r="AT569" s="55"/>
      <c r="AU569" s="58"/>
    </row>
    <row r="570" spans="27:47" ht="15.75" customHeight="1" x14ac:dyDescent="0.2">
      <c r="AA570" s="8"/>
      <c r="AB570" s="55"/>
      <c r="AC570" s="55"/>
      <c r="AD570" s="56"/>
      <c r="AE570" s="55"/>
      <c r="AF570" s="56"/>
      <c r="AG570" s="56"/>
      <c r="AH570" s="56"/>
      <c r="AI570" s="56"/>
      <c r="AJ570" s="56"/>
      <c r="AK570" s="55"/>
      <c r="AL570" s="55"/>
      <c r="AM570" s="55"/>
      <c r="AN570" s="55"/>
      <c r="AO570" s="55"/>
      <c r="AP570" s="55"/>
      <c r="AQ570" s="55"/>
      <c r="AR570" s="55"/>
      <c r="AS570" s="57"/>
      <c r="AT570" s="55"/>
      <c r="AU570" s="58"/>
    </row>
    <row r="571" spans="27:47" ht="15.75" customHeight="1" x14ac:dyDescent="0.2">
      <c r="AA571" s="8"/>
      <c r="AB571" s="55"/>
      <c r="AC571" s="55"/>
      <c r="AD571" s="56"/>
      <c r="AE571" s="55"/>
      <c r="AF571" s="56"/>
      <c r="AG571" s="56"/>
      <c r="AH571" s="56"/>
      <c r="AI571" s="56"/>
      <c r="AJ571" s="56"/>
      <c r="AK571" s="55"/>
      <c r="AL571" s="55"/>
      <c r="AM571" s="55"/>
      <c r="AN571" s="55"/>
      <c r="AO571" s="55"/>
      <c r="AP571" s="55"/>
      <c r="AQ571" s="55"/>
      <c r="AR571" s="55"/>
      <c r="AS571" s="57"/>
      <c r="AT571" s="55"/>
      <c r="AU571" s="58"/>
    </row>
    <row r="572" spans="27:47" ht="15.75" customHeight="1" x14ac:dyDescent="0.2">
      <c r="AA572" s="8"/>
      <c r="AB572" s="55"/>
      <c r="AC572" s="55"/>
      <c r="AD572" s="56"/>
      <c r="AE572" s="55"/>
      <c r="AF572" s="56"/>
      <c r="AG572" s="56"/>
      <c r="AH572" s="56"/>
      <c r="AI572" s="56"/>
      <c r="AJ572" s="56"/>
      <c r="AK572" s="55"/>
      <c r="AL572" s="55"/>
      <c r="AM572" s="55"/>
      <c r="AN572" s="55"/>
      <c r="AO572" s="55"/>
      <c r="AP572" s="55"/>
      <c r="AQ572" s="55"/>
      <c r="AR572" s="55"/>
      <c r="AS572" s="57"/>
      <c r="AT572" s="55"/>
      <c r="AU572" s="58"/>
    </row>
    <row r="573" spans="27:47" ht="15.75" customHeight="1" x14ac:dyDescent="0.2">
      <c r="AA573" s="8"/>
      <c r="AB573" s="55"/>
      <c r="AC573" s="55"/>
      <c r="AD573" s="56"/>
      <c r="AE573" s="55"/>
      <c r="AF573" s="56"/>
      <c r="AG573" s="56"/>
      <c r="AH573" s="56"/>
      <c r="AI573" s="56"/>
      <c r="AJ573" s="56"/>
      <c r="AK573" s="55"/>
      <c r="AL573" s="55"/>
      <c r="AM573" s="55"/>
      <c r="AN573" s="55"/>
      <c r="AO573" s="55"/>
      <c r="AP573" s="55"/>
      <c r="AQ573" s="55"/>
      <c r="AR573" s="55"/>
      <c r="AS573" s="57"/>
      <c r="AT573" s="55"/>
      <c r="AU573" s="58"/>
    </row>
    <row r="574" spans="27:47" ht="15.75" customHeight="1" x14ac:dyDescent="0.2">
      <c r="AA574" s="8"/>
      <c r="AB574" s="55"/>
      <c r="AC574" s="55"/>
      <c r="AD574" s="56"/>
      <c r="AE574" s="55"/>
      <c r="AF574" s="56"/>
      <c r="AG574" s="56"/>
      <c r="AH574" s="56"/>
      <c r="AI574" s="56"/>
      <c r="AJ574" s="56"/>
      <c r="AK574" s="55"/>
      <c r="AL574" s="55"/>
      <c r="AM574" s="55"/>
      <c r="AN574" s="55"/>
      <c r="AO574" s="55"/>
      <c r="AP574" s="55"/>
      <c r="AQ574" s="55"/>
      <c r="AR574" s="55"/>
      <c r="AS574" s="57"/>
      <c r="AT574" s="55"/>
      <c r="AU574" s="58"/>
    </row>
    <row r="575" spans="27:47" ht="15.75" customHeight="1" x14ac:dyDescent="0.2">
      <c r="AA575" s="8"/>
      <c r="AB575" s="55"/>
      <c r="AC575" s="55"/>
      <c r="AD575" s="56"/>
      <c r="AE575" s="55"/>
      <c r="AF575" s="56"/>
      <c r="AG575" s="56"/>
      <c r="AH575" s="56"/>
      <c r="AI575" s="56"/>
      <c r="AJ575" s="56"/>
      <c r="AK575" s="55"/>
      <c r="AL575" s="55"/>
      <c r="AM575" s="55"/>
      <c r="AN575" s="55"/>
      <c r="AO575" s="55"/>
      <c r="AP575" s="55"/>
      <c r="AQ575" s="55"/>
      <c r="AR575" s="55"/>
      <c r="AS575" s="57"/>
      <c r="AT575" s="55"/>
      <c r="AU575" s="58"/>
    </row>
    <row r="576" spans="27:47" ht="15.75" customHeight="1" x14ac:dyDescent="0.2">
      <c r="AA576" s="8"/>
      <c r="AB576" s="55"/>
      <c r="AC576" s="55"/>
      <c r="AD576" s="56"/>
      <c r="AE576" s="55"/>
      <c r="AF576" s="56"/>
      <c r="AG576" s="56"/>
      <c r="AH576" s="56"/>
      <c r="AI576" s="56"/>
      <c r="AJ576" s="56"/>
      <c r="AK576" s="55"/>
      <c r="AL576" s="55"/>
      <c r="AM576" s="55"/>
      <c r="AN576" s="55"/>
      <c r="AO576" s="55"/>
      <c r="AP576" s="55"/>
      <c r="AQ576" s="55"/>
      <c r="AR576" s="55"/>
      <c r="AS576" s="57"/>
      <c r="AT576" s="55"/>
      <c r="AU576" s="58"/>
    </row>
    <row r="577" spans="27:47" ht="15.75" customHeight="1" x14ac:dyDescent="0.2">
      <c r="AA577" s="8"/>
      <c r="AB577" s="55"/>
      <c r="AC577" s="55"/>
      <c r="AD577" s="56"/>
      <c r="AE577" s="55"/>
      <c r="AF577" s="56"/>
      <c r="AG577" s="56"/>
      <c r="AH577" s="56"/>
      <c r="AI577" s="56"/>
      <c r="AJ577" s="56"/>
      <c r="AK577" s="55"/>
      <c r="AL577" s="55"/>
      <c r="AM577" s="55"/>
      <c r="AN577" s="55"/>
      <c r="AO577" s="55"/>
      <c r="AP577" s="55"/>
      <c r="AQ577" s="55"/>
      <c r="AR577" s="55"/>
      <c r="AS577" s="57"/>
      <c r="AT577" s="55"/>
      <c r="AU577" s="58"/>
    </row>
    <row r="578" spans="27:47" ht="15.75" customHeight="1" x14ac:dyDescent="0.2">
      <c r="AA578" s="8"/>
      <c r="AB578" s="55"/>
      <c r="AC578" s="55"/>
      <c r="AD578" s="56"/>
      <c r="AE578" s="55"/>
      <c r="AF578" s="56"/>
      <c r="AG578" s="56"/>
      <c r="AH578" s="56"/>
      <c r="AI578" s="56"/>
      <c r="AJ578" s="56"/>
      <c r="AK578" s="55"/>
      <c r="AL578" s="55"/>
      <c r="AM578" s="55"/>
      <c r="AN578" s="55"/>
      <c r="AO578" s="55"/>
      <c r="AP578" s="55"/>
      <c r="AQ578" s="55"/>
      <c r="AR578" s="55"/>
      <c r="AS578" s="57"/>
      <c r="AT578" s="55"/>
      <c r="AU578" s="58"/>
    </row>
    <row r="579" spans="27:47" ht="15.75" customHeight="1" x14ac:dyDescent="0.2">
      <c r="AA579" s="8"/>
      <c r="AB579" s="55"/>
      <c r="AC579" s="55"/>
      <c r="AD579" s="56"/>
      <c r="AE579" s="55"/>
      <c r="AF579" s="56"/>
      <c r="AG579" s="56"/>
      <c r="AH579" s="56"/>
      <c r="AI579" s="56"/>
      <c r="AJ579" s="56"/>
      <c r="AK579" s="55"/>
      <c r="AL579" s="55"/>
      <c r="AM579" s="55"/>
      <c r="AN579" s="55"/>
      <c r="AO579" s="55"/>
      <c r="AP579" s="55"/>
      <c r="AQ579" s="55"/>
      <c r="AR579" s="55"/>
      <c r="AS579" s="57"/>
      <c r="AT579" s="55"/>
      <c r="AU579" s="58"/>
    </row>
    <row r="580" spans="27:47" ht="15.75" customHeight="1" x14ac:dyDescent="0.2">
      <c r="AA580" s="8"/>
      <c r="AB580" s="55"/>
      <c r="AC580" s="55"/>
      <c r="AD580" s="56"/>
      <c r="AE580" s="55"/>
      <c r="AF580" s="56"/>
      <c r="AG580" s="56"/>
      <c r="AH580" s="56"/>
      <c r="AI580" s="56"/>
      <c r="AJ580" s="56"/>
      <c r="AK580" s="55"/>
      <c r="AL580" s="55"/>
      <c r="AM580" s="55"/>
      <c r="AN580" s="55"/>
      <c r="AO580" s="55"/>
      <c r="AP580" s="55"/>
      <c r="AQ580" s="55"/>
      <c r="AR580" s="55"/>
      <c r="AS580" s="57"/>
      <c r="AT580" s="55"/>
      <c r="AU580" s="58"/>
    </row>
    <row r="581" spans="27:47" ht="15.75" customHeight="1" x14ac:dyDescent="0.2">
      <c r="AA581" s="8"/>
      <c r="AB581" s="55"/>
      <c r="AC581" s="55"/>
      <c r="AD581" s="56"/>
      <c r="AE581" s="55"/>
      <c r="AF581" s="56"/>
      <c r="AG581" s="56"/>
      <c r="AH581" s="56"/>
      <c r="AI581" s="56"/>
      <c r="AJ581" s="56"/>
      <c r="AK581" s="55"/>
      <c r="AL581" s="55"/>
      <c r="AM581" s="55"/>
      <c r="AN581" s="55"/>
      <c r="AO581" s="55"/>
      <c r="AP581" s="55"/>
      <c r="AQ581" s="55"/>
      <c r="AR581" s="55"/>
      <c r="AS581" s="57"/>
      <c r="AT581" s="55"/>
      <c r="AU581" s="58"/>
    </row>
    <row r="582" spans="27:47" ht="15.75" customHeight="1" x14ac:dyDescent="0.2">
      <c r="AA582" s="8"/>
      <c r="AB582" s="55"/>
      <c r="AC582" s="55"/>
      <c r="AD582" s="56"/>
      <c r="AE582" s="55"/>
      <c r="AF582" s="56"/>
      <c r="AG582" s="56"/>
      <c r="AH582" s="56"/>
      <c r="AI582" s="56"/>
      <c r="AJ582" s="56"/>
      <c r="AK582" s="55"/>
      <c r="AL582" s="55"/>
      <c r="AM582" s="55"/>
      <c r="AN582" s="55"/>
      <c r="AO582" s="55"/>
      <c r="AP582" s="55"/>
      <c r="AQ582" s="55"/>
      <c r="AR582" s="55"/>
      <c r="AS582" s="57"/>
      <c r="AT582" s="55"/>
      <c r="AU582" s="58"/>
    </row>
    <row r="583" spans="27:47" ht="15.75" customHeight="1" x14ac:dyDescent="0.2">
      <c r="AA583" s="8"/>
      <c r="AB583" s="55"/>
      <c r="AC583" s="55"/>
      <c r="AD583" s="56"/>
      <c r="AE583" s="55"/>
      <c r="AF583" s="56"/>
      <c r="AG583" s="56"/>
      <c r="AH583" s="56"/>
      <c r="AI583" s="56"/>
      <c r="AJ583" s="56"/>
      <c r="AK583" s="55"/>
      <c r="AL583" s="55"/>
      <c r="AM583" s="55"/>
      <c r="AN583" s="55"/>
      <c r="AO583" s="55"/>
      <c r="AP583" s="55"/>
      <c r="AQ583" s="55"/>
      <c r="AR583" s="55"/>
      <c r="AS583" s="57"/>
      <c r="AT583" s="55"/>
      <c r="AU583" s="58"/>
    </row>
    <row r="584" spans="27:47" ht="15.75" customHeight="1" x14ac:dyDescent="0.2">
      <c r="AA584" s="8"/>
      <c r="AB584" s="55"/>
      <c r="AC584" s="55"/>
      <c r="AD584" s="56"/>
      <c r="AE584" s="55"/>
      <c r="AF584" s="56"/>
      <c r="AG584" s="56"/>
      <c r="AH584" s="56"/>
      <c r="AI584" s="56"/>
      <c r="AJ584" s="56"/>
      <c r="AK584" s="55"/>
      <c r="AL584" s="55"/>
      <c r="AM584" s="55"/>
      <c r="AN584" s="55"/>
      <c r="AO584" s="55"/>
      <c r="AP584" s="55"/>
      <c r="AQ584" s="55"/>
      <c r="AR584" s="55"/>
      <c r="AS584" s="57"/>
      <c r="AT584" s="55"/>
      <c r="AU584" s="58"/>
    </row>
    <row r="585" spans="27:47" ht="15.75" customHeight="1" x14ac:dyDescent="0.2">
      <c r="AA585" s="8"/>
      <c r="AB585" s="55"/>
      <c r="AC585" s="55"/>
      <c r="AD585" s="56"/>
      <c r="AE585" s="55"/>
      <c r="AF585" s="56"/>
      <c r="AG585" s="56"/>
      <c r="AH585" s="56"/>
      <c r="AI585" s="56"/>
      <c r="AJ585" s="56"/>
      <c r="AK585" s="55"/>
      <c r="AL585" s="55"/>
      <c r="AM585" s="55"/>
      <c r="AN585" s="55"/>
      <c r="AO585" s="55"/>
      <c r="AP585" s="55"/>
      <c r="AQ585" s="55"/>
      <c r="AR585" s="55"/>
      <c r="AS585" s="57"/>
      <c r="AT585" s="55"/>
      <c r="AU585" s="58"/>
    </row>
    <row r="586" spans="27:47" ht="15.75" customHeight="1" x14ac:dyDescent="0.2">
      <c r="AA586" s="8"/>
      <c r="AB586" s="55"/>
      <c r="AC586" s="55"/>
      <c r="AD586" s="56"/>
      <c r="AE586" s="55"/>
      <c r="AF586" s="56"/>
      <c r="AG586" s="56"/>
      <c r="AH586" s="56"/>
      <c r="AI586" s="56"/>
      <c r="AJ586" s="56"/>
      <c r="AK586" s="55"/>
      <c r="AL586" s="55"/>
      <c r="AM586" s="55"/>
      <c r="AN586" s="55"/>
      <c r="AO586" s="55"/>
      <c r="AP586" s="55"/>
      <c r="AQ586" s="55"/>
      <c r="AR586" s="55"/>
      <c r="AS586" s="57"/>
      <c r="AT586" s="55"/>
      <c r="AU586" s="58"/>
    </row>
    <row r="587" spans="27:47" ht="15.75" customHeight="1" x14ac:dyDescent="0.2">
      <c r="AA587" s="8"/>
      <c r="AB587" s="55"/>
      <c r="AC587" s="55"/>
      <c r="AD587" s="56"/>
      <c r="AE587" s="55"/>
      <c r="AF587" s="56"/>
      <c r="AG587" s="56"/>
      <c r="AH587" s="56"/>
      <c r="AI587" s="56"/>
      <c r="AJ587" s="56"/>
      <c r="AK587" s="55"/>
      <c r="AL587" s="55"/>
      <c r="AM587" s="55"/>
      <c r="AN587" s="55"/>
      <c r="AO587" s="55"/>
      <c r="AP587" s="55"/>
      <c r="AQ587" s="55"/>
      <c r="AR587" s="55"/>
      <c r="AS587" s="57"/>
      <c r="AT587" s="55"/>
      <c r="AU587" s="58"/>
    </row>
    <row r="588" spans="27:47" ht="15.75" customHeight="1" x14ac:dyDescent="0.2">
      <c r="AA588" s="8"/>
      <c r="AB588" s="55"/>
      <c r="AC588" s="55"/>
      <c r="AD588" s="56"/>
      <c r="AE588" s="55"/>
      <c r="AF588" s="56"/>
      <c r="AG588" s="56"/>
      <c r="AH588" s="56"/>
      <c r="AI588" s="56"/>
      <c r="AJ588" s="56"/>
      <c r="AK588" s="55"/>
      <c r="AL588" s="55"/>
      <c r="AM588" s="55"/>
      <c r="AN588" s="55"/>
      <c r="AO588" s="55"/>
      <c r="AP588" s="55"/>
      <c r="AQ588" s="55"/>
      <c r="AR588" s="55"/>
      <c r="AS588" s="57"/>
      <c r="AT588" s="55"/>
      <c r="AU588" s="58"/>
    </row>
    <row r="589" spans="27:47" ht="15.75" customHeight="1" x14ac:dyDescent="0.2">
      <c r="AA589" s="8"/>
      <c r="AB589" s="55"/>
      <c r="AC589" s="55"/>
      <c r="AD589" s="56"/>
      <c r="AE589" s="55"/>
      <c r="AF589" s="56"/>
      <c r="AG589" s="56"/>
      <c r="AH589" s="56"/>
      <c r="AI589" s="56"/>
      <c r="AJ589" s="56"/>
      <c r="AK589" s="55"/>
      <c r="AL589" s="55"/>
      <c r="AM589" s="55"/>
      <c r="AN589" s="55"/>
      <c r="AO589" s="55"/>
      <c r="AP589" s="55"/>
      <c r="AQ589" s="55"/>
      <c r="AR589" s="55"/>
      <c r="AS589" s="57"/>
      <c r="AT589" s="55"/>
      <c r="AU589" s="58"/>
    </row>
    <row r="590" spans="27:47" ht="15.75" customHeight="1" x14ac:dyDescent="0.2">
      <c r="AA590" s="8"/>
      <c r="AB590" s="55"/>
      <c r="AC590" s="55"/>
      <c r="AD590" s="56"/>
      <c r="AE590" s="55"/>
      <c r="AF590" s="56"/>
      <c r="AG590" s="56"/>
      <c r="AH590" s="56"/>
      <c r="AI590" s="56"/>
      <c r="AJ590" s="56"/>
      <c r="AK590" s="55"/>
      <c r="AL590" s="55"/>
      <c r="AM590" s="55"/>
      <c r="AN590" s="55"/>
      <c r="AO590" s="55"/>
      <c r="AP590" s="55"/>
      <c r="AQ590" s="55"/>
      <c r="AR590" s="55"/>
      <c r="AS590" s="57"/>
      <c r="AT590" s="55"/>
      <c r="AU590" s="58"/>
    </row>
    <row r="591" spans="27:47" ht="15.75" customHeight="1" x14ac:dyDescent="0.2">
      <c r="AA591" s="8"/>
      <c r="AB591" s="55"/>
      <c r="AC591" s="55"/>
      <c r="AD591" s="56"/>
      <c r="AE591" s="55"/>
      <c r="AF591" s="56"/>
      <c r="AG591" s="56"/>
      <c r="AH591" s="56"/>
      <c r="AI591" s="56"/>
      <c r="AJ591" s="56"/>
      <c r="AK591" s="55"/>
      <c r="AL591" s="55"/>
      <c r="AM591" s="55"/>
      <c r="AN591" s="55"/>
      <c r="AO591" s="55"/>
      <c r="AP591" s="55"/>
      <c r="AQ591" s="55"/>
      <c r="AR591" s="55"/>
      <c r="AS591" s="57"/>
      <c r="AT591" s="55"/>
      <c r="AU591" s="58"/>
    </row>
    <row r="592" spans="27:47" ht="15.75" customHeight="1" x14ac:dyDescent="0.2">
      <c r="AA592" s="8"/>
      <c r="AB592" s="55"/>
      <c r="AC592" s="55"/>
      <c r="AD592" s="56"/>
      <c r="AE592" s="55"/>
      <c r="AF592" s="56"/>
      <c r="AG592" s="56"/>
      <c r="AH592" s="56"/>
      <c r="AI592" s="56"/>
      <c r="AJ592" s="56"/>
      <c r="AK592" s="55"/>
      <c r="AL592" s="55"/>
      <c r="AM592" s="55"/>
      <c r="AN592" s="55"/>
      <c r="AO592" s="55"/>
      <c r="AP592" s="55"/>
      <c r="AQ592" s="55"/>
      <c r="AR592" s="55"/>
      <c r="AS592" s="57"/>
      <c r="AT592" s="55"/>
      <c r="AU592" s="58"/>
    </row>
    <row r="593" spans="27:47" ht="15.75" customHeight="1" x14ac:dyDescent="0.2">
      <c r="AA593" s="8"/>
      <c r="AB593" s="55"/>
      <c r="AC593" s="55"/>
      <c r="AD593" s="56"/>
      <c r="AE593" s="55"/>
      <c r="AF593" s="56"/>
      <c r="AG593" s="56"/>
      <c r="AH593" s="56"/>
      <c r="AI593" s="56"/>
      <c r="AJ593" s="56"/>
      <c r="AK593" s="55"/>
      <c r="AL593" s="55"/>
      <c r="AM593" s="55"/>
      <c r="AN593" s="55"/>
      <c r="AO593" s="55"/>
      <c r="AP593" s="55"/>
      <c r="AQ593" s="55"/>
      <c r="AR593" s="55"/>
      <c r="AS593" s="57"/>
      <c r="AT593" s="55"/>
      <c r="AU593" s="58"/>
    </row>
    <row r="594" spans="27:47" ht="15.75" customHeight="1" x14ac:dyDescent="0.2">
      <c r="AA594" s="8"/>
      <c r="AB594" s="55"/>
      <c r="AC594" s="55"/>
      <c r="AD594" s="56"/>
      <c r="AE594" s="55"/>
      <c r="AF594" s="56"/>
      <c r="AG594" s="56"/>
      <c r="AH594" s="56"/>
      <c r="AI594" s="56"/>
      <c r="AJ594" s="56"/>
      <c r="AK594" s="55"/>
      <c r="AL594" s="55"/>
      <c r="AM594" s="55"/>
      <c r="AN594" s="55"/>
      <c r="AO594" s="55"/>
      <c r="AP594" s="55"/>
      <c r="AQ594" s="55"/>
      <c r="AR594" s="55"/>
      <c r="AS594" s="57"/>
      <c r="AT594" s="55"/>
      <c r="AU594" s="58"/>
    </row>
    <row r="595" spans="27:47" ht="15.75" customHeight="1" x14ac:dyDescent="0.2">
      <c r="AA595" s="8"/>
      <c r="AB595" s="55"/>
      <c r="AC595" s="55"/>
      <c r="AD595" s="56"/>
      <c r="AE595" s="55"/>
      <c r="AF595" s="56"/>
      <c r="AG595" s="56"/>
      <c r="AH595" s="56"/>
      <c r="AI595" s="56"/>
      <c r="AJ595" s="56"/>
      <c r="AK595" s="55"/>
      <c r="AL595" s="55"/>
      <c r="AM595" s="55"/>
      <c r="AN595" s="55"/>
      <c r="AO595" s="55"/>
      <c r="AP595" s="55"/>
      <c r="AQ595" s="55"/>
      <c r="AR595" s="55"/>
      <c r="AS595" s="57"/>
      <c r="AT595" s="55"/>
      <c r="AU595" s="58"/>
    </row>
    <row r="596" spans="27:47" ht="15.75" customHeight="1" x14ac:dyDescent="0.2">
      <c r="AA596" s="8"/>
      <c r="AB596" s="55"/>
      <c r="AC596" s="55"/>
      <c r="AD596" s="56"/>
      <c r="AE596" s="55"/>
      <c r="AF596" s="56"/>
      <c r="AG596" s="56"/>
      <c r="AH596" s="56"/>
      <c r="AI596" s="56"/>
      <c r="AJ596" s="56"/>
      <c r="AK596" s="55"/>
      <c r="AL596" s="55"/>
      <c r="AM596" s="55"/>
      <c r="AN596" s="55"/>
      <c r="AO596" s="55"/>
      <c r="AP596" s="55"/>
      <c r="AQ596" s="55"/>
      <c r="AR596" s="55"/>
      <c r="AS596" s="57"/>
      <c r="AT596" s="55"/>
      <c r="AU596" s="58"/>
    </row>
    <row r="597" spans="27:47" ht="15.75" customHeight="1" x14ac:dyDescent="0.2">
      <c r="AA597" s="8"/>
      <c r="AB597" s="55"/>
      <c r="AC597" s="55"/>
      <c r="AD597" s="56"/>
      <c r="AE597" s="55"/>
      <c r="AF597" s="56"/>
      <c r="AG597" s="56"/>
      <c r="AH597" s="56"/>
      <c r="AI597" s="56"/>
      <c r="AJ597" s="56"/>
      <c r="AK597" s="55"/>
      <c r="AL597" s="55"/>
      <c r="AM597" s="55"/>
      <c r="AN597" s="55"/>
      <c r="AO597" s="55"/>
      <c r="AP597" s="55"/>
      <c r="AQ597" s="55"/>
      <c r="AR597" s="55"/>
      <c r="AS597" s="57"/>
      <c r="AT597" s="55"/>
      <c r="AU597" s="58"/>
    </row>
    <row r="598" spans="27:47" ht="15.75" customHeight="1" x14ac:dyDescent="0.2">
      <c r="AA598" s="8"/>
      <c r="AB598" s="55"/>
      <c r="AC598" s="55"/>
      <c r="AD598" s="56"/>
      <c r="AE598" s="55"/>
      <c r="AF598" s="56"/>
      <c r="AG598" s="56"/>
      <c r="AH598" s="56"/>
      <c r="AI598" s="56"/>
      <c r="AJ598" s="56"/>
      <c r="AK598" s="55"/>
      <c r="AL598" s="55"/>
      <c r="AM598" s="55"/>
      <c r="AN598" s="55"/>
      <c r="AO598" s="55"/>
      <c r="AP598" s="55"/>
      <c r="AQ598" s="55"/>
      <c r="AR598" s="55"/>
      <c r="AS598" s="57"/>
      <c r="AT598" s="55"/>
      <c r="AU598" s="58"/>
    </row>
    <row r="599" spans="27:47" ht="15.75" customHeight="1" x14ac:dyDescent="0.2">
      <c r="AA599" s="8"/>
      <c r="AB599" s="55"/>
      <c r="AC599" s="55"/>
      <c r="AD599" s="56"/>
      <c r="AE599" s="55"/>
      <c r="AF599" s="56"/>
      <c r="AG599" s="56"/>
      <c r="AH599" s="56"/>
      <c r="AI599" s="56"/>
      <c r="AJ599" s="56"/>
      <c r="AK599" s="55"/>
      <c r="AL599" s="55"/>
      <c r="AM599" s="55"/>
      <c r="AN599" s="55"/>
      <c r="AO599" s="55"/>
      <c r="AP599" s="55"/>
      <c r="AQ599" s="55"/>
      <c r="AR599" s="55"/>
      <c r="AS599" s="57"/>
      <c r="AT599" s="55"/>
      <c r="AU599" s="58"/>
    </row>
    <row r="600" spans="27:47" ht="15.75" customHeight="1" x14ac:dyDescent="0.2">
      <c r="AA600" s="8"/>
      <c r="AB600" s="55"/>
      <c r="AC600" s="55"/>
      <c r="AD600" s="56"/>
      <c r="AE600" s="55"/>
      <c r="AF600" s="56"/>
      <c r="AG600" s="56"/>
      <c r="AH600" s="56"/>
      <c r="AI600" s="56"/>
      <c r="AJ600" s="56"/>
      <c r="AK600" s="55"/>
      <c r="AL600" s="55"/>
      <c r="AM600" s="55"/>
      <c r="AN600" s="55"/>
      <c r="AO600" s="55"/>
      <c r="AP600" s="55"/>
      <c r="AQ600" s="55"/>
      <c r="AR600" s="55"/>
      <c r="AS600" s="57"/>
      <c r="AT600" s="55"/>
      <c r="AU600" s="58"/>
    </row>
    <row r="601" spans="27:47" ht="15.75" customHeight="1" x14ac:dyDescent="0.2">
      <c r="AA601" s="8"/>
      <c r="AB601" s="55"/>
      <c r="AC601" s="55"/>
      <c r="AD601" s="56"/>
      <c r="AE601" s="55"/>
      <c r="AF601" s="56"/>
      <c r="AG601" s="56"/>
      <c r="AH601" s="56"/>
      <c r="AI601" s="56"/>
      <c r="AJ601" s="56"/>
      <c r="AK601" s="55"/>
      <c r="AL601" s="55"/>
      <c r="AM601" s="55"/>
      <c r="AN601" s="55"/>
      <c r="AO601" s="55"/>
      <c r="AP601" s="55"/>
      <c r="AQ601" s="55"/>
      <c r="AR601" s="55"/>
      <c r="AS601" s="57"/>
      <c r="AT601" s="55"/>
      <c r="AU601" s="58"/>
    </row>
    <row r="602" spans="27:47" ht="15.75" customHeight="1" x14ac:dyDescent="0.2">
      <c r="AA602" s="8"/>
      <c r="AB602" s="55"/>
      <c r="AC602" s="55"/>
      <c r="AD602" s="56"/>
      <c r="AE602" s="55"/>
      <c r="AF602" s="56"/>
      <c r="AG602" s="56"/>
      <c r="AH602" s="56"/>
      <c r="AI602" s="56"/>
      <c r="AJ602" s="56"/>
      <c r="AK602" s="55"/>
      <c r="AL602" s="55"/>
      <c r="AM602" s="55"/>
      <c r="AN602" s="55"/>
      <c r="AO602" s="55"/>
      <c r="AP602" s="55"/>
      <c r="AQ602" s="55"/>
      <c r="AR602" s="55"/>
      <c r="AS602" s="57"/>
      <c r="AT602" s="55"/>
      <c r="AU602" s="58"/>
    </row>
    <row r="603" spans="27:47" ht="15.75" customHeight="1" x14ac:dyDescent="0.2">
      <c r="AA603" s="8"/>
      <c r="AB603" s="55"/>
      <c r="AC603" s="55"/>
      <c r="AD603" s="56"/>
      <c r="AE603" s="55"/>
      <c r="AF603" s="56"/>
      <c r="AG603" s="56"/>
      <c r="AH603" s="56"/>
      <c r="AI603" s="56"/>
      <c r="AJ603" s="56"/>
      <c r="AK603" s="55"/>
      <c r="AL603" s="55"/>
      <c r="AM603" s="55"/>
      <c r="AN603" s="55"/>
      <c r="AO603" s="55"/>
      <c r="AP603" s="55"/>
      <c r="AQ603" s="55"/>
      <c r="AR603" s="55"/>
      <c r="AS603" s="57"/>
      <c r="AT603" s="55"/>
      <c r="AU603" s="58"/>
    </row>
    <row r="604" spans="27:47" ht="15.75" customHeight="1" x14ac:dyDescent="0.2">
      <c r="AA604" s="8"/>
      <c r="AB604" s="55"/>
      <c r="AC604" s="55"/>
      <c r="AD604" s="56"/>
      <c r="AE604" s="55"/>
      <c r="AF604" s="56"/>
      <c r="AG604" s="56"/>
      <c r="AH604" s="56"/>
      <c r="AI604" s="56"/>
      <c r="AJ604" s="56"/>
      <c r="AK604" s="55"/>
      <c r="AL604" s="55"/>
      <c r="AM604" s="55"/>
      <c r="AN604" s="55"/>
      <c r="AO604" s="55"/>
      <c r="AP604" s="55"/>
      <c r="AQ604" s="55"/>
      <c r="AR604" s="55"/>
      <c r="AS604" s="57"/>
      <c r="AT604" s="55"/>
      <c r="AU604" s="58"/>
    </row>
    <row r="605" spans="27:47" ht="15.75" customHeight="1" x14ac:dyDescent="0.2">
      <c r="AA605" s="8"/>
      <c r="AB605" s="55"/>
      <c r="AC605" s="55"/>
      <c r="AD605" s="56"/>
      <c r="AE605" s="55"/>
      <c r="AF605" s="56"/>
      <c r="AG605" s="56"/>
      <c r="AH605" s="56"/>
      <c r="AI605" s="56"/>
      <c r="AJ605" s="56"/>
      <c r="AK605" s="55"/>
      <c r="AL605" s="55"/>
      <c r="AM605" s="55"/>
      <c r="AN605" s="55"/>
      <c r="AO605" s="55"/>
      <c r="AP605" s="55"/>
      <c r="AQ605" s="55"/>
      <c r="AR605" s="55"/>
      <c r="AS605" s="57"/>
      <c r="AT605" s="55"/>
      <c r="AU605" s="58"/>
    </row>
    <row r="606" spans="27:47" ht="15.75" customHeight="1" x14ac:dyDescent="0.2">
      <c r="AA606" s="8"/>
      <c r="AB606" s="55"/>
      <c r="AC606" s="55"/>
      <c r="AD606" s="56"/>
      <c r="AE606" s="55"/>
      <c r="AF606" s="56"/>
      <c r="AG606" s="56"/>
      <c r="AH606" s="56"/>
      <c r="AI606" s="56"/>
      <c r="AJ606" s="56"/>
      <c r="AK606" s="55"/>
      <c r="AL606" s="55"/>
      <c r="AM606" s="55"/>
      <c r="AN606" s="55"/>
      <c r="AO606" s="55"/>
      <c r="AP606" s="55"/>
      <c r="AQ606" s="55"/>
      <c r="AR606" s="55"/>
      <c r="AS606" s="57"/>
      <c r="AT606" s="55"/>
      <c r="AU606" s="58"/>
    </row>
    <row r="607" spans="27:47" ht="15.75" customHeight="1" x14ac:dyDescent="0.2">
      <c r="AA607" s="8"/>
      <c r="AB607" s="55"/>
      <c r="AC607" s="55"/>
      <c r="AD607" s="56"/>
      <c r="AE607" s="55"/>
      <c r="AF607" s="56"/>
      <c r="AG607" s="56"/>
      <c r="AH607" s="56"/>
      <c r="AI607" s="56"/>
      <c r="AJ607" s="56"/>
      <c r="AK607" s="55"/>
      <c r="AL607" s="55"/>
      <c r="AM607" s="55"/>
      <c r="AN607" s="55"/>
      <c r="AO607" s="55"/>
      <c r="AP607" s="55"/>
      <c r="AQ607" s="55"/>
      <c r="AR607" s="55"/>
      <c r="AS607" s="57"/>
      <c r="AT607" s="55"/>
      <c r="AU607" s="58"/>
    </row>
    <row r="608" spans="27:47" ht="15.75" customHeight="1" x14ac:dyDescent="0.2">
      <c r="AA608" s="8"/>
      <c r="AB608" s="55"/>
      <c r="AC608" s="55"/>
      <c r="AD608" s="56"/>
      <c r="AE608" s="55"/>
      <c r="AF608" s="56"/>
      <c r="AG608" s="56"/>
      <c r="AH608" s="56"/>
      <c r="AI608" s="56"/>
      <c r="AJ608" s="56"/>
      <c r="AK608" s="55"/>
      <c r="AL608" s="55"/>
      <c r="AM608" s="55"/>
      <c r="AN608" s="55"/>
      <c r="AO608" s="55"/>
      <c r="AP608" s="55"/>
      <c r="AQ608" s="55"/>
      <c r="AR608" s="55"/>
      <c r="AS608" s="57"/>
      <c r="AT608" s="55"/>
      <c r="AU608" s="58"/>
    </row>
    <row r="609" spans="27:47" ht="15.75" customHeight="1" x14ac:dyDescent="0.2">
      <c r="AA609" s="8"/>
      <c r="AB609" s="55"/>
      <c r="AC609" s="55"/>
      <c r="AD609" s="56"/>
      <c r="AE609" s="55"/>
      <c r="AF609" s="56"/>
      <c r="AG609" s="56"/>
      <c r="AH609" s="56"/>
      <c r="AI609" s="56"/>
      <c r="AJ609" s="56"/>
      <c r="AK609" s="55"/>
      <c r="AL609" s="55"/>
      <c r="AM609" s="55"/>
      <c r="AN609" s="55"/>
      <c r="AO609" s="55"/>
      <c r="AP609" s="55"/>
      <c r="AQ609" s="55"/>
      <c r="AR609" s="55"/>
      <c r="AS609" s="57"/>
      <c r="AT609" s="55"/>
      <c r="AU609" s="58"/>
    </row>
    <row r="610" spans="27:47" ht="15.75" customHeight="1" x14ac:dyDescent="0.2">
      <c r="AA610" s="8"/>
      <c r="AB610" s="55"/>
      <c r="AC610" s="55"/>
      <c r="AD610" s="56"/>
      <c r="AE610" s="55"/>
      <c r="AF610" s="56"/>
      <c r="AG610" s="56"/>
      <c r="AH610" s="56"/>
      <c r="AI610" s="56"/>
      <c r="AJ610" s="56"/>
      <c r="AK610" s="55"/>
      <c r="AL610" s="55"/>
      <c r="AM610" s="55"/>
      <c r="AN610" s="55"/>
      <c r="AO610" s="55"/>
      <c r="AP610" s="55"/>
      <c r="AQ610" s="55"/>
      <c r="AR610" s="55"/>
      <c r="AS610" s="57"/>
      <c r="AT610" s="55"/>
      <c r="AU610" s="58"/>
    </row>
    <row r="611" spans="27:47" ht="15.75" customHeight="1" x14ac:dyDescent="0.2">
      <c r="AA611" s="8"/>
      <c r="AB611" s="55"/>
      <c r="AC611" s="55"/>
      <c r="AD611" s="56"/>
      <c r="AE611" s="55"/>
      <c r="AF611" s="56"/>
      <c r="AG611" s="56"/>
      <c r="AH611" s="56"/>
      <c r="AI611" s="56"/>
      <c r="AJ611" s="56"/>
      <c r="AK611" s="55"/>
      <c r="AL611" s="55"/>
      <c r="AM611" s="55"/>
      <c r="AN611" s="55"/>
      <c r="AO611" s="55"/>
      <c r="AP611" s="55"/>
      <c r="AQ611" s="55"/>
      <c r="AR611" s="55"/>
      <c r="AS611" s="57"/>
      <c r="AT611" s="55"/>
      <c r="AU611" s="58"/>
    </row>
    <row r="612" spans="27:47" ht="15.75" customHeight="1" x14ac:dyDescent="0.2">
      <c r="AA612" s="8"/>
      <c r="AB612" s="55"/>
      <c r="AC612" s="55"/>
      <c r="AD612" s="56"/>
      <c r="AE612" s="55"/>
      <c r="AF612" s="56"/>
      <c r="AG612" s="56"/>
      <c r="AH612" s="56"/>
      <c r="AI612" s="56"/>
      <c r="AJ612" s="56"/>
      <c r="AK612" s="55"/>
      <c r="AL612" s="55"/>
      <c r="AM612" s="55"/>
      <c r="AN612" s="55"/>
      <c r="AO612" s="55"/>
      <c r="AP612" s="55"/>
      <c r="AQ612" s="55"/>
      <c r="AR612" s="55"/>
      <c r="AS612" s="57"/>
      <c r="AT612" s="55"/>
      <c r="AU612" s="58"/>
    </row>
    <row r="613" spans="27:47" ht="15.75" customHeight="1" x14ac:dyDescent="0.2">
      <c r="AA613" s="8"/>
      <c r="AB613" s="55"/>
      <c r="AC613" s="55"/>
      <c r="AD613" s="56"/>
      <c r="AE613" s="55"/>
      <c r="AF613" s="56"/>
      <c r="AG613" s="56"/>
      <c r="AH613" s="56"/>
      <c r="AI613" s="56"/>
      <c r="AJ613" s="56"/>
      <c r="AK613" s="55"/>
      <c r="AL613" s="55"/>
      <c r="AM613" s="55"/>
      <c r="AN613" s="55"/>
      <c r="AO613" s="55"/>
      <c r="AP613" s="55"/>
      <c r="AQ613" s="55"/>
      <c r="AR613" s="55"/>
      <c r="AS613" s="57"/>
      <c r="AT613" s="55"/>
      <c r="AU613" s="58"/>
    </row>
    <row r="614" spans="27:47" ht="15.75" customHeight="1" x14ac:dyDescent="0.2">
      <c r="AA614" s="8"/>
      <c r="AB614" s="55"/>
      <c r="AC614" s="55"/>
      <c r="AD614" s="56"/>
      <c r="AE614" s="55"/>
      <c r="AF614" s="56"/>
      <c r="AG614" s="56"/>
      <c r="AH614" s="56"/>
      <c r="AI614" s="56"/>
      <c r="AJ614" s="56"/>
      <c r="AK614" s="55"/>
      <c r="AL614" s="55"/>
      <c r="AM614" s="55"/>
      <c r="AN614" s="55"/>
      <c r="AO614" s="55"/>
      <c r="AP614" s="55"/>
      <c r="AQ614" s="55"/>
      <c r="AR614" s="55"/>
      <c r="AS614" s="57"/>
      <c r="AT614" s="55"/>
      <c r="AU614" s="58"/>
    </row>
    <row r="615" spans="27:47" ht="15.75" customHeight="1" x14ac:dyDescent="0.2">
      <c r="AA615" s="8"/>
      <c r="AB615" s="55"/>
      <c r="AC615" s="55"/>
      <c r="AD615" s="56"/>
      <c r="AE615" s="55"/>
      <c r="AF615" s="56"/>
      <c r="AG615" s="56"/>
      <c r="AH615" s="56"/>
      <c r="AI615" s="56"/>
      <c r="AJ615" s="56"/>
      <c r="AK615" s="55"/>
      <c r="AL615" s="55"/>
      <c r="AM615" s="55"/>
      <c r="AN615" s="55"/>
      <c r="AO615" s="55"/>
      <c r="AP615" s="55"/>
      <c r="AQ615" s="55"/>
      <c r="AR615" s="55"/>
      <c r="AS615" s="57"/>
      <c r="AT615" s="55"/>
      <c r="AU615" s="58"/>
    </row>
    <row r="616" spans="27:47" ht="15.75" customHeight="1" x14ac:dyDescent="0.2">
      <c r="AA616" s="8"/>
      <c r="AB616" s="55"/>
      <c r="AC616" s="55"/>
      <c r="AD616" s="56"/>
      <c r="AE616" s="55"/>
      <c r="AF616" s="56"/>
      <c r="AG616" s="56"/>
      <c r="AH616" s="56"/>
      <c r="AI616" s="56"/>
      <c r="AJ616" s="56"/>
      <c r="AK616" s="55"/>
      <c r="AL616" s="55"/>
      <c r="AM616" s="55"/>
      <c r="AN616" s="55"/>
      <c r="AO616" s="55"/>
      <c r="AP616" s="55"/>
      <c r="AQ616" s="55"/>
      <c r="AR616" s="55"/>
      <c r="AS616" s="57"/>
      <c r="AT616" s="55"/>
      <c r="AU616" s="58"/>
    </row>
    <row r="617" spans="27:47" ht="15.75" customHeight="1" x14ac:dyDescent="0.2">
      <c r="AA617" s="8"/>
      <c r="AB617" s="55"/>
      <c r="AC617" s="55"/>
      <c r="AD617" s="56"/>
      <c r="AE617" s="55"/>
      <c r="AF617" s="56"/>
      <c r="AG617" s="56"/>
      <c r="AH617" s="56"/>
      <c r="AI617" s="56"/>
      <c r="AJ617" s="56"/>
      <c r="AK617" s="55"/>
      <c r="AL617" s="55"/>
      <c r="AM617" s="55"/>
      <c r="AN617" s="55"/>
      <c r="AO617" s="55"/>
      <c r="AP617" s="55"/>
      <c r="AQ617" s="55"/>
      <c r="AR617" s="55"/>
      <c r="AS617" s="57"/>
      <c r="AT617" s="55"/>
      <c r="AU617" s="58"/>
    </row>
    <row r="618" spans="27:47" ht="15.75" customHeight="1" x14ac:dyDescent="0.2">
      <c r="AA618" s="8"/>
      <c r="AB618" s="55"/>
      <c r="AC618" s="55"/>
      <c r="AD618" s="56"/>
      <c r="AE618" s="55"/>
      <c r="AF618" s="56"/>
      <c r="AG618" s="56"/>
      <c r="AH618" s="56"/>
      <c r="AI618" s="56"/>
      <c r="AJ618" s="56"/>
      <c r="AK618" s="55"/>
      <c r="AL618" s="55"/>
      <c r="AM618" s="55"/>
      <c r="AN618" s="55"/>
      <c r="AO618" s="55"/>
      <c r="AP618" s="55"/>
      <c r="AQ618" s="55"/>
      <c r="AR618" s="55"/>
      <c r="AS618" s="57"/>
      <c r="AT618" s="55"/>
      <c r="AU618" s="58"/>
    </row>
    <row r="619" spans="27:47" ht="15.75" customHeight="1" x14ac:dyDescent="0.2">
      <c r="AA619" s="8"/>
      <c r="AB619" s="55"/>
      <c r="AC619" s="55"/>
      <c r="AD619" s="56"/>
      <c r="AE619" s="55"/>
      <c r="AF619" s="56"/>
      <c r="AG619" s="56"/>
      <c r="AH619" s="56"/>
      <c r="AI619" s="56"/>
      <c r="AJ619" s="56"/>
      <c r="AK619" s="55"/>
      <c r="AL619" s="55"/>
      <c r="AM619" s="55"/>
      <c r="AN619" s="55"/>
      <c r="AO619" s="55"/>
      <c r="AP619" s="55"/>
      <c r="AQ619" s="55"/>
      <c r="AR619" s="55"/>
      <c r="AS619" s="57"/>
      <c r="AT619" s="55"/>
      <c r="AU619" s="58"/>
    </row>
    <row r="620" spans="27:47" ht="15.75" customHeight="1" x14ac:dyDescent="0.2">
      <c r="AA620" s="8"/>
      <c r="AB620" s="55"/>
      <c r="AC620" s="55"/>
      <c r="AD620" s="56"/>
      <c r="AE620" s="55"/>
      <c r="AF620" s="56"/>
      <c r="AG620" s="56"/>
      <c r="AH620" s="56"/>
      <c r="AI620" s="56"/>
      <c r="AJ620" s="56"/>
      <c r="AK620" s="55"/>
      <c r="AL620" s="55"/>
      <c r="AM620" s="55"/>
      <c r="AN620" s="55"/>
      <c r="AO620" s="55"/>
      <c r="AP620" s="55"/>
      <c r="AQ620" s="55"/>
      <c r="AR620" s="55"/>
      <c r="AS620" s="57"/>
      <c r="AT620" s="55"/>
      <c r="AU620" s="58"/>
    </row>
    <row r="621" spans="27:47" ht="15.75" customHeight="1" x14ac:dyDescent="0.2">
      <c r="AA621" s="8"/>
      <c r="AB621" s="55"/>
      <c r="AC621" s="55"/>
      <c r="AD621" s="56"/>
      <c r="AE621" s="55"/>
      <c r="AF621" s="56"/>
      <c r="AG621" s="56"/>
      <c r="AH621" s="56"/>
      <c r="AI621" s="56"/>
      <c r="AJ621" s="56"/>
      <c r="AK621" s="55"/>
      <c r="AL621" s="55"/>
      <c r="AM621" s="55"/>
      <c r="AN621" s="55"/>
      <c r="AO621" s="55"/>
      <c r="AP621" s="55"/>
      <c r="AQ621" s="55"/>
      <c r="AR621" s="55"/>
      <c r="AS621" s="57"/>
      <c r="AT621" s="55"/>
      <c r="AU621" s="58"/>
    </row>
    <row r="622" spans="27:47" ht="15.75" customHeight="1" x14ac:dyDescent="0.2">
      <c r="AA622" s="8"/>
      <c r="AB622" s="55"/>
      <c r="AC622" s="55"/>
      <c r="AD622" s="56"/>
      <c r="AE622" s="55"/>
      <c r="AF622" s="56"/>
      <c r="AG622" s="56"/>
      <c r="AH622" s="56"/>
      <c r="AI622" s="56"/>
      <c r="AJ622" s="56"/>
      <c r="AK622" s="55"/>
      <c r="AL622" s="55"/>
      <c r="AM622" s="55"/>
      <c r="AN622" s="55"/>
      <c r="AO622" s="55"/>
      <c r="AP622" s="55"/>
      <c r="AQ622" s="55"/>
      <c r="AR622" s="55"/>
      <c r="AS622" s="57"/>
      <c r="AT622" s="55"/>
      <c r="AU622" s="58"/>
    </row>
    <row r="623" spans="27:47" ht="15.75" customHeight="1" x14ac:dyDescent="0.2">
      <c r="AA623" s="8"/>
      <c r="AB623" s="55"/>
      <c r="AC623" s="55"/>
      <c r="AD623" s="56"/>
      <c r="AE623" s="55"/>
      <c r="AF623" s="56"/>
      <c r="AG623" s="56"/>
      <c r="AH623" s="56"/>
      <c r="AI623" s="56"/>
      <c r="AJ623" s="56"/>
      <c r="AK623" s="55"/>
      <c r="AL623" s="55"/>
      <c r="AM623" s="55"/>
      <c r="AN623" s="55"/>
      <c r="AO623" s="55"/>
      <c r="AP623" s="55"/>
      <c r="AQ623" s="55"/>
      <c r="AR623" s="55"/>
      <c r="AS623" s="57"/>
      <c r="AT623" s="55"/>
      <c r="AU623" s="58"/>
    </row>
    <row r="624" spans="27:47" ht="15.75" customHeight="1" x14ac:dyDescent="0.2">
      <c r="AA624" s="8"/>
      <c r="AB624" s="55"/>
      <c r="AC624" s="55"/>
      <c r="AD624" s="56"/>
      <c r="AE624" s="55"/>
      <c r="AF624" s="56"/>
      <c r="AG624" s="56"/>
      <c r="AH624" s="56"/>
      <c r="AI624" s="56"/>
      <c r="AJ624" s="56"/>
      <c r="AK624" s="55"/>
      <c r="AL624" s="55"/>
      <c r="AM624" s="55"/>
      <c r="AN624" s="55"/>
      <c r="AO624" s="55"/>
      <c r="AP624" s="55"/>
      <c r="AQ624" s="55"/>
      <c r="AR624" s="55"/>
      <c r="AS624" s="57"/>
      <c r="AT624" s="55"/>
      <c r="AU624" s="58"/>
    </row>
    <row r="625" spans="27:47" ht="15.75" customHeight="1" x14ac:dyDescent="0.2">
      <c r="AA625" s="8"/>
      <c r="AB625" s="55"/>
      <c r="AC625" s="55"/>
      <c r="AD625" s="56"/>
      <c r="AE625" s="55"/>
      <c r="AF625" s="56"/>
      <c r="AG625" s="56"/>
      <c r="AH625" s="56"/>
      <c r="AI625" s="56"/>
      <c r="AJ625" s="56"/>
      <c r="AK625" s="55"/>
      <c r="AL625" s="55"/>
      <c r="AM625" s="55"/>
      <c r="AN625" s="55"/>
      <c r="AO625" s="55"/>
      <c r="AP625" s="55"/>
      <c r="AQ625" s="55"/>
      <c r="AR625" s="55"/>
      <c r="AS625" s="57"/>
      <c r="AT625" s="55"/>
      <c r="AU625" s="58"/>
    </row>
    <row r="626" spans="27:47" ht="15.75" customHeight="1" x14ac:dyDescent="0.2">
      <c r="AA626" s="8"/>
      <c r="AB626" s="55"/>
      <c r="AC626" s="55"/>
      <c r="AD626" s="56"/>
      <c r="AE626" s="55"/>
      <c r="AF626" s="56"/>
      <c r="AG626" s="56"/>
      <c r="AH626" s="56"/>
      <c r="AI626" s="56"/>
      <c r="AJ626" s="56"/>
      <c r="AK626" s="55"/>
      <c r="AL626" s="55"/>
      <c r="AM626" s="55"/>
      <c r="AN626" s="55"/>
      <c r="AO626" s="55"/>
      <c r="AP626" s="55"/>
      <c r="AQ626" s="55"/>
      <c r="AR626" s="55"/>
      <c r="AS626" s="57"/>
      <c r="AT626" s="55"/>
      <c r="AU626" s="58"/>
    </row>
    <row r="627" spans="27:47" ht="15.75" customHeight="1" x14ac:dyDescent="0.2">
      <c r="AA627" s="8"/>
      <c r="AB627" s="55"/>
      <c r="AC627" s="55"/>
      <c r="AD627" s="56"/>
      <c r="AE627" s="55"/>
      <c r="AF627" s="56"/>
      <c r="AG627" s="56"/>
      <c r="AH627" s="56"/>
      <c r="AI627" s="56"/>
      <c r="AJ627" s="56"/>
      <c r="AK627" s="55"/>
      <c r="AL627" s="55"/>
      <c r="AM627" s="55"/>
      <c r="AN627" s="55"/>
      <c r="AO627" s="55"/>
      <c r="AP627" s="55"/>
      <c r="AQ627" s="55"/>
      <c r="AR627" s="55"/>
      <c r="AS627" s="57"/>
      <c r="AT627" s="55"/>
      <c r="AU627" s="58"/>
    </row>
    <row r="628" spans="27:47" ht="15.75" customHeight="1" x14ac:dyDescent="0.2">
      <c r="AA628" s="8"/>
      <c r="AB628" s="55"/>
      <c r="AC628" s="55"/>
      <c r="AD628" s="56"/>
      <c r="AE628" s="55"/>
      <c r="AF628" s="56"/>
      <c r="AG628" s="56"/>
      <c r="AH628" s="56"/>
      <c r="AI628" s="56"/>
      <c r="AJ628" s="56"/>
      <c r="AK628" s="55"/>
      <c r="AL628" s="55"/>
      <c r="AM628" s="55"/>
      <c r="AN628" s="55"/>
      <c r="AO628" s="55"/>
      <c r="AP628" s="55"/>
      <c r="AQ628" s="55"/>
      <c r="AR628" s="55"/>
      <c r="AS628" s="57"/>
      <c r="AT628" s="55"/>
      <c r="AU628" s="58"/>
    </row>
    <row r="629" spans="27:47" ht="15.75" customHeight="1" x14ac:dyDescent="0.2">
      <c r="AA629" s="8"/>
      <c r="AB629" s="55"/>
      <c r="AC629" s="55"/>
      <c r="AD629" s="56"/>
      <c r="AE629" s="55"/>
      <c r="AF629" s="56"/>
      <c r="AG629" s="56"/>
      <c r="AH629" s="56"/>
      <c r="AI629" s="56"/>
      <c r="AJ629" s="56"/>
      <c r="AK629" s="55"/>
      <c r="AL629" s="55"/>
      <c r="AM629" s="55"/>
      <c r="AN629" s="55"/>
      <c r="AO629" s="55"/>
      <c r="AP629" s="55"/>
      <c r="AQ629" s="55"/>
      <c r="AR629" s="55"/>
      <c r="AS629" s="57"/>
      <c r="AT629" s="55"/>
      <c r="AU629" s="58"/>
    </row>
    <row r="630" spans="27:47" ht="15.75" customHeight="1" x14ac:dyDescent="0.2">
      <c r="AA630" s="8"/>
      <c r="AB630" s="55"/>
      <c r="AC630" s="55"/>
      <c r="AD630" s="56"/>
      <c r="AE630" s="55"/>
      <c r="AF630" s="56"/>
      <c r="AG630" s="56"/>
      <c r="AH630" s="56"/>
      <c r="AI630" s="56"/>
      <c r="AJ630" s="56"/>
      <c r="AK630" s="55"/>
      <c r="AL630" s="55"/>
      <c r="AM630" s="55"/>
      <c r="AN630" s="55"/>
      <c r="AO630" s="55"/>
      <c r="AP630" s="55"/>
      <c r="AQ630" s="55"/>
      <c r="AR630" s="55"/>
      <c r="AS630" s="57"/>
      <c r="AT630" s="55"/>
      <c r="AU630" s="58"/>
    </row>
    <row r="631" spans="27:47" ht="15.75" customHeight="1" x14ac:dyDescent="0.2">
      <c r="AA631" s="8"/>
      <c r="AB631" s="55"/>
      <c r="AC631" s="55"/>
      <c r="AD631" s="56"/>
      <c r="AE631" s="55"/>
      <c r="AF631" s="56"/>
      <c r="AG631" s="56"/>
      <c r="AH631" s="56"/>
      <c r="AI631" s="56"/>
      <c r="AJ631" s="56"/>
      <c r="AK631" s="55"/>
      <c r="AL631" s="55"/>
      <c r="AM631" s="55"/>
      <c r="AN631" s="55"/>
      <c r="AO631" s="55"/>
      <c r="AP631" s="55"/>
      <c r="AQ631" s="55"/>
      <c r="AR631" s="55"/>
      <c r="AS631" s="57"/>
      <c r="AT631" s="55"/>
      <c r="AU631" s="58"/>
    </row>
    <row r="632" spans="27:47" ht="15.75" customHeight="1" x14ac:dyDescent="0.2">
      <c r="AA632" s="8"/>
      <c r="AB632" s="55"/>
      <c r="AC632" s="55"/>
      <c r="AD632" s="56"/>
      <c r="AE632" s="55"/>
      <c r="AF632" s="56"/>
      <c r="AG632" s="56"/>
      <c r="AH632" s="56"/>
      <c r="AI632" s="56"/>
      <c r="AJ632" s="56"/>
      <c r="AK632" s="55"/>
      <c r="AL632" s="55"/>
      <c r="AM632" s="55"/>
      <c r="AN632" s="55"/>
      <c r="AO632" s="55"/>
      <c r="AP632" s="55"/>
      <c r="AQ632" s="55"/>
      <c r="AR632" s="55"/>
      <c r="AS632" s="57"/>
      <c r="AT632" s="55"/>
      <c r="AU632" s="58"/>
    </row>
    <row r="633" spans="27:47" ht="15.75" customHeight="1" x14ac:dyDescent="0.2">
      <c r="AA633" s="8"/>
      <c r="AB633" s="55"/>
      <c r="AC633" s="55"/>
      <c r="AD633" s="56"/>
      <c r="AE633" s="55"/>
      <c r="AF633" s="56"/>
      <c r="AG633" s="56"/>
      <c r="AH633" s="56"/>
      <c r="AI633" s="56"/>
      <c r="AJ633" s="56"/>
      <c r="AK633" s="55"/>
      <c r="AL633" s="55"/>
      <c r="AM633" s="55"/>
      <c r="AN633" s="55"/>
      <c r="AO633" s="55"/>
      <c r="AP633" s="55"/>
      <c r="AQ633" s="55"/>
      <c r="AR633" s="55"/>
      <c r="AS633" s="57"/>
      <c r="AT633" s="55"/>
      <c r="AU633" s="58"/>
    </row>
    <row r="634" spans="27:47" ht="15.75" customHeight="1" x14ac:dyDescent="0.2">
      <c r="AA634" s="8"/>
      <c r="AB634" s="55"/>
      <c r="AC634" s="55"/>
      <c r="AD634" s="56"/>
      <c r="AE634" s="55"/>
      <c r="AF634" s="56"/>
      <c r="AG634" s="56"/>
      <c r="AH634" s="56"/>
      <c r="AI634" s="56"/>
      <c r="AJ634" s="56"/>
      <c r="AK634" s="55"/>
      <c r="AL634" s="55"/>
      <c r="AM634" s="55"/>
      <c r="AN634" s="55"/>
      <c r="AO634" s="55"/>
      <c r="AP634" s="55"/>
      <c r="AQ634" s="55"/>
      <c r="AR634" s="55"/>
      <c r="AS634" s="57"/>
      <c r="AT634" s="55"/>
      <c r="AU634" s="58"/>
    </row>
    <row r="635" spans="27:47" ht="15.75" customHeight="1" x14ac:dyDescent="0.2">
      <c r="AA635" s="8"/>
      <c r="AB635" s="55"/>
      <c r="AC635" s="55"/>
      <c r="AD635" s="56"/>
      <c r="AE635" s="55"/>
      <c r="AF635" s="56"/>
      <c r="AG635" s="56"/>
      <c r="AH635" s="56"/>
      <c r="AI635" s="56"/>
      <c r="AJ635" s="56"/>
      <c r="AK635" s="55"/>
      <c r="AL635" s="55"/>
      <c r="AM635" s="55"/>
      <c r="AN635" s="55"/>
      <c r="AO635" s="55"/>
      <c r="AP635" s="55"/>
      <c r="AQ635" s="55"/>
      <c r="AR635" s="55"/>
      <c r="AS635" s="57"/>
      <c r="AT635" s="55"/>
      <c r="AU635" s="58"/>
    </row>
    <row r="636" spans="27:47" ht="15.75" customHeight="1" x14ac:dyDescent="0.2">
      <c r="AA636" s="8"/>
      <c r="AB636" s="55"/>
      <c r="AC636" s="55"/>
      <c r="AD636" s="56"/>
      <c r="AE636" s="55"/>
      <c r="AF636" s="56"/>
      <c r="AG636" s="56"/>
      <c r="AH636" s="56"/>
      <c r="AI636" s="56"/>
      <c r="AJ636" s="56"/>
      <c r="AK636" s="55"/>
      <c r="AL636" s="55"/>
      <c r="AM636" s="55"/>
      <c r="AN636" s="55"/>
      <c r="AO636" s="55"/>
      <c r="AP636" s="55"/>
      <c r="AQ636" s="55"/>
      <c r="AR636" s="55"/>
      <c r="AS636" s="57"/>
      <c r="AT636" s="55"/>
      <c r="AU636" s="58"/>
    </row>
    <row r="637" spans="27:47" ht="15.75" customHeight="1" x14ac:dyDescent="0.2">
      <c r="AA637" s="8"/>
      <c r="AB637" s="55"/>
      <c r="AC637" s="55"/>
      <c r="AD637" s="56"/>
      <c r="AE637" s="55"/>
      <c r="AF637" s="56"/>
      <c r="AG637" s="56"/>
      <c r="AH637" s="56"/>
      <c r="AI637" s="56"/>
      <c r="AJ637" s="56"/>
      <c r="AK637" s="55"/>
      <c r="AL637" s="55"/>
      <c r="AM637" s="55"/>
      <c r="AN637" s="55"/>
      <c r="AO637" s="55"/>
      <c r="AP637" s="55"/>
      <c r="AQ637" s="55"/>
      <c r="AR637" s="55"/>
      <c r="AS637" s="57"/>
      <c r="AT637" s="55"/>
      <c r="AU637" s="58"/>
    </row>
    <row r="638" spans="27:47" ht="15.75" customHeight="1" x14ac:dyDescent="0.2">
      <c r="AA638" s="8"/>
      <c r="AB638" s="55"/>
      <c r="AC638" s="55"/>
      <c r="AD638" s="56"/>
      <c r="AE638" s="55"/>
      <c r="AF638" s="56"/>
      <c r="AG638" s="56"/>
      <c r="AH638" s="56"/>
      <c r="AI638" s="56"/>
      <c r="AJ638" s="56"/>
      <c r="AK638" s="55"/>
      <c r="AL638" s="55"/>
      <c r="AM638" s="55"/>
      <c r="AN638" s="55"/>
      <c r="AO638" s="55"/>
      <c r="AP638" s="55"/>
      <c r="AQ638" s="55"/>
      <c r="AR638" s="55"/>
      <c r="AS638" s="57"/>
      <c r="AT638" s="55"/>
      <c r="AU638" s="58"/>
    </row>
    <row r="639" spans="27:47" ht="15.75" customHeight="1" x14ac:dyDescent="0.2">
      <c r="AA639" s="8"/>
      <c r="AB639" s="55"/>
      <c r="AC639" s="55"/>
      <c r="AD639" s="56"/>
      <c r="AE639" s="55"/>
      <c r="AF639" s="56"/>
      <c r="AG639" s="56"/>
      <c r="AH639" s="56"/>
      <c r="AI639" s="56"/>
      <c r="AJ639" s="56"/>
      <c r="AK639" s="55"/>
      <c r="AL639" s="55"/>
      <c r="AM639" s="55"/>
      <c r="AN639" s="55"/>
      <c r="AO639" s="55"/>
      <c r="AP639" s="55"/>
      <c r="AQ639" s="55"/>
      <c r="AR639" s="55"/>
      <c r="AS639" s="57"/>
      <c r="AT639" s="55"/>
      <c r="AU639" s="58"/>
    </row>
    <row r="640" spans="27:47" ht="15.75" customHeight="1" x14ac:dyDescent="0.2">
      <c r="AA640" s="8"/>
      <c r="AB640" s="55"/>
      <c r="AC640" s="55"/>
      <c r="AD640" s="56"/>
      <c r="AE640" s="55"/>
      <c r="AF640" s="56"/>
      <c r="AG640" s="56"/>
      <c r="AH640" s="56"/>
      <c r="AI640" s="56"/>
      <c r="AJ640" s="56"/>
      <c r="AK640" s="55"/>
      <c r="AL640" s="55"/>
      <c r="AM640" s="55"/>
      <c r="AN640" s="55"/>
      <c r="AO640" s="55"/>
      <c r="AP640" s="55"/>
      <c r="AQ640" s="55"/>
      <c r="AR640" s="55"/>
      <c r="AS640" s="57"/>
      <c r="AT640" s="55"/>
      <c r="AU640" s="58"/>
    </row>
    <row r="641" spans="27:47" ht="15.75" customHeight="1" x14ac:dyDescent="0.2">
      <c r="AA641" s="8"/>
      <c r="AB641" s="55"/>
      <c r="AC641" s="55"/>
      <c r="AD641" s="56"/>
      <c r="AE641" s="55"/>
      <c r="AF641" s="56"/>
      <c r="AG641" s="56"/>
      <c r="AH641" s="56"/>
      <c r="AI641" s="56"/>
      <c r="AJ641" s="56"/>
      <c r="AK641" s="55"/>
      <c r="AL641" s="55"/>
      <c r="AM641" s="55"/>
      <c r="AN641" s="55"/>
      <c r="AO641" s="55"/>
      <c r="AP641" s="55"/>
      <c r="AQ641" s="55"/>
      <c r="AR641" s="55"/>
      <c r="AS641" s="57"/>
      <c r="AT641" s="55"/>
      <c r="AU641" s="58"/>
    </row>
    <row r="642" spans="27:47" ht="15.75" customHeight="1" x14ac:dyDescent="0.2">
      <c r="AA642" s="8"/>
      <c r="AB642" s="55"/>
      <c r="AC642" s="55"/>
      <c r="AD642" s="56"/>
      <c r="AE642" s="55"/>
      <c r="AF642" s="56"/>
      <c r="AG642" s="56"/>
      <c r="AH642" s="56"/>
      <c r="AI642" s="56"/>
      <c r="AJ642" s="56"/>
      <c r="AK642" s="55"/>
      <c r="AL642" s="55"/>
      <c r="AM642" s="55"/>
      <c r="AN642" s="55"/>
      <c r="AO642" s="55"/>
      <c r="AP642" s="55"/>
      <c r="AQ642" s="55"/>
      <c r="AR642" s="55"/>
      <c r="AS642" s="57"/>
      <c r="AT642" s="55"/>
      <c r="AU642" s="58"/>
    </row>
    <row r="643" spans="27:47" ht="15.75" customHeight="1" x14ac:dyDescent="0.2">
      <c r="AA643" s="8"/>
      <c r="AB643" s="55"/>
      <c r="AC643" s="55"/>
      <c r="AD643" s="56"/>
      <c r="AE643" s="55"/>
      <c r="AF643" s="56"/>
      <c r="AG643" s="56"/>
      <c r="AH643" s="56"/>
      <c r="AI643" s="56"/>
      <c r="AJ643" s="56"/>
      <c r="AK643" s="55"/>
      <c r="AL643" s="55"/>
      <c r="AM643" s="55"/>
      <c r="AN643" s="55"/>
      <c r="AO643" s="55"/>
      <c r="AP643" s="55"/>
      <c r="AQ643" s="55"/>
      <c r="AR643" s="55"/>
      <c r="AS643" s="57"/>
      <c r="AT643" s="55"/>
      <c r="AU643" s="58"/>
    </row>
    <row r="644" spans="27:47" ht="15.75" customHeight="1" x14ac:dyDescent="0.2">
      <c r="AA644" s="8"/>
      <c r="AB644" s="55"/>
      <c r="AC644" s="55"/>
      <c r="AD644" s="56"/>
      <c r="AE644" s="55"/>
      <c r="AF644" s="56"/>
      <c r="AG644" s="56"/>
      <c r="AH644" s="56"/>
      <c r="AI644" s="56"/>
      <c r="AJ644" s="56"/>
      <c r="AK644" s="55"/>
      <c r="AL644" s="55"/>
      <c r="AM644" s="55"/>
      <c r="AN644" s="55"/>
      <c r="AO644" s="55"/>
      <c r="AP644" s="55"/>
      <c r="AQ644" s="55"/>
      <c r="AR644" s="55"/>
      <c r="AS644" s="57"/>
      <c r="AT644" s="55"/>
      <c r="AU644" s="58"/>
    </row>
    <row r="645" spans="27:47" ht="15.75" customHeight="1" x14ac:dyDescent="0.2">
      <c r="AA645" s="8"/>
      <c r="AB645" s="55"/>
      <c r="AC645" s="55"/>
      <c r="AD645" s="56"/>
      <c r="AE645" s="55"/>
      <c r="AF645" s="56"/>
      <c r="AG645" s="56"/>
      <c r="AH645" s="56"/>
      <c r="AI645" s="56"/>
      <c r="AJ645" s="56"/>
      <c r="AK645" s="55"/>
      <c r="AL645" s="55"/>
      <c r="AM645" s="55"/>
      <c r="AN645" s="55"/>
      <c r="AO645" s="55"/>
      <c r="AP645" s="55"/>
      <c r="AQ645" s="55"/>
      <c r="AR645" s="55"/>
      <c r="AS645" s="57"/>
      <c r="AT645" s="55"/>
      <c r="AU645" s="58"/>
    </row>
    <row r="646" spans="27:47" ht="15.75" customHeight="1" x14ac:dyDescent="0.2">
      <c r="AA646" s="8"/>
      <c r="AB646" s="55"/>
      <c r="AC646" s="55"/>
      <c r="AD646" s="56"/>
      <c r="AE646" s="55"/>
      <c r="AF646" s="56"/>
      <c r="AG646" s="56"/>
      <c r="AH646" s="56"/>
      <c r="AI646" s="56"/>
      <c r="AJ646" s="56"/>
      <c r="AK646" s="55"/>
      <c r="AL646" s="55"/>
      <c r="AM646" s="55"/>
      <c r="AN646" s="55"/>
      <c r="AO646" s="55"/>
      <c r="AP646" s="55"/>
      <c r="AQ646" s="55"/>
      <c r="AR646" s="55"/>
      <c r="AS646" s="57"/>
      <c r="AT646" s="55"/>
      <c r="AU646" s="58"/>
    </row>
    <row r="647" spans="27:47" ht="15.75" customHeight="1" x14ac:dyDescent="0.2">
      <c r="AA647" s="8"/>
      <c r="AB647" s="55"/>
      <c r="AC647" s="55"/>
      <c r="AD647" s="56"/>
      <c r="AE647" s="55"/>
      <c r="AF647" s="56"/>
      <c r="AG647" s="56"/>
      <c r="AH647" s="56"/>
      <c r="AI647" s="56"/>
      <c r="AJ647" s="56"/>
      <c r="AK647" s="55"/>
      <c r="AL647" s="55"/>
      <c r="AM647" s="55"/>
      <c r="AN647" s="55"/>
      <c r="AO647" s="55"/>
      <c r="AP647" s="55"/>
      <c r="AQ647" s="55"/>
      <c r="AR647" s="55"/>
      <c r="AS647" s="57"/>
      <c r="AT647" s="55"/>
      <c r="AU647" s="58"/>
    </row>
    <row r="648" spans="27:47" ht="15.75" customHeight="1" x14ac:dyDescent="0.2">
      <c r="AA648" s="8"/>
      <c r="AB648" s="55"/>
      <c r="AC648" s="55"/>
      <c r="AD648" s="56"/>
      <c r="AE648" s="55"/>
      <c r="AF648" s="56"/>
      <c r="AG648" s="56"/>
      <c r="AH648" s="56"/>
      <c r="AI648" s="56"/>
      <c r="AJ648" s="56"/>
      <c r="AK648" s="55"/>
      <c r="AL648" s="55"/>
      <c r="AM648" s="55"/>
      <c r="AN648" s="55"/>
      <c r="AO648" s="55"/>
      <c r="AP648" s="55"/>
      <c r="AQ648" s="55"/>
      <c r="AR648" s="55"/>
      <c r="AS648" s="57"/>
      <c r="AT648" s="55"/>
      <c r="AU648" s="58"/>
    </row>
    <row r="649" spans="27:47" ht="15.75" customHeight="1" x14ac:dyDescent="0.2">
      <c r="AA649" s="8"/>
      <c r="AB649" s="55"/>
      <c r="AC649" s="55"/>
      <c r="AD649" s="56"/>
      <c r="AE649" s="55"/>
      <c r="AF649" s="56"/>
      <c r="AG649" s="56"/>
      <c r="AH649" s="56"/>
      <c r="AI649" s="56"/>
      <c r="AJ649" s="56"/>
      <c r="AK649" s="55"/>
      <c r="AL649" s="55"/>
      <c r="AM649" s="55"/>
      <c r="AN649" s="55"/>
      <c r="AO649" s="55"/>
      <c r="AP649" s="55"/>
      <c r="AQ649" s="55"/>
      <c r="AR649" s="55"/>
      <c r="AS649" s="57"/>
      <c r="AT649" s="55"/>
      <c r="AU649" s="58"/>
    </row>
    <row r="650" spans="27:47" ht="15.75" customHeight="1" x14ac:dyDescent="0.2">
      <c r="AA650" s="8"/>
      <c r="AB650" s="55"/>
      <c r="AC650" s="55"/>
      <c r="AD650" s="56"/>
      <c r="AE650" s="55"/>
      <c r="AF650" s="56"/>
      <c r="AG650" s="56"/>
      <c r="AH650" s="56"/>
      <c r="AI650" s="56"/>
      <c r="AJ650" s="56"/>
      <c r="AK650" s="55"/>
      <c r="AL650" s="55"/>
      <c r="AM650" s="55"/>
      <c r="AN650" s="55"/>
      <c r="AO650" s="55"/>
      <c r="AP650" s="55"/>
      <c r="AQ650" s="55"/>
      <c r="AR650" s="55"/>
      <c r="AS650" s="57"/>
      <c r="AT650" s="55"/>
      <c r="AU650" s="58"/>
    </row>
    <row r="651" spans="27:47" ht="15.75" customHeight="1" x14ac:dyDescent="0.2">
      <c r="AA651" s="8"/>
      <c r="AB651" s="55"/>
      <c r="AC651" s="55"/>
      <c r="AD651" s="56"/>
      <c r="AE651" s="55"/>
      <c r="AF651" s="56"/>
      <c r="AG651" s="56"/>
      <c r="AH651" s="56"/>
      <c r="AI651" s="56"/>
      <c r="AJ651" s="56"/>
      <c r="AK651" s="55"/>
      <c r="AL651" s="55"/>
      <c r="AM651" s="55"/>
      <c r="AN651" s="55"/>
      <c r="AO651" s="55"/>
      <c r="AP651" s="55"/>
      <c r="AQ651" s="55"/>
      <c r="AR651" s="55"/>
      <c r="AS651" s="57"/>
      <c r="AT651" s="55"/>
      <c r="AU651" s="58"/>
    </row>
    <row r="652" spans="27:47" ht="15.75" customHeight="1" x14ac:dyDescent="0.2">
      <c r="AA652" s="8"/>
      <c r="AB652" s="55"/>
      <c r="AC652" s="55"/>
      <c r="AD652" s="56"/>
      <c r="AE652" s="55"/>
      <c r="AF652" s="56"/>
      <c r="AG652" s="56"/>
      <c r="AH652" s="56"/>
      <c r="AI652" s="56"/>
      <c r="AJ652" s="56"/>
      <c r="AK652" s="55"/>
      <c r="AL652" s="55"/>
      <c r="AM652" s="55"/>
      <c r="AN652" s="55"/>
      <c r="AO652" s="55"/>
      <c r="AP652" s="55"/>
      <c r="AQ652" s="55"/>
      <c r="AR652" s="55"/>
      <c r="AS652" s="57"/>
      <c r="AT652" s="55"/>
      <c r="AU652" s="58"/>
    </row>
    <row r="653" spans="27:47" ht="15.75" customHeight="1" x14ac:dyDescent="0.2">
      <c r="AA653" s="8"/>
      <c r="AB653" s="55"/>
      <c r="AC653" s="55"/>
      <c r="AD653" s="56"/>
      <c r="AE653" s="55"/>
      <c r="AF653" s="56"/>
      <c r="AG653" s="56"/>
      <c r="AH653" s="56"/>
      <c r="AI653" s="56"/>
      <c r="AJ653" s="56"/>
      <c r="AK653" s="55"/>
      <c r="AL653" s="55"/>
      <c r="AM653" s="55"/>
      <c r="AN653" s="55"/>
      <c r="AO653" s="55"/>
      <c r="AP653" s="55"/>
      <c r="AQ653" s="55"/>
      <c r="AR653" s="55"/>
      <c r="AS653" s="57"/>
      <c r="AT653" s="55"/>
      <c r="AU653" s="58"/>
    </row>
    <row r="654" spans="27:47" ht="15.75" customHeight="1" x14ac:dyDescent="0.2">
      <c r="AA654" s="8"/>
      <c r="AB654" s="55"/>
      <c r="AC654" s="55"/>
      <c r="AD654" s="56"/>
      <c r="AE654" s="55"/>
      <c r="AF654" s="56"/>
      <c r="AG654" s="56"/>
      <c r="AH654" s="56"/>
      <c r="AI654" s="56"/>
      <c r="AJ654" s="56"/>
      <c r="AK654" s="55"/>
      <c r="AL654" s="55"/>
      <c r="AM654" s="55"/>
      <c r="AN654" s="55"/>
      <c r="AO654" s="55"/>
      <c r="AP654" s="55"/>
      <c r="AQ654" s="55"/>
      <c r="AR654" s="55"/>
      <c r="AS654" s="57"/>
      <c r="AT654" s="55"/>
      <c r="AU654" s="58"/>
    </row>
    <row r="655" spans="27:47" ht="15.75" customHeight="1" x14ac:dyDescent="0.2">
      <c r="AA655" s="8"/>
      <c r="AB655" s="55"/>
      <c r="AC655" s="55"/>
      <c r="AD655" s="56"/>
      <c r="AE655" s="55"/>
      <c r="AF655" s="56"/>
      <c r="AG655" s="56"/>
      <c r="AH655" s="56"/>
      <c r="AI655" s="56"/>
      <c r="AJ655" s="56"/>
      <c r="AK655" s="55"/>
      <c r="AL655" s="55"/>
      <c r="AM655" s="55"/>
      <c r="AN655" s="55"/>
      <c r="AO655" s="55"/>
      <c r="AP655" s="55"/>
      <c r="AQ655" s="55"/>
      <c r="AR655" s="55"/>
      <c r="AS655" s="57"/>
      <c r="AT655" s="55"/>
      <c r="AU655" s="58"/>
    </row>
    <row r="656" spans="27:47" ht="15.75" customHeight="1" x14ac:dyDescent="0.2">
      <c r="AA656" s="8"/>
      <c r="AB656" s="55"/>
      <c r="AC656" s="55"/>
      <c r="AD656" s="56"/>
      <c r="AE656" s="55"/>
      <c r="AF656" s="56"/>
      <c r="AG656" s="56"/>
      <c r="AH656" s="56"/>
      <c r="AI656" s="56"/>
      <c r="AJ656" s="56"/>
      <c r="AK656" s="55"/>
      <c r="AL656" s="55"/>
      <c r="AM656" s="55"/>
      <c r="AN656" s="55"/>
      <c r="AO656" s="55"/>
      <c r="AP656" s="55"/>
      <c r="AQ656" s="55"/>
      <c r="AR656" s="55"/>
      <c r="AS656" s="57"/>
      <c r="AT656" s="55"/>
      <c r="AU656" s="58"/>
    </row>
    <row r="657" spans="27:47" ht="15.75" customHeight="1" x14ac:dyDescent="0.2">
      <c r="AA657" s="8"/>
      <c r="AB657" s="55"/>
      <c r="AC657" s="55"/>
      <c r="AD657" s="56"/>
      <c r="AE657" s="55"/>
      <c r="AF657" s="56"/>
      <c r="AG657" s="56"/>
      <c r="AH657" s="56"/>
      <c r="AI657" s="56"/>
      <c r="AJ657" s="56"/>
      <c r="AK657" s="55"/>
      <c r="AL657" s="55"/>
      <c r="AM657" s="55"/>
      <c r="AN657" s="55"/>
      <c r="AO657" s="55"/>
      <c r="AP657" s="55"/>
      <c r="AQ657" s="55"/>
      <c r="AR657" s="55"/>
      <c r="AS657" s="57"/>
      <c r="AT657" s="55"/>
      <c r="AU657" s="58"/>
    </row>
    <row r="658" spans="27:47" ht="15.75" customHeight="1" x14ac:dyDescent="0.2">
      <c r="AA658" s="8"/>
      <c r="AB658" s="55"/>
      <c r="AC658" s="55"/>
      <c r="AD658" s="56"/>
      <c r="AE658" s="55"/>
      <c r="AF658" s="56"/>
      <c r="AG658" s="56"/>
      <c r="AH658" s="56"/>
      <c r="AI658" s="56"/>
      <c r="AJ658" s="56"/>
      <c r="AK658" s="55"/>
      <c r="AL658" s="55"/>
      <c r="AM658" s="55"/>
      <c r="AN658" s="55"/>
      <c r="AO658" s="55"/>
      <c r="AP658" s="55"/>
      <c r="AQ658" s="55"/>
      <c r="AR658" s="55"/>
      <c r="AS658" s="57"/>
      <c r="AT658" s="55"/>
      <c r="AU658" s="58"/>
    </row>
    <row r="659" spans="27:47" ht="15.75" customHeight="1" x14ac:dyDescent="0.2">
      <c r="AA659" s="8"/>
      <c r="AB659" s="55"/>
      <c r="AC659" s="55"/>
      <c r="AD659" s="56"/>
      <c r="AE659" s="55"/>
      <c r="AF659" s="56"/>
      <c r="AG659" s="56"/>
      <c r="AH659" s="56"/>
      <c r="AI659" s="56"/>
      <c r="AJ659" s="56"/>
      <c r="AK659" s="55"/>
      <c r="AL659" s="55"/>
      <c r="AM659" s="55"/>
      <c r="AN659" s="55"/>
      <c r="AO659" s="55"/>
      <c r="AP659" s="55"/>
      <c r="AQ659" s="55"/>
      <c r="AR659" s="55"/>
      <c r="AS659" s="57"/>
      <c r="AT659" s="55"/>
      <c r="AU659" s="58"/>
    </row>
    <row r="660" spans="27:47" ht="15.75" customHeight="1" x14ac:dyDescent="0.2">
      <c r="AA660" s="8"/>
      <c r="AB660" s="55"/>
      <c r="AC660" s="55"/>
      <c r="AD660" s="56"/>
      <c r="AE660" s="55"/>
      <c r="AF660" s="56"/>
      <c r="AG660" s="56"/>
      <c r="AH660" s="56"/>
      <c r="AI660" s="56"/>
      <c r="AJ660" s="56"/>
      <c r="AK660" s="55"/>
      <c r="AL660" s="55"/>
      <c r="AM660" s="55"/>
      <c r="AN660" s="55"/>
      <c r="AO660" s="55"/>
      <c r="AP660" s="55"/>
      <c r="AQ660" s="55"/>
      <c r="AR660" s="55"/>
      <c r="AS660" s="57"/>
      <c r="AT660" s="55"/>
      <c r="AU660" s="58"/>
    </row>
    <row r="661" spans="27:47" ht="15.75" customHeight="1" x14ac:dyDescent="0.2">
      <c r="AA661" s="8"/>
      <c r="AB661" s="55"/>
      <c r="AC661" s="55"/>
      <c r="AD661" s="56"/>
      <c r="AE661" s="55"/>
      <c r="AF661" s="56"/>
      <c r="AG661" s="56"/>
      <c r="AH661" s="56"/>
      <c r="AI661" s="56"/>
      <c r="AJ661" s="56"/>
      <c r="AK661" s="55"/>
      <c r="AL661" s="55"/>
      <c r="AM661" s="55"/>
      <c r="AN661" s="55"/>
      <c r="AO661" s="55"/>
      <c r="AP661" s="55"/>
      <c r="AQ661" s="55"/>
      <c r="AR661" s="55"/>
      <c r="AS661" s="57"/>
      <c r="AT661" s="55"/>
      <c r="AU661" s="58"/>
    </row>
    <row r="662" spans="27:47" ht="15.75" customHeight="1" x14ac:dyDescent="0.2">
      <c r="AA662" s="8"/>
      <c r="AB662" s="55"/>
      <c r="AC662" s="55"/>
      <c r="AD662" s="56"/>
      <c r="AE662" s="55"/>
      <c r="AF662" s="56"/>
      <c r="AG662" s="56"/>
      <c r="AH662" s="56"/>
      <c r="AI662" s="56"/>
      <c r="AJ662" s="56"/>
      <c r="AK662" s="55"/>
      <c r="AL662" s="55"/>
      <c r="AM662" s="55"/>
      <c r="AN662" s="55"/>
      <c r="AO662" s="55"/>
      <c r="AP662" s="55"/>
      <c r="AQ662" s="55"/>
      <c r="AR662" s="55"/>
      <c r="AS662" s="57"/>
      <c r="AT662" s="55"/>
      <c r="AU662" s="58"/>
    </row>
    <row r="663" spans="27:47" ht="15.75" customHeight="1" x14ac:dyDescent="0.2">
      <c r="AA663" s="8"/>
      <c r="AB663" s="55"/>
      <c r="AC663" s="55"/>
      <c r="AD663" s="56"/>
      <c r="AE663" s="55"/>
      <c r="AF663" s="56"/>
      <c r="AG663" s="56"/>
      <c r="AH663" s="56"/>
      <c r="AI663" s="56"/>
      <c r="AJ663" s="56"/>
      <c r="AK663" s="55"/>
      <c r="AL663" s="55"/>
      <c r="AM663" s="55"/>
      <c r="AN663" s="55"/>
      <c r="AO663" s="55"/>
      <c r="AP663" s="55"/>
      <c r="AQ663" s="55"/>
      <c r="AR663" s="55"/>
      <c r="AS663" s="57"/>
      <c r="AT663" s="55"/>
      <c r="AU663" s="58"/>
    </row>
    <row r="664" spans="27:47" ht="15.75" customHeight="1" x14ac:dyDescent="0.2">
      <c r="AA664" s="8"/>
      <c r="AB664" s="55"/>
      <c r="AC664" s="55"/>
      <c r="AD664" s="56"/>
      <c r="AE664" s="55"/>
      <c r="AF664" s="56"/>
      <c r="AG664" s="56"/>
      <c r="AH664" s="56"/>
      <c r="AI664" s="56"/>
      <c r="AJ664" s="56"/>
      <c r="AK664" s="55"/>
      <c r="AL664" s="55"/>
      <c r="AM664" s="55"/>
      <c r="AN664" s="55"/>
      <c r="AO664" s="55"/>
      <c r="AP664" s="55"/>
      <c r="AQ664" s="55"/>
      <c r="AR664" s="55"/>
      <c r="AS664" s="57"/>
      <c r="AT664" s="55"/>
      <c r="AU664" s="58"/>
    </row>
    <row r="665" spans="27:47" ht="15.75" customHeight="1" x14ac:dyDescent="0.2">
      <c r="AA665" s="8"/>
      <c r="AB665" s="55"/>
      <c r="AC665" s="55"/>
      <c r="AD665" s="56"/>
      <c r="AE665" s="55"/>
      <c r="AF665" s="56"/>
      <c r="AG665" s="56"/>
      <c r="AH665" s="56"/>
      <c r="AI665" s="56"/>
      <c r="AJ665" s="56"/>
      <c r="AK665" s="55"/>
      <c r="AL665" s="55"/>
      <c r="AM665" s="55"/>
      <c r="AN665" s="55"/>
      <c r="AO665" s="55"/>
      <c r="AP665" s="55"/>
      <c r="AQ665" s="55"/>
      <c r="AR665" s="55"/>
      <c r="AS665" s="57"/>
      <c r="AT665" s="55"/>
      <c r="AU665" s="58"/>
    </row>
    <row r="666" spans="27:47" ht="15.75" customHeight="1" x14ac:dyDescent="0.2">
      <c r="AA666" s="8"/>
      <c r="AB666" s="55"/>
      <c r="AC666" s="55"/>
      <c r="AD666" s="56"/>
      <c r="AE666" s="55"/>
      <c r="AF666" s="56"/>
      <c r="AG666" s="56"/>
      <c r="AH666" s="56"/>
      <c r="AI666" s="56"/>
      <c r="AJ666" s="56"/>
      <c r="AK666" s="55"/>
      <c r="AL666" s="55"/>
      <c r="AM666" s="55"/>
      <c r="AN666" s="55"/>
      <c r="AO666" s="55"/>
      <c r="AP666" s="55"/>
      <c r="AQ666" s="55"/>
      <c r="AR666" s="55"/>
      <c r="AS666" s="57"/>
      <c r="AT666" s="55"/>
      <c r="AU666" s="58"/>
    </row>
    <row r="667" spans="27:47" ht="15.75" customHeight="1" x14ac:dyDescent="0.2">
      <c r="AA667" s="8"/>
      <c r="AB667" s="55"/>
      <c r="AC667" s="55"/>
      <c r="AD667" s="56"/>
      <c r="AE667" s="55"/>
      <c r="AF667" s="56"/>
      <c r="AG667" s="56"/>
      <c r="AH667" s="56"/>
      <c r="AI667" s="56"/>
      <c r="AJ667" s="56"/>
      <c r="AK667" s="55"/>
      <c r="AL667" s="55"/>
      <c r="AM667" s="55"/>
      <c r="AN667" s="55"/>
      <c r="AO667" s="55"/>
      <c r="AP667" s="55"/>
      <c r="AQ667" s="55"/>
      <c r="AR667" s="55"/>
      <c r="AS667" s="57"/>
      <c r="AT667" s="55"/>
      <c r="AU667" s="58"/>
    </row>
    <row r="668" spans="27:47" ht="15.75" customHeight="1" x14ac:dyDescent="0.2">
      <c r="AA668" s="8"/>
      <c r="AB668" s="55"/>
      <c r="AC668" s="55"/>
      <c r="AD668" s="56"/>
      <c r="AE668" s="55"/>
      <c r="AF668" s="56"/>
      <c r="AG668" s="56"/>
      <c r="AH668" s="56"/>
      <c r="AI668" s="56"/>
      <c r="AJ668" s="56"/>
      <c r="AK668" s="55"/>
      <c r="AL668" s="55"/>
      <c r="AM668" s="55"/>
      <c r="AN668" s="55"/>
      <c r="AO668" s="55"/>
      <c r="AP668" s="55"/>
      <c r="AQ668" s="55"/>
      <c r="AR668" s="55"/>
      <c r="AS668" s="57"/>
      <c r="AT668" s="55"/>
      <c r="AU668" s="58"/>
    </row>
    <row r="669" spans="27:47" ht="15.75" customHeight="1" x14ac:dyDescent="0.2">
      <c r="AA669" s="8"/>
      <c r="AB669" s="55"/>
      <c r="AC669" s="55"/>
      <c r="AD669" s="56"/>
      <c r="AE669" s="55"/>
      <c r="AF669" s="56"/>
      <c r="AG669" s="56"/>
      <c r="AH669" s="56"/>
      <c r="AI669" s="56"/>
      <c r="AJ669" s="56"/>
      <c r="AK669" s="55"/>
      <c r="AL669" s="55"/>
      <c r="AM669" s="55"/>
      <c r="AN669" s="55"/>
      <c r="AO669" s="55"/>
      <c r="AP669" s="55"/>
      <c r="AQ669" s="55"/>
      <c r="AR669" s="55"/>
      <c r="AS669" s="57"/>
      <c r="AT669" s="55"/>
      <c r="AU669" s="58"/>
    </row>
    <row r="670" spans="27:47" ht="15.75" customHeight="1" x14ac:dyDescent="0.2">
      <c r="AA670" s="8"/>
      <c r="AB670" s="55"/>
      <c r="AC670" s="55"/>
      <c r="AD670" s="56"/>
      <c r="AE670" s="55"/>
      <c r="AF670" s="56"/>
      <c r="AG670" s="56"/>
      <c r="AH670" s="56"/>
      <c r="AI670" s="56"/>
      <c r="AJ670" s="56"/>
      <c r="AK670" s="55"/>
      <c r="AL670" s="55"/>
      <c r="AM670" s="55"/>
      <c r="AN670" s="55"/>
      <c r="AO670" s="55"/>
      <c r="AP670" s="55"/>
      <c r="AQ670" s="55"/>
      <c r="AR670" s="55"/>
      <c r="AS670" s="57"/>
      <c r="AT670" s="55"/>
      <c r="AU670" s="58"/>
    </row>
    <row r="671" spans="27:47" ht="15.75" customHeight="1" x14ac:dyDescent="0.2">
      <c r="AA671" s="8"/>
      <c r="AB671" s="55"/>
      <c r="AC671" s="55"/>
      <c r="AD671" s="56"/>
      <c r="AE671" s="55"/>
      <c r="AF671" s="56"/>
      <c r="AG671" s="56"/>
      <c r="AH671" s="56"/>
      <c r="AI671" s="56"/>
      <c r="AJ671" s="56"/>
      <c r="AK671" s="55"/>
      <c r="AL671" s="55"/>
      <c r="AM671" s="55"/>
      <c r="AN671" s="55"/>
      <c r="AO671" s="55"/>
      <c r="AP671" s="55"/>
      <c r="AQ671" s="55"/>
      <c r="AR671" s="55"/>
      <c r="AS671" s="57"/>
      <c r="AT671" s="55"/>
      <c r="AU671" s="58"/>
    </row>
    <row r="672" spans="27:47" ht="15.75" customHeight="1" x14ac:dyDescent="0.2">
      <c r="AA672" s="8"/>
      <c r="AB672" s="55"/>
      <c r="AC672" s="55"/>
      <c r="AD672" s="56"/>
      <c r="AE672" s="55"/>
      <c r="AF672" s="56"/>
      <c r="AG672" s="56"/>
      <c r="AH672" s="56"/>
      <c r="AI672" s="56"/>
      <c r="AJ672" s="56"/>
      <c r="AK672" s="55"/>
      <c r="AL672" s="55"/>
      <c r="AM672" s="55"/>
      <c r="AN672" s="55"/>
      <c r="AO672" s="55"/>
      <c r="AP672" s="55"/>
      <c r="AQ672" s="55"/>
      <c r="AR672" s="55"/>
      <c r="AS672" s="57"/>
      <c r="AT672" s="55"/>
      <c r="AU672" s="58"/>
    </row>
    <row r="673" spans="27:47" ht="15.75" customHeight="1" x14ac:dyDescent="0.2">
      <c r="AA673" s="8"/>
      <c r="AB673" s="55"/>
      <c r="AC673" s="55"/>
      <c r="AD673" s="56"/>
      <c r="AE673" s="55"/>
      <c r="AF673" s="56"/>
      <c r="AG673" s="56"/>
      <c r="AH673" s="56"/>
      <c r="AI673" s="56"/>
      <c r="AJ673" s="56"/>
      <c r="AK673" s="55"/>
      <c r="AL673" s="55"/>
      <c r="AM673" s="55"/>
      <c r="AN673" s="55"/>
      <c r="AO673" s="55"/>
      <c r="AP673" s="55"/>
      <c r="AQ673" s="55"/>
      <c r="AR673" s="55"/>
      <c r="AS673" s="57"/>
      <c r="AT673" s="55"/>
      <c r="AU673" s="58"/>
    </row>
    <row r="674" spans="27:47" ht="15.75" customHeight="1" x14ac:dyDescent="0.2">
      <c r="AA674" s="8"/>
      <c r="AB674" s="55"/>
      <c r="AC674" s="55"/>
      <c r="AD674" s="56"/>
      <c r="AE674" s="55"/>
      <c r="AF674" s="56"/>
      <c r="AG674" s="56"/>
      <c r="AH674" s="56"/>
      <c r="AI674" s="56"/>
      <c r="AJ674" s="56"/>
      <c r="AK674" s="55"/>
      <c r="AL674" s="55"/>
      <c r="AM674" s="55"/>
      <c r="AN674" s="55"/>
      <c r="AO674" s="55"/>
      <c r="AP674" s="55"/>
      <c r="AQ674" s="55"/>
      <c r="AR674" s="55"/>
      <c r="AS674" s="57"/>
      <c r="AT674" s="55"/>
      <c r="AU674" s="58"/>
    </row>
    <row r="675" spans="27:47" ht="15.75" customHeight="1" x14ac:dyDescent="0.2">
      <c r="AA675" s="8"/>
      <c r="AB675" s="55"/>
      <c r="AC675" s="55"/>
      <c r="AD675" s="56"/>
      <c r="AE675" s="55"/>
      <c r="AF675" s="56"/>
      <c r="AG675" s="56"/>
      <c r="AH675" s="56"/>
      <c r="AI675" s="56"/>
      <c r="AJ675" s="56"/>
      <c r="AK675" s="55"/>
      <c r="AL675" s="55"/>
      <c r="AM675" s="55"/>
      <c r="AN675" s="55"/>
      <c r="AO675" s="55"/>
      <c r="AP675" s="55"/>
      <c r="AQ675" s="55"/>
      <c r="AR675" s="55"/>
      <c r="AS675" s="57"/>
      <c r="AT675" s="55"/>
      <c r="AU675" s="58"/>
    </row>
    <row r="676" spans="27:47" ht="15.75" customHeight="1" x14ac:dyDescent="0.2">
      <c r="AA676" s="8"/>
      <c r="AB676" s="55"/>
      <c r="AC676" s="55"/>
      <c r="AD676" s="56"/>
      <c r="AE676" s="55"/>
      <c r="AF676" s="56"/>
      <c r="AG676" s="56"/>
      <c r="AH676" s="56"/>
      <c r="AI676" s="56"/>
      <c r="AJ676" s="56"/>
      <c r="AK676" s="55"/>
      <c r="AL676" s="55"/>
      <c r="AM676" s="55"/>
      <c r="AN676" s="55"/>
      <c r="AO676" s="55"/>
      <c r="AP676" s="55"/>
      <c r="AQ676" s="55"/>
      <c r="AR676" s="55"/>
      <c r="AS676" s="57"/>
      <c r="AT676" s="55"/>
      <c r="AU676" s="58"/>
    </row>
    <row r="677" spans="27:47" ht="15.75" customHeight="1" x14ac:dyDescent="0.2">
      <c r="AA677" s="8"/>
      <c r="AB677" s="55"/>
      <c r="AC677" s="55"/>
      <c r="AD677" s="56"/>
      <c r="AE677" s="55"/>
      <c r="AF677" s="56"/>
      <c r="AG677" s="56"/>
      <c r="AH677" s="56"/>
      <c r="AI677" s="56"/>
      <c r="AJ677" s="56"/>
      <c r="AK677" s="55"/>
      <c r="AL677" s="55"/>
      <c r="AM677" s="55"/>
      <c r="AN677" s="55"/>
      <c r="AO677" s="55"/>
      <c r="AP677" s="55"/>
      <c r="AQ677" s="55"/>
      <c r="AR677" s="55"/>
      <c r="AS677" s="57"/>
      <c r="AT677" s="55"/>
      <c r="AU677" s="58"/>
    </row>
    <row r="678" spans="27:47" ht="15.75" customHeight="1" x14ac:dyDescent="0.2">
      <c r="AA678" s="8"/>
      <c r="AB678" s="55"/>
      <c r="AC678" s="55"/>
      <c r="AD678" s="56"/>
      <c r="AE678" s="55"/>
      <c r="AF678" s="56"/>
      <c r="AG678" s="56"/>
      <c r="AH678" s="56"/>
      <c r="AI678" s="56"/>
      <c r="AJ678" s="56"/>
      <c r="AK678" s="55"/>
      <c r="AL678" s="55"/>
      <c r="AM678" s="55"/>
      <c r="AN678" s="55"/>
      <c r="AO678" s="55"/>
      <c r="AP678" s="55"/>
      <c r="AQ678" s="55"/>
      <c r="AR678" s="55"/>
      <c r="AS678" s="57"/>
      <c r="AT678" s="55"/>
      <c r="AU678" s="58"/>
    </row>
    <row r="679" spans="27:47" ht="15.75" customHeight="1" x14ac:dyDescent="0.2">
      <c r="AA679" s="8"/>
      <c r="AB679" s="55"/>
      <c r="AC679" s="55"/>
      <c r="AD679" s="56"/>
      <c r="AE679" s="55"/>
      <c r="AF679" s="56"/>
      <c r="AG679" s="56"/>
      <c r="AH679" s="56"/>
      <c r="AI679" s="56"/>
      <c r="AJ679" s="56"/>
      <c r="AK679" s="55"/>
      <c r="AL679" s="55"/>
      <c r="AM679" s="55"/>
      <c r="AN679" s="55"/>
      <c r="AO679" s="55"/>
      <c r="AP679" s="55"/>
      <c r="AQ679" s="55"/>
      <c r="AR679" s="55"/>
      <c r="AS679" s="57"/>
      <c r="AT679" s="55"/>
      <c r="AU679" s="58"/>
    </row>
    <row r="680" spans="27:47" ht="15.75" customHeight="1" x14ac:dyDescent="0.2">
      <c r="AA680" s="8"/>
      <c r="AB680" s="55"/>
      <c r="AC680" s="55"/>
      <c r="AD680" s="56"/>
      <c r="AE680" s="55"/>
      <c r="AF680" s="56"/>
      <c r="AG680" s="56"/>
      <c r="AH680" s="56"/>
      <c r="AI680" s="56"/>
      <c r="AJ680" s="56"/>
      <c r="AK680" s="55"/>
      <c r="AL680" s="55"/>
      <c r="AM680" s="55"/>
      <c r="AN680" s="55"/>
      <c r="AO680" s="55"/>
      <c r="AP680" s="55"/>
      <c r="AQ680" s="55"/>
      <c r="AR680" s="55"/>
      <c r="AS680" s="57"/>
      <c r="AT680" s="55"/>
      <c r="AU680" s="58"/>
    </row>
    <row r="681" spans="27:47" ht="15.75" customHeight="1" x14ac:dyDescent="0.2">
      <c r="AA681" s="8"/>
      <c r="AB681" s="55"/>
      <c r="AC681" s="55"/>
      <c r="AD681" s="56"/>
      <c r="AE681" s="55"/>
      <c r="AF681" s="56"/>
      <c r="AG681" s="56"/>
      <c r="AH681" s="56"/>
      <c r="AI681" s="56"/>
      <c r="AJ681" s="56"/>
      <c r="AK681" s="55"/>
      <c r="AL681" s="55"/>
      <c r="AM681" s="55"/>
      <c r="AN681" s="55"/>
      <c r="AO681" s="55"/>
      <c r="AP681" s="55"/>
      <c r="AQ681" s="55"/>
      <c r="AR681" s="55"/>
      <c r="AS681" s="57"/>
      <c r="AT681" s="55"/>
      <c r="AU681" s="58"/>
    </row>
    <row r="682" spans="27:47" ht="15.75" customHeight="1" x14ac:dyDescent="0.2">
      <c r="AA682" s="8"/>
      <c r="AB682" s="55"/>
      <c r="AC682" s="55"/>
      <c r="AD682" s="56"/>
      <c r="AE682" s="55"/>
      <c r="AF682" s="56"/>
      <c r="AG682" s="56"/>
      <c r="AH682" s="56"/>
      <c r="AI682" s="56"/>
      <c r="AJ682" s="56"/>
      <c r="AK682" s="55"/>
      <c r="AL682" s="55"/>
      <c r="AM682" s="55"/>
      <c r="AN682" s="55"/>
      <c r="AO682" s="55"/>
      <c r="AP682" s="55"/>
      <c r="AQ682" s="55"/>
      <c r="AR682" s="55"/>
      <c r="AS682" s="57"/>
      <c r="AT682" s="55"/>
      <c r="AU682" s="58"/>
    </row>
    <row r="683" spans="27:47" ht="15.75" customHeight="1" x14ac:dyDescent="0.2">
      <c r="AA683" s="8"/>
      <c r="AB683" s="55"/>
      <c r="AC683" s="55"/>
      <c r="AD683" s="56"/>
      <c r="AE683" s="55"/>
      <c r="AF683" s="56"/>
      <c r="AG683" s="56"/>
      <c r="AH683" s="56"/>
      <c r="AI683" s="56"/>
      <c r="AJ683" s="56"/>
      <c r="AK683" s="55"/>
      <c r="AL683" s="55"/>
      <c r="AM683" s="55"/>
      <c r="AN683" s="55"/>
      <c r="AO683" s="55"/>
      <c r="AP683" s="55"/>
      <c r="AQ683" s="55"/>
      <c r="AR683" s="55"/>
      <c r="AS683" s="57"/>
      <c r="AT683" s="55"/>
      <c r="AU683" s="58"/>
    </row>
    <row r="684" spans="27:47" ht="15.75" customHeight="1" x14ac:dyDescent="0.2">
      <c r="AA684" s="8"/>
      <c r="AB684" s="55"/>
      <c r="AC684" s="55"/>
      <c r="AD684" s="56"/>
      <c r="AE684" s="55"/>
      <c r="AF684" s="56"/>
      <c r="AG684" s="56"/>
      <c r="AH684" s="56"/>
      <c r="AI684" s="56"/>
      <c r="AJ684" s="56"/>
      <c r="AK684" s="55"/>
      <c r="AL684" s="55"/>
      <c r="AM684" s="55"/>
      <c r="AN684" s="55"/>
      <c r="AO684" s="55"/>
      <c r="AP684" s="55"/>
      <c r="AQ684" s="55"/>
      <c r="AR684" s="55"/>
      <c r="AS684" s="57"/>
      <c r="AT684" s="55"/>
      <c r="AU684" s="58"/>
    </row>
    <row r="685" spans="27:47" ht="15.75" customHeight="1" x14ac:dyDescent="0.2">
      <c r="AA685" s="8"/>
      <c r="AB685" s="55"/>
      <c r="AC685" s="55"/>
      <c r="AD685" s="56"/>
      <c r="AE685" s="55"/>
      <c r="AF685" s="56"/>
      <c r="AG685" s="56"/>
      <c r="AH685" s="56"/>
      <c r="AI685" s="56"/>
      <c r="AJ685" s="56"/>
      <c r="AK685" s="55"/>
      <c r="AL685" s="55"/>
      <c r="AM685" s="55"/>
      <c r="AN685" s="55"/>
      <c r="AO685" s="55"/>
      <c r="AP685" s="55"/>
      <c r="AQ685" s="55"/>
      <c r="AR685" s="55"/>
      <c r="AS685" s="57"/>
      <c r="AT685" s="55"/>
      <c r="AU685" s="58"/>
    </row>
    <row r="686" spans="27:47" ht="15.75" customHeight="1" x14ac:dyDescent="0.2">
      <c r="AA686" s="8"/>
      <c r="AB686" s="55"/>
      <c r="AC686" s="55"/>
      <c r="AD686" s="56"/>
      <c r="AE686" s="55"/>
      <c r="AF686" s="56"/>
      <c r="AG686" s="56"/>
      <c r="AH686" s="56"/>
      <c r="AI686" s="56"/>
      <c r="AJ686" s="56"/>
      <c r="AK686" s="55"/>
      <c r="AL686" s="55"/>
      <c r="AM686" s="55"/>
      <c r="AN686" s="55"/>
      <c r="AO686" s="55"/>
      <c r="AP686" s="55"/>
      <c r="AQ686" s="55"/>
      <c r="AR686" s="55"/>
      <c r="AS686" s="57"/>
      <c r="AT686" s="55"/>
      <c r="AU686" s="58"/>
    </row>
    <row r="687" spans="27:47" ht="15.75" customHeight="1" x14ac:dyDescent="0.2">
      <c r="AA687" s="8"/>
      <c r="AB687" s="55"/>
      <c r="AC687" s="55"/>
      <c r="AD687" s="56"/>
      <c r="AE687" s="55"/>
      <c r="AF687" s="56"/>
      <c r="AG687" s="56"/>
      <c r="AH687" s="56"/>
      <c r="AI687" s="56"/>
      <c r="AJ687" s="56"/>
      <c r="AK687" s="55"/>
      <c r="AL687" s="55"/>
      <c r="AM687" s="55"/>
      <c r="AN687" s="55"/>
      <c r="AO687" s="55"/>
      <c r="AP687" s="55"/>
      <c r="AQ687" s="55"/>
      <c r="AR687" s="55"/>
      <c r="AS687" s="57"/>
      <c r="AT687" s="55"/>
      <c r="AU687" s="58"/>
    </row>
    <row r="688" spans="27:47" ht="15.75" customHeight="1" x14ac:dyDescent="0.2">
      <c r="AA688" s="8"/>
      <c r="AB688" s="55"/>
      <c r="AC688" s="55"/>
      <c r="AD688" s="56"/>
      <c r="AE688" s="55"/>
      <c r="AF688" s="56"/>
      <c r="AG688" s="56"/>
      <c r="AH688" s="56"/>
      <c r="AI688" s="56"/>
      <c r="AJ688" s="56"/>
      <c r="AK688" s="55"/>
      <c r="AL688" s="55"/>
      <c r="AM688" s="55"/>
      <c r="AN688" s="55"/>
      <c r="AO688" s="55"/>
      <c r="AP688" s="55"/>
      <c r="AQ688" s="55"/>
      <c r="AR688" s="55"/>
      <c r="AS688" s="57"/>
      <c r="AT688" s="55"/>
      <c r="AU688" s="58"/>
    </row>
    <row r="689" spans="27:47" ht="15.75" customHeight="1" x14ac:dyDescent="0.2">
      <c r="AA689" s="8"/>
      <c r="AB689" s="55"/>
      <c r="AC689" s="55"/>
      <c r="AD689" s="56"/>
      <c r="AE689" s="55"/>
      <c r="AF689" s="56"/>
      <c r="AG689" s="56"/>
      <c r="AH689" s="56"/>
      <c r="AI689" s="56"/>
      <c r="AJ689" s="56"/>
      <c r="AK689" s="55"/>
      <c r="AL689" s="55"/>
      <c r="AM689" s="55"/>
      <c r="AN689" s="55"/>
      <c r="AO689" s="55"/>
      <c r="AP689" s="55"/>
      <c r="AQ689" s="55"/>
      <c r="AR689" s="55"/>
      <c r="AS689" s="57"/>
      <c r="AT689" s="55"/>
      <c r="AU689" s="58"/>
    </row>
    <row r="690" spans="27:47" ht="15.75" customHeight="1" x14ac:dyDescent="0.2">
      <c r="AA690" s="8"/>
      <c r="AB690" s="55"/>
      <c r="AC690" s="55"/>
      <c r="AD690" s="56"/>
      <c r="AE690" s="55"/>
      <c r="AF690" s="56"/>
      <c r="AG690" s="56"/>
      <c r="AH690" s="56"/>
      <c r="AI690" s="56"/>
      <c r="AJ690" s="56"/>
      <c r="AK690" s="55"/>
      <c r="AL690" s="55"/>
      <c r="AM690" s="55"/>
      <c r="AN690" s="55"/>
      <c r="AO690" s="55"/>
      <c r="AP690" s="55"/>
      <c r="AQ690" s="55"/>
      <c r="AR690" s="55"/>
      <c r="AS690" s="57"/>
      <c r="AT690" s="55"/>
      <c r="AU690" s="58"/>
    </row>
    <row r="691" spans="27:47" ht="15.75" customHeight="1" x14ac:dyDescent="0.2">
      <c r="AA691" s="8"/>
      <c r="AB691" s="55"/>
      <c r="AC691" s="55"/>
      <c r="AD691" s="56"/>
      <c r="AE691" s="55"/>
      <c r="AF691" s="56"/>
      <c r="AG691" s="56"/>
      <c r="AH691" s="56"/>
      <c r="AI691" s="56"/>
      <c r="AJ691" s="56"/>
      <c r="AK691" s="55"/>
      <c r="AL691" s="55"/>
      <c r="AM691" s="55"/>
      <c r="AN691" s="55"/>
      <c r="AO691" s="55"/>
      <c r="AP691" s="55"/>
      <c r="AQ691" s="55"/>
      <c r="AR691" s="55"/>
      <c r="AS691" s="57"/>
      <c r="AT691" s="55"/>
      <c r="AU691" s="58"/>
    </row>
    <row r="692" spans="27:47" ht="15.75" customHeight="1" x14ac:dyDescent="0.2">
      <c r="AA692" s="8"/>
      <c r="AB692" s="55"/>
      <c r="AC692" s="55"/>
      <c r="AD692" s="56"/>
      <c r="AE692" s="55"/>
      <c r="AF692" s="56"/>
      <c r="AG692" s="56"/>
      <c r="AH692" s="56"/>
      <c r="AI692" s="56"/>
      <c r="AJ692" s="56"/>
      <c r="AK692" s="55"/>
      <c r="AL692" s="55"/>
      <c r="AM692" s="55"/>
      <c r="AN692" s="55"/>
      <c r="AO692" s="55"/>
      <c r="AP692" s="55"/>
      <c r="AQ692" s="55"/>
      <c r="AR692" s="55"/>
      <c r="AS692" s="57"/>
      <c r="AT692" s="55"/>
      <c r="AU692" s="58"/>
    </row>
    <row r="693" spans="27:47" ht="15.75" customHeight="1" x14ac:dyDescent="0.2">
      <c r="AA693" s="8"/>
      <c r="AB693" s="55"/>
      <c r="AC693" s="55"/>
      <c r="AD693" s="56"/>
      <c r="AE693" s="55"/>
      <c r="AF693" s="56"/>
      <c r="AG693" s="56"/>
      <c r="AH693" s="56"/>
      <c r="AI693" s="56"/>
      <c r="AJ693" s="56"/>
      <c r="AK693" s="55"/>
      <c r="AL693" s="55"/>
      <c r="AM693" s="55"/>
      <c r="AN693" s="55"/>
      <c r="AO693" s="55"/>
      <c r="AP693" s="55"/>
      <c r="AQ693" s="55"/>
      <c r="AR693" s="55"/>
      <c r="AS693" s="57"/>
      <c r="AT693" s="55"/>
      <c r="AU693" s="58"/>
    </row>
    <row r="694" spans="27:47" ht="15.75" customHeight="1" x14ac:dyDescent="0.2">
      <c r="AA694" s="8"/>
      <c r="AB694" s="55"/>
      <c r="AC694" s="55"/>
      <c r="AD694" s="56"/>
      <c r="AE694" s="55"/>
      <c r="AF694" s="56"/>
      <c r="AG694" s="56"/>
      <c r="AH694" s="56"/>
      <c r="AI694" s="56"/>
      <c r="AJ694" s="56"/>
      <c r="AK694" s="55"/>
      <c r="AL694" s="55"/>
      <c r="AM694" s="55"/>
      <c r="AN694" s="55"/>
      <c r="AO694" s="55"/>
      <c r="AP694" s="55"/>
      <c r="AQ694" s="55"/>
      <c r="AR694" s="55"/>
      <c r="AS694" s="57"/>
      <c r="AT694" s="55"/>
      <c r="AU694" s="58"/>
    </row>
    <row r="695" spans="27:47" ht="15.75" customHeight="1" x14ac:dyDescent="0.2">
      <c r="AA695" s="8"/>
      <c r="AB695" s="55"/>
      <c r="AC695" s="55"/>
      <c r="AD695" s="56"/>
      <c r="AE695" s="55"/>
      <c r="AF695" s="56"/>
      <c r="AG695" s="56"/>
      <c r="AH695" s="56"/>
      <c r="AI695" s="56"/>
      <c r="AJ695" s="56"/>
      <c r="AK695" s="55"/>
      <c r="AL695" s="55"/>
      <c r="AM695" s="55"/>
      <c r="AN695" s="55"/>
      <c r="AO695" s="55"/>
      <c r="AP695" s="55"/>
      <c r="AQ695" s="55"/>
      <c r="AR695" s="55"/>
      <c r="AS695" s="57"/>
      <c r="AT695" s="55"/>
      <c r="AU695" s="58"/>
    </row>
    <row r="696" spans="27:47" ht="15.75" customHeight="1" x14ac:dyDescent="0.2">
      <c r="AA696" s="8"/>
      <c r="AB696" s="55"/>
      <c r="AC696" s="55"/>
      <c r="AD696" s="56"/>
      <c r="AE696" s="55"/>
      <c r="AF696" s="56"/>
      <c r="AG696" s="56"/>
      <c r="AH696" s="56"/>
      <c r="AI696" s="56"/>
      <c r="AJ696" s="56"/>
      <c r="AK696" s="55"/>
      <c r="AL696" s="55"/>
      <c r="AM696" s="55"/>
      <c r="AN696" s="55"/>
      <c r="AO696" s="55"/>
      <c r="AP696" s="55"/>
      <c r="AQ696" s="55"/>
      <c r="AR696" s="55"/>
      <c r="AS696" s="57"/>
      <c r="AT696" s="55"/>
      <c r="AU696" s="58"/>
    </row>
    <row r="697" spans="27:47" ht="15.75" customHeight="1" x14ac:dyDescent="0.2">
      <c r="AA697" s="8"/>
      <c r="AB697" s="55"/>
      <c r="AC697" s="55"/>
      <c r="AD697" s="56"/>
      <c r="AE697" s="55"/>
      <c r="AF697" s="56"/>
      <c r="AG697" s="56"/>
      <c r="AH697" s="56"/>
      <c r="AI697" s="56"/>
      <c r="AJ697" s="56"/>
      <c r="AK697" s="55"/>
      <c r="AL697" s="55"/>
      <c r="AM697" s="55"/>
      <c r="AN697" s="55"/>
      <c r="AO697" s="55"/>
      <c r="AP697" s="55"/>
      <c r="AQ697" s="55"/>
      <c r="AR697" s="55"/>
      <c r="AS697" s="57"/>
      <c r="AT697" s="55"/>
      <c r="AU697" s="58"/>
    </row>
    <row r="698" spans="27:47" ht="15.75" customHeight="1" x14ac:dyDescent="0.2">
      <c r="AA698" s="8"/>
      <c r="AB698" s="55"/>
      <c r="AC698" s="55"/>
      <c r="AD698" s="56"/>
      <c r="AE698" s="55"/>
      <c r="AF698" s="56"/>
      <c r="AG698" s="56"/>
      <c r="AH698" s="56"/>
      <c r="AI698" s="56"/>
      <c r="AJ698" s="56"/>
      <c r="AK698" s="55"/>
      <c r="AL698" s="55"/>
      <c r="AM698" s="55"/>
      <c r="AN698" s="55"/>
      <c r="AO698" s="55"/>
      <c r="AP698" s="55"/>
      <c r="AQ698" s="55"/>
      <c r="AR698" s="55"/>
      <c r="AS698" s="57"/>
      <c r="AT698" s="55"/>
      <c r="AU698" s="58"/>
    </row>
    <row r="699" spans="27:47" ht="15.75" customHeight="1" x14ac:dyDescent="0.2">
      <c r="AA699" s="8"/>
      <c r="AB699" s="55"/>
      <c r="AC699" s="55"/>
      <c r="AD699" s="56"/>
      <c r="AE699" s="55"/>
      <c r="AF699" s="56"/>
      <c r="AG699" s="56"/>
      <c r="AH699" s="56"/>
      <c r="AI699" s="56"/>
      <c r="AJ699" s="56"/>
      <c r="AK699" s="55"/>
      <c r="AL699" s="55"/>
      <c r="AM699" s="55"/>
      <c r="AN699" s="55"/>
      <c r="AO699" s="55"/>
      <c r="AP699" s="55"/>
      <c r="AQ699" s="55"/>
      <c r="AR699" s="55"/>
      <c r="AS699" s="57"/>
      <c r="AT699" s="55"/>
      <c r="AU699" s="58"/>
    </row>
    <row r="700" spans="27:47" ht="15.75" customHeight="1" x14ac:dyDescent="0.2">
      <c r="AA700" s="8"/>
      <c r="AB700" s="55"/>
      <c r="AC700" s="55"/>
      <c r="AD700" s="56"/>
      <c r="AE700" s="55"/>
      <c r="AF700" s="56"/>
      <c r="AG700" s="56"/>
      <c r="AH700" s="56"/>
      <c r="AI700" s="56"/>
      <c r="AJ700" s="56"/>
      <c r="AK700" s="55"/>
      <c r="AL700" s="55"/>
      <c r="AM700" s="55"/>
      <c r="AN700" s="55"/>
      <c r="AO700" s="55"/>
      <c r="AP700" s="55"/>
      <c r="AQ700" s="55"/>
      <c r="AR700" s="55"/>
      <c r="AS700" s="57"/>
      <c r="AT700" s="55"/>
      <c r="AU700" s="58"/>
    </row>
    <row r="701" spans="27:47" ht="15.75" customHeight="1" x14ac:dyDescent="0.2">
      <c r="AA701" s="8"/>
      <c r="AB701" s="55"/>
      <c r="AC701" s="55"/>
      <c r="AD701" s="56"/>
      <c r="AE701" s="55"/>
      <c r="AF701" s="56"/>
      <c r="AG701" s="56"/>
      <c r="AH701" s="56"/>
      <c r="AI701" s="56"/>
      <c r="AJ701" s="56"/>
      <c r="AK701" s="55"/>
      <c r="AL701" s="55"/>
      <c r="AM701" s="55"/>
      <c r="AN701" s="55"/>
      <c r="AO701" s="55"/>
      <c r="AP701" s="55"/>
      <c r="AQ701" s="55"/>
      <c r="AR701" s="55"/>
      <c r="AS701" s="57"/>
      <c r="AT701" s="55"/>
      <c r="AU701" s="58"/>
    </row>
    <row r="702" spans="27:47" ht="15.75" customHeight="1" x14ac:dyDescent="0.2">
      <c r="AA702" s="8"/>
      <c r="AB702" s="55"/>
      <c r="AC702" s="55"/>
      <c r="AD702" s="56"/>
      <c r="AE702" s="55"/>
      <c r="AF702" s="56"/>
      <c r="AG702" s="56"/>
      <c r="AH702" s="56"/>
      <c r="AI702" s="56"/>
      <c r="AJ702" s="56"/>
      <c r="AK702" s="55"/>
      <c r="AL702" s="55"/>
      <c r="AM702" s="55"/>
      <c r="AN702" s="55"/>
      <c r="AO702" s="55"/>
      <c r="AP702" s="55"/>
      <c r="AQ702" s="55"/>
      <c r="AR702" s="55"/>
      <c r="AS702" s="57"/>
      <c r="AT702" s="55"/>
      <c r="AU702" s="58"/>
    </row>
    <row r="703" spans="27:47" ht="15.75" customHeight="1" x14ac:dyDescent="0.2">
      <c r="AA703" s="8"/>
      <c r="AB703" s="55"/>
      <c r="AC703" s="55"/>
      <c r="AD703" s="56"/>
      <c r="AE703" s="55"/>
      <c r="AF703" s="56"/>
      <c r="AG703" s="56"/>
      <c r="AH703" s="56"/>
      <c r="AI703" s="56"/>
      <c r="AJ703" s="56"/>
      <c r="AK703" s="55"/>
      <c r="AL703" s="55"/>
      <c r="AM703" s="55"/>
      <c r="AN703" s="55"/>
      <c r="AO703" s="55"/>
      <c r="AP703" s="55"/>
      <c r="AQ703" s="55"/>
      <c r="AR703" s="55"/>
      <c r="AS703" s="57"/>
      <c r="AT703" s="55"/>
      <c r="AU703" s="58"/>
    </row>
    <row r="704" spans="27:47" ht="15.75" customHeight="1" x14ac:dyDescent="0.2">
      <c r="AA704" s="8"/>
      <c r="AB704" s="55"/>
      <c r="AC704" s="55"/>
      <c r="AD704" s="56"/>
      <c r="AE704" s="55"/>
      <c r="AF704" s="56"/>
      <c r="AG704" s="56"/>
      <c r="AH704" s="56"/>
      <c r="AI704" s="56"/>
      <c r="AJ704" s="56"/>
      <c r="AK704" s="55"/>
      <c r="AL704" s="55"/>
      <c r="AM704" s="55"/>
      <c r="AN704" s="55"/>
      <c r="AO704" s="55"/>
      <c r="AP704" s="55"/>
      <c r="AQ704" s="55"/>
      <c r="AR704" s="55"/>
      <c r="AS704" s="57"/>
      <c r="AT704" s="55"/>
      <c r="AU704" s="58"/>
    </row>
    <row r="705" spans="27:47" ht="15.75" customHeight="1" x14ac:dyDescent="0.2">
      <c r="AA705" s="8"/>
      <c r="AB705" s="55"/>
      <c r="AC705" s="55"/>
      <c r="AD705" s="56"/>
      <c r="AE705" s="55"/>
      <c r="AF705" s="56"/>
      <c r="AG705" s="56"/>
      <c r="AH705" s="56"/>
      <c r="AI705" s="56"/>
      <c r="AJ705" s="56"/>
      <c r="AK705" s="55"/>
      <c r="AL705" s="55"/>
      <c r="AM705" s="55"/>
      <c r="AN705" s="55"/>
      <c r="AO705" s="55"/>
      <c r="AP705" s="55"/>
      <c r="AQ705" s="55"/>
      <c r="AR705" s="55"/>
      <c r="AS705" s="57"/>
      <c r="AT705" s="55"/>
      <c r="AU705" s="58"/>
    </row>
    <row r="706" spans="27:47" ht="15.75" customHeight="1" x14ac:dyDescent="0.2">
      <c r="AA706" s="8"/>
      <c r="AB706" s="55"/>
      <c r="AC706" s="55"/>
      <c r="AD706" s="56"/>
      <c r="AE706" s="55"/>
      <c r="AF706" s="56"/>
      <c r="AG706" s="56"/>
      <c r="AH706" s="56"/>
      <c r="AI706" s="56"/>
      <c r="AJ706" s="56"/>
      <c r="AK706" s="55"/>
      <c r="AL706" s="55"/>
      <c r="AM706" s="55"/>
      <c r="AN706" s="55"/>
      <c r="AO706" s="55"/>
      <c r="AP706" s="55"/>
      <c r="AQ706" s="55"/>
      <c r="AR706" s="55"/>
      <c r="AS706" s="57"/>
      <c r="AT706" s="55"/>
      <c r="AU706" s="58"/>
    </row>
    <row r="707" spans="27:47" ht="15.75" customHeight="1" x14ac:dyDescent="0.2">
      <c r="AA707" s="8"/>
      <c r="AB707" s="55"/>
      <c r="AC707" s="55"/>
      <c r="AD707" s="56"/>
      <c r="AE707" s="55"/>
      <c r="AF707" s="56"/>
      <c r="AG707" s="56"/>
      <c r="AH707" s="56"/>
      <c r="AI707" s="56"/>
      <c r="AJ707" s="56"/>
      <c r="AK707" s="55"/>
      <c r="AL707" s="55"/>
      <c r="AM707" s="55"/>
      <c r="AN707" s="55"/>
      <c r="AO707" s="55"/>
      <c r="AP707" s="55"/>
      <c r="AQ707" s="55"/>
      <c r="AR707" s="55"/>
      <c r="AS707" s="57"/>
      <c r="AT707" s="55"/>
      <c r="AU707" s="58"/>
    </row>
    <row r="708" spans="27:47" ht="15.75" customHeight="1" x14ac:dyDescent="0.2">
      <c r="AA708" s="8"/>
    </row>
    <row r="709" spans="27:47" ht="15.75" customHeight="1" x14ac:dyDescent="0.2">
      <c r="AA709" s="8"/>
    </row>
    <row r="710" spans="27:47" ht="15.75" customHeight="1" x14ac:dyDescent="0.2">
      <c r="AA710" s="8"/>
    </row>
    <row r="711" spans="27:47" ht="15.75" customHeight="1" x14ac:dyDescent="0.2">
      <c r="AA711" s="8"/>
    </row>
    <row r="712" spans="27:47" ht="15.75" customHeight="1" x14ac:dyDescent="0.2">
      <c r="AA712" s="8"/>
    </row>
    <row r="713" spans="27:47" ht="15.75" customHeight="1" x14ac:dyDescent="0.2">
      <c r="AA713" s="8"/>
    </row>
    <row r="714" spans="27:47" ht="15.75" customHeight="1" x14ac:dyDescent="0.2">
      <c r="AA714" s="8"/>
    </row>
    <row r="715" spans="27:47" ht="15.75" customHeight="1" x14ac:dyDescent="0.2">
      <c r="AA715" s="8"/>
    </row>
    <row r="716" spans="27:47" ht="15.75" customHeight="1" x14ac:dyDescent="0.2">
      <c r="AA716" s="8"/>
    </row>
    <row r="717" spans="27:47" ht="15.75" customHeight="1" x14ac:dyDescent="0.2">
      <c r="AA717" s="8"/>
    </row>
    <row r="718" spans="27:47" ht="15.75" customHeight="1" x14ac:dyDescent="0.2">
      <c r="AA718" s="8"/>
    </row>
    <row r="719" spans="27:47" ht="15.75" customHeight="1" x14ac:dyDescent="0.2">
      <c r="AA719" s="8"/>
    </row>
    <row r="720" spans="27:47" ht="15.75" customHeight="1" x14ac:dyDescent="0.2">
      <c r="AA720" s="8"/>
    </row>
    <row r="721" spans="27:27" ht="15.75" customHeight="1" x14ac:dyDescent="0.2">
      <c r="AA721" s="8"/>
    </row>
    <row r="722" spans="27:27" ht="15.75" customHeight="1" x14ac:dyDescent="0.2">
      <c r="AA722" s="8"/>
    </row>
    <row r="723" spans="27:27" ht="15.75" customHeight="1" x14ac:dyDescent="0.2">
      <c r="AA723" s="8"/>
    </row>
    <row r="724" spans="27:27" ht="15.75" customHeight="1" x14ac:dyDescent="0.2">
      <c r="AA724" s="8"/>
    </row>
    <row r="725" spans="27:27" ht="15.75" customHeight="1" x14ac:dyDescent="0.2">
      <c r="AA725" s="8"/>
    </row>
    <row r="726" spans="27:27" ht="15.75" customHeight="1" x14ac:dyDescent="0.2">
      <c r="AA726" s="8"/>
    </row>
    <row r="727" spans="27:27" ht="15.75" customHeight="1" x14ac:dyDescent="0.2">
      <c r="AA727" s="8"/>
    </row>
    <row r="728" spans="27:27" ht="15.75" customHeight="1" x14ac:dyDescent="0.2">
      <c r="AA728" s="8"/>
    </row>
    <row r="729" spans="27:27" ht="15.75" customHeight="1" x14ac:dyDescent="0.2">
      <c r="AA729" s="8"/>
    </row>
    <row r="730" spans="27:27" ht="15.75" customHeight="1" x14ac:dyDescent="0.2">
      <c r="AA730" s="8"/>
    </row>
    <row r="731" spans="27:27" ht="15.75" customHeight="1" x14ac:dyDescent="0.2">
      <c r="AA731" s="8"/>
    </row>
    <row r="732" spans="27:27" ht="15.75" customHeight="1" x14ac:dyDescent="0.2">
      <c r="AA732" s="8"/>
    </row>
    <row r="733" spans="27:27" ht="15.75" customHeight="1" x14ac:dyDescent="0.2">
      <c r="AA733" s="8"/>
    </row>
    <row r="734" spans="27:27" ht="15.75" customHeight="1" x14ac:dyDescent="0.2">
      <c r="AA734" s="8"/>
    </row>
    <row r="735" spans="27:27" ht="15.75" customHeight="1" x14ac:dyDescent="0.2">
      <c r="AA735" s="8"/>
    </row>
    <row r="736" spans="27:27" ht="15.75" customHeight="1" x14ac:dyDescent="0.2">
      <c r="AA736" s="8"/>
    </row>
    <row r="737" spans="27:27" ht="15.75" customHeight="1" x14ac:dyDescent="0.2">
      <c r="AA737" s="8"/>
    </row>
    <row r="738" spans="27:27" ht="15.75" customHeight="1" x14ac:dyDescent="0.2">
      <c r="AA738" s="8"/>
    </row>
    <row r="739" spans="27:27" ht="15.75" customHeight="1" x14ac:dyDescent="0.2">
      <c r="AA739" s="8"/>
    </row>
    <row r="740" spans="27:27" ht="15.75" customHeight="1" x14ac:dyDescent="0.2">
      <c r="AA740" s="8"/>
    </row>
    <row r="741" spans="27:27" ht="15.75" customHeight="1" x14ac:dyDescent="0.2">
      <c r="AA741" s="8"/>
    </row>
    <row r="742" spans="27:27" ht="15.75" customHeight="1" x14ac:dyDescent="0.2">
      <c r="AA742" s="8"/>
    </row>
    <row r="743" spans="27:27" ht="15.75" customHeight="1" x14ac:dyDescent="0.2">
      <c r="AA743" s="8"/>
    </row>
    <row r="744" spans="27:27" ht="15.75" customHeight="1" x14ac:dyDescent="0.2">
      <c r="AA744" s="8"/>
    </row>
    <row r="745" spans="27:27" ht="15.75" customHeight="1" x14ac:dyDescent="0.2">
      <c r="AA745" s="8"/>
    </row>
    <row r="746" spans="27:27" ht="15.75" customHeight="1" x14ac:dyDescent="0.2">
      <c r="AA746" s="8"/>
    </row>
    <row r="747" spans="27:27" ht="15.75" customHeight="1" x14ac:dyDescent="0.2">
      <c r="AA747" s="8"/>
    </row>
    <row r="748" spans="27:27" ht="15.75" customHeight="1" x14ac:dyDescent="0.2">
      <c r="AA748" s="8"/>
    </row>
    <row r="749" spans="27:27" ht="15.75" customHeight="1" x14ac:dyDescent="0.2">
      <c r="AA749" s="8"/>
    </row>
    <row r="750" spans="27:27" ht="15.75" customHeight="1" x14ac:dyDescent="0.2">
      <c r="AA750" s="8"/>
    </row>
    <row r="751" spans="27:27" ht="15.75" customHeight="1" x14ac:dyDescent="0.2">
      <c r="AA751" s="8"/>
    </row>
    <row r="752" spans="27:27" ht="15.75" customHeight="1" x14ac:dyDescent="0.2">
      <c r="AA752" s="8"/>
    </row>
    <row r="753" spans="27:27" ht="15.75" customHeight="1" x14ac:dyDescent="0.2">
      <c r="AA753" s="8"/>
    </row>
    <row r="754" spans="27:27" ht="15.75" customHeight="1" x14ac:dyDescent="0.2">
      <c r="AA754" s="8"/>
    </row>
    <row r="755" spans="27:27" ht="15.75" customHeight="1" x14ac:dyDescent="0.2">
      <c r="AA755" s="8"/>
    </row>
    <row r="756" spans="27:27" ht="15.75" customHeight="1" x14ac:dyDescent="0.2">
      <c r="AA756" s="8"/>
    </row>
    <row r="757" spans="27:27" ht="15.75" customHeight="1" x14ac:dyDescent="0.2">
      <c r="AA757" s="8"/>
    </row>
    <row r="758" spans="27:27" ht="15.75" customHeight="1" x14ac:dyDescent="0.2">
      <c r="AA758" s="8"/>
    </row>
    <row r="759" spans="27:27" ht="15.75" customHeight="1" x14ac:dyDescent="0.2">
      <c r="AA759" s="8"/>
    </row>
    <row r="760" spans="27:27" ht="15.75" customHeight="1" x14ac:dyDescent="0.2">
      <c r="AA760" s="8"/>
    </row>
    <row r="761" spans="27:27" ht="15.75" customHeight="1" x14ac:dyDescent="0.2">
      <c r="AA761" s="8"/>
    </row>
    <row r="762" spans="27:27" ht="15.75" customHeight="1" x14ac:dyDescent="0.2">
      <c r="AA762" s="8"/>
    </row>
    <row r="763" spans="27:27" ht="15.75" customHeight="1" x14ac:dyDescent="0.2">
      <c r="AA763" s="8"/>
    </row>
    <row r="764" spans="27:27" ht="15.75" customHeight="1" x14ac:dyDescent="0.2">
      <c r="AA764" s="8"/>
    </row>
    <row r="765" spans="27:27" ht="15.75" customHeight="1" x14ac:dyDescent="0.2">
      <c r="AA765" s="8"/>
    </row>
    <row r="766" spans="27:27" ht="15.75" customHeight="1" x14ac:dyDescent="0.2">
      <c r="AA766" s="8"/>
    </row>
    <row r="767" spans="27:27" ht="15.75" customHeight="1" x14ac:dyDescent="0.2">
      <c r="AA767" s="8"/>
    </row>
    <row r="768" spans="27:27" ht="15.75" customHeight="1" x14ac:dyDescent="0.2">
      <c r="AA768" s="8"/>
    </row>
    <row r="769" spans="27:27" ht="15.75" customHeight="1" x14ac:dyDescent="0.2">
      <c r="AA769" s="8"/>
    </row>
    <row r="770" spans="27:27" ht="15.75" customHeight="1" x14ac:dyDescent="0.2">
      <c r="AA770" s="8"/>
    </row>
    <row r="771" spans="27:27" ht="15.75" customHeight="1" x14ac:dyDescent="0.2">
      <c r="AA771" s="8"/>
    </row>
    <row r="772" spans="27:27" ht="15.75" customHeight="1" x14ac:dyDescent="0.2">
      <c r="AA772" s="8"/>
    </row>
    <row r="773" spans="27:27" ht="15.75" customHeight="1" x14ac:dyDescent="0.2">
      <c r="AA773" s="8"/>
    </row>
    <row r="774" spans="27:27" ht="15.75" customHeight="1" x14ac:dyDescent="0.2">
      <c r="AA774" s="8"/>
    </row>
    <row r="775" spans="27:27" ht="15.75" customHeight="1" x14ac:dyDescent="0.2">
      <c r="AA775" s="8"/>
    </row>
    <row r="776" spans="27:27" ht="15.75" customHeight="1" x14ac:dyDescent="0.2">
      <c r="AA776" s="8"/>
    </row>
    <row r="777" spans="27:27" ht="15.75" customHeight="1" x14ac:dyDescent="0.2">
      <c r="AA777" s="8"/>
    </row>
    <row r="778" spans="27:27" ht="15.75" customHeight="1" x14ac:dyDescent="0.2">
      <c r="AA778" s="8"/>
    </row>
    <row r="779" spans="27:27" ht="15.75" customHeight="1" x14ac:dyDescent="0.2">
      <c r="AA779" s="8"/>
    </row>
    <row r="780" spans="27:27" ht="15.75" customHeight="1" x14ac:dyDescent="0.2">
      <c r="AA780" s="8"/>
    </row>
    <row r="781" spans="27:27" ht="15.75" customHeight="1" x14ac:dyDescent="0.2">
      <c r="AA781" s="8"/>
    </row>
    <row r="782" spans="27:27" ht="15.75" customHeight="1" x14ac:dyDescent="0.2">
      <c r="AA782" s="8"/>
    </row>
    <row r="783" spans="27:27" ht="15.75" customHeight="1" x14ac:dyDescent="0.2">
      <c r="AA783" s="8"/>
    </row>
    <row r="784" spans="27:27" ht="15.75" customHeight="1" x14ac:dyDescent="0.2">
      <c r="AA784" s="8"/>
    </row>
    <row r="785" spans="27:27" ht="15.75" customHeight="1" x14ac:dyDescent="0.2">
      <c r="AA785" s="8"/>
    </row>
    <row r="786" spans="27:27" ht="15.75" customHeight="1" x14ac:dyDescent="0.2">
      <c r="AA786" s="8"/>
    </row>
    <row r="787" spans="27:27" ht="15.75" customHeight="1" x14ac:dyDescent="0.2">
      <c r="AA787" s="8"/>
    </row>
    <row r="788" spans="27:27" ht="15.75" customHeight="1" x14ac:dyDescent="0.2">
      <c r="AA788" s="8"/>
    </row>
    <row r="789" spans="27:27" ht="15.75" customHeight="1" x14ac:dyDescent="0.2">
      <c r="AA789" s="8"/>
    </row>
    <row r="790" spans="27:27" ht="15.75" customHeight="1" x14ac:dyDescent="0.2">
      <c r="AA790" s="8"/>
    </row>
    <row r="791" spans="27:27" ht="15.75" customHeight="1" x14ac:dyDescent="0.2">
      <c r="AA791" s="8"/>
    </row>
    <row r="792" spans="27:27" ht="15.75" customHeight="1" x14ac:dyDescent="0.2">
      <c r="AA792" s="8"/>
    </row>
    <row r="793" spans="27:27" ht="15.75" customHeight="1" x14ac:dyDescent="0.2">
      <c r="AA793" s="8"/>
    </row>
    <row r="794" spans="27:27" ht="15.75" customHeight="1" x14ac:dyDescent="0.2">
      <c r="AA794" s="8"/>
    </row>
    <row r="795" spans="27:27" ht="15.75" customHeight="1" x14ac:dyDescent="0.2">
      <c r="AA795" s="8"/>
    </row>
    <row r="796" spans="27:27" ht="15.75" customHeight="1" x14ac:dyDescent="0.2">
      <c r="AA796" s="8"/>
    </row>
    <row r="797" spans="27:27" ht="15.75" customHeight="1" x14ac:dyDescent="0.2">
      <c r="AA797" s="8"/>
    </row>
    <row r="798" spans="27:27" ht="15.75" customHeight="1" x14ac:dyDescent="0.2">
      <c r="AA798" s="8"/>
    </row>
    <row r="799" spans="27:27" ht="15.75" customHeight="1" x14ac:dyDescent="0.2">
      <c r="AA799" s="8"/>
    </row>
    <row r="800" spans="27:27" ht="15.75" customHeight="1" x14ac:dyDescent="0.2">
      <c r="AA800" s="8"/>
    </row>
    <row r="801" spans="27:27" ht="15.75" customHeight="1" x14ac:dyDescent="0.2">
      <c r="AA801" s="8"/>
    </row>
    <row r="802" spans="27:27" ht="15.75" customHeight="1" x14ac:dyDescent="0.2">
      <c r="AA802" s="8"/>
    </row>
    <row r="803" spans="27:27" ht="15.75" customHeight="1" x14ac:dyDescent="0.2">
      <c r="AA803" s="8"/>
    </row>
    <row r="804" spans="27:27" ht="15.75" customHeight="1" x14ac:dyDescent="0.2">
      <c r="AA804" s="8"/>
    </row>
    <row r="805" spans="27:27" ht="15.75" customHeight="1" x14ac:dyDescent="0.2">
      <c r="AA805" s="8"/>
    </row>
    <row r="806" spans="27:27" ht="15.75" customHeight="1" x14ac:dyDescent="0.2">
      <c r="AA806" s="8"/>
    </row>
    <row r="807" spans="27:27" ht="15.75" customHeight="1" x14ac:dyDescent="0.2">
      <c r="AA807" s="8"/>
    </row>
    <row r="808" spans="27:27" ht="15.75" customHeight="1" x14ac:dyDescent="0.2">
      <c r="AA808" s="8"/>
    </row>
    <row r="809" spans="27:27" ht="15.75" customHeight="1" x14ac:dyDescent="0.2">
      <c r="AA809" s="8"/>
    </row>
    <row r="810" spans="27:27" ht="15.75" customHeight="1" x14ac:dyDescent="0.2">
      <c r="AA810" s="8"/>
    </row>
    <row r="811" spans="27:27" ht="15.75" customHeight="1" x14ac:dyDescent="0.2">
      <c r="AA811" s="8"/>
    </row>
    <row r="812" spans="27:27" ht="15.75" customHeight="1" x14ac:dyDescent="0.2">
      <c r="AA812" s="8"/>
    </row>
    <row r="813" spans="27:27" ht="15.75" customHeight="1" x14ac:dyDescent="0.2">
      <c r="AA813" s="8"/>
    </row>
    <row r="814" spans="27:27" ht="15.75" customHeight="1" x14ac:dyDescent="0.2">
      <c r="AA814" s="8"/>
    </row>
    <row r="815" spans="27:27" ht="15.75" customHeight="1" x14ac:dyDescent="0.2">
      <c r="AA815" s="8"/>
    </row>
    <row r="816" spans="27:27" ht="15.75" customHeight="1" x14ac:dyDescent="0.2">
      <c r="AA816" s="8"/>
    </row>
    <row r="817" spans="27:27" ht="15.75" customHeight="1" x14ac:dyDescent="0.2">
      <c r="AA817" s="8"/>
    </row>
    <row r="818" spans="27:27" ht="15.75" customHeight="1" x14ac:dyDescent="0.2">
      <c r="AA818" s="8"/>
    </row>
    <row r="819" spans="27:27" ht="15.75" customHeight="1" x14ac:dyDescent="0.2">
      <c r="AA819" s="8"/>
    </row>
    <row r="820" spans="27:27" ht="15.75" customHeight="1" x14ac:dyDescent="0.2">
      <c r="AA820" s="8"/>
    </row>
    <row r="821" spans="27:27" ht="15.75" customHeight="1" x14ac:dyDescent="0.2">
      <c r="AA821" s="8"/>
    </row>
    <row r="822" spans="27:27" ht="15.75" customHeight="1" x14ac:dyDescent="0.2">
      <c r="AA822" s="8"/>
    </row>
    <row r="823" spans="27:27" ht="15.75" customHeight="1" x14ac:dyDescent="0.2">
      <c r="AA823" s="8"/>
    </row>
    <row r="824" spans="27:27" ht="15.75" customHeight="1" x14ac:dyDescent="0.2">
      <c r="AA824" s="8"/>
    </row>
    <row r="825" spans="27:27" ht="15.75" customHeight="1" x14ac:dyDescent="0.2">
      <c r="AA825" s="8"/>
    </row>
    <row r="826" spans="27:27" ht="15.75" customHeight="1" x14ac:dyDescent="0.2">
      <c r="AA826" s="8"/>
    </row>
    <row r="827" spans="27:27" ht="15.75" customHeight="1" x14ac:dyDescent="0.2">
      <c r="AA827" s="8"/>
    </row>
    <row r="828" spans="27:27" ht="15.75" customHeight="1" x14ac:dyDescent="0.2">
      <c r="AA828" s="8"/>
    </row>
    <row r="829" spans="27:27" ht="15.75" customHeight="1" x14ac:dyDescent="0.2">
      <c r="AA829" s="8"/>
    </row>
    <row r="830" spans="27:27" ht="15.75" customHeight="1" x14ac:dyDescent="0.2">
      <c r="AA830" s="8"/>
    </row>
    <row r="831" spans="27:27" ht="15.75" customHeight="1" x14ac:dyDescent="0.2">
      <c r="AA831" s="8"/>
    </row>
    <row r="832" spans="27:27" ht="15.75" customHeight="1" x14ac:dyDescent="0.2">
      <c r="AA832" s="8"/>
    </row>
    <row r="833" spans="27:27" ht="15.75" customHeight="1" x14ac:dyDescent="0.2">
      <c r="AA833" s="8"/>
    </row>
    <row r="834" spans="27:27" ht="15.75" customHeight="1" x14ac:dyDescent="0.2">
      <c r="AA834" s="8"/>
    </row>
    <row r="835" spans="27:27" ht="15.75" customHeight="1" x14ac:dyDescent="0.2">
      <c r="AA835" s="8"/>
    </row>
    <row r="836" spans="27:27" ht="15.75" customHeight="1" x14ac:dyDescent="0.2">
      <c r="AA836" s="8"/>
    </row>
    <row r="837" spans="27:27" ht="15.75" customHeight="1" x14ac:dyDescent="0.2">
      <c r="AA837" s="8"/>
    </row>
    <row r="838" spans="27:27" ht="15.75" customHeight="1" x14ac:dyDescent="0.2">
      <c r="AA838" s="8"/>
    </row>
    <row r="839" spans="27:27" ht="15.75" customHeight="1" x14ac:dyDescent="0.2">
      <c r="AA839" s="8"/>
    </row>
    <row r="840" spans="27:27" ht="15.75" customHeight="1" x14ac:dyDescent="0.2">
      <c r="AA840" s="8"/>
    </row>
    <row r="841" spans="27:27" ht="15.75" customHeight="1" x14ac:dyDescent="0.2">
      <c r="AA841" s="8"/>
    </row>
    <row r="842" spans="27:27" ht="15.75" customHeight="1" x14ac:dyDescent="0.2">
      <c r="AA842" s="8"/>
    </row>
    <row r="843" spans="27:27" ht="15.75" customHeight="1" x14ac:dyDescent="0.2">
      <c r="AA843" s="8"/>
    </row>
    <row r="844" spans="27:27" ht="15.75" customHeight="1" x14ac:dyDescent="0.2">
      <c r="AA844" s="8"/>
    </row>
    <row r="845" spans="27:27" ht="15.75" customHeight="1" x14ac:dyDescent="0.2">
      <c r="AA845" s="8"/>
    </row>
    <row r="846" spans="27:27" ht="15.75" customHeight="1" x14ac:dyDescent="0.2">
      <c r="AA846" s="8"/>
    </row>
    <row r="847" spans="27:27" ht="15.75" customHeight="1" x14ac:dyDescent="0.2">
      <c r="AA847" s="8"/>
    </row>
    <row r="848" spans="27:27" ht="15.75" customHeight="1" x14ac:dyDescent="0.2">
      <c r="AA848" s="8"/>
    </row>
    <row r="849" spans="27:27" ht="15.75" customHeight="1" x14ac:dyDescent="0.2">
      <c r="AA849" s="8"/>
    </row>
    <row r="850" spans="27:27" ht="15.75" customHeight="1" x14ac:dyDescent="0.2">
      <c r="AA850" s="8"/>
    </row>
    <row r="851" spans="27:27" ht="15.75" customHeight="1" x14ac:dyDescent="0.2">
      <c r="AA851" s="8"/>
    </row>
    <row r="852" spans="27:27" ht="15.75" customHeight="1" x14ac:dyDescent="0.2">
      <c r="AA852" s="8"/>
    </row>
    <row r="853" spans="27:27" ht="15.75" customHeight="1" x14ac:dyDescent="0.2">
      <c r="AA853" s="8"/>
    </row>
    <row r="854" spans="27:27" ht="15.75" customHeight="1" x14ac:dyDescent="0.2">
      <c r="AA854" s="8"/>
    </row>
    <row r="855" spans="27:27" ht="15.75" customHeight="1" x14ac:dyDescent="0.2">
      <c r="AA855" s="8"/>
    </row>
    <row r="856" spans="27:27" ht="15.75" customHeight="1" x14ac:dyDescent="0.2">
      <c r="AA856" s="8"/>
    </row>
    <row r="857" spans="27:27" ht="15.75" customHeight="1" x14ac:dyDescent="0.2">
      <c r="AA857" s="8"/>
    </row>
    <row r="858" spans="27:27" ht="15.75" customHeight="1" x14ac:dyDescent="0.2">
      <c r="AA858" s="8"/>
    </row>
    <row r="859" spans="27:27" ht="15.75" customHeight="1" x14ac:dyDescent="0.2">
      <c r="AA859" s="8"/>
    </row>
    <row r="860" spans="27:27" ht="15.75" customHeight="1" x14ac:dyDescent="0.2">
      <c r="AA860" s="8"/>
    </row>
    <row r="861" spans="27:27" ht="15.75" customHeight="1" x14ac:dyDescent="0.2">
      <c r="AA861" s="8"/>
    </row>
    <row r="862" spans="27:27" ht="15.75" customHeight="1" x14ac:dyDescent="0.2">
      <c r="AA862" s="8"/>
    </row>
    <row r="863" spans="27:27" ht="15.75" customHeight="1" x14ac:dyDescent="0.2">
      <c r="AA863" s="8"/>
    </row>
    <row r="864" spans="27:27" ht="15.75" customHeight="1" x14ac:dyDescent="0.2">
      <c r="AA864" s="8"/>
    </row>
    <row r="865" spans="27:27" ht="15.75" customHeight="1" x14ac:dyDescent="0.2">
      <c r="AA865" s="8"/>
    </row>
    <row r="866" spans="27:27" ht="15.75" customHeight="1" x14ac:dyDescent="0.2">
      <c r="AA866" s="8"/>
    </row>
    <row r="867" spans="27:27" ht="15.75" customHeight="1" x14ac:dyDescent="0.2">
      <c r="AA867" s="8"/>
    </row>
    <row r="868" spans="27:27" ht="15.75" customHeight="1" x14ac:dyDescent="0.2">
      <c r="AA868" s="8"/>
    </row>
    <row r="869" spans="27:27" ht="15.75" customHeight="1" x14ac:dyDescent="0.2">
      <c r="AA869" s="8"/>
    </row>
    <row r="870" spans="27:27" ht="15.75" customHeight="1" x14ac:dyDescent="0.2">
      <c r="AA870" s="8"/>
    </row>
    <row r="871" spans="27:27" ht="15.75" customHeight="1" x14ac:dyDescent="0.2">
      <c r="AA871" s="8"/>
    </row>
    <row r="872" spans="27:27" ht="15.75" customHeight="1" x14ac:dyDescent="0.2">
      <c r="AA872" s="8"/>
    </row>
    <row r="873" spans="27:27" ht="15.75" customHeight="1" x14ac:dyDescent="0.2">
      <c r="AA873" s="8"/>
    </row>
    <row r="874" spans="27:27" ht="15.75" customHeight="1" x14ac:dyDescent="0.2">
      <c r="AA874" s="8"/>
    </row>
    <row r="875" spans="27:27" ht="15.75" customHeight="1" x14ac:dyDescent="0.2">
      <c r="AA875" s="8"/>
    </row>
    <row r="876" spans="27:27" ht="15.75" customHeight="1" x14ac:dyDescent="0.2">
      <c r="AA876" s="8"/>
    </row>
    <row r="877" spans="27:27" ht="15.75" customHeight="1" x14ac:dyDescent="0.2">
      <c r="AA877" s="8"/>
    </row>
    <row r="878" spans="27:27" ht="15.75" customHeight="1" x14ac:dyDescent="0.2">
      <c r="AA878" s="8"/>
    </row>
    <row r="879" spans="27:27" ht="15.75" customHeight="1" x14ac:dyDescent="0.2">
      <c r="AA879" s="8"/>
    </row>
    <row r="880" spans="27:27" ht="15.75" customHeight="1" x14ac:dyDescent="0.2">
      <c r="AA880" s="8"/>
    </row>
    <row r="881" spans="27:27" ht="15.75" customHeight="1" x14ac:dyDescent="0.2">
      <c r="AA881" s="8"/>
    </row>
    <row r="882" spans="27:27" ht="15.75" customHeight="1" x14ac:dyDescent="0.2">
      <c r="AA882" s="8"/>
    </row>
    <row r="883" spans="27:27" ht="15.75" customHeight="1" x14ac:dyDescent="0.2">
      <c r="AA883" s="8"/>
    </row>
    <row r="884" spans="27:27" ht="15.75" customHeight="1" x14ac:dyDescent="0.2">
      <c r="AA884" s="8"/>
    </row>
    <row r="885" spans="27:27" ht="15.75" customHeight="1" x14ac:dyDescent="0.2">
      <c r="AA885" s="8"/>
    </row>
    <row r="886" spans="27:27" ht="15.75" customHeight="1" x14ac:dyDescent="0.2">
      <c r="AA886" s="8"/>
    </row>
    <row r="887" spans="27:27" ht="15.75" customHeight="1" x14ac:dyDescent="0.2">
      <c r="AA887" s="8"/>
    </row>
    <row r="888" spans="27:27" ht="15.75" customHeight="1" x14ac:dyDescent="0.2">
      <c r="AA888" s="8"/>
    </row>
    <row r="889" spans="27:27" ht="15.75" customHeight="1" x14ac:dyDescent="0.2">
      <c r="AA889" s="8"/>
    </row>
    <row r="890" spans="27:27" ht="15.75" customHeight="1" x14ac:dyDescent="0.2">
      <c r="AA890" s="8"/>
    </row>
    <row r="891" spans="27:27" ht="15.75" customHeight="1" x14ac:dyDescent="0.2">
      <c r="AA891" s="8"/>
    </row>
    <row r="892" spans="27:27" ht="15.75" customHeight="1" x14ac:dyDescent="0.2">
      <c r="AA892" s="8"/>
    </row>
    <row r="893" spans="27:27" ht="15.75" customHeight="1" x14ac:dyDescent="0.2">
      <c r="AA893" s="8"/>
    </row>
    <row r="894" spans="27:27" ht="15.75" customHeight="1" x14ac:dyDescent="0.2">
      <c r="AA894" s="8"/>
    </row>
    <row r="895" spans="27:27" ht="15.75" customHeight="1" x14ac:dyDescent="0.2">
      <c r="AA895" s="8"/>
    </row>
    <row r="896" spans="27:27" ht="15.75" customHeight="1" x14ac:dyDescent="0.2">
      <c r="AA896" s="8"/>
    </row>
    <row r="897" spans="27:27" ht="15.75" customHeight="1" x14ac:dyDescent="0.2">
      <c r="AA897" s="8"/>
    </row>
    <row r="898" spans="27:27" ht="15.75" customHeight="1" x14ac:dyDescent="0.2">
      <c r="AA898" s="8"/>
    </row>
    <row r="899" spans="27:27" ht="15.75" customHeight="1" x14ac:dyDescent="0.2">
      <c r="AA899" s="8"/>
    </row>
    <row r="900" spans="27:27" ht="15.75" customHeight="1" x14ac:dyDescent="0.2">
      <c r="AA900" s="8"/>
    </row>
    <row r="901" spans="27:27" ht="15.75" customHeight="1" x14ac:dyDescent="0.2">
      <c r="AA901" s="8"/>
    </row>
    <row r="902" spans="27:27" ht="15.75" customHeight="1" x14ac:dyDescent="0.2">
      <c r="AA902" s="8"/>
    </row>
    <row r="903" spans="27:27" ht="15.75" customHeight="1" x14ac:dyDescent="0.2">
      <c r="AA903" s="8"/>
    </row>
    <row r="904" spans="27:27" ht="15.75" customHeight="1" x14ac:dyDescent="0.2">
      <c r="AA904" s="8"/>
    </row>
    <row r="905" spans="27:27" ht="15.75" customHeight="1" x14ac:dyDescent="0.2">
      <c r="AA905" s="8"/>
    </row>
    <row r="906" spans="27:27" ht="15.75" customHeight="1" x14ac:dyDescent="0.2">
      <c r="AA906" s="8"/>
    </row>
    <row r="907" spans="27:27" ht="15.75" customHeight="1" x14ac:dyDescent="0.2">
      <c r="AA907" s="8"/>
    </row>
    <row r="908" spans="27:27" ht="15.75" customHeight="1" x14ac:dyDescent="0.2">
      <c r="AA908" s="8"/>
    </row>
    <row r="909" spans="27:27" ht="15.75" customHeight="1" x14ac:dyDescent="0.2">
      <c r="AA909" s="8"/>
    </row>
    <row r="910" spans="27:27" ht="15.75" customHeight="1" x14ac:dyDescent="0.2">
      <c r="AA910" s="8"/>
    </row>
    <row r="911" spans="27:27" ht="15.75" customHeight="1" x14ac:dyDescent="0.2">
      <c r="AA911" s="8"/>
    </row>
    <row r="912" spans="27:27" ht="15.75" customHeight="1" x14ac:dyDescent="0.2">
      <c r="AA912" s="8"/>
    </row>
    <row r="913" spans="27:27" ht="15.75" customHeight="1" x14ac:dyDescent="0.2">
      <c r="AA913" s="8"/>
    </row>
    <row r="914" spans="27:27" ht="15.75" customHeight="1" x14ac:dyDescent="0.2">
      <c r="AA914" s="8"/>
    </row>
    <row r="915" spans="27:27" ht="15.75" customHeight="1" x14ac:dyDescent="0.2">
      <c r="AA915" s="8"/>
    </row>
    <row r="916" spans="27:27" ht="15.75" customHeight="1" x14ac:dyDescent="0.2">
      <c r="AA916" s="8"/>
    </row>
    <row r="917" spans="27:27" ht="15.75" customHeight="1" x14ac:dyDescent="0.2">
      <c r="AA917" s="8"/>
    </row>
    <row r="918" spans="27:27" ht="15.75" customHeight="1" x14ac:dyDescent="0.2">
      <c r="AA918" s="8"/>
    </row>
    <row r="919" spans="27:27" ht="15.75" customHeight="1" x14ac:dyDescent="0.2">
      <c r="AA919" s="8"/>
    </row>
    <row r="920" spans="27:27" ht="15.75" customHeight="1" x14ac:dyDescent="0.2">
      <c r="AA920" s="8"/>
    </row>
    <row r="921" spans="27:27" ht="15.75" customHeight="1" x14ac:dyDescent="0.2">
      <c r="AA921" s="8"/>
    </row>
    <row r="922" spans="27:27" ht="15.75" customHeight="1" x14ac:dyDescent="0.2">
      <c r="AA922" s="8"/>
    </row>
    <row r="923" spans="27:27" ht="15.75" customHeight="1" x14ac:dyDescent="0.2">
      <c r="AA923" s="8"/>
    </row>
  </sheetData>
  <autoFilter ref="A1:AA233" xr:uid="{00000000-0001-0000-0000-000000000000}">
    <sortState xmlns:xlrd2="http://schemas.microsoft.com/office/spreadsheetml/2017/richdata2" ref="A2:AA233">
      <sortCondition descending="1" ref="J1:J233"/>
    </sortState>
  </autoFilter>
  <conditionalFormatting sqref="K1">
    <cfRule type="cellIs" dxfId="0" priority="41" operator="lessThan">
      <formula>1</formula>
    </cfRule>
  </conditionalFormatting>
  <conditionalFormatting sqref="Z1:Z1048576">
    <cfRule type="colorScale" priority="3">
      <colorScale>
        <cfvo type="min"/>
        <cfvo type="percentile" val="50"/>
        <cfvo type="max"/>
        <color rgb="FFF8696B"/>
        <color rgb="FFFFEB84"/>
        <color rgb="FF63BE7B"/>
      </colorScale>
    </cfRule>
  </conditionalFormatting>
  <conditionalFormatting sqref="Y1:Y1048576">
    <cfRule type="colorScale" priority="2">
      <colorScale>
        <cfvo type="min"/>
        <cfvo type="percentile" val="50"/>
        <cfvo type="max"/>
        <color rgb="FFF8696B"/>
        <color rgb="FFFFEB84"/>
        <color rgb="FF63BE7B"/>
      </colorScale>
    </cfRule>
  </conditionalFormatting>
  <conditionalFormatting sqref="J1:J1048576">
    <cfRule type="colorScale" priority="1">
      <colorScale>
        <cfvo type="min"/>
        <cfvo type="percentile" val="50"/>
        <cfvo type="max"/>
        <color rgb="FFF8696B"/>
        <color rgb="FFFFEB84"/>
        <color rgb="FF63BE7B"/>
      </colorScale>
    </cfRule>
  </conditionalFormatting>
  <hyperlinks>
    <hyperlink ref="H2" r:id="rId1" display="https://duckduckgo.com/?q=%5cLEGEND+pipeline" xr:uid="{3BB7EE66-6351-3544-AE6C-3F1DEBB9FC65}"/>
    <hyperlink ref="H3" r:id="rId2" display="https://duckduckgo.com/?q=%5cNOVOCURE+pipeline" xr:uid="{80121BDD-193A-CB48-A713-18665BEFB920}"/>
    <hyperlink ref="H4" r:id="rId3" display="https://duckduckgo.com/?q=%5cEXELIXIS+pipeline" xr:uid="{AB520F0D-FADE-8546-BE00-224CB2451694}"/>
    <hyperlink ref="H7" r:id="rId4" display="https://duckduckgo.com/?q=%5cMIRATI%20THERAPEUTICS+pipeline" xr:uid="{8DD59AA4-5186-C049-93C0-6DDC33120C2C}"/>
    <hyperlink ref="H5" r:id="rId5" display="https://duckduckgo.com/?q=%5cZAI+pipeline" xr:uid="{048899B5-9804-5348-85F7-56663DAA53D6}"/>
    <hyperlink ref="H8" r:id="rId6" display="https://duckduckgo.com/?q=%5cBLUEPRINT+pipeline" xr:uid="{B6508A91-6138-2E4F-BF83-E8778393388A}"/>
    <hyperlink ref="H29" r:id="rId7" display="https://duckduckgo.com/?q=%5cFATE%20THERAPEUTICS+pipeline" xr:uid="{B83FCA08-F32F-6C4A-8FCA-A12BDD41C0FC}"/>
    <hyperlink ref="H6" r:id="rId8" display="https://duckduckgo.com/?q=%5cHUTCHMED+pipeline" xr:uid="{7F7A982F-F546-2846-B634-B045F942D9DE}"/>
    <hyperlink ref="H14" r:id="rId9" display="https://duckduckgo.com/?q=%5cARVINAS+pipeline" xr:uid="{C223C1DB-3825-EA44-8DF8-88EA50F2C306}"/>
    <hyperlink ref="H21" r:id="rId10" display="https://duckduckgo.com/?q=%5cARCUS%20BIOSCIENCES+pipeline" xr:uid="{329643E0-FD8E-BD45-933C-885EE490C069}"/>
    <hyperlink ref="H19" r:id="rId11" display="https://duckduckgo.com/?q=%5cXENCOR+pipeline" xr:uid="{A4CEC3A6-D58E-9F43-8062-AD6ED016D0D2}"/>
    <hyperlink ref="H32" r:id="rId12" display="https://duckduckgo.com/?q=%5cIOVANCE%20BIOTHERAPEUTICS+pipeline" xr:uid="{298B2784-656F-9643-892A-FDB11A71EC55}"/>
    <hyperlink ref="H13" r:id="rId13" display="https://duckduckgo.com/?q=%5cIMMUNITYBIO+pipeline" xr:uid="{26FB3D8F-2888-4E4C-A4A6-EFCEF93DFC44}"/>
    <hyperlink ref="H27" r:id="rId14" display="https://duckduckgo.com/?q=%5cZENTALIS%20PHARMACEUTICALS+pipeline" xr:uid="{EDEBEF50-CF84-694A-9660-D626C49A408F}"/>
    <hyperlink ref="H10" r:id="rId15" display="https://duckduckgo.com/?q=%5cIMMUNOCORE+pipeline" xr:uid="{A9386551-C547-B84A-9CA2-1A7E221AC02A}"/>
    <hyperlink ref="H12" r:id="rId16" display="https://duckduckgo.com/?q=%5cREVOLUTION%20MEDICINES+pipeline" xr:uid="{29E1FAC4-CF94-5642-816E-1A53BB16D6E6}"/>
    <hyperlink ref="H38" r:id="rId17" display="https://duckduckgo.com/?q=%5cALLOGENE%20THERAPEUTICS+pipeline" xr:uid="{9899F5E5-21D6-9849-8605-97649DA0F873}"/>
    <hyperlink ref="H36" r:id="rId18" display="https://duckduckgo.com/?q=%5cLYELL%20IMMUNOPHARMA+pipeline" xr:uid="{EFDA1FF2-E648-E64C-9C65-AF233B2FCE38}"/>
    <hyperlink ref="H28" r:id="rId19" display="https://duckduckgo.com/?q=%5cBRIDGEBIO%20PHARMA+pipeline" xr:uid="{DD45987B-A840-4C42-B19E-824DD18FB363}"/>
    <hyperlink ref="H42" r:id="rId20" display="https://duckduckgo.com/?q=%5cSANA+pipeline" xr:uid="{C8474FB7-6542-A344-A8AB-775E90F3A6C7}"/>
    <hyperlink ref="H20" r:id="rId21" display="https://duckduckgo.com/?q=%5cDAY%20ONE%20BIOPHARMACEUTICALS+pipeline" xr:uid="{3CA4F72D-9C28-C94B-B5FA-A640B251BD89}"/>
    <hyperlink ref="H16" r:id="rId22" display="https://duckduckgo.com/?q=%5cSPRINGWORKS%20THERAPEUTICS+pipeline" xr:uid="{348A6E97-0FDE-AF4F-B221-84BF0E13E9FA}"/>
    <hyperlink ref="H9" r:id="rId23" display="https://duckduckgo.com/?q=%5cMYOVANT+pipeline" xr:uid="{80E43B80-C50C-0C46-8586-C58C354BFA47}"/>
    <hyperlink ref="H39" r:id="rId24" display="https://duckduckgo.com/?q=%5cKURA%20ONCOLOGY+pipeline" xr:uid="{03BB441F-F2CA-7949-97AD-05FD854CD2EB}"/>
    <hyperlink ref="H25" r:id="rId25" display="https://duckduckgo.com/?q=%5cKYMERA%20THERAPEUTICS+pipeline" xr:uid="{8BFA5AB3-2806-1648-9C97-C76509C54878}"/>
    <hyperlink ref="H15" r:id="rId26" display="https://duckduckgo.com/?q=%5cSYNDAX%20PHARMACEUTICALS+pipeline" xr:uid="{5EF568F1-87FA-DF4E-8F27-486AF42C940A}"/>
    <hyperlink ref="H68" r:id="rId27" display="https://duckduckgo.com/?q=%5cNGM%20BIOPHARMACEUTICALS+pipeline" xr:uid="{881F0ACF-6649-7544-A825-7FCF8BFAD855}"/>
    <hyperlink ref="H11" r:id="rId28" display="https://duckduckgo.com/?q=%5cCELLDEX%20THERAPEUTICS+pipeline" xr:uid="{3AA0C769-4C9F-CF4F-9B99-448D104C67F1}"/>
    <hyperlink ref="H30" r:id="rId29" display="https://duckduckgo.com/?q=%5cIMMUNOGEN+pipeline" xr:uid="{AE1A25CC-6A02-3C48-97CA-EE3BB8BE98A4}"/>
    <hyperlink ref="H33" r:id="rId30" display="https://duckduckgo.com/?q=%5cCRINETICS%20PHARMACEUTICALS+pipeline" xr:uid="{BA07E9AA-AE43-624D-87AE-39AA1EECD464}"/>
    <hyperlink ref="H66" r:id="rId31" display="https://duckduckgo.com/?q=%5cVERU+pipeline" xr:uid="{0AF7F521-6142-9D4B-999E-94C2EE11D5F1}"/>
    <hyperlink ref="H44" r:id="rId32" display="https://duckduckgo.com/?q=%5cMERUS+pipeline" xr:uid="{8F56C9DF-6F8E-7B43-94D1-6B60B2CAF4A0}"/>
    <hyperlink ref="H60" r:id="rId33" display="https://duckduckgo.com/?q=%5cSORRENTO%20THERAPEUTICS+pipeline" xr:uid="{B8AD30EB-2F98-B24A-98AF-1456F840447B}"/>
    <hyperlink ref="H22" r:id="rId34" display="https://duckduckgo.com/?q=%5cREPLIMUNE%20GROUP+pipeline" xr:uid="{6364D6CF-C6F5-5549-B208-D882E13F6D01}"/>
    <hyperlink ref="H71" r:id="rId35" display="https://duckduckgo.com/?q=%5cIMAB+pipeline" xr:uid="{36A319C9-C65B-BF4D-BAE1-B1A1A4ED369F}"/>
    <hyperlink ref="H40" r:id="rId36" display="https://duckduckgo.com/?q=%5cCOGENT%20BIOSCIENCES+pipeline" xr:uid="{581F54BC-6EF9-8A43-859A-98E1906660E0}"/>
    <hyperlink ref="H26" r:id="rId37" display="https://duckduckgo.com/?q=%5cDECIPHERA%20PHARMACEUTICALS+pipeline" xr:uid="{A082E305-55E2-514E-83D5-8B60259AA994}"/>
    <hyperlink ref="H64" r:id="rId38" display="https://duckduckgo.com/?q=%5cNUVATION+pipeline" xr:uid="{F62A25AF-F91D-9743-807B-2AE02293244A}"/>
    <hyperlink ref="H43" r:id="rId39" display="https://duckduckgo.com/?q=%5cIGM%20BIOSCIENCES+pipeline" xr:uid="{E6396318-F5F1-5743-B050-06D925CCE1D3}"/>
    <hyperlink ref="H23" r:id="rId40" display="https://duckduckgo.com/?q=%5cARCELLX+pipeline" xr:uid="{09126608-CA15-5644-821C-3CBF973AEFCC}"/>
    <hyperlink ref="H80" r:id="rId41" display="https://duckduckgo.com/?q=%5cATARA%20BIOTHERAPEUTICS+pipeline" xr:uid="{E944CAAD-F4A9-2843-BFD4-FD22E2D76994}"/>
    <hyperlink ref="H17" r:id="rId42" display="https://duckduckgo.com/?q=%5cNUVALENT+pipeline" xr:uid="{6C097EFD-57D4-0243-AA28-5B06C17E1F6E}"/>
    <hyperlink ref="H102" r:id="rId43" display="https://duckduckgo.com/?q=%5cY-MABS%20THERAPEUTICS+pipeline" xr:uid="{73B0FDC3-DA05-C449-9942-A8E98E0BE2C0}"/>
    <hyperlink ref="H50" r:id="rId44" display="https://duckduckgo.com/?q=%5cITEOS%20THERAPEUTICS+pipeline" xr:uid="{DC29E4A0-96C3-3B4B-80AD-A8D8ED3A3AB6}"/>
    <hyperlink ref="H18" r:id="rId45" display="https://duckduckgo.com/?q=%5cTG%20THERAPEUTICS+pipeline" xr:uid="{F46DBDD4-5671-7943-B4CD-380FF8403226}"/>
    <hyperlink ref="H51" r:id="rId46" display="https://duckduckgo.com/?q=%5cERASCA+pipeline" xr:uid="{0C793C32-4FE1-9746-A1B2-6EEEAA2DA698}"/>
    <hyperlink ref="H70" r:id="rId47" display="https://duckduckgo.com/?q=%5cPMV%20PHARMACEUTICALS+pipeline" xr:uid="{B5192059-C43C-A64A-A675-B90E3C7DDF92}"/>
    <hyperlink ref="H65" r:id="rId48" display="https://duckduckgo.com/?q=%5cNEKTAR+pipeline" xr:uid="{58307740-EACB-7044-85D7-D18D1ED06E22}"/>
    <hyperlink ref="H140" r:id="rId49" display="https://duckduckgo.com/?q=%5cINSTIL%20BIO+pipeline" xr:uid="{2F5ECFE7-3925-9048-A28B-A389439BFA40}"/>
    <hyperlink ref="H24" r:id="rId50" display="https://duckduckgo.com/?q=%5cGERON+pipeline" xr:uid="{92F421EF-6E0F-954B-9674-8426DF325165}"/>
    <hyperlink ref="H41" r:id="rId51" display="https://duckduckgo.com/?q=%5cCOHERUS%20BIOSCIENCES+pipeline" xr:uid="{88B23BD4-67F0-D449-BD97-3AD35ADD2BEF}"/>
    <hyperlink ref="H59" r:id="rId52" display="https://duckduckgo.com/?q=%5cMORPHOSYS+pipeline" xr:uid="{7D16736B-7697-7C47-B17B-DE2FED7ACB21}"/>
    <hyperlink ref="H85" r:id="rId53" display="https://duckduckgo.com/?q=%5cNKARTA+pipeline" xr:uid="{7680405A-D09E-0349-B2D2-12A1B06E2130}"/>
    <hyperlink ref="H75" r:id="rId54" display="https://duckduckgo.com/?q=%5cADICET%20BIO+pipeline" xr:uid="{35E218C2-CD78-A848-ADEE-A8D80E4572F1}"/>
    <hyperlink ref="H45" r:id="rId55" display="https://duckduckgo.com/?q=%5cAGENUS+pipeline" xr:uid="{0E00B0FD-FFBC-714C-9CFF-661D73C8F0BF}"/>
    <hyperlink ref="H57" r:id="rId56" display="https://duckduckgo.com/?q=%5cNURIX%20THERAPEUTICS+pipeline" xr:uid="{160ED17B-B5A3-594E-85A5-57BDB704ABEF}"/>
    <hyperlink ref="H101" r:id="rId57" display="https://duckduckgo.com/?q=%5cCOMPUGEN+pipeline" xr:uid="{F8293B2B-2AA0-0148-980D-3511DF375260}"/>
    <hyperlink ref="H52" r:id="rId58" display="https://duckduckgo.com/?q=%5cREPARE+pipeline" xr:uid="{6712D0A9-1CDC-D948-B432-A04261E87BCE}"/>
    <hyperlink ref="H31" r:id="rId59" display="https://duckduckgo.com/?q=%5cINHIBRX+pipeline" xr:uid="{09D604AB-32D5-3C40-9591-E01E6D3EDDAC}"/>
    <hyperlink ref="H90" r:id="rId60" display="https://duckduckgo.com/?q=%5cFOGHORN+pipeline" xr:uid="{5FBE9F95-253F-A742-A731-53403971E5CE}"/>
    <hyperlink ref="H58" r:id="rId61" display="https://duckduckgo.com/?q=%5cCULLINAN%20ONCOLOGY+pipeline" xr:uid="{89B6550F-728D-9841-9C5D-5EC04A5AA3EB}"/>
    <hyperlink ref="H48" r:id="rId62" display="https://duckduckgo.com/?q=%5cIMMATICS+pipeline" xr:uid="{E24933D1-F92C-A44D-B3FE-56E908B6665F}"/>
    <hyperlink ref="H95" r:id="rId63" display="https://duckduckgo.com/?q=%5cKINNATE+pipeline" xr:uid="{A589F04B-7E6B-2343-8245-D288622CA2B9}"/>
    <hyperlink ref="H46" r:id="rId64" display="https://duckduckgo.com/?q=%5cRAPT%20THERAPEUTICS+pipeline" xr:uid="{B5FA4668-4A83-E142-8711-54391C877ABE}"/>
    <hyperlink ref="H37" r:id="rId65" display="https://duckduckgo.com/?q=%5cIDEAYA%20BIOSCIENCES+pipeline" xr:uid="{91B80536-40F8-D54D-AC75-58B5D9A9A7F0}"/>
    <hyperlink ref="H108" r:id="rId66" display="https://duckduckgo.com/?q=%5cCELULARITY+pipeline" xr:uid="{AD0821E8-A5CE-ED4A-8DBE-0A06C0B0C500}"/>
    <hyperlink ref="H88" r:id="rId67" display="https://duckduckgo.com/?q=%5cCENTURY%20THERAPEUTICS+pipeline" xr:uid="{F3B56F18-C621-7241-8F65-B4235471AAF9}"/>
    <hyperlink ref="H53" r:id="rId68" display="https://duckduckgo.com/?q=%5cJANUX%20THERAPEUTICS+pipeline" xr:uid="{76C3750E-67EE-FF4D-8A9C-20F472CAFC36}"/>
    <hyperlink ref="H74" r:id="rId69" display="https://duckduckgo.com/?q=%5cMONTE%20ROSA%20THERAPEUTICS+pipeline" xr:uid="{F9BE736C-271E-E047-9D43-C84D03ACD065}"/>
    <hyperlink ref="H76" r:id="rId70" display="https://duckduckgo.com/?q=%5c2SEVENTY%20BIO+pipeline" xr:uid="{8C4BD2B4-965F-D241-B9B2-AFEA7929AF78}"/>
    <hyperlink ref="H87" r:id="rId71" display="https://duckduckgo.com/?q=%5cCENTESSA+pipeline" xr:uid="{42D19221-1058-0144-88A3-FB443A9A2CB0}"/>
    <hyperlink ref="H106" r:id="rId72" display="https://duckduckgo.com/?q=%5cAFFIMED+pipeline" xr:uid="{9C30BC9A-B989-E443-8A66-79B7A9908D03}"/>
    <hyperlink ref="H81" r:id="rId73" display="https://duckduckgo.com/?q=%5cC4+pipeline" xr:uid="{A328BDAB-B1E9-1F4D-AC05-92363B455D05}"/>
    <hyperlink ref="H49" r:id="rId74" display="https://duckduckgo.com/?q=%5cTANGO%20THERAPEUTICS+pipeline" xr:uid="{48EC6048-5215-C544-8BF0-826771E2F65B}"/>
    <hyperlink ref="H92" r:id="rId75" display="https://duckduckgo.com/?q=%5cKARYOPHARM+pipeline" xr:uid="{978EE6CD-97E3-544B-ABAC-9E20FF2352CE}"/>
    <hyperlink ref="H63" r:id="rId76" display="https://duckduckgo.com/?q=%5cALX+pipeline" xr:uid="{EBFED2CB-D89B-4248-A8DE-268E0D8AAFE6}"/>
    <hyperlink ref="H84" r:id="rId77" display="https://duckduckgo.com/?q=%5cTYRA%20BIOSCIENCES+pipeline" xr:uid="{FB420101-245C-5F40-828D-824DF0025B26}"/>
    <hyperlink ref="H34" r:id="rId78" display="https://duckduckgo.com/?q=%5cFORMA%20THERAPEUTICS%20HOLDINGS+pipeline" xr:uid="{E27ED271-2168-2B4E-82DA-456F210AB6D3}"/>
    <hyperlink ref="H111" r:id="rId79" display="https://duckduckgo.com/?q=%5cGRACELL+pipeline" xr:uid="{4FA15D12-B27B-AE4D-A6B9-30A6A803B09F}"/>
    <hyperlink ref="H67" r:id="rId80" display="https://duckduckgo.com/?q=%5cCARIBOU%20BIOSCIENCES+pipeline" xr:uid="{DADC0C77-931F-224D-B044-50DFAF605C16}"/>
    <hyperlink ref="H99" r:id="rId81" display="https://duckduckgo.com/?q=%5cBIOMEA%20FUSION+pipeline" xr:uid="{FB0B916C-2A50-F34F-BE79-80061DDA33AD}"/>
    <hyperlink ref="H61" r:id="rId82" display="https://duckduckgo.com/?q=%5cZYMEWORKS+pipeline" xr:uid="{E9908EAD-606B-434D-AD8A-271003B8724E}"/>
    <hyperlink ref="H220" r:id="rId83" display="https://duckduckgo.com/?q=%5cCLOVIS%20ONCOLOGY+pipeline" xr:uid="{9751DD96-C8AC-4C4C-943E-790B74835E88}"/>
    <hyperlink ref="H79" r:id="rId84" display="https://duckduckgo.com/?q=%5cPRECIGEN+pipeline" xr:uid="{2B9B83BB-CCE8-CA44-81EE-461E86D1A17B}"/>
    <hyperlink ref="H47" r:id="rId85" display="https://duckduckgo.com/?q=%5cCOMPASS%20THERAPEUTICS+pipeline" xr:uid="{73415D67-3D4E-A74B-8E4B-9B4E062A2834}"/>
    <hyperlink ref="H110" r:id="rId86" display="https://duckduckgo.com/?q=%5cALAUNOS%20THERAPEUTICS+pipeline" xr:uid="{B4AAE746-4BC2-5F40-8235-04C58A39543C}"/>
    <hyperlink ref="H83" r:id="rId87" display="https://duckduckgo.com/?q=%5cAADI%20BIOSCIENCE+pipeline" xr:uid="{AF615F13-325E-1242-AC28-335B34339948}"/>
    <hyperlink ref="H94" r:id="rId88" display="https://duckduckgo.com/?q=%5cADAPTIMMUNE+pipeline" xr:uid="{274AA2B9-358C-CD41-8CDD-D1B1E3DEA1CA}"/>
    <hyperlink ref="H77" r:id="rId89" display="https://duckduckgo.com/?q=%5cALPINE%20IMMUNE%20SCIENCES+pipeline" xr:uid="{D4B4AC23-0237-E449-A17B-060BB30ECA4A}"/>
    <hyperlink ref="H100" r:id="rId90" display="https://duckduckgo.com/?q=%5cTHESEUS%20PHARMACEUTICALS+pipeline" xr:uid="{A7AA0529-D8A9-6943-8AD4-C28CE53A5A0F}"/>
    <hyperlink ref="H56" r:id="rId91" display="https://duckduckgo.com/?q=%5cAVEO%20PHARMACEUTICALS+pipeline" xr:uid="{91A85A83-88A5-5248-9E08-1265BE066FE6}"/>
    <hyperlink ref="H130" r:id="rId92" display="https://duckduckgo.com/?q=%5cKRONOS+pipeline" xr:uid="{50D1AF46-4E16-2147-9F58-84856D1E3AFB}"/>
    <hyperlink ref="H82" r:id="rId93" display="https://duckduckgo.com/?q=%5cAUTOLUS+pipeline" xr:uid="{2E711469-B80C-7748-B39F-B1BDCCAD6F28}"/>
    <hyperlink ref="H89" r:id="rId94" display="https://duckduckgo.com/?q=%5cOMEGA%20THERAPEUTICS+pipeline" xr:uid="{254CAC8C-58CD-5C4B-8EDE-41F197806E2C}"/>
    <hyperlink ref="H123" r:id="rId95" display="https://duckduckgo.com/?q=%5cSHATTUCK+pipeline" xr:uid="{0CF4CA20-81C7-024C-ABD0-AA6AB5866D90}"/>
    <hyperlink ref="H133" r:id="rId96" display="https://duckduckgo.com/?q=%5cVERASTEM+pipeline" xr:uid="{F1665FAE-C3AA-E64B-9F71-12814F241C44}"/>
    <hyperlink ref="H96" r:id="rId97" display="https://duckduckgo.com/?q=%5cINNATE+pipeline" xr:uid="{26BF528C-58F4-464E-B9A2-3DE78EC9D6D0}"/>
    <hyperlink ref="H107" r:id="rId98" display="https://duckduckgo.com/?q=%5cCHIMERIX+pipeline" xr:uid="{B9802255-87D2-F34E-A61A-0A5B059842B8}"/>
    <hyperlink ref="H86" r:id="rId99" display="https://duckduckgo.com/?q=%5cGRITSTONE%20BIO+pipeline" xr:uid="{587D8FE1-AF37-0E4F-BCB9-ADB12A0ABFD5}"/>
    <hyperlink ref="H103" r:id="rId100" display="https://duckduckgo.com/?q=%5cUROGEN+pipeline" xr:uid="{15FC3681-EEC1-3845-A315-444930082B9A}"/>
    <hyperlink ref="H105" r:id="rId101" display="https://duckduckgo.com/?q=%5cIMMUTEP+pipeline" xr:uid="{CB3CE0C3-31E6-694D-B7B2-428B38116452}"/>
    <hyperlink ref="H98" r:id="rId102" display="https://duckduckgo.com/?q=%5cORIC%20PHARMACEUTICALS+pipeline" xr:uid="{3623ECB3-E7E5-AA48-A704-1C6E2C839AAF}"/>
    <hyperlink ref="H127" r:id="rId103" display="https://duckduckgo.com/?q=%5cOLEMA+pipeline" xr:uid="{D64A4207-9763-1247-8BEB-6EBD4CE4E857}"/>
    <hyperlink ref="H117" r:id="rId104" display="https://duckduckgo.com/?q=%5cINMUNE+pipeline" xr:uid="{3B99DAB2-12D4-964A-82BA-B4760E18C218}"/>
    <hyperlink ref="H55" r:id="rId105" display="https://duckduckgo.com/?q=%5cPOSEIDA%20THERAPEUTICS+pipeline" xr:uid="{517906AE-C433-6443-80B5-67197E9F3CB2}"/>
    <hyperlink ref="H121" r:id="rId106" display="https://duckduckgo.com/?q=%5cNUVECTIS%20PHARMA+pipeline" xr:uid="{8C720611-3065-0F44-874B-3EFD9CD8703F}"/>
    <hyperlink ref="H155" r:id="rId107" display="https://duckduckgo.com/?q=%5cJOUNCE%20THERAPEUTICS+pipeline" xr:uid="{41819CCB-1EC6-4D48-8742-9A6A5BBBB6B5}"/>
    <hyperlink ref="H128" r:id="rId108" display="https://duckduckgo.com/?q=%5cIKENA%20ONCOLOGY+pipeline" xr:uid="{933475D8-05C6-F843-AB8C-E0100D7D228C}"/>
    <hyperlink ref="H135" r:id="rId109" display="https://duckduckgo.com/?q=%5cMEREO+pipeline" xr:uid="{005E4800-AC64-924D-B415-EB5E0CEFC18A}"/>
    <hyperlink ref="H113" r:id="rId110" display="https://duckduckgo.com/?q=%5cPRECISION%20BIOSCIENCES+pipeline" xr:uid="{D8B38E9B-4E5F-FA4D-9A17-04744EAE62E2}"/>
    <hyperlink ref="H138" r:id="rId111" display="https://duckduckgo.com/?q=%5cPIERIS%20PHARMACEUTICALS+pipeline" xr:uid="{3CF17326-F1DB-7849-B07F-E2C561C7862C}"/>
    <hyperlink ref="H158" r:id="rId112" display="https://duckduckgo.com/?q=%5cVIRACTA%20THERAPEUTICS+pipeline" xr:uid="{8CD76B4C-D8D5-1841-A102-185EA6338A50}"/>
    <hyperlink ref="H73" r:id="rId113" display="https://duckduckgo.com/?q=%5cBIOATLA+pipeline" xr:uid="{46588093-324E-4F44-B72E-F5EA5843288F}"/>
    <hyperlink ref="H129" r:id="rId114" display="https://duckduckgo.com/?q=%5cGENENTA+pipeline" xr:uid="{2007A50A-9E83-BF47-821D-C0BDE87115C1}"/>
    <hyperlink ref="H172" r:id="rId115" display="https://duckduckgo.com/?q=%5cNEXTCURE+pipeline" xr:uid="{E08C641C-78FE-2E47-A983-91D1948625AC}"/>
    <hyperlink ref="H120" r:id="rId116" display="https://duckduckgo.com/?q=%5cCITIUS%20PHARMACEUTICALS+pipeline" xr:uid="{4B9AD0B9-29DB-2443-ACBE-72172967E5A7}"/>
    <hyperlink ref="H124" r:id="rId117" display="https://duckduckgo.com/?q=%5cCYTOMX%20THERAPEUTICS+pipeline" xr:uid="{7D336F3D-7531-7346-8CB0-9B1FF41116FA}"/>
    <hyperlink ref="H91" r:id="rId118" display="https://duckduckgo.com/?q=%5cRAIN+pipeline" xr:uid="{B9D5EDEE-8B35-0A4D-91C4-A53214B7E87F}"/>
    <hyperlink ref="H147" r:id="rId119" display="https://duckduckgo.com/?q=%5cIO%20BIOTECH+pipeline" xr:uid="{68C482B0-416F-7C43-B980-18361F9FA025}"/>
    <hyperlink ref="H131" r:id="rId120" display="https://duckduckgo.com/?q=%5cBRIACELL+pipeline" xr:uid="{B03F7D44-9201-CD4C-9CCB-76051D171719}"/>
    <hyperlink ref="H125" r:id="rId121" display="https://duckduckgo.com/?q=%5cCELLECTIS+pipeline" xr:uid="{1D68F751-79E7-3C4E-8BD5-9F353F0CE5F5}"/>
    <hyperlink ref="H149" r:id="rId122" display="https://duckduckgo.com/?q=%5cWEREWOLF%20THERAPEUTICS+pipeline" xr:uid="{F06676AE-6E0C-C74B-BE17-58FE494427D3}"/>
    <hyperlink ref="H169" r:id="rId123" display="https://duckduckgo.com/?q=%5cACHILLES+pipeline" xr:uid="{EFFFBA57-6554-5D45-B60F-3B2EDD3DBEBA}"/>
    <hyperlink ref="H146" r:id="rId124" display="https://duckduckgo.com/?q=%5cCARDIFF%20ONCOLOGY+pipeline" xr:uid="{54EEE805-9F51-E44A-96D8-69154F23C350}"/>
    <hyperlink ref="H104" r:id="rId125" display="https://duckduckgo.com/?q=%5cGREENWICH%20LIFESCIENCES+pipeline" xr:uid="{04DA252D-12A9-CC44-9614-F84861A05330}"/>
    <hyperlink ref="H122" r:id="rId126" display="https://duckduckgo.com/?q=%5cESSA+pipeline" xr:uid="{3DAD4A1F-17B0-5147-BC5F-5BFB1C32FCE3}"/>
    <hyperlink ref="H174" r:id="rId127" display="https://duckduckgo.com/?q=%5cTCR2+pipeline" xr:uid="{10CA5B38-7D6A-DA47-8010-F822DBE59F47}"/>
    <hyperlink ref="H78" r:id="rId128" display="https://duckduckgo.com/?q=%5cPDS+pipeline" xr:uid="{C3729E33-43AC-BA4D-BECC-56E6B5097AAD}"/>
    <hyperlink ref="H152" r:id="rId129" display="https://duckduckgo.com/?q=%5cCYTEIR%20THERAPEUTICS+pipeline" xr:uid="{A4B97C22-11C1-A34A-B20A-18DF0994DA9A}"/>
    <hyperlink ref="H118" r:id="rId130" display="https://duckduckgo.com/?q=%5cVERRICA+pipeline" xr:uid="{2D635573-1108-9D4F-991A-783A1E4FDF06}"/>
    <hyperlink ref="H168" r:id="rId131" display="https://duckduckgo.com/?q=%5cLEAP%20THERAPEUTICS+pipeline" xr:uid="{9A9C46E0-9EFD-8C49-8A2E-4F8CC9A913D1}"/>
    <hyperlink ref="H161" r:id="rId132" display="https://duckduckgo.com/?q=%5cSURFACE%20ONCOLOGY+pipeline" xr:uid="{166B81DF-96AC-8B46-B485-3E8188A366D7}"/>
    <hyperlink ref="H145" r:id="rId133" display="https://duckduckgo.com/?q=%5cBLACK%20DIAMOND%20THERAPEUTICS+pipeline" xr:uid="{8DA27D79-0801-D142-BA81-BE66B2B157B7}"/>
    <hyperlink ref="H116" r:id="rId134" display="https://duckduckgo.com/?q=%5cPORTAGE+pipeline" xr:uid="{620E3E81-B2B8-1642-9131-62F0E4596D40}"/>
    <hyperlink ref="H150" r:id="rId135" display="https://duckduckgo.com/?q=%5cCHECKPOINT%20THERAPEUTICS+pipeline" xr:uid="{55524BA8-4089-C74F-9985-D154CA7F4D7E}"/>
    <hyperlink ref="H162" r:id="rId136" display="https://duckduckgo.com/?q=%5cCANDEL%20THERAPEUTICS+pipeline" xr:uid="{97608DD0-2FF5-EB41-92A5-41FCD8EB74E8}"/>
    <hyperlink ref="H167" r:id="rId137" display="https://duckduckgo.com/?q=%5cHOOKIPA+pipeline" xr:uid="{2458EB51-EB1A-D641-BBF6-1FC87E17F80A}"/>
    <hyperlink ref="H142" r:id="rId138" display="https://duckduckgo.com/?q=%5cAPTOSE+pipeline" xr:uid="{215786D6-602F-3E46-A4F8-7A995F707DDB}"/>
    <hyperlink ref="H151" r:id="rId139" display="https://duckduckgo.com/?q=%5cCURIS+pipeline" xr:uid="{94866075-ACD9-304B-BF91-970F5C3EEFAA}"/>
    <hyperlink ref="H119" r:id="rId140" display="https://duckduckgo.com/?q=%5cCUE%20BIOPHARMA+pipeline" xr:uid="{E5A5A648-252C-5A40-A55C-240B43326865}"/>
    <hyperlink ref="H112" r:id="rId141" display="https://duckduckgo.com/?q=%5cANIXA%20BIOSCIENCES+pipeline" xr:uid="{944CF637-45E0-2B4B-B886-B7CD436D6E91}"/>
    <hyperlink ref="H179" r:id="rId142" display="https://duckduckgo.com/?q=%5cGT%20BIOPHARMA+pipeline" xr:uid="{969CE176-6757-524C-BDFE-EB09DDD5ECB3}"/>
    <hyperlink ref="H141" r:id="rId143" display="https://duckduckgo.com/?q=%5cXILIO%20THERAPEUTICS+pipeline" xr:uid="{E5C01FAB-7FA9-1049-B53B-0D55A191B397}"/>
    <hyperlink ref="H156" r:id="rId144" display="https://duckduckgo.com/?q=%5cADAGENE+pipeline" xr:uid="{8F228021-9C14-3C42-A5EA-72CC41B35B60}"/>
    <hyperlink ref="H177" r:id="rId145" display="https://duckduckgo.com/?q=%5cATRECA+pipeline" xr:uid="{0DF2E4E7-C487-C64D-B496-D71C281B751F}"/>
    <hyperlink ref="H144" r:id="rId146" display="https://duckduckgo.com/?q=%5cHCW+pipeline" xr:uid="{9D8477E7-0256-B24C-8AA0-B8DFD6516D99}"/>
    <hyperlink ref="H165" r:id="rId147" display="https://duckduckgo.com/?q=%5cMEDICENNA+pipeline" xr:uid="{C8B83EC4-371A-D041-A281-73DB3C2D10C7}"/>
    <hyperlink ref="H164" r:id="rId148" display="https://duckduckgo.com/?q=%5cPYXIS%20ONCOLOGY+pipeline" xr:uid="{357D7F78-9216-FD4E-ADD5-8BE832ABD959}"/>
    <hyperlink ref="H205" r:id="rId149" display="https://duckduckgo.com/?q=%5cRUBIUS%20THERAPEUTICS+pipeline" xr:uid="{7EBE465E-35FB-FD45-A27E-046EEB92B199}"/>
    <hyperlink ref="H178" r:id="rId150" display="https://duckduckgo.com/?q=%5cMEI%20PHARMA+pipeline" xr:uid="{E71FB8B5-94F1-7A4F-93F9-395ED4325347}"/>
    <hyperlink ref="H170" r:id="rId151" display="https://duckduckgo.com/?q=%5cTSCAN%20THERAPEUTICS+pipeline" xr:uid="{CA3E5524-F58F-5144-BBAC-87739286884E}"/>
    <hyperlink ref="H160" r:id="rId152" display="https://duckduckgo.com/?q=%5cBOLT%20BIOTHERAPEUTICS+pipeline" xr:uid="{D8132AFA-7B9C-4249-9AD6-8EDDFD0072B2}"/>
    <hyperlink ref="H187" r:id="rId153" display="https://duckduckgo.com/?q=%5cIMV+pipeline" xr:uid="{897AA0C1-5394-5F45-BD4E-0E3CE43AD2BE}"/>
    <hyperlink ref="H132" r:id="rId154" display="https://duckduckgo.com/?q=%5cLAVA+pipeline" xr:uid="{45EADE69-6E52-CF43-9611-CEEBE6ABCA2F}"/>
    <hyperlink ref="H114" r:id="rId155" display="https://duckduckgo.com/?q=%5cONCOLYTICS+pipeline" xr:uid="{A4B2414E-5636-A746-B7DF-29CF949DF8CD}"/>
    <hyperlink ref="H196" r:id="rId156" display="https://duckduckgo.com/?q=%5cNIGHTHAWK%20BIOSCIENCES+pipeline" xr:uid="{9C0FC974-0E82-1342-9FF2-74911290DA86}"/>
    <hyperlink ref="H191" r:id="rId157" display="https://duckduckgo.com/?q=%5cHARPOON%20THERAPEUTICS+pipeline" xr:uid="{ACDA78A9-EE31-1D4E-8742-45F8FDAE4DB1}"/>
    <hyperlink ref="H134" r:id="rId158" display="https://duckduckgo.com/?q=%5cGENPREX+pipeline" xr:uid="{CC25F276-47B4-E347-AEDB-67A1126CAD59}"/>
    <hyperlink ref="H166" r:id="rId159" display="https://duckduckgo.com/?q=%5cSENSEI%20BIOTHERAPEUTICS+pipeline" xr:uid="{B108736F-CF3C-F94B-BF76-BF2CD5ED0E66}"/>
    <hyperlink ref="H171" r:id="rId160" display="https://duckduckgo.com/?q=%5cMUSTANG%20BIO+pipeline" xr:uid="{66C1CFBC-17AB-FC4D-81E4-E949F8319D1F}"/>
    <hyperlink ref="H201" r:id="rId161" display="https://duckduckgo.com/?q=%5cCODIAK%20BIOSCIENCES+pipeline" xr:uid="{F4DEEB1F-B29D-BA48-93FD-0496553E36E1}"/>
    <hyperlink ref="H148" r:id="rId162" display="https://duckduckgo.com/?q=%5cLANTERN+pipeline" xr:uid="{F83B2464-8E7D-8F4B-B125-CB95EB7C2E57}"/>
    <hyperlink ref="H212" r:id="rId163" display="https://duckduckgo.com/?q=%5cKAZIA+pipeline" xr:uid="{A2E76CC9-34D0-2948-A003-2E525640376F}"/>
    <hyperlink ref="H199" r:id="rId164" display="https://duckduckgo.com/?q=%5cEFFECTOR%20THERAPEUTICS+pipeline" xr:uid="{0938BAC5-2AAD-B249-8642-81D9B54C0F8A}"/>
    <hyperlink ref="H159" r:id="rId165" display="https://duckduckgo.com/?q=%5cINFINITY%20PHARMACEUTICALS+pipeline" xr:uid="{22A43FCF-289D-4144-8D30-ED7455958183}"/>
    <hyperlink ref="H189" r:id="rId166" display="https://duckduckgo.com/?q=%5cATHENEX+pipeline" xr:uid="{81F2AF92-4A37-2E40-B560-F07A0ABA1501}"/>
    <hyperlink ref="H154" r:id="rId167" display="https://duckduckgo.com/?q=%5cONCTERNAL%20THERAPEUTICS+pipeline" xr:uid="{08AD4649-A68E-8149-9290-A5222E6C7CB8}"/>
    <hyperlink ref="H194" r:id="rId168" display="https://duckduckgo.com/?q=%5cMOLECULAR%20TEMPLATES+pipeline" xr:uid="{FE55E4B6-64D1-964E-BCEB-0B37DF2FF7FF}"/>
    <hyperlink ref="H157" r:id="rId169" display="https://duckduckgo.com/?q=%5cSELLAS%20LIFE%20SCIENCES%20GROUP+pipeline" xr:uid="{2E1CFAA4-33B6-E541-8ABB-3C40484F5972}"/>
    <hyperlink ref="H173" r:id="rId170" display="https://duckduckgo.com/?q=%5cCORVUS%20PHARMACEUTICALS+pipeline" xr:uid="{20964C32-1AF7-C14E-9361-43F035777D82}"/>
    <hyperlink ref="H143" r:id="rId171" display="https://duckduckgo.com/?q=%5cSYROS%20PHARMACEUTICALS+pipeline" xr:uid="{8FF8D62D-DB0A-564D-9092-B050B33EF5F6}"/>
    <hyperlink ref="H181" r:id="rId172" display="https://duckduckgo.com/?q=%5cGALECTO+pipeline" xr:uid="{CC9B5568-B404-274C-95F2-E4BDE03C75EF}"/>
    <hyperlink ref="H136" r:id="rId173" display="https://duckduckgo.com/?q=%5cMINK%20THERAPEUTICS+pipeline" xr:uid="{3AA85FB8-057B-3E49-B8F1-09586CF5DF8E}"/>
    <hyperlink ref="H183" r:id="rId174" display="https://duckduckgo.com/?q=%5cMOLECULIN%20BIOTECH+pipeline" xr:uid="{8288CD46-8134-5046-9A1C-BE94CB6793B5}"/>
    <hyperlink ref="H163" r:id="rId175" display="https://duckduckgo.com/?q=%5cTYME%20TECHNOLOGIES+pipeline" xr:uid="{3B947F2B-4FEE-0A4C-98FF-4EF7EBF36503}"/>
    <hyperlink ref="H153" r:id="rId176" display="https://duckduckgo.com/?q=%5cIN8BIO+pipeline" xr:uid="{93EC0676-FBD9-774B-AEE2-6E165E5DC9D6}"/>
    <hyperlink ref="H195" r:id="rId177" display="https://duckduckgo.com/?q=%5cNEOLEUKIN%20THERAPEUTICS+pipeline" xr:uid="{3E20A507-A43C-E44A-A612-8D424AE465E1}"/>
    <hyperlink ref="H180" r:id="rId178" display="https://duckduckgo.com/?q=%5cTRACON%20PHARMACEUTICALS+pipeline" xr:uid="{43B98AE8-6989-CE49-A919-1604CFB98918}"/>
    <hyperlink ref="H176" r:id="rId179" display="https://duckduckgo.com/?q=%5cPURPLE+pipeline" xr:uid="{3423AC2B-A73E-8C4C-A69E-669A05B25239}"/>
    <hyperlink ref="H200" r:id="rId180" display="https://duckduckgo.com/?q=%5cAIM+pipeline" xr:uid="{B9E48F61-69FF-4E44-BA02-F0B47465A3D8}"/>
    <hyperlink ref="H219" r:id="rId181" display="https://duckduckgo.com/?q=%5cNEXIMMUNE+pipeline" xr:uid="{F83D7D72-C744-CF44-A838-B9BCA04D27A6}"/>
    <hyperlink ref="H184" r:id="rId182" display="https://duckduckgo.com/?q=%5cIMMIX+pipeline" xr:uid="{3C9632D2-AA4E-1241-8C14-F602602D5583}"/>
    <hyperlink ref="H93" r:id="rId183" display="https://duckduckgo.com/?q=%5cCABALETTA%20BIO+pipeline" xr:uid="{BDB98D1B-F264-D64D-B31F-CFCDF5048110}"/>
    <hyperlink ref="H190" r:id="rId184" display="https://duckduckgo.com/?q=%5cCASI%20PHARMACEUTICALS+pipeline" xr:uid="{9E8D2773-8D85-9F43-9F6D-750B5D2E9676}"/>
    <hyperlink ref="H182" r:id="rId185" display="https://duckduckgo.com/?q=%5cPROTARA%20THERAPEUTICS+pipeline" xr:uid="{041E2282-99E2-D644-A377-BA352A48B991}"/>
    <hyperlink ref="H215" r:id="rId186" display="https://duckduckgo.com/?q=%5cBROOKLYN%20IMMUNOTHERAPEUTICS+pipeline" xr:uid="{566DB399-8141-D14C-8059-13AF10D8985E}"/>
    <hyperlink ref="H175" r:id="rId187" display="https://duckduckgo.com/?q=%5cNUCANA+pipeline" xr:uid="{D3DB406B-85D5-BF45-BAE8-0620F4291542}"/>
    <hyperlink ref="H193" r:id="rId188" display="https://duckduckgo.com/?q=%5cELEVATION%20ONCOLOGY+pipeline" xr:uid="{9289E3A5-5996-3F47-BF89-1F75DF81717C}"/>
    <hyperlink ref="H213" r:id="rId189" display="https://duckduckgo.com/?q=%5cCONTEXT+pipeline" xr:uid="{A6470D3D-2E61-3C4D-B794-546156BE2F78}"/>
    <hyperlink ref="H109" r:id="rId190" display="https://duckduckgo.com/?q=%5cGLYCOMIMETICS+pipeline" xr:uid="{78145EAF-1D5E-C14E-844F-1A120942BE06}"/>
    <hyperlink ref="H198" r:id="rId191" display="https://duckduckgo.com/?q=%5cVINCERX%20PHARMA+pipeline" xr:uid="{E824EBEC-AC66-2946-90FA-83EBAF7DEFE7}"/>
    <hyperlink ref="H192" r:id="rId192" display="https://duckduckgo.com/?q=%5cMARKER%20THERAPEUTICS+pipeline" xr:uid="{A8B8C30B-08AF-824F-875D-3EE067561862}"/>
    <hyperlink ref="H223" r:id="rId193" display="https://duckduckgo.com/?q=%5cONCOSEC+pipeline" xr:uid="{B01EAEF2-02C7-A84D-B043-3AB0D3A5335F}"/>
    <hyperlink ref="H210" r:id="rId194" display="https://duckduckgo.com/?q=%5cBIO-PATH%20HOLDINGS+pipeline" xr:uid="{1CB99AD9-570E-7B40-A01E-09F3F1FF9389}"/>
    <hyperlink ref="H204" r:id="rId195" display="https://duckduckgo.com/?q=%5cONCONOVA%20THERAPEUTICS+pipeline" xr:uid="{8BC48222-7A51-8942-BE93-562DDA71F91D}"/>
    <hyperlink ref="H188" r:id="rId196" display="https://duckduckgo.com/?q=%5cCELYAD+pipeline" xr:uid="{AA13B79F-30B0-E245-B96F-C644F23EE3BC}"/>
    <hyperlink ref="H137" r:id="rId197" display="https://duckduckgo.com/?q=%5cARAVIVE+pipeline" xr:uid="{67C3C298-1993-2D41-B0E9-1CB2FFFC159C}"/>
    <hyperlink ref="H208" r:id="rId198" display="https://duckduckgo.com/?q=%5cINDAPTUS%20THERAPEUTICS+pipeline" xr:uid="{AF63A785-1C9D-9147-A722-F160DE9850D2}"/>
    <hyperlink ref="H206" r:id="rId199" display="https://duckduckgo.com/?q=%5cTEMPEST%20THERAPEUTICS+pipeline" xr:uid="{DCB21648-CED6-494D-9F7B-E5429C35EC6C}"/>
    <hyperlink ref="H202" r:id="rId200" display="https://duckduckgo.com/?q=%5cCELLECTAR%20BIOSCIENCES+pipeline" xr:uid="{E56A6311-BC94-A34C-9E27-76ABD08117C3}"/>
    <hyperlink ref="H185" r:id="rId201" display="https://duckduckgo.com/?q=%5cIDERA%20PHARMACEUTICALS+pipeline" xr:uid="{CC3346B9-5114-504A-B103-00DD8D980157}"/>
    <hyperlink ref="H211" r:id="rId202" display="https://duckduckgo.com/?q=%5cAPTEVO+pipeline" xr:uid="{B3436188-AA3B-1640-90A8-572059BBC671}"/>
    <hyperlink ref="H197" r:id="rId203" display="https://duckduckgo.com/?q=%5cAPREA%20THERAPEUTICS+pipeline" xr:uid="{31ED48BE-50E1-604C-A6A7-AB42FF3D9075}"/>
    <hyperlink ref="H231" r:id="rId204" display="https://duckduckgo.com/?q=%5cPANBELA%20THERAPEUTICS+pipeline" xr:uid="{FF8165E6-9AC1-874B-8801-54D01B5773C1}"/>
    <hyperlink ref="H224" r:id="rId205" display="https://duckduckgo.com/?q=%5cQUALIGEN%20THERAPEUTICS+pipeline" xr:uid="{69499D00-5867-D84F-9102-BA349E9A4635}"/>
    <hyperlink ref="H218" r:id="rId206" display="https://duckduckgo.com/?q=%5cTRANSCODE%20THERAPEUTICS+pipeline" xr:uid="{460EB15F-18F8-3744-ABC9-615A0A5A561F}"/>
    <hyperlink ref="H214" r:id="rId207" display="https://duckduckgo.com/?q=%5cSONNET%20BIOTHERAPEUTICS%20HOLDINGS+pipeline" xr:uid="{86820974-67B7-9A46-8300-7B4711BBFFA2}"/>
    <hyperlink ref="H207" r:id="rId208" display="https://duckduckgo.com/?q=%5cKINTARA%20THERAPEUTICS+pipeline" xr:uid="{CBDAB6BE-1E91-994B-9642-E333105B3D76}"/>
    <hyperlink ref="H222" r:id="rId209" display="https://duckduckgo.com/?q=%5cAYALA%20PHARMACEUTICALS+pipeline" xr:uid="{1A3C3725-E150-B64E-B4F7-B6BEFCEE94E4}"/>
    <hyperlink ref="H229" r:id="rId210" display="https://duckduckgo.com/?q=%5cSALARIUS%20PHARMACEUTICALS+pipeline" xr:uid="{1E736D52-FBE4-B346-9B56-470E7D240147}"/>
    <hyperlink ref="H203" r:id="rId211" display="https://duckduckgo.com/?q=%5cCALITHERA%20BIOSCIENCES+pipeline" xr:uid="{7AF512B1-EAD9-714F-8A19-9518EDCE7E9A}"/>
    <hyperlink ref="H217" r:id="rId212" display="https://duckduckgo.com/?q=%5cLIXTE%20BIOTECHNOLOGY%20HOLDINGS+pipeline" xr:uid="{F0BF7452-C5AD-E641-A928-E1564684A0F0}"/>
    <hyperlink ref="H227" r:id="rId213" display="https://duckduckgo.com/?q=%5cXENETIC%20BIOSCIENCES+pipeline" xr:uid="{620D701F-3B47-9641-B4A8-7F62E801781F}"/>
    <hyperlink ref="H216" r:id="rId214" display="https://duckduckgo.com/?q=%5cCYCLACEL%20PHARMACEUTICALS+pipeline" xr:uid="{C311540B-5E2F-084D-8E53-1C5278A898A1}"/>
    <hyperlink ref="H221" r:id="rId215" display="https://duckduckgo.com/?q=%5cBELLICUM%20PHARMACEUTICALS+pipeline" xr:uid="{636C5BDF-37C7-5F4D-8F29-957E40A6B01E}"/>
    <hyperlink ref="H230" r:id="rId216" display="https://duckduckgo.com/?q=%5cCNS%20PHARMACEUTICALS+pipeline" xr:uid="{B103EA27-B56C-8440-8940-9E7056802B95}"/>
    <hyperlink ref="H226" r:id="rId217" display="https://duckduckgo.com/?q=%5cPHIO+pipeline" xr:uid="{71C8792B-DD91-3B45-BF7A-426024C1A499}"/>
    <hyperlink ref="H228" r:id="rId218" display="https://duckduckgo.com/?q=%5cHILLSTREAM+pipeline" xr:uid="{575A1174-234A-FA41-BDED-33E10EF470F9}"/>
    <hyperlink ref="H233" r:id="rId219" display="https://duckduckgo.com/?q=%5cSCOPUS+pipeline" xr:uid="{6C90D620-A810-734A-929F-4DD224469560}"/>
    <hyperlink ref="H232" r:id="rId220" display="https://duckduckgo.com/?q=%5cKIROMIC%20BIOPHARMA+pipeline" xr:uid="{791466CC-AEC1-2541-B250-C245B92C33AA}"/>
    <hyperlink ref="H126" r:id="rId221" display="https://duckduckgo.com/?q=%5cGAMIDA+pipeline" xr:uid="{D2470532-434B-7742-8BA7-3ED5ACBB3CB0}"/>
  </hyperlink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D73AA-0510-2741-841A-2D89957EFE46}">
  <dimension ref="A1:AS111"/>
  <sheetViews>
    <sheetView zoomScaleNormal="100" workbookViewId="0">
      <pane xSplit="1" topLeftCell="B1" activePane="topRight" state="frozen"/>
      <selection activeCell="A43" sqref="A43"/>
      <selection pane="topRight" activeCell="E8" sqref="E8"/>
    </sheetView>
  </sheetViews>
  <sheetFormatPr baseColWidth="10" defaultColWidth="10.83203125" defaultRowHeight="16" x14ac:dyDescent="0.2"/>
  <cols>
    <col min="1" max="1" width="9" style="50" customWidth="1"/>
    <col min="2" max="2" width="37.33203125" style="50" customWidth="1"/>
    <col min="3" max="3" width="34" style="70" customWidth="1"/>
    <col min="4" max="4" width="4" style="50" hidden="1" customWidth="1"/>
    <col min="5" max="5" width="10.83203125" style="74" customWidth="1"/>
    <col min="6" max="6" width="47" style="50" hidden="1" customWidth="1"/>
    <col min="7" max="7" width="18.83203125" style="73" customWidth="1"/>
    <col min="8" max="8" width="10.83203125" style="74"/>
    <col min="9" max="9" width="12.6640625" style="74" customWidth="1"/>
    <col min="10" max="10" width="16.5" style="73" customWidth="1"/>
    <col min="11" max="11" width="10.83203125" style="74"/>
    <col min="12" max="12" width="14.5" style="75" customWidth="1"/>
    <col min="13" max="13" width="20.83203125" style="69" customWidth="1"/>
    <col min="14" max="16" width="25.6640625" style="69" customWidth="1"/>
    <col min="17" max="17" width="17.83203125" style="69" customWidth="1"/>
    <col min="18" max="18" width="25.6640625" style="69" customWidth="1"/>
    <col min="19" max="19" width="111" style="105" customWidth="1"/>
    <col min="20" max="22" width="10.83203125" style="74"/>
    <col min="23" max="23" width="10.83203125" style="74" customWidth="1"/>
    <col min="24" max="24" width="10.83203125" style="74"/>
    <col min="25" max="25" width="10.83203125" style="50"/>
    <col min="26" max="26" width="10.83203125" style="49" customWidth="1"/>
    <col min="27" max="45" width="10.83203125" style="49"/>
    <col min="46" max="16384" width="10.83203125" style="50"/>
  </cols>
  <sheetData>
    <row r="1" spans="1:45" s="120" customFormat="1" x14ac:dyDescent="0.2">
      <c r="A1" s="116" t="s">
        <v>0</v>
      </c>
      <c r="B1" s="116" t="s">
        <v>1</v>
      </c>
      <c r="C1" s="117" t="s">
        <v>2</v>
      </c>
      <c r="D1" s="116" t="s">
        <v>814</v>
      </c>
      <c r="E1" s="118" t="s">
        <v>5</v>
      </c>
      <c r="F1" s="116" t="s">
        <v>6</v>
      </c>
      <c r="G1" s="118" t="s">
        <v>17192</v>
      </c>
      <c r="H1" s="118" t="s">
        <v>815</v>
      </c>
      <c r="I1" s="118" t="s">
        <v>8</v>
      </c>
      <c r="J1" s="118" t="s">
        <v>816</v>
      </c>
      <c r="K1" s="118" t="s">
        <v>817</v>
      </c>
      <c r="L1" s="121" t="s">
        <v>11</v>
      </c>
      <c r="M1" s="51" t="s">
        <v>16</v>
      </c>
      <c r="N1" s="51" t="s">
        <v>17</v>
      </c>
      <c r="O1" s="51" t="s">
        <v>18</v>
      </c>
      <c r="P1" s="51" t="s">
        <v>14971</v>
      </c>
      <c r="Q1" s="51" t="s">
        <v>19</v>
      </c>
      <c r="R1" s="51" t="s">
        <v>17191</v>
      </c>
      <c r="S1" s="138" t="s">
        <v>21</v>
      </c>
      <c r="T1" s="118" t="s">
        <v>12</v>
      </c>
      <c r="U1" s="118" t="s">
        <v>13</v>
      </c>
      <c r="V1" s="119" t="s">
        <v>14</v>
      </c>
      <c r="W1" s="119" t="s">
        <v>15</v>
      </c>
      <c r="X1" s="119" t="s">
        <v>818</v>
      </c>
      <c r="Z1" s="106" t="s">
        <v>22</v>
      </c>
      <c r="AA1" s="106" t="s">
        <v>23</v>
      </c>
      <c r="AB1" s="106" t="s">
        <v>24</v>
      </c>
      <c r="AC1" s="106" t="s">
        <v>25</v>
      </c>
      <c r="AD1" s="107" t="s">
        <v>26</v>
      </c>
      <c r="AE1" s="107" t="s">
        <v>27</v>
      </c>
      <c r="AF1" s="107" t="s">
        <v>28</v>
      </c>
      <c r="AG1" s="107" t="s">
        <v>29</v>
      </c>
      <c r="AH1" s="107" t="s">
        <v>30</v>
      </c>
      <c r="AI1" s="107" t="s">
        <v>31</v>
      </c>
      <c r="AJ1" s="106" t="s">
        <v>32</v>
      </c>
      <c r="AK1" s="106" t="s">
        <v>33</v>
      </c>
      <c r="AL1" s="108" t="s">
        <v>34</v>
      </c>
      <c r="AM1" s="108" t="s">
        <v>35</v>
      </c>
      <c r="AN1" s="109" t="s">
        <v>36</v>
      </c>
      <c r="AO1" s="109" t="s">
        <v>37</v>
      </c>
      <c r="AP1" s="109" t="s">
        <v>38</v>
      </c>
      <c r="AQ1" s="110" t="s">
        <v>39</v>
      </c>
      <c r="AR1" s="110" t="s">
        <v>40</v>
      </c>
      <c r="AS1" s="110" t="s">
        <v>41</v>
      </c>
    </row>
    <row r="2" spans="1:45" x14ac:dyDescent="0.2">
      <c r="A2" s="50" t="s">
        <v>819</v>
      </c>
      <c r="B2" s="50" t="s">
        <v>820</v>
      </c>
      <c r="C2" s="70" t="s">
        <v>821</v>
      </c>
      <c r="D2" s="71" t="e" vm="235">
        <v>#VALUE!</v>
      </c>
      <c r="E2" s="82" t="str">
        <f t="shared" ref="E2:E17" si="0">HYPERLINK(_xlfn.CONCAT("https://duckduckgo.com/?q=%5c",LEFT(B2,FIND(" ",B2)-1)," pipeline"),"Link")</f>
        <v>Link</v>
      </c>
      <c r="F2" s="70" t="s">
        <v>822</v>
      </c>
      <c r="G2" s="73" cm="1">
        <f t="array" ref="G2">_FV(D2,"Market cap",TRUE)/1000000000</f>
        <v>441.16800000000001</v>
      </c>
      <c r="H2" s="74" cm="1">
        <f t="array" ref="H2">_FV(D2,"Price")</f>
        <v>168.74</v>
      </c>
      <c r="I2" s="74" t="s">
        <v>109</v>
      </c>
      <c r="J2" s="73" cm="1">
        <f t="array" ref="J2">_FV(D2,"Shares outstanding",TRUE)/1000000000</f>
        <v>2.614484</v>
      </c>
      <c r="K2" s="73">
        <v>2.61</v>
      </c>
      <c r="L2" s="75">
        <v>4.7000000000000002E-3</v>
      </c>
      <c r="M2" s="77" t="s">
        <v>14045</v>
      </c>
      <c r="N2" s="78" t="s">
        <v>14844</v>
      </c>
      <c r="O2" s="78" t="s">
        <v>14845</v>
      </c>
      <c r="P2" s="137">
        <v>19.440000000000001</v>
      </c>
      <c r="Q2" s="78" t="s">
        <v>14846</v>
      </c>
      <c r="R2" s="78" t="s">
        <v>14847</v>
      </c>
      <c r="S2" s="104" t="s">
        <v>14848</v>
      </c>
      <c r="T2" s="74" t="s">
        <v>14544</v>
      </c>
      <c r="U2" s="74">
        <v>1.43</v>
      </c>
      <c r="V2" s="75" cm="1">
        <f t="array" ref="V2">(H2-(_FV(D2,"52 week high",TRUE)))/(_FV(D2,"52 week high",TRUE))</f>
        <v>-9.6148695698751882E-2</v>
      </c>
      <c r="W2" s="75" cm="1">
        <f t="array" ref="W2">(H2-(_FV(D2,"52 week low",TRUE)))/(_FV(D2,"52 week low",TRUE))</f>
        <v>8.3611610583097934E-2</v>
      </c>
      <c r="X2" s="76" cm="1">
        <f t="array" ref="X2">_FV(D2,"P/E",TRUE)</f>
        <v>23.602</v>
      </c>
      <c r="Z2" s="72" t="str">
        <f>HYPERLINK(_xlfn.CONCAT("https://twitter.com/search?q=%24",A2,"&amp;src=typed_query&amp;f=live&amp;pf=on"),"Twitter")</f>
        <v>Twitter</v>
      </c>
      <c r="AA2" s="72" t="str">
        <f t="shared" ref="AA2:AA20" si="1">HYPERLINK(_xlfn.CONCAT("https://twitter.com/search?q=%24",A2,"%20-%22discord.gg%22%20-%22database%22%20-%22chat%22%20-%22ultraalgo%22%20-%22signal%22%20-%22discord%22%20-%22chatroom%22%20-%22influencer%22%20-%22discord.io%22&amp;src=typed_query&amp;f=live"),"Twitter")</f>
        <v>Twitter</v>
      </c>
      <c r="AB2" s="79" t="str">
        <f>HYPERLINK(_xlfn.CONCAT("https://www.sec.gov/edgar/browse/?CIK=",(_xlfn.XLOOKUP(A2,CIK!$A$1:$A$99999,CIK!$B$1:$B$99999,,0))),"SEC")</f>
        <v>SEC</v>
      </c>
      <c r="AC2" s="72" t="str">
        <f>HYPERLINK(_xlfn.CONCAT("https://duckduckgo.com/?q=%5cprofiles+biocentury+",B2),"BC")</f>
        <v>BC</v>
      </c>
      <c r="AD2" s="79" t="str">
        <f>HYPERLINK(_xlfn.CONCAT("https://endpts.com/?s=",LEFT(B2,FIND(" ",B2)-1)),"News")</f>
        <v>News</v>
      </c>
      <c r="AE2" s="72" t="str">
        <f>HYPERLINK(_xlfn.CONCAT("https://www.evaluate.com/vantage-search?search_api_fulltext=",LEFT(B2,FIND(" ",B2)-1)),"News")</f>
        <v>News</v>
      </c>
      <c r="AF2" s="79" t="str">
        <f>HYPERLINK(_xlfn.CONCAT("https://www.biopharmadive.com/search/?q=",LEFT(B2,FIND(" ",B2)-1)),"News")</f>
        <v>News</v>
      </c>
      <c r="AG2" s="79" t="str">
        <f>HYPERLINK(_xlfn.CONCAT("https://www.biospace.com/news/?Keywords=",LEFT(B2,FIND(" ",B2)-1)),"News")</f>
        <v>News</v>
      </c>
      <c r="AH2" s="79" t="str">
        <f>HYPERLINK(_xlfn.CONCAT("https://www.fiercebiotech.com/search-results?fulltext_search=",LEFT(B2,FIND(" ",B2)-1)),"News")</f>
        <v>News</v>
      </c>
      <c r="AI2" s="72" t="str">
        <f t="shared" ref="AI2:AI20" si="2">HYPERLINK(_xlfn.CONCAT("https://news.google.com/search?q=",B2),"News")</f>
        <v>News</v>
      </c>
      <c r="AJ2" s="72" t="str">
        <f>HYPERLINK(_xlfn.CONCAT("https://www.nasdaq.com/market-activity/stocks/",A2,"/option-chain"),"OC")</f>
        <v>OC</v>
      </c>
      <c r="AK2" s="72" t="str">
        <f>HYPERLINK(_xlfn.CONCAT("https://whalewisdom.com/stock/",A2),"WW")</f>
        <v>WW</v>
      </c>
      <c r="AL2" s="72" t="str">
        <f>HYPERLINK(_xlfn.CONCAT("https://fintel.io/n/us/",A2),"FIN")</f>
        <v>FIN</v>
      </c>
      <c r="AM2" s="72" t="str">
        <f t="shared" ref="AM2:AM20" si="3">HYPERLINK(_xlfn.CONCAT("http://openinsider.com/search?q=",A2),"OI")</f>
        <v>OI</v>
      </c>
      <c r="AN2" s="72" t="str">
        <f>HYPERLINK(_xlfn.CONCAT("https://iborrowdesk.com/report/",A2),"IB")</f>
        <v>IB</v>
      </c>
      <c r="AO2" s="72" t="str">
        <f t="shared" ref="AO2:AO20" si="4">HYPERLINK(_xlfn.CONCAT("https://www.nasdaq.com/market-activity/stocks/",A2,"/short-interest"),"SI")</f>
        <v>SI</v>
      </c>
      <c r="AP2" s="72" t="str">
        <f t="shared" ref="AP2:AP20" si="5">HYPERLINK(_xlfn.CONCAT("https://shortsqueeze.com/?symbol=",A2),"SS")</f>
        <v>SS</v>
      </c>
      <c r="AQ2" s="80" t="str">
        <f t="shared" ref="AQ2:AQ20" si="6">HYPERLINK(_xlfn.CONCAT("https://roic.ai/company/",A2),"ROIC")</f>
        <v>ROIC</v>
      </c>
      <c r="AR2" s="72" t="str">
        <f t="shared" ref="AR2:AR20" si="7">HYPERLINK(_xlfn.CONCAT("https://www.dataroma.com/m/stock.php?sym=",A2),"DR")</f>
        <v>DR</v>
      </c>
      <c r="AS2" s="81" t="str">
        <f t="shared" ref="AS2:AS20" si="8">HYPERLINK(_xlfn.CONCAT("https://www.sharesoutstandinghistory.com/?symbol=",A2),"SOH")</f>
        <v>SOH</v>
      </c>
    </row>
    <row r="3" spans="1:45" x14ac:dyDescent="0.2">
      <c r="A3" s="50" t="s">
        <v>823</v>
      </c>
      <c r="B3" s="50" t="s">
        <v>824</v>
      </c>
      <c r="C3" s="70" t="s">
        <v>821</v>
      </c>
      <c r="D3" s="71" t="e" vm="236">
        <v>#VALUE!</v>
      </c>
      <c r="E3" s="82" t="str">
        <f t="shared" si="0"/>
        <v>Link</v>
      </c>
      <c r="F3" s="70" t="s">
        <v>825</v>
      </c>
      <c r="G3" s="73" cm="1">
        <f t="array" ref="G3">_FV(D3,"Market cap",TRUE)/1000000000</f>
        <v>328.82810000000001</v>
      </c>
      <c r="H3" s="74" cm="1">
        <f t="array" ref="H3">_FV(D3,"Price")</f>
        <v>346.07</v>
      </c>
      <c r="I3" s="74" t="s">
        <v>109</v>
      </c>
      <c r="J3" s="73" cm="1">
        <f t="array" ref="J3">_FV(D3,"Shares outstanding",TRUE)/1000000000</f>
        <v>0.95017790000000002</v>
      </c>
      <c r="K3" s="73">
        <v>0.94850999999999996</v>
      </c>
      <c r="L3" s="75">
        <v>7.1000000000000004E-3</v>
      </c>
      <c r="M3" s="77" t="s">
        <v>13775</v>
      </c>
      <c r="N3" s="78" t="s">
        <v>14849</v>
      </c>
      <c r="O3" s="78" t="s">
        <v>14850</v>
      </c>
      <c r="P3" s="137">
        <v>6.16</v>
      </c>
      <c r="Q3" s="78" t="s">
        <v>14851</v>
      </c>
      <c r="R3" s="78" t="s">
        <v>14852</v>
      </c>
      <c r="S3" s="104" t="s">
        <v>14853</v>
      </c>
      <c r="T3" s="74" t="s">
        <v>14549</v>
      </c>
      <c r="U3" s="74">
        <v>1.1299999999999999</v>
      </c>
      <c r="V3" s="75" cm="1">
        <f t="array" ref="V3">(H3-(_FV(D3,"52 week high",TRUE)))/(_FV(D3,"52 week high",TRUE))</f>
        <v>-7.7761492338441054E-2</v>
      </c>
      <c r="W3" s="75" cm="1">
        <f t="array" ref="W3">(H3-(_FV(D3,"52 week low",TRUE)))/(_FV(D3,"52 week low",TRUE))</f>
        <v>0.49251735886488113</v>
      </c>
      <c r="X3" s="76" cm="1">
        <f t="array" ref="X3">_FV(D3,"P/E",TRUE)</f>
        <v>52.7624</v>
      </c>
      <c r="Z3" s="72" t="str">
        <f t="shared" ref="Z3:Z20" si="9">HYPERLINK(_xlfn.CONCAT("https://twitter.com/search?q=%24",A3,"&amp;src=typed_query&amp;f=live&amp;pf=on"),"Twitter")</f>
        <v>Twitter</v>
      </c>
      <c r="AA3" s="72" t="str">
        <f t="shared" si="1"/>
        <v>Twitter</v>
      </c>
      <c r="AB3" s="79" t="str">
        <f>HYPERLINK(_xlfn.CONCAT("https://www.sec.gov/edgar/browse/?CIK=",(_xlfn.XLOOKUP(A3,CIK!$A$1:$A$99999,CIK!$B$1:$B$99999,,0))),"SEC")</f>
        <v>SEC</v>
      </c>
      <c r="AC3" s="72" t="str">
        <f t="shared" ref="AC3:AC20" si="10">HYPERLINK(_xlfn.CONCAT("https://duckduckgo.com/?q=%5cprofiles+biocentury+",B3),"BC")</f>
        <v>BC</v>
      </c>
      <c r="AD3" s="79" t="str">
        <f t="shared" ref="AD3:AD20" si="11">HYPERLINK(_xlfn.CONCAT("https://endpts.com/?s=",LEFT(B3,FIND(" ",B3)-1)),"News")</f>
        <v>News</v>
      </c>
      <c r="AE3" s="72" t="str">
        <f t="shared" ref="AE3:AE20" si="12">HYPERLINK(_xlfn.CONCAT("https://www.evaluate.com/vantage-search?search_api_fulltext=",LEFT(B3,FIND(" ",B3)-1)),"News")</f>
        <v>News</v>
      </c>
      <c r="AF3" s="79" t="str">
        <f t="shared" ref="AF3:AF20" si="13">HYPERLINK(_xlfn.CONCAT("https://www.biopharmadive.com/search/?q=",LEFT(B3,FIND(" ",B3)-1)),"News")</f>
        <v>News</v>
      </c>
      <c r="AG3" s="79" t="str">
        <f t="shared" ref="AG3:AG20" si="14">HYPERLINK(_xlfn.CONCAT("https://www.biospace.com/news/?Keywords=",LEFT(B3,FIND(" ",B3)-1)),"News")</f>
        <v>News</v>
      </c>
      <c r="AH3" s="79" t="str">
        <f t="shared" ref="AH3:AH20" si="15">HYPERLINK(_xlfn.CONCAT("https://www.fiercebiotech.com/search-results?fulltext_search=",LEFT(B3,FIND(" ",B3)-1)),"News")</f>
        <v>News</v>
      </c>
      <c r="AI3" s="72" t="str">
        <f t="shared" si="2"/>
        <v>News</v>
      </c>
      <c r="AJ3" s="72" t="str">
        <f t="shared" ref="AJ3:AJ20" si="16">HYPERLINK(_xlfn.CONCAT("https://www.nasdaq.com/market-activity/stocks/",A3,"/option-chain"),"OC")</f>
        <v>OC</v>
      </c>
      <c r="AK3" s="72" t="str">
        <f t="shared" ref="AK3:AK20" si="17">HYPERLINK(_xlfn.CONCAT("https://whalewisdom.com/stock/",A3),"WW")</f>
        <v>WW</v>
      </c>
      <c r="AL3" s="72" t="str">
        <f t="shared" ref="AL3:AL20" si="18">HYPERLINK(_xlfn.CONCAT("https://fintel.io/n/us/",A3),"FIN")</f>
        <v>FIN</v>
      </c>
      <c r="AM3" s="72" t="str">
        <f t="shared" si="3"/>
        <v>OI</v>
      </c>
      <c r="AN3" s="72" t="str">
        <f t="shared" ref="AN3:AN20" si="19">HYPERLINK(_xlfn.CONCAT("https://iborrowdesk.com/report/",A3),"IB")</f>
        <v>IB</v>
      </c>
      <c r="AO3" s="72" t="str">
        <f t="shared" si="4"/>
        <v>SI</v>
      </c>
      <c r="AP3" s="72" t="str">
        <f t="shared" si="5"/>
        <v>SS</v>
      </c>
      <c r="AQ3" s="80" t="str">
        <f t="shared" si="6"/>
        <v>ROIC</v>
      </c>
      <c r="AR3" s="72" t="str">
        <f t="shared" si="7"/>
        <v>DR</v>
      </c>
      <c r="AS3" s="81" t="str">
        <f t="shared" si="8"/>
        <v>SOH</v>
      </c>
    </row>
    <row r="4" spans="1:45" x14ac:dyDescent="0.2">
      <c r="A4" s="50" t="s">
        <v>826</v>
      </c>
      <c r="B4" s="50" t="s">
        <v>827</v>
      </c>
      <c r="C4" s="70" t="s">
        <v>821</v>
      </c>
      <c r="D4" s="71" t="e" vm="237">
        <v>#VALUE!</v>
      </c>
      <c r="E4" s="82" t="str">
        <f t="shared" si="0"/>
        <v>Link</v>
      </c>
      <c r="F4" s="70" t="s">
        <v>828</v>
      </c>
      <c r="G4" s="73" cm="1">
        <f t="array" ref="G4">_FV(D4,"Market cap",TRUE)/1000000000</f>
        <v>253.2166</v>
      </c>
      <c r="H4" s="74" cm="1">
        <f t="array" ref="H4">_FV(D4,"Price")</f>
        <v>45.1</v>
      </c>
      <c r="I4" s="74" t="s">
        <v>109</v>
      </c>
      <c r="J4" s="73" cm="1">
        <f t="array" ref="J4">_FV(D4,"Shares outstanding",TRUE)/1000000000</f>
        <v>5.6133139999999999</v>
      </c>
      <c r="K4" s="73">
        <v>5.61</v>
      </c>
      <c r="L4" s="75">
        <v>1.03E-2</v>
      </c>
      <c r="M4" s="77" t="s">
        <v>14050</v>
      </c>
      <c r="N4" s="78" t="s">
        <v>14854</v>
      </c>
      <c r="O4" s="78" t="s">
        <v>14855</v>
      </c>
      <c r="P4" s="137">
        <v>21.28</v>
      </c>
      <c r="Q4" s="78" t="s">
        <v>14856</v>
      </c>
      <c r="R4" s="78" t="s">
        <v>14857</v>
      </c>
      <c r="S4" s="104" t="s">
        <v>14858</v>
      </c>
      <c r="T4" s="74" t="s">
        <v>14535</v>
      </c>
      <c r="U4" s="74">
        <v>1.59</v>
      </c>
      <c r="V4" s="75" cm="1">
        <f t="array" ref="V4">(H4-(_FV(D4,"52 week high",TRUE)))/(_FV(D4,"52 week high",TRUE))</f>
        <v>-0.19921874999999997</v>
      </c>
      <c r="W4" s="75" cm="1">
        <f t="array" ref="W4">(H4-(_FV(D4,"52 week low",TRUE)))/(_FV(D4,"52 week low",TRUE))</f>
        <v>8.818916636506216E-2</v>
      </c>
      <c r="X4" s="76" cm="1">
        <f t="array" ref="X4">_FV(D4,"P/E",TRUE)</f>
        <v>8.5274999999999999</v>
      </c>
      <c r="Z4" s="72" t="str">
        <f t="shared" si="9"/>
        <v>Twitter</v>
      </c>
      <c r="AA4" s="72" t="str">
        <f t="shared" si="1"/>
        <v>Twitter</v>
      </c>
      <c r="AB4" s="79" t="str">
        <f>HYPERLINK(_xlfn.CONCAT("https://www.sec.gov/edgar/browse/?CIK=",(_xlfn.XLOOKUP(A4,CIK!$A$1:$A$99999,CIK!$B$1:$B$99999,,0))),"SEC")</f>
        <v>SEC</v>
      </c>
      <c r="AC4" s="72" t="str">
        <f t="shared" si="10"/>
        <v>BC</v>
      </c>
      <c r="AD4" s="79" t="str">
        <f t="shared" si="11"/>
        <v>News</v>
      </c>
      <c r="AE4" s="72" t="str">
        <f t="shared" si="12"/>
        <v>News</v>
      </c>
      <c r="AF4" s="79" t="str">
        <f t="shared" si="13"/>
        <v>News</v>
      </c>
      <c r="AG4" s="79" t="str">
        <f t="shared" si="14"/>
        <v>News</v>
      </c>
      <c r="AH4" s="79" t="str">
        <f t="shared" si="15"/>
        <v>News</v>
      </c>
      <c r="AI4" s="72" t="str">
        <f t="shared" si="2"/>
        <v>News</v>
      </c>
      <c r="AJ4" s="72" t="str">
        <f t="shared" si="16"/>
        <v>OC</v>
      </c>
      <c r="AK4" s="72" t="str">
        <f t="shared" si="17"/>
        <v>WW</v>
      </c>
      <c r="AL4" s="72" t="str">
        <f t="shared" si="18"/>
        <v>FIN</v>
      </c>
      <c r="AM4" s="72" t="str">
        <f t="shared" si="3"/>
        <v>OI</v>
      </c>
      <c r="AN4" s="72" t="str">
        <f t="shared" si="19"/>
        <v>IB</v>
      </c>
      <c r="AO4" s="72" t="str">
        <f t="shared" si="4"/>
        <v>SI</v>
      </c>
      <c r="AP4" s="72" t="str">
        <f t="shared" si="5"/>
        <v>SS</v>
      </c>
      <c r="AQ4" s="80" t="str">
        <f t="shared" si="6"/>
        <v>ROIC</v>
      </c>
      <c r="AR4" s="72" t="str">
        <f t="shared" si="7"/>
        <v>DR</v>
      </c>
      <c r="AS4" s="81" t="str">
        <f t="shared" si="8"/>
        <v>SOH</v>
      </c>
    </row>
    <row r="5" spans="1:45" x14ac:dyDescent="0.2">
      <c r="A5" s="50" t="s">
        <v>833</v>
      </c>
      <c r="B5" s="50" t="s">
        <v>834</v>
      </c>
      <c r="C5" s="70" t="s">
        <v>821</v>
      </c>
      <c r="D5" s="71" t="e" vm="238">
        <v>#VALUE!</v>
      </c>
      <c r="E5" s="82" t="str">
        <f t="shared" si="0"/>
        <v>Link</v>
      </c>
      <c r="F5" s="70" t="s">
        <v>835</v>
      </c>
      <c r="G5" s="73" cm="1">
        <f t="array" ref="G5">_FV(D5,"Market cap",TRUE)/1000000000</f>
        <v>264.54700000000003</v>
      </c>
      <c r="H5" s="74" cm="1">
        <f t="array" ref="H5">_FV(D5,"Price")</f>
        <v>149.59</v>
      </c>
      <c r="I5" s="74" t="s">
        <v>109</v>
      </c>
      <c r="J5" s="73" cm="1">
        <f t="array" ref="J5">_FV(D5,"Shares outstanding",TRUE)/1000000000</f>
        <v>1.7684800000000001</v>
      </c>
      <c r="K5" s="73">
        <v>1.77</v>
      </c>
      <c r="L5" s="75">
        <v>7.7000000000000002E-3</v>
      </c>
      <c r="M5" s="77" t="s">
        <v>14039</v>
      </c>
      <c r="N5" s="78" t="s">
        <v>14859</v>
      </c>
      <c r="O5" s="78" t="s">
        <v>14860</v>
      </c>
      <c r="P5" s="137">
        <v>7.75</v>
      </c>
      <c r="Q5" s="78" t="s">
        <v>14861</v>
      </c>
      <c r="R5" s="78" t="s">
        <v>14862</v>
      </c>
      <c r="S5" s="104" t="s">
        <v>14863</v>
      </c>
      <c r="T5" s="74" t="s">
        <v>14541</v>
      </c>
      <c r="U5" s="74">
        <v>0.93</v>
      </c>
      <c r="V5" s="75" cm="1">
        <f t="array" ref="V5">(H5-(_FV(D5,"52 week high",TRUE)))/(_FV(D5,"52 week high",TRUE))</f>
        <v>-0.14962196577795461</v>
      </c>
      <c r="W5" s="75" cm="1">
        <f t="array" ref="W5">(H5-(_FV(D5,"52 week low",TRUE)))/(_FV(D5,"52 week low",TRUE))</f>
        <v>0.16630282239201633</v>
      </c>
      <c r="X5" s="76" cm="1">
        <f t="array" ref="X5">_FV(D5,"P/E",TRUE)</f>
        <v>19.810600000000001</v>
      </c>
      <c r="Z5" s="72" t="str">
        <f t="shared" si="9"/>
        <v>Twitter</v>
      </c>
      <c r="AA5" s="72" t="str">
        <f t="shared" si="1"/>
        <v>Twitter</v>
      </c>
      <c r="AB5" s="79" t="str">
        <f>HYPERLINK(_xlfn.CONCAT("https://www.sec.gov/edgar/browse/?CIK=",(_xlfn.XLOOKUP(A5,CIK!$A$1:$A$99999,CIK!$B$1:$B$99999,,0))),"SEC")</f>
        <v>SEC</v>
      </c>
      <c r="AC5" s="72" t="str">
        <f t="shared" si="10"/>
        <v>BC</v>
      </c>
      <c r="AD5" s="79" t="str">
        <f t="shared" si="11"/>
        <v>News</v>
      </c>
      <c r="AE5" s="72" t="str">
        <f t="shared" si="12"/>
        <v>News</v>
      </c>
      <c r="AF5" s="79" t="str">
        <f t="shared" si="13"/>
        <v>News</v>
      </c>
      <c r="AG5" s="79" t="str">
        <f t="shared" si="14"/>
        <v>News</v>
      </c>
      <c r="AH5" s="79" t="str">
        <f t="shared" si="15"/>
        <v>News</v>
      </c>
      <c r="AI5" s="72" t="str">
        <f t="shared" si="2"/>
        <v>News</v>
      </c>
      <c r="AJ5" s="72" t="str">
        <f t="shared" si="16"/>
        <v>OC</v>
      </c>
      <c r="AK5" s="72" t="str">
        <f t="shared" si="17"/>
        <v>WW</v>
      </c>
      <c r="AL5" s="72" t="str">
        <f t="shared" si="18"/>
        <v>FIN</v>
      </c>
      <c r="AM5" s="72" t="str">
        <f t="shared" si="3"/>
        <v>OI</v>
      </c>
      <c r="AN5" s="72" t="str">
        <f t="shared" si="19"/>
        <v>IB</v>
      </c>
      <c r="AO5" s="72" t="str">
        <f t="shared" si="4"/>
        <v>SI</v>
      </c>
      <c r="AP5" s="72" t="str">
        <f t="shared" si="5"/>
        <v>SS</v>
      </c>
      <c r="AQ5" s="80" t="str">
        <f t="shared" si="6"/>
        <v>ROIC</v>
      </c>
      <c r="AR5" s="72" t="str">
        <f t="shared" si="7"/>
        <v>DR</v>
      </c>
      <c r="AS5" s="81" t="str">
        <f t="shared" si="8"/>
        <v>SOH</v>
      </c>
    </row>
    <row r="6" spans="1:45" x14ac:dyDescent="0.2">
      <c r="A6" s="50" t="s">
        <v>836</v>
      </c>
      <c r="B6" s="50" t="s">
        <v>837</v>
      </c>
      <c r="C6" s="70" t="s">
        <v>821</v>
      </c>
      <c r="D6" s="71" t="e" vm="239">
        <v>#VALUE!</v>
      </c>
      <c r="E6" s="82" t="str">
        <f t="shared" si="0"/>
        <v>Link</v>
      </c>
      <c r="F6" s="70" t="s">
        <v>838</v>
      </c>
      <c r="G6" s="73" cm="1">
        <f t="array" ref="G6">_FV(D6,"Market cap",TRUE)/1000000000</f>
        <v>278.7414</v>
      </c>
      <c r="H6" s="74" cm="1">
        <f t="array" ref="H6">_FV(D6,"Price")</f>
        <v>109.94</v>
      </c>
      <c r="I6" s="74" t="s">
        <v>109</v>
      </c>
      <c r="J6" s="73" cm="1">
        <f t="array" ref="J6">_FV(D6,"Shares outstanding",TRUE)/1000000000</f>
        <v>2.535396</v>
      </c>
      <c r="K6" s="73">
        <v>2.5299999999999998</v>
      </c>
      <c r="L6" s="75">
        <v>8.0999999999999996E-3</v>
      </c>
      <c r="M6" s="77" t="s">
        <v>14047</v>
      </c>
      <c r="N6" s="78" t="s">
        <v>14864</v>
      </c>
      <c r="O6" s="78" t="s">
        <v>14865</v>
      </c>
      <c r="P6" s="137">
        <v>8.3699999999999992</v>
      </c>
      <c r="Q6" s="78" t="s">
        <v>14866</v>
      </c>
      <c r="R6" s="78" t="s">
        <v>14867</v>
      </c>
      <c r="S6" s="104" t="s">
        <v>14868</v>
      </c>
      <c r="T6" s="74" t="s">
        <v>14536</v>
      </c>
      <c r="U6" s="74">
        <v>1.46</v>
      </c>
      <c r="V6" s="75" cm="1">
        <f t="array" ref="V6">(H6-(_FV(D6,"52 week high",TRUE)))/(_FV(D6,"52 week high",TRUE))</f>
        <v>-4.8056108754004651E-2</v>
      </c>
      <c r="W6" s="75" cm="1">
        <f t="array" ref="W6">(H6-(_FV(D6,"52 week low",TRUE)))/(_FV(D6,"52 week low",TRUE))</f>
        <v>0.50861063464837042</v>
      </c>
      <c r="X6" s="76" cm="1">
        <f t="array" ref="X6">_FV(D6,"P/E",TRUE)</f>
        <v>18.206700000000001</v>
      </c>
      <c r="Z6" s="72" t="str">
        <f t="shared" si="9"/>
        <v>Twitter</v>
      </c>
      <c r="AA6" s="72" t="str">
        <f t="shared" si="1"/>
        <v>Twitter</v>
      </c>
      <c r="AB6" s="79" t="str">
        <f>HYPERLINK(_xlfn.CONCAT("https://www.sec.gov/edgar/browse/?CIK=",(_xlfn.XLOOKUP(A6,CIK!$A$1:$A$99999,CIK!$B$1:$B$99999,,0))),"SEC")</f>
        <v>SEC</v>
      </c>
      <c r="AC6" s="72" t="str">
        <f t="shared" si="10"/>
        <v>BC</v>
      </c>
      <c r="AD6" s="79" t="str">
        <f t="shared" si="11"/>
        <v>News</v>
      </c>
      <c r="AE6" s="72" t="str">
        <f t="shared" si="12"/>
        <v>News</v>
      </c>
      <c r="AF6" s="79" t="str">
        <f t="shared" si="13"/>
        <v>News</v>
      </c>
      <c r="AG6" s="79" t="str">
        <f t="shared" si="14"/>
        <v>News</v>
      </c>
      <c r="AH6" s="79" t="str">
        <f t="shared" si="15"/>
        <v>News</v>
      </c>
      <c r="AI6" s="72" t="str">
        <f t="shared" si="2"/>
        <v>News</v>
      </c>
      <c r="AJ6" s="72" t="str">
        <f t="shared" si="16"/>
        <v>OC</v>
      </c>
      <c r="AK6" s="72" t="str">
        <f t="shared" si="17"/>
        <v>WW</v>
      </c>
      <c r="AL6" s="72" t="str">
        <f t="shared" si="18"/>
        <v>FIN</v>
      </c>
      <c r="AM6" s="72" t="str">
        <f t="shared" si="3"/>
        <v>OI</v>
      </c>
      <c r="AN6" s="72" t="str">
        <f t="shared" si="19"/>
        <v>IB</v>
      </c>
      <c r="AO6" s="72" t="str">
        <f t="shared" si="4"/>
        <v>SI</v>
      </c>
      <c r="AP6" s="72" t="str">
        <f t="shared" si="5"/>
        <v>SS</v>
      </c>
      <c r="AQ6" s="80" t="str">
        <f t="shared" si="6"/>
        <v>ROIC</v>
      </c>
      <c r="AR6" s="72" t="str">
        <f t="shared" si="7"/>
        <v>DR</v>
      </c>
      <c r="AS6" s="81" t="str">
        <f t="shared" si="8"/>
        <v>SOH</v>
      </c>
    </row>
    <row r="7" spans="1:45" x14ac:dyDescent="0.2">
      <c r="A7" s="50" t="s">
        <v>829</v>
      </c>
      <c r="B7" s="50" t="s">
        <v>830</v>
      </c>
      <c r="C7" s="70" t="s">
        <v>821</v>
      </c>
      <c r="D7" s="71" t="e" vm="240">
        <v>#VALUE!</v>
      </c>
      <c r="E7" s="82" t="str">
        <f t="shared" si="0"/>
        <v>Link</v>
      </c>
      <c r="F7" s="70" t="s">
        <v>831</v>
      </c>
      <c r="G7" s="73" cm="1">
        <f t="array" ref="G7">_FV(D7,"Market cap",TRUE)/1000000000</f>
        <v>266.01530000000002</v>
      </c>
      <c r="H7" s="74" cm="1">
        <f t="array" ref="H7">_FV(D7,"Price")</f>
        <v>40.04</v>
      </c>
      <c r="I7" s="74" t="s">
        <v>832</v>
      </c>
      <c r="J7" s="73" cm="1">
        <f t="array" ref="J7">_FV(D7,"Shares outstanding",TRUE)/1000000000</f>
        <v>6.47403</v>
      </c>
      <c r="K7" s="73">
        <v>5.4</v>
      </c>
      <c r="L7" s="75" t="s">
        <v>59</v>
      </c>
      <c r="M7" s="77" t="s">
        <v>13788</v>
      </c>
      <c r="N7" s="78" t="s">
        <v>14869</v>
      </c>
      <c r="O7" s="78" t="s">
        <v>14870</v>
      </c>
      <c r="P7" s="137" t="s">
        <v>14848</v>
      </c>
      <c r="Q7" s="78" t="s">
        <v>14871</v>
      </c>
      <c r="R7" s="78" t="s">
        <v>14872</v>
      </c>
      <c r="S7" s="104" t="s">
        <v>14873</v>
      </c>
      <c r="T7" s="74" t="s">
        <v>13866</v>
      </c>
      <c r="U7" s="74">
        <v>1.1100000000000001</v>
      </c>
      <c r="V7" s="75" cm="1">
        <f t="array" ref="V7">(H7-(_FV(D7,"52 week high",TRUE)))/(_FV(D7,"52 week high",TRUE))</f>
        <v>-0.25659116227255852</v>
      </c>
      <c r="W7" s="75" cm="1">
        <f t="array" ref="W7">(H7-(_FV(D7,"52 week low",TRUE)))/(_FV(D7,"52 week low",TRUE))</f>
        <v>5.7022175290390616E-2</v>
      </c>
      <c r="X7" s="76" cm="1">
        <f t="array" ref="X7">_FV(D7,"P/E",TRUE)</f>
        <v>17.390599999999999</v>
      </c>
      <c r="Z7" s="72" t="str">
        <f t="shared" si="9"/>
        <v>Twitter</v>
      </c>
      <c r="AA7" s="72" t="str">
        <f t="shared" si="1"/>
        <v>Twitter</v>
      </c>
      <c r="AB7" s="79" t="e">
        <f>HYPERLINK(_xlfn.CONCAT("https://www.sec.gov/edgar/browse/?CIK=",(_xlfn.XLOOKUP(A7,CIK!$A$1:$A$99999,CIK!$B$1:$B$99999,,0))),"SEC")</f>
        <v>#N/A</v>
      </c>
      <c r="AC7" s="72" t="str">
        <f t="shared" si="10"/>
        <v>BC</v>
      </c>
      <c r="AD7" s="79" t="str">
        <f t="shared" si="11"/>
        <v>News</v>
      </c>
      <c r="AE7" s="72" t="str">
        <f t="shared" si="12"/>
        <v>News</v>
      </c>
      <c r="AF7" s="79" t="str">
        <f t="shared" si="13"/>
        <v>News</v>
      </c>
      <c r="AG7" s="79" t="str">
        <f t="shared" si="14"/>
        <v>News</v>
      </c>
      <c r="AH7" s="79" t="str">
        <f t="shared" si="15"/>
        <v>News</v>
      </c>
      <c r="AI7" s="72" t="str">
        <f t="shared" si="2"/>
        <v>News</v>
      </c>
      <c r="AJ7" s="72" t="str">
        <f t="shared" si="16"/>
        <v>OC</v>
      </c>
      <c r="AK7" s="72" t="str">
        <f t="shared" si="17"/>
        <v>WW</v>
      </c>
      <c r="AL7" s="72" t="str">
        <f t="shared" si="18"/>
        <v>FIN</v>
      </c>
      <c r="AM7" s="72" t="str">
        <f t="shared" si="3"/>
        <v>OI</v>
      </c>
      <c r="AN7" s="72" t="str">
        <f t="shared" si="19"/>
        <v>IB</v>
      </c>
      <c r="AO7" s="72" t="str">
        <f t="shared" si="4"/>
        <v>SI</v>
      </c>
      <c r="AP7" s="72" t="str">
        <f t="shared" si="5"/>
        <v>SS</v>
      </c>
      <c r="AQ7" s="80" t="str">
        <f t="shared" si="6"/>
        <v>ROIC</v>
      </c>
      <c r="AR7" s="72" t="str">
        <f t="shared" si="7"/>
        <v>DR</v>
      </c>
      <c r="AS7" s="81" t="str">
        <f t="shared" si="8"/>
        <v>SOH</v>
      </c>
    </row>
    <row r="8" spans="1:45" x14ac:dyDescent="0.2">
      <c r="A8" s="50" t="s">
        <v>845</v>
      </c>
      <c r="B8" s="50" t="s">
        <v>846</v>
      </c>
      <c r="C8" s="70" t="s">
        <v>821</v>
      </c>
      <c r="D8" s="71" t="e" vm="241">
        <v>#VALUE!</v>
      </c>
      <c r="E8" s="82" t="str">
        <f t="shared" si="0"/>
        <v>Link</v>
      </c>
      <c r="F8" s="70" t="s">
        <v>847</v>
      </c>
      <c r="G8" s="73" cm="1">
        <f t="array" ref="G8">_FV(D8,"Market cap",TRUE)/1000000000</f>
        <v>245.0778</v>
      </c>
      <c r="H8" s="74" cm="1">
        <f t="array" ref="H8">_FV(D8,"Price")</f>
        <v>141.1</v>
      </c>
      <c r="I8" s="74" t="s">
        <v>109</v>
      </c>
      <c r="J8" s="73" cm="1">
        <f t="array" ref="J8">_FV(D8,"Shares outstanding",TRUE)/1000000000</f>
        <v>1.742564</v>
      </c>
      <c r="K8" s="73">
        <v>1.61</v>
      </c>
      <c r="L8" s="75" t="s">
        <v>59</v>
      </c>
      <c r="M8" s="77" t="s">
        <v>14048</v>
      </c>
      <c r="N8" s="78" t="s">
        <v>14874</v>
      </c>
      <c r="O8" s="78" t="s">
        <v>14875</v>
      </c>
      <c r="P8" s="137">
        <v>7.81</v>
      </c>
      <c r="Q8" s="78" t="s">
        <v>14876</v>
      </c>
      <c r="R8" s="78" t="s">
        <v>14877</v>
      </c>
      <c r="S8" s="104" t="s">
        <v>14878</v>
      </c>
      <c r="T8" s="74" t="s">
        <v>14547</v>
      </c>
      <c r="U8" s="74">
        <v>0.92</v>
      </c>
      <c r="V8" s="75" cm="1">
        <f t="array" ref="V8">(H8-(_FV(D8,"52 week high",TRUE)))/(_FV(D8,"52 week high",TRUE))</f>
        <v>-7.0866699737930165E-5</v>
      </c>
      <c r="W8" s="75" cm="1">
        <f t="array" ref="W8">(H8-(_FV(D8,"52 week low",TRUE)))/(_FV(D8,"52 week low",TRUE))</f>
        <v>0.541907988198011</v>
      </c>
      <c r="X8" s="76" cm="1">
        <f t="array" ref="X8">_FV(D8,"P/E",TRUE)</f>
        <v>46.142099999999999</v>
      </c>
      <c r="Z8" s="72" t="str">
        <f t="shared" si="9"/>
        <v>Twitter</v>
      </c>
      <c r="AA8" s="72" t="str">
        <f t="shared" si="1"/>
        <v>Twitter</v>
      </c>
      <c r="AB8" s="79" t="str">
        <f>HYPERLINK(_xlfn.CONCAT("https://www.sec.gov/edgar/browse/?CIK=",(_xlfn.XLOOKUP(A8,CIK!$A$1:$A$99999,CIK!$B$1:$B$99999,,0))),"SEC")</f>
        <v>SEC</v>
      </c>
      <c r="AC8" s="72" t="str">
        <f t="shared" si="10"/>
        <v>BC</v>
      </c>
      <c r="AD8" s="79" t="str">
        <f t="shared" si="11"/>
        <v>News</v>
      </c>
      <c r="AE8" s="72" t="str">
        <f t="shared" si="12"/>
        <v>News</v>
      </c>
      <c r="AF8" s="79" t="str">
        <f t="shared" si="13"/>
        <v>News</v>
      </c>
      <c r="AG8" s="79" t="str">
        <f t="shared" si="14"/>
        <v>News</v>
      </c>
      <c r="AH8" s="79" t="str">
        <f t="shared" si="15"/>
        <v>News</v>
      </c>
      <c r="AI8" s="72" t="str">
        <f t="shared" si="2"/>
        <v>News</v>
      </c>
      <c r="AJ8" s="72" t="str">
        <f t="shared" si="16"/>
        <v>OC</v>
      </c>
      <c r="AK8" s="72" t="str">
        <f t="shared" si="17"/>
        <v>WW</v>
      </c>
      <c r="AL8" s="72" t="str">
        <f t="shared" si="18"/>
        <v>FIN</v>
      </c>
      <c r="AM8" s="72" t="str">
        <f t="shared" si="3"/>
        <v>OI</v>
      </c>
      <c r="AN8" s="72" t="str">
        <f t="shared" si="19"/>
        <v>IB</v>
      </c>
      <c r="AO8" s="72" t="str">
        <f t="shared" si="4"/>
        <v>SI</v>
      </c>
      <c r="AP8" s="72" t="str">
        <f t="shared" si="5"/>
        <v>SS</v>
      </c>
      <c r="AQ8" s="80" t="str">
        <f t="shared" si="6"/>
        <v>ROIC</v>
      </c>
      <c r="AR8" s="72" t="str">
        <f t="shared" si="7"/>
        <v>DR</v>
      </c>
      <c r="AS8" s="81" t="str">
        <f t="shared" si="8"/>
        <v>SOH</v>
      </c>
    </row>
    <row r="9" spans="1:45" x14ac:dyDescent="0.2">
      <c r="A9" s="50" t="s">
        <v>842</v>
      </c>
      <c r="B9" s="50" t="s">
        <v>843</v>
      </c>
      <c r="C9" s="70" t="s">
        <v>821</v>
      </c>
      <c r="D9" s="71" t="e" vm="242">
        <v>#VALUE!</v>
      </c>
      <c r="E9" s="82" t="str">
        <f t="shared" si="0"/>
        <v>Link</v>
      </c>
      <c r="F9" s="70" t="s">
        <v>844</v>
      </c>
      <c r="G9" s="73" cm="1">
        <f t="array" ref="G9">_FV(D9,"Market cap",TRUE)/1000000000</f>
        <v>220.6284</v>
      </c>
      <c r="H9" s="74" cm="1">
        <f t="array" ref="H9">_FV(D9,"Price")</f>
        <v>92.07</v>
      </c>
      <c r="I9" s="74" t="s">
        <v>109</v>
      </c>
      <c r="J9" s="73" cm="1">
        <f t="array" ref="J9">_FV(D9,"Shares outstanding",TRUE)/1000000000</f>
        <v>2.403721</v>
      </c>
      <c r="K9" s="73">
        <v>2.06</v>
      </c>
      <c r="L9" s="75" t="s">
        <v>59</v>
      </c>
      <c r="M9" s="77" t="s">
        <v>14049</v>
      </c>
      <c r="N9" s="78" t="s">
        <v>14879</v>
      </c>
      <c r="O9" s="78" t="s">
        <v>14880</v>
      </c>
      <c r="P9" s="137">
        <v>15.31</v>
      </c>
      <c r="Q9" s="78" t="s">
        <v>14881</v>
      </c>
      <c r="R9" s="78" t="s">
        <v>14882</v>
      </c>
      <c r="S9" s="104" t="s">
        <v>14848</v>
      </c>
      <c r="T9" s="74" t="s">
        <v>14534</v>
      </c>
      <c r="U9" s="74">
        <v>1.31</v>
      </c>
      <c r="V9" s="75" cm="1">
        <f t="array" ref="V9">(H9-(_FV(D9,"52 week high",TRUE)))/(_FV(D9,"52 week high",TRUE))</f>
        <v>-2.3233609166136343E-2</v>
      </c>
      <c r="W9" s="75" cm="1">
        <f t="array" ref="W9">(H9-(_FV(D9,"52 week low",TRUE)))/(_FV(D9,"52 week low",TRUE))</f>
        <v>0.24267782426778228</v>
      </c>
      <c r="X9" s="76" cm="1">
        <f t="array" ref="X9">_FV(D9,"P/E",TRUE)</f>
        <v>9.5017999999999994</v>
      </c>
      <c r="Z9" s="72" t="str">
        <f t="shared" si="9"/>
        <v>Twitter</v>
      </c>
      <c r="AA9" s="72" t="str">
        <f t="shared" si="1"/>
        <v>Twitter</v>
      </c>
      <c r="AB9" s="79" t="str">
        <f>HYPERLINK(_xlfn.CONCAT("https://www.sec.gov/edgar/browse/?CIK=",(_xlfn.XLOOKUP(A9,CIK!$A$1:$A$99999,CIK!$B$1:$B$99999,,0))),"SEC")</f>
        <v>SEC</v>
      </c>
      <c r="AC9" s="72" t="str">
        <f t="shared" si="10"/>
        <v>BC</v>
      </c>
      <c r="AD9" s="79" t="str">
        <f t="shared" si="11"/>
        <v>News</v>
      </c>
      <c r="AE9" s="72" t="str">
        <f t="shared" si="12"/>
        <v>News</v>
      </c>
      <c r="AF9" s="79" t="str">
        <f t="shared" si="13"/>
        <v>News</v>
      </c>
      <c r="AG9" s="79" t="str">
        <f t="shared" si="14"/>
        <v>News</v>
      </c>
      <c r="AH9" s="79" t="str">
        <f t="shared" si="15"/>
        <v>News</v>
      </c>
      <c r="AI9" s="72" t="str">
        <f t="shared" si="2"/>
        <v>News</v>
      </c>
      <c r="AJ9" s="72" t="str">
        <f t="shared" si="16"/>
        <v>OC</v>
      </c>
      <c r="AK9" s="72" t="str">
        <f t="shared" si="17"/>
        <v>WW</v>
      </c>
      <c r="AL9" s="72" t="str">
        <f t="shared" si="18"/>
        <v>FIN</v>
      </c>
      <c r="AM9" s="72" t="str">
        <f t="shared" si="3"/>
        <v>OI</v>
      </c>
      <c r="AN9" s="72" t="str">
        <f t="shared" si="19"/>
        <v>IB</v>
      </c>
      <c r="AO9" s="72" t="str">
        <f t="shared" si="4"/>
        <v>SI</v>
      </c>
      <c r="AP9" s="72" t="str">
        <f t="shared" si="5"/>
        <v>SS</v>
      </c>
      <c r="AQ9" s="80" t="str">
        <f t="shared" si="6"/>
        <v>ROIC</v>
      </c>
      <c r="AR9" s="72" t="str">
        <f t="shared" si="7"/>
        <v>DR</v>
      </c>
      <c r="AS9" s="81" t="str">
        <f t="shared" si="8"/>
        <v>SOH</v>
      </c>
    </row>
    <row r="10" spans="1:45" x14ac:dyDescent="0.2">
      <c r="A10" s="50" t="s">
        <v>839</v>
      </c>
      <c r="B10" s="50" t="s">
        <v>840</v>
      </c>
      <c r="C10" s="70" t="s">
        <v>821</v>
      </c>
      <c r="D10" s="71" t="e" vm="243">
        <v>#VALUE!</v>
      </c>
      <c r="E10" s="82" t="str">
        <f t="shared" si="0"/>
        <v>Link</v>
      </c>
      <c r="F10" s="70" t="s">
        <v>841</v>
      </c>
      <c r="G10" s="73" cm="1">
        <f t="array" ref="G10">_FV(D10,"Market cap",TRUE)/1000000000</f>
        <v>215.0762</v>
      </c>
      <c r="H10" s="74" cm="1">
        <f t="array" ref="H10">_FV(D10,"Price")</f>
        <v>69.150000000000006</v>
      </c>
      <c r="I10" s="74" t="s">
        <v>47</v>
      </c>
      <c r="J10" s="73" cm="1">
        <f t="array" ref="J10">_FV(D10,"Shares outstanding",TRUE)/1000000000</f>
        <v>3.099056</v>
      </c>
      <c r="K10" s="73">
        <v>3.09</v>
      </c>
      <c r="L10" s="75" t="s">
        <v>59</v>
      </c>
      <c r="M10" s="77" t="s">
        <v>14041</v>
      </c>
      <c r="N10" s="78" t="s">
        <v>14883</v>
      </c>
      <c r="O10" s="78" t="s">
        <v>14884</v>
      </c>
      <c r="P10" s="137">
        <v>8.18</v>
      </c>
      <c r="Q10" s="78" t="s">
        <v>14885</v>
      </c>
      <c r="R10" s="78" t="s">
        <v>14886</v>
      </c>
      <c r="S10" s="104" t="s">
        <v>14887</v>
      </c>
      <c r="T10" s="74" t="s">
        <v>14553</v>
      </c>
      <c r="U10" s="74">
        <v>0.81</v>
      </c>
      <c r="V10" s="75" cm="1">
        <f t="array" ref="V10">(H10-(_FV(D10,"52 week high",TRUE)))/(_FV(D10,"52 week high",TRUE))</f>
        <v>-4.1181364392678853E-2</v>
      </c>
      <c r="W10" s="75" cm="1">
        <f t="array" ref="W10">(H10-(_FV(D10,"52 week low",TRUE)))/(_FV(D10,"52 week low",TRUE))</f>
        <v>0.31339031339031354</v>
      </c>
      <c r="X10" s="76" cm="1">
        <f t="array" ref="X10">_FV(D10,"P/E",TRUE)</f>
        <v>107.93640000000001</v>
      </c>
      <c r="Z10" s="72" t="str">
        <f t="shared" si="9"/>
        <v>Twitter</v>
      </c>
      <c r="AA10" s="72" t="str">
        <f t="shared" si="1"/>
        <v>Twitter</v>
      </c>
      <c r="AB10" s="79" t="str">
        <f>HYPERLINK(_xlfn.CONCAT("https://www.sec.gov/edgar/browse/?CIK=",(_xlfn.XLOOKUP(A10,CIK!$A$1:$A$99999,CIK!$B$1:$B$99999,,0))),"SEC")</f>
        <v>SEC</v>
      </c>
      <c r="AC10" s="72" t="str">
        <f t="shared" si="10"/>
        <v>BC</v>
      </c>
      <c r="AD10" s="79" t="str">
        <f t="shared" si="11"/>
        <v>News</v>
      </c>
      <c r="AE10" s="72" t="str">
        <f t="shared" si="12"/>
        <v>News</v>
      </c>
      <c r="AF10" s="79" t="str">
        <f t="shared" si="13"/>
        <v>News</v>
      </c>
      <c r="AG10" s="79" t="str">
        <f t="shared" si="14"/>
        <v>News</v>
      </c>
      <c r="AH10" s="79" t="str">
        <f t="shared" si="15"/>
        <v>News</v>
      </c>
      <c r="AI10" s="72" t="str">
        <f t="shared" si="2"/>
        <v>News</v>
      </c>
      <c r="AJ10" s="72" t="str">
        <f t="shared" si="16"/>
        <v>OC</v>
      </c>
      <c r="AK10" s="72" t="str">
        <f t="shared" si="17"/>
        <v>WW</v>
      </c>
      <c r="AL10" s="72" t="str">
        <f t="shared" si="18"/>
        <v>FIN</v>
      </c>
      <c r="AM10" s="72" t="str">
        <f t="shared" si="3"/>
        <v>OI</v>
      </c>
      <c r="AN10" s="72" t="str">
        <f t="shared" si="19"/>
        <v>IB</v>
      </c>
      <c r="AO10" s="72" t="str">
        <f t="shared" si="4"/>
        <v>SI</v>
      </c>
      <c r="AP10" s="72" t="str">
        <f t="shared" si="5"/>
        <v>SS</v>
      </c>
      <c r="AQ10" s="80" t="str">
        <f t="shared" si="6"/>
        <v>ROIC</v>
      </c>
      <c r="AR10" s="72" t="str">
        <f t="shared" si="7"/>
        <v>DR</v>
      </c>
      <c r="AS10" s="81" t="str">
        <f t="shared" si="8"/>
        <v>SOH</v>
      </c>
    </row>
    <row r="11" spans="1:45" x14ac:dyDescent="0.2">
      <c r="A11" s="50" t="s">
        <v>848</v>
      </c>
      <c r="B11" s="50" t="s">
        <v>849</v>
      </c>
      <c r="C11" s="70" t="s">
        <v>821</v>
      </c>
      <c r="D11" s="71" t="e" vm="244">
        <v>#VALUE!</v>
      </c>
      <c r="E11" s="82" t="str">
        <f t="shared" si="0"/>
        <v>Link</v>
      </c>
      <c r="F11" s="70" t="s">
        <v>850</v>
      </c>
      <c r="G11" s="73" cm="1">
        <f t="array" ref="G11">_FV(D11,"Market cap",TRUE)/1000000000</f>
        <v>157.65479999999999</v>
      </c>
      <c r="H11" s="74" cm="1">
        <f t="array" ref="H11">_FV(D11,"Price")</f>
        <v>74.150000000000006</v>
      </c>
      <c r="I11" s="74" t="s">
        <v>109</v>
      </c>
      <c r="J11" s="73" cm="1">
        <f t="array" ref="J11">_FV(D11,"Shares outstanding",TRUE)/1000000000</f>
        <v>2.12616</v>
      </c>
      <c r="K11" s="73">
        <v>2.12</v>
      </c>
      <c r="L11" s="75">
        <v>1.17E-2</v>
      </c>
      <c r="M11" s="77" t="s">
        <v>14043</v>
      </c>
      <c r="N11" s="78" t="s">
        <v>14888</v>
      </c>
      <c r="O11" s="78" t="s">
        <v>14889</v>
      </c>
      <c r="P11" s="137">
        <v>10.49</v>
      </c>
      <c r="Q11" s="78" t="s">
        <v>14890</v>
      </c>
      <c r="R11" s="78" t="s">
        <v>14891</v>
      </c>
      <c r="S11" s="104" t="s">
        <v>14892</v>
      </c>
      <c r="T11" s="74" t="s">
        <v>14545</v>
      </c>
      <c r="U11" s="74">
        <v>1.42</v>
      </c>
      <c r="V11" s="75" cm="1">
        <f t="array" ref="V11">(H11-(_FV(D11,"52 week high",TRUE)))/(_FV(D11,"52 week high",TRUE))</f>
        <v>-8.9457849818873905E-2</v>
      </c>
      <c r="W11" s="75" cm="1">
        <f t="array" ref="W11">(H11-(_FV(D11,"52 week low",TRUE)))/(_FV(D11,"52 week low",TRUE))</f>
        <v>0.21179931361333565</v>
      </c>
      <c r="X11" s="76" cm="1">
        <f t="array" ref="X11">_FV(D11,"P/E",TRUE)</f>
        <v>24.038499999999999</v>
      </c>
      <c r="Z11" s="72" t="str">
        <f t="shared" si="9"/>
        <v>Twitter</v>
      </c>
      <c r="AA11" s="72" t="str">
        <f t="shared" si="1"/>
        <v>Twitter</v>
      </c>
      <c r="AB11" s="79" t="str">
        <f>HYPERLINK(_xlfn.CONCAT("https://www.sec.gov/edgar/browse/?CIK=",(_xlfn.XLOOKUP(A11,CIK!$A$1:$A$99999,CIK!$B$1:$B$99999,,0))),"SEC")</f>
        <v>SEC</v>
      </c>
      <c r="AC11" s="72" t="str">
        <f t="shared" si="10"/>
        <v>BC</v>
      </c>
      <c r="AD11" s="79" t="str">
        <f t="shared" si="11"/>
        <v>News</v>
      </c>
      <c r="AE11" s="72" t="str">
        <f t="shared" si="12"/>
        <v>News</v>
      </c>
      <c r="AF11" s="79" t="str">
        <f t="shared" si="13"/>
        <v>News</v>
      </c>
      <c r="AG11" s="79" t="str">
        <f t="shared" si="14"/>
        <v>News</v>
      </c>
      <c r="AH11" s="79" t="str">
        <f t="shared" si="15"/>
        <v>News</v>
      </c>
      <c r="AI11" s="72" t="str">
        <f t="shared" si="2"/>
        <v>News</v>
      </c>
      <c r="AJ11" s="72" t="str">
        <f t="shared" si="16"/>
        <v>OC</v>
      </c>
      <c r="AK11" s="72" t="str">
        <f t="shared" si="17"/>
        <v>WW</v>
      </c>
      <c r="AL11" s="72" t="str">
        <f t="shared" si="18"/>
        <v>FIN</v>
      </c>
      <c r="AM11" s="72" t="str">
        <f t="shared" si="3"/>
        <v>OI</v>
      </c>
      <c r="AN11" s="72" t="str">
        <f t="shared" si="19"/>
        <v>IB</v>
      </c>
      <c r="AO11" s="72" t="str">
        <f t="shared" si="4"/>
        <v>SI</v>
      </c>
      <c r="AP11" s="72" t="str">
        <f t="shared" si="5"/>
        <v>SS</v>
      </c>
      <c r="AQ11" s="80" t="str">
        <f t="shared" si="6"/>
        <v>ROIC</v>
      </c>
      <c r="AR11" s="72" t="str">
        <f t="shared" si="7"/>
        <v>DR</v>
      </c>
      <c r="AS11" s="81" t="str">
        <f t="shared" si="8"/>
        <v>SOH</v>
      </c>
    </row>
    <row r="12" spans="1:45" x14ac:dyDescent="0.2">
      <c r="A12" s="50" t="s">
        <v>851</v>
      </c>
      <c r="B12" s="50" t="s">
        <v>852</v>
      </c>
      <c r="C12" s="70" t="s">
        <v>821</v>
      </c>
      <c r="D12" s="71" t="e" vm="245">
        <v>#VALUE!</v>
      </c>
      <c r="E12" s="82" t="str">
        <f t="shared" si="0"/>
        <v>Link</v>
      </c>
      <c r="F12" s="70" t="s">
        <v>853</v>
      </c>
      <c r="G12" s="73" cm="1">
        <f t="array" ref="G12">_FV(D12,"Market cap",TRUE)/1000000000</f>
        <v>140.45939999999999</v>
      </c>
      <c r="H12" s="74" cm="1">
        <f t="array" ref="H12">_FV(D12,"Price")</f>
        <v>263.24</v>
      </c>
      <c r="I12" s="74" t="s">
        <v>47</v>
      </c>
      <c r="J12" s="73" cm="1">
        <f t="array" ref="J12">_FV(D12,"Shares outstanding",TRUE)/1000000000</f>
        <v>0.53357920000000003</v>
      </c>
      <c r="K12" s="73">
        <v>0.53249999999999997</v>
      </c>
      <c r="L12" s="75">
        <v>1.77E-2</v>
      </c>
      <c r="M12" s="77" t="s">
        <v>14040</v>
      </c>
      <c r="N12" s="78" t="s">
        <v>14893</v>
      </c>
      <c r="O12" s="78" t="s">
        <v>14894</v>
      </c>
      <c r="P12" s="137">
        <v>14.73</v>
      </c>
      <c r="Q12" s="78" t="s">
        <v>14895</v>
      </c>
      <c r="R12" s="78" t="s">
        <v>14896</v>
      </c>
      <c r="S12" s="104" t="s">
        <v>14848</v>
      </c>
      <c r="T12" s="74" t="s">
        <v>14542</v>
      </c>
      <c r="U12" s="74">
        <v>1.68</v>
      </c>
      <c r="V12" s="75" cm="1">
        <f t="array" ref="V12">(H12-(_FV(D12,"52 week high",TRUE)))/(_FV(D12,"52 week high",TRUE))</f>
        <v>-0.11268412714463884</v>
      </c>
      <c r="W12" s="75" cm="1">
        <f t="array" ref="W12">(H12-(_FV(D12,"52 week low",TRUE)))/(_FV(D12,"52 week low",TRUE))</f>
        <v>0.22784718610579244</v>
      </c>
      <c r="X12" s="76" cm="1">
        <f t="array" ref="X12">_FV(D12,"P/E",TRUE)</f>
        <v>20.993400000000001</v>
      </c>
      <c r="Z12" s="72" t="str">
        <f t="shared" si="9"/>
        <v>Twitter</v>
      </c>
      <c r="AA12" s="72" t="str">
        <f t="shared" si="1"/>
        <v>Twitter</v>
      </c>
      <c r="AB12" s="79" t="str">
        <f>HYPERLINK(_xlfn.CONCAT("https://www.sec.gov/edgar/browse/?CIK=",(_xlfn.XLOOKUP(A12,CIK!$A$1:$A$99999,CIK!$B$1:$B$99999,,0))),"SEC")</f>
        <v>SEC</v>
      </c>
      <c r="AC12" s="72" t="str">
        <f t="shared" si="10"/>
        <v>BC</v>
      </c>
      <c r="AD12" s="79" t="str">
        <f t="shared" si="11"/>
        <v>News</v>
      </c>
      <c r="AE12" s="72" t="str">
        <f t="shared" si="12"/>
        <v>News</v>
      </c>
      <c r="AF12" s="79" t="str">
        <f t="shared" si="13"/>
        <v>News</v>
      </c>
      <c r="AG12" s="79" t="str">
        <f t="shared" si="14"/>
        <v>News</v>
      </c>
      <c r="AH12" s="79" t="str">
        <f t="shared" si="15"/>
        <v>News</v>
      </c>
      <c r="AI12" s="72" t="str">
        <f t="shared" si="2"/>
        <v>News</v>
      </c>
      <c r="AJ12" s="72" t="str">
        <f t="shared" si="16"/>
        <v>OC</v>
      </c>
      <c r="AK12" s="72" t="str">
        <f t="shared" si="17"/>
        <v>WW</v>
      </c>
      <c r="AL12" s="72" t="str">
        <f t="shared" si="18"/>
        <v>FIN</v>
      </c>
      <c r="AM12" s="72" t="str">
        <f t="shared" si="3"/>
        <v>OI</v>
      </c>
      <c r="AN12" s="72" t="str">
        <f t="shared" si="19"/>
        <v>IB</v>
      </c>
      <c r="AO12" s="72" t="str">
        <f t="shared" si="4"/>
        <v>SI</v>
      </c>
      <c r="AP12" s="72" t="str">
        <f t="shared" si="5"/>
        <v>SS</v>
      </c>
      <c r="AQ12" s="80" t="str">
        <f t="shared" si="6"/>
        <v>ROIC</v>
      </c>
      <c r="AR12" s="72" t="str">
        <f t="shared" si="7"/>
        <v>DR</v>
      </c>
      <c r="AS12" s="81" t="str">
        <f t="shared" si="8"/>
        <v>SOH</v>
      </c>
    </row>
    <row r="13" spans="1:45" x14ac:dyDescent="0.2">
      <c r="A13" s="50" t="s">
        <v>854</v>
      </c>
      <c r="B13" s="50" t="s">
        <v>855</v>
      </c>
      <c r="C13" s="70" t="s">
        <v>821</v>
      </c>
      <c r="D13" s="71" t="e" vm="246">
        <v>#VALUE!</v>
      </c>
      <c r="E13" s="82" t="str">
        <f t="shared" si="0"/>
        <v>Link</v>
      </c>
      <c r="F13" s="70" t="s">
        <v>856</v>
      </c>
      <c r="G13" s="73" cm="1">
        <f t="array" ref="G13">_FV(D13,"Market cap",TRUE)/1000000000</f>
        <v>123.8557</v>
      </c>
      <c r="H13" s="74" cm="1">
        <f t="array" ref="H13">_FV(D13,"Price")</f>
        <v>49.08</v>
      </c>
      <c r="I13" s="74" t="s">
        <v>47</v>
      </c>
      <c r="J13" s="73" cm="1">
        <f t="array" ref="J13">_FV(D13,"Shares outstanding",TRUE)/1000000000</f>
        <v>2.521671</v>
      </c>
      <c r="K13" s="73">
        <v>2.2200000000000002</v>
      </c>
      <c r="L13" s="75" t="s">
        <v>59</v>
      </c>
      <c r="M13" s="77" t="s">
        <v>3045</v>
      </c>
      <c r="N13" s="78" t="s">
        <v>14869</v>
      </c>
      <c r="O13" s="78" t="s">
        <v>14897</v>
      </c>
      <c r="P13" s="137" t="s">
        <v>14848</v>
      </c>
      <c r="Q13" s="78" t="s">
        <v>14897</v>
      </c>
      <c r="R13" s="78" t="s">
        <v>14898</v>
      </c>
      <c r="S13" s="104" t="s">
        <v>14899</v>
      </c>
      <c r="T13" s="74" t="s">
        <v>13865</v>
      </c>
      <c r="U13" s="74" t="s">
        <v>59</v>
      </c>
      <c r="V13" s="75" cm="1">
        <f t="array" ref="V13">(H13-(_FV(D13,"52 week high",TRUE)))/(_FV(D13,"52 week high",TRUE))</f>
        <v>-0.15073134351602072</v>
      </c>
      <c r="W13" s="75" cm="1">
        <f t="array" ref="W13">(H13-(_FV(D13,"52 week low",TRUE)))/(_FV(D13,"52 week low",TRUE))</f>
        <v>0.32972094283392045</v>
      </c>
      <c r="X13" s="76" cm="1">
        <f t="array" ref="X13">_FV(D13,"P/E",TRUE)</f>
        <v>19.797499999999999</v>
      </c>
      <c r="Z13" s="72" t="str">
        <f t="shared" si="9"/>
        <v>Twitter</v>
      </c>
      <c r="AA13" s="72" t="str">
        <f t="shared" si="1"/>
        <v>Twitter</v>
      </c>
      <c r="AB13" s="79" t="str">
        <f>HYPERLINK(_xlfn.CONCAT("https://www.sec.gov/edgar/browse/?CIK=",(_xlfn.XLOOKUP(A13,CIK!$A$1:$A$99999,CIK!$B$1:$B$99999,,0))),"SEC")</f>
        <v>SEC</v>
      </c>
      <c r="AC13" s="72" t="str">
        <f t="shared" si="10"/>
        <v>BC</v>
      </c>
      <c r="AD13" s="79" t="str">
        <f t="shared" si="11"/>
        <v>News</v>
      </c>
      <c r="AE13" s="72" t="str">
        <f t="shared" si="12"/>
        <v>News</v>
      </c>
      <c r="AF13" s="79" t="str">
        <f t="shared" si="13"/>
        <v>News</v>
      </c>
      <c r="AG13" s="79" t="str">
        <f t="shared" si="14"/>
        <v>News</v>
      </c>
      <c r="AH13" s="79" t="str">
        <f t="shared" si="15"/>
        <v>News</v>
      </c>
      <c r="AI13" s="72" t="str">
        <f t="shared" si="2"/>
        <v>News</v>
      </c>
      <c r="AJ13" s="72" t="str">
        <f t="shared" si="16"/>
        <v>OC</v>
      </c>
      <c r="AK13" s="72" t="str">
        <f t="shared" si="17"/>
        <v>WW</v>
      </c>
      <c r="AL13" s="72" t="str">
        <f t="shared" si="18"/>
        <v>FIN</v>
      </c>
      <c r="AM13" s="72" t="str">
        <f t="shared" si="3"/>
        <v>OI</v>
      </c>
      <c r="AN13" s="72" t="str">
        <f t="shared" si="19"/>
        <v>IB</v>
      </c>
      <c r="AO13" s="72" t="str">
        <f t="shared" si="4"/>
        <v>SI</v>
      </c>
      <c r="AP13" s="72" t="str">
        <f t="shared" si="5"/>
        <v>SS</v>
      </c>
      <c r="AQ13" s="80" t="str">
        <f t="shared" si="6"/>
        <v>ROIC</v>
      </c>
      <c r="AR13" s="72" t="str">
        <f t="shared" si="7"/>
        <v>DR</v>
      </c>
      <c r="AS13" s="81" t="str">
        <f t="shared" si="8"/>
        <v>SOH</v>
      </c>
    </row>
    <row r="14" spans="1:45" x14ac:dyDescent="0.2">
      <c r="A14" s="50" t="s">
        <v>860</v>
      </c>
      <c r="B14" s="50" t="s">
        <v>861</v>
      </c>
      <c r="C14" s="70" t="s">
        <v>821</v>
      </c>
      <c r="D14" s="71" t="e" vm="247">
        <v>#VALUE!</v>
      </c>
      <c r="E14" s="82" t="str">
        <f t="shared" si="0"/>
        <v>Link</v>
      </c>
      <c r="F14" s="70" t="s">
        <v>862</v>
      </c>
      <c r="G14" s="73" cm="1">
        <f t="array" ref="G14">_FV(D14,"Market cap",TRUE)/1000000000</f>
        <v>104.1148</v>
      </c>
      <c r="H14" s="74" cm="1">
        <f t="array" ref="H14">_FV(D14,"Price")</f>
        <v>83.01</v>
      </c>
      <c r="I14" s="74" t="s">
        <v>47</v>
      </c>
      <c r="J14" s="73" cm="1">
        <f t="array" ref="J14">_FV(D14,"Shares outstanding",TRUE)/1000000000</f>
        <v>1.2542439999999999</v>
      </c>
      <c r="K14" s="73">
        <v>1.25</v>
      </c>
      <c r="L14" s="75">
        <v>1.18E-2</v>
      </c>
      <c r="M14" s="77" t="s">
        <v>13774</v>
      </c>
      <c r="N14" s="78" t="s">
        <v>14900</v>
      </c>
      <c r="O14" s="78" t="s">
        <v>14901</v>
      </c>
      <c r="P14" s="137">
        <v>8.7799999999999994</v>
      </c>
      <c r="Q14" s="78" t="s">
        <v>14902</v>
      </c>
      <c r="R14" s="78" t="s">
        <v>14903</v>
      </c>
      <c r="S14" s="104" t="s">
        <v>14904</v>
      </c>
      <c r="T14" s="74" t="s">
        <v>14540</v>
      </c>
      <c r="U14" s="74">
        <v>1.3</v>
      </c>
      <c r="V14" s="75" cm="1">
        <f t="array" ref="V14">(H14-(_FV(D14,"52 week high",TRUE)))/(_FV(D14,"52 week high",TRUE))</f>
        <v>-7.4994428348562403E-2</v>
      </c>
      <c r="W14" s="75" cm="1">
        <f t="array" ref="W14">(H14-(_FV(D14,"52 week low",TRUE)))/(_FV(D14,"52 week low",TRUE))</f>
        <v>0.45211230648123862</v>
      </c>
      <c r="X14" s="76" cm="1">
        <f t="array" ref="X14">_FV(D14,"P/E",TRUE)</f>
        <v>31.621400000000001</v>
      </c>
      <c r="Z14" s="72" t="str">
        <f t="shared" si="9"/>
        <v>Twitter</v>
      </c>
      <c r="AA14" s="72" t="str">
        <f t="shared" si="1"/>
        <v>Twitter</v>
      </c>
      <c r="AB14" s="79" t="str">
        <f>HYPERLINK(_xlfn.CONCAT("https://www.sec.gov/edgar/browse/?CIK=",(_xlfn.XLOOKUP(A14,CIK!$A$1:$A$99999,CIK!$B$1:$B$99999,,0))),"SEC")</f>
        <v>SEC</v>
      </c>
      <c r="AC14" s="72" t="str">
        <f t="shared" si="10"/>
        <v>BC</v>
      </c>
      <c r="AD14" s="79" t="str">
        <f t="shared" si="11"/>
        <v>News</v>
      </c>
      <c r="AE14" s="72" t="str">
        <f t="shared" si="12"/>
        <v>News</v>
      </c>
      <c r="AF14" s="79" t="str">
        <f t="shared" si="13"/>
        <v>News</v>
      </c>
      <c r="AG14" s="79" t="str">
        <f t="shared" si="14"/>
        <v>News</v>
      </c>
      <c r="AH14" s="79" t="str">
        <f t="shared" si="15"/>
        <v>News</v>
      </c>
      <c r="AI14" s="72" t="str">
        <f t="shared" si="2"/>
        <v>News</v>
      </c>
      <c r="AJ14" s="72" t="str">
        <f t="shared" si="16"/>
        <v>OC</v>
      </c>
      <c r="AK14" s="72" t="str">
        <f t="shared" si="17"/>
        <v>WW</v>
      </c>
      <c r="AL14" s="72" t="str">
        <f t="shared" si="18"/>
        <v>FIN</v>
      </c>
      <c r="AM14" s="72" t="str">
        <f t="shared" si="3"/>
        <v>OI</v>
      </c>
      <c r="AN14" s="72" t="str">
        <f t="shared" si="19"/>
        <v>IB</v>
      </c>
      <c r="AO14" s="72" t="str">
        <f t="shared" si="4"/>
        <v>SI</v>
      </c>
      <c r="AP14" s="72" t="str">
        <f t="shared" si="5"/>
        <v>SS</v>
      </c>
      <c r="AQ14" s="80" t="str">
        <f t="shared" si="6"/>
        <v>ROIC</v>
      </c>
      <c r="AR14" s="72" t="str">
        <f t="shared" si="7"/>
        <v>DR</v>
      </c>
      <c r="AS14" s="81" t="str">
        <f t="shared" si="8"/>
        <v>SOH</v>
      </c>
    </row>
    <row r="15" spans="1:45" x14ac:dyDescent="0.2">
      <c r="A15" s="50" t="s">
        <v>866</v>
      </c>
      <c r="B15" s="50" t="s">
        <v>867</v>
      </c>
      <c r="C15" s="70" t="s">
        <v>821</v>
      </c>
      <c r="D15" s="71" t="e" vm="248">
        <v>#VALUE!</v>
      </c>
      <c r="E15" s="82" t="str">
        <f t="shared" si="0"/>
        <v>Link</v>
      </c>
      <c r="F15" s="70" t="s">
        <v>868</v>
      </c>
      <c r="G15" s="73" cm="1">
        <f t="array" ref="G15">_FV(D15,"Market cap",TRUE)/1000000000</f>
        <v>78.627200000000002</v>
      </c>
      <c r="H15" s="74" cm="1">
        <f t="array" ref="H15">_FV(D15,"Price")</f>
        <v>722</v>
      </c>
      <c r="I15" s="74" t="s">
        <v>47</v>
      </c>
      <c r="J15" s="73" cm="1">
        <f t="array" ref="J15">_FV(D15,"Shares outstanding",TRUE)/1000000000</f>
        <v>0.1089019</v>
      </c>
      <c r="K15" s="73">
        <v>102.18</v>
      </c>
      <c r="L15" s="75">
        <v>1.41E-2</v>
      </c>
      <c r="M15" s="77" t="s">
        <v>14051</v>
      </c>
      <c r="N15" s="78" t="s">
        <v>14905</v>
      </c>
      <c r="O15" s="78" t="s">
        <v>14906</v>
      </c>
      <c r="P15" s="137">
        <v>36.520000000000003</v>
      </c>
      <c r="Q15" s="78" t="s">
        <v>14907</v>
      </c>
      <c r="R15" s="78" t="s">
        <v>14908</v>
      </c>
      <c r="S15" s="104" t="s">
        <v>14909</v>
      </c>
      <c r="T15" s="74" t="s">
        <v>869</v>
      </c>
      <c r="U15" s="74">
        <v>5.36</v>
      </c>
      <c r="V15" s="75" cm="1">
        <f t="array" ref="V15">(H15-(_FV(D15,"52 week high",TRUE)))/(_FV(D15,"52 week high",TRUE))</f>
        <v>-7.3170731707317069E-2</v>
      </c>
      <c r="W15" s="75" cm="1">
        <f t="array" ref="W15">(H15-(_FV(D15,"52 week low",TRUE)))/(_FV(D15,"52 week low",TRUE))</f>
        <v>0.34198249103176526</v>
      </c>
      <c r="X15" s="76" cm="1">
        <f t="array" ref="X15">_FV(D15,"P/E",TRUE)</f>
        <v>15.094900000000001</v>
      </c>
      <c r="Z15" s="72" t="str">
        <f t="shared" si="9"/>
        <v>Twitter</v>
      </c>
      <c r="AA15" s="72" t="str">
        <f t="shared" si="1"/>
        <v>Twitter</v>
      </c>
      <c r="AB15" s="79" t="str">
        <f>HYPERLINK(_xlfn.CONCAT("https://www.sec.gov/edgar/browse/?CIK=",(_xlfn.XLOOKUP(A15,CIK!$A$1:$A$99999,CIK!$B$1:$B$99999,,0))),"SEC")</f>
        <v>SEC</v>
      </c>
      <c r="AC15" s="72" t="str">
        <f t="shared" si="10"/>
        <v>BC</v>
      </c>
      <c r="AD15" s="79" t="str">
        <f t="shared" si="11"/>
        <v>News</v>
      </c>
      <c r="AE15" s="72" t="str">
        <f t="shared" si="12"/>
        <v>News</v>
      </c>
      <c r="AF15" s="79" t="str">
        <f t="shared" si="13"/>
        <v>News</v>
      </c>
      <c r="AG15" s="79" t="str">
        <f t="shared" si="14"/>
        <v>News</v>
      </c>
      <c r="AH15" s="79" t="str">
        <f t="shared" si="15"/>
        <v>News</v>
      </c>
      <c r="AI15" s="72" t="str">
        <f t="shared" si="2"/>
        <v>News</v>
      </c>
      <c r="AJ15" s="72" t="str">
        <f t="shared" si="16"/>
        <v>OC</v>
      </c>
      <c r="AK15" s="72" t="str">
        <f t="shared" si="17"/>
        <v>WW</v>
      </c>
      <c r="AL15" s="72" t="str">
        <f t="shared" si="18"/>
        <v>FIN</v>
      </c>
      <c r="AM15" s="72" t="str">
        <f t="shared" si="3"/>
        <v>OI</v>
      </c>
      <c r="AN15" s="72" t="str">
        <f t="shared" si="19"/>
        <v>IB</v>
      </c>
      <c r="AO15" s="72" t="str">
        <f t="shared" si="4"/>
        <v>SI</v>
      </c>
      <c r="AP15" s="72" t="str">
        <f t="shared" si="5"/>
        <v>SS</v>
      </c>
      <c r="AQ15" s="80" t="str">
        <f t="shared" si="6"/>
        <v>ROIC</v>
      </c>
      <c r="AR15" s="72" t="str">
        <f t="shared" si="7"/>
        <v>DR</v>
      </c>
      <c r="AS15" s="81" t="str">
        <f t="shared" si="8"/>
        <v>SOH</v>
      </c>
    </row>
    <row r="16" spans="1:45" x14ac:dyDescent="0.2">
      <c r="A16" s="50" t="s">
        <v>863</v>
      </c>
      <c r="B16" s="50" t="s">
        <v>864</v>
      </c>
      <c r="C16" s="70" t="s">
        <v>821</v>
      </c>
      <c r="D16" s="71" t="e" vm="249">
        <v>#VALUE!</v>
      </c>
      <c r="E16" s="82" t="str">
        <f t="shared" si="0"/>
        <v>Link</v>
      </c>
      <c r="F16" s="70" t="s">
        <v>865</v>
      </c>
      <c r="G16" s="73" cm="1">
        <f t="array" ref="G16">_FV(D16,"Market cap",TRUE)/1000000000</f>
        <v>79.533280000000005</v>
      </c>
      <c r="H16" s="74" cm="1">
        <f t="array" ref="H16">_FV(D16,"Price")</f>
        <v>309.83999999999997</v>
      </c>
      <c r="I16" s="74" t="s">
        <v>47</v>
      </c>
      <c r="J16" s="73" cm="1">
        <f t="array" ref="J16">_FV(D16,"Shares outstanding",TRUE)/1000000000</f>
        <v>0.25669140000000001</v>
      </c>
      <c r="K16" s="73">
        <v>0.25605</v>
      </c>
      <c r="L16" s="75">
        <v>1.21E-2</v>
      </c>
      <c r="M16" s="77" t="s">
        <v>14010</v>
      </c>
      <c r="N16" s="78" t="s">
        <v>14910</v>
      </c>
      <c r="O16" s="78" t="s">
        <v>14911</v>
      </c>
      <c r="P16" s="137">
        <v>33.840000000000003</v>
      </c>
      <c r="Q16" s="78" t="s">
        <v>14912</v>
      </c>
      <c r="R16" s="78" t="s">
        <v>14913</v>
      </c>
      <c r="S16" s="104" t="s">
        <v>14848</v>
      </c>
      <c r="T16" s="74" t="s">
        <v>14543</v>
      </c>
      <c r="U16" s="74">
        <v>4.7</v>
      </c>
      <c r="V16" s="75" cm="1">
        <f t="array" ref="V16">(H16-(_FV(D16,"52 week high",TRUE)))/(_FV(D16,"52 week high",TRUE))</f>
        <v>-4.5912240184757584E-2</v>
      </c>
      <c r="W16" s="75" cm="1">
        <f t="array" ref="W16">(H16-(_FV(D16,"52 week low",TRUE)))/(_FV(D16,"52 week low",TRUE))</f>
        <v>0.39762731742523333</v>
      </c>
      <c r="X16" s="76" cm="1">
        <f t="array" ref="X16">_FV(D16,"P/E",TRUE)</f>
        <v>24.3034</v>
      </c>
      <c r="Z16" s="72" t="str">
        <f t="shared" si="9"/>
        <v>Twitter</v>
      </c>
      <c r="AA16" s="72" t="str">
        <f t="shared" si="1"/>
        <v>Twitter</v>
      </c>
      <c r="AB16" s="79" t="str">
        <f>HYPERLINK(_xlfn.CONCAT("https://www.sec.gov/edgar/browse/?CIK=",(_xlfn.XLOOKUP(A16,CIK!$A$1:$A$99999,CIK!$B$1:$B$99999,,0))),"SEC")</f>
        <v>SEC</v>
      </c>
      <c r="AC16" s="72" t="str">
        <f t="shared" si="10"/>
        <v>BC</v>
      </c>
      <c r="AD16" s="79" t="str">
        <f t="shared" si="11"/>
        <v>News</v>
      </c>
      <c r="AE16" s="72" t="str">
        <f t="shared" si="12"/>
        <v>News</v>
      </c>
      <c r="AF16" s="79" t="str">
        <f t="shared" si="13"/>
        <v>News</v>
      </c>
      <c r="AG16" s="79" t="str">
        <f t="shared" si="14"/>
        <v>News</v>
      </c>
      <c r="AH16" s="79" t="str">
        <f t="shared" si="15"/>
        <v>News</v>
      </c>
      <c r="AI16" s="72" t="str">
        <f t="shared" si="2"/>
        <v>News</v>
      </c>
      <c r="AJ16" s="72" t="str">
        <f t="shared" si="16"/>
        <v>OC</v>
      </c>
      <c r="AK16" s="72" t="str">
        <f t="shared" si="17"/>
        <v>WW</v>
      </c>
      <c r="AL16" s="72" t="str">
        <f t="shared" si="18"/>
        <v>FIN</v>
      </c>
      <c r="AM16" s="72" t="str">
        <f t="shared" si="3"/>
        <v>OI</v>
      </c>
      <c r="AN16" s="72" t="str">
        <f t="shared" si="19"/>
        <v>IB</v>
      </c>
      <c r="AO16" s="72" t="str">
        <f t="shared" si="4"/>
        <v>SI</v>
      </c>
      <c r="AP16" s="72" t="str">
        <f t="shared" si="5"/>
        <v>SS</v>
      </c>
      <c r="AQ16" s="80" t="str">
        <f t="shared" si="6"/>
        <v>ROIC</v>
      </c>
      <c r="AR16" s="72" t="str">
        <f t="shared" si="7"/>
        <v>DR</v>
      </c>
      <c r="AS16" s="81" t="str">
        <f t="shared" si="8"/>
        <v>SOH</v>
      </c>
    </row>
    <row r="17" spans="1:45" x14ac:dyDescent="0.2">
      <c r="A17" s="50" t="s">
        <v>857</v>
      </c>
      <c r="B17" s="50" t="s">
        <v>858</v>
      </c>
      <c r="C17" s="70" t="s">
        <v>821</v>
      </c>
      <c r="D17" s="71" t="e" vm="250">
        <v>#VALUE!</v>
      </c>
      <c r="E17" s="82" t="str">
        <f t="shared" si="0"/>
        <v>Link</v>
      </c>
      <c r="F17" s="70" t="s">
        <v>859</v>
      </c>
      <c r="G17" s="73" cm="1">
        <f t="array" ref="G17">_FV(D17,"Market cap",TRUE)/1000000000</f>
        <v>71.356949999999998</v>
      </c>
      <c r="H17" s="74" cm="1">
        <f t="array" ref="H17">_FV(D17,"Price")</f>
        <v>35.380000000000003</v>
      </c>
      <c r="I17" s="74" t="s">
        <v>109</v>
      </c>
      <c r="J17" s="73" cm="1">
        <f t="array" ref="J17">_FV(D17,"Shares outstanding",TRUE)/1000000000</f>
        <v>2.0470989999999998</v>
      </c>
      <c r="K17" s="73">
        <v>1.95</v>
      </c>
      <c r="L17" s="75" t="s">
        <v>59</v>
      </c>
      <c r="M17" s="77" t="s">
        <v>14044</v>
      </c>
      <c r="N17" s="78" t="s">
        <v>14914</v>
      </c>
      <c r="O17" s="78" t="s">
        <v>14915</v>
      </c>
      <c r="P17" s="137">
        <v>19.04</v>
      </c>
      <c r="Q17" s="78" t="s">
        <v>14916</v>
      </c>
      <c r="R17" s="78" t="s">
        <v>14869</v>
      </c>
      <c r="S17" s="104" t="s">
        <v>14917</v>
      </c>
      <c r="T17" s="74" t="s">
        <v>14538</v>
      </c>
      <c r="U17" s="74">
        <v>0.97</v>
      </c>
      <c r="V17" s="75" cm="1">
        <f t="array" ref="V17">(H17-(_FV(D17,"52 week high",TRUE)))/(_FV(D17,"52 week high",TRUE))</f>
        <v>-0.24675324675324667</v>
      </c>
      <c r="W17" s="75" cm="1">
        <f t="array" ref="W17">(H17-(_FV(D17,"52 week low",TRUE)))/(_FV(D17,"52 week low",TRUE))</f>
        <v>0.24292991392938706</v>
      </c>
      <c r="X17" s="76" cm="1">
        <f t="array" ref="X17">_FV(D17,"P/E",TRUE)</f>
        <v>19.23</v>
      </c>
      <c r="Z17" s="72" t="str">
        <f t="shared" si="9"/>
        <v>Twitter</v>
      </c>
      <c r="AA17" s="72" t="str">
        <f t="shared" si="1"/>
        <v>Twitter</v>
      </c>
      <c r="AB17" s="79" t="str">
        <f>HYPERLINK(_xlfn.CONCAT("https://www.sec.gov/edgar/browse/?CIK=",(_xlfn.XLOOKUP(A17,CIK!$A$1:$A$99999,CIK!$B$1:$B$99999,,0))),"SEC")</f>
        <v>SEC</v>
      </c>
      <c r="AC17" s="72" t="str">
        <f t="shared" si="10"/>
        <v>BC</v>
      </c>
      <c r="AD17" s="79" t="str">
        <f t="shared" si="11"/>
        <v>News</v>
      </c>
      <c r="AE17" s="72" t="str">
        <f t="shared" si="12"/>
        <v>News</v>
      </c>
      <c r="AF17" s="79" t="str">
        <f t="shared" si="13"/>
        <v>News</v>
      </c>
      <c r="AG17" s="79" t="str">
        <f t="shared" si="14"/>
        <v>News</v>
      </c>
      <c r="AH17" s="79" t="str">
        <f t="shared" si="15"/>
        <v>News</v>
      </c>
      <c r="AI17" s="72" t="str">
        <f t="shared" si="2"/>
        <v>News</v>
      </c>
      <c r="AJ17" s="72" t="str">
        <f t="shared" si="16"/>
        <v>OC</v>
      </c>
      <c r="AK17" s="72" t="str">
        <f t="shared" si="17"/>
        <v>WW</v>
      </c>
      <c r="AL17" s="72" t="str">
        <f t="shared" si="18"/>
        <v>FIN</v>
      </c>
      <c r="AM17" s="72" t="str">
        <f t="shared" si="3"/>
        <v>OI</v>
      </c>
      <c r="AN17" s="72" t="str">
        <f t="shared" si="19"/>
        <v>IB</v>
      </c>
      <c r="AO17" s="72" t="str">
        <f t="shared" si="4"/>
        <v>SI</v>
      </c>
      <c r="AP17" s="72" t="str">
        <f t="shared" si="5"/>
        <v>SS</v>
      </c>
      <c r="AQ17" s="80" t="str">
        <f t="shared" si="6"/>
        <v>ROIC</v>
      </c>
      <c r="AR17" s="72" t="str">
        <f t="shared" si="7"/>
        <v>DR</v>
      </c>
      <c r="AS17" s="81" t="str">
        <f t="shared" si="8"/>
        <v>SOH</v>
      </c>
    </row>
    <row r="18" spans="1:45" x14ac:dyDescent="0.2">
      <c r="A18" s="50" t="s">
        <v>870</v>
      </c>
      <c r="B18" s="50" t="s">
        <v>871</v>
      </c>
      <c r="C18" s="70" t="s">
        <v>872</v>
      </c>
      <c r="D18" s="71" t="e" vm="251">
        <v>#VALUE!</v>
      </c>
      <c r="E18" s="82" t="s">
        <v>46</v>
      </c>
      <c r="F18" s="70" t="str" cm="1">
        <f t="array" ref="F18">_FV(D18,"Description")</f>
        <v>Moderna, Inc. is a biotechnology company that is focused on creating a transformative medicines based on messenger ribonucleic acid (mRNA), to improve the lives of patients. The Company’s mRNA medicines are designed to direct the body’s cells to produce intracellular, membrane, or secreted proteins that have a therapeutic or preventive benefit with the potential to address a range of spectrum of diseases. It is developing vaccines and therapeutics for infectious diseases, immuno-oncology, rare diseases, autoimmune and cardiovascular diseases, independently and with its strategic collaborators. The Company develops technologies that enable the development of mRNA medicines for diverse applications. It has created modalities, including prophylactic vaccines, systemic secreted and cell surface therapeutics, cancer vaccines, intratumoral immuno-oncology, and systemic intracellular therapeutics. The Company develops technologies that enable the development of mRNA medicines.</v>
      </c>
      <c r="G18" s="73" cm="1">
        <f t="array" ref="G18">_FV(D18,"Market cap",TRUE)/1000000000</f>
        <v>74.523330000000001</v>
      </c>
      <c r="H18" s="74" cm="1">
        <f t="array" ref="H18">_FV(D18,"Price")</f>
        <v>193.98</v>
      </c>
      <c r="I18" s="74" t="s">
        <v>47</v>
      </c>
      <c r="J18" s="73" cm="1">
        <f t="array" ref="J18">_FV(D18,"Shares outstanding",TRUE)/1000000000</f>
        <v>0.38418049999999998</v>
      </c>
      <c r="K18" s="73">
        <v>0.34691</v>
      </c>
      <c r="L18" s="75">
        <v>5.8900000000000001E-2</v>
      </c>
      <c r="M18" s="77" t="s">
        <v>14128</v>
      </c>
      <c r="N18" s="78" t="s">
        <v>14918</v>
      </c>
      <c r="O18" s="78" t="s">
        <v>14919</v>
      </c>
      <c r="P18" s="137">
        <v>102.55</v>
      </c>
      <c r="Q18" s="78" t="s">
        <v>14920</v>
      </c>
      <c r="R18" s="78" t="s">
        <v>14921</v>
      </c>
      <c r="S18" s="104" t="s">
        <v>14848</v>
      </c>
      <c r="T18" s="74" t="s">
        <v>14533</v>
      </c>
      <c r="U18" s="74">
        <v>2.1</v>
      </c>
      <c r="V18" s="75" cm="1">
        <f t="array" ref="V18">(H18-(_FV(D18,"52 week high",TRUE)))/(_FV(D18,"52 week high",TRUE))</f>
        <v>-0.10711162255466057</v>
      </c>
      <c r="W18" s="75" cm="1">
        <f t="array" ref="W18">(H18-(_FV(D18,"52 week low",TRUE)))/(_FV(D18,"52 week low",TRUE))</f>
        <v>0.6863426932104667</v>
      </c>
      <c r="X18" s="76" cm="1">
        <f t="array" ref="X18">_FV(D18,"P/E",TRUE)</f>
        <v>6.8842999999999996</v>
      </c>
      <c r="Z18" s="72" t="str">
        <f t="shared" si="9"/>
        <v>Twitter</v>
      </c>
      <c r="AA18" s="72" t="str">
        <f t="shared" si="1"/>
        <v>Twitter</v>
      </c>
      <c r="AB18" s="79" t="str">
        <f>HYPERLINK(_xlfn.CONCAT("https://www.sec.gov/edgar/browse/?CIK=",(_xlfn.XLOOKUP(A18,CIK!$A$1:$A$99999,CIK!$B$1:$B$99999,,0))),"SEC")</f>
        <v>SEC</v>
      </c>
      <c r="AC18" s="72" t="str">
        <f t="shared" si="10"/>
        <v>BC</v>
      </c>
      <c r="AD18" s="79" t="str">
        <f t="shared" si="11"/>
        <v>News</v>
      </c>
      <c r="AE18" s="72" t="str">
        <f t="shared" si="12"/>
        <v>News</v>
      </c>
      <c r="AF18" s="79" t="str">
        <f t="shared" si="13"/>
        <v>News</v>
      </c>
      <c r="AG18" s="79" t="str">
        <f t="shared" si="14"/>
        <v>News</v>
      </c>
      <c r="AH18" s="79" t="str">
        <f t="shared" si="15"/>
        <v>News</v>
      </c>
      <c r="AI18" s="72" t="str">
        <f t="shared" si="2"/>
        <v>News</v>
      </c>
      <c r="AJ18" s="72" t="str">
        <f t="shared" si="16"/>
        <v>OC</v>
      </c>
      <c r="AK18" s="72" t="str">
        <f t="shared" si="17"/>
        <v>WW</v>
      </c>
      <c r="AL18" s="72" t="str">
        <f t="shared" si="18"/>
        <v>FIN</v>
      </c>
      <c r="AM18" s="72" t="str">
        <f t="shared" si="3"/>
        <v>OI</v>
      </c>
      <c r="AN18" s="72" t="str">
        <f t="shared" si="19"/>
        <v>IB</v>
      </c>
      <c r="AO18" s="72" t="str">
        <f t="shared" si="4"/>
        <v>SI</v>
      </c>
      <c r="AP18" s="72" t="str">
        <f t="shared" si="5"/>
        <v>SS</v>
      </c>
      <c r="AQ18" s="80" t="str">
        <f t="shared" si="6"/>
        <v>ROIC</v>
      </c>
      <c r="AR18" s="72" t="str">
        <f t="shared" si="7"/>
        <v>DR</v>
      </c>
      <c r="AS18" s="81" t="str">
        <f t="shared" si="8"/>
        <v>SOH</v>
      </c>
    </row>
    <row r="19" spans="1:45" x14ac:dyDescent="0.2">
      <c r="A19" s="50" t="s">
        <v>873</v>
      </c>
      <c r="B19" s="50" t="s">
        <v>874</v>
      </c>
      <c r="C19" s="70" t="s">
        <v>821</v>
      </c>
      <c r="D19" s="71" t="e" vm="252">
        <v>#VALUE!</v>
      </c>
      <c r="E19" s="82" t="str">
        <f>HYPERLINK(_xlfn.CONCAT("https://duckduckgo.com/?q=%5c",LEFT(B19,FIND(" ",B19)-1)," pipeline"),"Link")</f>
        <v>Link</v>
      </c>
      <c r="F19" s="70" t="s">
        <v>875</v>
      </c>
      <c r="G19" s="73" cm="1">
        <f t="array" ref="G19">_FV(D19,"Market cap",TRUE)/1000000000</f>
        <v>51.404119999999999</v>
      </c>
      <c r="H19" s="74" cm="1">
        <f t="array" ref="H19">_FV(D19,"Price")</f>
        <v>16.27</v>
      </c>
      <c r="I19" s="74" t="s">
        <v>109</v>
      </c>
      <c r="J19" s="73" cm="1">
        <f t="array" ref="J19">_FV(D19,"Shares outstanding",TRUE)/1000000000</f>
        <v>3.1645819999999998</v>
      </c>
      <c r="K19" s="73">
        <v>3.07</v>
      </c>
      <c r="L19" s="75" t="s">
        <v>59</v>
      </c>
      <c r="M19" s="77" t="s">
        <v>14188</v>
      </c>
      <c r="N19" s="78" t="s">
        <v>14922</v>
      </c>
      <c r="O19" s="78" t="s">
        <v>14923</v>
      </c>
      <c r="P19" s="137">
        <v>14.43</v>
      </c>
      <c r="Q19" s="78" t="s">
        <v>14924</v>
      </c>
      <c r="R19" s="78" t="s">
        <v>14925</v>
      </c>
      <c r="S19" s="104" t="s">
        <v>14926</v>
      </c>
      <c r="T19" s="74" t="s">
        <v>14546</v>
      </c>
      <c r="U19" s="74">
        <v>1.1499999999999999</v>
      </c>
      <c r="V19" s="75" cm="1">
        <f t="array" ref="V19">(H19-(_FV(D19,"52 week high",TRUE)))/(_FV(D19,"52 week high",TRUE))</f>
        <v>-1.8404907975460819E-3</v>
      </c>
      <c r="W19" s="75" cm="1">
        <f t="array" ref="W19">(H19-(_FV(D19,"52 week low",TRUE)))/(_FV(D19,"52 week low",TRUE))</f>
        <v>0.32491856677524433</v>
      </c>
      <c r="X19" s="76" cm="1">
        <f t="array" ref="X19">_FV(D19,"P/E",TRUE)</f>
        <v>34.284599999999998</v>
      </c>
      <c r="Z19" s="72" t="str">
        <f t="shared" si="9"/>
        <v>Twitter</v>
      </c>
      <c r="AA19" s="72" t="str">
        <f t="shared" si="1"/>
        <v>Twitter</v>
      </c>
      <c r="AB19" s="79" t="str">
        <f>HYPERLINK(_xlfn.CONCAT("https://www.sec.gov/edgar/browse/?CIK=",(_xlfn.XLOOKUP(A19,CIK!$A$1:$A$99999,CIK!$B$1:$B$99999,,0))),"SEC")</f>
        <v>SEC</v>
      </c>
      <c r="AC19" s="72" t="str">
        <f t="shared" si="10"/>
        <v>BC</v>
      </c>
      <c r="AD19" s="79" t="str">
        <f t="shared" si="11"/>
        <v>News</v>
      </c>
      <c r="AE19" s="72" t="str">
        <f t="shared" si="12"/>
        <v>News</v>
      </c>
      <c r="AF19" s="79" t="str">
        <f t="shared" si="13"/>
        <v>News</v>
      </c>
      <c r="AG19" s="79" t="str">
        <f t="shared" si="14"/>
        <v>News</v>
      </c>
      <c r="AH19" s="79" t="str">
        <f t="shared" si="15"/>
        <v>News</v>
      </c>
      <c r="AI19" s="72" t="str">
        <f t="shared" si="2"/>
        <v>News</v>
      </c>
      <c r="AJ19" s="72" t="str">
        <f t="shared" si="16"/>
        <v>OC</v>
      </c>
      <c r="AK19" s="72" t="str">
        <f t="shared" si="17"/>
        <v>WW</v>
      </c>
      <c r="AL19" s="72" t="str">
        <f t="shared" si="18"/>
        <v>FIN</v>
      </c>
      <c r="AM19" s="72" t="str">
        <f t="shared" si="3"/>
        <v>OI</v>
      </c>
      <c r="AN19" s="72" t="str">
        <f t="shared" si="19"/>
        <v>IB</v>
      </c>
      <c r="AO19" s="72" t="str">
        <f t="shared" si="4"/>
        <v>SI</v>
      </c>
      <c r="AP19" s="72" t="str">
        <f t="shared" si="5"/>
        <v>SS</v>
      </c>
      <c r="AQ19" s="80" t="str">
        <f t="shared" si="6"/>
        <v>ROIC</v>
      </c>
      <c r="AR19" s="72" t="str">
        <f t="shared" si="7"/>
        <v>DR</v>
      </c>
      <c r="AS19" s="81" t="str">
        <f t="shared" si="8"/>
        <v>SOH</v>
      </c>
    </row>
    <row r="20" spans="1:45" x14ac:dyDescent="0.2">
      <c r="A20" s="50" t="s">
        <v>880</v>
      </c>
      <c r="B20" s="50" t="s">
        <v>881</v>
      </c>
      <c r="C20" s="70" t="s">
        <v>821</v>
      </c>
      <c r="D20" s="71" t="e" vm="253">
        <v>#VALUE!</v>
      </c>
      <c r="E20" s="82" t="str">
        <f>HYPERLINK(_xlfn.CONCAT("https://duckduckgo.com/?q=%5c",LEFT(B20,FIND(" ",B20)-1)," pipeline"),"Link")</f>
        <v>Link</v>
      </c>
      <c r="F20" s="70" t="s">
        <v>882</v>
      </c>
      <c r="G20" s="73" cm="1">
        <f t="array" ref="G20">_FV(D20,"Market cap",TRUE)/1000000000</f>
        <v>41.15128</v>
      </c>
      <c r="H20" s="74" cm="1">
        <f t="array" ref="H20">_FV(D20,"Price")</f>
        <v>285.77</v>
      </c>
      <c r="I20" s="74" t="s">
        <v>47</v>
      </c>
      <c r="J20" s="73" cm="1">
        <f t="array" ref="J20">_FV(D20,"Shares outstanding",TRUE)/1000000000</f>
        <v>0.1440014</v>
      </c>
      <c r="K20" s="73">
        <v>0.14357</v>
      </c>
      <c r="L20" s="75">
        <v>1.6500000000000001E-2</v>
      </c>
      <c r="M20" s="77" t="s">
        <v>14042</v>
      </c>
      <c r="N20" s="78" t="s">
        <v>14927</v>
      </c>
      <c r="O20" s="78" t="s">
        <v>14928</v>
      </c>
      <c r="P20" s="137">
        <v>25.46</v>
      </c>
      <c r="Q20" s="78" t="s">
        <v>14929</v>
      </c>
      <c r="R20" s="78" t="s">
        <v>14930</v>
      </c>
      <c r="S20" s="104" t="s">
        <v>14848</v>
      </c>
      <c r="T20" s="74" t="s">
        <v>14537</v>
      </c>
      <c r="U20" s="74">
        <v>2.4900000000000002</v>
      </c>
      <c r="V20" s="75" cm="1">
        <f t="array" ref="V20">(H20-(_FV(D20,"52 week high",TRUE)))/(_FV(D20,"52 week high",TRUE))</f>
        <v>-8.3718096703860503E-2</v>
      </c>
      <c r="W20" s="75" cm="1">
        <f t="array" ref="W20">(H20-(_FV(D20,"52 week low",TRUE)))/(_FV(D20,"52 week low",TRUE))</f>
        <v>0.52687540072665096</v>
      </c>
      <c r="X20" s="76" cm="1">
        <f t="array" ref="X20">_FV(D20,"P/E",TRUE)</f>
        <v>14.2723</v>
      </c>
      <c r="Z20" s="72" t="str">
        <f t="shared" si="9"/>
        <v>Twitter</v>
      </c>
      <c r="AA20" s="72" t="str">
        <f t="shared" si="1"/>
        <v>Twitter</v>
      </c>
      <c r="AB20" s="79" t="str">
        <f>HYPERLINK(_xlfn.CONCAT("https://www.sec.gov/edgar/browse/?CIK=",(_xlfn.XLOOKUP(A20,CIK!$A$1:$A$99999,CIK!$B$1:$B$99999,,0))),"SEC")</f>
        <v>SEC</v>
      </c>
      <c r="AC20" s="72" t="str">
        <f t="shared" si="10"/>
        <v>BC</v>
      </c>
      <c r="AD20" s="79" t="str">
        <f t="shared" si="11"/>
        <v>News</v>
      </c>
      <c r="AE20" s="72" t="str">
        <f t="shared" si="12"/>
        <v>News</v>
      </c>
      <c r="AF20" s="79" t="str">
        <f t="shared" si="13"/>
        <v>News</v>
      </c>
      <c r="AG20" s="79" t="str">
        <f t="shared" si="14"/>
        <v>News</v>
      </c>
      <c r="AH20" s="79" t="str">
        <f t="shared" si="15"/>
        <v>News</v>
      </c>
      <c r="AI20" s="72" t="str">
        <f t="shared" si="2"/>
        <v>News</v>
      </c>
      <c r="AJ20" s="72" t="str">
        <f t="shared" si="16"/>
        <v>OC</v>
      </c>
      <c r="AK20" s="72" t="str">
        <f t="shared" si="17"/>
        <v>WW</v>
      </c>
      <c r="AL20" s="72" t="str">
        <f t="shared" si="18"/>
        <v>FIN</v>
      </c>
      <c r="AM20" s="72" t="str">
        <f t="shared" si="3"/>
        <v>OI</v>
      </c>
      <c r="AN20" s="72" t="str">
        <f t="shared" si="19"/>
        <v>IB</v>
      </c>
      <c r="AO20" s="72" t="str">
        <f t="shared" si="4"/>
        <v>SI</v>
      </c>
      <c r="AP20" s="72" t="str">
        <f t="shared" si="5"/>
        <v>SS</v>
      </c>
      <c r="AQ20" s="80" t="str">
        <f t="shared" si="6"/>
        <v>ROIC</v>
      </c>
      <c r="AR20" s="72" t="str">
        <f t="shared" si="7"/>
        <v>DR</v>
      </c>
      <c r="AS20" s="81" t="str">
        <f t="shared" si="8"/>
        <v>SOH</v>
      </c>
    </row>
    <row r="21" spans="1:45" x14ac:dyDescent="0.2">
      <c r="A21" s="50" t="s">
        <v>876</v>
      </c>
      <c r="B21" s="50" t="s">
        <v>877</v>
      </c>
      <c r="C21" s="70" t="s">
        <v>872</v>
      </c>
      <c r="D21" s="71" t="e" vm="254">
        <v>#VALUE!</v>
      </c>
      <c r="E21" s="82" t="s">
        <v>46</v>
      </c>
      <c r="F21" s="70" t="str" cm="1">
        <f t="array" ref="F21">_FV(D21,"Description")</f>
        <v>BioNTech SE is a Germany-based clinical-stage biotechnology company. The Company focuses on patient-specific immunotherapies for the treatment of cancer and other serious diseases. The Company is providing technologies including mRNA-based therapies, cell therapies, small molecules and antibodies, which can be utilized for specific purposes or can be even combined with each other in a synergistic manner. It also develops a broad product pipeline using different scientific approaches and technology platforms, including individualized mRNA-based product candidates, chimeric antigen receptor T-cells, checkpoint immunomodulators, targeted cancer antibodies and small molecules. In addition, the Company offers diagnostic products and drug discovery services for other therapeutic areas, including infectious diseases, allergies and autoimmune disorders.</v>
      </c>
      <c r="G21" s="73" cm="1">
        <f t="array" ref="G21">_FV(D21,"Market cap",TRUE)/1000000000</f>
        <v>34.65305</v>
      </c>
      <c r="H21" s="74" cm="1">
        <f t="array" ref="H21">_FV(D21,"Price")</f>
        <v>142.79</v>
      </c>
      <c r="I21" s="74" t="s">
        <v>47</v>
      </c>
      <c r="J21" s="73" cm="1">
        <f t="array" ref="J21">_FV(D21,"Shares outstanding",TRUE)/1000000000</f>
        <v>0.2426854</v>
      </c>
      <c r="K21" s="73">
        <v>0.9002</v>
      </c>
      <c r="L21" s="75" t="s">
        <v>59</v>
      </c>
      <c r="M21" s="77" t="s">
        <v>14167</v>
      </c>
      <c r="N21" s="78" t="s">
        <v>14931</v>
      </c>
      <c r="O21" s="78" t="s">
        <v>14932</v>
      </c>
      <c r="P21" s="137">
        <v>11.6</v>
      </c>
      <c r="Q21" s="78" t="s">
        <v>14933</v>
      </c>
      <c r="R21" s="78" t="s">
        <v>14934</v>
      </c>
      <c r="S21" s="104" t="s">
        <v>14848</v>
      </c>
      <c r="T21" s="74" t="s">
        <v>14532</v>
      </c>
      <c r="U21" s="74">
        <v>5.37</v>
      </c>
      <c r="V21" s="75" cm="1">
        <f t="array" ref="V21">(H21-(_FV(D21,"52 week high",TRUE)))/(_FV(D21,"52 week high",TRUE))</f>
        <v>-0.24443738921078403</v>
      </c>
      <c r="W21" s="75" cm="1">
        <f t="array" ref="W21">(H21-(_FV(D21,"52 week low",TRUE)))/(_FV(D21,"52 week low",TRUE))</f>
        <v>0.21959344038264431</v>
      </c>
      <c r="X21" s="76" cm="1">
        <f t="array" ref="X21">_FV(D21,"P/E",TRUE)</f>
        <v>3.4994000000000001</v>
      </c>
      <c r="Z21" s="72" t="str">
        <f t="shared" ref="Z21:Z31" si="20">HYPERLINK(_xlfn.CONCAT("https://twitter.com/search?q=%24",A21,"&amp;src=typed_query&amp;f=live&amp;pf=on"),"Twitter")</f>
        <v>Twitter</v>
      </c>
      <c r="AA21" s="72" t="str">
        <f t="shared" ref="AA21:AA31" si="21">HYPERLINK(_xlfn.CONCAT("https://twitter.com/search?q=%24",A21,"%20-%22discord.gg%22%20-%22database%22%20-%22chat%22%20-%22ultraalgo%22%20-%22signal%22%20-%22discord%22%20-%22chatroom%22%20-%22influencer%22%20-%22discord.io%22&amp;src=typed_query&amp;f=live"),"Twitter")</f>
        <v>Twitter</v>
      </c>
      <c r="AB21" s="79" t="str">
        <f>HYPERLINK(_xlfn.CONCAT("https://www.sec.gov/edgar/browse/?CIK=",(_xlfn.XLOOKUP(A21,CIK!$A$1:$A$99999,CIK!$B$1:$B$99999,,0))),"SEC")</f>
        <v>SEC</v>
      </c>
      <c r="AC21" s="72" t="str">
        <f t="shared" ref="AC21:AC31" si="22">HYPERLINK(_xlfn.CONCAT("https://duckduckgo.com/?q=%5cprofiles+biocentury+",B21),"BC")</f>
        <v>BC</v>
      </c>
      <c r="AD21" s="79" t="str">
        <f t="shared" ref="AD21:AD31" si="23">HYPERLINK(_xlfn.CONCAT("https://endpts.com/?s=",LEFT(B21,FIND(" ",B21)-1)),"News")</f>
        <v>News</v>
      </c>
      <c r="AE21" s="72" t="str">
        <f t="shared" ref="AE21:AE31" si="24">HYPERLINK(_xlfn.CONCAT("https://www.evaluate.com/vantage-search?search_api_fulltext=",LEFT(B21,FIND(" ",B21)-1)),"News")</f>
        <v>News</v>
      </c>
      <c r="AF21" s="79" t="str">
        <f t="shared" ref="AF21:AF31" si="25">HYPERLINK(_xlfn.CONCAT("https://www.biopharmadive.com/search/?q=",LEFT(B21,FIND(" ",B21)-1)),"News")</f>
        <v>News</v>
      </c>
      <c r="AG21" s="79" t="str">
        <f t="shared" ref="AG21:AG31" si="26">HYPERLINK(_xlfn.CONCAT("https://www.biospace.com/news/?Keywords=",LEFT(B21,FIND(" ",B21)-1)),"News")</f>
        <v>News</v>
      </c>
      <c r="AH21" s="79" t="str">
        <f t="shared" ref="AH21:AH31" si="27">HYPERLINK(_xlfn.CONCAT("https://www.fiercebiotech.com/search-results?fulltext_search=",LEFT(B21,FIND(" ",B21)-1)),"News")</f>
        <v>News</v>
      </c>
      <c r="AI21" s="72" t="str">
        <f t="shared" ref="AI21:AI31" si="28">HYPERLINK(_xlfn.CONCAT("https://news.google.com/search?q=",B21),"News")</f>
        <v>News</v>
      </c>
      <c r="AJ21" s="72" t="str">
        <f t="shared" ref="AJ21:AJ31" si="29">HYPERLINK(_xlfn.CONCAT("https://www.nasdaq.com/market-activity/stocks/",A21,"/option-chain"),"OC")</f>
        <v>OC</v>
      </c>
      <c r="AK21" s="72" t="str">
        <f t="shared" ref="AK21:AK31" si="30">HYPERLINK(_xlfn.CONCAT("https://whalewisdom.com/stock/",A21),"WW")</f>
        <v>WW</v>
      </c>
      <c r="AL21" s="72" t="str">
        <f t="shared" ref="AL21:AL31" si="31">HYPERLINK(_xlfn.CONCAT("https://fintel.io/n/us/",A21),"FIN")</f>
        <v>FIN</v>
      </c>
      <c r="AM21" s="72" t="str">
        <f t="shared" ref="AM21:AM31" si="32">HYPERLINK(_xlfn.CONCAT("http://openinsider.com/search?q=",A21),"OI")</f>
        <v>OI</v>
      </c>
      <c r="AN21" s="72" t="str">
        <f t="shared" ref="AN21:AN31" si="33">HYPERLINK(_xlfn.CONCAT("https://iborrowdesk.com/report/",A21),"IB")</f>
        <v>IB</v>
      </c>
      <c r="AO21" s="72" t="str">
        <f t="shared" ref="AO21:AO31" si="34">HYPERLINK(_xlfn.CONCAT("https://www.nasdaq.com/market-activity/stocks/",A21,"/short-interest"),"SI")</f>
        <v>SI</v>
      </c>
      <c r="AP21" s="72" t="str">
        <f t="shared" ref="AP21:AP31" si="35">HYPERLINK(_xlfn.CONCAT("https://shortsqueeze.com/?symbol=",A21),"SS")</f>
        <v>SS</v>
      </c>
      <c r="AQ21" s="80" t="str">
        <f t="shared" ref="AQ21:AQ31" si="36">HYPERLINK(_xlfn.CONCAT("https://roic.ai/company/",A21),"ROIC")</f>
        <v>ROIC</v>
      </c>
      <c r="AR21" s="72" t="str">
        <f t="shared" ref="AR21:AR31" si="37">HYPERLINK(_xlfn.CONCAT("https://www.dataroma.com/m/stock.php?sym=",A21),"DR")</f>
        <v>DR</v>
      </c>
      <c r="AS21" s="81" t="str">
        <f t="shared" ref="AS21:AS31" si="38">HYPERLINK(_xlfn.CONCAT("https://www.sharesoutstandinghistory.com/?symbol=",A21),"SOH")</f>
        <v>SOH</v>
      </c>
    </row>
    <row r="22" spans="1:45" x14ac:dyDescent="0.2">
      <c r="A22" s="50" t="s">
        <v>896</v>
      </c>
      <c r="B22" s="50" t="s">
        <v>897</v>
      </c>
      <c r="C22" s="70" t="s">
        <v>17287</v>
      </c>
      <c r="D22" s="71" t="e" vm="255">
        <v>#VALUE!</v>
      </c>
      <c r="E22" s="82" t="s">
        <v>46</v>
      </c>
      <c r="F22" s="70" t="str" cm="1">
        <f t="array" ref="F22">_FV(D22,"Description")</f>
        <v>Alnylam Pharmaceuticals, Inc. is a biopharmaceutical company. It is developing therapeutics based on ribonucleic acid interference (RNAi). Its pipeline includes four products and multiple late and early-stage investigational RNAi therapeutics, that is focused in four strategic therapeutic areas (STArs): Genetic Medicines; Cardio-Metabolic Diseases; Hepatic Infectious Diseases; and CNS/Ocular Diseases. Its RNAi-based medicines include ONPATTRO (patisiran), GIVLAARI (givosiran), OXLUMO (lumasiran) and Leqvio (inclisiran). ONPATTRO is an intravenously administered RNAi therapeutic targeting transthyretin amyloidosis. GIVLAARI is used to reduce induced liver aminolevulinic acid synthase 1 messenger RNA (mRNA), to reduce toxins associated with attacks and other disease manifestations of acute hepatic porphyria. OXLUMO is an RNAi therapeutic targeting hydroxyacid oxidase 1 for the treatment of primary hyperoxaluria type 1. Leqvio is used for the treatment of adults with hypercholesterolemia.</v>
      </c>
      <c r="G22" s="73" cm="1">
        <f t="array" ref="G22">_FV(D22,"Market cap",TRUE)/1000000000</f>
        <v>28.253430000000002</v>
      </c>
      <c r="H22" s="74" cm="1">
        <f t="array" ref="H22">_FV(D22,"Price")</f>
        <v>229.65</v>
      </c>
      <c r="I22" s="74" t="s">
        <v>47</v>
      </c>
      <c r="J22" s="73" cm="1">
        <f t="array" ref="J22">_FV(D22,"Shares outstanding",TRUE)/1000000000</f>
        <v>0.1230282</v>
      </c>
      <c r="K22" s="73">
        <v>0.12232999999999999</v>
      </c>
      <c r="L22" s="75">
        <v>5.1499999999999997E-2</v>
      </c>
      <c r="M22" s="77" t="s">
        <v>13914</v>
      </c>
      <c r="N22" s="78" t="s">
        <v>14935</v>
      </c>
      <c r="O22" s="78" t="s">
        <v>14936</v>
      </c>
      <c r="P22" s="137">
        <v>55.78</v>
      </c>
      <c r="Q22" s="78" t="s">
        <v>14937</v>
      </c>
      <c r="R22" s="78" t="s">
        <v>14938</v>
      </c>
      <c r="S22" s="104" t="s">
        <v>14848</v>
      </c>
      <c r="T22" s="74" t="s">
        <v>1323</v>
      </c>
      <c r="U22" s="74">
        <v>3.48</v>
      </c>
      <c r="V22" s="75" cm="1">
        <f t="array" ref="V22">(H22-(_FV(D22,"52 week high",TRUE)))/(_FV(D22,"52 week high",TRUE))</f>
        <v>-5.4821582911470525E-2</v>
      </c>
      <c r="W22" s="75" cm="1">
        <f t="array" ref="W22">(H22-(_FV(D22,"52 week low",TRUE)))/(_FV(D22,"52 week low",TRUE))</f>
        <v>0.95313828882463014</v>
      </c>
      <c r="X22" s="76" t="e" cm="1" vm="256">
        <f t="array" ref="X22">_FV(D22,"P/E",TRUE)</f>
        <v>#VALUE!</v>
      </c>
      <c r="Z22" s="72" t="str">
        <f t="shared" si="20"/>
        <v>Twitter</v>
      </c>
      <c r="AA22" s="72" t="str">
        <f t="shared" si="21"/>
        <v>Twitter</v>
      </c>
      <c r="AB22" s="79" t="str">
        <f>HYPERLINK(_xlfn.CONCAT("https://www.sec.gov/edgar/browse/?CIK=",(_xlfn.XLOOKUP(A22,CIK!$A$1:$A$99999,CIK!$B$1:$B$99999,,0))),"SEC")</f>
        <v>SEC</v>
      </c>
      <c r="AC22" s="72" t="str">
        <f t="shared" si="22"/>
        <v>BC</v>
      </c>
      <c r="AD22" s="79" t="str">
        <f t="shared" si="23"/>
        <v>News</v>
      </c>
      <c r="AE22" s="72" t="str">
        <f t="shared" si="24"/>
        <v>News</v>
      </c>
      <c r="AF22" s="79" t="str">
        <f t="shared" si="25"/>
        <v>News</v>
      </c>
      <c r="AG22" s="79" t="str">
        <f t="shared" si="26"/>
        <v>News</v>
      </c>
      <c r="AH22" s="79" t="str">
        <f t="shared" si="27"/>
        <v>News</v>
      </c>
      <c r="AI22" s="72" t="str">
        <f t="shared" si="28"/>
        <v>News</v>
      </c>
      <c r="AJ22" s="72" t="str">
        <f t="shared" si="29"/>
        <v>OC</v>
      </c>
      <c r="AK22" s="72" t="str">
        <f t="shared" si="30"/>
        <v>WW</v>
      </c>
      <c r="AL22" s="72" t="str">
        <f t="shared" si="31"/>
        <v>FIN</v>
      </c>
      <c r="AM22" s="72" t="str">
        <f t="shared" si="32"/>
        <v>OI</v>
      </c>
      <c r="AN22" s="72" t="str">
        <f t="shared" si="33"/>
        <v>IB</v>
      </c>
      <c r="AO22" s="72" t="str">
        <f t="shared" si="34"/>
        <v>SI</v>
      </c>
      <c r="AP22" s="72" t="str">
        <f t="shared" si="35"/>
        <v>SS</v>
      </c>
      <c r="AQ22" s="80" t="str">
        <f t="shared" si="36"/>
        <v>ROIC</v>
      </c>
      <c r="AR22" s="72" t="str">
        <f t="shared" si="37"/>
        <v>DR</v>
      </c>
      <c r="AS22" s="81" t="str">
        <f t="shared" si="38"/>
        <v>SOH</v>
      </c>
    </row>
    <row r="23" spans="1:45" x14ac:dyDescent="0.2">
      <c r="A23" s="50" t="s">
        <v>886</v>
      </c>
      <c r="B23" s="50" t="s">
        <v>887</v>
      </c>
      <c r="C23" s="70" t="s">
        <v>872</v>
      </c>
      <c r="D23" s="71" t="e" vm="257">
        <v>#VALUE!</v>
      </c>
      <c r="E23" s="82" t="s">
        <v>46</v>
      </c>
      <c r="F23" s="70" t="str" cm="1">
        <f t="array" ref="F23">_FV(D23,"Description")</f>
        <v>Genmab A/S is a Denmark-based international biotechnology company. It specializes in the creation and development of antibody therapeutics for the treatment of cancer. The Company is the creator of the approved antibodies: DARZALEX (daratumumab) for the treatment of certain multiple myeloma indications, Kesimpta for the treatment of adults with relapsing forms of multiple sclerosis, TEPEZZA (teprotumumab) for the treatment of thyroid eye disease and FASPRO, for the treatment of adult patients with certain multiple myeloma indications. The first approved Genmab created therapy Arzerra, approved for the treatment of certain chronic lymphocytic leukemia indications, is available in Japan and is also available in other territories via compassionate use or oncology access programs. Genmab develops a broad clinical and pre-clinical product pipeline, and owns four antibody technologies, DuoBody bispecific platform, HexaBody platform, DuoHexaBody platform &amp; HexElect platform.</v>
      </c>
      <c r="G23" s="73" cm="1">
        <f t="array" ref="G23">_FV(D23,"Market cap",TRUE)/1000000000</f>
        <v>26.313559999999999</v>
      </c>
      <c r="H23" s="74" cm="1">
        <f t="array" ref="H23">_FV(D23,"Price")</f>
        <v>40.39</v>
      </c>
      <c r="I23" s="74" t="s">
        <v>47</v>
      </c>
      <c r="J23" s="73" cm="1">
        <f t="array" ref="J23">_FV(D23,"Shares outstanding",TRUE)/1000000000</f>
        <v>0.65961570000000003</v>
      </c>
      <c r="K23" s="73">
        <v>0.64554999999999996</v>
      </c>
      <c r="L23" s="75" t="s">
        <v>59</v>
      </c>
      <c r="M23" s="77" t="s">
        <v>14153</v>
      </c>
      <c r="N23" s="78" t="s">
        <v>14939</v>
      </c>
      <c r="O23" s="78" t="s">
        <v>14940</v>
      </c>
      <c r="P23" s="137">
        <v>39.43</v>
      </c>
      <c r="Q23" s="78" t="s">
        <v>14941</v>
      </c>
      <c r="R23" s="78" t="s">
        <v>14942</v>
      </c>
      <c r="S23" s="104" t="s">
        <v>14848</v>
      </c>
      <c r="T23" s="74" t="s">
        <v>14548</v>
      </c>
      <c r="U23" s="74">
        <v>9.6199999999999992</v>
      </c>
      <c r="V23" s="75" cm="1">
        <f t="array" ref="V23">(H23-(_FV(D23,"52 week high",TRUE)))/(_FV(D23,"52 week high",TRUE))</f>
        <v>-0.14968421052631578</v>
      </c>
      <c r="W23" s="75" cm="1">
        <f t="array" ref="W23">(H23-(_FV(D23,"52 week low",TRUE)))/(_FV(D23,"52 week low",TRUE))</f>
        <v>0.54219167621229469</v>
      </c>
      <c r="X23" s="76" cm="1">
        <f t="array" ref="X23">_FV(D23,"P/E",TRUE)</f>
        <v>34.925800000000002</v>
      </c>
      <c r="Z23" s="72" t="str">
        <f t="shared" si="20"/>
        <v>Twitter</v>
      </c>
      <c r="AA23" s="72" t="str">
        <f t="shared" si="21"/>
        <v>Twitter</v>
      </c>
      <c r="AB23" s="79" t="str">
        <f>HYPERLINK(_xlfn.CONCAT("https://www.sec.gov/edgar/browse/?CIK=",(_xlfn.XLOOKUP(A23,CIK!$A$1:$A$99999,CIK!$B$1:$B$99999,,0))),"SEC")</f>
        <v>SEC</v>
      </c>
      <c r="AC23" s="72" t="str">
        <f t="shared" si="22"/>
        <v>BC</v>
      </c>
      <c r="AD23" s="79" t="str">
        <f t="shared" si="23"/>
        <v>News</v>
      </c>
      <c r="AE23" s="72" t="str">
        <f t="shared" si="24"/>
        <v>News</v>
      </c>
      <c r="AF23" s="79" t="str">
        <f t="shared" si="25"/>
        <v>News</v>
      </c>
      <c r="AG23" s="79" t="str">
        <f t="shared" si="26"/>
        <v>News</v>
      </c>
      <c r="AH23" s="79" t="str">
        <f t="shared" si="27"/>
        <v>News</v>
      </c>
      <c r="AI23" s="72" t="str">
        <f t="shared" si="28"/>
        <v>News</v>
      </c>
      <c r="AJ23" s="72" t="str">
        <f t="shared" si="29"/>
        <v>OC</v>
      </c>
      <c r="AK23" s="72" t="str">
        <f t="shared" si="30"/>
        <v>WW</v>
      </c>
      <c r="AL23" s="72" t="str">
        <f t="shared" si="31"/>
        <v>FIN</v>
      </c>
      <c r="AM23" s="72" t="str">
        <f t="shared" si="32"/>
        <v>OI</v>
      </c>
      <c r="AN23" s="72" t="str">
        <f t="shared" si="33"/>
        <v>IB</v>
      </c>
      <c r="AO23" s="72" t="str">
        <f t="shared" si="34"/>
        <v>SI</v>
      </c>
      <c r="AP23" s="72" t="str">
        <f t="shared" si="35"/>
        <v>SS</v>
      </c>
      <c r="AQ23" s="80" t="str">
        <f t="shared" si="36"/>
        <v>ROIC</v>
      </c>
      <c r="AR23" s="72" t="str">
        <f t="shared" si="37"/>
        <v>DR</v>
      </c>
      <c r="AS23" s="81" t="str">
        <f t="shared" si="38"/>
        <v>SOH</v>
      </c>
    </row>
    <row r="24" spans="1:45" x14ac:dyDescent="0.2">
      <c r="A24" s="21" t="s">
        <v>892</v>
      </c>
      <c r="B24" s="50" t="s">
        <v>893</v>
      </c>
      <c r="C24" s="70" t="s">
        <v>17286</v>
      </c>
      <c r="D24" s="71" t="e" vm="258">
        <v>#VALUE!</v>
      </c>
      <c r="E24" s="82" t="s">
        <v>46</v>
      </c>
      <c r="F24" s="70" t="str" cm="1">
        <f t="array" ref="F24">_FV(D24,"Description")</f>
        <v>Horizon Therapeutics plc is a global biotechnology company. The Company is focused on the discovery, development and commercialization of medicines that address critical needs for people impacted by rare, autoimmune, and severe inflammatory diseases. The Company's portfolio is composed of approximately 12 medicines in the areas of rare diseases, gout, ophthalmology, and inflammation. The Company operates through two segments: orphan segment and the inflammation segment. The orphan segment includes medicines, such as TEPEZZA (teprotumumab-trbw), KRYSTEXXA (pegloticase injection), RAVICTI (glycerol phenylbutyrate), PROCYSBI (cysteamine bitartrate), UPLIZNA (inebilizumab-cdon) injection, ACTIMMUNE (interferon gamma-1b) injection, BUPHENYL (sodium phenylbutyrate) tablets and powder, and QUINSAIR (levofloxacin) solution. The inflammation segment includes medicines, such as PENNSAID (diclofenac sodium topical solution), RAYOS (prednisone), VIMOVO (naproxen), and DUEXIS (ibuprofen).</v>
      </c>
      <c r="G24" s="73" cm="1">
        <f t="array" ref="G24">_FV(D24,"Market cap",TRUE)/1000000000</f>
        <v>25.651309999999999</v>
      </c>
      <c r="H24" s="74" cm="1">
        <f t="array" ref="H24">_FV(D24,"Price")</f>
        <v>113.02</v>
      </c>
      <c r="I24" s="74" t="s">
        <v>47</v>
      </c>
      <c r="J24" s="73" cm="1">
        <f t="array" ref="J24">_FV(D24,"Shares outstanding",TRUE)/1000000000</f>
        <v>0.22696259999999999</v>
      </c>
      <c r="K24" s="73">
        <v>0.22439999999999999</v>
      </c>
      <c r="L24" s="75">
        <v>2.9600000000000001E-2</v>
      </c>
      <c r="M24" s="77" t="s">
        <v>13959</v>
      </c>
      <c r="N24" s="78" t="s">
        <v>14943</v>
      </c>
      <c r="O24" s="78" t="s">
        <v>14944</v>
      </c>
      <c r="P24" s="137">
        <v>20.81</v>
      </c>
      <c r="Q24" s="78" t="s">
        <v>14945</v>
      </c>
      <c r="R24" s="78" t="s">
        <v>14946</v>
      </c>
      <c r="S24" s="104" t="s">
        <v>14848</v>
      </c>
      <c r="T24" s="74" t="s">
        <v>13867</v>
      </c>
      <c r="U24" s="74">
        <v>3.96</v>
      </c>
      <c r="V24" s="75" cm="1">
        <f t="array" ref="V24">(H24-(_FV(D24,"52 week high",TRUE)))/(_FV(D24,"52 week high",TRUE))</f>
        <v>-3.8045791131160092E-2</v>
      </c>
      <c r="W24" s="75" cm="1">
        <f t="array" ref="W24">(H24-(_FV(D24,"52 week low",TRUE)))/(_FV(D24,"52 week low",TRUE))</f>
        <v>0.95401106500691546</v>
      </c>
      <c r="X24" s="76" cm="1">
        <f t="array" ref="X24">_FV(D24,"P/E",TRUE)</f>
        <v>46.491900000000001</v>
      </c>
      <c r="Z24" s="72" t="str">
        <f t="shared" si="20"/>
        <v>Twitter</v>
      </c>
      <c r="AA24" s="72" t="str">
        <f t="shared" si="21"/>
        <v>Twitter</v>
      </c>
      <c r="AB24" s="79" t="str">
        <f>HYPERLINK(_xlfn.CONCAT("https://www.sec.gov/edgar/browse/?CIK=",(_xlfn.XLOOKUP(A24,CIK!$A$1:$A$99999,CIK!$B$1:$B$99999,,0))),"SEC")</f>
        <v>SEC</v>
      </c>
      <c r="AC24" s="72" t="str">
        <f t="shared" si="22"/>
        <v>BC</v>
      </c>
      <c r="AD24" s="79" t="str">
        <f t="shared" si="23"/>
        <v>News</v>
      </c>
      <c r="AE24" s="72" t="str">
        <f t="shared" si="24"/>
        <v>News</v>
      </c>
      <c r="AF24" s="79" t="str">
        <f t="shared" si="25"/>
        <v>News</v>
      </c>
      <c r="AG24" s="79" t="str">
        <f t="shared" si="26"/>
        <v>News</v>
      </c>
      <c r="AH24" s="79" t="str">
        <f t="shared" si="27"/>
        <v>News</v>
      </c>
      <c r="AI24" s="72" t="str">
        <f t="shared" si="28"/>
        <v>News</v>
      </c>
      <c r="AJ24" s="72" t="str">
        <f t="shared" si="29"/>
        <v>OC</v>
      </c>
      <c r="AK24" s="72" t="str">
        <f t="shared" si="30"/>
        <v>WW</v>
      </c>
      <c r="AL24" s="72" t="str">
        <f t="shared" si="31"/>
        <v>FIN</v>
      </c>
      <c r="AM24" s="72" t="str">
        <f t="shared" si="32"/>
        <v>OI</v>
      </c>
      <c r="AN24" s="72" t="str">
        <f t="shared" si="33"/>
        <v>IB</v>
      </c>
      <c r="AO24" s="72" t="str">
        <f t="shared" si="34"/>
        <v>SI</v>
      </c>
      <c r="AP24" s="72" t="str">
        <f t="shared" si="35"/>
        <v>SS</v>
      </c>
      <c r="AQ24" s="80" t="str">
        <f t="shared" si="36"/>
        <v>ROIC</v>
      </c>
      <c r="AR24" s="72" t="str">
        <f t="shared" si="37"/>
        <v>DR</v>
      </c>
      <c r="AS24" s="81" t="str">
        <f t="shared" si="38"/>
        <v>SOH</v>
      </c>
    </row>
    <row r="25" spans="1:45" x14ac:dyDescent="0.2">
      <c r="A25" s="50" t="s">
        <v>883</v>
      </c>
      <c r="B25" s="50" t="s">
        <v>884</v>
      </c>
      <c r="C25" s="70" t="s">
        <v>821</v>
      </c>
      <c r="D25" s="71" t="e" vm="259">
        <v>#VALUE!</v>
      </c>
      <c r="E25" s="82" t="str">
        <f>HYPERLINK(_xlfn.CONCAT("https://duckduckgo.com/?q=%5c",LEFT(B25,FIND(" ",B25)-1)," pipeline"),"Link")</f>
        <v>Link</v>
      </c>
      <c r="F25" s="70" t="s">
        <v>885</v>
      </c>
      <c r="G25" s="73" cm="1">
        <f t="array" ref="G25">_FV(D25,"Market cap",TRUE)/1000000000</f>
        <v>23.274809999999999</v>
      </c>
      <c r="H25" s="74" cm="1">
        <f t="array" ref="H25">_FV(D25,"Price")</f>
        <v>38.33</v>
      </c>
      <c r="I25" s="74" t="s">
        <v>47</v>
      </c>
      <c r="J25" s="73" cm="1">
        <f t="array" ref="J25">_FV(D25,"Shares outstanding",TRUE)/1000000000</f>
        <v>0.60722180000000003</v>
      </c>
      <c r="K25" s="73">
        <v>0.37748999999999999</v>
      </c>
      <c r="L25" s="75">
        <v>2.3599999999999999E-2</v>
      </c>
      <c r="M25" s="77" t="e">
        <v>#N/A</v>
      </c>
      <c r="N25" s="78" t="e">
        <v>#N/A</v>
      </c>
      <c r="O25" s="78" t="e">
        <v>#N/A</v>
      </c>
      <c r="P25" s="137" t="e">
        <v>#N/A</v>
      </c>
      <c r="Q25" s="78" t="e">
        <v>#N/A</v>
      </c>
      <c r="R25" s="78" t="e">
        <v>#N/A</v>
      </c>
      <c r="S25" s="104" t="e">
        <v>#N/A</v>
      </c>
      <c r="T25" s="74" t="s">
        <v>13868</v>
      </c>
      <c r="U25" s="74">
        <v>2.0699999999999998</v>
      </c>
      <c r="V25" s="75" cm="1">
        <f t="array" ref="V25">(H25-(_FV(D25,"52 week high",TRUE)))/(_FV(D25,"52 week high",TRUE))</f>
        <v>-0.14346368715083802</v>
      </c>
      <c r="W25" s="75" cm="1">
        <f t="array" ref="W25">(H25-(_FV(D25,"52 week low",TRUE)))/(_FV(D25,"52 week low",TRUE))</f>
        <v>6.03042876901798E-2</v>
      </c>
      <c r="X25" s="76" cm="1">
        <f t="array" ref="X25">_FV(D25,"P/E",TRUE)</f>
        <v>32.895600000000002</v>
      </c>
      <c r="Z25" s="72" t="str">
        <f t="shared" si="20"/>
        <v>Twitter</v>
      </c>
      <c r="AA25" s="72" t="str">
        <f t="shared" si="21"/>
        <v>Twitter</v>
      </c>
      <c r="AB25" s="79" t="str">
        <f>HYPERLINK(_xlfn.CONCAT("https://www.sec.gov/edgar/browse/?CIK=",(_xlfn.XLOOKUP(A25,CIK!$A$1:$A$99999,CIK!$B$1:$B$99999,,0))),"SEC")</f>
        <v>SEC</v>
      </c>
      <c r="AC25" s="72" t="str">
        <f t="shared" si="22"/>
        <v>BC</v>
      </c>
      <c r="AD25" s="79" t="str">
        <f t="shared" si="23"/>
        <v>News</v>
      </c>
      <c r="AE25" s="72" t="str">
        <f t="shared" si="24"/>
        <v>News</v>
      </c>
      <c r="AF25" s="79" t="str">
        <f t="shared" si="25"/>
        <v>News</v>
      </c>
      <c r="AG25" s="79" t="str">
        <f t="shared" si="26"/>
        <v>News</v>
      </c>
      <c r="AH25" s="79" t="str">
        <f t="shared" si="27"/>
        <v>News</v>
      </c>
      <c r="AI25" s="72" t="str">
        <f t="shared" si="28"/>
        <v>News</v>
      </c>
      <c r="AJ25" s="72" t="str">
        <f t="shared" si="29"/>
        <v>OC</v>
      </c>
      <c r="AK25" s="72" t="str">
        <f t="shared" si="30"/>
        <v>WW</v>
      </c>
      <c r="AL25" s="72" t="str">
        <f t="shared" si="31"/>
        <v>FIN</v>
      </c>
      <c r="AM25" s="72" t="str">
        <f t="shared" si="32"/>
        <v>OI</v>
      </c>
      <c r="AN25" s="72" t="str">
        <f t="shared" si="33"/>
        <v>IB</v>
      </c>
      <c r="AO25" s="72" t="str">
        <f t="shared" si="34"/>
        <v>SI</v>
      </c>
      <c r="AP25" s="72" t="str">
        <f t="shared" si="35"/>
        <v>SS</v>
      </c>
      <c r="AQ25" s="80" t="str">
        <f t="shared" si="36"/>
        <v>ROIC</v>
      </c>
      <c r="AR25" s="72" t="str">
        <f t="shared" si="37"/>
        <v>DR</v>
      </c>
      <c r="AS25" s="81" t="str">
        <f t="shared" si="38"/>
        <v>SOH</v>
      </c>
    </row>
    <row r="26" spans="1:45" x14ac:dyDescent="0.2">
      <c r="A26" s="50" t="s">
        <v>878</v>
      </c>
      <c r="B26" s="50" t="s">
        <v>879</v>
      </c>
      <c r="C26" s="70" t="s">
        <v>872</v>
      </c>
      <c r="D26" s="71" t="e" vm="260">
        <v>#VALUE!</v>
      </c>
      <c r="E26" s="82" t="s">
        <v>46</v>
      </c>
      <c r="F26" s="70" t="str" cm="1">
        <f t="array" ref="F26">_FV(D26,"Description")</f>
        <v>Seagen Inc. is a biotechnology company that develops and commercializes targeted therapies to treat cancer. The Company is engaged in the development and sale of pharmaceutical products on its own, behalf or in collaboration with others. The Company is commercializing ADCETRIS, or brentuximab vedotin, for the treatment of certain CD30-expressing lymphomas; PADCEV or enfortumab vedotin-ejfv, for the treatment of certain metastatic urothelial cancers, and TUKYSA, or tucatinib, for treatment of certain metastatic HER2-positive breast cancers. The Company also develops a pipeline of therapies for solid tumors and blood-related cancers designed to address unmet medical needs. Its programs, including ADCETRIS and PADCEV, are based on its antibody-drug conjugate (ADC), technology that utilizes the targeting ability of monoclonal antibodies to deliver cell-killing agents directly to cancer cells. The Company's approved medicines include ADCETRIS, PADCEV and TUKYSA.</v>
      </c>
      <c r="G26" s="73" cm="1">
        <f t="array" ref="G26">_FV(D26,"Market cap",TRUE)/1000000000</f>
        <v>24.413080000000001</v>
      </c>
      <c r="H26" s="74" cm="1">
        <f t="array" ref="H26">_FV(D26,"Price")</f>
        <v>131.49</v>
      </c>
      <c r="I26" s="74" t="s">
        <v>47</v>
      </c>
      <c r="J26" s="73" cm="1">
        <f t="array" ref="J26">_FV(D26,"Shares outstanding",TRUE)/1000000000</f>
        <v>0.18566489999999999</v>
      </c>
      <c r="K26" s="73">
        <v>0.13738</v>
      </c>
      <c r="L26" s="75">
        <v>1.9699999999999999E-2</v>
      </c>
      <c r="M26" s="77" t="s">
        <v>13771</v>
      </c>
      <c r="N26" s="78" t="s">
        <v>14947</v>
      </c>
      <c r="O26" s="78" t="s">
        <v>14948</v>
      </c>
      <c r="P26" s="137">
        <v>58.55</v>
      </c>
      <c r="Q26" s="78" t="s">
        <v>14949</v>
      </c>
      <c r="R26" s="78" t="s">
        <v>14950</v>
      </c>
      <c r="S26" s="104" t="s">
        <v>14848</v>
      </c>
      <c r="T26" s="74" t="s">
        <v>14550</v>
      </c>
      <c r="U26" s="74">
        <v>3.8</v>
      </c>
      <c r="V26" s="75" cm="1">
        <f t="array" ref="V26">(H26-(_FV(D26,"52 week high",TRUE)))/(_FV(D26,"52 week high",TRUE))</f>
        <v>-0.2814754098360655</v>
      </c>
      <c r="W26" s="75" cm="1">
        <f t="array" ref="W26">(H26-(_FV(D26,"52 week low",TRUE)))/(_FV(D26,"52 week low",TRUE))</f>
        <v>0.24717822251731006</v>
      </c>
      <c r="X26" s="76" cm="1">
        <f t="array" ref="X26">_FV(D26,"P/E",TRUE)</f>
        <v>53.584000000000003</v>
      </c>
      <c r="Z26" s="72" t="str">
        <f t="shared" si="20"/>
        <v>Twitter</v>
      </c>
      <c r="AA26" s="72" t="str">
        <f t="shared" si="21"/>
        <v>Twitter</v>
      </c>
      <c r="AB26" s="79" t="str">
        <f>HYPERLINK(_xlfn.CONCAT("https://www.sec.gov/edgar/browse/?CIK=",(_xlfn.XLOOKUP(A26,CIK!$A$1:$A$99999,CIK!$B$1:$B$99999,,0))),"SEC")</f>
        <v>SEC</v>
      </c>
      <c r="AC26" s="72" t="str">
        <f t="shared" si="22"/>
        <v>BC</v>
      </c>
      <c r="AD26" s="79" t="str">
        <f t="shared" si="23"/>
        <v>News</v>
      </c>
      <c r="AE26" s="72" t="str">
        <f t="shared" si="24"/>
        <v>News</v>
      </c>
      <c r="AF26" s="79" t="str">
        <f t="shared" si="25"/>
        <v>News</v>
      </c>
      <c r="AG26" s="79" t="str">
        <f t="shared" si="26"/>
        <v>News</v>
      </c>
      <c r="AH26" s="79" t="str">
        <f t="shared" si="27"/>
        <v>News</v>
      </c>
      <c r="AI26" s="72" t="str">
        <f t="shared" si="28"/>
        <v>News</v>
      </c>
      <c r="AJ26" s="72" t="str">
        <f t="shared" si="29"/>
        <v>OC</v>
      </c>
      <c r="AK26" s="72" t="str">
        <f t="shared" si="30"/>
        <v>WW</v>
      </c>
      <c r="AL26" s="72" t="str">
        <f t="shared" si="31"/>
        <v>FIN</v>
      </c>
      <c r="AM26" s="72" t="str">
        <f t="shared" si="32"/>
        <v>OI</v>
      </c>
      <c r="AN26" s="72" t="str">
        <f t="shared" si="33"/>
        <v>IB</v>
      </c>
      <c r="AO26" s="72" t="str">
        <f t="shared" si="34"/>
        <v>SI</v>
      </c>
      <c r="AP26" s="72" t="str">
        <f t="shared" si="35"/>
        <v>SS</v>
      </c>
      <c r="AQ26" s="80" t="str">
        <f t="shared" si="36"/>
        <v>ROIC</v>
      </c>
      <c r="AR26" s="72" t="str">
        <f t="shared" si="37"/>
        <v>DR</v>
      </c>
      <c r="AS26" s="81" t="str">
        <f t="shared" si="38"/>
        <v>SOH</v>
      </c>
    </row>
    <row r="27" spans="1:45" x14ac:dyDescent="0.2">
      <c r="A27" s="50" t="s">
        <v>890</v>
      </c>
      <c r="B27" s="50" t="s">
        <v>891</v>
      </c>
      <c r="C27" s="70" t="s">
        <v>872</v>
      </c>
      <c r="D27" s="71" t="e" vm="261">
        <v>#VALUE!</v>
      </c>
      <c r="E27" s="82" t="s">
        <v>46</v>
      </c>
      <c r="F27" s="70" t="str" cm="1">
        <f t="array" ref="F27">_FV(D27,"Description")</f>
        <v>BeiGene, Ltd. (BeiGene) is a global biotechnology company. The Company is focused on discovering, developing, manufacturing, and commercializing medicines to improve treatment outcomes and expand access for patients worldwide. The Company has discovered and developed three approved medicines, including BRUKINSA, a small molecule inhibitor of Bruton’s Tyrosine Kinase (BTK) for the treatment of various blood cancers, tislelizumab; an anti-PD-1 antibody immunotherapy for the treatment of various solid tumor and blood cancers, and pamiparib, a selective small molecule inhibitor of poly ADP-ribose polymerase 1 (PARP1) and PARP2. The Company also has other products in its clinical stage, including BGB-283, BGB-3245, BGB-11417, BGB-A445, BGB-A425, BGB-15025, BGB-A333, BGB-A1217, and BGB-10188. The Company operates offices in 30 countries on five continents, namely the United States, China, Europe, and Australia.</v>
      </c>
      <c r="G27" s="73" cm="1">
        <f t="array" ref="G27">_FV(D27,"Market cap",TRUE)/1000000000</f>
        <v>28.98967</v>
      </c>
      <c r="H27" s="74" cm="1">
        <f t="array" ref="H27">_FV(D27,"Price")</f>
        <v>266.42</v>
      </c>
      <c r="I27" s="74" t="s">
        <v>47</v>
      </c>
      <c r="J27" s="73" cm="1">
        <f t="array" ref="J27">_FV(D27,"Shares outstanding",TRUE)/1000000000</f>
        <v>0.1039562</v>
      </c>
      <c r="K27" s="73">
        <v>0.61629999999999996</v>
      </c>
      <c r="L27" s="75" t="s">
        <v>59</v>
      </c>
      <c r="M27" s="77" t="s">
        <v>14026</v>
      </c>
      <c r="N27" s="78" t="s">
        <v>14951</v>
      </c>
      <c r="O27" s="78" t="s">
        <v>14952</v>
      </c>
      <c r="P27" s="137">
        <v>23.9</v>
      </c>
      <c r="Q27" s="78" t="s">
        <v>14953</v>
      </c>
      <c r="R27" s="78" t="s">
        <v>14954</v>
      </c>
      <c r="S27" s="104" t="s">
        <v>14848</v>
      </c>
      <c r="T27" s="74" t="s">
        <v>14552</v>
      </c>
      <c r="U27" s="74">
        <v>4.07</v>
      </c>
      <c r="V27" s="75" cm="1">
        <f t="array" ref="V27">(H27-(_FV(D27,"52 week high",TRUE)))/(_FV(D27,"52 week high",TRUE))</f>
        <v>-5.0601899580179306E-2</v>
      </c>
      <c r="W27" s="75" cm="1">
        <f t="array" ref="W27">(H27-(_FV(D27,"52 week low",TRUE)))/(_FV(D27,"52 week low",TRUE))</f>
        <v>1.2543577593501438</v>
      </c>
      <c r="X27" s="76" t="e" cm="1" vm="256">
        <f t="array" ref="X27">_FV(D27,"P/E",TRUE)</f>
        <v>#VALUE!</v>
      </c>
      <c r="Z27" s="72" t="str">
        <f t="shared" si="20"/>
        <v>Twitter</v>
      </c>
      <c r="AA27" s="72" t="str">
        <f t="shared" si="21"/>
        <v>Twitter</v>
      </c>
      <c r="AB27" s="79" t="str">
        <f>HYPERLINK(_xlfn.CONCAT("https://www.sec.gov/edgar/browse/?CIK=",(_xlfn.XLOOKUP(A27,CIK!$A$1:$A$99999,CIK!$B$1:$B$99999,,0))),"SEC")</f>
        <v>SEC</v>
      </c>
      <c r="AC27" s="72" t="str">
        <f t="shared" si="22"/>
        <v>BC</v>
      </c>
      <c r="AD27" s="79" t="str">
        <f t="shared" si="23"/>
        <v>News</v>
      </c>
      <c r="AE27" s="72" t="str">
        <f t="shared" si="24"/>
        <v>News</v>
      </c>
      <c r="AF27" s="79" t="str">
        <f t="shared" si="25"/>
        <v>News</v>
      </c>
      <c r="AG27" s="79" t="str">
        <f t="shared" si="26"/>
        <v>News</v>
      </c>
      <c r="AH27" s="79" t="str">
        <f t="shared" si="27"/>
        <v>News</v>
      </c>
      <c r="AI27" s="72" t="str">
        <f t="shared" si="28"/>
        <v>News</v>
      </c>
      <c r="AJ27" s="72" t="str">
        <f t="shared" si="29"/>
        <v>OC</v>
      </c>
      <c r="AK27" s="72" t="str">
        <f t="shared" si="30"/>
        <v>WW</v>
      </c>
      <c r="AL27" s="72" t="str">
        <f t="shared" si="31"/>
        <v>FIN</v>
      </c>
      <c r="AM27" s="72" t="str">
        <f t="shared" si="32"/>
        <v>OI</v>
      </c>
      <c r="AN27" s="72" t="str">
        <f t="shared" si="33"/>
        <v>IB</v>
      </c>
      <c r="AO27" s="72" t="str">
        <f t="shared" si="34"/>
        <v>SI</v>
      </c>
      <c r="AP27" s="72" t="str">
        <f t="shared" si="35"/>
        <v>SS</v>
      </c>
      <c r="AQ27" s="80" t="str">
        <f t="shared" si="36"/>
        <v>ROIC</v>
      </c>
      <c r="AR27" s="72" t="str">
        <f t="shared" si="37"/>
        <v>DR</v>
      </c>
      <c r="AS27" s="81" t="str">
        <f t="shared" si="38"/>
        <v>SOH</v>
      </c>
    </row>
    <row r="28" spans="1:45" x14ac:dyDescent="0.2">
      <c r="A28" s="50" t="s">
        <v>888</v>
      </c>
      <c r="B28" s="50" t="s">
        <v>889</v>
      </c>
      <c r="C28" s="70" t="s">
        <v>872</v>
      </c>
      <c r="D28" s="71" t="e" vm="262">
        <v>#VALUE!</v>
      </c>
      <c r="E28" s="82" t="s">
        <v>46</v>
      </c>
      <c r="F28" s="70" t="str" cm="1">
        <f t="array" ref="F28">_FV(D28,"Description")</f>
        <v>argenx SE, formerly arGEN X BV, is the Netherlands-based biopharmaceutical company. It creates and develops a pipeline of differentiated antibody therapeutics using its discovery platform, Simple Antibody, which exploits characteristics of the llama immune system. The Company develops a pipeline of antibody therapeutics focused on cancer and autoimmune indications. It includes: ARGX-110, an antibody for heme malignancies and solid tumors, which modulates functions of tumor such as cell proliferation and survival; ARGX-111, an antagonist of c-Met, a receptor tyrosine kinase involved in cell proliferation, angiogenesis and metastasis in multiple solid tumors; ARGX-112, an antigen which targets atopic dermatitis by neutralization of IL-20 and IL-22 (interleukin) mediated signaling through blockade of their common receptor, among others.</v>
      </c>
      <c r="G28" s="73" cm="1">
        <f t="array" ref="G28">_FV(D28,"Market cap",TRUE)/1000000000</f>
        <v>21.32179</v>
      </c>
      <c r="H28" s="74" cm="1">
        <f t="array" ref="H28">_FV(D28,"Price")</f>
        <v>391.12</v>
      </c>
      <c r="I28" s="74" t="s">
        <v>47</v>
      </c>
      <c r="J28" s="73" cm="1">
        <f t="array" ref="J28">_FV(D28,"Shares outstanding",TRUE)/1000000000</f>
        <v>5.5395859999999998E-2</v>
      </c>
      <c r="K28" s="73">
        <v>0.54930000000000001</v>
      </c>
      <c r="L28" s="75" t="s">
        <v>59</v>
      </c>
      <c r="M28" s="77" t="s">
        <v>3045</v>
      </c>
      <c r="N28" s="78" t="s">
        <v>14869</v>
      </c>
      <c r="O28" s="78" t="s">
        <v>14955</v>
      </c>
      <c r="P28" s="137" t="s">
        <v>14848</v>
      </c>
      <c r="Q28" s="78" t="s">
        <v>14955</v>
      </c>
      <c r="R28" s="78" t="s">
        <v>14956</v>
      </c>
      <c r="S28" s="104" t="s">
        <v>14957</v>
      </c>
      <c r="T28" s="74" t="s">
        <v>13869</v>
      </c>
      <c r="U28" s="74" t="s">
        <v>59</v>
      </c>
      <c r="V28" s="75" cm="1">
        <f t="array" ref="V28">(H28-(_FV(D28,"52 week high",TRUE)))/(_FV(D28,"52 week high",TRUE))</f>
        <v>-4.1208050400804067E-2</v>
      </c>
      <c r="W28" s="75" cm="1">
        <f t="array" ref="W28">(H28-(_FV(D28,"52 week low",TRUE)))/(_FV(D28,"52 week low",TRUE))</f>
        <v>0.56761523046092188</v>
      </c>
      <c r="X28" s="76" t="e" cm="1" vm="256">
        <f t="array" ref="X28">_FV(D28,"P/E",TRUE)</f>
        <v>#VALUE!</v>
      </c>
      <c r="Z28" s="72" t="str">
        <f t="shared" si="20"/>
        <v>Twitter</v>
      </c>
      <c r="AA28" s="72" t="str">
        <f t="shared" si="21"/>
        <v>Twitter</v>
      </c>
      <c r="AB28" s="79" t="str">
        <f>HYPERLINK(_xlfn.CONCAT("https://www.sec.gov/edgar/browse/?CIK=",(_xlfn.XLOOKUP(A28,CIK!$A$1:$A$99999,CIK!$B$1:$B$99999,,0))),"SEC")</f>
        <v>SEC</v>
      </c>
      <c r="AC28" s="72" t="str">
        <f t="shared" si="22"/>
        <v>BC</v>
      </c>
      <c r="AD28" s="79" t="str">
        <f t="shared" si="23"/>
        <v>News</v>
      </c>
      <c r="AE28" s="72" t="str">
        <f t="shared" si="24"/>
        <v>News</v>
      </c>
      <c r="AF28" s="79" t="str">
        <f t="shared" si="25"/>
        <v>News</v>
      </c>
      <c r="AG28" s="79" t="str">
        <f t="shared" si="26"/>
        <v>News</v>
      </c>
      <c r="AH28" s="79" t="str">
        <f t="shared" si="27"/>
        <v>News</v>
      </c>
      <c r="AI28" s="72" t="str">
        <f t="shared" si="28"/>
        <v>News</v>
      </c>
      <c r="AJ28" s="72" t="str">
        <f t="shared" si="29"/>
        <v>OC</v>
      </c>
      <c r="AK28" s="72" t="str">
        <f t="shared" si="30"/>
        <v>WW</v>
      </c>
      <c r="AL28" s="72" t="str">
        <f t="shared" si="31"/>
        <v>FIN</v>
      </c>
      <c r="AM28" s="72" t="str">
        <f t="shared" si="32"/>
        <v>OI</v>
      </c>
      <c r="AN28" s="72" t="str">
        <f t="shared" si="33"/>
        <v>IB</v>
      </c>
      <c r="AO28" s="72" t="str">
        <f t="shared" si="34"/>
        <v>SI</v>
      </c>
      <c r="AP28" s="72" t="str">
        <f t="shared" si="35"/>
        <v>SS</v>
      </c>
      <c r="AQ28" s="80" t="str">
        <f t="shared" si="36"/>
        <v>ROIC</v>
      </c>
      <c r="AR28" s="72" t="str">
        <f t="shared" si="37"/>
        <v>DR</v>
      </c>
      <c r="AS28" s="81" t="str">
        <f t="shared" si="38"/>
        <v>SOH</v>
      </c>
    </row>
    <row r="29" spans="1:45" x14ac:dyDescent="0.2">
      <c r="A29" s="50" t="s">
        <v>898</v>
      </c>
      <c r="B29" s="50" t="s">
        <v>899</v>
      </c>
      <c r="C29" s="70" t="s">
        <v>14839</v>
      </c>
      <c r="D29" s="71" t="e" vm="263">
        <v>#VALUE!</v>
      </c>
      <c r="E29" s="82" t="s">
        <v>46</v>
      </c>
      <c r="F29" s="70" t="str" cm="1">
        <f t="array" ref="F29">_FV(D29,"Description")</f>
        <v>BioMarin Pharmaceutical Inc. (BioMarin) is a biotechnology company that develops and commercializes therapies. The Company's portfolio consists of seven commercial products and multiple clinical and preclinical product candidates for the treatment of various diseases. BioMarin 's commercial products include Vimizim (elosulfase alpha), Naglazyme (galsulfase), Kuvan (sapropterin dihydrochloride), Palynziq (pegvaliase-pqpz), Brineura (cerliponase alfa) and Voxzogo (vosoritide). BioMarin's clinical development programs include Valoctocogene roxaparvovec is an adeno associated virus (AAV5) vector drug development candidate designed to restore factor VIII plasma concentrations in patients with severe hemophilia A; BMN 307 is an AAV5 mediated gene therapy that is designed to normalize blood Phe concentration levels in patients with Phenylketonuria (PKU), and BMN 255 is a small-molecule therapy that is designed to treat primary hyperoxaluria type 1, a subset of chronic renal disease.</v>
      </c>
      <c r="G29" s="73" cm="1">
        <f t="array" ref="G29">_FV(D29,"Market cap",TRUE)/1000000000</f>
        <v>20.58277</v>
      </c>
      <c r="H29" s="74" cm="1">
        <f t="array" ref="H29">_FV(D29,"Price")</f>
        <v>110.75</v>
      </c>
      <c r="I29" s="74" t="s">
        <v>47</v>
      </c>
      <c r="J29" s="73" cm="1">
        <f t="array" ref="J29">_FV(D29,"Shares outstanding",TRUE)/1000000000</f>
        <v>0.18584890000000001</v>
      </c>
      <c r="K29" s="73">
        <v>0.18465999999999999</v>
      </c>
      <c r="L29" s="75">
        <v>5.7000000000000002E-2</v>
      </c>
      <c r="M29" s="77" t="s">
        <v>13769</v>
      </c>
      <c r="N29" s="78" t="s">
        <v>14958</v>
      </c>
      <c r="O29" s="78" t="s">
        <v>14959</v>
      </c>
      <c r="P29" s="137">
        <v>27.3</v>
      </c>
      <c r="Q29" s="78" t="s">
        <v>14960</v>
      </c>
      <c r="R29" s="78" t="s">
        <v>14961</v>
      </c>
      <c r="S29" s="104" t="s">
        <v>14848</v>
      </c>
      <c r="T29" s="74" t="s">
        <v>900</v>
      </c>
      <c r="U29" s="74">
        <v>5.15</v>
      </c>
      <c r="V29" s="75" cm="1">
        <f t="array" ref="V29">(H29-(_FV(D29,"52 week high",TRUE)))/(_FV(D29,"52 week high",TRUE))</f>
        <v>-3.5278745644599277E-2</v>
      </c>
      <c r="W29" s="75" cm="1">
        <f t="array" ref="W29">(H29-(_FV(D29,"52 week low",TRUE)))/(_FV(D29,"52 week low",TRUE))</f>
        <v>0.56581365757104474</v>
      </c>
      <c r="X29" s="76" cm="1">
        <f t="array" ref="X29">_FV(D29,"P/E",TRUE)</f>
        <v>265.04849999999999</v>
      </c>
      <c r="Z29" s="72" t="str">
        <f t="shared" si="20"/>
        <v>Twitter</v>
      </c>
      <c r="AA29" s="72" t="str">
        <f t="shared" si="21"/>
        <v>Twitter</v>
      </c>
      <c r="AB29" s="79" t="str">
        <f>HYPERLINK(_xlfn.CONCAT("https://www.sec.gov/edgar/browse/?CIK=",(_xlfn.XLOOKUP(A29,CIK!$A$1:$A$99999,CIK!$B$1:$B$99999,,0))),"SEC")</f>
        <v>SEC</v>
      </c>
      <c r="AC29" s="72" t="str">
        <f t="shared" si="22"/>
        <v>BC</v>
      </c>
      <c r="AD29" s="79" t="str">
        <f t="shared" si="23"/>
        <v>News</v>
      </c>
      <c r="AE29" s="72" t="str">
        <f t="shared" si="24"/>
        <v>News</v>
      </c>
      <c r="AF29" s="79" t="str">
        <f t="shared" si="25"/>
        <v>News</v>
      </c>
      <c r="AG29" s="79" t="str">
        <f t="shared" si="26"/>
        <v>News</v>
      </c>
      <c r="AH29" s="79" t="str">
        <f t="shared" si="27"/>
        <v>News</v>
      </c>
      <c r="AI29" s="72" t="str">
        <f t="shared" si="28"/>
        <v>News</v>
      </c>
      <c r="AJ29" s="72" t="str">
        <f t="shared" si="29"/>
        <v>OC</v>
      </c>
      <c r="AK29" s="72" t="str">
        <f t="shared" si="30"/>
        <v>WW</v>
      </c>
      <c r="AL29" s="72" t="str">
        <f t="shared" si="31"/>
        <v>FIN</v>
      </c>
      <c r="AM29" s="72" t="str">
        <f t="shared" si="32"/>
        <v>OI</v>
      </c>
      <c r="AN29" s="72" t="str">
        <f t="shared" si="33"/>
        <v>IB</v>
      </c>
      <c r="AO29" s="72" t="str">
        <f t="shared" si="34"/>
        <v>SI</v>
      </c>
      <c r="AP29" s="72" t="str">
        <f t="shared" si="35"/>
        <v>SS</v>
      </c>
      <c r="AQ29" s="80" t="str">
        <f t="shared" si="36"/>
        <v>ROIC</v>
      </c>
      <c r="AR29" s="72" t="str">
        <f t="shared" si="37"/>
        <v>DR</v>
      </c>
      <c r="AS29" s="81" t="str">
        <f t="shared" si="38"/>
        <v>SOH</v>
      </c>
    </row>
    <row r="30" spans="1:45" x14ac:dyDescent="0.2">
      <c r="A30" s="50" t="s">
        <v>894</v>
      </c>
      <c r="B30" s="50" t="s">
        <v>895</v>
      </c>
      <c r="C30" s="70" t="s">
        <v>872</v>
      </c>
      <c r="D30" s="71" t="e" vm="264">
        <v>#VALUE!</v>
      </c>
      <c r="E30" s="82" t="s">
        <v>46</v>
      </c>
      <c r="F30" s="70" t="str" cm="1">
        <f t="array" ref="F30">_FV(D30,"Description")</f>
        <v>Incyte Corporation is a biopharmaceutical company, which is focused on the discovery, development, and commercialization of therapeutics. The Company also conducts commercial and clinical development operations from its European headquarters in Morges, Switzerland, and Japanese office in Tokyo and Canadian headquarters in Montreal. It operates in two therapeutic areas, One therapeutic area is Hematology/Oncology, which is comprised of Myeloproliferative Neoplasms and Graft-Versus-Host Disease, as well as solid tumors and hematologic malignancies. The other therapeutic area is Inflammation and Autoimmunity, which includes its Dermatology commercial franchise. Its hematology and oncology franchise is comprised of four products, which are JAKAFI (ruxolitinib), MONJUVI (tafasitamab-cxix)/MINJUVI (tafasitamab), PEMAZYRE (pemigatinib) and ICLUSIG (ponatinib), as well as other clinical development programs. Its Dermatology commercial franchise is comprised of OPZELURA (ruxolitinib) cream.</v>
      </c>
      <c r="G30" s="73" cm="1">
        <f t="array" ref="G30">_FV(D30,"Market cap",TRUE)/1000000000</f>
        <v>18.50996</v>
      </c>
      <c r="H30" s="74" cm="1">
        <f t="array" ref="H30">_FV(D30,"Price")</f>
        <v>83.2</v>
      </c>
      <c r="I30" s="74" t="s">
        <v>47</v>
      </c>
      <c r="J30" s="73" cm="1">
        <f t="array" ref="J30">_FV(D30,"Shares outstanding",TRUE)/1000000000</f>
        <v>0.22247549999999999</v>
      </c>
      <c r="K30" s="73">
        <v>0.18493999999999999</v>
      </c>
      <c r="L30" s="75">
        <v>3.04E-2</v>
      </c>
      <c r="M30" s="77" t="s">
        <v>13844</v>
      </c>
      <c r="N30" s="78" t="s">
        <v>14962</v>
      </c>
      <c r="O30" s="78" t="s">
        <v>14963</v>
      </c>
      <c r="P30" s="137">
        <v>33.299999999999997</v>
      </c>
      <c r="Q30" s="78" t="s">
        <v>14964</v>
      </c>
      <c r="R30" s="78" t="s">
        <v>14965</v>
      </c>
      <c r="S30" s="104" t="s">
        <v>14848</v>
      </c>
      <c r="T30" s="74" t="s">
        <v>14539</v>
      </c>
      <c r="U30" s="74">
        <v>3.8</v>
      </c>
      <c r="V30" s="75" cm="1">
        <f t="array" ref="V30">(H30-(_FV(D30,"52 week high",TRUE)))/(_FV(D30,"52 week high",TRUE))</f>
        <v>-1.9561630921517754E-2</v>
      </c>
      <c r="W30" s="75" cm="1">
        <f t="array" ref="W30">(H30-(_FV(D30,"52 week low",TRUE)))/(_FV(D30,"52 week low",TRUE))</f>
        <v>0.27862302136161077</v>
      </c>
      <c r="X30" s="76" cm="1">
        <f t="array" ref="X30">_FV(D30,"P/E",TRUE)</f>
        <v>21.313099999999999</v>
      </c>
      <c r="Z30" s="72" t="str">
        <f t="shared" si="20"/>
        <v>Twitter</v>
      </c>
      <c r="AA30" s="72" t="str">
        <f t="shared" si="21"/>
        <v>Twitter</v>
      </c>
      <c r="AB30" s="79" t="str">
        <f>HYPERLINK(_xlfn.CONCAT("https://www.sec.gov/edgar/browse/?CIK=",(_xlfn.XLOOKUP(A30,CIK!$A$1:$A$99999,CIK!$B$1:$B$99999,,0))),"SEC")</f>
        <v>SEC</v>
      </c>
      <c r="AC30" s="72" t="str">
        <f t="shared" si="22"/>
        <v>BC</v>
      </c>
      <c r="AD30" s="79" t="str">
        <f t="shared" si="23"/>
        <v>News</v>
      </c>
      <c r="AE30" s="72" t="str">
        <f t="shared" si="24"/>
        <v>News</v>
      </c>
      <c r="AF30" s="79" t="str">
        <f t="shared" si="25"/>
        <v>News</v>
      </c>
      <c r="AG30" s="79" t="str">
        <f t="shared" si="26"/>
        <v>News</v>
      </c>
      <c r="AH30" s="79" t="str">
        <f t="shared" si="27"/>
        <v>News</v>
      </c>
      <c r="AI30" s="72" t="str">
        <f t="shared" si="28"/>
        <v>News</v>
      </c>
      <c r="AJ30" s="72" t="str">
        <f t="shared" si="29"/>
        <v>OC</v>
      </c>
      <c r="AK30" s="72" t="str">
        <f t="shared" si="30"/>
        <v>WW</v>
      </c>
      <c r="AL30" s="72" t="str">
        <f t="shared" si="31"/>
        <v>FIN</v>
      </c>
      <c r="AM30" s="72" t="str">
        <f t="shared" si="32"/>
        <v>OI</v>
      </c>
      <c r="AN30" s="72" t="str">
        <f t="shared" si="33"/>
        <v>IB</v>
      </c>
      <c r="AO30" s="72" t="str">
        <f t="shared" si="34"/>
        <v>SI</v>
      </c>
      <c r="AP30" s="72" t="str">
        <f t="shared" si="35"/>
        <v>SS</v>
      </c>
      <c r="AQ30" s="80" t="str">
        <f t="shared" si="36"/>
        <v>ROIC</v>
      </c>
      <c r="AR30" s="72" t="str">
        <f t="shared" si="37"/>
        <v>DR</v>
      </c>
      <c r="AS30" s="81" t="str">
        <f t="shared" si="38"/>
        <v>SOH</v>
      </c>
    </row>
    <row r="31" spans="1:45" x14ac:dyDescent="0.2">
      <c r="A31" s="50" t="s">
        <v>901</v>
      </c>
      <c r="B31" s="50" t="s">
        <v>902</v>
      </c>
      <c r="C31" s="70" t="s">
        <v>872</v>
      </c>
      <c r="D31" s="71" t="e" vm="265">
        <v>#VALUE!</v>
      </c>
      <c r="E31" s="82" t="s">
        <v>46</v>
      </c>
      <c r="F31" s="70" t="str" cm="1">
        <f t="array" ref="F31">_FV(D31,"Description")</f>
        <v>Jazz Pharmaceuticals plc is a biopharmaceutical company. The Company is engaged in developing medicines for people with serious diseases. The Company’s products include Xywav (calcium, magnesium, potassium, and sodium oxybates) oral solution, which develops for the treatment of cataplexy or excessive daytime sleepiness (EDS) in patients with narcolepsy aged seven years of age and older; Xyrem (sodium oxybate) oral solution, which develops for the treatment of both cataplexy and EDS in patients seven years of age and older with narcolepsy; Epidiolex (cannabidiol) oral solution, which develops for the treatment of seizures associated with Lennox-Gastaut syndrome, Dravet syndrome, tuberous sclerosis complex in patients one year of age or older; Sunosi (solriamfetol); Sativex (nabiximols) oral solution; Zepzelca (lurbinectedin); Rylaze (recombinant Erwinia asparaginase); Vyxeos (daunorubicin and cytarabine) liposome for injection; and Defitelio (defibrotide sodium).</v>
      </c>
      <c r="G31" s="73" cm="1">
        <f t="array" ref="G31">_FV(D31,"Market cap",TRUE)/1000000000</f>
        <v>9.9008240000000001</v>
      </c>
      <c r="H31" s="74" cm="1">
        <f t="array" ref="H31">_FV(D31,"Price")</f>
        <v>157.24</v>
      </c>
      <c r="I31" s="74" t="s">
        <v>47</v>
      </c>
      <c r="J31" s="73" cm="1">
        <f t="array" ref="J31">_FV(D31,"Shares outstanding",TRUE)/1000000000</f>
        <v>6.2966320000000006E-2</v>
      </c>
      <c r="K31" s="73">
        <v>0.61240000000000006</v>
      </c>
      <c r="L31" s="75">
        <v>4.0500000000000001E-2</v>
      </c>
      <c r="M31" s="77" t="s">
        <v>14046</v>
      </c>
      <c r="N31" s="78" t="s">
        <v>14966</v>
      </c>
      <c r="O31" s="78" t="s">
        <v>14967</v>
      </c>
      <c r="P31" s="137">
        <v>6.93</v>
      </c>
      <c r="Q31" s="78" t="s">
        <v>14968</v>
      </c>
      <c r="R31" s="78" t="s">
        <v>14969</v>
      </c>
      <c r="S31" s="104" t="s">
        <v>14970</v>
      </c>
      <c r="T31" s="74" t="s">
        <v>14551</v>
      </c>
      <c r="U31" s="74">
        <v>3.16</v>
      </c>
      <c r="V31" s="75" cm="1">
        <f t="array" ref="V31">(H31-(_FV(D31,"52 week high",TRUE)))/(_FV(D31,"52 week high",TRUE))</f>
        <v>-7.4949994116954827E-2</v>
      </c>
      <c r="W31" s="75" cm="1">
        <f t="array" ref="W31">(H31-(_FV(D31,"52 week low",TRUE)))/(_FV(D31,"52 week low",TRUE))</f>
        <v>0.2543075941289088</v>
      </c>
      <c r="X31" s="76" cm="1">
        <f t="array" ref="X31">_FV(D31,"P/E",TRUE)</f>
        <v>139.80090000000001</v>
      </c>
      <c r="Z31" s="72" t="str">
        <f t="shared" si="20"/>
        <v>Twitter</v>
      </c>
      <c r="AA31" s="72" t="str">
        <f t="shared" si="21"/>
        <v>Twitter</v>
      </c>
      <c r="AB31" s="79" t="str">
        <f>HYPERLINK(_xlfn.CONCAT("https://www.sec.gov/edgar/browse/?CIK=",(_xlfn.XLOOKUP(A31,CIK!$A$1:$A$99999,CIK!$B$1:$B$99999,,0))),"SEC")</f>
        <v>SEC</v>
      </c>
      <c r="AC31" s="72" t="str">
        <f t="shared" si="22"/>
        <v>BC</v>
      </c>
      <c r="AD31" s="79" t="str">
        <f t="shared" si="23"/>
        <v>News</v>
      </c>
      <c r="AE31" s="72" t="str">
        <f t="shared" si="24"/>
        <v>News</v>
      </c>
      <c r="AF31" s="79" t="str">
        <f t="shared" si="25"/>
        <v>News</v>
      </c>
      <c r="AG31" s="79" t="str">
        <f t="shared" si="26"/>
        <v>News</v>
      </c>
      <c r="AH31" s="79" t="str">
        <f t="shared" si="27"/>
        <v>News</v>
      </c>
      <c r="AI31" s="72" t="str">
        <f t="shared" si="28"/>
        <v>News</v>
      </c>
      <c r="AJ31" s="72" t="str">
        <f t="shared" si="29"/>
        <v>OC</v>
      </c>
      <c r="AK31" s="72" t="str">
        <f t="shared" si="30"/>
        <v>WW</v>
      </c>
      <c r="AL31" s="72" t="str">
        <f t="shared" si="31"/>
        <v>FIN</v>
      </c>
      <c r="AM31" s="72" t="str">
        <f t="shared" si="32"/>
        <v>OI</v>
      </c>
      <c r="AN31" s="72" t="str">
        <f t="shared" si="33"/>
        <v>IB</v>
      </c>
      <c r="AO31" s="72" t="str">
        <f t="shared" si="34"/>
        <v>SI</v>
      </c>
      <c r="AP31" s="72" t="str">
        <f t="shared" si="35"/>
        <v>SS</v>
      </c>
      <c r="AQ31" s="80" t="str">
        <f t="shared" si="36"/>
        <v>ROIC</v>
      </c>
      <c r="AR31" s="72" t="str">
        <f t="shared" si="37"/>
        <v>DR</v>
      </c>
      <c r="AS31" s="81" t="str">
        <f t="shared" si="38"/>
        <v>SOH</v>
      </c>
    </row>
    <row r="32" spans="1:45" x14ac:dyDescent="0.2">
      <c r="K32" s="83"/>
      <c r="Z32" s="72"/>
      <c r="AA32" s="72"/>
      <c r="AB32" s="79"/>
      <c r="AC32" s="72"/>
      <c r="AD32" s="79"/>
      <c r="AE32" s="79"/>
      <c r="AF32" s="79"/>
      <c r="AG32" s="79"/>
      <c r="AH32" s="79"/>
      <c r="AI32" s="72"/>
      <c r="AJ32" s="72"/>
      <c r="AK32" s="72"/>
      <c r="AL32" s="72"/>
      <c r="AM32" s="72"/>
      <c r="AN32" s="72"/>
      <c r="AO32" s="72"/>
      <c r="AP32" s="72"/>
      <c r="AQ32" s="80"/>
      <c r="AR32" s="72"/>
      <c r="AS32" s="81"/>
    </row>
    <row r="33" spans="11:45" x14ac:dyDescent="0.2">
      <c r="K33" s="83"/>
      <c r="Z33" s="72"/>
      <c r="AA33" s="72"/>
      <c r="AB33" s="79"/>
      <c r="AC33" s="72"/>
      <c r="AD33" s="79"/>
      <c r="AE33" s="79"/>
      <c r="AF33" s="79"/>
      <c r="AG33" s="79"/>
      <c r="AH33" s="79"/>
      <c r="AI33" s="72"/>
      <c r="AJ33" s="72"/>
      <c r="AK33" s="72"/>
      <c r="AL33" s="72"/>
      <c r="AM33" s="72"/>
      <c r="AN33" s="72"/>
      <c r="AO33" s="72"/>
      <c r="AP33" s="72"/>
      <c r="AQ33" s="80"/>
      <c r="AR33" s="72"/>
      <c r="AS33" s="81"/>
    </row>
    <row r="34" spans="11:45" x14ac:dyDescent="0.2">
      <c r="K34" s="83"/>
      <c r="Z34" s="72"/>
      <c r="AA34" s="72"/>
      <c r="AB34" s="79"/>
      <c r="AC34" s="72"/>
      <c r="AD34" s="79"/>
      <c r="AE34" s="79"/>
      <c r="AF34" s="79"/>
      <c r="AG34" s="79"/>
      <c r="AH34" s="79"/>
      <c r="AI34" s="72"/>
      <c r="AJ34" s="72"/>
      <c r="AK34" s="72"/>
      <c r="AL34" s="72"/>
      <c r="AM34" s="72"/>
      <c r="AN34" s="72"/>
      <c r="AO34" s="72"/>
      <c r="AP34" s="72"/>
      <c r="AQ34" s="80"/>
      <c r="AR34" s="72"/>
      <c r="AS34" s="81"/>
    </row>
    <row r="35" spans="11:45" x14ac:dyDescent="0.2">
      <c r="K35" s="83"/>
      <c r="Z35" s="72"/>
      <c r="AA35" s="72"/>
      <c r="AB35" s="79"/>
      <c r="AC35" s="72"/>
      <c r="AD35" s="79"/>
      <c r="AE35" s="79"/>
      <c r="AF35" s="79"/>
      <c r="AG35" s="79"/>
      <c r="AH35" s="79"/>
      <c r="AI35" s="72"/>
      <c r="AJ35" s="72"/>
      <c r="AK35" s="72"/>
      <c r="AL35" s="72"/>
      <c r="AM35" s="72"/>
      <c r="AN35" s="72"/>
      <c r="AO35" s="72"/>
      <c r="AP35" s="72"/>
      <c r="AQ35" s="80"/>
      <c r="AR35" s="72"/>
      <c r="AS35" s="81"/>
    </row>
    <row r="36" spans="11:45" x14ac:dyDescent="0.2">
      <c r="K36" s="83"/>
      <c r="Z36" s="72"/>
      <c r="AA36" s="72"/>
      <c r="AB36" s="79"/>
      <c r="AC36" s="72"/>
      <c r="AD36" s="79"/>
      <c r="AE36" s="79"/>
      <c r="AF36" s="79"/>
      <c r="AG36" s="79"/>
      <c r="AH36" s="79"/>
      <c r="AI36" s="72"/>
      <c r="AJ36" s="72"/>
      <c r="AK36" s="72"/>
      <c r="AL36" s="72"/>
      <c r="AM36" s="72"/>
      <c r="AN36" s="72"/>
      <c r="AO36" s="72"/>
      <c r="AP36" s="72"/>
      <c r="AQ36" s="80"/>
      <c r="AR36" s="72"/>
      <c r="AS36" s="81"/>
    </row>
    <row r="37" spans="11:45" x14ac:dyDescent="0.2">
      <c r="K37" s="83"/>
      <c r="Z37" s="72"/>
      <c r="AA37" s="72"/>
      <c r="AB37" s="79"/>
      <c r="AC37" s="72"/>
      <c r="AD37" s="79"/>
      <c r="AE37" s="79"/>
      <c r="AF37" s="79"/>
      <c r="AG37" s="79"/>
      <c r="AH37" s="79"/>
      <c r="AI37" s="72"/>
      <c r="AJ37" s="72"/>
      <c r="AK37" s="72"/>
      <c r="AL37" s="72"/>
      <c r="AM37" s="72"/>
      <c r="AN37" s="72"/>
      <c r="AO37" s="72"/>
      <c r="AP37" s="72"/>
      <c r="AQ37" s="80"/>
      <c r="AR37" s="72"/>
      <c r="AS37" s="81"/>
    </row>
    <row r="38" spans="11:45" x14ac:dyDescent="0.2">
      <c r="K38" s="83"/>
      <c r="Z38" s="72"/>
      <c r="AA38" s="72"/>
      <c r="AB38" s="79"/>
      <c r="AC38" s="72"/>
      <c r="AD38" s="79"/>
      <c r="AE38" s="79"/>
      <c r="AF38" s="79"/>
      <c r="AG38" s="79"/>
      <c r="AH38" s="79"/>
      <c r="AI38" s="72"/>
      <c r="AJ38" s="72"/>
      <c r="AK38" s="72"/>
      <c r="AL38" s="72"/>
      <c r="AM38" s="72"/>
      <c r="AN38" s="72"/>
      <c r="AO38" s="72"/>
      <c r="AP38" s="72"/>
      <c r="AQ38" s="80"/>
      <c r="AR38" s="72"/>
      <c r="AS38" s="81"/>
    </row>
    <row r="39" spans="11:45" x14ac:dyDescent="0.2">
      <c r="K39" s="83"/>
      <c r="Z39" s="72"/>
      <c r="AA39" s="72"/>
      <c r="AB39" s="79"/>
      <c r="AC39" s="72"/>
      <c r="AD39" s="79"/>
      <c r="AE39" s="79"/>
      <c r="AF39" s="79"/>
      <c r="AG39" s="79"/>
      <c r="AH39" s="79"/>
      <c r="AI39" s="72"/>
      <c r="AJ39" s="72"/>
      <c r="AK39" s="72"/>
      <c r="AL39" s="72"/>
      <c r="AM39" s="72"/>
      <c r="AN39" s="72"/>
      <c r="AO39" s="72"/>
      <c r="AP39" s="72"/>
      <c r="AQ39" s="80"/>
      <c r="AR39" s="72"/>
      <c r="AS39" s="81"/>
    </row>
    <row r="40" spans="11:45" x14ac:dyDescent="0.2">
      <c r="K40" s="83"/>
      <c r="Z40" s="72"/>
      <c r="AA40" s="72"/>
      <c r="AB40" s="79"/>
      <c r="AC40" s="72"/>
      <c r="AD40" s="79"/>
      <c r="AE40" s="79"/>
      <c r="AF40" s="79"/>
      <c r="AG40" s="79"/>
      <c r="AH40" s="79"/>
      <c r="AI40" s="72"/>
      <c r="AJ40" s="72"/>
      <c r="AK40" s="72"/>
      <c r="AL40" s="72"/>
      <c r="AM40" s="72"/>
      <c r="AN40" s="72"/>
      <c r="AO40" s="72"/>
      <c r="AP40" s="72"/>
      <c r="AQ40" s="80"/>
      <c r="AR40" s="72"/>
      <c r="AS40" s="81"/>
    </row>
    <row r="41" spans="11:45" x14ac:dyDescent="0.2">
      <c r="K41" s="83"/>
      <c r="Z41" s="72"/>
      <c r="AA41" s="72"/>
      <c r="AB41" s="79"/>
      <c r="AC41" s="72"/>
      <c r="AD41" s="79"/>
      <c r="AE41" s="79"/>
      <c r="AF41" s="79"/>
      <c r="AG41" s="79"/>
      <c r="AH41" s="79"/>
      <c r="AI41" s="72"/>
      <c r="AJ41" s="72"/>
      <c r="AK41" s="72"/>
      <c r="AL41" s="72"/>
      <c r="AM41" s="72"/>
      <c r="AN41" s="72"/>
      <c r="AO41" s="72"/>
      <c r="AP41" s="72"/>
      <c r="AQ41" s="80"/>
      <c r="AR41" s="72"/>
      <c r="AS41" s="81"/>
    </row>
    <row r="42" spans="11:45" x14ac:dyDescent="0.2">
      <c r="K42" s="83"/>
      <c r="Z42" s="72"/>
      <c r="AA42" s="72"/>
      <c r="AB42" s="79"/>
      <c r="AC42" s="72"/>
      <c r="AD42" s="79"/>
      <c r="AE42" s="79"/>
      <c r="AF42" s="79"/>
      <c r="AG42" s="79"/>
      <c r="AH42" s="79"/>
      <c r="AI42" s="72"/>
      <c r="AJ42" s="72"/>
      <c r="AK42" s="72"/>
      <c r="AL42" s="72"/>
      <c r="AM42" s="72"/>
      <c r="AN42" s="72"/>
      <c r="AO42" s="72"/>
      <c r="AP42" s="72"/>
      <c r="AQ42" s="80"/>
      <c r="AR42" s="72"/>
      <c r="AS42" s="81"/>
    </row>
    <row r="43" spans="11:45" x14ac:dyDescent="0.2">
      <c r="Z43" s="72"/>
      <c r="AA43" s="72"/>
      <c r="AB43" s="79"/>
      <c r="AC43" s="72"/>
      <c r="AD43" s="79"/>
      <c r="AE43" s="79"/>
      <c r="AF43" s="79"/>
      <c r="AG43" s="79"/>
      <c r="AH43" s="79"/>
      <c r="AI43" s="72"/>
      <c r="AJ43" s="72"/>
      <c r="AK43" s="72"/>
      <c r="AL43" s="72"/>
      <c r="AM43" s="72"/>
      <c r="AN43" s="72"/>
      <c r="AO43" s="72"/>
      <c r="AP43" s="72"/>
      <c r="AQ43" s="80"/>
      <c r="AR43" s="72"/>
      <c r="AS43" s="81"/>
    </row>
    <row r="44" spans="11:45" x14ac:dyDescent="0.2">
      <c r="Z44" s="72"/>
      <c r="AA44" s="72"/>
      <c r="AB44" s="79"/>
      <c r="AC44" s="72"/>
      <c r="AD44" s="79"/>
      <c r="AE44" s="79"/>
      <c r="AF44" s="79"/>
      <c r="AG44" s="79"/>
      <c r="AH44" s="79"/>
      <c r="AI44" s="72"/>
      <c r="AJ44" s="72"/>
      <c r="AK44" s="72"/>
      <c r="AL44" s="72"/>
      <c r="AM44" s="72"/>
      <c r="AN44" s="72"/>
      <c r="AO44" s="72"/>
      <c r="AP44" s="72"/>
      <c r="AQ44" s="80"/>
      <c r="AR44" s="72"/>
      <c r="AS44" s="81"/>
    </row>
    <row r="45" spans="11:45" x14ac:dyDescent="0.2">
      <c r="Z45" s="72"/>
      <c r="AA45" s="72"/>
      <c r="AB45" s="79"/>
      <c r="AC45" s="72"/>
      <c r="AD45" s="79"/>
      <c r="AE45" s="79"/>
      <c r="AF45" s="79"/>
      <c r="AG45" s="79"/>
      <c r="AH45" s="79"/>
      <c r="AI45" s="72"/>
      <c r="AJ45" s="72"/>
      <c r="AK45" s="72"/>
      <c r="AL45" s="72"/>
      <c r="AM45" s="72"/>
      <c r="AN45" s="72"/>
      <c r="AO45" s="72"/>
      <c r="AP45" s="72"/>
      <c r="AQ45" s="80"/>
      <c r="AR45" s="72"/>
      <c r="AS45" s="81"/>
    </row>
    <row r="46" spans="11:45" x14ac:dyDescent="0.2">
      <c r="Z46" s="72"/>
      <c r="AA46" s="72"/>
      <c r="AB46" s="79"/>
      <c r="AC46" s="72"/>
      <c r="AD46" s="79"/>
      <c r="AE46" s="79"/>
      <c r="AF46" s="79"/>
      <c r="AG46" s="79"/>
      <c r="AH46" s="79"/>
      <c r="AI46" s="72"/>
      <c r="AJ46" s="72"/>
      <c r="AK46" s="72"/>
      <c r="AL46" s="72"/>
      <c r="AM46" s="72"/>
      <c r="AN46" s="72"/>
      <c r="AO46" s="72"/>
      <c r="AP46" s="72"/>
      <c r="AQ46" s="80"/>
      <c r="AR46" s="72"/>
      <c r="AS46" s="81"/>
    </row>
    <row r="47" spans="11:45" x14ac:dyDescent="0.2">
      <c r="Z47" s="72"/>
      <c r="AA47" s="72"/>
      <c r="AB47" s="79"/>
      <c r="AC47" s="72"/>
      <c r="AD47" s="79"/>
      <c r="AE47" s="79"/>
      <c r="AF47" s="79"/>
      <c r="AG47" s="79"/>
      <c r="AH47" s="79"/>
      <c r="AI47" s="72"/>
      <c r="AJ47" s="72"/>
      <c r="AK47" s="72"/>
      <c r="AL47" s="72"/>
      <c r="AM47" s="72"/>
      <c r="AN47" s="72"/>
      <c r="AO47" s="72"/>
      <c r="AP47" s="72"/>
      <c r="AQ47" s="80"/>
      <c r="AR47" s="72"/>
      <c r="AS47" s="81"/>
    </row>
    <row r="48" spans="11:45" x14ac:dyDescent="0.2">
      <c r="Z48" s="72"/>
      <c r="AA48" s="72"/>
      <c r="AB48" s="79"/>
      <c r="AC48" s="72"/>
      <c r="AD48" s="79"/>
      <c r="AE48" s="79"/>
      <c r="AF48" s="79"/>
      <c r="AG48" s="79"/>
      <c r="AH48" s="79"/>
      <c r="AI48" s="72"/>
      <c r="AJ48" s="72"/>
      <c r="AK48" s="72"/>
      <c r="AL48" s="72"/>
      <c r="AM48" s="72"/>
      <c r="AN48" s="72"/>
      <c r="AO48" s="72"/>
      <c r="AP48" s="72"/>
      <c r="AQ48" s="80"/>
      <c r="AR48" s="72"/>
      <c r="AS48" s="81"/>
    </row>
    <row r="49" spans="26:45" x14ac:dyDescent="0.2">
      <c r="Z49" s="72"/>
      <c r="AA49" s="72"/>
      <c r="AB49" s="79"/>
      <c r="AC49" s="72"/>
      <c r="AD49" s="79"/>
      <c r="AE49" s="79"/>
      <c r="AF49" s="79"/>
      <c r="AG49" s="79"/>
      <c r="AH49" s="79"/>
      <c r="AI49" s="72"/>
      <c r="AJ49" s="72"/>
      <c r="AK49" s="72"/>
      <c r="AL49" s="72"/>
      <c r="AM49" s="72"/>
      <c r="AN49" s="72"/>
      <c r="AO49" s="72"/>
      <c r="AP49" s="72"/>
      <c r="AQ49" s="80"/>
      <c r="AR49" s="72"/>
      <c r="AS49" s="81"/>
    </row>
    <row r="50" spans="26:45" x14ac:dyDescent="0.2">
      <c r="Z50" s="72"/>
      <c r="AA50" s="72"/>
      <c r="AB50" s="79"/>
      <c r="AC50" s="72"/>
      <c r="AD50" s="79"/>
      <c r="AE50" s="79"/>
      <c r="AF50" s="79"/>
      <c r="AG50" s="79"/>
      <c r="AH50" s="79"/>
      <c r="AI50" s="72"/>
      <c r="AJ50" s="72"/>
      <c r="AK50" s="72"/>
      <c r="AL50" s="72"/>
      <c r="AM50" s="72"/>
      <c r="AN50" s="72"/>
      <c r="AO50" s="72"/>
      <c r="AP50" s="72"/>
      <c r="AQ50" s="80"/>
      <c r="AR50" s="72"/>
      <c r="AS50" s="81"/>
    </row>
    <row r="51" spans="26:45" x14ac:dyDescent="0.2">
      <c r="Z51" s="72"/>
      <c r="AA51" s="72"/>
      <c r="AB51" s="79"/>
      <c r="AC51" s="72"/>
      <c r="AD51" s="79"/>
      <c r="AE51" s="79"/>
      <c r="AF51" s="79"/>
      <c r="AG51" s="79"/>
      <c r="AH51" s="79"/>
      <c r="AI51" s="72"/>
      <c r="AJ51" s="72"/>
      <c r="AK51" s="72"/>
      <c r="AL51" s="72"/>
      <c r="AM51" s="72"/>
      <c r="AN51" s="72"/>
      <c r="AO51" s="72"/>
      <c r="AP51" s="72"/>
      <c r="AQ51" s="80"/>
      <c r="AR51" s="72"/>
      <c r="AS51" s="81"/>
    </row>
    <row r="52" spans="26:45" x14ac:dyDescent="0.2">
      <c r="Z52" s="72"/>
      <c r="AA52" s="72"/>
      <c r="AB52" s="79"/>
      <c r="AC52" s="72"/>
      <c r="AD52" s="79"/>
      <c r="AE52" s="79"/>
      <c r="AF52" s="79"/>
      <c r="AG52" s="79"/>
      <c r="AH52" s="79"/>
      <c r="AI52" s="72"/>
      <c r="AJ52" s="72"/>
      <c r="AK52" s="72"/>
      <c r="AL52" s="72"/>
      <c r="AM52" s="72"/>
      <c r="AN52" s="72"/>
      <c r="AO52" s="72"/>
      <c r="AP52" s="72"/>
      <c r="AQ52" s="80"/>
      <c r="AR52" s="72"/>
      <c r="AS52" s="81"/>
    </row>
    <row r="53" spans="26:45" x14ac:dyDescent="0.2">
      <c r="Z53" s="72"/>
      <c r="AA53" s="72"/>
      <c r="AB53" s="79"/>
      <c r="AC53" s="72"/>
      <c r="AD53" s="79"/>
      <c r="AE53" s="79"/>
      <c r="AF53" s="79"/>
      <c r="AG53" s="79"/>
      <c r="AH53" s="79"/>
      <c r="AI53" s="72"/>
      <c r="AJ53" s="72"/>
      <c r="AK53" s="72"/>
      <c r="AL53" s="72"/>
      <c r="AM53" s="72"/>
      <c r="AN53" s="72"/>
      <c r="AO53" s="72"/>
      <c r="AP53" s="72"/>
      <c r="AQ53" s="80"/>
      <c r="AR53" s="72"/>
      <c r="AS53" s="81"/>
    </row>
    <row r="54" spans="26:45" x14ac:dyDescent="0.2">
      <c r="Z54" s="72"/>
      <c r="AA54" s="72"/>
      <c r="AB54" s="79"/>
      <c r="AC54" s="72"/>
      <c r="AD54" s="79"/>
      <c r="AE54" s="79"/>
      <c r="AF54" s="79"/>
      <c r="AG54" s="79"/>
      <c r="AH54" s="79"/>
      <c r="AI54" s="72"/>
      <c r="AJ54" s="72"/>
      <c r="AK54" s="72"/>
      <c r="AL54" s="72"/>
      <c r="AM54" s="72"/>
      <c r="AN54" s="72"/>
      <c r="AO54" s="72"/>
      <c r="AP54" s="72"/>
      <c r="AQ54" s="80"/>
      <c r="AR54" s="72"/>
      <c r="AS54" s="81"/>
    </row>
    <row r="55" spans="26:45" x14ac:dyDescent="0.2">
      <c r="Z55" s="72"/>
      <c r="AA55" s="72"/>
      <c r="AB55" s="79"/>
      <c r="AC55" s="72"/>
      <c r="AD55" s="79"/>
      <c r="AE55" s="79"/>
      <c r="AF55" s="79"/>
      <c r="AG55" s="79"/>
      <c r="AH55" s="79"/>
      <c r="AI55" s="72"/>
      <c r="AJ55" s="72"/>
      <c r="AK55" s="72"/>
      <c r="AL55" s="72"/>
      <c r="AM55" s="72"/>
      <c r="AN55" s="72"/>
      <c r="AO55" s="72"/>
      <c r="AP55" s="72"/>
      <c r="AQ55" s="80"/>
      <c r="AR55" s="72"/>
      <c r="AS55" s="81"/>
    </row>
    <row r="56" spans="26:45" x14ac:dyDescent="0.2">
      <c r="Z56" s="72"/>
      <c r="AA56" s="72"/>
      <c r="AB56" s="79"/>
      <c r="AC56" s="72"/>
      <c r="AD56" s="79"/>
      <c r="AE56" s="79"/>
      <c r="AF56" s="79"/>
      <c r="AG56" s="79"/>
      <c r="AH56" s="79"/>
      <c r="AI56" s="72"/>
      <c r="AJ56" s="72"/>
      <c r="AK56" s="72"/>
      <c r="AL56" s="72"/>
      <c r="AM56" s="72"/>
      <c r="AN56" s="72"/>
      <c r="AO56" s="72"/>
      <c r="AP56" s="72"/>
      <c r="AQ56" s="80"/>
      <c r="AR56" s="72"/>
      <c r="AS56" s="81"/>
    </row>
    <row r="57" spans="26:45" x14ac:dyDescent="0.2">
      <c r="Z57" s="72"/>
      <c r="AA57" s="72"/>
      <c r="AB57" s="79"/>
      <c r="AC57" s="72"/>
      <c r="AD57" s="79"/>
      <c r="AE57" s="79"/>
      <c r="AF57" s="79"/>
      <c r="AG57" s="79"/>
      <c r="AH57" s="79"/>
      <c r="AI57" s="72"/>
      <c r="AJ57" s="72"/>
      <c r="AK57" s="72"/>
      <c r="AL57" s="72"/>
      <c r="AM57" s="72"/>
      <c r="AN57" s="72"/>
      <c r="AO57" s="72"/>
      <c r="AP57" s="72"/>
      <c r="AQ57" s="80"/>
      <c r="AR57" s="72"/>
      <c r="AS57" s="81"/>
    </row>
    <row r="58" spans="26:45" x14ac:dyDescent="0.2">
      <c r="Z58" s="72"/>
      <c r="AA58" s="72"/>
      <c r="AB58" s="79"/>
      <c r="AC58" s="72"/>
      <c r="AD58" s="79"/>
      <c r="AE58" s="79"/>
      <c r="AF58" s="79"/>
      <c r="AG58" s="79"/>
      <c r="AH58" s="79"/>
      <c r="AI58" s="72"/>
      <c r="AJ58" s="72"/>
      <c r="AK58" s="72"/>
      <c r="AL58" s="72"/>
      <c r="AM58" s="72"/>
      <c r="AN58" s="72"/>
      <c r="AO58" s="72"/>
      <c r="AP58" s="72"/>
      <c r="AQ58" s="80"/>
      <c r="AR58" s="72"/>
      <c r="AS58" s="81"/>
    </row>
    <row r="59" spans="26:45" x14ac:dyDescent="0.2">
      <c r="Z59" s="72"/>
      <c r="AA59" s="72"/>
      <c r="AB59" s="79"/>
      <c r="AC59" s="72"/>
      <c r="AD59" s="79"/>
      <c r="AE59" s="79"/>
      <c r="AF59" s="79"/>
      <c r="AG59" s="79"/>
      <c r="AH59" s="79"/>
      <c r="AI59" s="72"/>
      <c r="AJ59" s="72"/>
      <c r="AK59" s="72"/>
      <c r="AL59" s="72"/>
      <c r="AM59" s="72"/>
      <c r="AN59" s="72"/>
      <c r="AO59" s="72"/>
      <c r="AP59" s="72"/>
      <c r="AQ59" s="80"/>
      <c r="AR59" s="72"/>
      <c r="AS59" s="81"/>
    </row>
    <row r="60" spans="26:45" x14ac:dyDescent="0.2">
      <c r="Z60" s="72"/>
      <c r="AA60" s="72"/>
      <c r="AB60" s="79"/>
      <c r="AC60" s="72"/>
      <c r="AD60" s="79"/>
      <c r="AE60" s="79"/>
      <c r="AF60" s="79"/>
      <c r="AG60" s="79"/>
      <c r="AH60" s="79"/>
      <c r="AI60" s="72"/>
      <c r="AJ60" s="72"/>
      <c r="AK60" s="72"/>
      <c r="AL60" s="72"/>
      <c r="AM60" s="72"/>
      <c r="AN60" s="72"/>
      <c r="AO60" s="72"/>
      <c r="AP60" s="72"/>
      <c r="AQ60" s="80"/>
      <c r="AR60" s="72"/>
      <c r="AS60" s="81"/>
    </row>
    <row r="61" spans="26:45" x14ac:dyDescent="0.2">
      <c r="Z61" s="72"/>
      <c r="AA61" s="72"/>
      <c r="AB61" s="79"/>
      <c r="AC61" s="72"/>
      <c r="AD61" s="79"/>
      <c r="AE61" s="79"/>
      <c r="AF61" s="79"/>
      <c r="AG61" s="79"/>
      <c r="AH61" s="79"/>
      <c r="AI61" s="72"/>
      <c r="AJ61" s="72"/>
      <c r="AK61" s="72"/>
      <c r="AL61" s="72"/>
      <c r="AM61" s="72"/>
      <c r="AN61" s="72"/>
      <c r="AO61" s="72"/>
      <c r="AP61" s="72"/>
      <c r="AQ61" s="80"/>
      <c r="AR61" s="72"/>
      <c r="AS61" s="81"/>
    </row>
    <row r="62" spans="26:45" x14ac:dyDescent="0.2">
      <c r="Z62" s="72"/>
      <c r="AA62" s="72"/>
      <c r="AB62" s="79"/>
      <c r="AC62" s="72"/>
      <c r="AD62" s="79"/>
      <c r="AE62" s="79"/>
      <c r="AF62" s="79"/>
      <c r="AG62" s="79"/>
      <c r="AH62" s="79"/>
      <c r="AI62" s="72"/>
      <c r="AJ62" s="72"/>
      <c r="AK62" s="72"/>
      <c r="AL62" s="72"/>
      <c r="AM62" s="72"/>
      <c r="AN62" s="72"/>
      <c r="AO62" s="72"/>
      <c r="AP62" s="72"/>
      <c r="AQ62" s="80"/>
      <c r="AR62" s="72"/>
      <c r="AS62" s="81"/>
    </row>
    <row r="63" spans="26:45" x14ac:dyDescent="0.2">
      <c r="Z63" s="72"/>
      <c r="AA63" s="72"/>
      <c r="AB63" s="79"/>
      <c r="AC63" s="72"/>
      <c r="AD63" s="79"/>
      <c r="AE63" s="79"/>
      <c r="AF63" s="79"/>
      <c r="AG63" s="79"/>
      <c r="AH63" s="79"/>
      <c r="AI63" s="72"/>
      <c r="AJ63" s="72"/>
      <c r="AK63" s="72"/>
      <c r="AL63" s="72"/>
      <c r="AM63" s="72"/>
      <c r="AN63" s="72"/>
      <c r="AO63" s="72"/>
      <c r="AP63" s="72"/>
      <c r="AQ63" s="80"/>
      <c r="AR63" s="72"/>
      <c r="AS63" s="81"/>
    </row>
    <row r="64" spans="26:45" x14ac:dyDescent="0.2">
      <c r="Z64" s="72"/>
      <c r="AA64" s="72"/>
      <c r="AB64" s="79"/>
      <c r="AC64" s="72"/>
      <c r="AD64" s="79"/>
      <c r="AE64" s="79"/>
      <c r="AF64" s="79"/>
      <c r="AG64" s="79"/>
      <c r="AH64" s="79"/>
      <c r="AI64" s="72"/>
      <c r="AJ64" s="72"/>
      <c r="AK64" s="72"/>
      <c r="AL64" s="72"/>
      <c r="AM64" s="72"/>
      <c r="AN64" s="72"/>
      <c r="AO64" s="72"/>
      <c r="AP64" s="72"/>
      <c r="AQ64" s="80"/>
      <c r="AR64" s="72"/>
      <c r="AS64" s="81"/>
    </row>
    <row r="65" spans="26:45" x14ac:dyDescent="0.2">
      <c r="Z65" s="72"/>
      <c r="AA65" s="72"/>
      <c r="AB65" s="79"/>
      <c r="AC65" s="72"/>
      <c r="AD65" s="79"/>
      <c r="AE65" s="79"/>
      <c r="AF65" s="79"/>
      <c r="AG65" s="79"/>
      <c r="AH65" s="79"/>
      <c r="AI65" s="72"/>
      <c r="AJ65" s="72"/>
      <c r="AK65" s="72"/>
      <c r="AL65" s="72"/>
      <c r="AM65" s="72"/>
      <c r="AN65" s="72"/>
      <c r="AO65" s="72"/>
      <c r="AP65" s="72"/>
      <c r="AQ65" s="80"/>
      <c r="AR65" s="72"/>
      <c r="AS65" s="81"/>
    </row>
    <row r="66" spans="26:45" x14ac:dyDescent="0.2">
      <c r="Z66" s="72"/>
      <c r="AA66" s="72"/>
      <c r="AB66" s="79"/>
      <c r="AC66" s="72"/>
      <c r="AD66" s="79"/>
      <c r="AE66" s="79"/>
      <c r="AF66" s="79"/>
      <c r="AG66" s="79"/>
      <c r="AH66" s="79"/>
      <c r="AI66" s="72"/>
      <c r="AJ66" s="72"/>
      <c r="AK66" s="72"/>
      <c r="AL66" s="72"/>
      <c r="AM66" s="72"/>
      <c r="AN66" s="72"/>
      <c r="AO66" s="72"/>
      <c r="AP66" s="72"/>
      <c r="AQ66" s="80"/>
      <c r="AR66" s="72"/>
      <c r="AS66" s="81"/>
    </row>
    <row r="67" spans="26:45" x14ac:dyDescent="0.2">
      <c r="Z67" s="72"/>
      <c r="AA67" s="72"/>
      <c r="AB67" s="79"/>
      <c r="AC67" s="72"/>
      <c r="AD67" s="79"/>
      <c r="AE67" s="79"/>
      <c r="AF67" s="79"/>
      <c r="AG67" s="79"/>
      <c r="AH67" s="79"/>
      <c r="AI67" s="72"/>
      <c r="AJ67" s="72"/>
      <c r="AK67" s="72"/>
      <c r="AL67" s="72"/>
      <c r="AM67" s="72"/>
      <c r="AN67" s="72"/>
      <c r="AO67" s="72"/>
      <c r="AP67" s="72"/>
      <c r="AQ67" s="80"/>
      <c r="AR67" s="72"/>
      <c r="AS67" s="81"/>
    </row>
    <row r="68" spans="26:45" x14ac:dyDescent="0.2">
      <c r="Z68" s="72"/>
      <c r="AA68" s="72"/>
      <c r="AB68" s="79"/>
      <c r="AC68" s="72"/>
      <c r="AD68" s="79"/>
      <c r="AE68" s="79"/>
      <c r="AF68" s="79"/>
      <c r="AG68" s="79"/>
      <c r="AH68" s="79"/>
      <c r="AI68" s="72"/>
      <c r="AJ68" s="72"/>
      <c r="AK68" s="72"/>
      <c r="AL68" s="72"/>
      <c r="AM68" s="72"/>
      <c r="AN68" s="72"/>
      <c r="AO68" s="72"/>
      <c r="AP68" s="72"/>
      <c r="AQ68" s="80"/>
      <c r="AR68" s="72"/>
      <c r="AS68" s="81"/>
    </row>
    <row r="69" spans="26:45" x14ac:dyDescent="0.2">
      <c r="Z69" s="72"/>
      <c r="AA69" s="72"/>
      <c r="AB69" s="79"/>
      <c r="AC69" s="72"/>
      <c r="AD69" s="79"/>
      <c r="AE69" s="79"/>
      <c r="AF69" s="79"/>
      <c r="AG69" s="79"/>
      <c r="AH69" s="79"/>
      <c r="AI69" s="72"/>
      <c r="AJ69" s="72"/>
      <c r="AK69" s="72"/>
      <c r="AL69" s="72"/>
      <c r="AM69" s="72"/>
      <c r="AN69" s="72"/>
      <c r="AO69" s="72"/>
      <c r="AP69" s="72"/>
      <c r="AQ69" s="80"/>
      <c r="AR69" s="72"/>
      <c r="AS69" s="81"/>
    </row>
    <row r="70" spans="26:45" x14ac:dyDescent="0.2">
      <c r="Z70" s="72"/>
      <c r="AA70" s="72"/>
      <c r="AB70" s="79"/>
      <c r="AC70" s="72"/>
      <c r="AD70" s="79"/>
      <c r="AE70" s="79"/>
      <c r="AF70" s="79"/>
      <c r="AG70" s="79"/>
      <c r="AH70" s="79"/>
      <c r="AI70" s="72"/>
      <c r="AJ70" s="72"/>
      <c r="AK70" s="72"/>
      <c r="AL70" s="72"/>
      <c r="AM70" s="72"/>
      <c r="AN70" s="72"/>
      <c r="AO70" s="72"/>
      <c r="AP70" s="72"/>
      <c r="AQ70" s="80"/>
      <c r="AR70" s="72"/>
      <c r="AS70" s="81"/>
    </row>
    <row r="71" spans="26:45" x14ac:dyDescent="0.2">
      <c r="Z71" s="72"/>
      <c r="AA71" s="72"/>
      <c r="AB71" s="79"/>
      <c r="AC71" s="72"/>
      <c r="AD71" s="79"/>
      <c r="AE71" s="79"/>
      <c r="AF71" s="79"/>
      <c r="AG71" s="79"/>
      <c r="AH71" s="79"/>
      <c r="AI71" s="72"/>
      <c r="AJ71" s="72"/>
      <c r="AK71" s="72"/>
      <c r="AL71" s="72"/>
      <c r="AM71" s="72"/>
      <c r="AN71" s="72"/>
      <c r="AO71" s="72"/>
      <c r="AP71" s="72"/>
      <c r="AQ71" s="80"/>
      <c r="AR71" s="72"/>
      <c r="AS71" s="81"/>
    </row>
    <row r="72" spans="26:45" x14ac:dyDescent="0.2">
      <c r="Z72" s="72"/>
      <c r="AA72" s="72"/>
      <c r="AB72" s="79"/>
      <c r="AC72" s="72"/>
      <c r="AD72" s="79"/>
      <c r="AE72" s="79"/>
      <c r="AF72" s="79"/>
      <c r="AG72" s="79"/>
      <c r="AH72" s="79"/>
      <c r="AI72" s="72"/>
      <c r="AJ72" s="72"/>
      <c r="AK72" s="72"/>
      <c r="AL72" s="72"/>
      <c r="AM72" s="72"/>
      <c r="AN72" s="72"/>
      <c r="AO72" s="72"/>
      <c r="AP72" s="72"/>
      <c r="AQ72" s="80"/>
      <c r="AR72" s="72"/>
      <c r="AS72" s="81"/>
    </row>
    <row r="73" spans="26:45" x14ac:dyDescent="0.2">
      <c r="Z73" s="72"/>
      <c r="AA73" s="72"/>
      <c r="AB73" s="79"/>
      <c r="AC73" s="72"/>
      <c r="AD73" s="79"/>
      <c r="AE73" s="79"/>
      <c r="AF73" s="79"/>
      <c r="AG73" s="79"/>
      <c r="AH73" s="79"/>
      <c r="AI73" s="72"/>
      <c r="AJ73" s="72"/>
      <c r="AK73" s="72"/>
      <c r="AL73" s="72"/>
      <c r="AM73" s="72"/>
      <c r="AN73" s="72"/>
      <c r="AO73" s="72"/>
      <c r="AP73" s="72"/>
      <c r="AQ73" s="80"/>
      <c r="AR73" s="72"/>
      <c r="AS73" s="81"/>
    </row>
    <row r="74" spans="26:45" x14ac:dyDescent="0.2">
      <c r="Z74" s="72"/>
      <c r="AA74" s="72"/>
      <c r="AB74" s="79"/>
      <c r="AC74" s="72"/>
      <c r="AD74" s="79"/>
      <c r="AE74" s="79"/>
      <c r="AF74" s="79"/>
      <c r="AG74" s="79"/>
      <c r="AH74" s="79"/>
      <c r="AI74" s="72"/>
      <c r="AJ74" s="72"/>
      <c r="AK74" s="72"/>
      <c r="AL74" s="72"/>
      <c r="AM74" s="72"/>
      <c r="AN74" s="72"/>
      <c r="AO74" s="72"/>
      <c r="AP74" s="72"/>
      <c r="AQ74" s="80"/>
      <c r="AR74" s="72"/>
      <c r="AS74" s="81"/>
    </row>
    <row r="75" spans="26:45" x14ac:dyDescent="0.2">
      <c r="Z75" s="72"/>
      <c r="AA75" s="72"/>
      <c r="AB75" s="79"/>
      <c r="AC75" s="72"/>
      <c r="AD75" s="79"/>
      <c r="AE75" s="79"/>
      <c r="AF75" s="79"/>
      <c r="AG75" s="79"/>
      <c r="AH75" s="79"/>
      <c r="AI75" s="72"/>
      <c r="AJ75" s="72"/>
      <c r="AK75" s="72"/>
      <c r="AL75" s="72"/>
      <c r="AM75" s="72"/>
      <c r="AN75" s="72"/>
      <c r="AO75" s="72"/>
      <c r="AP75" s="72"/>
      <c r="AQ75" s="80"/>
      <c r="AR75" s="72"/>
      <c r="AS75" s="81"/>
    </row>
    <row r="76" spans="26:45" x14ac:dyDescent="0.2">
      <c r="Z76" s="72"/>
      <c r="AA76" s="72"/>
      <c r="AB76" s="79"/>
      <c r="AC76" s="72"/>
      <c r="AD76" s="79"/>
      <c r="AE76" s="79"/>
      <c r="AF76" s="79"/>
      <c r="AG76" s="79"/>
      <c r="AH76" s="79"/>
      <c r="AI76" s="72"/>
      <c r="AJ76" s="72"/>
      <c r="AK76" s="72"/>
      <c r="AL76" s="72"/>
      <c r="AM76" s="72"/>
      <c r="AN76" s="72"/>
      <c r="AO76" s="72"/>
      <c r="AP76" s="72"/>
      <c r="AQ76" s="80"/>
      <c r="AR76" s="72"/>
      <c r="AS76" s="81"/>
    </row>
    <row r="77" spans="26:45" x14ac:dyDescent="0.2">
      <c r="Z77" s="72"/>
      <c r="AA77" s="72"/>
      <c r="AB77" s="79"/>
      <c r="AC77" s="72"/>
      <c r="AD77" s="79"/>
      <c r="AE77" s="79"/>
      <c r="AF77" s="79"/>
      <c r="AG77" s="79"/>
      <c r="AH77" s="79"/>
      <c r="AI77" s="72"/>
      <c r="AJ77" s="72"/>
      <c r="AK77" s="72"/>
      <c r="AL77" s="72"/>
      <c r="AM77" s="72"/>
      <c r="AN77" s="72"/>
      <c r="AO77" s="72"/>
      <c r="AP77" s="72"/>
      <c r="AQ77" s="80"/>
      <c r="AR77" s="72"/>
      <c r="AS77" s="81"/>
    </row>
    <row r="78" spans="26:45" x14ac:dyDescent="0.2">
      <c r="Z78" s="72"/>
      <c r="AA78" s="72"/>
      <c r="AB78" s="79"/>
      <c r="AC78" s="72"/>
      <c r="AD78" s="79"/>
      <c r="AE78" s="79"/>
      <c r="AF78" s="79"/>
      <c r="AG78" s="79"/>
      <c r="AH78" s="79"/>
      <c r="AI78" s="72"/>
      <c r="AJ78" s="72"/>
      <c r="AK78" s="72"/>
      <c r="AL78" s="72"/>
      <c r="AM78" s="72"/>
      <c r="AN78" s="72"/>
      <c r="AO78" s="72"/>
      <c r="AP78" s="72"/>
      <c r="AQ78" s="80"/>
      <c r="AR78" s="72"/>
      <c r="AS78" s="81"/>
    </row>
    <row r="79" spans="26:45" x14ac:dyDescent="0.2">
      <c r="Z79" s="72"/>
      <c r="AA79" s="72"/>
      <c r="AB79" s="79"/>
      <c r="AC79" s="72"/>
      <c r="AD79" s="79"/>
      <c r="AE79" s="79"/>
      <c r="AF79" s="79"/>
      <c r="AG79" s="79"/>
      <c r="AH79" s="79"/>
      <c r="AI79" s="72"/>
      <c r="AJ79" s="72"/>
      <c r="AK79" s="72"/>
      <c r="AL79" s="72"/>
      <c r="AM79" s="72"/>
      <c r="AN79" s="72"/>
      <c r="AO79" s="72"/>
      <c r="AP79" s="72"/>
      <c r="AQ79" s="80"/>
      <c r="AR79" s="72"/>
      <c r="AS79" s="81"/>
    </row>
    <row r="80" spans="26:45" x14ac:dyDescent="0.2">
      <c r="Z80" s="72"/>
      <c r="AA80" s="72"/>
      <c r="AB80" s="79"/>
      <c r="AC80" s="72"/>
      <c r="AD80" s="79"/>
      <c r="AE80" s="79"/>
      <c r="AF80" s="79"/>
      <c r="AG80" s="79"/>
      <c r="AH80" s="79"/>
      <c r="AI80" s="72"/>
      <c r="AJ80" s="72"/>
      <c r="AK80" s="72"/>
      <c r="AL80" s="72"/>
      <c r="AM80" s="72"/>
      <c r="AN80" s="72"/>
      <c r="AO80" s="72"/>
      <c r="AP80" s="72"/>
      <c r="AQ80" s="80"/>
      <c r="AR80" s="72"/>
      <c r="AS80" s="81"/>
    </row>
    <row r="81" spans="26:45" x14ac:dyDescent="0.2">
      <c r="Z81" s="72"/>
      <c r="AA81" s="72"/>
      <c r="AB81" s="79"/>
      <c r="AC81" s="72"/>
      <c r="AD81" s="79"/>
      <c r="AE81" s="79"/>
      <c r="AF81" s="79"/>
      <c r="AG81" s="79"/>
      <c r="AH81" s="79"/>
      <c r="AI81" s="72"/>
      <c r="AJ81" s="72"/>
      <c r="AK81" s="72"/>
      <c r="AL81" s="72"/>
      <c r="AM81" s="72"/>
      <c r="AN81" s="72"/>
      <c r="AO81" s="72"/>
      <c r="AP81" s="72"/>
      <c r="AQ81" s="80"/>
      <c r="AR81" s="72"/>
      <c r="AS81" s="81"/>
    </row>
    <row r="82" spans="26:45" x14ac:dyDescent="0.2">
      <c r="Z82" s="72"/>
      <c r="AA82" s="72"/>
      <c r="AB82" s="79"/>
      <c r="AC82" s="72"/>
      <c r="AD82" s="79"/>
      <c r="AE82" s="79"/>
      <c r="AF82" s="79"/>
      <c r="AG82" s="79"/>
      <c r="AH82" s="79"/>
      <c r="AI82" s="72"/>
      <c r="AJ82" s="72"/>
      <c r="AK82" s="72"/>
      <c r="AL82" s="72"/>
      <c r="AM82" s="72"/>
      <c r="AN82" s="72"/>
      <c r="AO82" s="72"/>
      <c r="AP82" s="72"/>
      <c r="AQ82" s="80"/>
      <c r="AR82" s="72"/>
      <c r="AS82" s="81"/>
    </row>
    <row r="83" spans="26:45" x14ac:dyDescent="0.2">
      <c r="Z83" s="72"/>
      <c r="AA83" s="72"/>
      <c r="AB83" s="79"/>
      <c r="AC83" s="72"/>
      <c r="AD83" s="79"/>
      <c r="AE83" s="79"/>
      <c r="AF83" s="79"/>
      <c r="AG83" s="79"/>
      <c r="AH83" s="79"/>
      <c r="AI83" s="72"/>
      <c r="AJ83" s="72"/>
      <c r="AK83" s="72"/>
      <c r="AL83" s="72"/>
      <c r="AM83" s="72"/>
      <c r="AN83" s="72"/>
      <c r="AO83" s="72"/>
      <c r="AP83" s="72"/>
      <c r="AQ83" s="80"/>
      <c r="AR83" s="72"/>
      <c r="AS83" s="81"/>
    </row>
    <row r="84" spans="26:45" x14ac:dyDescent="0.2">
      <c r="Z84" s="72"/>
      <c r="AA84" s="72"/>
      <c r="AB84" s="79"/>
      <c r="AC84" s="72"/>
      <c r="AD84" s="79"/>
      <c r="AE84" s="79"/>
      <c r="AF84" s="79"/>
      <c r="AG84" s="79"/>
      <c r="AH84" s="79"/>
      <c r="AI84" s="72"/>
      <c r="AJ84" s="72"/>
      <c r="AK84" s="72"/>
      <c r="AL84" s="72"/>
      <c r="AM84" s="72"/>
      <c r="AN84" s="72"/>
      <c r="AO84" s="72"/>
      <c r="AP84" s="72"/>
      <c r="AQ84" s="80"/>
      <c r="AR84" s="72"/>
      <c r="AS84" s="81"/>
    </row>
    <row r="85" spans="26:45" x14ac:dyDescent="0.2">
      <c r="Z85" s="72"/>
      <c r="AA85" s="72"/>
      <c r="AB85" s="79"/>
      <c r="AC85" s="72"/>
      <c r="AD85" s="79"/>
      <c r="AE85" s="79"/>
      <c r="AF85" s="79"/>
      <c r="AG85" s="79"/>
      <c r="AH85" s="79"/>
      <c r="AI85" s="72"/>
      <c r="AJ85" s="72"/>
      <c r="AK85" s="72"/>
      <c r="AL85" s="72"/>
      <c r="AM85" s="72"/>
      <c r="AN85" s="72"/>
      <c r="AO85" s="72"/>
      <c r="AP85" s="72"/>
      <c r="AQ85" s="80"/>
      <c r="AR85" s="72"/>
      <c r="AS85" s="81"/>
    </row>
    <row r="86" spans="26:45" x14ac:dyDescent="0.2">
      <c r="Z86" s="72"/>
      <c r="AA86" s="72"/>
      <c r="AB86" s="79"/>
      <c r="AC86" s="72"/>
      <c r="AD86" s="79"/>
      <c r="AE86" s="79"/>
      <c r="AF86" s="79"/>
      <c r="AG86" s="79"/>
      <c r="AH86" s="79"/>
      <c r="AI86" s="72"/>
      <c r="AJ86" s="72"/>
      <c r="AK86" s="72"/>
      <c r="AL86" s="72"/>
      <c r="AM86" s="72"/>
      <c r="AN86" s="72"/>
      <c r="AO86" s="72"/>
      <c r="AP86" s="72"/>
      <c r="AQ86" s="80"/>
      <c r="AR86" s="72"/>
      <c r="AS86" s="81"/>
    </row>
    <row r="87" spans="26:45" x14ac:dyDescent="0.2">
      <c r="Z87" s="72"/>
      <c r="AA87" s="72"/>
      <c r="AB87" s="79"/>
      <c r="AC87" s="72"/>
      <c r="AD87" s="79"/>
      <c r="AE87" s="79"/>
      <c r="AF87" s="79"/>
      <c r="AG87" s="79"/>
      <c r="AH87" s="79"/>
      <c r="AI87" s="72"/>
      <c r="AJ87" s="72"/>
      <c r="AK87" s="72"/>
      <c r="AL87" s="72"/>
      <c r="AM87" s="72"/>
      <c r="AN87" s="72"/>
      <c r="AO87" s="72"/>
      <c r="AP87" s="72"/>
      <c r="AQ87" s="80"/>
      <c r="AR87" s="72"/>
      <c r="AS87" s="81"/>
    </row>
    <row r="88" spans="26:45" x14ac:dyDescent="0.2">
      <c r="Z88" s="72"/>
      <c r="AA88" s="72"/>
      <c r="AB88" s="79"/>
      <c r="AC88" s="72"/>
      <c r="AD88" s="79"/>
      <c r="AE88" s="79"/>
      <c r="AF88" s="79"/>
      <c r="AG88" s="79"/>
      <c r="AH88" s="79"/>
      <c r="AI88" s="72"/>
      <c r="AJ88" s="72"/>
      <c r="AK88" s="72"/>
      <c r="AL88" s="72"/>
      <c r="AM88" s="72"/>
      <c r="AN88" s="72"/>
      <c r="AO88" s="72"/>
      <c r="AP88" s="72"/>
      <c r="AQ88" s="80"/>
      <c r="AR88" s="72"/>
      <c r="AS88" s="81"/>
    </row>
    <row r="89" spans="26:45" x14ac:dyDescent="0.2">
      <c r="Z89" s="72"/>
      <c r="AA89" s="72"/>
      <c r="AB89" s="79"/>
      <c r="AC89" s="72"/>
      <c r="AD89" s="79"/>
      <c r="AE89" s="79"/>
      <c r="AF89" s="79"/>
      <c r="AG89" s="79"/>
      <c r="AH89" s="79"/>
      <c r="AI89" s="72"/>
      <c r="AJ89" s="72"/>
      <c r="AK89" s="72"/>
      <c r="AL89" s="72"/>
      <c r="AM89" s="72"/>
      <c r="AN89" s="72"/>
      <c r="AO89" s="72"/>
      <c r="AP89" s="72"/>
      <c r="AQ89" s="80"/>
      <c r="AR89" s="72"/>
      <c r="AS89" s="81"/>
    </row>
    <row r="90" spans="26:45" x14ac:dyDescent="0.2">
      <c r="Z90" s="72"/>
      <c r="AA90" s="72"/>
      <c r="AB90" s="79"/>
      <c r="AC90" s="72"/>
      <c r="AD90" s="79"/>
      <c r="AE90" s="79"/>
      <c r="AF90" s="79"/>
      <c r="AG90" s="79"/>
      <c r="AH90" s="79"/>
      <c r="AI90" s="72"/>
      <c r="AJ90" s="72"/>
      <c r="AK90" s="72"/>
      <c r="AL90" s="72"/>
      <c r="AM90" s="72"/>
      <c r="AN90" s="72"/>
      <c r="AO90" s="72"/>
      <c r="AP90" s="72"/>
      <c r="AQ90" s="80"/>
      <c r="AR90" s="72"/>
      <c r="AS90" s="81"/>
    </row>
    <row r="91" spans="26:45" x14ac:dyDescent="0.2">
      <c r="Z91" s="72"/>
      <c r="AA91" s="72"/>
      <c r="AB91" s="79"/>
      <c r="AC91" s="72"/>
      <c r="AD91" s="79"/>
      <c r="AE91" s="79"/>
      <c r="AF91" s="79"/>
      <c r="AG91" s="79"/>
      <c r="AH91" s="79"/>
      <c r="AI91" s="72"/>
      <c r="AJ91" s="72"/>
      <c r="AK91" s="72"/>
      <c r="AL91" s="72"/>
      <c r="AM91" s="72"/>
      <c r="AN91" s="72"/>
      <c r="AO91" s="72"/>
      <c r="AP91" s="72"/>
      <c r="AQ91" s="80"/>
      <c r="AR91" s="72"/>
      <c r="AS91" s="81"/>
    </row>
    <row r="92" spans="26:45" x14ac:dyDescent="0.2">
      <c r="Z92" s="72"/>
      <c r="AA92" s="72"/>
      <c r="AB92" s="79"/>
      <c r="AC92" s="72"/>
      <c r="AD92" s="79"/>
      <c r="AE92" s="79"/>
      <c r="AF92" s="79"/>
      <c r="AG92" s="79"/>
      <c r="AH92" s="79"/>
      <c r="AI92" s="72"/>
      <c r="AJ92" s="72"/>
      <c r="AK92" s="72"/>
      <c r="AL92" s="72"/>
      <c r="AM92" s="72"/>
      <c r="AN92" s="72"/>
      <c r="AO92" s="72"/>
      <c r="AP92" s="72"/>
      <c r="AQ92" s="80"/>
      <c r="AR92" s="72"/>
      <c r="AS92" s="81"/>
    </row>
    <row r="93" spans="26:45" x14ac:dyDescent="0.2">
      <c r="Z93" s="72"/>
      <c r="AA93" s="72"/>
      <c r="AB93" s="79"/>
      <c r="AC93" s="72"/>
      <c r="AD93" s="79"/>
      <c r="AE93" s="79"/>
      <c r="AF93" s="79"/>
      <c r="AG93" s="79"/>
      <c r="AH93" s="79"/>
      <c r="AI93" s="72"/>
      <c r="AJ93" s="72"/>
      <c r="AK93" s="72"/>
      <c r="AL93" s="72"/>
      <c r="AM93" s="72"/>
      <c r="AN93" s="72"/>
      <c r="AO93" s="72"/>
      <c r="AP93" s="72"/>
      <c r="AQ93" s="80"/>
      <c r="AR93" s="72"/>
      <c r="AS93" s="81"/>
    </row>
    <row r="94" spans="26:45" x14ac:dyDescent="0.2">
      <c r="Z94" s="72"/>
      <c r="AA94" s="72"/>
      <c r="AB94" s="79"/>
      <c r="AC94" s="72"/>
      <c r="AD94" s="79"/>
      <c r="AE94" s="79"/>
      <c r="AF94" s="79"/>
      <c r="AG94" s="79"/>
      <c r="AH94" s="79"/>
      <c r="AI94" s="72"/>
      <c r="AJ94" s="72"/>
      <c r="AK94" s="72"/>
      <c r="AL94" s="72"/>
      <c r="AM94" s="72"/>
      <c r="AN94" s="72"/>
      <c r="AO94" s="72"/>
      <c r="AP94" s="72"/>
      <c r="AQ94" s="80"/>
      <c r="AR94" s="72"/>
      <c r="AS94" s="81"/>
    </row>
    <row r="95" spans="26:45" x14ac:dyDescent="0.2">
      <c r="Z95" s="72"/>
      <c r="AA95" s="72"/>
      <c r="AB95" s="79"/>
      <c r="AC95" s="72"/>
      <c r="AD95" s="79"/>
      <c r="AE95" s="79"/>
      <c r="AF95" s="79"/>
      <c r="AG95" s="79"/>
      <c r="AH95" s="79"/>
      <c r="AI95" s="72"/>
      <c r="AJ95" s="72"/>
      <c r="AK95" s="72"/>
      <c r="AL95" s="72"/>
      <c r="AM95" s="72"/>
      <c r="AN95" s="72"/>
      <c r="AO95" s="72"/>
      <c r="AP95" s="72"/>
      <c r="AQ95" s="80"/>
      <c r="AR95" s="72"/>
      <c r="AS95" s="81"/>
    </row>
    <row r="96" spans="26:45" x14ac:dyDescent="0.2">
      <c r="Z96" s="72"/>
      <c r="AA96" s="72"/>
      <c r="AB96" s="79"/>
      <c r="AC96" s="72"/>
      <c r="AD96" s="79"/>
      <c r="AE96" s="79"/>
      <c r="AF96" s="79"/>
      <c r="AG96" s="79"/>
      <c r="AH96" s="79"/>
      <c r="AI96" s="72"/>
      <c r="AJ96" s="72"/>
      <c r="AK96" s="72"/>
      <c r="AL96" s="72"/>
      <c r="AM96" s="72"/>
      <c r="AN96" s="72"/>
      <c r="AO96" s="72"/>
      <c r="AP96" s="72"/>
      <c r="AQ96" s="80"/>
      <c r="AR96" s="72"/>
      <c r="AS96" s="81"/>
    </row>
    <row r="97" spans="26:45" x14ac:dyDescent="0.2">
      <c r="Z97" s="72"/>
      <c r="AA97" s="72"/>
      <c r="AB97" s="79"/>
      <c r="AC97" s="72"/>
      <c r="AD97" s="79"/>
      <c r="AE97" s="79"/>
      <c r="AF97" s="79"/>
      <c r="AG97" s="79"/>
      <c r="AH97" s="79"/>
      <c r="AI97" s="72"/>
      <c r="AJ97" s="72"/>
      <c r="AK97" s="72"/>
      <c r="AL97" s="72"/>
      <c r="AM97" s="72"/>
      <c r="AN97" s="72"/>
      <c r="AO97" s="72"/>
      <c r="AP97" s="72"/>
      <c r="AQ97" s="80"/>
      <c r="AR97" s="72"/>
      <c r="AS97" s="81"/>
    </row>
    <row r="98" spans="26:45" x14ac:dyDescent="0.2">
      <c r="Z98" s="72"/>
      <c r="AA98" s="72"/>
      <c r="AB98" s="79"/>
      <c r="AC98" s="72"/>
      <c r="AD98" s="79"/>
      <c r="AE98" s="79"/>
      <c r="AF98" s="79"/>
      <c r="AG98" s="79"/>
      <c r="AH98" s="79"/>
      <c r="AI98" s="72"/>
      <c r="AJ98" s="72"/>
      <c r="AK98" s="72"/>
      <c r="AL98" s="72"/>
      <c r="AM98" s="72"/>
      <c r="AN98" s="72"/>
      <c r="AO98" s="72"/>
      <c r="AP98" s="72"/>
      <c r="AQ98" s="80"/>
      <c r="AR98" s="72"/>
      <c r="AS98" s="81"/>
    </row>
    <row r="99" spans="26:45" x14ac:dyDescent="0.2">
      <c r="Z99" s="72"/>
      <c r="AA99" s="72"/>
      <c r="AB99" s="79"/>
      <c r="AC99" s="72"/>
      <c r="AD99" s="79"/>
      <c r="AE99" s="79"/>
      <c r="AF99" s="79"/>
      <c r="AG99" s="79"/>
      <c r="AH99" s="79"/>
      <c r="AI99" s="72"/>
      <c r="AJ99" s="72"/>
      <c r="AK99" s="72"/>
      <c r="AL99" s="72"/>
      <c r="AM99" s="72"/>
      <c r="AN99" s="72"/>
      <c r="AO99" s="72"/>
      <c r="AP99" s="72"/>
      <c r="AQ99" s="80"/>
      <c r="AR99" s="72"/>
      <c r="AS99" s="81"/>
    </row>
    <row r="100" spans="26:45" x14ac:dyDescent="0.2">
      <c r="Z100" s="72"/>
      <c r="AA100" s="72"/>
      <c r="AB100" s="79"/>
      <c r="AC100" s="72"/>
      <c r="AD100" s="79"/>
      <c r="AE100" s="79"/>
      <c r="AF100" s="79"/>
      <c r="AG100" s="79"/>
      <c r="AH100" s="79"/>
      <c r="AI100" s="72"/>
      <c r="AJ100" s="72"/>
      <c r="AK100" s="72"/>
      <c r="AL100" s="72"/>
      <c r="AM100" s="72"/>
      <c r="AN100" s="72"/>
      <c r="AO100" s="72"/>
      <c r="AP100" s="72"/>
      <c r="AQ100" s="80"/>
      <c r="AR100" s="72"/>
      <c r="AS100" s="81"/>
    </row>
    <row r="101" spans="26:45" x14ac:dyDescent="0.2">
      <c r="Z101" s="72"/>
      <c r="AA101" s="72"/>
      <c r="AB101" s="79"/>
      <c r="AC101" s="72"/>
      <c r="AD101" s="79"/>
      <c r="AE101" s="79"/>
      <c r="AF101" s="79"/>
      <c r="AG101" s="79"/>
      <c r="AH101" s="79"/>
      <c r="AI101" s="72"/>
      <c r="AJ101" s="72"/>
      <c r="AK101" s="72"/>
      <c r="AL101" s="72"/>
      <c r="AM101" s="72"/>
      <c r="AN101" s="72"/>
      <c r="AO101" s="72"/>
      <c r="AP101" s="72"/>
      <c r="AQ101" s="80"/>
      <c r="AR101" s="72"/>
      <c r="AS101" s="81"/>
    </row>
    <row r="102" spans="26:45" x14ac:dyDescent="0.2">
      <c r="Z102" s="72"/>
      <c r="AA102" s="72"/>
      <c r="AB102" s="79"/>
      <c r="AC102" s="72"/>
      <c r="AD102" s="79"/>
      <c r="AE102" s="79"/>
      <c r="AF102" s="79"/>
      <c r="AG102" s="79"/>
      <c r="AH102" s="79"/>
      <c r="AI102" s="72"/>
      <c r="AJ102" s="72"/>
      <c r="AK102" s="72"/>
      <c r="AL102" s="72"/>
      <c r="AM102" s="72"/>
      <c r="AN102" s="72"/>
      <c r="AO102" s="72"/>
      <c r="AP102" s="72"/>
      <c r="AQ102" s="80"/>
      <c r="AR102" s="72"/>
      <c r="AS102" s="81"/>
    </row>
    <row r="103" spans="26:45" x14ac:dyDescent="0.2">
      <c r="Z103" s="72"/>
      <c r="AA103" s="72"/>
      <c r="AB103" s="79"/>
      <c r="AC103" s="72"/>
      <c r="AD103" s="79"/>
      <c r="AE103" s="79"/>
      <c r="AF103" s="79"/>
      <c r="AG103" s="79"/>
      <c r="AH103" s="79"/>
      <c r="AI103" s="72"/>
      <c r="AJ103" s="72"/>
      <c r="AK103" s="72"/>
      <c r="AL103" s="72"/>
      <c r="AM103" s="72"/>
      <c r="AN103" s="72"/>
      <c r="AO103" s="72"/>
      <c r="AP103" s="72"/>
      <c r="AQ103" s="80"/>
      <c r="AR103" s="72"/>
      <c r="AS103" s="81"/>
    </row>
    <row r="104" spans="26:45" x14ac:dyDescent="0.2">
      <c r="Z104" s="72"/>
      <c r="AA104" s="72"/>
      <c r="AB104" s="79"/>
      <c r="AC104" s="72"/>
      <c r="AD104" s="79"/>
      <c r="AE104" s="79"/>
      <c r="AF104" s="79"/>
      <c r="AG104" s="79"/>
      <c r="AH104" s="79"/>
      <c r="AI104" s="72"/>
      <c r="AJ104" s="72"/>
      <c r="AK104" s="72"/>
      <c r="AL104" s="72"/>
      <c r="AM104" s="72"/>
      <c r="AN104" s="72"/>
      <c r="AO104" s="72"/>
      <c r="AP104" s="72"/>
      <c r="AQ104" s="80"/>
      <c r="AR104" s="72"/>
      <c r="AS104" s="81"/>
    </row>
    <row r="105" spans="26:45" x14ac:dyDescent="0.2">
      <c r="Z105" s="72"/>
      <c r="AA105" s="72"/>
      <c r="AB105" s="79"/>
      <c r="AC105" s="72"/>
      <c r="AD105" s="79"/>
      <c r="AE105" s="79"/>
      <c r="AF105" s="79"/>
      <c r="AG105" s="79"/>
      <c r="AH105" s="79"/>
      <c r="AI105" s="72"/>
      <c r="AJ105" s="72"/>
      <c r="AK105" s="72"/>
      <c r="AL105" s="72"/>
      <c r="AM105" s="72"/>
      <c r="AN105" s="72"/>
      <c r="AO105" s="72"/>
      <c r="AP105" s="72"/>
      <c r="AQ105" s="80"/>
      <c r="AR105" s="72"/>
      <c r="AS105" s="81"/>
    </row>
    <row r="106" spans="26:45" x14ac:dyDescent="0.2">
      <c r="Z106" s="72"/>
      <c r="AA106" s="72"/>
      <c r="AB106" s="79"/>
      <c r="AC106" s="72"/>
      <c r="AD106" s="79"/>
      <c r="AE106" s="79"/>
      <c r="AF106" s="79"/>
      <c r="AG106" s="79"/>
      <c r="AH106" s="79"/>
      <c r="AI106" s="72"/>
      <c r="AJ106" s="72"/>
      <c r="AK106" s="72"/>
      <c r="AL106" s="72"/>
      <c r="AM106" s="72"/>
      <c r="AN106" s="72"/>
      <c r="AO106" s="72"/>
      <c r="AP106" s="72"/>
      <c r="AQ106" s="80"/>
      <c r="AR106" s="72"/>
      <c r="AS106" s="81"/>
    </row>
    <row r="107" spans="26:45" x14ac:dyDescent="0.2">
      <c r="Z107" s="72"/>
      <c r="AA107" s="72"/>
      <c r="AB107" s="79"/>
      <c r="AC107" s="72"/>
      <c r="AD107" s="79"/>
      <c r="AE107" s="79"/>
      <c r="AF107" s="79"/>
      <c r="AG107" s="79"/>
      <c r="AH107" s="79"/>
      <c r="AI107" s="72"/>
      <c r="AJ107" s="72"/>
      <c r="AK107" s="72"/>
      <c r="AL107" s="72"/>
      <c r="AM107" s="72"/>
      <c r="AN107" s="72"/>
      <c r="AO107" s="72"/>
      <c r="AP107" s="72"/>
      <c r="AQ107" s="80"/>
      <c r="AR107" s="72"/>
      <c r="AS107" s="81"/>
    </row>
    <row r="108" spans="26:45" x14ac:dyDescent="0.2">
      <c r="Z108" s="72"/>
      <c r="AA108" s="72"/>
      <c r="AB108" s="79"/>
      <c r="AC108" s="72"/>
      <c r="AD108" s="79"/>
      <c r="AE108" s="79"/>
      <c r="AF108" s="79"/>
      <c r="AG108" s="79"/>
      <c r="AH108" s="79"/>
      <c r="AI108" s="72"/>
      <c r="AJ108" s="72"/>
      <c r="AK108" s="72"/>
      <c r="AL108" s="72"/>
      <c r="AM108" s="72"/>
      <c r="AN108" s="72"/>
      <c r="AO108" s="72"/>
      <c r="AP108" s="72"/>
      <c r="AQ108" s="80"/>
      <c r="AR108" s="72"/>
      <c r="AS108" s="81"/>
    </row>
    <row r="109" spans="26:45" x14ac:dyDescent="0.2">
      <c r="Z109" s="72"/>
      <c r="AA109" s="72"/>
      <c r="AB109" s="79"/>
      <c r="AC109" s="72"/>
      <c r="AD109" s="79"/>
      <c r="AE109" s="79"/>
      <c r="AF109" s="79"/>
      <c r="AG109" s="79"/>
      <c r="AH109" s="79"/>
      <c r="AI109" s="72"/>
      <c r="AJ109" s="72"/>
      <c r="AK109" s="72"/>
      <c r="AL109" s="72"/>
      <c r="AM109" s="72"/>
      <c r="AN109" s="72"/>
      <c r="AO109" s="72"/>
      <c r="AP109" s="72"/>
      <c r="AQ109" s="80"/>
      <c r="AR109" s="72"/>
      <c r="AS109" s="81"/>
    </row>
    <row r="110" spans="26:45" x14ac:dyDescent="0.2">
      <c r="Z110" s="72"/>
      <c r="AA110" s="72"/>
      <c r="AB110" s="79"/>
      <c r="AC110" s="72"/>
      <c r="AD110" s="79"/>
      <c r="AE110" s="79"/>
      <c r="AF110" s="79"/>
      <c r="AG110" s="79"/>
      <c r="AH110" s="79"/>
      <c r="AI110" s="72"/>
      <c r="AJ110" s="72"/>
      <c r="AK110" s="72"/>
      <c r="AL110" s="72"/>
      <c r="AM110" s="72"/>
      <c r="AN110" s="72"/>
      <c r="AO110" s="72"/>
      <c r="AP110" s="72"/>
      <c r="AQ110" s="80"/>
      <c r="AR110" s="72"/>
      <c r="AS110" s="81"/>
    </row>
    <row r="111" spans="26:45" x14ac:dyDescent="0.2">
      <c r="Z111" s="72"/>
      <c r="AA111" s="72"/>
      <c r="AB111" s="79"/>
      <c r="AC111" s="72"/>
      <c r="AD111" s="79"/>
      <c r="AE111" s="79"/>
      <c r="AF111" s="79"/>
      <c r="AG111" s="79"/>
      <c r="AH111" s="79"/>
      <c r="AI111" s="72"/>
      <c r="AJ111" s="72"/>
      <c r="AK111" s="72"/>
      <c r="AL111" s="72"/>
      <c r="AM111" s="72"/>
      <c r="AN111" s="72"/>
      <c r="AO111" s="72"/>
      <c r="AP111" s="72"/>
      <c r="AQ111" s="80"/>
      <c r="AR111" s="72"/>
      <c r="AS111" s="81"/>
    </row>
  </sheetData>
  <autoFilter ref="A1:X1" xr:uid="{FB4D73AA-0510-2741-841A-2D89957EFE46}">
    <sortState xmlns:xlrd2="http://schemas.microsoft.com/office/spreadsheetml/2017/richdata2" ref="A2:X31">
      <sortCondition descending="1" ref="G1:G31"/>
    </sortState>
  </autoFilter>
  <conditionalFormatting sqref="W21:W31">
    <cfRule type="colorScale" priority="6">
      <colorScale>
        <cfvo type="min"/>
        <cfvo type="percentile" val="50"/>
        <cfvo type="max"/>
        <color rgb="FF63BE7B"/>
        <color rgb="FFFFEB84"/>
        <color rgb="FFF8696B"/>
      </colorScale>
    </cfRule>
  </conditionalFormatting>
  <conditionalFormatting sqref="V21:V31">
    <cfRule type="colorScale" priority="5">
      <colorScale>
        <cfvo type="min"/>
        <cfvo type="percentile" val="50"/>
        <cfvo type="max"/>
        <color rgb="FFF8696B"/>
        <color rgb="FFFFEB84"/>
        <color rgb="FF63BE7B"/>
      </colorScale>
    </cfRule>
  </conditionalFormatting>
  <conditionalFormatting sqref="V1:V1048576">
    <cfRule type="colorScale" priority="4">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F41DE-163B-8247-8275-B8575298C03B}">
  <dimension ref="A1:AR730"/>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44.33203125" style="12" customWidth="1"/>
    <col min="4" max="4" width="2.6640625" style="10" hidden="1" customWidth="1"/>
    <col min="5" max="5" width="10.83203125" style="11" customWidth="1"/>
    <col min="6" max="6" width="47" style="10" hidden="1" customWidth="1"/>
    <col min="7" max="7" width="19.83203125" style="28" customWidth="1"/>
    <col min="8" max="9" width="10.83203125" style="11"/>
    <col min="10" max="10" width="17.33203125" style="35" customWidth="1"/>
    <col min="11" max="12" width="10.83203125" style="11"/>
    <col min="13" max="13" width="19.33203125" style="26" customWidth="1"/>
    <col min="14" max="14" width="20.1640625" style="26" customWidth="1"/>
    <col min="15" max="15" width="23" style="26" customWidth="1"/>
    <col min="16" max="16" width="25.6640625" style="26" customWidth="1"/>
    <col min="17" max="17" width="17.1640625" style="26" customWidth="1"/>
    <col min="18" max="18" width="25.6640625" style="26" customWidth="1"/>
    <col min="19" max="19" width="54" style="129" customWidth="1"/>
    <col min="20" max="20" width="13.5" style="11" customWidth="1"/>
    <col min="21" max="23" width="10.83203125" style="11"/>
    <col min="24"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93" t="s">
        <v>903</v>
      </c>
      <c r="B2" s="93" t="s">
        <v>904</v>
      </c>
      <c r="C2" s="12" t="s">
        <v>17190</v>
      </c>
      <c r="D2" s="16" t="e" vm="266">
        <v>#VALUE!</v>
      </c>
      <c r="E2" s="32" t="str">
        <f>HYPERLINK(_xlfn.CONCAT("https://www.glpg.com/pipeline"),"Link")</f>
        <v>Link</v>
      </c>
      <c r="F2" s="12" t="s">
        <v>905</v>
      </c>
      <c r="G2" s="28">
        <v>2.96</v>
      </c>
      <c r="H2" s="11" cm="1">
        <f t="array" ref="H2">_FV(D2,"Price")</f>
        <v>45.82</v>
      </c>
      <c r="I2" s="11" t="s">
        <v>47</v>
      </c>
      <c r="J2" s="35">
        <v>65.55</v>
      </c>
      <c r="K2" s="11">
        <v>40.51</v>
      </c>
      <c r="L2" s="11" t="s">
        <v>59</v>
      </c>
      <c r="M2" s="25" t="s">
        <v>14029</v>
      </c>
      <c r="N2" s="53" t="s">
        <v>14972</v>
      </c>
      <c r="O2" s="53" t="s">
        <v>14973</v>
      </c>
      <c r="P2" s="53">
        <v>108.74</v>
      </c>
      <c r="Q2" s="53" t="s">
        <v>14974</v>
      </c>
      <c r="R2" s="53" t="s">
        <v>14975</v>
      </c>
      <c r="S2" s="135" t="s">
        <v>14848</v>
      </c>
      <c r="T2" s="11" t="s">
        <v>14554</v>
      </c>
      <c r="U2" s="11">
        <v>8.39</v>
      </c>
      <c r="V2" s="65" cm="1">
        <f t="array" ref="V2">(H2-(_FV(D2,"52 week high",TRUE)))/(_FV(D2,"52 week high",TRUE))</f>
        <v>-0.36458188878102898</v>
      </c>
      <c r="W2" s="65" cm="1">
        <f t="array" ref="W2">(H2-(_FV(D2,"52 week low",TRUE)))/(_FV(D2,"52 week low",TRUE))</f>
        <v>0.23056264267490267</v>
      </c>
      <c r="Y2" s="30" t="str">
        <f>HYPERLINK(_xlfn.CONCAT("https://twitter.com/search?q=%24",A2,"&amp;src=typed_query&amp;f=live&amp;pf=on"),"Twitter")</f>
        <v>Twitter</v>
      </c>
      <c r="Z2" s="30" t="str">
        <f t="shared" ref="Z2:Z65" si="0">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65" si="1">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65" si="2">HYPERLINK(_xlfn.CONCAT("http://openinsider.com/search?q=",A2),"OI")</f>
        <v>OI</v>
      </c>
      <c r="AM2" s="30" t="str">
        <f>HYPERLINK(_xlfn.CONCAT("https://iborrowdesk.com/report/",A2),"IB")</f>
        <v>IB</v>
      </c>
      <c r="AN2" s="30" t="str">
        <f t="shared" ref="AN2:AN65" si="3">HYPERLINK(_xlfn.CONCAT("https://www.nasdaq.com/market-activity/stocks/",A2,"/short-interest"),"SI")</f>
        <v>SI</v>
      </c>
      <c r="AO2" s="30" t="str">
        <f t="shared" ref="AO2:AO65" si="4">HYPERLINK(_xlfn.CONCAT("https://shortsqueeze.com/?symbol=",A2),"SS")</f>
        <v>SS</v>
      </c>
      <c r="AP2" s="45" t="str">
        <f t="shared" ref="AP2:AP65" si="5">HYPERLINK(_xlfn.CONCAT("https://roic.ai/company/",A2),"ROIC")</f>
        <v>ROIC</v>
      </c>
      <c r="AQ2" s="30" t="str">
        <f t="shared" ref="AQ2:AQ65" si="6">HYPERLINK(_xlfn.CONCAT("https://www.dataroma.com/m/stock.php?sym=",A2),"DR")</f>
        <v>DR</v>
      </c>
      <c r="AR2" s="46" t="str">
        <f t="shared" ref="AR2:AR65" si="7">HYPERLINK(_xlfn.CONCAT("https://www.sharesoutstandinghistory.com/?symbol=",A2),"SOH")</f>
        <v>SOH</v>
      </c>
    </row>
    <row r="3" spans="1:44" x14ac:dyDescent="0.2">
      <c r="A3" s="10" t="s">
        <v>966</v>
      </c>
      <c r="B3" s="10" t="s">
        <v>967</v>
      </c>
      <c r="C3" s="12" t="s">
        <v>968</v>
      </c>
      <c r="D3" s="14" t="e" vm="267">
        <v>#VALUE!</v>
      </c>
      <c r="E3" s="32" t="str">
        <f t="shared" ref="E3:E49" si="8">HYPERLINK(_xlfn.CONCAT("https://duckduckgo.com/?q=%5c",LEFT(B3,FIND(" ",B3)-1)," pipeline"),"Link")</f>
        <v>Link</v>
      </c>
      <c r="F3" s="12" t="s">
        <v>969</v>
      </c>
      <c r="G3" s="28" cm="1">
        <f t="array" ref="G3">_FV(D3,"Market cap",TRUE)/1000000000</f>
        <v>2.2800699999999998</v>
      </c>
      <c r="H3" s="11" cm="1">
        <f t="array" ref="H3">_FV(D3,"Price")</f>
        <v>17.649999999999999</v>
      </c>
      <c r="I3" s="11" t="s">
        <v>47</v>
      </c>
      <c r="J3" s="35" cm="1">
        <f t="array" ref="J3">_FV(D3,"Shares outstanding",TRUE)/1000000</f>
        <v>129.1824</v>
      </c>
      <c r="K3" s="11">
        <v>45.04</v>
      </c>
      <c r="L3" s="89">
        <v>5.16E-2</v>
      </c>
      <c r="M3" s="25" t="s">
        <v>13811</v>
      </c>
      <c r="N3" s="53" t="s">
        <v>15013</v>
      </c>
      <c r="O3" s="53" t="s">
        <v>15014</v>
      </c>
      <c r="P3" s="53">
        <v>16.66</v>
      </c>
      <c r="Q3" s="53" t="s">
        <v>15015</v>
      </c>
      <c r="R3" s="53" t="s">
        <v>15016</v>
      </c>
      <c r="S3" s="135" t="s">
        <v>15017</v>
      </c>
      <c r="T3" s="11" t="s">
        <v>14563</v>
      </c>
      <c r="U3" s="11">
        <v>13.41</v>
      </c>
      <c r="V3" s="65" cm="1">
        <f t="array" ref="V3">(H3-(_FV(D3,"52 week high",TRUE)))/(_FV(D3,"52 week high",TRUE))</f>
        <v>-0.12796442687747037</v>
      </c>
      <c r="W3" s="65" cm="1">
        <f t="array" ref="W3">(H3-(_FV(D3,"52 week low",TRUE)))/(_FV(D3,"52 week low",TRUE))</f>
        <v>4.6120826709061999</v>
      </c>
      <c r="Y3" s="30" t="str">
        <f t="shared" ref="Y3:Y66" si="9">HYPERLINK(_xlfn.CONCAT("https://twitter.com/search?q=%24",A3,"&amp;src=typed_query&amp;f=live&amp;pf=on"),"Twitter")</f>
        <v>Twitter</v>
      </c>
      <c r="Z3" s="30" t="str">
        <f t="shared" si="0"/>
        <v>Twitter</v>
      </c>
      <c r="AA3" s="29" t="str">
        <f>HYPERLINK(_xlfn.CONCAT("https://www.sec.gov/edgar/browse/?CIK=",(_xlfn.XLOOKUP(A3,CIK!$A$1:$A$99999,CIK!$B$1:$B$99999,,0))),"SEC")</f>
        <v>SEC</v>
      </c>
      <c r="AB3" s="30" t="str">
        <f t="shared" ref="AB3:AB66" si="10">HYPERLINK(_xlfn.CONCAT("https://duckduckgo.com/?q=%5cprofiles+biocentury+",B3),"BC")</f>
        <v>BC</v>
      </c>
      <c r="AC3" s="29" t="str">
        <f t="shared" ref="AC3:AC66" si="11">HYPERLINK(_xlfn.CONCAT("https://endpts.com/?s=",LEFT(B3,FIND(" ",B3)-1)),"News")</f>
        <v>News</v>
      </c>
      <c r="AD3" s="30" t="str">
        <f t="shared" ref="AD3:AD66" si="12">HYPERLINK(_xlfn.CONCAT("https://www.evaluate.com/vantage-search?search_api_fulltext=",LEFT(B3,FIND(" ",B3)-1)),"News")</f>
        <v>News</v>
      </c>
      <c r="AE3" s="29" t="str">
        <f t="shared" ref="AE3:AE66" si="13">HYPERLINK(_xlfn.CONCAT("https://www.biopharmadive.com/search/?q=",LEFT(B3,FIND(" ",B3)-1)),"News")</f>
        <v>News</v>
      </c>
      <c r="AF3" s="29" t="str">
        <f t="shared" ref="AF3:AF66" si="14">HYPERLINK(_xlfn.CONCAT("https://www.biospace.com/news/?Keywords=",LEFT(B3,FIND(" ",B3)-1)),"News")</f>
        <v>News</v>
      </c>
      <c r="AG3" s="29" t="str">
        <f t="shared" ref="AG3:AG66" si="15">HYPERLINK(_xlfn.CONCAT("https://www.fiercebiotech.com/search-results?fulltext_search=",LEFT(B3,FIND(" ",B3)-1)),"News")</f>
        <v>News</v>
      </c>
      <c r="AH3" s="30" t="str">
        <f t="shared" si="1"/>
        <v>News</v>
      </c>
      <c r="AI3" s="30" t="str">
        <f t="shared" ref="AI3:AI66" si="16">HYPERLINK(_xlfn.CONCAT("https://www.nasdaq.com/market-activity/stocks/",A3,"/option-chain"),"OC")</f>
        <v>OC</v>
      </c>
      <c r="AJ3" s="30" t="str">
        <f t="shared" ref="AJ3:AJ66" si="17">HYPERLINK(_xlfn.CONCAT("https://whalewisdom.com/stock/",A3),"WW")</f>
        <v>WW</v>
      </c>
      <c r="AK3" s="30" t="str">
        <f t="shared" ref="AK3:AK66" si="18">HYPERLINK(_xlfn.CONCAT("https://fintel.io/n/us/",A3),"FIN")</f>
        <v>FIN</v>
      </c>
      <c r="AL3" s="30" t="str">
        <f t="shared" si="2"/>
        <v>OI</v>
      </c>
      <c r="AM3" s="30" t="str">
        <f t="shared" ref="AM3:AM66" si="19">HYPERLINK(_xlfn.CONCAT("https://iborrowdesk.com/report/",A3),"IB")</f>
        <v>IB</v>
      </c>
      <c r="AN3" s="30" t="str">
        <f t="shared" si="3"/>
        <v>SI</v>
      </c>
      <c r="AO3" s="30" t="str">
        <f t="shared" si="4"/>
        <v>SS</v>
      </c>
      <c r="AP3" s="45" t="str">
        <f t="shared" si="5"/>
        <v>ROIC</v>
      </c>
      <c r="AQ3" s="30" t="str">
        <f t="shared" si="6"/>
        <v>DR</v>
      </c>
      <c r="AR3" s="46" t="str">
        <f t="shared" si="7"/>
        <v>SOH</v>
      </c>
    </row>
    <row r="4" spans="1:44" x14ac:dyDescent="0.2">
      <c r="A4" s="93" t="s">
        <v>981</v>
      </c>
      <c r="B4" s="93" t="s">
        <v>982</v>
      </c>
      <c r="C4" s="12" t="s">
        <v>983</v>
      </c>
      <c r="D4" s="14" t="e" vm="268">
        <v>#VALUE!</v>
      </c>
      <c r="E4" s="32" t="str">
        <f t="shared" si="8"/>
        <v>Link</v>
      </c>
      <c r="F4" s="12" t="s">
        <v>984</v>
      </c>
      <c r="G4" s="28" cm="1">
        <f t="array" ref="G4">_FV(D4,"Market cap",TRUE)/1000000000</f>
        <v>1.799817</v>
      </c>
      <c r="H4" s="11" cm="1">
        <f t="array" ref="H4">_FV(D4,"Price")</f>
        <v>22.7</v>
      </c>
      <c r="I4" s="11" t="s">
        <v>47</v>
      </c>
      <c r="J4" s="35" cm="1">
        <f t="array" ref="J4">_FV(D4,"Shares outstanding",TRUE)/1000000</f>
        <v>9.4528199999999991</v>
      </c>
      <c r="K4" s="11">
        <v>39.840000000000003</v>
      </c>
      <c r="L4" s="11" t="s">
        <v>59</v>
      </c>
      <c r="M4" s="25" t="s">
        <v>14059</v>
      </c>
      <c r="N4" s="53" t="s">
        <v>15035</v>
      </c>
      <c r="O4" s="53" t="s">
        <v>15036</v>
      </c>
      <c r="P4" s="53">
        <v>60.12</v>
      </c>
      <c r="Q4" s="53" t="s">
        <v>15037</v>
      </c>
      <c r="R4" s="53" t="s">
        <v>15038</v>
      </c>
      <c r="S4" s="135" t="s">
        <v>15039</v>
      </c>
      <c r="T4" s="11" t="s">
        <v>2352</v>
      </c>
      <c r="U4" s="11">
        <v>8.0500000000000007</v>
      </c>
      <c r="V4" s="65" cm="1">
        <f t="array" ref="V4">(H4-(_FV(D4,"52 week high",TRUE)))/(_FV(D4,"52 week high",TRUE))</f>
        <v>-0.14145234493192141</v>
      </c>
      <c r="W4" s="65" cm="1">
        <f t="array" ref="W4">(H4-(_FV(D4,"52 week low",TRUE)))/(_FV(D4,"52 week low",TRUE))</f>
        <v>5.6611890369153119</v>
      </c>
      <c r="Y4" s="30" t="str">
        <f t="shared" si="9"/>
        <v>Twitter</v>
      </c>
      <c r="Z4" s="30" t="str">
        <f t="shared" si="0"/>
        <v>Twitter</v>
      </c>
      <c r="AA4" s="29" t="str">
        <f>HYPERLINK(_xlfn.CONCAT("https://www.sec.gov/edgar/browse/?CIK=",(_xlfn.XLOOKUP(A4,CIK!$A$1:$A$99999,CIK!$B$1:$B$99999,,0))),"SEC")</f>
        <v>SEC</v>
      </c>
      <c r="AB4" s="30" t="str">
        <f t="shared" si="10"/>
        <v>BC</v>
      </c>
      <c r="AC4" s="29" t="str">
        <f t="shared" si="11"/>
        <v>News</v>
      </c>
      <c r="AD4" s="30" t="str">
        <f t="shared" si="12"/>
        <v>News</v>
      </c>
      <c r="AE4" s="29" t="str">
        <f t="shared" si="13"/>
        <v>News</v>
      </c>
      <c r="AF4" s="29" t="str">
        <f t="shared" si="14"/>
        <v>News</v>
      </c>
      <c r="AG4" s="29" t="str">
        <f t="shared" si="15"/>
        <v>News</v>
      </c>
      <c r="AH4" s="30" t="str">
        <f t="shared" si="1"/>
        <v>News</v>
      </c>
      <c r="AI4" s="30" t="str">
        <f t="shared" si="16"/>
        <v>OC</v>
      </c>
      <c r="AJ4" s="30" t="str">
        <f t="shared" si="17"/>
        <v>WW</v>
      </c>
      <c r="AK4" s="30" t="str">
        <f t="shared" si="18"/>
        <v>FIN</v>
      </c>
      <c r="AL4" s="30" t="str">
        <f t="shared" si="2"/>
        <v>OI</v>
      </c>
      <c r="AM4" s="30" t="str">
        <f t="shared" si="19"/>
        <v>IB</v>
      </c>
      <c r="AN4" s="30" t="str">
        <f t="shared" si="3"/>
        <v>SI</v>
      </c>
      <c r="AO4" s="30" t="str">
        <f t="shared" si="4"/>
        <v>SS</v>
      </c>
      <c r="AP4" s="45" t="str">
        <f t="shared" si="5"/>
        <v>ROIC</v>
      </c>
      <c r="AQ4" s="30" t="str">
        <f t="shared" si="6"/>
        <v>DR</v>
      </c>
      <c r="AR4" s="46" t="str">
        <f t="shared" si="7"/>
        <v>SOH</v>
      </c>
    </row>
    <row r="5" spans="1:44" x14ac:dyDescent="0.2">
      <c r="A5" s="10" t="s">
        <v>926</v>
      </c>
      <c r="B5" s="10" t="s">
        <v>927</v>
      </c>
      <c r="C5" s="12" t="s">
        <v>928</v>
      </c>
      <c r="D5" s="16" t="e" vm="269">
        <v>#VALUE!</v>
      </c>
      <c r="E5" s="32" t="str">
        <f t="shared" si="8"/>
        <v>Link</v>
      </c>
      <c r="F5" s="12" t="s">
        <v>929</v>
      </c>
      <c r="G5" s="28" cm="1">
        <f t="array" ref="G5">_FV(D5,"Market cap",TRUE)/1000000000</f>
        <v>1.934169</v>
      </c>
      <c r="H5" s="11" cm="1">
        <f t="array" ref="H5">_FV(D5,"Price")</f>
        <v>34.15</v>
      </c>
      <c r="I5" s="11" t="s">
        <v>47</v>
      </c>
      <c r="J5" s="35" cm="1">
        <f t="array" ref="J5">_FV(D5,"Shares outstanding",TRUE)/1000000</f>
        <v>56.637459999999997</v>
      </c>
      <c r="K5" s="11">
        <v>34.43</v>
      </c>
      <c r="L5" s="11">
        <v>0.1343</v>
      </c>
      <c r="M5" s="25" t="s">
        <v>14330</v>
      </c>
      <c r="N5" s="53" t="s">
        <v>14993</v>
      </c>
      <c r="O5" s="53" t="s">
        <v>14994</v>
      </c>
      <c r="P5" s="53">
        <v>48.41</v>
      </c>
      <c r="Q5" s="53" t="s">
        <v>14995</v>
      </c>
      <c r="R5" s="53" t="s">
        <v>14996</v>
      </c>
      <c r="S5" s="135" t="s">
        <v>14848</v>
      </c>
      <c r="T5" s="11" t="s">
        <v>13887</v>
      </c>
      <c r="U5" s="11">
        <v>11.73</v>
      </c>
      <c r="V5" s="65" cm="1">
        <f t="array" ref="V5">(H5-(_FV(D5,"52 week high",TRUE)))/(_FV(D5,"52 week high",TRUE))</f>
        <v>-0.17292322596270285</v>
      </c>
      <c r="W5" s="65" cm="1">
        <f t="array" ref="W5">(H5-(_FV(D5,"52 week low",TRUE)))/(_FV(D5,"52 week low",TRUE))</f>
        <v>2.594736842105263</v>
      </c>
      <c r="Y5" s="30" t="str">
        <f t="shared" si="9"/>
        <v>Twitter</v>
      </c>
      <c r="Z5" s="30" t="str">
        <f t="shared" si="0"/>
        <v>Twitter</v>
      </c>
      <c r="AA5" s="29" t="str">
        <f>HYPERLINK(_xlfn.CONCAT("https://www.sec.gov/edgar/browse/?CIK=",(_xlfn.XLOOKUP(A5,CIK!$A$1:$A$99999,CIK!$B$1:$B$99999,,0))),"SEC")</f>
        <v>SEC</v>
      </c>
      <c r="AB5" s="30" t="str">
        <f t="shared" si="10"/>
        <v>BC</v>
      </c>
      <c r="AC5" s="29" t="str">
        <f t="shared" si="11"/>
        <v>News</v>
      </c>
      <c r="AD5" s="30" t="str">
        <f t="shared" si="12"/>
        <v>News</v>
      </c>
      <c r="AE5" s="29" t="str">
        <f t="shared" si="13"/>
        <v>News</v>
      </c>
      <c r="AF5" s="29" t="str">
        <f t="shared" si="14"/>
        <v>News</v>
      </c>
      <c r="AG5" s="29" t="str">
        <f t="shared" si="15"/>
        <v>News</v>
      </c>
      <c r="AH5" s="30" t="str">
        <f t="shared" si="1"/>
        <v>News</v>
      </c>
      <c r="AI5" s="30" t="str">
        <f t="shared" si="16"/>
        <v>OC</v>
      </c>
      <c r="AJ5" s="30" t="str">
        <f t="shared" si="17"/>
        <v>WW</v>
      </c>
      <c r="AK5" s="30" t="str">
        <f t="shared" si="18"/>
        <v>FIN</v>
      </c>
      <c r="AL5" s="30" t="str">
        <f t="shared" si="2"/>
        <v>OI</v>
      </c>
      <c r="AM5" s="30" t="str">
        <f t="shared" si="19"/>
        <v>IB</v>
      </c>
      <c r="AN5" s="30" t="str">
        <f t="shared" si="3"/>
        <v>SI</v>
      </c>
      <c r="AO5" s="30" t="str">
        <f t="shared" si="4"/>
        <v>SS</v>
      </c>
      <c r="AP5" s="45" t="str">
        <f t="shared" si="5"/>
        <v>ROIC</v>
      </c>
      <c r="AQ5" s="30" t="str">
        <f t="shared" si="6"/>
        <v>DR</v>
      </c>
      <c r="AR5" s="46" t="str">
        <f t="shared" si="7"/>
        <v>SOH</v>
      </c>
    </row>
    <row r="6" spans="1:44" x14ac:dyDescent="0.2">
      <c r="A6" s="10" t="s">
        <v>954</v>
      </c>
      <c r="B6" s="10" t="s">
        <v>955</v>
      </c>
      <c r="C6" s="12" t="s">
        <v>956</v>
      </c>
      <c r="D6" s="14" t="e" vm="270">
        <v>#VALUE!</v>
      </c>
      <c r="E6" s="32" t="str">
        <f t="shared" si="8"/>
        <v>Link</v>
      </c>
      <c r="F6" s="12" t="s">
        <v>957</v>
      </c>
      <c r="G6" s="28" cm="1">
        <f t="array" ref="G6">_FV(D6,"Market cap",TRUE)/1000000000</f>
        <v>1.4496800000000001</v>
      </c>
      <c r="H6" s="11" cm="1">
        <f t="array" ref="H6">_FV(D6,"Price")</f>
        <v>30.41</v>
      </c>
      <c r="I6" s="11" t="s">
        <v>47</v>
      </c>
      <c r="J6" s="35" cm="1">
        <f t="array" ref="J6">_FV(D6,"Shares outstanding",TRUE)/1000000</f>
        <v>47.67118</v>
      </c>
      <c r="K6" s="11">
        <v>32.799999999999997</v>
      </c>
      <c r="L6" s="89">
        <v>0.1169</v>
      </c>
      <c r="M6" s="25" t="s">
        <v>14324</v>
      </c>
      <c r="N6" s="53" t="s">
        <v>15027</v>
      </c>
      <c r="O6" s="53" t="s">
        <v>15028</v>
      </c>
      <c r="P6" s="53">
        <v>116.57</v>
      </c>
      <c r="Q6" s="53" t="s">
        <v>15029</v>
      </c>
      <c r="R6" s="53" t="s">
        <v>14888</v>
      </c>
      <c r="S6" s="135" t="s">
        <v>15030</v>
      </c>
      <c r="T6" s="11" t="s">
        <v>14566</v>
      </c>
      <c r="U6" s="11">
        <v>22.96</v>
      </c>
      <c r="V6" s="65" cm="1">
        <f t="array" ref="V6">(H6-(_FV(D6,"52 week high",TRUE)))/(_FV(D6,"52 week high",TRUE))</f>
        <v>-0.3387692976734073</v>
      </c>
      <c r="W6" s="65" cm="1">
        <f t="array" ref="W6">(H6-(_FV(D6,"52 week low",TRUE)))/(_FV(D6,"52 week low",TRUE))</f>
        <v>1.4068064899089829</v>
      </c>
      <c r="Y6" s="30" t="str">
        <f t="shared" si="9"/>
        <v>Twitter</v>
      </c>
      <c r="Z6" s="30" t="str">
        <f t="shared" si="0"/>
        <v>Twitter</v>
      </c>
      <c r="AA6" s="29" t="str">
        <f>HYPERLINK(_xlfn.CONCAT("https://www.sec.gov/edgar/browse/?CIK=",(_xlfn.XLOOKUP(A6,CIK!$A$1:$A$99999,CIK!$B$1:$B$99999,,0))),"SEC")</f>
        <v>SEC</v>
      </c>
      <c r="AB6" s="30" t="str">
        <f t="shared" si="10"/>
        <v>BC</v>
      </c>
      <c r="AC6" s="29" t="str">
        <f t="shared" si="11"/>
        <v>News</v>
      </c>
      <c r="AD6" s="30" t="str">
        <f t="shared" si="12"/>
        <v>News</v>
      </c>
      <c r="AE6" s="29" t="str">
        <f t="shared" si="13"/>
        <v>News</v>
      </c>
      <c r="AF6" s="29" t="str">
        <f t="shared" si="14"/>
        <v>News</v>
      </c>
      <c r="AG6" s="29" t="str">
        <f t="shared" si="15"/>
        <v>News</v>
      </c>
      <c r="AH6" s="30" t="str">
        <f t="shared" si="1"/>
        <v>News</v>
      </c>
      <c r="AI6" s="30" t="str">
        <f t="shared" si="16"/>
        <v>OC</v>
      </c>
      <c r="AJ6" s="30" t="str">
        <f t="shared" si="17"/>
        <v>WW</v>
      </c>
      <c r="AK6" s="30" t="str">
        <f t="shared" si="18"/>
        <v>FIN</v>
      </c>
      <c r="AL6" s="30" t="str">
        <f t="shared" si="2"/>
        <v>OI</v>
      </c>
      <c r="AM6" s="30" t="str">
        <f t="shared" si="19"/>
        <v>IB</v>
      </c>
      <c r="AN6" s="30" t="str">
        <f t="shared" si="3"/>
        <v>SI</v>
      </c>
      <c r="AO6" s="30" t="str">
        <f t="shared" si="4"/>
        <v>SS</v>
      </c>
      <c r="AP6" s="45" t="str">
        <f t="shared" si="5"/>
        <v>ROIC</v>
      </c>
      <c r="AQ6" s="30" t="str">
        <f t="shared" si="6"/>
        <v>DR</v>
      </c>
      <c r="AR6" s="46" t="str">
        <f t="shared" si="7"/>
        <v>SOH</v>
      </c>
    </row>
    <row r="7" spans="1:44" x14ac:dyDescent="0.2">
      <c r="A7" s="10" t="s">
        <v>910</v>
      </c>
      <c r="B7" s="10" t="s">
        <v>911</v>
      </c>
      <c r="C7" s="12" t="s">
        <v>912</v>
      </c>
      <c r="D7" s="16" t="e" vm="271">
        <v>#VALUE!</v>
      </c>
      <c r="E7" s="32" t="str">
        <f t="shared" si="8"/>
        <v>Link</v>
      </c>
      <c r="F7" s="12" t="s">
        <v>913</v>
      </c>
      <c r="G7" s="28" cm="1">
        <f t="array" ref="G7">_FV(D7,"Market cap",TRUE)/1000000000</f>
        <v>1.33022</v>
      </c>
      <c r="H7" s="11" cm="1">
        <f t="array" ref="H7">_FV(D7,"Price")</f>
        <v>7.9</v>
      </c>
      <c r="I7" s="11" t="s">
        <v>47</v>
      </c>
      <c r="J7" s="35" cm="1">
        <f t="array" ref="J7">_FV(D7,"Shares outstanding",TRUE)/1000000</f>
        <v>126.5671</v>
      </c>
      <c r="K7" s="11">
        <v>91.41</v>
      </c>
      <c r="L7" s="11" t="s">
        <v>59</v>
      </c>
      <c r="M7" s="25" t="s">
        <v>13812</v>
      </c>
      <c r="N7" s="53" t="s">
        <v>14976</v>
      </c>
      <c r="O7" s="53" t="s">
        <v>14977</v>
      </c>
      <c r="P7" s="53">
        <v>77.75</v>
      </c>
      <c r="Q7" s="53" t="s">
        <v>14978</v>
      </c>
      <c r="R7" s="53" t="s">
        <v>14979</v>
      </c>
      <c r="S7" s="135" t="s">
        <v>14980</v>
      </c>
      <c r="T7" s="11" t="s">
        <v>14555</v>
      </c>
      <c r="U7" s="11">
        <v>16.96</v>
      </c>
      <c r="V7" s="65" cm="1">
        <f t="array" ref="V7">(H7-(_FV(D7,"52 week high",TRUE)))/(_FV(D7,"52 week high",TRUE))</f>
        <v>-0.37746256895193059</v>
      </c>
      <c r="W7" s="65" cm="1">
        <f t="array" ref="W7">(H7-(_FV(D7,"52 week low",TRUE)))/(_FV(D7,"52 week low",TRUE))</f>
        <v>0.58634538152610438</v>
      </c>
      <c r="Y7" s="30" t="str">
        <f t="shared" si="9"/>
        <v>Twitter</v>
      </c>
      <c r="Z7" s="30" t="str">
        <f t="shared" si="0"/>
        <v>Twitter</v>
      </c>
      <c r="AA7" s="29" t="str">
        <f>HYPERLINK(_xlfn.CONCAT("https://www.sec.gov/edgar/browse/?CIK=",(_xlfn.XLOOKUP(A7,CIK!$A$1:$A$99999,CIK!$B$1:$B$99999,,0))),"SEC")</f>
        <v>SEC</v>
      </c>
      <c r="AB7" s="30" t="str">
        <f t="shared" si="10"/>
        <v>BC</v>
      </c>
      <c r="AC7" s="29" t="str">
        <f t="shared" si="11"/>
        <v>News</v>
      </c>
      <c r="AD7" s="30" t="str">
        <f t="shared" si="12"/>
        <v>News</v>
      </c>
      <c r="AE7" s="29" t="str">
        <f t="shared" si="13"/>
        <v>News</v>
      </c>
      <c r="AF7" s="29" t="str">
        <f t="shared" si="14"/>
        <v>News</v>
      </c>
      <c r="AG7" s="29" t="str">
        <f t="shared" si="15"/>
        <v>News</v>
      </c>
      <c r="AH7" s="30" t="str">
        <f t="shared" si="1"/>
        <v>News</v>
      </c>
      <c r="AI7" s="30" t="str">
        <f t="shared" si="16"/>
        <v>OC</v>
      </c>
      <c r="AJ7" s="30" t="str">
        <f t="shared" si="17"/>
        <v>WW</v>
      </c>
      <c r="AK7" s="30" t="str">
        <f t="shared" si="18"/>
        <v>FIN</v>
      </c>
      <c r="AL7" s="30" t="str">
        <f t="shared" si="2"/>
        <v>OI</v>
      </c>
      <c r="AM7" s="30" t="str">
        <f t="shared" si="19"/>
        <v>IB</v>
      </c>
      <c r="AN7" s="30" t="str">
        <f t="shared" si="3"/>
        <v>SI</v>
      </c>
      <c r="AO7" s="30" t="str">
        <f t="shared" si="4"/>
        <v>SS</v>
      </c>
      <c r="AP7" s="45" t="str">
        <f t="shared" si="5"/>
        <v>ROIC</v>
      </c>
      <c r="AQ7" s="30" t="str">
        <f t="shared" si="6"/>
        <v>DR</v>
      </c>
      <c r="AR7" s="46" t="str">
        <f t="shared" si="7"/>
        <v>SOH</v>
      </c>
    </row>
    <row r="8" spans="1:44" x14ac:dyDescent="0.2">
      <c r="A8" s="10" t="s">
        <v>962</v>
      </c>
      <c r="B8" s="10" t="s">
        <v>963</v>
      </c>
      <c r="C8" s="12" t="s">
        <v>964</v>
      </c>
      <c r="D8" s="14" t="e" vm="272">
        <v>#VALUE!</v>
      </c>
      <c r="E8" s="32" t="str">
        <f t="shared" si="8"/>
        <v>Link</v>
      </c>
      <c r="F8" s="12" t="s">
        <v>965</v>
      </c>
      <c r="G8" s="28" cm="1">
        <f t="array" ref="G8">_FV(D8,"Market cap",TRUE)/1000000000</f>
        <v>1.216922756</v>
      </c>
      <c r="H8" s="11" cm="1">
        <f t="array" ref="H8">_FV(D8,"Price")</f>
        <v>35.979999999999997</v>
      </c>
      <c r="I8" s="11" t="s">
        <v>47</v>
      </c>
      <c r="J8" s="35" cm="1">
        <f t="array" ref="J8">_FV(D8,"Shares outstanding",TRUE)/1000000</f>
        <v>33.822200000000002</v>
      </c>
      <c r="K8" s="11">
        <v>16.32</v>
      </c>
      <c r="L8" s="89">
        <v>3.9800000000000002E-2</v>
      </c>
      <c r="M8" s="25" t="s">
        <v>14308</v>
      </c>
      <c r="N8" s="53" t="s">
        <v>15049</v>
      </c>
      <c r="O8" s="53" t="s">
        <v>15050</v>
      </c>
      <c r="P8" s="53">
        <v>388.2</v>
      </c>
      <c r="Q8" s="53" t="s">
        <v>15051</v>
      </c>
      <c r="R8" s="53" t="s">
        <v>15052</v>
      </c>
      <c r="S8" s="135" t="s">
        <v>15053</v>
      </c>
      <c r="T8" s="11" t="s">
        <v>59</v>
      </c>
      <c r="U8" s="11">
        <v>13.15</v>
      </c>
      <c r="V8" s="65" cm="1">
        <f t="array" ref="V8">(H8-(_FV(D8,"52 week high",TRUE)))/(_FV(D8,"52 week high",TRUE))</f>
        <v>-3.047935716265074E-3</v>
      </c>
      <c r="W8" s="65" cm="1">
        <f t="array" ref="W8">(H8-(_FV(D8,"52 week low",TRUE)))/(_FV(D8,"52 week low",TRUE))</f>
        <v>2.1124567474048437</v>
      </c>
      <c r="Y8" s="30" t="str">
        <f t="shared" si="9"/>
        <v>Twitter</v>
      </c>
      <c r="Z8" s="30" t="str">
        <f t="shared" si="0"/>
        <v>Twitter</v>
      </c>
      <c r="AA8" s="29" t="str">
        <f>HYPERLINK(_xlfn.CONCAT("https://www.sec.gov/edgar/browse/?CIK=",(_xlfn.XLOOKUP(A8,CIK!$A$1:$A$99999,CIK!$B$1:$B$99999,,0))),"SEC")</f>
        <v>SEC</v>
      </c>
      <c r="AB8" s="30" t="str">
        <f t="shared" si="10"/>
        <v>BC</v>
      </c>
      <c r="AC8" s="29" t="str">
        <f t="shared" si="11"/>
        <v>News</v>
      </c>
      <c r="AD8" s="30" t="str">
        <f t="shared" si="12"/>
        <v>News</v>
      </c>
      <c r="AE8" s="29" t="str">
        <f t="shared" si="13"/>
        <v>News</v>
      </c>
      <c r="AF8" s="29" t="str">
        <f t="shared" si="14"/>
        <v>News</v>
      </c>
      <c r="AG8" s="29" t="str">
        <f t="shared" si="15"/>
        <v>News</v>
      </c>
      <c r="AH8" s="30" t="str">
        <f t="shared" si="1"/>
        <v>News</v>
      </c>
      <c r="AI8" s="30" t="str">
        <f t="shared" si="16"/>
        <v>OC</v>
      </c>
      <c r="AJ8" s="30" t="str">
        <f t="shared" si="17"/>
        <v>WW</v>
      </c>
      <c r="AK8" s="30" t="str">
        <f t="shared" si="18"/>
        <v>FIN</v>
      </c>
      <c r="AL8" s="30" t="str">
        <f t="shared" si="2"/>
        <v>OI</v>
      </c>
      <c r="AM8" s="30" t="str">
        <f t="shared" si="19"/>
        <v>IB</v>
      </c>
      <c r="AN8" s="30" t="str">
        <f t="shared" si="3"/>
        <v>SI</v>
      </c>
      <c r="AO8" s="30" t="str">
        <f t="shared" si="4"/>
        <v>SS</v>
      </c>
      <c r="AP8" s="45" t="str">
        <f t="shared" si="5"/>
        <v>ROIC</v>
      </c>
      <c r="AQ8" s="30" t="str">
        <f t="shared" si="6"/>
        <v>DR</v>
      </c>
      <c r="AR8" s="46" t="str">
        <f t="shared" si="7"/>
        <v>SOH</v>
      </c>
    </row>
    <row r="9" spans="1:44" x14ac:dyDescent="0.2">
      <c r="A9" s="10" t="s">
        <v>922</v>
      </c>
      <c r="B9" s="10" t="s">
        <v>923</v>
      </c>
      <c r="C9" s="12" t="s">
        <v>924</v>
      </c>
      <c r="D9" s="16" t="e" vm="273">
        <v>#VALUE!</v>
      </c>
      <c r="E9" s="32" t="str">
        <f t="shared" si="8"/>
        <v>Link</v>
      </c>
      <c r="F9" s="12" t="s">
        <v>925</v>
      </c>
      <c r="G9" s="28" cm="1">
        <f t="array" ref="G9">_FV(D9,"Market cap",TRUE)/1000000000</f>
        <v>1.181635</v>
      </c>
      <c r="H9" s="11" cm="1">
        <f t="array" ref="H9">_FV(D9,"Price")</f>
        <v>30.65</v>
      </c>
      <c r="I9" s="11" t="s">
        <v>47</v>
      </c>
      <c r="J9" s="35" cm="1">
        <f t="array" ref="J9">_FV(D9,"Shares outstanding",TRUE)/1000000</f>
        <v>38.552520000000001</v>
      </c>
      <c r="K9" s="11">
        <v>23.72</v>
      </c>
      <c r="L9" s="11">
        <v>0.17069999999999999</v>
      </c>
      <c r="M9" s="25" t="s">
        <v>14150</v>
      </c>
      <c r="N9" s="53" t="s">
        <v>14989</v>
      </c>
      <c r="O9" s="53" t="s">
        <v>14990</v>
      </c>
      <c r="P9" s="53">
        <v>41.63</v>
      </c>
      <c r="Q9" s="53" t="s">
        <v>14991</v>
      </c>
      <c r="R9" s="53" t="s">
        <v>14992</v>
      </c>
      <c r="S9" s="135" t="s">
        <v>14848</v>
      </c>
      <c r="T9" s="11" t="s">
        <v>14558</v>
      </c>
      <c r="U9" s="11">
        <v>20.58</v>
      </c>
      <c r="V9" s="65" cm="1">
        <f t="array" ref="V9">(H9-(_FV(D9,"52 week high",TRUE)))/(_FV(D9,"52 week high",TRUE))</f>
        <v>-0.35690306336550565</v>
      </c>
      <c r="W9" s="65" cm="1">
        <f t="array" ref="W9">(H9-(_FV(D9,"52 week low",TRUE)))/(_FV(D9,"52 week low",TRUE))</f>
        <v>0.59386375455018192</v>
      </c>
      <c r="Y9" s="30" t="str">
        <f t="shared" si="9"/>
        <v>Twitter</v>
      </c>
      <c r="Z9" s="30" t="str">
        <f t="shared" si="0"/>
        <v>Twitter</v>
      </c>
      <c r="AA9" s="29" t="str">
        <f>HYPERLINK(_xlfn.CONCAT("https://www.sec.gov/edgar/browse/?CIK=",(_xlfn.XLOOKUP(A9,CIK!$A$1:$A$99999,CIK!$B$1:$B$99999,,0))),"SEC")</f>
        <v>SEC</v>
      </c>
      <c r="AB9" s="30" t="str">
        <f t="shared" si="10"/>
        <v>BC</v>
      </c>
      <c r="AC9" s="29" t="str">
        <f t="shared" si="11"/>
        <v>News</v>
      </c>
      <c r="AD9" s="30" t="str">
        <f t="shared" si="12"/>
        <v>News</v>
      </c>
      <c r="AE9" s="29" t="str">
        <f t="shared" si="13"/>
        <v>News</v>
      </c>
      <c r="AF9" s="29" t="str">
        <f t="shared" si="14"/>
        <v>News</v>
      </c>
      <c r="AG9" s="29" t="str">
        <f t="shared" si="15"/>
        <v>News</v>
      </c>
      <c r="AH9" s="30" t="str">
        <f t="shared" si="1"/>
        <v>News</v>
      </c>
      <c r="AI9" s="30" t="str">
        <f t="shared" si="16"/>
        <v>OC</v>
      </c>
      <c r="AJ9" s="30" t="str">
        <f t="shared" si="17"/>
        <v>WW</v>
      </c>
      <c r="AK9" s="30" t="str">
        <f t="shared" si="18"/>
        <v>FIN</v>
      </c>
      <c r="AL9" s="30" t="str">
        <f t="shared" si="2"/>
        <v>OI</v>
      </c>
      <c r="AM9" s="30" t="str">
        <f t="shared" si="19"/>
        <v>IB</v>
      </c>
      <c r="AN9" s="30" t="str">
        <f t="shared" si="3"/>
        <v>SI</v>
      </c>
      <c r="AO9" s="30" t="str">
        <f t="shared" si="4"/>
        <v>SS</v>
      </c>
      <c r="AP9" s="45" t="str">
        <f t="shared" si="5"/>
        <v>ROIC</v>
      </c>
      <c r="AQ9" s="30" t="str">
        <f t="shared" si="6"/>
        <v>DR</v>
      </c>
      <c r="AR9" s="46" t="str">
        <f t="shared" si="7"/>
        <v>SOH</v>
      </c>
    </row>
    <row r="10" spans="1:44" x14ac:dyDescent="0.2">
      <c r="A10" s="10" t="s">
        <v>918</v>
      </c>
      <c r="B10" s="10" t="s">
        <v>919</v>
      </c>
      <c r="C10" s="12" t="s">
        <v>920</v>
      </c>
      <c r="D10" s="16" t="e" vm="274">
        <v>#VALUE!</v>
      </c>
      <c r="E10" s="32" t="str">
        <f t="shared" si="8"/>
        <v>Link</v>
      </c>
      <c r="F10" s="12" t="s">
        <v>921</v>
      </c>
      <c r="G10" s="28" cm="1">
        <f t="array" ref="G10">_FV(D10,"Market cap",TRUE)/1000000000</f>
        <v>1.1102749999999999</v>
      </c>
      <c r="H10" s="11" cm="1">
        <f t="array" ref="H10">_FV(D10,"Price")</f>
        <v>16.649999999999999</v>
      </c>
      <c r="I10" s="11" t="s">
        <v>47</v>
      </c>
      <c r="J10" s="35" cm="1">
        <f t="array" ref="J10">_FV(D10,"Shares outstanding",TRUE)/1000000</f>
        <v>66.683189999999996</v>
      </c>
      <c r="K10" s="11">
        <v>43.71</v>
      </c>
      <c r="L10" s="11">
        <v>4.1399999999999999E-2</v>
      </c>
      <c r="M10" s="25" t="s">
        <v>13903</v>
      </c>
      <c r="N10" s="53" t="s">
        <v>14985</v>
      </c>
      <c r="O10" s="53" t="s">
        <v>14986</v>
      </c>
      <c r="P10" s="53">
        <v>92.03</v>
      </c>
      <c r="Q10" s="53" t="s">
        <v>14987</v>
      </c>
      <c r="R10" s="53" t="s">
        <v>14988</v>
      </c>
      <c r="S10" s="135" t="s">
        <v>14848</v>
      </c>
      <c r="T10" s="11" t="s">
        <v>14557</v>
      </c>
      <c r="U10" s="11">
        <v>12.97</v>
      </c>
      <c r="V10" s="65" cm="1">
        <f t="array" ref="V10">(H10-(_FV(D10,"52 week high",TRUE)))/(_FV(D10,"52 week high",TRUE))</f>
        <v>-0.12175669759419371</v>
      </c>
      <c r="W10" s="65" cm="1">
        <f t="array" ref="W10">(H10-(_FV(D10,"52 week low",TRUE)))/(_FV(D10,"52 week low",TRUE))</f>
        <v>0.79805615550755926</v>
      </c>
      <c r="Y10" s="30" t="str">
        <f t="shared" si="9"/>
        <v>Twitter</v>
      </c>
      <c r="Z10" s="30" t="str">
        <f t="shared" si="0"/>
        <v>Twitter</v>
      </c>
      <c r="AA10" s="29" t="str">
        <f>HYPERLINK(_xlfn.CONCAT("https://www.sec.gov/edgar/browse/?CIK=",(_xlfn.XLOOKUP(A10,CIK!$A$1:$A$99999,CIK!$B$1:$B$99999,,0))),"SEC")</f>
        <v>SEC</v>
      </c>
      <c r="AB10" s="30" t="str">
        <f t="shared" si="10"/>
        <v>BC</v>
      </c>
      <c r="AC10" s="29" t="str">
        <f t="shared" si="11"/>
        <v>News</v>
      </c>
      <c r="AD10" s="30" t="str">
        <f t="shared" si="12"/>
        <v>News</v>
      </c>
      <c r="AE10" s="29" t="str">
        <f t="shared" si="13"/>
        <v>News</v>
      </c>
      <c r="AF10" s="29" t="str">
        <f t="shared" si="14"/>
        <v>News</v>
      </c>
      <c r="AG10" s="29" t="str">
        <f t="shared" si="15"/>
        <v>News</v>
      </c>
      <c r="AH10" s="30" t="str">
        <f t="shared" si="1"/>
        <v>News</v>
      </c>
      <c r="AI10" s="30" t="str">
        <f t="shared" si="16"/>
        <v>OC</v>
      </c>
      <c r="AJ10" s="30" t="str">
        <f t="shared" si="17"/>
        <v>WW</v>
      </c>
      <c r="AK10" s="30" t="str">
        <f t="shared" si="18"/>
        <v>FIN</v>
      </c>
      <c r="AL10" s="30" t="str">
        <f t="shared" si="2"/>
        <v>OI</v>
      </c>
      <c r="AM10" s="30" t="str">
        <f t="shared" si="19"/>
        <v>IB</v>
      </c>
      <c r="AN10" s="30" t="str">
        <f t="shared" si="3"/>
        <v>SI</v>
      </c>
      <c r="AO10" s="30" t="str">
        <f t="shared" si="4"/>
        <v>SS</v>
      </c>
      <c r="AP10" s="45" t="str">
        <f t="shared" si="5"/>
        <v>ROIC</v>
      </c>
      <c r="AQ10" s="30" t="str">
        <f t="shared" si="6"/>
        <v>DR</v>
      </c>
      <c r="AR10" s="46" t="str">
        <f t="shared" si="7"/>
        <v>SOH</v>
      </c>
    </row>
    <row r="11" spans="1:44" x14ac:dyDescent="0.2">
      <c r="A11" s="10" t="s">
        <v>930</v>
      </c>
      <c r="B11" s="10" t="s">
        <v>931</v>
      </c>
      <c r="C11" s="12" t="s">
        <v>932</v>
      </c>
      <c r="D11" s="16" t="e" vm="275">
        <v>#VALUE!</v>
      </c>
      <c r="E11" s="32" t="str">
        <f t="shared" si="8"/>
        <v>Link</v>
      </c>
      <c r="F11" s="12" t="s">
        <v>933</v>
      </c>
      <c r="G11" s="28" cm="1">
        <f t="array" ref="G11">_FV(D11,"Market cap",TRUE)/1000000000</f>
        <v>1.097574</v>
      </c>
      <c r="H11" s="11" cm="1">
        <f t="array" ref="H11">_FV(D11,"Price")</f>
        <v>22.51</v>
      </c>
      <c r="I11" s="11" t="s">
        <v>47</v>
      </c>
      <c r="J11" s="35" cm="1">
        <f t="array" ref="J11">_FV(D11,"Shares outstanding",TRUE)/1000000</f>
        <v>48.759419999999999</v>
      </c>
      <c r="K11" s="11">
        <v>33.33</v>
      </c>
      <c r="L11" s="11">
        <v>8.5199999999999998E-2</v>
      </c>
      <c r="M11" s="25" t="s">
        <v>14193</v>
      </c>
      <c r="N11" s="53" t="s">
        <v>14997</v>
      </c>
      <c r="O11" s="53" t="s">
        <v>14998</v>
      </c>
      <c r="P11" s="53">
        <v>55.26</v>
      </c>
      <c r="Q11" s="53" t="s">
        <v>14999</v>
      </c>
      <c r="R11" s="53" t="s">
        <v>15000</v>
      </c>
      <c r="S11" s="135" t="s">
        <v>14848</v>
      </c>
      <c r="T11" s="11" t="s">
        <v>14559</v>
      </c>
      <c r="U11" s="11">
        <v>13.99</v>
      </c>
      <c r="V11" s="65" cm="1">
        <f t="array" ref="V11">(H11-(_FV(D11,"52 week high",TRUE)))/(_FV(D11,"52 week high",TRUE))</f>
        <v>-0.14247619047619042</v>
      </c>
      <c r="W11" s="65" cm="1">
        <f t="array" ref="W11">(H11-(_FV(D11,"52 week low",TRUE)))/(_FV(D11,"52 week low",TRUE))</f>
        <v>4.6771752837326614</v>
      </c>
      <c r="Y11" s="30" t="str">
        <f t="shared" si="9"/>
        <v>Twitter</v>
      </c>
      <c r="Z11" s="30" t="str">
        <f t="shared" si="0"/>
        <v>Twitter</v>
      </c>
      <c r="AA11" s="29" t="str">
        <f>HYPERLINK(_xlfn.CONCAT("https://www.sec.gov/edgar/browse/?CIK=",(_xlfn.XLOOKUP(A11,CIK!$A$1:$A$99999,CIK!$B$1:$B$99999,,0))),"SEC")</f>
        <v>SEC</v>
      </c>
      <c r="AB11" s="30" t="str">
        <f t="shared" si="10"/>
        <v>BC</v>
      </c>
      <c r="AC11" s="29" t="str">
        <f t="shared" si="11"/>
        <v>News</v>
      </c>
      <c r="AD11" s="30" t="str">
        <f t="shared" si="12"/>
        <v>News</v>
      </c>
      <c r="AE11" s="29" t="str">
        <f t="shared" si="13"/>
        <v>News</v>
      </c>
      <c r="AF11" s="29" t="str">
        <f t="shared" si="14"/>
        <v>News</v>
      </c>
      <c r="AG11" s="29" t="str">
        <f t="shared" si="15"/>
        <v>News</v>
      </c>
      <c r="AH11" s="30" t="str">
        <f t="shared" si="1"/>
        <v>News</v>
      </c>
      <c r="AI11" s="30" t="str">
        <f t="shared" si="16"/>
        <v>OC</v>
      </c>
      <c r="AJ11" s="30" t="str">
        <f t="shared" si="17"/>
        <v>WW</v>
      </c>
      <c r="AK11" s="30" t="str">
        <f t="shared" si="18"/>
        <v>FIN</v>
      </c>
      <c r="AL11" s="30" t="str">
        <f t="shared" si="2"/>
        <v>OI</v>
      </c>
      <c r="AM11" s="30" t="str">
        <f t="shared" si="19"/>
        <v>IB</v>
      </c>
      <c r="AN11" s="30" t="str">
        <f t="shared" si="3"/>
        <v>SI</v>
      </c>
      <c r="AO11" s="30" t="str">
        <f t="shared" si="4"/>
        <v>SS</v>
      </c>
      <c r="AP11" s="45" t="str">
        <f t="shared" si="5"/>
        <v>ROIC</v>
      </c>
      <c r="AQ11" s="30" t="str">
        <f t="shared" si="6"/>
        <v>DR</v>
      </c>
      <c r="AR11" s="46" t="str">
        <f t="shared" si="7"/>
        <v>SOH</v>
      </c>
    </row>
    <row r="12" spans="1:44" x14ac:dyDescent="0.2">
      <c r="A12" s="10" t="s">
        <v>914</v>
      </c>
      <c r="B12" s="10" t="s">
        <v>915</v>
      </c>
      <c r="C12" s="12" t="s">
        <v>916</v>
      </c>
      <c r="D12" s="16" t="e" vm="276">
        <v>#VALUE!</v>
      </c>
      <c r="E12" s="32" t="str">
        <f t="shared" si="8"/>
        <v>Link</v>
      </c>
      <c r="F12" s="12" t="s">
        <v>917</v>
      </c>
      <c r="G12" s="28" cm="1">
        <f t="array" ref="G12">_FV(D12,"Market cap",TRUE)/1000000000</f>
        <v>0.98946780000000001</v>
      </c>
      <c r="H12" s="11" cm="1">
        <f t="array" ref="H12">_FV(D12,"Price")</f>
        <v>16.239999999999998</v>
      </c>
      <c r="I12" s="11" t="s">
        <v>47</v>
      </c>
      <c r="J12" s="35" cm="1">
        <f t="array" ref="J12">_FV(D12,"Shares outstanding",TRUE)/1000000</f>
        <v>60.927819999999997</v>
      </c>
      <c r="K12" s="11">
        <v>46.52</v>
      </c>
      <c r="L12" s="11">
        <v>0.26050000000000001</v>
      </c>
      <c r="M12" s="25" t="s">
        <v>14181</v>
      </c>
      <c r="N12" s="53" t="s">
        <v>14981</v>
      </c>
      <c r="O12" s="53" t="s">
        <v>14982</v>
      </c>
      <c r="P12" s="53">
        <v>17.97</v>
      </c>
      <c r="Q12" s="53" t="s">
        <v>14983</v>
      </c>
      <c r="R12" s="53" t="s">
        <v>14984</v>
      </c>
      <c r="S12" s="135" t="s">
        <v>14848</v>
      </c>
      <c r="T12" s="11" t="s">
        <v>14556</v>
      </c>
      <c r="U12" s="11">
        <v>13.39</v>
      </c>
      <c r="V12" s="65" cm="1">
        <f t="array" ref="V12">(H12-(_FV(D12,"52 week high",TRUE)))/(_FV(D12,"52 week high",TRUE))</f>
        <v>-0.40729927007299271</v>
      </c>
      <c r="W12" s="65" cm="1">
        <f t="array" ref="W12">(H12-(_FV(D12,"52 week low",TRUE)))/(_FV(D12,"52 week low",TRUE))</f>
        <v>0.26775956284152991</v>
      </c>
      <c r="Y12" s="30" t="str">
        <f t="shared" si="9"/>
        <v>Twitter</v>
      </c>
      <c r="Z12" s="30" t="str">
        <f t="shared" si="0"/>
        <v>Twitter</v>
      </c>
      <c r="AA12" s="29" t="str">
        <f>HYPERLINK(_xlfn.CONCAT("https://www.sec.gov/edgar/browse/?CIK=",(_xlfn.XLOOKUP(A12,CIK!$A$1:$A$99999,CIK!$B$1:$B$99999,,0))),"SEC")</f>
        <v>SEC</v>
      </c>
      <c r="AB12" s="30" t="str">
        <f t="shared" si="10"/>
        <v>BC</v>
      </c>
      <c r="AC12" s="29" t="str">
        <f t="shared" si="11"/>
        <v>News</v>
      </c>
      <c r="AD12" s="30" t="str">
        <f t="shared" si="12"/>
        <v>News</v>
      </c>
      <c r="AE12" s="29" t="str">
        <f t="shared" si="13"/>
        <v>News</v>
      </c>
      <c r="AF12" s="29" t="str">
        <f t="shared" si="14"/>
        <v>News</v>
      </c>
      <c r="AG12" s="29" t="str">
        <f t="shared" si="15"/>
        <v>News</v>
      </c>
      <c r="AH12" s="30" t="str">
        <f t="shared" si="1"/>
        <v>News</v>
      </c>
      <c r="AI12" s="30" t="str">
        <f t="shared" si="16"/>
        <v>OC</v>
      </c>
      <c r="AJ12" s="30" t="str">
        <f t="shared" si="17"/>
        <v>WW</v>
      </c>
      <c r="AK12" s="30" t="str">
        <f t="shared" si="18"/>
        <v>FIN</v>
      </c>
      <c r="AL12" s="30" t="str">
        <f t="shared" si="2"/>
        <v>OI</v>
      </c>
      <c r="AM12" s="30" t="str">
        <f t="shared" si="19"/>
        <v>IB</v>
      </c>
      <c r="AN12" s="30" t="str">
        <f t="shared" si="3"/>
        <v>SI</v>
      </c>
      <c r="AO12" s="30" t="str">
        <f t="shared" si="4"/>
        <v>SS</v>
      </c>
      <c r="AP12" s="45" t="str">
        <f t="shared" si="5"/>
        <v>ROIC</v>
      </c>
      <c r="AQ12" s="30" t="str">
        <f t="shared" si="6"/>
        <v>DR</v>
      </c>
      <c r="AR12" s="46" t="str">
        <f t="shared" si="7"/>
        <v>SOH</v>
      </c>
    </row>
    <row r="13" spans="1:44" x14ac:dyDescent="0.2">
      <c r="A13" s="93" t="s">
        <v>946</v>
      </c>
      <c r="B13" s="93" t="s">
        <v>947</v>
      </c>
      <c r="C13" s="12" t="s">
        <v>948</v>
      </c>
      <c r="D13" s="16" t="e" vm="277">
        <v>#VALUE!</v>
      </c>
      <c r="E13" s="32" t="str">
        <f t="shared" si="8"/>
        <v>Link</v>
      </c>
      <c r="F13" s="12" t="s">
        <v>949</v>
      </c>
      <c r="G13" s="28" cm="1">
        <f t="array" ref="G13">_FV(D13,"Market cap",TRUE)/1000000000</f>
        <v>0.9010399</v>
      </c>
      <c r="H13" s="11" cm="1">
        <f t="array" ref="H13">_FV(D13,"Price")</f>
        <v>33.47</v>
      </c>
      <c r="I13" s="11" t="s">
        <v>47</v>
      </c>
      <c r="J13" s="35" cm="1">
        <f t="array" ref="J13">_FV(D13,"Shares outstanding",TRUE)/1000000</f>
        <v>27.856629999999999</v>
      </c>
      <c r="K13" s="11">
        <v>15.92</v>
      </c>
      <c r="L13" s="11" t="s">
        <v>59</v>
      </c>
      <c r="M13" s="25" t="s">
        <v>14355</v>
      </c>
      <c r="N13" s="53" t="s">
        <v>14869</v>
      </c>
      <c r="O13" s="53" t="s">
        <v>15001</v>
      </c>
      <c r="P13" s="53" t="s">
        <v>14848</v>
      </c>
      <c r="Q13" s="53" t="s">
        <v>15002</v>
      </c>
      <c r="R13" s="53" t="s">
        <v>15003</v>
      </c>
      <c r="S13" s="135" t="s">
        <v>14848</v>
      </c>
      <c r="T13" s="11" t="s">
        <v>14560</v>
      </c>
      <c r="U13" s="11">
        <v>2.54</v>
      </c>
      <c r="V13" s="65" cm="1">
        <f t="array" ref="V13">(H13-(_FV(D13,"52 week high",TRUE)))/(_FV(D13,"52 week high",TRUE))</f>
        <v>-0.23181087904521464</v>
      </c>
      <c r="W13" s="65" cm="1">
        <f t="array" ref="W13">(H13-(_FV(D13,"52 week low",TRUE)))/(_FV(D13,"52 week low",TRUE))</f>
        <v>0.84407713498622594</v>
      </c>
      <c r="Y13" s="30" t="str">
        <f t="shared" si="9"/>
        <v>Twitter</v>
      </c>
      <c r="Z13" s="30" t="str">
        <f t="shared" si="0"/>
        <v>Twitter</v>
      </c>
      <c r="AA13" s="29" t="str">
        <f>HYPERLINK(_xlfn.CONCAT("https://www.sec.gov/edgar/browse/?CIK=",(_xlfn.XLOOKUP(A13,CIK!$A$1:$A$99999,CIK!$B$1:$B$99999,,0))),"SEC")</f>
        <v>SEC</v>
      </c>
      <c r="AB13" s="30" t="str">
        <f t="shared" si="10"/>
        <v>BC</v>
      </c>
      <c r="AC13" s="29" t="str">
        <f t="shared" si="11"/>
        <v>News</v>
      </c>
      <c r="AD13" s="30" t="str">
        <f t="shared" si="12"/>
        <v>News</v>
      </c>
      <c r="AE13" s="29" t="str">
        <f t="shared" si="13"/>
        <v>News</v>
      </c>
      <c r="AF13" s="29" t="str">
        <f t="shared" si="14"/>
        <v>News</v>
      </c>
      <c r="AG13" s="29" t="str">
        <f t="shared" si="15"/>
        <v>News</v>
      </c>
      <c r="AH13" s="30" t="str">
        <f t="shared" si="1"/>
        <v>News</v>
      </c>
      <c r="AI13" s="30" t="str">
        <f t="shared" si="16"/>
        <v>OC</v>
      </c>
      <c r="AJ13" s="30" t="str">
        <f t="shared" si="17"/>
        <v>WW</v>
      </c>
      <c r="AK13" s="30" t="str">
        <f t="shared" si="18"/>
        <v>FIN</v>
      </c>
      <c r="AL13" s="30" t="str">
        <f t="shared" si="2"/>
        <v>OI</v>
      </c>
      <c r="AM13" s="30" t="str">
        <f t="shared" si="19"/>
        <v>IB</v>
      </c>
      <c r="AN13" s="30" t="str">
        <f t="shared" si="3"/>
        <v>SI</v>
      </c>
      <c r="AO13" s="30" t="str">
        <f t="shared" si="4"/>
        <v>SS</v>
      </c>
      <c r="AP13" s="45" t="str">
        <f t="shared" si="5"/>
        <v>ROIC</v>
      </c>
      <c r="AQ13" s="30" t="str">
        <f t="shared" si="6"/>
        <v>DR</v>
      </c>
      <c r="AR13" s="46" t="str">
        <f t="shared" si="7"/>
        <v>SOH</v>
      </c>
    </row>
    <row r="14" spans="1:44" x14ac:dyDescent="0.2">
      <c r="A14" s="93" t="s">
        <v>906</v>
      </c>
      <c r="B14" s="93" t="s">
        <v>907</v>
      </c>
      <c r="C14" s="12" t="s">
        <v>908</v>
      </c>
      <c r="D14" s="16" t="e" vm="278">
        <v>#VALUE!</v>
      </c>
      <c r="E14" s="32" t="str">
        <f t="shared" si="8"/>
        <v>Link</v>
      </c>
      <c r="F14" s="12" t="s">
        <v>909</v>
      </c>
      <c r="G14" s="28" cm="1">
        <f t="array" ref="G14">_FV(D14,"Market cap",TRUE)/1000000000</f>
        <v>1.1837759999999999</v>
      </c>
      <c r="H14" s="11" cm="1">
        <f t="array" ref="H14">_FV(D14,"Price")</f>
        <v>8.33</v>
      </c>
      <c r="I14" s="11" t="s">
        <v>47</v>
      </c>
      <c r="J14" s="35" cm="1">
        <f t="array" ref="J14">_FV(D14,"Shares outstanding",TRUE)/1000000</f>
        <v>142.11000000000001</v>
      </c>
      <c r="K14" s="11">
        <v>130.59</v>
      </c>
      <c r="L14" s="11">
        <v>5.9299999999999999E-2</v>
      </c>
      <c r="M14" s="25" t="e">
        <v>#N/A</v>
      </c>
      <c r="N14" s="53" t="e">
        <v>#N/A</v>
      </c>
      <c r="O14" s="53" t="e">
        <v>#N/A</v>
      </c>
      <c r="P14" s="53" t="e">
        <v>#N/A</v>
      </c>
      <c r="Q14" s="53" t="e">
        <v>#N/A</v>
      </c>
      <c r="R14" s="53" t="e">
        <v>#N/A</v>
      </c>
      <c r="S14" s="135" t="e">
        <v>#N/A</v>
      </c>
      <c r="T14" s="11" t="s">
        <v>2359</v>
      </c>
      <c r="U14" s="11">
        <v>11.01</v>
      </c>
      <c r="V14" s="65" cm="1">
        <f t="array" ref="V14">(H14-(_FV(D14,"52 week high",TRUE)))/(_FV(D14,"52 week high",TRUE))</f>
        <v>-0.59316636711729309</v>
      </c>
      <c r="W14" s="65" cm="1">
        <f t="array" ref="W14">(H14-(_FV(D14,"52 week low",TRUE)))/(_FV(D14,"52 week low",TRUE))</f>
        <v>1.0466830466830466</v>
      </c>
      <c r="Y14" s="30" t="str">
        <f t="shared" si="9"/>
        <v>Twitter</v>
      </c>
      <c r="Z14" s="30" t="str">
        <f t="shared" si="0"/>
        <v>Twitter</v>
      </c>
      <c r="AA14" s="29" t="str">
        <f>HYPERLINK(_xlfn.CONCAT("https://www.sec.gov/edgar/browse/?CIK=",(_xlfn.XLOOKUP(A14,CIK!$A$1:$A$99999,CIK!$B$1:$B$99999,,0))),"SEC")</f>
        <v>SEC</v>
      </c>
      <c r="AB14" s="30" t="str">
        <f t="shared" si="10"/>
        <v>BC</v>
      </c>
      <c r="AC14" s="29" t="str">
        <f t="shared" si="11"/>
        <v>News</v>
      </c>
      <c r="AD14" s="30" t="str">
        <f t="shared" si="12"/>
        <v>News</v>
      </c>
      <c r="AE14" s="29" t="str">
        <f t="shared" si="13"/>
        <v>News</v>
      </c>
      <c r="AF14" s="29" t="str">
        <f t="shared" si="14"/>
        <v>News</v>
      </c>
      <c r="AG14" s="29" t="str">
        <f t="shared" si="15"/>
        <v>News</v>
      </c>
      <c r="AH14" s="30" t="str">
        <f t="shared" si="1"/>
        <v>News</v>
      </c>
      <c r="AI14" s="30" t="str">
        <f t="shared" si="16"/>
        <v>OC</v>
      </c>
      <c r="AJ14" s="30" t="str">
        <f t="shared" si="17"/>
        <v>WW</v>
      </c>
      <c r="AK14" s="30" t="str">
        <f t="shared" si="18"/>
        <v>FIN</v>
      </c>
      <c r="AL14" s="30" t="str">
        <f t="shared" si="2"/>
        <v>OI</v>
      </c>
      <c r="AM14" s="30" t="str">
        <f t="shared" si="19"/>
        <v>IB</v>
      </c>
      <c r="AN14" s="30" t="str">
        <f t="shared" si="3"/>
        <v>SI</v>
      </c>
      <c r="AO14" s="30" t="str">
        <f t="shared" si="4"/>
        <v>SS</v>
      </c>
      <c r="AP14" s="45" t="str">
        <f t="shared" si="5"/>
        <v>ROIC</v>
      </c>
      <c r="AQ14" s="30" t="str">
        <f t="shared" si="6"/>
        <v>DR</v>
      </c>
      <c r="AR14" s="46" t="str">
        <f t="shared" si="7"/>
        <v>SOH</v>
      </c>
    </row>
    <row r="15" spans="1:44" x14ac:dyDescent="0.2">
      <c r="A15" s="10" t="s">
        <v>958</v>
      </c>
      <c r="B15" s="10" t="s">
        <v>959</v>
      </c>
      <c r="C15" s="12" t="s">
        <v>960</v>
      </c>
      <c r="D15" s="14" t="e" vm="279">
        <v>#VALUE!</v>
      </c>
      <c r="E15" s="32" t="str">
        <f t="shared" si="8"/>
        <v>Link</v>
      </c>
      <c r="F15" s="12" t="s">
        <v>961</v>
      </c>
      <c r="G15" s="28" cm="1">
        <f t="array" ref="G15">_FV(D15,"Market cap",TRUE)/1000000000</f>
        <v>0.71079079999999994</v>
      </c>
      <c r="H15" s="11" cm="1">
        <f t="array" ref="H15">_FV(D15,"Price")</f>
        <v>25</v>
      </c>
      <c r="I15" s="11" t="s">
        <v>47</v>
      </c>
      <c r="J15" s="35" cm="1">
        <f t="array" ref="J15">_FV(D15,"Shares outstanding",TRUE)/1000000</f>
        <v>28.431629999999998</v>
      </c>
      <c r="K15" s="11">
        <v>14.2</v>
      </c>
      <c r="L15" s="89">
        <v>0.2742</v>
      </c>
      <c r="M15" s="25" t="s">
        <v>14054</v>
      </c>
      <c r="N15" s="53" t="s">
        <v>15018</v>
      </c>
      <c r="O15" s="53" t="s">
        <v>15019</v>
      </c>
      <c r="P15" s="53">
        <v>71.709999999999994</v>
      </c>
      <c r="Q15" s="53" t="s">
        <v>15020</v>
      </c>
      <c r="R15" s="53" t="s">
        <v>15021</v>
      </c>
      <c r="S15" s="135" t="s">
        <v>14848</v>
      </c>
      <c r="T15" s="11" t="s">
        <v>14564</v>
      </c>
      <c r="U15" s="11">
        <v>21.39</v>
      </c>
      <c r="V15" s="65" cm="1">
        <f t="array" ref="V15">(H15-(_FV(D15,"52 week high",TRUE)))/(_FV(D15,"52 week high",TRUE))</f>
        <v>-0.27177395863676079</v>
      </c>
      <c r="W15" s="65" cm="1">
        <f t="array" ref="W15">(H15-(_FV(D15,"52 week low",TRUE)))/(_FV(D15,"52 week low",TRUE))</f>
        <v>0.37362637362637369</v>
      </c>
      <c r="Y15" s="30" t="str">
        <f t="shared" si="9"/>
        <v>Twitter</v>
      </c>
      <c r="Z15" s="30" t="str">
        <f t="shared" si="0"/>
        <v>Twitter</v>
      </c>
      <c r="AA15" s="29" t="str">
        <f>HYPERLINK(_xlfn.CONCAT("https://www.sec.gov/edgar/browse/?CIK=",(_xlfn.XLOOKUP(A15,CIK!$A$1:$A$99999,CIK!$B$1:$B$99999,,0))),"SEC")</f>
        <v>SEC</v>
      </c>
      <c r="AB15" s="30" t="str">
        <f t="shared" si="10"/>
        <v>BC</v>
      </c>
      <c r="AC15" s="29" t="str">
        <f t="shared" si="11"/>
        <v>News</v>
      </c>
      <c r="AD15" s="30" t="str">
        <f t="shared" si="12"/>
        <v>News</v>
      </c>
      <c r="AE15" s="29" t="str">
        <f t="shared" si="13"/>
        <v>News</v>
      </c>
      <c r="AF15" s="29" t="str">
        <f t="shared" si="14"/>
        <v>News</v>
      </c>
      <c r="AG15" s="29" t="str">
        <f t="shared" si="15"/>
        <v>News</v>
      </c>
      <c r="AH15" s="30" t="str">
        <f t="shared" si="1"/>
        <v>News</v>
      </c>
      <c r="AI15" s="30" t="str">
        <f t="shared" si="16"/>
        <v>OC</v>
      </c>
      <c r="AJ15" s="30" t="str">
        <f t="shared" si="17"/>
        <v>WW</v>
      </c>
      <c r="AK15" s="30" t="str">
        <f t="shared" si="18"/>
        <v>FIN</v>
      </c>
      <c r="AL15" s="30" t="str">
        <f t="shared" si="2"/>
        <v>OI</v>
      </c>
      <c r="AM15" s="30" t="str">
        <f t="shared" si="19"/>
        <v>IB</v>
      </c>
      <c r="AN15" s="30" t="str">
        <f t="shared" si="3"/>
        <v>SI</v>
      </c>
      <c r="AO15" s="30" t="str">
        <f t="shared" si="4"/>
        <v>SS</v>
      </c>
      <c r="AP15" s="45" t="str">
        <f t="shared" si="5"/>
        <v>ROIC</v>
      </c>
      <c r="AQ15" s="30" t="str">
        <f t="shared" si="6"/>
        <v>DR</v>
      </c>
      <c r="AR15" s="46" t="str">
        <f t="shared" si="7"/>
        <v>SOH</v>
      </c>
    </row>
    <row r="16" spans="1:44" x14ac:dyDescent="0.2">
      <c r="A16" s="10" t="s">
        <v>988</v>
      </c>
      <c r="B16" s="10" t="s">
        <v>989</v>
      </c>
      <c r="C16" s="12" t="s">
        <v>990</v>
      </c>
      <c r="D16" s="14" t="e" vm="280">
        <v>#VALUE!</v>
      </c>
      <c r="E16" s="32" t="str">
        <f t="shared" si="8"/>
        <v>Link</v>
      </c>
      <c r="F16" s="12" t="s">
        <v>991</v>
      </c>
      <c r="G16" s="28" cm="1">
        <f t="array" ref="G16">_FV(D16,"Market cap",TRUE)/1000000000</f>
        <v>0.7882036</v>
      </c>
      <c r="H16" s="11" cm="1">
        <f t="array" ref="H16">_FV(D16,"Price")</f>
        <v>9.0399999999999991</v>
      </c>
      <c r="I16" s="11" t="s">
        <v>47</v>
      </c>
      <c r="J16" s="35" cm="1">
        <f t="array" ref="J16">_FV(D16,"Shares outstanding",TRUE)/1000000</f>
        <v>87.190669999999997</v>
      </c>
      <c r="K16" s="11">
        <v>61.26</v>
      </c>
      <c r="L16" s="89">
        <v>7.6100000000000001E-2</v>
      </c>
      <c r="M16" s="25" t="s">
        <v>14122</v>
      </c>
      <c r="N16" s="53" t="s">
        <v>15058</v>
      </c>
      <c r="O16" s="53" t="s">
        <v>15059</v>
      </c>
      <c r="P16" s="53">
        <v>22.56</v>
      </c>
      <c r="Q16" s="53" t="s">
        <v>15060</v>
      </c>
      <c r="R16" s="53" t="s">
        <v>15061</v>
      </c>
      <c r="S16" s="135" t="s">
        <v>15062</v>
      </c>
      <c r="T16" s="11" t="s">
        <v>14569</v>
      </c>
      <c r="U16" s="11">
        <v>7.58</v>
      </c>
      <c r="V16" s="65" cm="1">
        <f t="array" ref="V16">(H16-(_FV(D16,"52 week high",TRUE)))/(_FV(D16,"52 week high",TRUE))</f>
        <v>-0.16911764705882368</v>
      </c>
      <c r="W16" s="65" cm="1">
        <f t="array" ref="W16">(H16-(_FV(D16,"52 week low",TRUE)))/(_FV(D16,"52 week low",TRUE))</f>
        <v>1.8383045525902664</v>
      </c>
      <c r="Y16" s="30" t="str">
        <f t="shared" si="9"/>
        <v>Twitter</v>
      </c>
      <c r="Z16" s="30" t="str">
        <f t="shared" si="0"/>
        <v>Twitter</v>
      </c>
      <c r="AA16" s="29" t="str">
        <f>HYPERLINK(_xlfn.CONCAT("https://www.sec.gov/edgar/browse/?CIK=",(_xlfn.XLOOKUP(A16,CIK!$A$1:$A$99999,CIK!$B$1:$B$99999,,0))),"SEC")</f>
        <v>SEC</v>
      </c>
      <c r="AB16" s="30" t="str">
        <f t="shared" si="10"/>
        <v>BC</v>
      </c>
      <c r="AC16" s="29" t="str">
        <f t="shared" si="11"/>
        <v>News</v>
      </c>
      <c r="AD16" s="30" t="str">
        <f t="shared" si="12"/>
        <v>News</v>
      </c>
      <c r="AE16" s="29" t="str">
        <f t="shared" si="13"/>
        <v>News</v>
      </c>
      <c r="AF16" s="29" t="str">
        <f t="shared" si="14"/>
        <v>News</v>
      </c>
      <c r="AG16" s="29" t="str">
        <f t="shared" si="15"/>
        <v>News</v>
      </c>
      <c r="AH16" s="30" t="str">
        <f t="shared" si="1"/>
        <v>News</v>
      </c>
      <c r="AI16" s="30" t="str">
        <f t="shared" si="16"/>
        <v>OC</v>
      </c>
      <c r="AJ16" s="30" t="str">
        <f t="shared" si="17"/>
        <v>WW</v>
      </c>
      <c r="AK16" s="30" t="str">
        <f t="shared" si="18"/>
        <v>FIN</v>
      </c>
      <c r="AL16" s="30" t="str">
        <f t="shared" si="2"/>
        <v>OI</v>
      </c>
      <c r="AM16" s="30" t="str">
        <f t="shared" si="19"/>
        <v>IB</v>
      </c>
      <c r="AN16" s="30" t="str">
        <f t="shared" si="3"/>
        <v>SI</v>
      </c>
      <c r="AO16" s="30" t="str">
        <f t="shared" si="4"/>
        <v>SS</v>
      </c>
      <c r="AP16" s="45" t="str">
        <f t="shared" si="5"/>
        <v>ROIC</v>
      </c>
      <c r="AQ16" s="30" t="str">
        <f t="shared" si="6"/>
        <v>DR</v>
      </c>
      <c r="AR16" s="46" t="str">
        <f t="shared" si="7"/>
        <v>SOH</v>
      </c>
    </row>
    <row r="17" spans="1:44" x14ac:dyDescent="0.2">
      <c r="A17" s="10" t="s">
        <v>942</v>
      </c>
      <c r="B17" s="10" t="s">
        <v>943</v>
      </c>
      <c r="C17" s="12" t="s">
        <v>944</v>
      </c>
      <c r="D17" s="14" t="e" vm="281">
        <v>#VALUE!</v>
      </c>
      <c r="E17" s="32" t="str">
        <f t="shared" si="8"/>
        <v>Link</v>
      </c>
      <c r="F17" s="12" t="s">
        <v>945</v>
      </c>
      <c r="G17" s="28" cm="1">
        <f t="array" ref="G17">_FV(D17,"Market cap",TRUE)/1000000000</f>
        <v>0.7474248</v>
      </c>
      <c r="H17" s="11" cm="1">
        <f t="array" ref="H17">_FV(D17,"Price")</f>
        <v>11.095000000000001</v>
      </c>
      <c r="I17" s="11" t="s">
        <v>47</v>
      </c>
      <c r="J17" s="35" cm="1">
        <f t="array" ref="J17">_FV(D17,"Shares outstanding",TRUE)/1000000</f>
        <v>67.36591</v>
      </c>
      <c r="K17" s="11">
        <v>30.54</v>
      </c>
      <c r="L17" s="89">
        <v>0.2026</v>
      </c>
      <c r="M17" s="25" t="s">
        <v>14002</v>
      </c>
      <c r="N17" s="53" t="s">
        <v>15022</v>
      </c>
      <c r="O17" s="53" t="s">
        <v>15023</v>
      </c>
      <c r="P17" s="53">
        <v>75.680000000000007</v>
      </c>
      <c r="Q17" s="53" t="s">
        <v>15024</v>
      </c>
      <c r="R17" s="53" t="s">
        <v>15025</v>
      </c>
      <c r="S17" s="135" t="s">
        <v>15026</v>
      </c>
      <c r="T17" s="11" t="s">
        <v>14565</v>
      </c>
      <c r="U17" s="11">
        <v>3.6</v>
      </c>
      <c r="V17" s="65" cm="1">
        <f t="array" ref="V17">(H17-(_FV(D17,"52 week high",TRUE)))/(_FV(D17,"52 week high",TRUE))</f>
        <v>-6.2106393230597572E-2</v>
      </c>
      <c r="W17" s="65" cm="1">
        <f t="array" ref="W17">(H17-(_FV(D17,"52 week low",TRUE)))/(_FV(D17,"52 week low",TRUE))</f>
        <v>0.47343957503320055</v>
      </c>
      <c r="Y17" s="30" t="str">
        <f t="shared" si="9"/>
        <v>Twitter</v>
      </c>
      <c r="Z17" s="30" t="str">
        <f t="shared" si="0"/>
        <v>Twitter</v>
      </c>
      <c r="AA17" s="29" t="str">
        <f>HYPERLINK(_xlfn.CONCAT("https://www.sec.gov/edgar/browse/?CIK=",(_xlfn.XLOOKUP(A17,CIK!$A$1:$A$99999,CIK!$B$1:$B$99999,,0))),"SEC")</f>
        <v>SEC</v>
      </c>
      <c r="AB17" s="30" t="str">
        <f t="shared" si="10"/>
        <v>BC</v>
      </c>
      <c r="AC17" s="29" t="str">
        <f t="shared" si="11"/>
        <v>News</v>
      </c>
      <c r="AD17" s="30" t="str">
        <f t="shared" si="12"/>
        <v>News</v>
      </c>
      <c r="AE17" s="29" t="str">
        <f t="shared" si="13"/>
        <v>News</v>
      </c>
      <c r="AF17" s="29" t="str">
        <f t="shared" si="14"/>
        <v>News</v>
      </c>
      <c r="AG17" s="29" t="str">
        <f t="shared" si="15"/>
        <v>News</v>
      </c>
      <c r="AH17" s="30" t="str">
        <f t="shared" si="1"/>
        <v>News</v>
      </c>
      <c r="AI17" s="30" t="str">
        <f t="shared" si="16"/>
        <v>OC</v>
      </c>
      <c r="AJ17" s="30" t="str">
        <f t="shared" si="17"/>
        <v>WW</v>
      </c>
      <c r="AK17" s="30" t="str">
        <f t="shared" si="18"/>
        <v>FIN</v>
      </c>
      <c r="AL17" s="30" t="str">
        <f t="shared" si="2"/>
        <v>OI</v>
      </c>
      <c r="AM17" s="30" t="str">
        <f t="shared" si="19"/>
        <v>IB</v>
      </c>
      <c r="AN17" s="30" t="str">
        <f t="shared" si="3"/>
        <v>SI</v>
      </c>
      <c r="AO17" s="30" t="str">
        <f t="shared" si="4"/>
        <v>SS</v>
      </c>
      <c r="AP17" s="45" t="str">
        <f t="shared" si="5"/>
        <v>ROIC</v>
      </c>
      <c r="AQ17" s="30" t="str">
        <f t="shared" si="6"/>
        <v>DR</v>
      </c>
      <c r="AR17" s="46" t="str">
        <f t="shared" si="7"/>
        <v>SOH</v>
      </c>
    </row>
    <row r="18" spans="1:44" x14ac:dyDescent="0.2">
      <c r="A18" s="10" t="s">
        <v>938</v>
      </c>
      <c r="B18" s="10" t="s">
        <v>939</v>
      </c>
      <c r="C18" s="12" t="s">
        <v>940</v>
      </c>
      <c r="D18" s="14" t="e" vm="282">
        <v>#VALUE!</v>
      </c>
      <c r="E18" s="32" t="str">
        <f t="shared" si="8"/>
        <v>Link</v>
      </c>
      <c r="F18" s="12" t="s">
        <v>941</v>
      </c>
      <c r="G18" s="28" cm="1">
        <f t="array" ref="G18">_FV(D18,"Market cap",TRUE)/1000000000</f>
        <v>0.73725529999999995</v>
      </c>
      <c r="H18" s="11" cm="1">
        <f t="array" ref="H18">_FV(D18,"Price")</f>
        <v>5.81</v>
      </c>
      <c r="I18" s="11" t="s">
        <v>47</v>
      </c>
      <c r="J18" s="35" cm="1">
        <f t="array" ref="J18">_FV(D18,"Shares outstanding",TRUE)/1000000</f>
        <v>126.8942</v>
      </c>
      <c r="K18" s="11">
        <v>117.85</v>
      </c>
      <c r="L18" s="89">
        <v>0.1203</v>
      </c>
      <c r="M18" s="25" t="s">
        <v>13947</v>
      </c>
      <c r="N18" s="53" t="s">
        <v>15004</v>
      </c>
      <c r="O18" s="53" t="s">
        <v>15005</v>
      </c>
      <c r="P18" s="53">
        <v>12.67</v>
      </c>
      <c r="Q18" s="53" t="s">
        <v>15006</v>
      </c>
      <c r="R18" s="53" t="s">
        <v>15007</v>
      </c>
      <c r="S18" s="135" t="s">
        <v>14848</v>
      </c>
      <c r="T18" s="11" t="s">
        <v>14561</v>
      </c>
      <c r="U18" s="11">
        <v>3.26</v>
      </c>
      <c r="V18" s="65" cm="1">
        <f t="array" ref="V18">(H18-(_FV(D18,"52 week high",TRUE)))/(_FV(D18,"52 week high",TRUE))</f>
        <v>-0.25512820512820517</v>
      </c>
      <c r="W18" s="65" cm="1">
        <f t="array" ref="W18">(H18-(_FV(D18,"52 week low",TRUE)))/(_FV(D18,"52 week low",TRUE))</f>
        <v>2.1923076923076921</v>
      </c>
      <c r="Y18" s="30" t="str">
        <f t="shared" si="9"/>
        <v>Twitter</v>
      </c>
      <c r="Z18" s="30" t="str">
        <f t="shared" si="0"/>
        <v>Twitter</v>
      </c>
      <c r="AA18" s="29" t="str">
        <f>HYPERLINK(_xlfn.CONCAT("https://www.sec.gov/edgar/browse/?CIK=",(_xlfn.XLOOKUP(A18,CIK!$A$1:$A$99999,CIK!$B$1:$B$99999,,0))),"SEC")</f>
        <v>SEC</v>
      </c>
      <c r="AB18" s="30" t="str">
        <f t="shared" si="10"/>
        <v>BC</v>
      </c>
      <c r="AC18" s="29" t="str">
        <f t="shared" si="11"/>
        <v>News</v>
      </c>
      <c r="AD18" s="30" t="str">
        <f t="shared" si="12"/>
        <v>News</v>
      </c>
      <c r="AE18" s="29" t="str">
        <f t="shared" si="13"/>
        <v>News</v>
      </c>
      <c r="AF18" s="29" t="str">
        <f t="shared" si="14"/>
        <v>News</v>
      </c>
      <c r="AG18" s="29" t="str">
        <f t="shared" si="15"/>
        <v>News</v>
      </c>
      <c r="AH18" s="30" t="str">
        <f t="shared" si="1"/>
        <v>News</v>
      </c>
      <c r="AI18" s="30" t="str">
        <f t="shared" si="16"/>
        <v>OC</v>
      </c>
      <c r="AJ18" s="30" t="str">
        <f t="shared" si="17"/>
        <v>WW</v>
      </c>
      <c r="AK18" s="30" t="str">
        <f t="shared" si="18"/>
        <v>FIN</v>
      </c>
      <c r="AL18" s="30" t="str">
        <f t="shared" si="2"/>
        <v>OI</v>
      </c>
      <c r="AM18" s="30" t="str">
        <f t="shared" si="19"/>
        <v>IB</v>
      </c>
      <c r="AN18" s="30" t="str">
        <f t="shared" si="3"/>
        <v>SI</v>
      </c>
      <c r="AO18" s="30" t="str">
        <f t="shared" si="4"/>
        <v>SS</v>
      </c>
      <c r="AP18" s="45" t="str">
        <f t="shared" si="5"/>
        <v>ROIC</v>
      </c>
      <c r="AQ18" s="30" t="str">
        <f t="shared" si="6"/>
        <v>DR</v>
      </c>
      <c r="AR18" s="46" t="str">
        <f t="shared" si="7"/>
        <v>SOH</v>
      </c>
    </row>
    <row r="19" spans="1:44" x14ac:dyDescent="0.2">
      <c r="A19" s="10" t="s">
        <v>1007</v>
      </c>
      <c r="B19" s="10" t="s">
        <v>1008</v>
      </c>
      <c r="C19" s="10" t="s">
        <v>1009</v>
      </c>
      <c r="D19" s="14" t="e" vm="283">
        <v>#VALUE!</v>
      </c>
      <c r="E19" s="32" t="str">
        <f t="shared" si="8"/>
        <v>Link</v>
      </c>
      <c r="F19" s="12" t="s">
        <v>1010</v>
      </c>
      <c r="G19" s="28" cm="1">
        <f t="array" ref="G19">_FV(D19,"Market cap",TRUE)/1000000000</f>
        <v>0.65947579999999995</v>
      </c>
      <c r="H19" s="11" cm="1">
        <f t="array" ref="H19">_FV(D19,"Price")</f>
        <v>7.74</v>
      </c>
      <c r="I19" s="11" t="s">
        <v>47</v>
      </c>
      <c r="J19" s="35" cm="1">
        <f t="array" ref="J19">_FV(D19,"Shares outstanding",TRUE)/1000000</f>
        <v>85.203599999999994</v>
      </c>
      <c r="K19" s="11">
        <v>41.3</v>
      </c>
      <c r="L19" s="89">
        <v>3.5900000000000001E-2</v>
      </c>
      <c r="M19" s="25" t="s">
        <v>14108</v>
      </c>
      <c r="N19" s="53" t="s">
        <v>15081</v>
      </c>
      <c r="O19" s="53" t="s">
        <v>15082</v>
      </c>
      <c r="P19" s="53">
        <v>34.19</v>
      </c>
      <c r="Q19" s="53" t="s">
        <v>15083</v>
      </c>
      <c r="R19" s="53" t="s">
        <v>15084</v>
      </c>
      <c r="S19" s="135" t="s">
        <v>14848</v>
      </c>
      <c r="T19" s="11" t="s">
        <v>14574</v>
      </c>
      <c r="U19" s="11">
        <v>12.3</v>
      </c>
      <c r="V19" s="65" cm="1">
        <f t="array" ref="V19">(H19-(_FV(D19,"52 week high",TRUE)))/(_FV(D19,"52 week high",TRUE))</f>
        <v>-0.11340206185567012</v>
      </c>
      <c r="W19" s="65" cm="1">
        <f t="array" ref="W19">(H19-(_FV(D19,"52 week low",TRUE)))/(_FV(D19,"52 week low",TRUE))</f>
        <v>2.0532544378698225</v>
      </c>
      <c r="Y19" s="30" t="str">
        <f t="shared" si="9"/>
        <v>Twitter</v>
      </c>
      <c r="Z19" s="30" t="str">
        <f t="shared" si="0"/>
        <v>Twitter</v>
      </c>
      <c r="AA19" s="29" t="str">
        <f>HYPERLINK(_xlfn.CONCAT("https://www.sec.gov/edgar/browse/?CIK=",(_xlfn.XLOOKUP(A19,CIK!$A$1:$A$99999,CIK!$B$1:$B$99999,,0))),"SEC")</f>
        <v>SEC</v>
      </c>
      <c r="AB19" s="30" t="str">
        <f t="shared" si="10"/>
        <v>BC</v>
      </c>
      <c r="AC19" s="29" t="str">
        <f t="shared" si="11"/>
        <v>News</v>
      </c>
      <c r="AD19" s="30" t="str">
        <f t="shared" si="12"/>
        <v>News</v>
      </c>
      <c r="AE19" s="29" t="str">
        <f t="shared" si="13"/>
        <v>News</v>
      </c>
      <c r="AF19" s="29" t="str">
        <f t="shared" si="14"/>
        <v>News</v>
      </c>
      <c r="AG19" s="29" t="str">
        <f t="shared" si="15"/>
        <v>News</v>
      </c>
      <c r="AH19" s="30" t="str">
        <f t="shared" si="1"/>
        <v>News</v>
      </c>
      <c r="AI19" s="30" t="str">
        <f t="shared" si="16"/>
        <v>OC</v>
      </c>
      <c r="AJ19" s="30" t="str">
        <f t="shared" si="17"/>
        <v>WW</v>
      </c>
      <c r="AK19" s="30" t="str">
        <f t="shared" si="18"/>
        <v>FIN</v>
      </c>
      <c r="AL19" s="30" t="str">
        <f t="shared" si="2"/>
        <v>OI</v>
      </c>
      <c r="AM19" s="30" t="str">
        <f t="shared" si="19"/>
        <v>IB</v>
      </c>
      <c r="AN19" s="30" t="str">
        <f t="shared" si="3"/>
        <v>SI</v>
      </c>
      <c r="AO19" s="30" t="str">
        <f t="shared" si="4"/>
        <v>SS</v>
      </c>
      <c r="AP19" s="45" t="str">
        <f t="shared" si="5"/>
        <v>ROIC</v>
      </c>
      <c r="AQ19" s="30" t="str">
        <f t="shared" si="6"/>
        <v>DR</v>
      </c>
      <c r="AR19" s="46" t="str">
        <f t="shared" si="7"/>
        <v>SOH</v>
      </c>
    </row>
    <row r="20" spans="1:44" x14ac:dyDescent="0.2">
      <c r="A20" s="10" t="s">
        <v>970</v>
      </c>
      <c r="B20" s="10" t="s">
        <v>971</v>
      </c>
      <c r="C20" s="92" t="s">
        <v>17189</v>
      </c>
      <c r="D20" s="15" t="e" vm="284">
        <v>#VALUE!</v>
      </c>
      <c r="E20" s="32" t="str">
        <f t="shared" si="8"/>
        <v>Link</v>
      </c>
      <c r="F20" s="12" t="s">
        <v>972</v>
      </c>
      <c r="G20" s="28" cm="1">
        <f t="array" ref="G20">_FV(D20,"Market cap",TRUE)/1000000000</f>
        <v>0.63405659999999997</v>
      </c>
      <c r="H20" s="11" cm="1">
        <f t="array" ref="H20">_FV(D20,"Price")</f>
        <v>11.8</v>
      </c>
      <c r="I20" s="11" t="s">
        <v>47</v>
      </c>
      <c r="J20" s="35" cm="1">
        <f t="array" ref="J20">_FV(D20,"Shares outstanding",TRUE)/1000000</f>
        <v>53.733609999999999</v>
      </c>
      <c r="K20" s="11">
        <v>42.39</v>
      </c>
      <c r="L20" s="89">
        <v>0.14660000000000001</v>
      </c>
      <c r="M20" s="25" t="s">
        <v>13932</v>
      </c>
      <c r="N20" s="53" t="s">
        <v>15040</v>
      </c>
      <c r="O20" s="53" t="s">
        <v>15041</v>
      </c>
      <c r="P20" s="53">
        <v>14.77</v>
      </c>
      <c r="Q20" s="53" t="s">
        <v>15042</v>
      </c>
      <c r="R20" s="53" t="s">
        <v>15043</v>
      </c>
      <c r="S20" s="135" t="s">
        <v>15044</v>
      </c>
      <c r="T20" s="11" t="s">
        <v>2330</v>
      </c>
      <c r="U20" s="11">
        <v>6.62</v>
      </c>
      <c r="V20" s="65" cm="1">
        <f t="array" ref="V20">(H20-(_FV(D20,"52 week high",TRUE)))/(_FV(D20,"52 week high",TRUE))</f>
        <v>-0.15503043322592189</v>
      </c>
      <c r="W20" s="65" cm="1">
        <f t="array" ref="W20">(H20-(_FV(D20,"52 week low",TRUE)))/(_FV(D20,"52 week low",TRUE))</f>
        <v>0.59459459459459463</v>
      </c>
      <c r="Y20" s="30" t="str">
        <f t="shared" si="9"/>
        <v>Twitter</v>
      </c>
      <c r="Z20" s="30" t="str">
        <f t="shared" si="0"/>
        <v>Twitter</v>
      </c>
      <c r="AA20" s="29" t="str">
        <f>HYPERLINK(_xlfn.CONCAT("https://www.sec.gov/edgar/browse/?CIK=",(_xlfn.XLOOKUP(A20,CIK!$A$1:$A$99999,CIK!$B$1:$B$99999,,0))),"SEC")</f>
        <v>SEC</v>
      </c>
      <c r="AB20" s="30" t="str">
        <f t="shared" si="10"/>
        <v>BC</v>
      </c>
      <c r="AC20" s="29" t="str">
        <f t="shared" si="11"/>
        <v>News</v>
      </c>
      <c r="AD20" s="30" t="str">
        <f t="shared" si="12"/>
        <v>News</v>
      </c>
      <c r="AE20" s="29" t="str">
        <f t="shared" si="13"/>
        <v>News</v>
      </c>
      <c r="AF20" s="29" t="str">
        <f t="shared" si="14"/>
        <v>News</v>
      </c>
      <c r="AG20" s="29" t="str">
        <f t="shared" si="15"/>
        <v>News</v>
      </c>
      <c r="AH20" s="30" t="str">
        <f t="shared" si="1"/>
        <v>News</v>
      </c>
      <c r="AI20" s="30" t="str">
        <f t="shared" si="16"/>
        <v>OC</v>
      </c>
      <c r="AJ20" s="30" t="str">
        <f t="shared" si="17"/>
        <v>WW</v>
      </c>
      <c r="AK20" s="30" t="str">
        <f t="shared" si="18"/>
        <v>FIN</v>
      </c>
      <c r="AL20" s="30" t="str">
        <f t="shared" si="2"/>
        <v>OI</v>
      </c>
      <c r="AM20" s="30" t="str">
        <f t="shared" si="19"/>
        <v>IB</v>
      </c>
      <c r="AN20" s="30" t="str">
        <f t="shared" si="3"/>
        <v>SI</v>
      </c>
      <c r="AO20" s="30" t="str">
        <f t="shared" si="4"/>
        <v>SS</v>
      </c>
      <c r="AP20" s="45" t="str">
        <f t="shared" si="5"/>
        <v>ROIC</v>
      </c>
      <c r="AQ20" s="30" t="str">
        <f t="shared" si="6"/>
        <v>DR</v>
      </c>
      <c r="AR20" s="46" t="str">
        <f t="shared" si="7"/>
        <v>SOH</v>
      </c>
    </row>
    <row r="21" spans="1:44" x14ac:dyDescent="0.2">
      <c r="A21" s="10" t="s">
        <v>985</v>
      </c>
      <c r="B21" s="10" t="s">
        <v>986</v>
      </c>
      <c r="C21" s="12" t="s">
        <v>916</v>
      </c>
      <c r="D21" s="15" t="e" vm="285">
        <v>#VALUE!</v>
      </c>
      <c r="E21" s="32" t="str">
        <f t="shared" si="8"/>
        <v>Link</v>
      </c>
      <c r="F21" s="12" t="s">
        <v>987</v>
      </c>
      <c r="G21" s="28" cm="1">
        <f t="array" ref="G21">_FV(D21,"Market cap",TRUE)/1000000000</f>
        <v>0.59183350000000001</v>
      </c>
      <c r="H21" s="11" cm="1">
        <f t="array" ref="H21">_FV(D21,"Price")</f>
        <v>11.23</v>
      </c>
      <c r="I21" s="11" t="s">
        <v>47</v>
      </c>
      <c r="J21" s="35" cm="1">
        <f t="array" ref="J21">_FV(D21,"Shares outstanding",TRUE)/1000000</f>
        <v>52.70111</v>
      </c>
      <c r="K21" s="11">
        <v>5.16</v>
      </c>
      <c r="L21" s="11" t="s">
        <v>59</v>
      </c>
      <c r="M21" s="25" t="e">
        <v>#N/A</v>
      </c>
      <c r="N21" s="53" t="e">
        <v>#N/A</v>
      </c>
      <c r="O21" s="53" t="e">
        <v>#N/A</v>
      </c>
      <c r="P21" s="53" t="e">
        <v>#N/A</v>
      </c>
      <c r="Q21" s="53" t="e">
        <v>#N/A</v>
      </c>
      <c r="R21" s="53" t="e">
        <v>#N/A</v>
      </c>
      <c r="S21" s="135" t="e">
        <v>#N/A</v>
      </c>
      <c r="T21" s="11" t="s">
        <v>59</v>
      </c>
      <c r="U21" s="11">
        <v>14.71</v>
      </c>
      <c r="V21" s="65" cm="1">
        <f t="array" ref="V21">(H21-(_FV(D21,"52 week high",TRUE)))/(_FV(D21,"52 week high",TRUE))</f>
        <v>-0.26069782751810394</v>
      </c>
      <c r="W21" s="65" cm="1">
        <f t="array" ref="W21">(H21-(_FV(D21,"52 week low",TRUE)))/(_FV(D21,"52 week low",TRUE))</f>
        <v>1.6423529411764708</v>
      </c>
      <c r="Y21" s="30" t="str">
        <f t="shared" si="9"/>
        <v>Twitter</v>
      </c>
      <c r="Z21" s="30" t="str">
        <f t="shared" si="0"/>
        <v>Twitter</v>
      </c>
      <c r="AA21" s="29" t="str">
        <f>HYPERLINK(_xlfn.CONCAT("https://www.sec.gov/edgar/browse/?CIK=",(_xlfn.XLOOKUP(A21,CIK!$A$1:$A$99999,CIK!$B$1:$B$99999,,0))),"SEC")</f>
        <v>SEC</v>
      </c>
      <c r="AB21" s="30" t="str">
        <f t="shared" si="10"/>
        <v>BC</v>
      </c>
      <c r="AC21" s="29" t="str">
        <f t="shared" si="11"/>
        <v>News</v>
      </c>
      <c r="AD21" s="30" t="str">
        <f t="shared" si="12"/>
        <v>News</v>
      </c>
      <c r="AE21" s="29" t="str">
        <f t="shared" si="13"/>
        <v>News</v>
      </c>
      <c r="AF21" s="29" t="str">
        <f t="shared" si="14"/>
        <v>News</v>
      </c>
      <c r="AG21" s="29" t="str">
        <f t="shared" si="15"/>
        <v>News</v>
      </c>
      <c r="AH21" s="30" t="str">
        <f t="shared" si="1"/>
        <v>News</v>
      </c>
      <c r="AI21" s="30" t="str">
        <f t="shared" si="16"/>
        <v>OC</v>
      </c>
      <c r="AJ21" s="30" t="str">
        <f t="shared" si="17"/>
        <v>WW</v>
      </c>
      <c r="AK21" s="30" t="str">
        <f t="shared" si="18"/>
        <v>FIN</v>
      </c>
      <c r="AL21" s="30" t="str">
        <f t="shared" si="2"/>
        <v>OI</v>
      </c>
      <c r="AM21" s="30" t="str">
        <f t="shared" si="19"/>
        <v>IB</v>
      </c>
      <c r="AN21" s="30" t="str">
        <f t="shared" si="3"/>
        <v>SI</v>
      </c>
      <c r="AO21" s="30" t="str">
        <f t="shared" si="4"/>
        <v>SS</v>
      </c>
      <c r="AP21" s="45" t="str">
        <f t="shared" si="5"/>
        <v>ROIC</v>
      </c>
      <c r="AQ21" s="30" t="str">
        <f t="shared" si="6"/>
        <v>DR</v>
      </c>
      <c r="AR21" s="46" t="str">
        <f t="shared" si="7"/>
        <v>SOH</v>
      </c>
    </row>
    <row r="22" spans="1:44" x14ac:dyDescent="0.2">
      <c r="A22" s="10" t="s">
        <v>950</v>
      </c>
      <c r="B22" s="10" t="s">
        <v>951</v>
      </c>
      <c r="C22" s="12" t="s">
        <v>952</v>
      </c>
      <c r="D22" s="14" t="e" vm="286">
        <v>#VALUE!</v>
      </c>
      <c r="E22" s="32" t="str">
        <f t="shared" si="8"/>
        <v>Link</v>
      </c>
      <c r="F22" s="12" t="s">
        <v>953</v>
      </c>
      <c r="G22" s="28" cm="1">
        <f t="array" ref="G22">_FV(D22,"Market cap",TRUE)/1000000000</f>
        <v>0.43898720000000002</v>
      </c>
      <c r="H22" s="11" cm="1">
        <f t="array" ref="H22">_FV(D22,"Price")</f>
        <v>6.42</v>
      </c>
      <c r="I22" s="11" t="s">
        <v>47</v>
      </c>
      <c r="J22" s="35" cm="1">
        <f t="array" ref="J22">_FV(D22,"Shares outstanding",TRUE)/1000000</f>
        <v>68.378060000000005</v>
      </c>
      <c r="K22" s="11">
        <v>48.67</v>
      </c>
      <c r="L22" s="89">
        <v>0.10680000000000001</v>
      </c>
      <c r="M22" s="25" t="s">
        <v>14103</v>
      </c>
      <c r="N22" s="53" t="s">
        <v>15031</v>
      </c>
      <c r="O22" s="53" t="s">
        <v>15032</v>
      </c>
      <c r="P22" s="53">
        <v>50.08</v>
      </c>
      <c r="Q22" s="53" t="s">
        <v>15033</v>
      </c>
      <c r="R22" s="53" t="s">
        <v>15034</v>
      </c>
      <c r="S22" s="135" t="s">
        <v>14848</v>
      </c>
      <c r="T22" s="11" t="s">
        <v>14567</v>
      </c>
      <c r="U22" s="11">
        <v>31.15</v>
      </c>
      <c r="V22" s="65" cm="1">
        <f t="array" ref="V22">(H22-(_FV(D22,"52 week high",TRUE)))/(_FV(D22,"52 week high",TRUE))</f>
        <v>-0.65390835579514828</v>
      </c>
      <c r="W22" s="65" cm="1">
        <f t="array" ref="W22">(H22-(_FV(D22,"52 week low",TRUE)))/(_FV(D22,"52 week low",TRUE))</f>
        <v>0.49128919860627185</v>
      </c>
      <c r="Y22" s="30" t="str">
        <f t="shared" si="9"/>
        <v>Twitter</v>
      </c>
      <c r="Z22" s="30" t="str">
        <f t="shared" si="0"/>
        <v>Twitter</v>
      </c>
      <c r="AA22" s="29" t="str">
        <f>HYPERLINK(_xlfn.CONCAT("https://www.sec.gov/edgar/browse/?CIK=",(_xlfn.XLOOKUP(A22,CIK!$A$1:$A$99999,CIK!$B$1:$B$99999,,0))),"SEC")</f>
        <v>SEC</v>
      </c>
      <c r="AB22" s="30" t="str">
        <f t="shared" si="10"/>
        <v>BC</v>
      </c>
      <c r="AC22" s="29" t="str">
        <f t="shared" si="11"/>
        <v>News</v>
      </c>
      <c r="AD22" s="30" t="str">
        <f t="shared" si="12"/>
        <v>News</v>
      </c>
      <c r="AE22" s="29" t="str">
        <f t="shared" si="13"/>
        <v>News</v>
      </c>
      <c r="AF22" s="29" t="str">
        <f t="shared" si="14"/>
        <v>News</v>
      </c>
      <c r="AG22" s="29" t="str">
        <f t="shared" si="15"/>
        <v>News</v>
      </c>
      <c r="AH22" s="30" t="str">
        <f t="shared" si="1"/>
        <v>News</v>
      </c>
      <c r="AI22" s="30" t="str">
        <f t="shared" si="16"/>
        <v>OC</v>
      </c>
      <c r="AJ22" s="30" t="str">
        <f t="shared" si="17"/>
        <v>WW</v>
      </c>
      <c r="AK22" s="30" t="str">
        <f t="shared" si="18"/>
        <v>FIN</v>
      </c>
      <c r="AL22" s="30" t="str">
        <f t="shared" si="2"/>
        <v>OI</v>
      </c>
      <c r="AM22" s="30" t="str">
        <f t="shared" si="19"/>
        <v>IB</v>
      </c>
      <c r="AN22" s="30" t="str">
        <f t="shared" si="3"/>
        <v>SI</v>
      </c>
      <c r="AO22" s="30" t="str">
        <f t="shared" si="4"/>
        <v>SS</v>
      </c>
      <c r="AP22" s="45" t="str">
        <f t="shared" si="5"/>
        <v>ROIC</v>
      </c>
      <c r="AQ22" s="30" t="str">
        <f t="shared" si="6"/>
        <v>DR</v>
      </c>
      <c r="AR22" s="46" t="str">
        <f t="shared" si="7"/>
        <v>SOH</v>
      </c>
    </row>
    <row r="23" spans="1:44" x14ac:dyDescent="0.2">
      <c r="A23" s="10" t="s">
        <v>973</v>
      </c>
      <c r="B23" s="10" t="s">
        <v>974</v>
      </c>
      <c r="C23" s="12" t="s">
        <v>975</v>
      </c>
      <c r="D23" s="14" t="e" vm="287">
        <v>#VALUE!</v>
      </c>
      <c r="E23" s="32" t="str">
        <f t="shared" si="8"/>
        <v>Link</v>
      </c>
      <c r="F23" s="12" t="s">
        <v>976</v>
      </c>
      <c r="G23" s="28" cm="1">
        <f t="array" ref="G23">_FV(D23,"Market cap",TRUE)/1000000000</f>
        <v>0.28911480000000001</v>
      </c>
      <c r="H23" s="11" cm="1">
        <f t="array" ref="H23">_FV(D23,"Price")</f>
        <v>1.46</v>
      </c>
      <c r="I23" s="11" t="s">
        <v>47</v>
      </c>
      <c r="J23" s="35" cm="1">
        <f t="array" ref="J23">_FV(D23,"Shares outstanding",TRUE)/1000000</f>
        <v>188.05090000000001</v>
      </c>
      <c r="K23" s="11">
        <v>95.8</v>
      </c>
      <c r="L23" s="11" t="s">
        <v>59</v>
      </c>
      <c r="M23" s="25" t="s">
        <v>13949</v>
      </c>
      <c r="N23" s="53" t="s">
        <v>15054</v>
      </c>
      <c r="O23" s="53" t="s">
        <v>15055</v>
      </c>
      <c r="P23" s="53">
        <v>28.66</v>
      </c>
      <c r="Q23" s="53" t="s">
        <v>15056</v>
      </c>
      <c r="R23" s="53" t="s">
        <v>15057</v>
      </c>
      <c r="S23" s="135" t="s">
        <v>14848</v>
      </c>
      <c r="T23" s="11" t="s">
        <v>1214</v>
      </c>
      <c r="U23" s="11">
        <v>7.95</v>
      </c>
      <c r="V23" s="65" cm="1">
        <f t="array" ref="V23">(H23-(_FV(D23,"52 week high",TRUE)))/(_FV(D23,"52 week high",TRUE))</f>
        <v>-0.57434402332361523</v>
      </c>
      <c r="W23" s="65" cm="1">
        <f t="array" ref="W23">(H23-(_FV(D23,"52 week low",TRUE)))/(_FV(D23,"52 week low",TRUE))</f>
        <v>0.35185185185185175</v>
      </c>
      <c r="Y23" s="30" t="str">
        <f t="shared" si="9"/>
        <v>Twitter</v>
      </c>
      <c r="Z23" s="30" t="str">
        <f t="shared" si="0"/>
        <v>Twitter</v>
      </c>
      <c r="AA23" s="29" t="str">
        <f>HYPERLINK(_xlfn.CONCAT("https://www.sec.gov/edgar/browse/?CIK=",(_xlfn.XLOOKUP(A23,CIK!$A$1:$A$99999,CIK!$B$1:$B$99999,,0))),"SEC")</f>
        <v>SEC</v>
      </c>
      <c r="AB23" s="30" t="str">
        <f t="shared" si="10"/>
        <v>BC</v>
      </c>
      <c r="AC23" s="29" t="str">
        <f t="shared" si="11"/>
        <v>News</v>
      </c>
      <c r="AD23" s="30" t="str">
        <f t="shared" si="12"/>
        <v>News</v>
      </c>
      <c r="AE23" s="29" t="str">
        <f t="shared" si="13"/>
        <v>News</v>
      </c>
      <c r="AF23" s="29" t="str">
        <f t="shared" si="14"/>
        <v>News</v>
      </c>
      <c r="AG23" s="29" t="str">
        <f t="shared" si="15"/>
        <v>News</v>
      </c>
      <c r="AH23" s="30" t="str">
        <f t="shared" si="1"/>
        <v>News</v>
      </c>
      <c r="AI23" s="30" t="str">
        <f t="shared" si="16"/>
        <v>OC</v>
      </c>
      <c r="AJ23" s="30" t="str">
        <f t="shared" si="17"/>
        <v>WW</v>
      </c>
      <c r="AK23" s="30" t="str">
        <f t="shared" si="18"/>
        <v>FIN</v>
      </c>
      <c r="AL23" s="30" t="str">
        <f t="shared" si="2"/>
        <v>OI</v>
      </c>
      <c r="AM23" s="30" t="str">
        <f t="shared" si="19"/>
        <v>IB</v>
      </c>
      <c r="AN23" s="30" t="str">
        <f t="shared" si="3"/>
        <v>SI</v>
      </c>
      <c r="AO23" s="30" t="str">
        <f t="shared" si="4"/>
        <v>SS</v>
      </c>
      <c r="AP23" s="45" t="str">
        <f t="shared" si="5"/>
        <v>ROIC</v>
      </c>
      <c r="AQ23" s="30" t="str">
        <f t="shared" si="6"/>
        <v>DR</v>
      </c>
      <c r="AR23" s="46" t="str">
        <f t="shared" si="7"/>
        <v>SOH</v>
      </c>
    </row>
    <row r="24" spans="1:44" x14ac:dyDescent="0.2">
      <c r="A24" s="10" t="s">
        <v>1000</v>
      </c>
      <c r="B24" s="10" t="s">
        <v>1001</v>
      </c>
      <c r="C24" s="12" t="s">
        <v>916</v>
      </c>
      <c r="D24" s="14" t="e" vm="288">
        <v>#VALUE!</v>
      </c>
      <c r="E24" s="32" t="str">
        <f t="shared" si="8"/>
        <v>Link</v>
      </c>
      <c r="F24" s="12" t="s">
        <v>1002</v>
      </c>
      <c r="G24" s="28" cm="1">
        <f t="array" ref="G24">_FV(D24,"Market cap",TRUE)/1000000000</f>
        <v>0.39692820000000001</v>
      </c>
      <c r="H24" s="11" cm="1">
        <f t="array" ref="H24">_FV(D24,"Price")</f>
        <v>8.2799999999999994</v>
      </c>
      <c r="I24" s="11" t="s">
        <v>47</v>
      </c>
      <c r="J24" s="35" cm="1">
        <f t="array" ref="J24">_FV(D24,"Shares outstanding",TRUE)/1000000</f>
        <v>47.938189999999999</v>
      </c>
      <c r="K24" s="11">
        <v>42.57</v>
      </c>
      <c r="L24" s="89">
        <v>4.48E-2</v>
      </c>
      <c r="M24" s="25" t="s">
        <v>13941</v>
      </c>
      <c r="N24" s="53" t="s">
        <v>15063</v>
      </c>
      <c r="O24" s="53" t="s">
        <v>15064</v>
      </c>
      <c r="P24" s="53">
        <v>14.12</v>
      </c>
      <c r="Q24" s="53" t="s">
        <v>15065</v>
      </c>
      <c r="R24" s="53" t="s">
        <v>15066</v>
      </c>
      <c r="S24" s="135" t="s">
        <v>14848</v>
      </c>
      <c r="T24" s="11" t="s">
        <v>14570</v>
      </c>
      <c r="U24" s="11">
        <v>9.0299999999999994</v>
      </c>
      <c r="V24" s="65" cm="1">
        <f t="array" ref="V24">(H24-(_FV(D24,"52 week high",TRUE)))/(_FV(D24,"52 week high",TRUE))</f>
        <v>-7.1942446043166061E-3</v>
      </c>
      <c r="W24" s="65" cm="1">
        <f t="array" ref="W24">(H24-(_FV(D24,"52 week low",TRUE)))/(_FV(D24,"52 week low",TRUE))</f>
        <v>2.2217898832684821</v>
      </c>
      <c r="Y24" s="30" t="str">
        <f t="shared" si="9"/>
        <v>Twitter</v>
      </c>
      <c r="Z24" s="30" t="str">
        <f t="shared" si="0"/>
        <v>Twitter</v>
      </c>
      <c r="AA24" s="29" t="str">
        <f>HYPERLINK(_xlfn.CONCAT("https://www.sec.gov/edgar/browse/?CIK=",(_xlfn.XLOOKUP(A24,CIK!$A$1:$A$99999,CIK!$B$1:$B$99999,,0))),"SEC")</f>
        <v>SEC</v>
      </c>
      <c r="AB24" s="30" t="str">
        <f t="shared" si="10"/>
        <v>BC</v>
      </c>
      <c r="AC24" s="29" t="str">
        <f t="shared" si="11"/>
        <v>News</v>
      </c>
      <c r="AD24" s="30" t="str">
        <f t="shared" si="12"/>
        <v>News</v>
      </c>
      <c r="AE24" s="29" t="str">
        <f t="shared" si="13"/>
        <v>News</v>
      </c>
      <c r="AF24" s="29" t="str">
        <f t="shared" si="14"/>
        <v>News</v>
      </c>
      <c r="AG24" s="29" t="str">
        <f t="shared" si="15"/>
        <v>News</v>
      </c>
      <c r="AH24" s="30" t="str">
        <f t="shared" si="1"/>
        <v>News</v>
      </c>
      <c r="AI24" s="30" t="str">
        <f t="shared" si="16"/>
        <v>OC</v>
      </c>
      <c r="AJ24" s="30" t="str">
        <f t="shared" si="17"/>
        <v>WW</v>
      </c>
      <c r="AK24" s="30" t="str">
        <f t="shared" si="18"/>
        <v>FIN</v>
      </c>
      <c r="AL24" s="30" t="str">
        <f t="shared" si="2"/>
        <v>OI</v>
      </c>
      <c r="AM24" s="30" t="str">
        <f t="shared" si="19"/>
        <v>IB</v>
      </c>
      <c r="AN24" s="30" t="str">
        <f t="shared" si="3"/>
        <v>SI</v>
      </c>
      <c r="AO24" s="30" t="str">
        <f t="shared" si="4"/>
        <v>SS</v>
      </c>
      <c r="AP24" s="45" t="str">
        <f t="shared" si="5"/>
        <v>ROIC</v>
      </c>
      <c r="AQ24" s="30" t="str">
        <f t="shared" si="6"/>
        <v>DR</v>
      </c>
      <c r="AR24" s="46" t="str">
        <f t="shared" si="7"/>
        <v>SOH</v>
      </c>
    </row>
    <row r="25" spans="1:44" x14ac:dyDescent="0.2">
      <c r="A25" s="10" t="s">
        <v>1003</v>
      </c>
      <c r="B25" s="10" t="s">
        <v>1004</v>
      </c>
      <c r="C25" s="12" t="s">
        <v>1005</v>
      </c>
      <c r="D25" s="14" t="e" vm="289">
        <v>#VALUE!</v>
      </c>
      <c r="E25" s="32" t="str">
        <f t="shared" si="8"/>
        <v>Link</v>
      </c>
      <c r="F25" s="12" t="s">
        <v>1006</v>
      </c>
      <c r="G25" s="28" cm="1">
        <f t="array" ref="G25">_FV(D25,"Market cap",TRUE)/1000000000</f>
        <v>0.3456727</v>
      </c>
      <c r="H25" s="11" cm="1">
        <f t="array" ref="H25">_FV(D25,"Price")</f>
        <v>2</v>
      </c>
      <c r="I25" s="11" t="s">
        <v>47</v>
      </c>
      <c r="J25" s="35" cm="1">
        <f t="array" ref="J25">_FV(D25,"Shares outstanding",TRUE)/1000000</f>
        <v>172.83629999999999</v>
      </c>
      <c r="K25" s="11">
        <v>171.52</v>
      </c>
      <c r="L25" s="89">
        <v>4.3299999999999998E-2</v>
      </c>
      <c r="M25" s="25" t="s">
        <v>13947</v>
      </c>
      <c r="N25" s="53" t="s">
        <v>15072</v>
      </c>
      <c r="O25" s="53" t="s">
        <v>15073</v>
      </c>
      <c r="P25" s="53">
        <v>15.25</v>
      </c>
      <c r="Q25" s="53" t="s">
        <v>15074</v>
      </c>
      <c r="R25" s="53" t="s">
        <v>15075</v>
      </c>
      <c r="S25" s="135" t="s">
        <v>14848</v>
      </c>
      <c r="T25" s="11" t="s">
        <v>14572</v>
      </c>
      <c r="U25" s="11">
        <v>2.34</v>
      </c>
      <c r="V25" s="65" cm="1">
        <f t="array" ref="V25">(H25-(_FV(D25,"52 week high",TRUE)))/(_FV(D25,"52 week high",TRUE))</f>
        <v>-0.43100995732574682</v>
      </c>
      <c r="W25" s="65" cm="1">
        <f t="array" ref="W25">(H25-(_FV(D25,"52 week low",TRUE)))/(_FV(D25,"52 week low",TRUE))</f>
        <v>2.1249999999999996</v>
      </c>
      <c r="Y25" s="30" t="str">
        <f t="shared" si="9"/>
        <v>Twitter</v>
      </c>
      <c r="Z25" s="30" t="str">
        <f t="shared" si="0"/>
        <v>Twitter</v>
      </c>
      <c r="AA25" s="29" t="str">
        <f>HYPERLINK(_xlfn.CONCAT("https://www.sec.gov/edgar/browse/?CIK=",(_xlfn.XLOOKUP(A25,CIK!$A$1:$A$99999,CIK!$B$1:$B$99999,,0))),"SEC")</f>
        <v>SEC</v>
      </c>
      <c r="AB25" s="30" t="str">
        <f t="shared" si="10"/>
        <v>BC</v>
      </c>
      <c r="AC25" s="29" t="str">
        <f t="shared" si="11"/>
        <v>News</v>
      </c>
      <c r="AD25" s="30" t="str">
        <f t="shared" si="12"/>
        <v>News</v>
      </c>
      <c r="AE25" s="29" t="str">
        <f t="shared" si="13"/>
        <v>News</v>
      </c>
      <c r="AF25" s="29" t="str">
        <f t="shared" si="14"/>
        <v>News</v>
      </c>
      <c r="AG25" s="29" t="str">
        <f t="shared" si="15"/>
        <v>News</v>
      </c>
      <c r="AH25" s="30" t="str">
        <f t="shared" si="1"/>
        <v>News</v>
      </c>
      <c r="AI25" s="30" t="str">
        <f t="shared" si="16"/>
        <v>OC</v>
      </c>
      <c r="AJ25" s="30" t="str">
        <f t="shared" si="17"/>
        <v>WW</v>
      </c>
      <c r="AK25" s="30" t="str">
        <f t="shared" si="18"/>
        <v>FIN</v>
      </c>
      <c r="AL25" s="30" t="str">
        <f t="shared" si="2"/>
        <v>OI</v>
      </c>
      <c r="AM25" s="30" t="str">
        <f t="shared" si="19"/>
        <v>IB</v>
      </c>
      <c r="AN25" s="30" t="str">
        <f t="shared" si="3"/>
        <v>SI</v>
      </c>
      <c r="AO25" s="30" t="str">
        <f t="shared" si="4"/>
        <v>SS</v>
      </c>
      <c r="AP25" s="45" t="str">
        <f t="shared" si="5"/>
        <v>ROIC</v>
      </c>
      <c r="AQ25" s="30" t="str">
        <f t="shared" si="6"/>
        <v>DR</v>
      </c>
      <c r="AR25" s="46" t="str">
        <f t="shared" si="7"/>
        <v>SOH</v>
      </c>
    </row>
    <row r="26" spans="1:44" x14ac:dyDescent="0.2">
      <c r="A26" s="10" t="s">
        <v>978</v>
      </c>
      <c r="B26" s="10" t="s">
        <v>979</v>
      </c>
      <c r="C26" s="12" t="s">
        <v>908</v>
      </c>
      <c r="D26" s="14" t="e" vm="290">
        <v>#VALUE!</v>
      </c>
      <c r="E26" s="32" t="str">
        <f t="shared" si="8"/>
        <v>Link</v>
      </c>
      <c r="F26" s="12" t="s">
        <v>980</v>
      </c>
      <c r="G26" s="28" cm="1">
        <f t="array" ref="G26">_FV(D26,"Market cap",TRUE)/1000000000</f>
        <v>0.24864220000000001</v>
      </c>
      <c r="H26" s="11" cm="1">
        <f t="array" ref="H26">_FV(D26,"Price")</f>
        <v>8.99</v>
      </c>
      <c r="I26" s="11" t="s">
        <v>47</v>
      </c>
      <c r="J26" s="35" cm="1">
        <f t="array" ref="J26">_FV(D26,"Shares outstanding",TRUE)/1000000</f>
        <v>27.657640000000001</v>
      </c>
      <c r="K26" s="11">
        <v>12.02</v>
      </c>
      <c r="L26" s="89">
        <v>0.1201</v>
      </c>
      <c r="M26" s="25" t="s">
        <v>14290</v>
      </c>
      <c r="N26" s="53" t="s">
        <v>15045</v>
      </c>
      <c r="O26" s="53" t="s">
        <v>15046</v>
      </c>
      <c r="P26" s="53">
        <v>15.47</v>
      </c>
      <c r="Q26" s="53" t="s">
        <v>15047</v>
      </c>
      <c r="R26" s="53" t="s">
        <v>15048</v>
      </c>
      <c r="S26" s="135" t="s">
        <v>14848</v>
      </c>
      <c r="T26" s="11" t="s">
        <v>14568</v>
      </c>
      <c r="U26" s="11">
        <v>7.85</v>
      </c>
      <c r="V26" s="65" cm="1">
        <f t="array" ref="V26">(H26-(_FV(D26,"52 week high",TRUE)))/(_FV(D26,"52 week high",TRUE))</f>
        <v>-0.64011208967173738</v>
      </c>
      <c r="W26" s="65" cm="1">
        <f t="array" ref="W26">(H26-(_FV(D26,"52 week low",TRUE)))/(_FV(D26,"52 week low",TRUE))</f>
        <v>0.72884615384615381</v>
      </c>
      <c r="Y26" s="30" t="str">
        <f t="shared" si="9"/>
        <v>Twitter</v>
      </c>
      <c r="Z26" s="30" t="str">
        <f t="shared" si="0"/>
        <v>Twitter</v>
      </c>
      <c r="AA26" s="29" t="str">
        <f>HYPERLINK(_xlfn.CONCAT("https://www.sec.gov/edgar/browse/?CIK=",(_xlfn.XLOOKUP(A26,CIK!$A$1:$A$99999,CIK!$B$1:$B$99999,,0))),"SEC")</f>
        <v>SEC</v>
      </c>
      <c r="AB26" s="30" t="str">
        <f t="shared" si="10"/>
        <v>BC</v>
      </c>
      <c r="AC26" s="29" t="str">
        <f t="shared" si="11"/>
        <v>News</v>
      </c>
      <c r="AD26" s="30" t="str">
        <f t="shared" si="12"/>
        <v>News</v>
      </c>
      <c r="AE26" s="29" t="str">
        <f t="shared" si="13"/>
        <v>News</v>
      </c>
      <c r="AF26" s="29" t="str">
        <f t="shared" si="14"/>
        <v>News</v>
      </c>
      <c r="AG26" s="29" t="str">
        <f t="shared" si="15"/>
        <v>News</v>
      </c>
      <c r="AH26" s="30" t="str">
        <f t="shared" si="1"/>
        <v>News</v>
      </c>
      <c r="AI26" s="30" t="str">
        <f t="shared" si="16"/>
        <v>OC</v>
      </c>
      <c r="AJ26" s="30" t="str">
        <f t="shared" si="17"/>
        <v>WW</v>
      </c>
      <c r="AK26" s="30" t="str">
        <f t="shared" si="18"/>
        <v>FIN</v>
      </c>
      <c r="AL26" s="30" t="str">
        <f t="shared" si="2"/>
        <v>OI</v>
      </c>
      <c r="AM26" s="30" t="str">
        <f t="shared" si="19"/>
        <v>IB</v>
      </c>
      <c r="AN26" s="30" t="str">
        <f t="shared" si="3"/>
        <v>SI</v>
      </c>
      <c r="AO26" s="30" t="str">
        <f t="shared" si="4"/>
        <v>SS</v>
      </c>
      <c r="AP26" s="45" t="str">
        <f t="shared" si="5"/>
        <v>ROIC</v>
      </c>
      <c r="AQ26" s="30" t="str">
        <f t="shared" si="6"/>
        <v>DR</v>
      </c>
      <c r="AR26" s="46" t="str">
        <f t="shared" si="7"/>
        <v>SOH</v>
      </c>
    </row>
    <row r="27" spans="1:44" x14ac:dyDescent="0.2">
      <c r="A27" s="10" t="s">
        <v>934</v>
      </c>
      <c r="B27" s="10" t="s">
        <v>935</v>
      </c>
      <c r="C27" s="12" t="s">
        <v>936</v>
      </c>
      <c r="D27" s="14" t="e" vm="291">
        <v>#VALUE!</v>
      </c>
      <c r="E27" s="32" t="str">
        <f t="shared" si="8"/>
        <v>Link</v>
      </c>
      <c r="F27" s="12" t="s">
        <v>937</v>
      </c>
      <c r="G27" s="28" cm="1">
        <f t="array" ref="G27">_FV(D27,"Market cap",TRUE)/1000000000</f>
        <v>0.21513579999999999</v>
      </c>
      <c r="H27" s="11" cm="1">
        <f t="array" ref="H27">_FV(D27,"Price")</f>
        <v>4.8099999999999996</v>
      </c>
      <c r="I27" s="11" t="s">
        <v>47</v>
      </c>
      <c r="J27" s="35" cm="1">
        <f t="array" ref="J27">_FV(D27,"Shares outstanding",TRUE)/1000000</f>
        <v>44.819960000000002</v>
      </c>
      <c r="K27" s="11">
        <v>28.18</v>
      </c>
      <c r="L27" s="89">
        <v>1.5599999999999999E-2</v>
      </c>
      <c r="M27" s="25" t="s">
        <v>13967</v>
      </c>
      <c r="N27" s="53" t="s">
        <v>15008</v>
      </c>
      <c r="O27" s="53" t="s">
        <v>15009</v>
      </c>
      <c r="P27" s="53">
        <v>32.26</v>
      </c>
      <c r="Q27" s="53" t="s">
        <v>15010</v>
      </c>
      <c r="R27" s="53" t="s">
        <v>15011</v>
      </c>
      <c r="S27" s="135" t="s">
        <v>15012</v>
      </c>
      <c r="T27" s="11" t="s">
        <v>14562</v>
      </c>
      <c r="U27" s="11">
        <v>1.96</v>
      </c>
      <c r="V27" s="65" cm="1">
        <f t="array" ref="V27">(H27-(_FV(D27,"52 week high",TRUE)))/(_FV(D27,"52 week high",TRUE))</f>
        <v>-0.22668810289389071</v>
      </c>
      <c r="W27" s="65" cm="1">
        <f t="array" ref="W27">(H27-(_FV(D27,"52 week low",TRUE)))/(_FV(D27,"52 week low",TRUE))</f>
        <v>0.2926632625638268</v>
      </c>
      <c r="Y27" s="30" t="str">
        <f t="shared" si="9"/>
        <v>Twitter</v>
      </c>
      <c r="Z27" s="30" t="str">
        <f t="shared" si="0"/>
        <v>Twitter</v>
      </c>
      <c r="AA27" s="29" t="str">
        <f>HYPERLINK(_xlfn.CONCAT("https://www.sec.gov/edgar/browse/?CIK=",(_xlfn.XLOOKUP(A27,CIK!$A$1:$A$99999,CIK!$B$1:$B$99999,,0))),"SEC")</f>
        <v>SEC</v>
      </c>
      <c r="AB27" s="30" t="str">
        <f t="shared" si="10"/>
        <v>BC</v>
      </c>
      <c r="AC27" s="29" t="str">
        <f t="shared" si="11"/>
        <v>News</v>
      </c>
      <c r="AD27" s="30" t="str">
        <f t="shared" si="12"/>
        <v>News</v>
      </c>
      <c r="AE27" s="29" t="str">
        <f t="shared" si="13"/>
        <v>News</v>
      </c>
      <c r="AF27" s="29" t="str">
        <f t="shared" si="14"/>
        <v>News</v>
      </c>
      <c r="AG27" s="29" t="str">
        <f t="shared" si="15"/>
        <v>News</v>
      </c>
      <c r="AH27" s="30" t="str">
        <f t="shared" si="1"/>
        <v>News</v>
      </c>
      <c r="AI27" s="30" t="str">
        <f t="shared" si="16"/>
        <v>OC</v>
      </c>
      <c r="AJ27" s="30" t="str">
        <f t="shared" si="17"/>
        <v>WW</v>
      </c>
      <c r="AK27" s="30" t="str">
        <f t="shared" si="18"/>
        <v>FIN</v>
      </c>
      <c r="AL27" s="30" t="str">
        <f t="shared" si="2"/>
        <v>OI</v>
      </c>
      <c r="AM27" s="30" t="str">
        <f t="shared" si="19"/>
        <v>IB</v>
      </c>
      <c r="AN27" s="30" t="str">
        <f t="shared" si="3"/>
        <v>SI</v>
      </c>
      <c r="AO27" s="30" t="str">
        <f t="shared" si="4"/>
        <v>SS</v>
      </c>
      <c r="AP27" s="45" t="str">
        <f t="shared" si="5"/>
        <v>ROIC</v>
      </c>
      <c r="AQ27" s="30" t="str">
        <f t="shared" si="6"/>
        <v>DR</v>
      </c>
      <c r="AR27" s="46" t="str">
        <f t="shared" si="7"/>
        <v>SOH</v>
      </c>
    </row>
    <row r="28" spans="1:44" x14ac:dyDescent="0.2">
      <c r="A28" s="10" t="s">
        <v>996</v>
      </c>
      <c r="B28" s="10" t="s">
        <v>997</v>
      </c>
      <c r="C28" s="12" t="s">
        <v>998</v>
      </c>
      <c r="D28" s="14" t="e" vm="292">
        <v>#VALUE!</v>
      </c>
      <c r="E28" s="32" t="str">
        <f t="shared" si="8"/>
        <v>Link</v>
      </c>
      <c r="F28" s="12" t="s">
        <v>999</v>
      </c>
      <c r="G28" s="28" cm="1">
        <f t="array" ref="G28">_FV(D28,"Market cap",TRUE)/1000000000</f>
        <v>0.2616832</v>
      </c>
      <c r="H28" s="11" cm="1">
        <f t="array" ref="H28">_FV(D28,"Price")</f>
        <v>1.71</v>
      </c>
      <c r="I28" s="11" t="s">
        <v>47</v>
      </c>
      <c r="J28" s="35" cm="1">
        <f t="array" ref="J28">_FV(D28,"Shares outstanding",TRUE)/1000000</f>
        <v>153.03110000000001</v>
      </c>
      <c r="K28" s="11">
        <v>102.08</v>
      </c>
      <c r="L28" s="89">
        <v>5.9299999999999999E-2</v>
      </c>
      <c r="M28" s="25" t="s">
        <v>14018</v>
      </c>
      <c r="N28" s="53" t="s">
        <v>15067</v>
      </c>
      <c r="O28" s="53" t="s">
        <v>15068</v>
      </c>
      <c r="P28" s="53">
        <v>102.99</v>
      </c>
      <c r="Q28" s="53" t="s">
        <v>15069</v>
      </c>
      <c r="R28" s="53" t="s">
        <v>15070</v>
      </c>
      <c r="S28" s="135" t="s">
        <v>15071</v>
      </c>
      <c r="T28" s="11" t="s">
        <v>14571</v>
      </c>
      <c r="U28" s="11">
        <v>6.73</v>
      </c>
      <c r="V28" s="65" cm="1">
        <f t="array" ref="V28">(H28-(_FV(D28,"52 week high",TRUE)))/(_FV(D28,"52 week high",TRUE))</f>
        <v>-0.37362637362637363</v>
      </c>
      <c r="W28" s="65" cm="1">
        <f t="array" ref="W28">(H28-(_FV(D28,"52 week low",TRUE)))/(_FV(D28,"52 week low",TRUE))</f>
        <v>1.6433761014067088</v>
      </c>
      <c r="Y28" s="30" t="str">
        <f t="shared" si="9"/>
        <v>Twitter</v>
      </c>
      <c r="Z28" s="30" t="str">
        <f t="shared" si="0"/>
        <v>Twitter</v>
      </c>
      <c r="AA28" s="29" t="str">
        <f>HYPERLINK(_xlfn.CONCAT("https://www.sec.gov/edgar/browse/?CIK=",(_xlfn.XLOOKUP(A28,CIK!$A$1:$A$99999,CIK!$B$1:$B$99999,,0))),"SEC")</f>
        <v>SEC</v>
      </c>
      <c r="AB28" s="30" t="str">
        <f t="shared" si="10"/>
        <v>BC</v>
      </c>
      <c r="AC28" s="29" t="str">
        <f t="shared" si="11"/>
        <v>News</v>
      </c>
      <c r="AD28" s="30" t="str">
        <f t="shared" si="12"/>
        <v>News</v>
      </c>
      <c r="AE28" s="29" t="str">
        <f t="shared" si="13"/>
        <v>News</v>
      </c>
      <c r="AF28" s="29" t="str">
        <f t="shared" si="14"/>
        <v>News</v>
      </c>
      <c r="AG28" s="29" t="str">
        <f t="shared" si="15"/>
        <v>News</v>
      </c>
      <c r="AH28" s="30" t="str">
        <f t="shared" si="1"/>
        <v>News</v>
      </c>
      <c r="AI28" s="30" t="str">
        <f t="shared" si="16"/>
        <v>OC</v>
      </c>
      <c r="AJ28" s="30" t="str">
        <f t="shared" si="17"/>
        <v>WW</v>
      </c>
      <c r="AK28" s="30" t="str">
        <f t="shared" si="18"/>
        <v>FIN</v>
      </c>
      <c r="AL28" s="30" t="str">
        <f t="shared" si="2"/>
        <v>OI</v>
      </c>
      <c r="AM28" s="30" t="str">
        <f t="shared" si="19"/>
        <v>IB</v>
      </c>
      <c r="AN28" s="30" t="str">
        <f t="shared" si="3"/>
        <v>SI</v>
      </c>
      <c r="AO28" s="30" t="str">
        <f t="shared" si="4"/>
        <v>SS</v>
      </c>
      <c r="AP28" s="45" t="str">
        <f t="shared" si="5"/>
        <v>ROIC</v>
      </c>
      <c r="AQ28" s="30" t="str">
        <f t="shared" si="6"/>
        <v>DR</v>
      </c>
      <c r="AR28" s="46" t="str">
        <f t="shared" si="7"/>
        <v>SOH</v>
      </c>
    </row>
    <row r="29" spans="1:44" x14ac:dyDescent="0.2">
      <c r="A29" s="10" t="s">
        <v>992</v>
      </c>
      <c r="B29" s="10" t="s">
        <v>993</v>
      </c>
      <c r="C29" s="12" t="s">
        <v>994</v>
      </c>
      <c r="D29" s="14" t="e" vm="293">
        <v>#VALUE!</v>
      </c>
      <c r="E29" s="32" t="str">
        <f t="shared" si="8"/>
        <v>Link</v>
      </c>
      <c r="F29" s="12" t="s">
        <v>995</v>
      </c>
      <c r="G29" s="28" cm="1">
        <f t="array" ref="G29">_FV(D29,"Market cap",TRUE)/1000000000</f>
        <v>0.1618434</v>
      </c>
      <c r="H29" s="11" cm="1">
        <f t="array" ref="H29">_FV(D29,"Price")</f>
        <v>2.58</v>
      </c>
      <c r="I29" s="11" t="s">
        <v>47</v>
      </c>
      <c r="J29" s="35" cm="1">
        <f t="array" ref="J29">_FV(D29,"Shares outstanding",TRUE)/1000000</f>
        <v>62.730020000000003</v>
      </c>
      <c r="K29" s="11">
        <v>60.2</v>
      </c>
      <c r="L29" s="89">
        <v>0.14299999999999999</v>
      </c>
      <c r="M29" s="25" t="s">
        <v>13984</v>
      </c>
      <c r="N29" s="53" t="s">
        <v>15076</v>
      </c>
      <c r="O29" s="53" t="s">
        <v>15077</v>
      </c>
      <c r="P29" s="53">
        <v>36.090000000000003</v>
      </c>
      <c r="Q29" s="53" t="s">
        <v>15078</v>
      </c>
      <c r="R29" s="53" t="s">
        <v>15079</v>
      </c>
      <c r="S29" s="135" t="s">
        <v>15080</v>
      </c>
      <c r="T29" s="11" t="s">
        <v>14573</v>
      </c>
      <c r="U29" s="11">
        <v>7.3</v>
      </c>
      <c r="V29" s="65" cm="1">
        <f t="array" ref="V29">(H29-(_FV(D29,"52 week high",TRUE)))/(_FV(D29,"52 week high",TRUE))</f>
        <v>-0.6670967741935484</v>
      </c>
      <c r="W29" s="65" cm="1">
        <f t="array" ref="W29">(H29-(_FV(D29,"52 week low",TRUE)))/(_FV(D29,"52 week low",TRUE))</f>
        <v>0.48703170028818438</v>
      </c>
      <c r="Y29" s="30" t="str">
        <f t="shared" si="9"/>
        <v>Twitter</v>
      </c>
      <c r="Z29" s="30" t="str">
        <f t="shared" si="0"/>
        <v>Twitter</v>
      </c>
      <c r="AA29" s="29" t="str">
        <f>HYPERLINK(_xlfn.CONCAT("https://www.sec.gov/edgar/browse/?CIK=",(_xlfn.XLOOKUP(A29,CIK!$A$1:$A$99999,CIK!$B$1:$B$99999,,0))),"SEC")</f>
        <v>SEC</v>
      </c>
      <c r="AB29" s="30" t="str">
        <f t="shared" si="10"/>
        <v>BC</v>
      </c>
      <c r="AC29" s="29" t="str">
        <f t="shared" si="11"/>
        <v>News</v>
      </c>
      <c r="AD29" s="30" t="str">
        <f t="shared" si="12"/>
        <v>News</v>
      </c>
      <c r="AE29" s="29" t="str">
        <f t="shared" si="13"/>
        <v>News</v>
      </c>
      <c r="AF29" s="29" t="str">
        <f t="shared" si="14"/>
        <v>News</v>
      </c>
      <c r="AG29" s="29" t="str">
        <f t="shared" si="15"/>
        <v>News</v>
      </c>
      <c r="AH29" s="30" t="str">
        <f t="shared" si="1"/>
        <v>News</v>
      </c>
      <c r="AI29" s="30" t="str">
        <f t="shared" si="16"/>
        <v>OC</v>
      </c>
      <c r="AJ29" s="30" t="str">
        <f t="shared" si="17"/>
        <v>WW</v>
      </c>
      <c r="AK29" s="30" t="str">
        <f t="shared" si="18"/>
        <v>FIN</v>
      </c>
      <c r="AL29" s="30" t="str">
        <f t="shared" si="2"/>
        <v>OI</v>
      </c>
      <c r="AM29" s="30" t="str">
        <f t="shared" si="19"/>
        <v>IB</v>
      </c>
      <c r="AN29" s="30" t="str">
        <f t="shared" si="3"/>
        <v>SI</v>
      </c>
      <c r="AO29" s="30" t="str">
        <f t="shared" si="4"/>
        <v>SS</v>
      </c>
      <c r="AP29" s="45" t="str">
        <f t="shared" si="5"/>
        <v>ROIC</v>
      </c>
      <c r="AQ29" s="30" t="str">
        <f t="shared" si="6"/>
        <v>DR</v>
      </c>
      <c r="AR29" s="46" t="str">
        <f t="shared" si="7"/>
        <v>SOH</v>
      </c>
    </row>
    <row r="30" spans="1:44" x14ac:dyDescent="0.2">
      <c r="A30" s="10" t="s">
        <v>1035</v>
      </c>
      <c r="B30" s="10" t="s">
        <v>1036</v>
      </c>
      <c r="C30" s="12" t="s">
        <v>1037</v>
      </c>
      <c r="D30" s="14" t="e" vm="294">
        <v>#VALUE!</v>
      </c>
      <c r="E30" s="32" t="str">
        <f t="shared" si="8"/>
        <v>Link</v>
      </c>
      <c r="F30" s="12" t="s">
        <v>1038</v>
      </c>
      <c r="G30" s="28" cm="1">
        <f t="array" ref="G30">_FV(D30,"Market cap",TRUE)/1000000000</f>
        <v>0.1063101</v>
      </c>
      <c r="H30" s="11" cm="1">
        <f t="array" ref="H30">_FV(D30,"Price")</f>
        <v>2.4049999999999998</v>
      </c>
      <c r="I30" s="11" t="s">
        <v>47</v>
      </c>
      <c r="J30" s="35" cm="1">
        <f t="array" ref="J30">_FV(D30,"Shares outstanding",TRUE)/1000000</f>
        <v>44.203760000000003</v>
      </c>
      <c r="K30" s="11">
        <v>37.619999999999997</v>
      </c>
      <c r="L30" s="89">
        <v>8.8999999999999999E-3</v>
      </c>
      <c r="M30" s="25" t="s">
        <v>14082</v>
      </c>
      <c r="N30" s="53" t="s">
        <v>15105</v>
      </c>
      <c r="O30" s="53" t="s">
        <v>15106</v>
      </c>
      <c r="P30" s="53">
        <v>91.16</v>
      </c>
      <c r="Q30" s="53" t="s">
        <v>15107</v>
      </c>
      <c r="R30" s="53" t="s">
        <v>15108</v>
      </c>
      <c r="S30" s="135" t="s">
        <v>14848</v>
      </c>
      <c r="T30" s="11" t="s">
        <v>14578</v>
      </c>
      <c r="U30" s="11">
        <v>10.3</v>
      </c>
      <c r="V30" s="65" cm="1">
        <f t="array" ref="V30">(H30-(_FV(D30,"52 week high",TRUE)))/(_FV(D30,"52 week high",TRUE))</f>
        <v>-0.36876640419947515</v>
      </c>
      <c r="W30" s="65" cm="1">
        <f t="array" ref="W30">(H30-(_FV(D30,"52 week low",TRUE)))/(_FV(D30,"52 week low",TRUE))</f>
        <v>2.0984282401442926</v>
      </c>
      <c r="Y30" s="30" t="str">
        <f t="shared" si="9"/>
        <v>Twitter</v>
      </c>
      <c r="Z30" s="30" t="str">
        <f t="shared" si="0"/>
        <v>Twitter</v>
      </c>
      <c r="AA30" s="29" t="str">
        <f>HYPERLINK(_xlfn.CONCAT("https://www.sec.gov/edgar/browse/?CIK=",(_xlfn.XLOOKUP(A30,CIK!$A$1:$A$99999,CIK!$B$1:$B$99999,,0))),"SEC")</f>
        <v>SEC</v>
      </c>
      <c r="AB30" s="30" t="str">
        <f t="shared" si="10"/>
        <v>BC</v>
      </c>
      <c r="AC30" s="29" t="str">
        <f t="shared" si="11"/>
        <v>News</v>
      </c>
      <c r="AD30" s="30" t="str">
        <f t="shared" si="12"/>
        <v>News</v>
      </c>
      <c r="AE30" s="29" t="str">
        <f t="shared" si="13"/>
        <v>News</v>
      </c>
      <c r="AF30" s="29" t="str">
        <f t="shared" si="14"/>
        <v>News</v>
      </c>
      <c r="AG30" s="29" t="str">
        <f t="shared" si="15"/>
        <v>News</v>
      </c>
      <c r="AH30" s="30" t="str">
        <f t="shared" si="1"/>
        <v>News</v>
      </c>
      <c r="AI30" s="30" t="str">
        <f t="shared" si="16"/>
        <v>OC</v>
      </c>
      <c r="AJ30" s="30" t="str">
        <f t="shared" si="17"/>
        <v>WW</v>
      </c>
      <c r="AK30" s="30" t="str">
        <f t="shared" si="18"/>
        <v>FIN</v>
      </c>
      <c r="AL30" s="30" t="str">
        <f t="shared" si="2"/>
        <v>OI</v>
      </c>
      <c r="AM30" s="30" t="str">
        <f t="shared" si="19"/>
        <v>IB</v>
      </c>
      <c r="AN30" s="30" t="str">
        <f t="shared" si="3"/>
        <v>SI</v>
      </c>
      <c r="AO30" s="30" t="str">
        <f t="shared" si="4"/>
        <v>SS</v>
      </c>
      <c r="AP30" s="45" t="str">
        <f t="shared" si="5"/>
        <v>ROIC</v>
      </c>
      <c r="AQ30" s="30" t="str">
        <f t="shared" si="6"/>
        <v>DR</v>
      </c>
      <c r="AR30" s="46" t="str">
        <f t="shared" si="7"/>
        <v>SOH</v>
      </c>
    </row>
    <row r="31" spans="1:44" x14ac:dyDescent="0.2">
      <c r="A31" s="10" t="s">
        <v>1015</v>
      </c>
      <c r="B31" s="10" t="s">
        <v>1016</v>
      </c>
      <c r="C31" s="12" t="s">
        <v>1017</v>
      </c>
      <c r="D31" s="14" t="e" vm="295">
        <v>#VALUE!</v>
      </c>
      <c r="E31" s="32" t="str">
        <f t="shared" si="8"/>
        <v>Link</v>
      </c>
      <c r="F31" s="12" t="s">
        <v>1018</v>
      </c>
      <c r="G31" s="28" cm="1">
        <f t="array" ref="G31">_FV(D31,"Market cap",TRUE)/1000000000</f>
        <v>0.13962050000000001</v>
      </c>
      <c r="H31" s="11" cm="1">
        <f t="array" ref="H31">_FV(D31,"Price")</f>
        <v>2.33</v>
      </c>
      <c r="I31" s="11" t="s">
        <v>47</v>
      </c>
      <c r="J31" s="35" cm="1">
        <f t="array" ref="J31">_FV(D31,"Shares outstanding",TRUE)/1000000</f>
        <v>59.922939999999997</v>
      </c>
      <c r="K31" s="11">
        <v>20.92</v>
      </c>
      <c r="L31" s="89">
        <v>3.7000000000000002E-3</v>
      </c>
      <c r="M31" s="25" t="s">
        <v>13829</v>
      </c>
      <c r="N31" s="53" t="s">
        <v>15085</v>
      </c>
      <c r="O31" s="53" t="s">
        <v>15086</v>
      </c>
      <c r="P31" s="53">
        <v>40.770000000000003</v>
      </c>
      <c r="Q31" s="53" t="s">
        <v>15087</v>
      </c>
      <c r="R31" s="53" t="s">
        <v>15088</v>
      </c>
      <c r="S31" s="135" t="s">
        <v>14848</v>
      </c>
      <c r="T31" s="11" t="s">
        <v>2312</v>
      </c>
      <c r="U31" s="11">
        <v>8.6999999999999993</v>
      </c>
      <c r="V31" s="65" cm="1">
        <f t="array" ref="V31">(H31-(_FV(D31,"52 week high",TRUE)))/(_FV(D31,"52 week high",TRUE))</f>
        <v>-0.50249818507921595</v>
      </c>
      <c r="W31" s="65" cm="1">
        <f t="array" ref="W31">(H31-(_FV(D31,"52 week low",TRUE)))/(_FV(D31,"52 week low",TRUE))</f>
        <v>4.0652173913043477</v>
      </c>
      <c r="Y31" s="30" t="str">
        <f t="shared" si="9"/>
        <v>Twitter</v>
      </c>
      <c r="Z31" s="30" t="str">
        <f t="shared" si="0"/>
        <v>Twitter</v>
      </c>
      <c r="AA31" s="29" t="str">
        <f>HYPERLINK(_xlfn.CONCAT("https://www.sec.gov/edgar/browse/?CIK=",(_xlfn.XLOOKUP(A31,CIK!$A$1:$A$99999,CIK!$B$1:$B$99999,,0))),"SEC")</f>
        <v>SEC</v>
      </c>
      <c r="AB31" s="30" t="str">
        <f t="shared" si="10"/>
        <v>BC</v>
      </c>
      <c r="AC31" s="29" t="str">
        <f t="shared" si="11"/>
        <v>News</v>
      </c>
      <c r="AD31" s="30" t="str">
        <f t="shared" si="12"/>
        <v>News</v>
      </c>
      <c r="AE31" s="29" t="str">
        <f t="shared" si="13"/>
        <v>News</v>
      </c>
      <c r="AF31" s="29" t="str">
        <f t="shared" si="14"/>
        <v>News</v>
      </c>
      <c r="AG31" s="29" t="str">
        <f t="shared" si="15"/>
        <v>News</v>
      </c>
      <c r="AH31" s="30" t="str">
        <f t="shared" si="1"/>
        <v>News</v>
      </c>
      <c r="AI31" s="30" t="str">
        <f t="shared" si="16"/>
        <v>OC</v>
      </c>
      <c r="AJ31" s="30" t="str">
        <f t="shared" si="17"/>
        <v>WW</v>
      </c>
      <c r="AK31" s="30" t="str">
        <f t="shared" si="18"/>
        <v>FIN</v>
      </c>
      <c r="AL31" s="30" t="str">
        <f t="shared" si="2"/>
        <v>OI</v>
      </c>
      <c r="AM31" s="30" t="str">
        <f t="shared" si="19"/>
        <v>IB</v>
      </c>
      <c r="AN31" s="30" t="str">
        <f t="shared" si="3"/>
        <v>SI</v>
      </c>
      <c r="AO31" s="30" t="str">
        <f t="shared" si="4"/>
        <v>SS</v>
      </c>
      <c r="AP31" s="45" t="str">
        <f t="shared" si="5"/>
        <v>ROIC</v>
      </c>
      <c r="AQ31" s="30" t="str">
        <f t="shared" si="6"/>
        <v>DR</v>
      </c>
      <c r="AR31" s="46" t="str">
        <f t="shared" si="7"/>
        <v>SOH</v>
      </c>
    </row>
    <row r="32" spans="1:44" x14ac:dyDescent="0.2">
      <c r="A32" s="10" t="s">
        <v>1023</v>
      </c>
      <c r="B32" s="10" t="s">
        <v>1024</v>
      </c>
      <c r="C32" s="12" t="s">
        <v>1025</v>
      </c>
      <c r="D32" s="14" t="e" vm="296">
        <v>#VALUE!</v>
      </c>
      <c r="E32" s="32" t="str">
        <f t="shared" si="8"/>
        <v>Link</v>
      </c>
      <c r="F32" s="12" t="s">
        <v>1026</v>
      </c>
      <c r="G32" s="28" cm="1">
        <f t="array" ref="G32">_FV(D32,"Market cap",TRUE)/1000000000</f>
        <v>7.6408669999999998E-2</v>
      </c>
      <c r="H32" s="11" cm="1">
        <f t="array" ref="H32">_FV(D32,"Price")</f>
        <v>4.1500000000000004</v>
      </c>
      <c r="I32" s="11" t="s">
        <v>47</v>
      </c>
      <c r="J32" s="35" cm="1">
        <f t="array" ref="J32">_FV(D32,"Shares outstanding",TRUE)/1000000</f>
        <v>18.411729999999999</v>
      </c>
      <c r="K32" s="11">
        <v>14.28</v>
      </c>
      <c r="L32" s="89">
        <v>1.11E-2</v>
      </c>
      <c r="M32" s="25" t="s">
        <v>14387</v>
      </c>
      <c r="N32" s="53" t="s">
        <v>15101</v>
      </c>
      <c r="O32" s="53" t="s">
        <v>15102</v>
      </c>
      <c r="P32" s="53">
        <v>14.38</v>
      </c>
      <c r="Q32" s="53" t="s">
        <v>15103</v>
      </c>
      <c r="R32" s="53" t="s">
        <v>15104</v>
      </c>
      <c r="S32" s="135" t="s">
        <v>14848</v>
      </c>
      <c r="T32" s="11" t="s">
        <v>14577</v>
      </c>
      <c r="U32" s="11">
        <v>13.08</v>
      </c>
      <c r="V32" s="65" cm="1">
        <f t="array" ref="V32">(H32-(_FV(D32,"52 week high",TRUE)))/(_FV(D32,"52 week high",TRUE))</f>
        <v>-0.51967592592592593</v>
      </c>
      <c r="W32" s="65" cm="1">
        <f t="array" ref="W32">(H32-(_FV(D32,"52 week low",TRUE)))/(_FV(D32,"52 week low",TRUE))</f>
        <v>0.1464088397790056</v>
      </c>
      <c r="Y32" s="30" t="str">
        <f t="shared" si="9"/>
        <v>Twitter</v>
      </c>
      <c r="Z32" s="30" t="str">
        <f t="shared" si="0"/>
        <v>Twitter</v>
      </c>
      <c r="AA32" s="29" t="str">
        <f>HYPERLINK(_xlfn.CONCAT("https://www.sec.gov/edgar/browse/?CIK=",(_xlfn.XLOOKUP(A32,CIK!$A$1:$A$99999,CIK!$B$1:$B$99999,,0))),"SEC")</f>
        <v>SEC</v>
      </c>
      <c r="AB32" s="30" t="str">
        <f t="shared" si="10"/>
        <v>BC</v>
      </c>
      <c r="AC32" s="29" t="str">
        <f t="shared" si="11"/>
        <v>News</v>
      </c>
      <c r="AD32" s="30" t="str">
        <f t="shared" si="12"/>
        <v>News</v>
      </c>
      <c r="AE32" s="29" t="str">
        <f t="shared" si="13"/>
        <v>News</v>
      </c>
      <c r="AF32" s="29" t="str">
        <f t="shared" si="14"/>
        <v>News</v>
      </c>
      <c r="AG32" s="29" t="str">
        <f t="shared" si="15"/>
        <v>News</v>
      </c>
      <c r="AH32" s="30" t="str">
        <f t="shared" si="1"/>
        <v>News</v>
      </c>
      <c r="AI32" s="30" t="str">
        <f t="shared" si="16"/>
        <v>OC</v>
      </c>
      <c r="AJ32" s="30" t="str">
        <f t="shared" si="17"/>
        <v>WW</v>
      </c>
      <c r="AK32" s="30" t="str">
        <f t="shared" si="18"/>
        <v>FIN</v>
      </c>
      <c r="AL32" s="30" t="str">
        <f t="shared" si="2"/>
        <v>OI</v>
      </c>
      <c r="AM32" s="30" t="str">
        <f t="shared" si="19"/>
        <v>IB</v>
      </c>
      <c r="AN32" s="30" t="str">
        <f t="shared" si="3"/>
        <v>SI</v>
      </c>
      <c r="AO32" s="30" t="str">
        <f t="shared" si="4"/>
        <v>SS</v>
      </c>
      <c r="AP32" s="45" t="str">
        <f t="shared" si="5"/>
        <v>ROIC</v>
      </c>
      <c r="AQ32" s="30" t="str">
        <f t="shared" si="6"/>
        <v>DR</v>
      </c>
      <c r="AR32" s="46" t="str">
        <f t="shared" si="7"/>
        <v>SOH</v>
      </c>
    </row>
    <row r="33" spans="1:44" x14ac:dyDescent="0.2">
      <c r="A33" s="10" t="s">
        <v>1039</v>
      </c>
      <c r="B33" s="10" t="s">
        <v>1040</v>
      </c>
      <c r="C33" s="12" t="s">
        <v>1041</v>
      </c>
      <c r="D33" s="14" t="e" vm="297">
        <v>#VALUE!</v>
      </c>
      <c r="E33" s="32" t="str">
        <f t="shared" si="8"/>
        <v>Link</v>
      </c>
      <c r="F33" s="12" t="s">
        <v>1042</v>
      </c>
      <c r="G33" s="28" cm="1">
        <f t="array" ref="G33">_FV(D33,"Market cap",TRUE)/1000000000</f>
        <v>0.1056232</v>
      </c>
      <c r="H33" s="11" cm="1">
        <f t="array" ref="H33">_FV(D33,"Price")</f>
        <v>1.01</v>
      </c>
      <c r="I33" s="11" t="s">
        <v>47</v>
      </c>
      <c r="J33" s="35" cm="1">
        <f t="array" ref="J33">_FV(D33,"Shares outstanding",TRUE)/1000000</f>
        <v>104.5775</v>
      </c>
      <c r="K33" s="11">
        <v>26.06</v>
      </c>
      <c r="L33" s="89">
        <v>2.4299999999999999E-2</v>
      </c>
      <c r="M33" s="25" t="s">
        <v>13809</v>
      </c>
      <c r="N33" s="53" t="s">
        <v>15089</v>
      </c>
      <c r="O33" s="53" t="s">
        <v>15090</v>
      </c>
      <c r="P33" s="53">
        <v>2.0499999999999998</v>
      </c>
      <c r="Q33" s="53" t="s">
        <v>15091</v>
      </c>
      <c r="R33" s="53" t="s">
        <v>15092</v>
      </c>
      <c r="S33" s="135" t="s">
        <v>14848</v>
      </c>
      <c r="T33" s="11" t="s">
        <v>14575</v>
      </c>
      <c r="U33" s="11">
        <v>3.86</v>
      </c>
      <c r="V33" s="65" cm="1">
        <f t="array" ref="V33">(H33-(_FV(D33,"52 week high",TRUE)))/(_FV(D33,"52 week high",TRUE))</f>
        <v>-0.27857142857142853</v>
      </c>
      <c r="W33" s="65" cm="1">
        <f t="array" ref="W33">(H33-(_FV(D33,"52 week low",TRUE)))/(_FV(D33,"52 week low",TRUE))</f>
        <v>1.6439790575916231</v>
      </c>
      <c r="Y33" s="30" t="str">
        <f t="shared" si="9"/>
        <v>Twitter</v>
      </c>
      <c r="Z33" s="30" t="str">
        <f t="shared" si="0"/>
        <v>Twitter</v>
      </c>
      <c r="AA33" s="29" t="str">
        <f>HYPERLINK(_xlfn.CONCAT("https://www.sec.gov/edgar/browse/?CIK=",(_xlfn.XLOOKUP(A33,CIK!$A$1:$A$99999,CIK!$B$1:$B$99999,,0))),"SEC")</f>
        <v>SEC</v>
      </c>
      <c r="AB33" s="30" t="str">
        <f t="shared" si="10"/>
        <v>BC</v>
      </c>
      <c r="AC33" s="29" t="str">
        <f t="shared" si="11"/>
        <v>News</v>
      </c>
      <c r="AD33" s="30" t="str">
        <f t="shared" si="12"/>
        <v>News</v>
      </c>
      <c r="AE33" s="29" t="str">
        <f t="shared" si="13"/>
        <v>News</v>
      </c>
      <c r="AF33" s="29" t="str">
        <f t="shared" si="14"/>
        <v>News</v>
      </c>
      <c r="AG33" s="29" t="str">
        <f t="shared" si="15"/>
        <v>News</v>
      </c>
      <c r="AH33" s="30" t="str">
        <f t="shared" si="1"/>
        <v>News</v>
      </c>
      <c r="AI33" s="30" t="str">
        <f t="shared" si="16"/>
        <v>OC</v>
      </c>
      <c r="AJ33" s="30" t="str">
        <f t="shared" si="17"/>
        <v>WW</v>
      </c>
      <c r="AK33" s="30" t="str">
        <f t="shared" si="18"/>
        <v>FIN</v>
      </c>
      <c r="AL33" s="30" t="str">
        <f t="shared" si="2"/>
        <v>OI</v>
      </c>
      <c r="AM33" s="30" t="str">
        <f t="shared" si="19"/>
        <v>IB</v>
      </c>
      <c r="AN33" s="30" t="str">
        <f t="shared" si="3"/>
        <v>SI</v>
      </c>
      <c r="AO33" s="30" t="str">
        <f t="shared" si="4"/>
        <v>SS</v>
      </c>
      <c r="AP33" s="45" t="str">
        <f t="shared" si="5"/>
        <v>ROIC</v>
      </c>
      <c r="AQ33" s="30" t="str">
        <f t="shared" si="6"/>
        <v>DR</v>
      </c>
      <c r="AR33" s="46" t="str">
        <f t="shared" si="7"/>
        <v>SOH</v>
      </c>
    </row>
    <row r="34" spans="1:44" x14ac:dyDescent="0.2">
      <c r="A34" s="10" t="s">
        <v>1011</v>
      </c>
      <c r="B34" s="10" t="s">
        <v>1012</v>
      </c>
      <c r="C34" s="12" t="s">
        <v>1013</v>
      </c>
      <c r="D34" s="14" t="e" vm="298">
        <v>#VALUE!</v>
      </c>
      <c r="E34" s="32" t="str">
        <f t="shared" si="8"/>
        <v>Link</v>
      </c>
      <c r="F34" s="12" t="s">
        <v>1014</v>
      </c>
      <c r="G34" s="28" cm="1">
        <f t="array" ref="G34">_FV(D34,"Market cap",TRUE)/1000000000</f>
        <v>8.3022700000000005E-2</v>
      </c>
      <c r="H34" s="11" cm="1">
        <f t="array" ref="H34">_FV(D34,"Price")</f>
        <v>3.95</v>
      </c>
      <c r="I34" s="11" t="s">
        <v>47</v>
      </c>
      <c r="J34" s="35" cm="1">
        <f t="array" ref="J34">_FV(D34,"Shares outstanding",TRUE)/1000000</f>
        <v>21.018409999999999</v>
      </c>
      <c r="K34" s="11">
        <v>5.27</v>
      </c>
      <c r="L34" s="89">
        <v>6.4799999999999996E-2</v>
      </c>
      <c r="M34" s="25" t="s">
        <v>14268</v>
      </c>
      <c r="N34" s="53" t="s">
        <v>15093</v>
      </c>
      <c r="O34" s="53" t="s">
        <v>15094</v>
      </c>
      <c r="P34" s="53">
        <v>12.65</v>
      </c>
      <c r="Q34" s="53" t="s">
        <v>15095</v>
      </c>
      <c r="R34" s="53" t="s">
        <v>15096</v>
      </c>
      <c r="S34" s="135" t="s">
        <v>14848</v>
      </c>
      <c r="T34" s="11" t="s">
        <v>13876</v>
      </c>
      <c r="U34" s="11">
        <v>6.26</v>
      </c>
      <c r="V34" s="65" cm="1">
        <f t="array" ref="V34">(H34-(_FV(D34,"52 week high",TRUE)))/(_FV(D34,"52 week high",TRUE))</f>
        <v>-0.76446034585569478</v>
      </c>
      <c r="W34" s="65" cm="1">
        <f t="array" ref="W34">(H34-(_FV(D34,"52 week low",TRUE)))/(_FV(D34,"52 week low",TRUE))</f>
        <v>0.41071428571428586</v>
      </c>
      <c r="Y34" s="30" t="str">
        <f t="shared" si="9"/>
        <v>Twitter</v>
      </c>
      <c r="Z34" s="30" t="str">
        <f t="shared" si="0"/>
        <v>Twitter</v>
      </c>
      <c r="AA34" s="29" t="str">
        <f>HYPERLINK(_xlfn.CONCAT("https://www.sec.gov/edgar/browse/?CIK=",(_xlfn.XLOOKUP(A34,CIK!$A$1:$A$99999,CIK!$B$1:$B$99999,,0))),"SEC")</f>
        <v>SEC</v>
      </c>
      <c r="AB34" s="30" t="str">
        <f t="shared" si="10"/>
        <v>BC</v>
      </c>
      <c r="AC34" s="29" t="str">
        <f t="shared" si="11"/>
        <v>News</v>
      </c>
      <c r="AD34" s="30" t="str">
        <f t="shared" si="12"/>
        <v>News</v>
      </c>
      <c r="AE34" s="29" t="str">
        <f t="shared" si="13"/>
        <v>News</v>
      </c>
      <c r="AF34" s="29" t="str">
        <f t="shared" si="14"/>
        <v>News</v>
      </c>
      <c r="AG34" s="29" t="str">
        <f t="shared" si="15"/>
        <v>News</v>
      </c>
      <c r="AH34" s="30" t="str">
        <f t="shared" si="1"/>
        <v>News</v>
      </c>
      <c r="AI34" s="30" t="str">
        <f t="shared" si="16"/>
        <v>OC</v>
      </c>
      <c r="AJ34" s="30" t="str">
        <f t="shared" si="17"/>
        <v>WW</v>
      </c>
      <c r="AK34" s="30" t="str">
        <f t="shared" si="18"/>
        <v>FIN</v>
      </c>
      <c r="AL34" s="30" t="str">
        <f t="shared" si="2"/>
        <v>OI</v>
      </c>
      <c r="AM34" s="30" t="str">
        <f t="shared" si="19"/>
        <v>IB</v>
      </c>
      <c r="AN34" s="30" t="str">
        <f t="shared" si="3"/>
        <v>SI</v>
      </c>
      <c r="AO34" s="30" t="str">
        <f t="shared" si="4"/>
        <v>SS</v>
      </c>
      <c r="AP34" s="45" t="str">
        <f t="shared" si="5"/>
        <v>ROIC</v>
      </c>
      <c r="AQ34" s="30" t="str">
        <f t="shared" si="6"/>
        <v>DR</v>
      </c>
      <c r="AR34" s="46" t="str">
        <f t="shared" si="7"/>
        <v>SOH</v>
      </c>
    </row>
    <row r="35" spans="1:44" x14ac:dyDescent="0.2">
      <c r="A35" s="10" t="s">
        <v>1027</v>
      </c>
      <c r="B35" s="10" t="s">
        <v>1028</v>
      </c>
      <c r="C35" s="12" t="s">
        <v>1029</v>
      </c>
      <c r="D35" s="14" t="e" vm="299">
        <v>#VALUE!</v>
      </c>
      <c r="E35" s="32" t="str">
        <f t="shared" si="8"/>
        <v>Link</v>
      </c>
      <c r="F35" s="12" t="s">
        <v>1030</v>
      </c>
      <c r="G35" s="28" cm="1">
        <f t="array" ref="G35">_FV(D35,"Market cap",TRUE)/1000000000</f>
        <v>6.9332420000000006E-2</v>
      </c>
      <c r="H35" s="11" cm="1">
        <f t="array" ref="H35">_FV(D35,"Price")</f>
        <v>2.39</v>
      </c>
      <c r="I35" s="11" t="s">
        <v>47</v>
      </c>
      <c r="J35" s="35" cm="1">
        <f t="array" ref="J35">_FV(D35,"Shares outstanding",TRUE)/1000000</f>
        <v>29.00938</v>
      </c>
      <c r="K35" s="11">
        <v>28.12</v>
      </c>
      <c r="L35" s="89">
        <v>1.6E-2</v>
      </c>
      <c r="M35" s="25" t="s">
        <v>13970</v>
      </c>
      <c r="N35" s="53" t="s">
        <v>15097</v>
      </c>
      <c r="O35" s="53" t="s">
        <v>15098</v>
      </c>
      <c r="P35" s="53">
        <v>15.73</v>
      </c>
      <c r="Q35" s="53" t="s">
        <v>15099</v>
      </c>
      <c r="R35" s="53" t="s">
        <v>15100</v>
      </c>
      <c r="S35" s="135" t="s">
        <v>14848</v>
      </c>
      <c r="T35" s="11" t="s">
        <v>14576</v>
      </c>
      <c r="U35" s="11">
        <v>7.55</v>
      </c>
      <c r="V35" s="65" cm="1">
        <f t="array" ref="V35">(H35-(_FV(D35,"52 week high",TRUE)))/(_FV(D35,"52 week high",TRUE))</f>
        <v>-0.63897280966767378</v>
      </c>
      <c r="W35" s="65" cm="1">
        <f t="array" ref="W35">(H35-(_FV(D35,"52 week low",TRUE)))/(_FV(D35,"52 week low",TRUE))</f>
        <v>0.19500000000000006</v>
      </c>
      <c r="Y35" s="30" t="str">
        <f t="shared" si="9"/>
        <v>Twitter</v>
      </c>
      <c r="Z35" s="30" t="str">
        <f t="shared" si="0"/>
        <v>Twitter</v>
      </c>
      <c r="AA35" s="29" t="str">
        <f>HYPERLINK(_xlfn.CONCAT("https://www.sec.gov/edgar/browse/?CIK=",(_xlfn.XLOOKUP(A35,CIK!$A$1:$A$99999,CIK!$B$1:$B$99999,,0))),"SEC")</f>
        <v>SEC</v>
      </c>
      <c r="AB35" s="30" t="str">
        <f t="shared" si="10"/>
        <v>BC</v>
      </c>
      <c r="AC35" s="29" t="str">
        <f t="shared" si="11"/>
        <v>News</v>
      </c>
      <c r="AD35" s="30" t="str">
        <f t="shared" si="12"/>
        <v>News</v>
      </c>
      <c r="AE35" s="29" t="str">
        <f t="shared" si="13"/>
        <v>News</v>
      </c>
      <c r="AF35" s="29" t="str">
        <f t="shared" si="14"/>
        <v>News</v>
      </c>
      <c r="AG35" s="29" t="str">
        <f t="shared" si="15"/>
        <v>News</v>
      </c>
      <c r="AH35" s="30" t="str">
        <f t="shared" si="1"/>
        <v>News</v>
      </c>
      <c r="AI35" s="30" t="str">
        <f t="shared" si="16"/>
        <v>OC</v>
      </c>
      <c r="AJ35" s="30" t="str">
        <f t="shared" si="17"/>
        <v>WW</v>
      </c>
      <c r="AK35" s="30" t="str">
        <f t="shared" si="18"/>
        <v>FIN</v>
      </c>
      <c r="AL35" s="30" t="str">
        <f t="shared" si="2"/>
        <v>OI</v>
      </c>
      <c r="AM35" s="30" t="str">
        <f t="shared" si="19"/>
        <v>IB</v>
      </c>
      <c r="AN35" s="30" t="str">
        <f t="shared" si="3"/>
        <v>SI</v>
      </c>
      <c r="AO35" s="30" t="str">
        <f t="shared" si="4"/>
        <v>SS</v>
      </c>
      <c r="AP35" s="45" t="str">
        <f t="shared" si="5"/>
        <v>ROIC</v>
      </c>
      <c r="AQ35" s="30" t="str">
        <f t="shared" si="6"/>
        <v>DR</v>
      </c>
      <c r="AR35" s="46" t="str">
        <f t="shared" si="7"/>
        <v>SOH</v>
      </c>
    </row>
    <row r="36" spans="1:44" x14ac:dyDescent="0.2">
      <c r="A36" s="10" t="s">
        <v>1049</v>
      </c>
      <c r="B36" s="10" t="s">
        <v>1050</v>
      </c>
      <c r="C36" s="12" t="s">
        <v>1051</v>
      </c>
      <c r="D36" s="14" t="e" vm="300">
        <v>#VALUE!</v>
      </c>
      <c r="E36" s="32" t="str">
        <f t="shared" si="8"/>
        <v>Link</v>
      </c>
      <c r="F36" s="12" t="s">
        <v>1052</v>
      </c>
      <c r="G36" s="28" cm="1">
        <f t="array" ref="G36">_FV(D36,"Market cap",TRUE)/1000000000</f>
        <v>5.9340829999999997E-2</v>
      </c>
      <c r="H36" s="11" cm="1">
        <f t="array" ref="H36">_FV(D36,"Price")</f>
        <v>1.08</v>
      </c>
      <c r="I36" s="11" t="s">
        <v>47</v>
      </c>
      <c r="J36" s="35" cm="1">
        <f t="array" ref="J36">_FV(D36,"Shares outstanding",TRUE)/1000000</f>
        <v>55.015779999999999</v>
      </c>
      <c r="K36" s="11">
        <v>21.18</v>
      </c>
      <c r="L36" s="11" t="s">
        <v>59</v>
      </c>
      <c r="M36" s="25" t="s">
        <v>13860</v>
      </c>
      <c r="N36" s="53" t="s">
        <v>14869</v>
      </c>
      <c r="O36" s="53" t="s">
        <v>14869</v>
      </c>
      <c r="P36" s="53" t="s">
        <v>14848</v>
      </c>
      <c r="Q36" s="53" t="s">
        <v>14869</v>
      </c>
      <c r="R36" s="53" t="s">
        <v>15118</v>
      </c>
      <c r="S36" s="135" t="s">
        <v>15119</v>
      </c>
      <c r="T36" s="11" t="s">
        <v>84</v>
      </c>
      <c r="U36" s="11">
        <v>9.58</v>
      </c>
      <c r="V36" s="65" cm="1">
        <f t="array" ref="V36">(H36-(_FV(D36,"52 week high",TRUE)))/(_FV(D36,"52 week high",TRUE))</f>
        <v>-0.78823529411764703</v>
      </c>
      <c r="W36" s="65" cm="1">
        <f t="array" ref="W36">(H36-(_FV(D36,"52 week low",TRUE)))/(_FV(D36,"52 week low",TRUE))</f>
        <v>0.93791494706621215</v>
      </c>
      <c r="Y36" s="30" t="str">
        <f t="shared" si="9"/>
        <v>Twitter</v>
      </c>
      <c r="Z36" s="30" t="str">
        <f t="shared" si="0"/>
        <v>Twitter</v>
      </c>
      <c r="AA36" s="29" t="str">
        <f>HYPERLINK(_xlfn.CONCAT("https://www.sec.gov/edgar/browse/?CIK=",(_xlfn.XLOOKUP(A36,CIK!$A$1:$A$99999,CIK!$B$1:$B$99999,,0))),"SEC")</f>
        <v>SEC</v>
      </c>
      <c r="AB36" s="30" t="str">
        <f t="shared" si="10"/>
        <v>BC</v>
      </c>
      <c r="AC36" s="29" t="str">
        <f t="shared" si="11"/>
        <v>News</v>
      </c>
      <c r="AD36" s="30" t="str">
        <f t="shared" si="12"/>
        <v>News</v>
      </c>
      <c r="AE36" s="29" t="str">
        <f t="shared" si="13"/>
        <v>News</v>
      </c>
      <c r="AF36" s="29" t="str">
        <f t="shared" si="14"/>
        <v>News</v>
      </c>
      <c r="AG36" s="29" t="str">
        <f t="shared" si="15"/>
        <v>News</v>
      </c>
      <c r="AH36" s="30" t="str">
        <f t="shared" si="1"/>
        <v>News</v>
      </c>
      <c r="AI36" s="30" t="str">
        <f t="shared" si="16"/>
        <v>OC</v>
      </c>
      <c r="AJ36" s="30" t="str">
        <f t="shared" si="17"/>
        <v>WW</v>
      </c>
      <c r="AK36" s="30" t="str">
        <f t="shared" si="18"/>
        <v>FIN</v>
      </c>
      <c r="AL36" s="30" t="str">
        <f t="shared" si="2"/>
        <v>OI</v>
      </c>
      <c r="AM36" s="30" t="str">
        <f t="shared" si="19"/>
        <v>IB</v>
      </c>
      <c r="AN36" s="30" t="str">
        <f t="shared" si="3"/>
        <v>SI</v>
      </c>
      <c r="AO36" s="30" t="str">
        <f t="shared" si="4"/>
        <v>SS</v>
      </c>
      <c r="AP36" s="45" t="str">
        <f t="shared" si="5"/>
        <v>ROIC</v>
      </c>
      <c r="AQ36" s="30" t="str">
        <f t="shared" si="6"/>
        <v>DR</v>
      </c>
      <c r="AR36" s="46" t="str">
        <f t="shared" si="7"/>
        <v>SOH</v>
      </c>
    </row>
    <row r="37" spans="1:44" x14ac:dyDescent="0.2">
      <c r="A37" s="10" t="s">
        <v>1075</v>
      </c>
      <c r="B37" s="10" t="s">
        <v>1076</v>
      </c>
      <c r="C37" s="12" t="s">
        <v>916</v>
      </c>
      <c r="D37" s="14" t="e" vm="301">
        <v>#VALUE!</v>
      </c>
      <c r="E37" s="32" t="str">
        <f t="shared" si="8"/>
        <v>Link</v>
      </c>
      <c r="F37" s="12" t="s">
        <v>1077</v>
      </c>
      <c r="G37" s="28" cm="1">
        <f t="array" ref="G37">_FV(D37,"Market cap",TRUE)/1000000000</f>
        <v>2.8642959999999999E-2</v>
      </c>
      <c r="H37" s="11" cm="1">
        <f t="array" ref="H37">_FV(D37,"Price")</f>
        <v>1.48</v>
      </c>
      <c r="I37" s="11" t="s">
        <v>47</v>
      </c>
      <c r="J37" s="35" cm="1">
        <f t="array" ref="J37">_FV(D37,"Shares outstanding",TRUE)/1000000</f>
        <v>19.353349999999999</v>
      </c>
      <c r="K37" s="11">
        <v>13.43</v>
      </c>
      <c r="L37" s="89">
        <v>2.8799999999999999E-2</v>
      </c>
      <c r="M37" s="25" t="s">
        <v>14248</v>
      </c>
      <c r="N37" s="53" t="s">
        <v>15141</v>
      </c>
      <c r="O37" s="53" t="s">
        <v>15142</v>
      </c>
      <c r="P37" s="53">
        <v>2.21</v>
      </c>
      <c r="Q37" s="53" t="s">
        <v>15143</v>
      </c>
      <c r="R37" s="53" t="s">
        <v>15144</v>
      </c>
      <c r="S37" s="135" t="s">
        <v>15145</v>
      </c>
      <c r="T37" s="11" t="s">
        <v>14587</v>
      </c>
      <c r="U37" s="11">
        <v>4.25</v>
      </c>
      <c r="V37" s="65" cm="1">
        <f t="array" ref="V37">(H37-(_FV(D37,"52 week high",TRUE)))/(_FV(D37,"52 week high",TRUE))</f>
        <v>-0.67472527472527477</v>
      </c>
      <c r="W37" s="65" cm="1">
        <f t="array" ref="W37">(H37-(_FV(D37,"52 week low",TRUE)))/(_FV(D37,"52 week low",TRUE))</f>
        <v>0.94736842105263153</v>
      </c>
      <c r="Y37" s="30" t="str">
        <f t="shared" si="9"/>
        <v>Twitter</v>
      </c>
      <c r="Z37" s="30" t="str">
        <f t="shared" si="0"/>
        <v>Twitter</v>
      </c>
      <c r="AA37" s="29" t="str">
        <f>HYPERLINK(_xlfn.CONCAT("https://www.sec.gov/edgar/browse/?CIK=",(_xlfn.XLOOKUP(A37,CIK!$A$1:$A$99999,CIK!$B$1:$B$99999,,0))),"SEC")</f>
        <v>SEC</v>
      </c>
      <c r="AB37" s="30" t="str">
        <f t="shared" si="10"/>
        <v>BC</v>
      </c>
      <c r="AC37" s="29" t="str">
        <f t="shared" si="11"/>
        <v>News</v>
      </c>
      <c r="AD37" s="30" t="str">
        <f t="shared" si="12"/>
        <v>News</v>
      </c>
      <c r="AE37" s="29" t="str">
        <f t="shared" si="13"/>
        <v>News</v>
      </c>
      <c r="AF37" s="29" t="str">
        <f t="shared" si="14"/>
        <v>News</v>
      </c>
      <c r="AG37" s="29" t="str">
        <f t="shared" si="15"/>
        <v>News</v>
      </c>
      <c r="AH37" s="30" t="str">
        <f t="shared" si="1"/>
        <v>News</v>
      </c>
      <c r="AI37" s="30" t="str">
        <f t="shared" si="16"/>
        <v>OC</v>
      </c>
      <c r="AJ37" s="30" t="str">
        <f t="shared" si="17"/>
        <v>WW</v>
      </c>
      <c r="AK37" s="30" t="str">
        <f t="shared" si="18"/>
        <v>FIN</v>
      </c>
      <c r="AL37" s="30" t="str">
        <f t="shared" si="2"/>
        <v>OI</v>
      </c>
      <c r="AM37" s="30" t="str">
        <f t="shared" si="19"/>
        <v>IB</v>
      </c>
      <c r="AN37" s="30" t="str">
        <f t="shared" si="3"/>
        <v>SI</v>
      </c>
      <c r="AO37" s="30" t="str">
        <f t="shared" si="4"/>
        <v>SS</v>
      </c>
      <c r="AP37" s="45" t="str">
        <f t="shared" si="5"/>
        <v>ROIC</v>
      </c>
      <c r="AQ37" s="30" t="str">
        <f t="shared" si="6"/>
        <v>DR</v>
      </c>
      <c r="AR37" s="46" t="str">
        <f t="shared" si="7"/>
        <v>SOH</v>
      </c>
    </row>
    <row r="38" spans="1:44" x14ac:dyDescent="0.2">
      <c r="A38" s="10" t="s">
        <v>1031</v>
      </c>
      <c r="B38" s="10" t="s">
        <v>1032</v>
      </c>
      <c r="C38" s="12" t="s">
        <v>1033</v>
      </c>
      <c r="D38" s="14" t="e" vm="302">
        <v>#VALUE!</v>
      </c>
      <c r="E38" s="32" t="str">
        <f t="shared" si="8"/>
        <v>Link</v>
      </c>
      <c r="F38" s="12" t="s">
        <v>1034</v>
      </c>
      <c r="G38" s="28" cm="1">
        <f t="array" ref="G38">_FV(D38,"Market cap",TRUE)/1000000000</f>
        <v>3.6413210000000001E-2</v>
      </c>
      <c r="H38" s="11" cm="1">
        <f t="array" ref="H38">_FV(D38,"Price")</f>
        <v>1.06</v>
      </c>
      <c r="I38" s="11" t="s">
        <v>47</v>
      </c>
      <c r="J38" s="35" cm="1">
        <f t="array" ref="J38">_FV(D38,"Shares outstanding",TRUE)/1000000</f>
        <v>34.352080000000001</v>
      </c>
      <c r="K38" s="11">
        <v>18.84</v>
      </c>
      <c r="L38" s="89">
        <v>3.6799999999999999E-2</v>
      </c>
      <c r="M38" s="25" t="s">
        <v>14120</v>
      </c>
      <c r="N38" s="53" t="s">
        <v>15109</v>
      </c>
      <c r="O38" s="53" t="s">
        <v>15110</v>
      </c>
      <c r="P38" s="53">
        <v>13.03</v>
      </c>
      <c r="Q38" s="53" t="s">
        <v>15111</v>
      </c>
      <c r="R38" s="53" t="s">
        <v>15112</v>
      </c>
      <c r="S38" s="135" t="s">
        <v>15113</v>
      </c>
      <c r="T38" s="11" t="s">
        <v>14580</v>
      </c>
      <c r="U38" s="11">
        <v>3.13</v>
      </c>
      <c r="V38" s="65" cm="1">
        <f t="array" ref="V38">(H38-(_FV(D38,"52 week high",TRUE)))/(_FV(D38,"52 week high",TRUE))</f>
        <v>-0.75798534213109892</v>
      </c>
      <c r="W38" s="65" cm="1">
        <f t="array" ref="W38">(H38-(_FV(D38,"52 week low",TRUE)))/(_FV(D38,"52 week low",TRUE))</f>
        <v>0.34177215189873417</v>
      </c>
      <c r="Y38" s="30" t="str">
        <f t="shared" si="9"/>
        <v>Twitter</v>
      </c>
      <c r="Z38" s="30" t="str">
        <f t="shared" si="0"/>
        <v>Twitter</v>
      </c>
      <c r="AA38" s="29" t="str">
        <f>HYPERLINK(_xlfn.CONCAT("https://www.sec.gov/edgar/browse/?CIK=",(_xlfn.XLOOKUP(A38,CIK!$A$1:$A$99999,CIK!$B$1:$B$99999,,0))),"SEC")</f>
        <v>SEC</v>
      </c>
      <c r="AB38" s="30" t="str">
        <f t="shared" si="10"/>
        <v>BC</v>
      </c>
      <c r="AC38" s="29" t="str">
        <f t="shared" si="11"/>
        <v>News</v>
      </c>
      <c r="AD38" s="30" t="str">
        <f t="shared" si="12"/>
        <v>News</v>
      </c>
      <c r="AE38" s="29" t="str">
        <f t="shared" si="13"/>
        <v>News</v>
      </c>
      <c r="AF38" s="29" t="str">
        <f t="shared" si="14"/>
        <v>News</v>
      </c>
      <c r="AG38" s="29" t="str">
        <f t="shared" si="15"/>
        <v>News</v>
      </c>
      <c r="AH38" s="30" t="str">
        <f t="shared" si="1"/>
        <v>News</v>
      </c>
      <c r="AI38" s="30" t="str">
        <f t="shared" si="16"/>
        <v>OC</v>
      </c>
      <c r="AJ38" s="30" t="str">
        <f t="shared" si="17"/>
        <v>WW</v>
      </c>
      <c r="AK38" s="30" t="str">
        <f t="shared" si="18"/>
        <v>FIN</v>
      </c>
      <c r="AL38" s="30" t="str">
        <f t="shared" si="2"/>
        <v>OI</v>
      </c>
      <c r="AM38" s="30" t="str">
        <f t="shared" si="19"/>
        <v>IB</v>
      </c>
      <c r="AN38" s="30" t="str">
        <f t="shared" si="3"/>
        <v>SI</v>
      </c>
      <c r="AO38" s="30" t="str">
        <f t="shared" si="4"/>
        <v>SS</v>
      </c>
      <c r="AP38" s="45" t="str">
        <f t="shared" si="5"/>
        <v>ROIC</v>
      </c>
      <c r="AQ38" s="30" t="str">
        <f t="shared" si="6"/>
        <v>DR</v>
      </c>
      <c r="AR38" s="46" t="str">
        <f t="shared" si="7"/>
        <v>SOH</v>
      </c>
    </row>
    <row r="39" spans="1:44" x14ac:dyDescent="0.2">
      <c r="A39" s="10" t="s">
        <v>1060</v>
      </c>
      <c r="B39" s="10" t="s">
        <v>1061</v>
      </c>
      <c r="C39" s="12" t="s">
        <v>1062</v>
      </c>
      <c r="D39" s="14" t="e" vm="303">
        <v>#VALUE!</v>
      </c>
      <c r="E39" s="32" t="str">
        <f t="shared" si="8"/>
        <v>Link</v>
      </c>
      <c r="F39" s="12" t="s">
        <v>1063</v>
      </c>
      <c r="G39" s="28" cm="1">
        <f t="array" ref="G39">_FV(D39,"Market cap",TRUE)/1000000000</f>
        <v>2.6047870000000001E-2</v>
      </c>
      <c r="H39" s="11" cm="1">
        <f t="array" ref="H39">_FV(D39,"Price")</f>
        <v>2.2599999999999998</v>
      </c>
      <c r="I39" s="11" t="s">
        <v>47</v>
      </c>
      <c r="J39" s="35" cm="1">
        <f t="array" ref="J39">_FV(D39,"Shares outstanding",TRUE)/1000000</f>
        <v>11.52561</v>
      </c>
      <c r="K39" s="11">
        <v>5.88</v>
      </c>
      <c r="L39" s="11" t="s">
        <v>59</v>
      </c>
      <c r="M39" s="25" t="s">
        <v>3045</v>
      </c>
      <c r="N39" s="53" t="s">
        <v>14869</v>
      </c>
      <c r="O39" s="53" t="s">
        <v>14869</v>
      </c>
      <c r="P39" s="53" t="s">
        <v>14848</v>
      </c>
      <c r="Q39" s="53" t="s">
        <v>14869</v>
      </c>
      <c r="R39" s="53" t="s">
        <v>15131</v>
      </c>
      <c r="S39" s="135" t="s">
        <v>14848</v>
      </c>
      <c r="T39" s="11" t="s">
        <v>14585</v>
      </c>
      <c r="U39" s="11">
        <v>8.9</v>
      </c>
      <c r="V39" s="65" cm="1">
        <f t="array" ref="V39">(H39-(_FV(D39,"52 week high",TRUE)))/(_FV(D39,"52 week high",TRUE))</f>
        <v>-0.60898977490960049</v>
      </c>
      <c r="W39" s="65" cm="1">
        <f t="array" ref="W39">(H39-(_FV(D39,"52 week low",TRUE)))/(_FV(D39,"52 week low",TRUE))</f>
        <v>0.29142857142857131</v>
      </c>
      <c r="Y39" s="30" t="str">
        <f t="shared" si="9"/>
        <v>Twitter</v>
      </c>
      <c r="Z39" s="30" t="str">
        <f t="shared" si="0"/>
        <v>Twitter</v>
      </c>
      <c r="AA39" s="29" t="str">
        <f>HYPERLINK(_xlfn.CONCAT("https://www.sec.gov/edgar/browse/?CIK=",(_xlfn.XLOOKUP(A39,CIK!$A$1:$A$99999,CIK!$B$1:$B$99999,,0))),"SEC")</f>
        <v>SEC</v>
      </c>
      <c r="AB39" s="30" t="str">
        <f t="shared" si="10"/>
        <v>BC</v>
      </c>
      <c r="AC39" s="29" t="str">
        <f t="shared" si="11"/>
        <v>News</v>
      </c>
      <c r="AD39" s="30" t="str">
        <f t="shared" si="12"/>
        <v>News</v>
      </c>
      <c r="AE39" s="29" t="str">
        <f t="shared" si="13"/>
        <v>News</v>
      </c>
      <c r="AF39" s="29" t="str">
        <f t="shared" si="14"/>
        <v>News</v>
      </c>
      <c r="AG39" s="29" t="str">
        <f t="shared" si="15"/>
        <v>News</v>
      </c>
      <c r="AH39" s="30" t="str">
        <f t="shared" si="1"/>
        <v>News</v>
      </c>
      <c r="AI39" s="30" t="str">
        <f t="shared" si="16"/>
        <v>OC</v>
      </c>
      <c r="AJ39" s="30" t="str">
        <f t="shared" si="17"/>
        <v>WW</v>
      </c>
      <c r="AK39" s="30" t="str">
        <f t="shared" si="18"/>
        <v>FIN</v>
      </c>
      <c r="AL39" s="30" t="str">
        <f t="shared" si="2"/>
        <v>OI</v>
      </c>
      <c r="AM39" s="30" t="str">
        <f t="shared" si="19"/>
        <v>IB</v>
      </c>
      <c r="AN39" s="30" t="str">
        <f t="shared" si="3"/>
        <v>SI</v>
      </c>
      <c r="AO39" s="30" t="str">
        <f t="shared" si="4"/>
        <v>SS</v>
      </c>
      <c r="AP39" s="45" t="str">
        <f t="shared" si="5"/>
        <v>ROIC</v>
      </c>
      <c r="AQ39" s="30" t="str">
        <f t="shared" si="6"/>
        <v>DR</v>
      </c>
      <c r="AR39" s="46" t="str">
        <f t="shared" si="7"/>
        <v>SOH</v>
      </c>
    </row>
    <row r="40" spans="1:44" x14ac:dyDescent="0.2">
      <c r="A40" s="10" t="s">
        <v>1064</v>
      </c>
      <c r="B40" s="10" t="s">
        <v>1065</v>
      </c>
      <c r="C40" s="12" t="s">
        <v>1066</v>
      </c>
      <c r="D40" s="14" t="e" vm="304">
        <v>#VALUE!</v>
      </c>
      <c r="E40" s="32" t="str">
        <f t="shared" si="8"/>
        <v>Link</v>
      </c>
      <c r="F40" s="12" t="s">
        <v>1067</v>
      </c>
      <c r="G40" s="28" cm="1">
        <f t="array" ref="G40">_FV(D40,"Market cap",TRUE)/1000000000</f>
        <v>4.6212820000000002E-2</v>
      </c>
      <c r="H40" s="11" cm="1">
        <f t="array" ref="H40">_FV(D40,"Price")</f>
        <v>0.66259999999999997</v>
      </c>
      <c r="I40" s="11" t="s">
        <v>47</v>
      </c>
      <c r="J40" s="35" cm="1">
        <f t="array" ref="J40">_FV(D40,"Shares outstanding",TRUE)/1000000</f>
        <v>13.948930000000001</v>
      </c>
      <c r="K40" s="11">
        <v>63.09</v>
      </c>
      <c r="L40" s="11" t="s">
        <v>59</v>
      </c>
      <c r="M40" s="25" t="s">
        <v>13779</v>
      </c>
      <c r="N40" s="53" t="s">
        <v>14869</v>
      </c>
      <c r="O40" s="53" t="s">
        <v>14869</v>
      </c>
      <c r="P40" s="53" t="s">
        <v>14848</v>
      </c>
      <c r="Q40" s="53" t="s">
        <v>14869</v>
      </c>
      <c r="R40" s="53" t="s">
        <v>15120</v>
      </c>
      <c r="S40" s="135" t="s">
        <v>15121</v>
      </c>
      <c r="T40" s="11" t="s">
        <v>14582</v>
      </c>
      <c r="U40" s="11">
        <v>5.09</v>
      </c>
      <c r="V40" s="65" cm="1">
        <f t="array" ref="V40">(H40-(_FV(D40,"52 week high",TRUE)))/(_FV(D40,"52 week high",TRUE))</f>
        <v>-0.42879310344827587</v>
      </c>
      <c r="W40" s="65" cm="1">
        <f t="array" ref="W40">(H40-(_FV(D40,"52 week low",TRUE)))/(_FV(D40,"52 week low",TRUE))</f>
        <v>0.94596182085168845</v>
      </c>
      <c r="Y40" s="30" t="str">
        <f t="shared" si="9"/>
        <v>Twitter</v>
      </c>
      <c r="Z40" s="30" t="str">
        <f t="shared" si="0"/>
        <v>Twitter</v>
      </c>
      <c r="AA40" s="29" t="str">
        <f>HYPERLINK(_xlfn.CONCAT("https://www.sec.gov/edgar/browse/?CIK=",(_xlfn.XLOOKUP(A40,CIK!$A$1:$A$99999,CIK!$B$1:$B$99999,,0))),"SEC")</f>
        <v>SEC</v>
      </c>
      <c r="AB40" s="30" t="str">
        <f t="shared" si="10"/>
        <v>BC</v>
      </c>
      <c r="AC40" s="29" t="str">
        <f t="shared" si="11"/>
        <v>News</v>
      </c>
      <c r="AD40" s="30" t="str">
        <f t="shared" si="12"/>
        <v>News</v>
      </c>
      <c r="AE40" s="29" t="str">
        <f t="shared" si="13"/>
        <v>News</v>
      </c>
      <c r="AF40" s="29" t="str">
        <f t="shared" si="14"/>
        <v>News</v>
      </c>
      <c r="AG40" s="29" t="str">
        <f t="shared" si="15"/>
        <v>News</v>
      </c>
      <c r="AH40" s="30" t="str">
        <f t="shared" si="1"/>
        <v>News</v>
      </c>
      <c r="AI40" s="30" t="str">
        <f t="shared" si="16"/>
        <v>OC</v>
      </c>
      <c r="AJ40" s="30" t="str">
        <f t="shared" si="17"/>
        <v>WW</v>
      </c>
      <c r="AK40" s="30" t="str">
        <f t="shared" si="18"/>
        <v>FIN</v>
      </c>
      <c r="AL40" s="30" t="str">
        <f t="shared" si="2"/>
        <v>OI</v>
      </c>
      <c r="AM40" s="30" t="str">
        <f t="shared" si="19"/>
        <v>IB</v>
      </c>
      <c r="AN40" s="30" t="str">
        <f t="shared" si="3"/>
        <v>SI</v>
      </c>
      <c r="AO40" s="30" t="str">
        <f t="shared" si="4"/>
        <v>SS</v>
      </c>
      <c r="AP40" s="45" t="str">
        <f t="shared" si="5"/>
        <v>ROIC</v>
      </c>
      <c r="AQ40" s="30" t="str">
        <f t="shared" si="6"/>
        <v>DR</v>
      </c>
      <c r="AR40" s="46" t="str">
        <f t="shared" si="7"/>
        <v>SOH</v>
      </c>
    </row>
    <row r="41" spans="1:44" x14ac:dyDescent="0.2">
      <c r="A41" s="10" t="s">
        <v>1068</v>
      </c>
      <c r="B41" s="10" t="s">
        <v>1069</v>
      </c>
      <c r="C41" s="12" t="s">
        <v>1070</v>
      </c>
      <c r="D41" s="14" t="e" vm="305">
        <v>#VALUE!</v>
      </c>
      <c r="E41" s="32" t="str">
        <f t="shared" si="8"/>
        <v>Link</v>
      </c>
      <c r="F41" s="12" t="s">
        <v>1071</v>
      </c>
      <c r="G41" s="28" cm="1">
        <f t="array" ref="G41">_FV(D41,"Market cap",TRUE)/1000000000</f>
        <v>1.7832919999999999E-2</v>
      </c>
      <c r="H41" s="11" cm="1">
        <f t="array" ref="H41">_FV(D41,"Price")</f>
        <v>0.443</v>
      </c>
      <c r="I41" s="11" t="s">
        <v>47</v>
      </c>
      <c r="J41" s="35" cm="1">
        <f t="array" ref="J41">_FV(D41,"Shares outstanding",TRUE)/1000000</f>
        <v>40.254890000000003</v>
      </c>
      <c r="K41" s="11">
        <v>15.53</v>
      </c>
      <c r="L41" s="89">
        <v>3.2199999999999999E-2</v>
      </c>
      <c r="M41" s="25" t="s">
        <v>14259</v>
      </c>
      <c r="N41" s="53" t="s">
        <v>15137</v>
      </c>
      <c r="O41" s="53" t="s">
        <v>15138</v>
      </c>
      <c r="P41" s="53">
        <v>15.84</v>
      </c>
      <c r="Q41" s="53" t="s">
        <v>15139</v>
      </c>
      <c r="R41" s="53" t="s">
        <v>15140</v>
      </c>
      <c r="S41" s="135" t="s">
        <v>14848</v>
      </c>
      <c r="T41" s="11" t="s">
        <v>59</v>
      </c>
      <c r="U41" s="11">
        <v>9.0399999999999991</v>
      </c>
      <c r="V41" s="65" cm="1">
        <f t="array" ref="V41">(H41-(_FV(D41,"52 week high",TRUE)))/(_FV(D41,"52 week high",TRUE))</f>
        <v>-0.88091397849462361</v>
      </c>
      <c r="W41" s="65" cm="1">
        <f t="array" ref="W41">(H41-(_FV(D41,"52 week low",TRUE)))/(_FV(D41,"52 week low",TRUE))</f>
        <v>1.098531501657982</v>
      </c>
      <c r="Y41" s="30" t="str">
        <f t="shared" si="9"/>
        <v>Twitter</v>
      </c>
      <c r="Z41" s="30" t="str">
        <f t="shared" si="0"/>
        <v>Twitter</v>
      </c>
      <c r="AA41" s="29" t="str">
        <f>HYPERLINK(_xlfn.CONCAT("https://www.sec.gov/edgar/browse/?CIK=",(_xlfn.XLOOKUP(A41,CIK!$A$1:$A$99999,CIK!$B$1:$B$99999,,0))),"SEC")</f>
        <v>SEC</v>
      </c>
      <c r="AB41" s="30" t="str">
        <f t="shared" si="10"/>
        <v>BC</v>
      </c>
      <c r="AC41" s="29" t="str">
        <f t="shared" si="11"/>
        <v>News</v>
      </c>
      <c r="AD41" s="30" t="str">
        <f t="shared" si="12"/>
        <v>News</v>
      </c>
      <c r="AE41" s="29" t="str">
        <f t="shared" si="13"/>
        <v>News</v>
      </c>
      <c r="AF41" s="29" t="str">
        <f t="shared" si="14"/>
        <v>News</v>
      </c>
      <c r="AG41" s="29" t="str">
        <f t="shared" si="15"/>
        <v>News</v>
      </c>
      <c r="AH41" s="30" t="str">
        <f t="shared" si="1"/>
        <v>News</v>
      </c>
      <c r="AI41" s="30" t="str">
        <f t="shared" si="16"/>
        <v>OC</v>
      </c>
      <c r="AJ41" s="30" t="str">
        <f t="shared" si="17"/>
        <v>WW</v>
      </c>
      <c r="AK41" s="30" t="str">
        <f t="shared" si="18"/>
        <v>FIN</v>
      </c>
      <c r="AL41" s="30" t="str">
        <f t="shared" si="2"/>
        <v>OI</v>
      </c>
      <c r="AM41" s="30" t="str">
        <f t="shared" si="19"/>
        <v>IB</v>
      </c>
      <c r="AN41" s="30" t="str">
        <f t="shared" si="3"/>
        <v>SI</v>
      </c>
      <c r="AO41" s="30" t="str">
        <f t="shared" si="4"/>
        <v>SS</v>
      </c>
      <c r="AP41" s="45" t="str">
        <f t="shared" si="5"/>
        <v>ROIC</v>
      </c>
      <c r="AQ41" s="30" t="str">
        <f t="shared" si="6"/>
        <v>DR</v>
      </c>
      <c r="AR41" s="46" t="str">
        <f t="shared" si="7"/>
        <v>SOH</v>
      </c>
    </row>
    <row r="42" spans="1:44" x14ac:dyDescent="0.2">
      <c r="A42" s="10" t="s">
        <v>1043</v>
      </c>
      <c r="B42" s="10" t="s">
        <v>1044</v>
      </c>
      <c r="C42" s="12" t="s">
        <v>924</v>
      </c>
      <c r="D42" s="14" t="e" vm="306">
        <v>#VALUE!</v>
      </c>
      <c r="E42" s="32" t="str">
        <f t="shared" si="8"/>
        <v>Link</v>
      </c>
      <c r="F42" s="12" t="s">
        <v>1045</v>
      </c>
      <c r="G42" s="28" cm="1">
        <f t="array" ref="G42">_FV(D42,"Market cap",TRUE)/1000000000</f>
        <v>2.7336059999999999E-2</v>
      </c>
      <c r="H42" s="11" cm="1">
        <f t="array" ref="H42">_FV(D42,"Price")</f>
        <v>2.11</v>
      </c>
      <c r="I42" s="11" t="s">
        <v>47</v>
      </c>
      <c r="J42" s="35" cm="1">
        <f t="array" ref="J42">_FV(D42,"Shares outstanding",TRUE)/1000000</f>
        <v>12.95548</v>
      </c>
      <c r="K42" s="11">
        <v>12.15</v>
      </c>
      <c r="L42" s="89">
        <v>3.09E-2</v>
      </c>
      <c r="M42" s="25" t="s">
        <v>13767</v>
      </c>
      <c r="N42" s="53" t="s">
        <v>15114</v>
      </c>
      <c r="O42" s="53" t="s">
        <v>15115</v>
      </c>
      <c r="P42" s="53">
        <v>1.61</v>
      </c>
      <c r="Q42" s="53" t="s">
        <v>15116</v>
      </c>
      <c r="R42" s="53" t="s">
        <v>15117</v>
      </c>
      <c r="S42" s="135" t="s">
        <v>14848</v>
      </c>
      <c r="T42" s="11" t="s">
        <v>1509</v>
      </c>
      <c r="U42" s="11">
        <v>1.43</v>
      </c>
      <c r="V42" s="65" cm="1">
        <f t="array" ref="V42">(H42-(_FV(D42,"52 week high",TRUE)))/(_FV(D42,"52 week high",TRUE))</f>
        <v>-0.86659079413252404</v>
      </c>
      <c r="W42" s="65" cm="1">
        <f t="array" ref="W42">(H42-(_FV(D42,"52 week low",TRUE)))/(_FV(D42,"52 week low",TRUE))</f>
        <v>1.1099999999999999</v>
      </c>
      <c r="Y42" s="30" t="str">
        <f t="shared" si="9"/>
        <v>Twitter</v>
      </c>
      <c r="Z42" s="30" t="str">
        <f t="shared" si="0"/>
        <v>Twitter</v>
      </c>
      <c r="AA42" s="29" t="str">
        <f>HYPERLINK(_xlfn.CONCAT("https://www.sec.gov/edgar/browse/?CIK=",(_xlfn.XLOOKUP(A42,CIK!$A$1:$A$99999,CIK!$B$1:$B$99999,,0))),"SEC")</f>
        <v>SEC</v>
      </c>
      <c r="AB42" s="30" t="str">
        <f t="shared" si="10"/>
        <v>BC</v>
      </c>
      <c r="AC42" s="29" t="str">
        <f t="shared" si="11"/>
        <v>News</v>
      </c>
      <c r="AD42" s="30" t="str">
        <f t="shared" si="12"/>
        <v>News</v>
      </c>
      <c r="AE42" s="29" t="str">
        <f t="shared" si="13"/>
        <v>News</v>
      </c>
      <c r="AF42" s="29" t="str">
        <f t="shared" si="14"/>
        <v>News</v>
      </c>
      <c r="AG42" s="29" t="str">
        <f t="shared" si="15"/>
        <v>News</v>
      </c>
      <c r="AH42" s="30" t="str">
        <f t="shared" si="1"/>
        <v>News</v>
      </c>
      <c r="AI42" s="30" t="str">
        <f t="shared" si="16"/>
        <v>OC</v>
      </c>
      <c r="AJ42" s="30" t="str">
        <f t="shared" si="17"/>
        <v>WW</v>
      </c>
      <c r="AK42" s="30" t="str">
        <f t="shared" si="18"/>
        <v>FIN</v>
      </c>
      <c r="AL42" s="30" t="str">
        <f t="shared" si="2"/>
        <v>OI</v>
      </c>
      <c r="AM42" s="30" t="str">
        <f t="shared" si="19"/>
        <v>IB</v>
      </c>
      <c r="AN42" s="30" t="str">
        <f t="shared" si="3"/>
        <v>SI</v>
      </c>
      <c r="AO42" s="30" t="str">
        <f t="shared" si="4"/>
        <v>SS</v>
      </c>
      <c r="AP42" s="45" t="str">
        <f t="shared" si="5"/>
        <v>ROIC</v>
      </c>
      <c r="AQ42" s="30" t="str">
        <f t="shared" si="6"/>
        <v>DR</v>
      </c>
      <c r="AR42" s="46" t="str">
        <f t="shared" si="7"/>
        <v>SOH</v>
      </c>
    </row>
    <row r="43" spans="1:44" x14ac:dyDescent="0.2">
      <c r="A43" s="10" t="s">
        <v>1019</v>
      </c>
      <c r="B43" s="10" t="s">
        <v>1020</v>
      </c>
      <c r="C43" s="12" t="s">
        <v>1021</v>
      </c>
      <c r="D43" s="15" t="e" vm="307">
        <v>#VALUE!</v>
      </c>
      <c r="E43" s="32" t="str">
        <f t="shared" si="8"/>
        <v>Link</v>
      </c>
      <c r="F43" s="12" t="s">
        <v>1022</v>
      </c>
      <c r="G43" s="28" cm="1">
        <f t="array" ref="G43">_FV(D43,"Market cap",TRUE)/1000000000</f>
        <v>2.2215209999999999E-2</v>
      </c>
      <c r="H43" s="11" cm="1">
        <f t="array" ref="H43">_FV(D43,"Price")</f>
        <v>0.63249999999999995</v>
      </c>
      <c r="I43" s="11" t="s">
        <v>47</v>
      </c>
      <c r="J43" s="35" cm="1">
        <f t="array" ref="J43">_FV(D43,"Shares outstanding",TRUE)/1000000</f>
        <v>35.122860000000003</v>
      </c>
      <c r="K43" s="11">
        <v>18.190000000000001</v>
      </c>
      <c r="L43" s="89">
        <v>6.4999999999999997E-3</v>
      </c>
      <c r="M43" s="25" t="e">
        <v>#N/A</v>
      </c>
      <c r="N43" s="53" t="e">
        <v>#N/A</v>
      </c>
      <c r="O43" s="53" t="e">
        <v>#N/A</v>
      </c>
      <c r="P43" s="53" t="e">
        <v>#N/A</v>
      </c>
      <c r="Q43" s="53" t="e">
        <v>#N/A</v>
      </c>
      <c r="R43" s="53" t="e">
        <v>#N/A</v>
      </c>
      <c r="S43" s="135" t="e">
        <v>#N/A</v>
      </c>
      <c r="T43" s="11" t="s">
        <v>14579</v>
      </c>
      <c r="U43" s="11">
        <v>9.56</v>
      </c>
      <c r="V43" s="65" cm="1">
        <f t="array" ref="V43">(H43-(_FV(D43,"52 week high",TRUE)))/(_FV(D43,"52 week high",TRUE))</f>
        <v>-0.84075631309952426</v>
      </c>
      <c r="W43" s="65" cm="1">
        <f t="array" ref="W43">(H43-(_FV(D43,"52 week low",TRUE)))/(_FV(D43,"52 week low",TRUE))</f>
        <v>0.84187536400698892</v>
      </c>
      <c r="Y43" s="30" t="str">
        <f t="shared" si="9"/>
        <v>Twitter</v>
      </c>
      <c r="Z43" s="30" t="str">
        <f t="shared" si="0"/>
        <v>Twitter</v>
      </c>
      <c r="AA43" s="29" t="str">
        <f>HYPERLINK(_xlfn.CONCAT("https://www.sec.gov/edgar/browse/?CIK=",(_xlfn.XLOOKUP(A43,CIK!$A$1:$A$99999,CIK!$B$1:$B$99999,,0))),"SEC")</f>
        <v>SEC</v>
      </c>
      <c r="AB43" s="30" t="str">
        <f t="shared" si="10"/>
        <v>BC</v>
      </c>
      <c r="AC43" s="29" t="str">
        <f t="shared" si="11"/>
        <v>News</v>
      </c>
      <c r="AD43" s="30" t="str">
        <f t="shared" si="12"/>
        <v>News</v>
      </c>
      <c r="AE43" s="29" t="str">
        <f t="shared" si="13"/>
        <v>News</v>
      </c>
      <c r="AF43" s="29" t="str">
        <f t="shared" si="14"/>
        <v>News</v>
      </c>
      <c r="AG43" s="29" t="str">
        <f t="shared" si="15"/>
        <v>News</v>
      </c>
      <c r="AH43" s="30" t="str">
        <f t="shared" si="1"/>
        <v>News</v>
      </c>
      <c r="AI43" s="30" t="str">
        <f t="shared" si="16"/>
        <v>OC</v>
      </c>
      <c r="AJ43" s="30" t="str">
        <f t="shared" si="17"/>
        <v>WW</v>
      </c>
      <c r="AK43" s="30" t="str">
        <f t="shared" si="18"/>
        <v>FIN</v>
      </c>
      <c r="AL43" s="30" t="str">
        <f t="shared" si="2"/>
        <v>OI</v>
      </c>
      <c r="AM43" s="30" t="str">
        <f t="shared" si="19"/>
        <v>IB</v>
      </c>
      <c r="AN43" s="30" t="str">
        <f t="shared" si="3"/>
        <v>SI</v>
      </c>
      <c r="AO43" s="30" t="str">
        <f t="shared" si="4"/>
        <v>SS</v>
      </c>
      <c r="AP43" s="45" t="str">
        <f t="shared" si="5"/>
        <v>ROIC</v>
      </c>
      <c r="AQ43" s="30" t="str">
        <f t="shared" si="6"/>
        <v>DR</v>
      </c>
      <c r="AR43" s="46" t="str">
        <f t="shared" si="7"/>
        <v>SOH</v>
      </c>
    </row>
    <row r="44" spans="1:44" x14ac:dyDescent="0.2">
      <c r="A44" s="10" t="s">
        <v>1046</v>
      </c>
      <c r="B44" s="10" t="s">
        <v>1047</v>
      </c>
      <c r="C44" s="12" t="s">
        <v>924</v>
      </c>
      <c r="D44" s="14" t="e" vm="308">
        <v>#VALUE!</v>
      </c>
      <c r="E44" s="32" t="str">
        <f t="shared" si="8"/>
        <v>Link</v>
      </c>
      <c r="F44" s="12" t="s">
        <v>1048</v>
      </c>
      <c r="G44" s="28" cm="1">
        <f t="array" ref="G44">_FV(D44,"Market cap",TRUE)/1000000000</f>
        <v>1.5732699999999999E-2</v>
      </c>
      <c r="H44" s="11" cm="1">
        <f t="array" ref="H44">_FV(D44,"Price")</f>
        <v>0.17249999999999999</v>
      </c>
      <c r="I44" s="11" t="s">
        <v>47</v>
      </c>
      <c r="J44" s="35" cm="1">
        <f t="array" ref="J44">_FV(D44,"Shares outstanding",TRUE)/1000000</f>
        <v>9.1204099999999997</v>
      </c>
      <c r="K44" s="11">
        <v>54.94</v>
      </c>
      <c r="L44" s="11" t="s">
        <v>59</v>
      </c>
      <c r="M44" s="25" t="s">
        <v>14390</v>
      </c>
      <c r="N44" s="53" t="s">
        <v>15122</v>
      </c>
      <c r="O44" s="53" t="s">
        <v>15123</v>
      </c>
      <c r="P44" s="53">
        <v>8.39</v>
      </c>
      <c r="Q44" s="53" t="s">
        <v>15124</v>
      </c>
      <c r="R44" s="53" t="s">
        <v>15125</v>
      </c>
      <c r="S44" s="135" t="s">
        <v>15126</v>
      </c>
      <c r="T44" s="11" t="s">
        <v>14583</v>
      </c>
      <c r="U44" s="11">
        <v>0.43</v>
      </c>
      <c r="V44" s="65" cm="1">
        <f t="array" ref="V44">(H44-(_FV(D44,"52 week high",TRUE)))/(_FV(D44,"52 week high",TRUE))</f>
        <v>-0.94724770642201839</v>
      </c>
      <c r="W44" s="65" cm="1">
        <f t="array" ref="W44">(H44-(_FV(D44,"52 week low",TRUE)))/(_FV(D44,"52 week low",TRUE))</f>
        <v>0.36904761904761896</v>
      </c>
      <c r="Y44" s="30" t="str">
        <f t="shared" si="9"/>
        <v>Twitter</v>
      </c>
      <c r="Z44" s="30" t="str">
        <f t="shared" si="0"/>
        <v>Twitter</v>
      </c>
      <c r="AA44" s="29" t="str">
        <f>HYPERLINK(_xlfn.CONCAT("https://www.sec.gov/edgar/browse/?CIK=",(_xlfn.XLOOKUP(A44,CIK!$A$1:$A$99999,CIK!$B$1:$B$99999,,0))),"SEC")</f>
        <v>SEC</v>
      </c>
      <c r="AB44" s="30" t="str">
        <f t="shared" si="10"/>
        <v>BC</v>
      </c>
      <c r="AC44" s="29" t="str">
        <f t="shared" si="11"/>
        <v>News</v>
      </c>
      <c r="AD44" s="30" t="str">
        <f t="shared" si="12"/>
        <v>News</v>
      </c>
      <c r="AE44" s="29" t="str">
        <f t="shared" si="13"/>
        <v>News</v>
      </c>
      <c r="AF44" s="29" t="str">
        <f t="shared" si="14"/>
        <v>News</v>
      </c>
      <c r="AG44" s="29" t="str">
        <f t="shared" si="15"/>
        <v>News</v>
      </c>
      <c r="AH44" s="30" t="str">
        <f t="shared" si="1"/>
        <v>News</v>
      </c>
      <c r="AI44" s="30" t="str">
        <f t="shared" si="16"/>
        <v>OC</v>
      </c>
      <c r="AJ44" s="30" t="str">
        <f t="shared" si="17"/>
        <v>WW</v>
      </c>
      <c r="AK44" s="30" t="str">
        <f t="shared" si="18"/>
        <v>FIN</v>
      </c>
      <c r="AL44" s="30" t="str">
        <f t="shared" si="2"/>
        <v>OI</v>
      </c>
      <c r="AM44" s="30" t="str">
        <f t="shared" si="19"/>
        <v>IB</v>
      </c>
      <c r="AN44" s="30" t="str">
        <f t="shared" si="3"/>
        <v>SI</v>
      </c>
      <c r="AO44" s="30" t="str">
        <f t="shared" si="4"/>
        <v>SS</v>
      </c>
      <c r="AP44" s="45" t="str">
        <f t="shared" si="5"/>
        <v>ROIC</v>
      </c>
      <c r="AQ44" s="30" t="str">
        <f t="shared" si="6"/>
        <v>DR</v>
      </c>
      <c r="AR44" s="46" t="str">
        <f t="shared" si="7"/>
        <v>SOH</v>
      </c>
    </row>
    <row r="45" spans="1:44" x14ac:dyDescent="0.2">
      <c r="A45" s="10" t="s">
        <v>1057</v>
      </c>
      <c r="B45" s="10" t="s">
        <v>1058</v>
      </c>
      <c r="C45" s="12" t="s">
        <v>952</v>
      </c>
      <c r="D45" s="15" t="e" vm="309">
        <v>#VALUE!</v>
      </c>
      <c r="E45" s="32" t="str">
        <f t="shared" si="8"/>
        <v>Link</v>
      </c>
      <c r="F45" s="12" t="s">
        <v>1059</v>
      </c>
      <c r="G45" s="28" cm="1">
        <f t="array" ref="G45">_FV(D45,"Market cap",TRUE)/1000000000</f>
        <v>1.7539320000000001E-2</v>
      </c>
      <c r="H45" s="11" cm="1">
        <f t="array" ref="H45">_FV(D45,"Price")</f>
        <v>0.14000000000000001</v>
      </c>
      <c r="I45" s="11" t="s">
        <v>47</v>
      </c>
      <c r="J45" s="35" cm="1">
        <f t="array" ref="J45">_FV(D45,"Shares outstanding",TRUE)/1000000</f>
        <v>125.2809</v>
      </c>
      <c r="K45" s="11">
        <v>124.68</v>
      </c>
      <c r="L45" s="89">
        <v>3.7199999999999997E-2</v>
      </c>
      <c r="M45" s="25" t="s">
        <v>13944</v>
      </c>
      <c r="N45" s="53" t="s">
        <v>15146</v>
      </c>
      <c r="O45" s="53" t="s">
        <v>15147</v>
      </c>
      <c r="P45" s="53">
        <v>24.26</v>
      </c>
      <c r="Q45" s="53" t="s">
        <v>15148</v>
      </c>
      <c r="R45" s="53" t="s">
        <v>15149</v>
      </c>
      <c r="S45" s="135" t="s">
        <v>14848</v>
      </c>
      <c r="T45" s="11" t="s">
        <v>14476</v>
      </c>
      <c r="U45" s="11">
        <v>3.86</v>
      </c>
      <c r="V45" s="65" cm="1">
        <f t="array" ref="V45">(H45-(_FV(D45,"52 week high",TRUE)))/(_FV(D45,"52 week high",TRUE))</f>
        <v>-0.77564102564102566</v>
      </c>
      <c r="W45" s="65" cm="1">
        <f t="array" ref="W45">(H45-(_FV(D45,"52 week low",TRUE)))/(_FV(D45,"52 week low",TRUE))</f>
        <v>0.40000000000000008</v>
      </c>
      <c r="Y45" s="30" t="str">
        <f t="shared" si="9"/>
        <v>Twitter</v>
      </c>
      <c r="Z45" s="30" t="str">
        <f t="shared" si="0"/>
        <v>Twitter</v>
      </c>
      <c r="AA45" s="29" t="str">
        <f>HYPERLINK(_xlfn.CONCAT("https://www.sec.gov/edgar/browse/?CIK=",(_xlfn.XLOOKUP(A45,CIK!$A$1:$A$99999,CIK!$B$1:$B$99999,,0))),"SEC")</f>
        <v>SEC</v>
      </c>
      <c r="AB45" s="30" t="str">
        <f t="shared" si="10"/>
        <v>BC</v>
      </c>
      <c r="AC45" s="29" t="str">
        <f t="shared" si="11"/>
        <v>News</v>
      </c>
      <c r="AD45" s="30" t="str">
        <f t="shared" si="12"/>
        <v>News</v>
      </c>
      <c r="AE45" s="29" t="str">
        <f t="shared" si="13"/>
        <v>News</v>
      </c>
      <c r="AF45" s="29" t="str">
        <f t="shared" si="14"/>
        <v>News</v>
      </c>
      <c r="AG45" s="29" t="str">
        <f t="shared" si="15"/>
        <v>News</v>
      </c>
      <c r="AH45" s="30" t="str">
        <f t="shared" si="1"/>
        <v>News</v>
      </c>
      <c r="AI45" s="30" t="str">
        <f t="shared" si="16"/>
        <v>OC</v>
      </c>
      <c r="AJ45" s="30" t="str">
        <f t="shared" si="17"/>
        <v>WW</v>
      </c>
      <c r="AK45" s="30" t="str">
        <f t="shared" si="18"/>
        <v>FIN</v>
      </c>
      <c r="AL45" s="30" t="str">
        <f t="shared" si="2"/>
        <v>OI</v>
      </c>
      <c r="AM45" s="30" t="str">
        <f t="shared" si="19"/>
        <v>IB</v>
      </c>
      <c r="AN45" s="30" t="str">
        <f t="shared" si="3"/>
        <v>SI</v>
      </c>
      <c r="AO45" s="30" t="str">
        <f t="shared" si="4"/>
        <v>SS</v>
      </c>
      <c r="AP45" s="45" t="str">
        <f t="shared" si="5"/>
        <v>ROIC</v>
      </c>
      <c r="AQ45" s="30" t="str">
        <f t="shared" si="6"/>
        <v>DR</v>
      </c>
      <c r="AR45" s="46" t="str">
        <f t="shared" si="7"/>
        <v>SOH</v>
      </c>
    </row>
    <row r="46" spans="1:44" x14ac:dyDescent="0.2">
      <c r="A46" s="10" t="s">
        <v>1053</v>
      </c>
      <c r="B46" s="10" t="s">
        <v>1054</v>
      </c>
      <c r="C46" s="12" t="s">
        <v>1055</v>
      </c>
      <c r="D46" s="15" t="e" vm="310">
        <v>#VALUE!</v>
      </c>
      <c r="E46" s="32" t="str">
        <f t="shared" si="8"/>
        <v>Link</v>
      </c>
      <c r="F46" s="12" t="s">
        <v>1056</v>
      </c>
      <c r="G46" s="28" cm="1">
        <f t="array" ref="G46">_FV(D46,"Market cap",TRUE)/1000000000</f>
        <v>8.1240300000000008E-3</v>
      </c>
      <c r="H46" s="11" cm="1">
        <f t="array" ref="H46">_FV(D46,"Price")</f>
        <v>3.63</v>
      </c>
      <c r="I46" s="11" t="s">
        <v>47</v>
      </c>
      <c r="J46" s="35" cm="1">
        <f t="array" ref="J46">_FV(D46,"Shares outstanding",TRUE)/1000000</f>
        <v>2.2380200000000001</v>
      </c>
      <c r="K46" s="11">
        <v>1.33</v>
      </c>
      <c r="L46" s="89">
        <v>2.4899999999999999E-2</v>
      </c>
      <c r="M46" s="25" t="s">
        <v>13824</v>
      </c>
      <c r="N46" s="53" t="s">
        <v>15132</v>
      </c>
      <c r="O46" s="53" t="s">
        <v>15133</v>
      </c>
      <c r="P46" s="53">
        <v>5.77</v>
      </c>
      <c r="Q46" s="53" t="s">
        <v>15134</v>
      </c>
      <c r="R46" s="53" t="s">
        <v>15135</v>
      </c>
      <c r="S46" s="135" t="s">
        <v>15136</v>
      </c>
      <c r="T46" s="11" t="s">
        <v>14586</v>
      </c>
      <c r="U46" s="11">
        <v>1.38</v>
      </c>
      <c r="V46" s="65" cm="1">
        <f t="array" ref="V46">(H46-(_FV(D46,"52 week high",TRUE)))/(_FV(D46,"52 week high",TRUE))</f>
        <v>-0.94915966386554629</v>
      </c>
      <c r="W46" s="65" cm="1">
        <f t="array" ref="W46">(H46-(_FV(D46,"52 week low",TRUE)))/(_FV(D46,"52 week low",TRUE))</f>
        <v>2.0762711864406782</v>
      </c>
      <c r="Y46" s="30" t="str">
        <f t="shared" si="9"/>
        <v>Twitter</v>
      </c>
      <c r="Z46" s="30" t="str">
        <f t="shared" si="0"/>
        <v>Twitter</v>
      </c>
      <c r="AA46" s="29" t="str">
        <f>HYPERLINK(_xlfn.CONCAT("https://www.sec.gov/edgar/browse/?CIK=",(_xlfn.XLOOKUP(A46,CIK!$A$1:$A$99999,CIK!$B$1:$B$99999,,0))),"SEC")</f>
        <v>SEC</v>
      </c>
      <c r="AB46" s="30" t="str">
        <f t="shared" si="10"/>
        <v>BC</v>
      </c>
      <c r="AC46" s="29" t="str">
        <f t="shared" si="11"/>
        <v>News</v>
      </c>
      <c r="AD46" s="30" t="str">
        <f t="shared" si="12"/>
        <v>News</v>
      </c>
      <c r="AE46" s="29" t="str">
        <f t="shared" si="13"/>
        <v>News</v>
      </c>
      <c r="AF46" s="29" t="str">
        <f t="shared" si="14"/>
        <v>News</v>
      </c>
      <c r="AG46" s="29" t="str">
        <f t="shared" si="15"/>
        <v>News</v>
      </c>
      <c r="AH46" s="30" t="str">
        <f t="shared" si="1"/>
        <v>News</v>
      </c>
      <c r="AI46" s="30" t="str">
        <f t="shared" si="16"/>
        <v>OC</v>
      </c>
      <c r="AJ46" s="30" t="str">
        <f t="shared" si="17"/>
        <v>WW</v>
      </c>
      <c r="AK46" s="30" t="str">
        <f t="shared" si="18"/>
        <v>FIN</v>
      </c>
      <c r="AL46" s="30" t="str">
        <f t="shared" si="2"/>
        <v>OI</v>
      </c>
      <c r="AM46" s="30" t="str">
        <f t="shared" si="19"/>
        <v>IB</v>
      </c>
      <c r="AN46" s="30" t="str">
        <f t="shared" si="3"/>
        <v>SI</v>
      </c>
      <c r="AO46" s="30" t="str">
        <f t="shared" si="4"/>
        <v>SS</v>
      </c>
      <c r="AP46" s="45" t="str">
        <f t="shared" si="5"/>
        <v>ROIC</v>
      </c>
      <c r="AQ46" s="30" t="str">
        <f t="shared" si="6"/>
        <v>DR</v>
      </c>
      <c r="AR46" s="46" t="str">
        <f t="shared" si="7"/>
        <v>SOH</v>
      </c>
    </row>
    <row r="47" spans="1:44" x14ac:dyDescent="0.2">
      <c r="A47" s="10" t="s">
        <v>1072</v>
      </c>
      <c r="B47" s="10" t="s">
        <v>1073</v>
      </c>
      <c r="C47" s="12" t="s">
        <v>1066</v>
      </c>
      <c r="D47" s="14" t="e" vm="311">
        <v>#VALUE!</v>
      </c>
      <c r="E47" s="32" t="str">
        <f t="shared" si="8"/>
        <v>Link</v>
      </c>
      <c r="F47" s="12" t="s">
        <v>1074</v>
      </c>
      <c r="G47" s="28" cm="1">
        <f t="array" ref="G47">_FV(D47,"Market cap",TRUE)/1000000000</f>
        <v>1.3348179999999999E-2</v>
      </c>
      <c r="H47" s="11" cm="1">
        <f t="array" ref="H47">_FV(D47,"Price")</f>
        <v>0.23</v>
      </c>
      <c r="I47" s="11" t="s">
        <v>47</v>
      </c>
      <c r="J47" s="35" cm="1">
        <f t="array" ref="J47">_FV(D47,"Shares outstanding",TRUE)/1000000</f>
        <v>58.035829999999997</v>
      </c>
      <c r="K47" s="11">
        <v>56.31</v>
      </c>
      <c r="L47" s="89">
        <v>1.3299999999999999E-2</v>
      </c>
      <c r="M47" s="25" t="s">
        <v>14257</v>
      </c>
      <c r="N47" s="53" t="s">
        <v>15150</v>
      </c>
      <c r="O47" s="53" t="s">
        <v>15151</v>
      </c>
      <c r="P47" s="53">
        <v>11.78</v>
      </c>
      <c r="Q47" s="53" t="s">
        <v>15152</v>
      </c>
      <c r="R47" s="53" t="s">
        <v>15153</v>
      </c>
      <c r="S47" s="135" t="s">
        <v>14848</v>
      </c>
      <c r="T47" s="11" t="s">
        <v>59</v>
      </c>
      <c r="U47" s="11">
        <v>6.44</v>
      </c>
      <c r="V47" s="65" cm="1">
        <f t="array" ref="V47">(H47-(_FV(D47,"52 week high",TRUE)))/(_FV(D47,"52 week high",TRUE))</f>
        <v>-0.70886075949367089</v>
      </c>
      <c r="W47" s="65" cm="1">
        <f t="array" ref="W47">(H47-(_FV(D47,"52 week low",TRUE)))/(_FV(D47,"52 week low",TRUE))</f>
        <v>1.0776874435411021</v>
      </c>
      <c r="Y47" s="30" t="str">
        <f t="shared" si="9"/>
        <v>Twitter</v>
      </c>
      <c r="Z47" s="30" t="str">
        <f t="shared" si="0"/>
        <v>Twitter</v>
      </c>
      <c r="AA47" s="29" t="str">
        <f>HYPERLINK(_xlfn.CONCAT("https://www.sec.gov/edgar/browse/?CIK=",(_xlfn.XLOOKUP(A47,CIK!$A$1:$A$99999,CIK!$B$1:$B$99999,,0))),"SEC")</f>
        <v>SEC</v>
      </c>
      <c r="AB47" s="30" t="str">
        <f t="shared" si="10"/>
        <v>BC</v>
      </c>
      <c r="AC47" s="29" t="str">
        <f t="shared" si="11"/>
        <v>News</v>
      </c>
      <c r="AD47" s="30" t="str">
        <f t="shared" si="12"/>
        <v>News</v>
      </c>
      <c r="AE47" s="29" t="str">
        <f t="shared" si="13"/>
        <v>News</v>
      </c>
      <c r="AF47" s="29" t="str">
        <f t="shared" si="14"/>
        <v>News</v>
      </c>
      <c r="AG47" s="29" t="str">
        <f t="shared" si="15"/>
        <v>News</v>
      </c>
      <c r="AH47" s="30" t="str">
        <f t="shared" si="1"/>
        <v>News</v>
      </c>
      <c r="AI47" s="30" t="str">
        <f t="shared" si="16"/>
        <v>OC</v>
      </c>
      <c r="AJ47" s="30" t="str">
        <f t="shared" si="17"/>
        <v>WW</v>
      </c>
      <c r="AK47" s="30" t="str">
        <f t="shared" si="18"/>
        <v>FIN</v>
      </c>
      <c r="AL47" s="30" t="str">
        <f t="shared" si="2"/>
        <v>OI</v>
      </c>
      <c r="AM47" s="30" t="str">
        <f t="shared" si="19"/>
        <v>IB</v>
      </c>
      <c r="AN47" s="30" t="str">
        <f t="shared" si="3"/>
        <v>SI</v>
      </c>
      <c r="AO47" s="30" t="str">
        <f t="shared" si="4"/>
        <v>SS</v>
      </c>
      <c r="AP47" s="45" t="str">
        <f t="shared" si="5"/>
        <v>ROIC</v>
      </c>
      <c r="AQ47" s="30" t="str">
        <f t="shared" si="6"/>
        <v>DR</v>
      </c>
      <c r="AR47" s="46" t="str">
        <f t="shared" si="7"/>
        <v>SOH</v>
      </c>
    </row>
    <row r="48" spans="1:44" x14ac:dyDescent="0.2">
      <c r="A48" s="10" t="s">
        <v>1078</v>
      </c>
      <c r="B48" s="10" t="s">
        <v>1079</v>
      </c>
      <c r="C48" s="12" t="s">
        <v>1080</v>
      </c>
      <c r="D48" s="14" t="e" vm="312">
        <v>#VALUE!</v>
      </c>
      <c r="E48" s="32" t="str">
        <f t="shared" si="8"/>
        <v>Link</v>
      </c>
      <c r="F48" s="12" t="s">
        <v>1081</v>
      </c>
      <c r="G48" s="28" cm="1">
        <f t="array" ref="G48">_FV(D48,"Market cap",TRUE)/1000000000</f>
        <v>8.5139800000000009E-3</v>
      </c>
      <c r="H48" s="11" cm="1">
        <f t="array" ref="H48">_FV(D48,"Price")</f>
        <v>3.93</v>
      </c>
      <c r="I48" s="11" t="s">
        <v>47</v>
      </c>
      <c r="J48" s="35" cm="1">
        <f t="array" ref="J48">_FV(D48,"Shares outstanding",TRUE)/1000000</f>
        <v>2.1664099999999999</v>
      </c>
      <c r="K48" s="11">
        <v>1.4</v>
      </c>
      <c r="L48" s="89">
        <v>1.0999999999999999E-2</v>
      </c>
      <c r="M48" s="25" t="s">
        <v>13830</v>
      </c>
      <c r="N48" s="53" t="s">
        <v>15127</v>
      </c>
      <c r="O48" s="53" t="s">
        <v>15128</v>
      </c>
      <c r="P48" s="53">
        <v>7.44</v>
      </c>
      <c r="Q48" s="53" t="s">
        <v>15129</v>
      </c>
      <c r="R48" s="53" t="s">
        <v>15130</v>
      </c>
      <c r="S48" s="135" t="s">
        <v>14848</v>
      </c>
      <c r="T48" s="11" t="s">
        <v>14584</v>
      </c>
      <c r="U48" s="11">
        <v>1.18</v>
      </c>
      <c r="V48" s="65" cm="1">
        <f t="array" ref="V48">(H48-(_FV(D48,"52 week high",TRUE)))/(_FV(D48,"52 week high",TRUE))</f>
        <v>-0.84024390243902436</v>
      </c>
      <c r="W48" s="65" cm="1">
        <f t="array" ref="W48">(H48-(_FV(D48,"52 week low",TRUE)))/(_FV(D48,"52 week low",TRUE))</f>
        <v>1.3173536175482046</v>
      </c>
      <c r="Y48" s="30" t="str">
        <f t="shared" si="9"/>
        <v>Twitter</v>
      </c>
      <c r="Z48" s="30" t="str">
        <f t="shared" si="0"/>
        <v>Twitter</v>
      </c>
      <c r="AA48" s="29" t="str">
        <f>HYPERLINK(_xlfn.CONCAT("https://www.sec.gov/edgar/browse/?CIK=",(_xlfn.XLOOKUP(A48,CIK!$A$1:$A$99999,CIK!$B$1:$B$99999,,0))),"SEC")</f>
        <v>SEC</v>
      </c>
      <c r="AB48" s="30" t="str">
        <f t="shared" si="10"/>
        <v>BC</v>
      </c>
      <c r="AC48" s="29" t="str">
        <f t="shared" si="11"/>
        <v>News</v>
      </c>
      <c r="AD48" s="30" t="str">
        <f t="shared" si="12"/>
        <v>News</v>
      </c>
      <c r="AE48" s="29" t="str">
        <f t="shared" si="13"/>
        <v>News</v>
      </c>
      <c r="AF48" s="29" t="str">
        <f t="shared" si="14"/>
        <v>News</v>
      </c>
      <c r="AG48" s="29" t="str">
        <f t="shared" si="15"/>
        <v>News</v>
      </c>
      <c r="AH48" s="30" t="str">
        <f t="shared" si="1"/>
        <v>News</v>
      </c>
      <c r="AI48" s="30" t="str">
        <f t="shared" si="16"/>
        <v>OC</v>
      </c>
      <c r="AJ48" s="30" t="str">
        <f t="shared" si="17"/>
        <v>WW</v>
      </c>
      <c r="AK48" s="30" t="str">
        <f t="shared" si="18"/>
        <v>FIN</v>
      </c>
      <c r="AL48" s="30" t="str">
        <f t="shared" si="2"/>
        <v>OI</v>
      </c>
      <c r="AM48" s="30" t="str">
        <f t="shared" si="19"/>
        <v>IB</v>
      </c>
      <c r="AN48" s="30" t="str">
        <f t="shared" si="3"/>
        <v>SI</v>
      </c>
      <c r="AO48" s="30" t="str">
        <f t="shared" si="4"/>
        <v>SS</v>
      </c>
      <c r="AP48" s="45" t="str">
        <f t="shared" si="5"/>
        <v>ROIC</v>
      </c>
      <c r="AQ48" s="30" t="str">
        <f t="shared" si="6"/>
        <v>DR</v>
      </c>
      <c r="AR48" s="46" t="str">
        <f t="shared" si="7"/>
        <v>SOH</v>
      </c>
    </row>
    <row r="49" spans="1:44" x14ac:dyDescent="0.2">
      <c r="A49" s="91" t="s">
        <v>14589</v>
      </c>
      <c r="B49" s="91" t="s">
        <v>14588</v>
      </c>
      <c r="C49" s="12" t="s">
        <v>1083</v>
      </c>
      <c r="D49" s="14" t="e" vm="313">
        <v>#VALUE!</v>
      </c>
      <c r="E49" s="32" t="str">
        <f t="shared" si="8"/>
        <v>Link</v>
      </c>
      <c r="F49" s="12" t="s">
        <v>1084</v>
      </c>
      <c r="G49" s="28" cm="1">
        <f t="array" ref="G49">_FV(D49,"Market cap",TRUE)/1000000000</f>
        <v>6.8098000000000004E-3</v>
      </c>
      <c r="H49" s="11" cm="1">
        <f t="array" ref="H49">_FV(D49,"Price")</f>
        <v>2.2599999999999998</v>
      </c>
      <c r="I49" s="11" t="s">
        <v>47</v>
      </c>
      <c r="J49" s="35" cm="1">
        <f t="array" ref="J49">_FV(D49,"Shares outstanding",TRUE)/1000000</f>
        <v>3.0131800000000002</v>
      </c>
      <c r="K49" s="11">
        <v>2.84</v>
      </c>
      <c r="L49" s="89">
        <v>2.7099999999999999E-2</v>
      </c>
      <c r="M49" s="25" t="s">
        <v>13784</v>
      </c>
      <c r="N49" s="53" t="s">
        <v>15154</v>
      </c>
      <c r="O49" s="53" t="s">
        <v>15155</v>
      </c>
      <c r="P49" s="53">
        <v>4.78</v>
      </c>
      <c r="Q49" s="53" t="s">
        <v>15156</v>
      </c>
      <c r="R49" s="53" t="s">
        <v>15157</v>
      </c>
      <c r="S49" s="135" t="s">
        <v>14848</v>
      </c>
      <c r="T49" s="11" t="s">
        <v>14836</v>
      </c>
      <c r="U49" s="11">
        <v>4.43</v>
      </c>
      <c r="V49" s="65" cm="1">
        <f t="array" ref="V49">(H49-(_FV(D49,"52 week high",TRUE)))/(_FV(D49,"52 week high",TRUE))</f>
        <v>-0.88070731063605179</v>
      </c>
      <c r="W49" s="65" cm="1">
        <f t="array" ref="W49">(H49-(_FV(D49,"52 week low",TRUE)))/(_FV(D49,"52 week low",TRUE))</f>
        <v>0.73846153846153828</v>
      </c>
      <c r="Y49" s="30" t="str">
        <f t="shared" si="9"/>
        <v>Twitter</v>
      </c>
      <c r="Z49" s="30" t="str">
        <f t="shared" si="0"/>
        <v>Twitter</v>
      </c>
      <c r="AA49" s="29" t="e">
        <f>HYPERLINK(_xlfn.CONCAT("https://www.sec.gov/edgar/browse/?CIK=",(_xlfn.XLOOKUP(A49,CIK!$A$1:$A$99999,CIK!$B$1:$B$99999,,0))),"SEC")</f>
        <v>#N/A</v>
      </c>
      <c r="AB49" s="30" t="str">
        <f t="shared" si="10"/>
        <v>BC</v>
      </c>
      <c r="AC49" s="29" t="str">
        <f t="shared" si="11"/>
        <v>News</v>
      </c>
      <c r="AD49" s="30" t="str">
        <f t="shared" si="12"/>
        <v>News</v>
      </c>
      <c r="AE49" s="29" t="str">
        <f t="shared" si="13"/>
        <v>News</v>
      </c>
      <c r="AF49" s="29" t="str">
        <f t="shared" si="14"/>
        <v>News</v>
      </c>
      <c r="AG49" s="29" t="str">
        <f t="shared" si="15"/>
        <v>News</v>
      </c>
      <c r="AH49" s="30" t="str">
        <f t="shared" si="1"/>
        <v>News</v>
      </c>
      <c r="AI49" s="30" t="str">
        <f t="shared" si="16"/>
        <v>OC</v>
      </c>
      <c r="AJ49" s="30" t="str">
        <f t="shared" si="17"/>
        <v>WW</v>
      </c>
      <c r="AK49" s="30" t="str">
        <f t="shared" si="18"/>
        <v>FIN</v>
      </c>
      <c r="AL49" s="30" t="str">
        <f t="shared" si="2"/>
        <v>OI</v>
      </c>
      <c r="AM49" s="30" t="str">
        <f t="shared" si="19"/>
        <v>IB</v>
      </c>
      <c r="AN49" s="30" t="str">
        <f t="shared" si="3"/>
        <v>SI</v>
      </c>
      <c r="AO49" s="30" t="str">
        <f t="shared" si="4"/>
        <v>SS</v>
      </c>
      <c r="AP49" s="45" t="str">
        <f t="shared" si="5"/>
        <v>ROIC</v>
      </c>
      <c r="AQ49" s="30" t="str">
        <f t="shared" si="6"/>
        <v>DR</v>
      </c>
      <c r="AR49" s="46" t="str">
        <f t="shared" si="7"/>
        <v>SOH</v>
      </c>
    </row>
    <row r="50" spans="1:44" x14ac:dyDescent="0.2">
      <c r="D50" s="14"/>
      <c r="E50" s="13"/>
      <c r="F50" s="12"/>
      <c r="V50" s="65"/>
      <c r="W50" s="65"/>
      <c r="Y50" s="30" t="str">
        <f t="shared" si="9"/>
        <v>Twitter</v>
      </c>
      <c r="Z50" s="30" t="str">
        <f t="shared" si="0"/>
        <v>Twitter</v>
      </c>
      <c r="AA50" s="29" t="str">
        <f>HYPERLINK(_xlfn.CONCAT("https://www.sec.gov/edgar/browse/?CIK=",(_xlfn.XLOOKUP(A50,CIK!$A$1:$A$99999,CIK!$B$1:$B$99999,,0))),"SEC")</f>
        <v>SEC</v>
      </c>
      <c r="AB50" s="30" t="str">
        <f t="shared" si="10"/>
        <v>BC</v>
      </c>
      <c r="AC50" s="29" t="e">
        <f t="shared" si="11"/>
        <v>#VALUE!</v>
      </c>
      <c r="AD50" s="30" t="e">
        <f t="shared" si="12"/>
        <v>#VALUE!</v>
      </c>
      <c r="AE50" s="29" t="e">
        <f t="shared" si="13"/>
        <v>#VALUE!</v>
      </c>
      <c r="AF50" s="29" t="e">
        <f t="shared" si="14"/>
        <v>#VALUE!</v>
      </c>
      <c r="AG50" s="29" t="e">
        <f t="shared" si="15"/>
        <v>#VALUE!</v>
      </c>
      <c r="AH50" s="30" t="str">
        <f t="shared" si="1"/>
        <v>News</v>
      </c>
      <c r="AI50" s="30" t="str">
        <f t="shared" si="16"/>
        <v>OC</v>
      </c>
      <c r="AJ50" s="30" t="str">
        <f t="shared" si="17"/>
        <v>WW</v>
      </c>
      <c r="AK50" s="30" t="str">
        <f t="shared" si="18"/>
        <v>FIN</v>
      </c>
      <c r="AL50" s="30" t="str">
        <f t="shared" si="2"/>
        <v>OI</v>
      </c>
      <c r="AM50" s="30" t="str">
        <f t="shared" si="19"/>
        <v>IB</v>
      </c>
      <c r="AN50" s="30" t="str">
        <f t="shared" si="3"/>
        <v>SI</v>
      </c>
      <c r="AO50" s="30" t="str">
        <f t="shared" si="4"/>
        <v>SS</v>
      </c>
      <c r="AP50" s="45" t="str">
        <f t="shared" si="5"/>
        <v>ROIC</v>
      </c>
      <c r="AQ50" s="30" t="str">
        <f t="shared" si="6"/>
        <v>DR</v>
      </c>
      <c r="AR50" s="46" t="str">
        <f t="shared" si="7"/>
        <v>SOH</v>
      </c>
    </row>
    <row r="51" spans="1:44" x14ac:dyDescent="0.2">
      <c r="Y51" s="30" t="str">
        <f t="shared" si="9"/>
        <v>Twitter</v>
      </c>
      <c r="Z51" s="30" t="str">
        <f t="shared" si="0"/>
        <v>Twitter</v>
      </c>
      <c r="AA51" s="29" t="str">
        <f>HYPERLINK(_xlfn.CONCAT("https://www.sec.gov/edgar/browse/?CIK=",(_xlfn.XLOOKUP(A51,CIK!$A$1:$A$99999,CIK!$B$1:$B$99999,,0))),"SEC")</f>
        <v>SEC</v>
      </c>
      <c r="AB51" s="30" t="str">
        <f t="shared" si="10"/>
        <v>BC</v>
      </c>
      <c r="AC51" s="29" t="e">
        <f t="shared" si="11"/>
        <v>#VALUE!</v>
      </c>
      <c r="AD51" s="30" t="e">
        <f t="shared" si="12"/>
        <v>#VALUE!</v>
      </c>
      <c r="AE51" s="29" t="e">
        <f t="shared" si="13"/>
        <v>#VALUE!</v>
      </c>
      <c r="AF51" s="29" t="e">
        <f t="shared" si="14"/>
        <v>#VALUE!</v>
      </c>
      <c r="AG51" s="29" t="e">
        <f t="shared" si="15"/>
        <v>#VALUE!</v>
      </c>
      <c r="AH51" s="30" t="str">
        <f t="shared" si="1"/>
        <v>News</v>
      </c>
      <c r="AI51" s="30" t="str">
        <f t="shared" si="16"/>
        <v>OC</v>
      </c>
      <c r="AJ51" s="30" t="str">
        <f t="shared" si="17"/>
        <v>WW</v>
      </c>
      <c r="AK51" s="30" t="str">
        <f t="shared" si="18"/>
        <v>FIN</v>
      </c>
      <c r="AL51" s="30" t="str">
        <f t="shared" si="2"/>
        <v>OI</v>
      </c>
      <c r="AM51" s="30" t="str">
        <f t="shared" si="19"/>
        <v>IB</v>
      </c>
      <c r="AN51" s="30" t="str">
        <f t="shared" si="3"/>
        <v>SI</v>
      </c>
      <c r="AO51" s="30" t="str">
        <f t="shared" si="4"/>
        <v>SS</v>
      </c>
      <c r="AP51" s="45" t="str">
        <f t="shared" si="5"/>
        <v>ROIC</v>
      </c>
      <c r="AQ51" s="30" t="str">
        <f t="shared" si="6"/>
        <v>DR</v>
      </c>
      <c r="AR51" s="46" t="str">
        <f t="shared" si="7"/>
        <v>SOH</v>
      </c>
    </row>
    <row r="52" spans="1:44" x14ac:dyDescent="0.2">
      <c r="Y52" s="30" t="str">
        <f t="shared" si="9"/>
        <v>Twitter</v>
      </c>
      <c r="Z52" s="30" t="str">
        <f t="shared" si="0"/>
        <v>Twitter</v>
      </c>
      <c r="AA52" s="29" t="str">
        <f>HYPERLINK(_xlfn.CONCAT("https://www.sec.gov/edgar/browse/?CIK=",(_xlfn.XLOOKUP(A52,CIK!$A$1:$A$99999,CIK!$B$1:$B$99999,,0))),"SEC")</f>
        <v>SEC</v>
      </c>
      <c r="AB52" s="30" t="str">
        <f t="shared" si="10"/>
        <v>BC</v>
      </c>
      <c r="AC52" s="29" t="e">
        <f t="shared" si="11"/>
        <v>#VALUE!</v>
      </c>
      <c r="AD52" s="30" t="e">
        <f t="shared" si="12"/>
        <v>#VALUE!</v>
      </c>
      <c r="AE52" s="29" t="e">
        <f t="shared" si="13"/>
        <v>#VALUE!</v>
      </c>
      <c r="AF52" s="29" t="e">
        <f t="shared" si="14"/>
        <v>#VALUE!</v>
      </c>
      <c r="AG52" s="29" t="e">
        <f t="shared" si="15"/>
        <v>#VALUE!</v>
      </c>
      <c r="AH52" s="30" t="str">
        <f t="shared" si="1"/>
        <v>News</v>
      </c>
      <c r="AI52" s="30" t="str">
        <f t="shared" si="16"/>
        <v>OC</v>
      </c>
      <c r="AJ52" s="30" t="str">
        <f t="shared" si="17"/>
        <v>WW</v>
      </c>
      <c r="AK52" s="30" t="str">
        <f t="shared" si="18"/>
        <v>FIN</v>
      </c>
      <c r="AL52" s="30" t="str">
        <f t="shared" si="2"/>
        <v>OI</v>
      </c>
      <c r="AM52" s="30" t="str">
        <f t="shared" si="19"/>
        <v>IB</v>
      </c>
      <c r="AN52" s="30" t="str">
        <f t="shared" si="3"/>
        <v>SI</v>
      </c>
      <c r="AO52" s="30" t="str">
        <f t="shared" si="4"/>
        <v>SS</v>
      </c>
      <c r="AP52" s="45" t="str">
        <f t="shared" si="5"/>
        <v>ROIC</v>
      </c>
      <c r="AQ52" s="30" t="str">
        <f t="shared" si="6"/>
        <v>DR</v>
      </c>
      <c r="AR52" s="46" t="str">
        <f t="shared" si="7"/>
        <v>SOH</v>
      </c>
    </row>
    <row r="53" spans="1:44" x14ac:dyDescent="0.2">
      <c r="Y53" s="30" t="str">
        <f t="shared" si="9"/>
        <v>Twitter</v>
      </c>
      <c r="Z53" s="30" t="str">
        <f t="shared" si="0"/>
        <v>Twitter</v>
      </c>
      <c r="AA53" s="29" t="str">
        <f>HYPERLINK(_xlfn.CONCAT("https://www.sec.gov/edgar/browse/?CIK=",(_xlfn.XLOOKUP(A53,CIK!$A$1:$A$99999,CIK!$B$1:$B$99999,,0))),"SEC")</f>
        <v>SEC</v>
      </c>
      <c r="AB53" s="30" t="str">
        <f t="shared" si="10"/>
        <v>BC</v>
      </c>
      <c r="AC53" s="29" t="e">
        <f t="shared" si="11"/>
        <v>#VALUE!</v>
      </c>
      <c r="AD53" s="30" t="e">
        <f t="shared" si="12"/>
        <v>#VALUE!</v>
      </c>
      <c r="AE53" s="29" t="e">
        <f t="shared" si="13"/>
        <v>#VALUE!</v>
      </c>
      <c r="AF53" s="29" t="e">
        <f t="shared" si="14"/>
        <v>#VALUE!</v>
      </c>
      <c r="AG53" s="29" t="e">
        <f t="shared" si="15"/>
        <v>#VALUE!</v>
      </c>
      <c r="AH53" s="30" t="str">
        <f t="shared" si="1"/>
        <v>News</v>
      </c>
      <c r="AI53" s="30" t="str">
        <f t="shared" si="16"/>
        <v>OC</v>
      </c>
      <c r="AJ53" s="30" t="str">
        <f t="shared" si="17"/>
        <v>WW</v>
      </c>
      <c r="AK53" s="30" t="str">
        <f t="shared" si="18"/>
        <v>FIN</v>
      </c>
      <c r="AL53" s="30" t="str">
        <f t="shared" si="2"/>
        <v>OI</v>
      </c>
      <c r="AM53" s="30" t="str">
        <f t="shared" si="19"/>
        <v>IB</v>
      </c>
      <c r="AN53" s="30" t="str">
        <f t="shared" si="3"/>
        <v>SI</v>
      </c>
      <c r="AO53" s="30" t="str">
        <f t="shared" si="4"/>
        <v>SS</v>
      </c>
      <c r="AP53" s="45" t="str">
        <f t="shared" si="5"/>
        <v>ROIC</v>
      </c>
      <c r="AQ53" s="30" t="str">
        <f t="shared" si="6"/>
        <v>DR</v>
      </c>
      <c r="AR53" s="46" t="str">
        <f t="shared" si="7"/>
        <v>SOH</v>
      </c>
    </row>
    <row r="54" spans="1:44" x14ac:dyDescent="0.2">
      <c r="Y54" s="30" t="str">
        <f t="shared" si="9"/>
        <v>Twitter</v>
      </c>
      <c r="Z54" s="30" t="str">
        <f t="shared" si="0"/>
        <v>Twitter</v>
      </c>
      <c r="AA54" s="29" t="str">
        <f>HYPERLINK(_xlfn.CONCAT("https://www.sec.gov/edgar/browse/?CIK=",(_xlfn.XLOOKUP(A54,CIK!$A$1:$A$99999,CIK!$B$1:$B$99999,,0))),"SEC")</f>
        <v>SEC</v>
      </c>
      <c r="AB54" s="30" t="str">
        <f t="shared" si="10"/>
        <v>BC</v>
      </c>
      <c r="AC54" s="29" t="e">
        <f t="shared" si="11"/>
        <v>#VALUE!</v>
      </c>
      <c r="AD54" s="30" t="e">
        <f t="shared" si="12"/>
        <v>#VALUE!</v>
      </c>
      <c r="AE54" s="29" t="e">
        <f t="shared" si="13"/>
        <v>#VALUE!</v>
      </c>
      <c r="AF54" s="29" t="e">
        <f t="shared" si="14"/>
        <v>#VALUE!</v>
      </c>
      <c r="AG54" s="29" t="e">
        <f t="shared" si="15"/>
        <v>#VALUE!</v>
      </c>
      <c r="AH54" s="30" t="str">
        <f t="shared" si="1"/>
        <v>News</v>
      </c>
      <c r="AI54" s="30" t="str">
        <f t="shared" si="16"/>
        <v>OC</v>
      </c>
      <c r="AJ54" s="30" t="str">
        <f t="shared" si="17"/>
        <v>WW</v>
      </c>
      <c r="AK54" s="30" t="str">
        <f t="shared" si="18"/>
        <v>FIN</v>
      </c>
      <c r="AL54" s="30" t="str">
        <f t="shared" si="2"/>
        <v>OI</v>
      </c>
      <c r="AM54" s="30" t="str">
        <f t="shared" si="19"/>
        <v>IB</v>
      </c>
      <c r="AN54" s="30" t="str">
        <f t="shared" si="3"/>
        <v>SI</v>
      </c>
      <c r="AO54" s="30" t="str">
        <f t="shared" si="4"/>
        <v>SS</v>
      </c>
      <c r="AP54" s="45" t="str">
        <f t="shared" si="5"/>
        <v>ROIC</v>
      </c>
      <c r="AQ54" s="30" t="str">
        <f t="shared" si="6"/>
        <v>DR</v>
      </c>
      <c r="AR54" s="46" t="str">
        <f t="shared" si="7"/>
        <v>SOH</v>
      </c>
    </row>
    <row r="55" spans="1:44" x14ac:dyDescent="0.2">
      <c r="Y55" s="30" t="str">
        <f t="shared" si="9"/>
        <v>Twitter</v>
      </c>
      <c r="Z55" s="30" t="str">
        <f t="shared" si="0"/>
        <v>Twitter</v>
      </c>
      <c r="AA55" s="29" t="str">
        <f>HYPERLINK(_xlfn.CONCAT("https://www.sec.gov/edgar/browse/?CIK=",(_xlfn.XLOOKUP(A55,CIK!$A$1:$A$99999,CIK!$B$1:$B$99999,,0))),"SEC")</f>
        <v>SEC</v>
      </c>
      <c r="AB55" s="30" t="str">
        <f t="shared" si="10"/>
        <v>BC</v>
      </c>
      <c r="AC55" s="29" t="e">
        <f t="shared" si="11"/>
        <v>#VALUE!</v>
      </c>
      <c r="AD55" s="30" t="e">
        <f t="shared" si="12"/>
        <v>#VALUE!</v>
      </c>
      <c r="AE55" s="29" t="e">
        <f t="shared" si="13"/>
        <v>#VALUE!</v>
      </c>
      <c r="AF55" s="29" t="e">
        <f t="shared" si="14"/>
        <v>#VALUE!</v>
      </c>
      <c r="AG55" s="29" t="e">
        <f t="shared" si="15"/>
        <v>#VALUE!</v>
      </c>
      <c r="AH55" s="30" t="str">
        <f t="shared" si="1"/>
        <v>News</v>
      </c>
      <c r="AI55" s="30" t="str">
        <f t="shared" si="16"/>
        <v>OC</v>
      </c>
      <c r="AJ55" s="30" t="str">
        <f t="shared" si="17"/>
        <v>WW</v>
      </c>
      <c r="AK55" s="30" t="str">
        <f t="shared" si="18"/>
        <v>FIN</v>
      </c>
      <c r="AL55" s="30" t="str">
        <f t="shared" si="2"/>
        <v>OI</v>
      </c>
      <c r="AM55" s="30" t="str">
        <f t="shared" si="19"/>
        <v>IB</v>
      </c>
      <c r="AN55" s="30" t="str">
        <f t="shared" si="3"/>
        <v>SI</v>
      </c>
      <c r="AO55" s="30" t="str">
        <f t="shared" si="4"/>
        <v>SS</v>
      </c>
      <c r="AP55" s="45" t="str">
        <f t="shared" si="5"/>
        <v>ROIC</v>
      </c>
      <c r="AQ55" s="30" t="str">
        <f t="shared" si="6"/>
        <v>DR</v>
      </c>
      <c r="AR55" s="46" t="str">
        <f t="shared" si="7"/>
        <v>SOH</v>
      </c>
    </row>
    <row r="56" spans="1:44" x14ac:dyDescent="0.2">
      <c r="Y56" s="30" t="str">
        <f t="shared" si="9"/>
        <v>Twitter</v>
      </c>
      <c r="Z56" s="30" t="str">
        <f t="shared" si="0"/>
        <v>Twitter</v>
      </c>
      <c r="AA56" s="29" t="str">
        <f>HYPERLINK(_xlfn.CONCAT("https://www.sec.gov/edgar/browse/?CIK=",(_xlfn.XLOOKUP(A56,CIK!$A$1:$A$99999,CIK!$B$1:$B$99999,,0))),"SEC")</f>
        <v>SEC</v>
      </c>
      <c r="AB56" s="30" t="str">
        <f t="shared" si="10"/>
        <v>BC</v>
      </c>
      <c r="AC56" s="29" t="e">
        <f t="shared" si="11"/>
        <v>#VALUE!</v>
      </c>
      <c r="AD56" s="30" t="e">
        <f t="shared" si="12"/>
        <v>#VALUE!</v>
      </c>
      <c r="AE56" s="29" t="e">
        <f t="shared" si="13"/>
        <v>#VALUE!</v>
      </c>
      <c r="AF56" s="29" t="e">
        <f t="shared" si="14"/>
        <v>#VALUE!</v>
      </c>
      <c r="AG56" s="29" t="e">
        <f t="shared" si="15"/>
        <v>#VALUE!</v>
      </c>
      <c r="AH56" s="30" t="str">
        <f t="shared" si="1"/>
        <v>News</v>
      </c>
      <c r="AI56" s="30" t="str">
        <f t="shared" si="16"/>
        <v>OC</v>
      </c>
      <c r="AJ56" s="30" t="str">
        <f t="shared" si="17"/>
        <v>WW</v>
      </c>
      <c r="AK56" s="30" t="str">
        <f t="shared" si="18"/>
        <v>FIN</v>
      </c>
      <c r="AL56" s="30" t="str">
        <f t="shared" si="2"/>
        <v>OI</v>
      </c>
      <c r="AM56" s="30" t="str">
        <f t="shared" si="19"/>
        <v>IB</v>
      </c>
      <c r="AN56" s="30" t="str">
        <f t="shared" si="3"/>
        <v>SI</v>
      </c>
      <c r="AO56" s="30" t="str">
        <f t="shared" si="4"/>
        <v>SS</v>
      </c>
      <c r="AP56" s="45" t="str">
        <f t="shared" si="5"/>
        <v>ROIC</v>
      </c>
      <c r="AQ56" s="30" t="str">
        <f t="shared" si="6"/>
        <v>DR</v>
      </c>
      <c r="AR56" s="46" t="str">
        <f t="shared" si="7"/>
        <v>SOH</v>
      </c>
    </row>
    <row r="57" spans="1:44" x14ac:dyDescent="0.2">
      <c r="Y57" s="30" t="str">
        <f t="shared" si="9"/>
        <v>Twitter</v>
      </c>
      <c r="Z57" s="30" t="str">
        <f t="shared" si="0"/>
        <v>Twitter</v>
      </c>
      <c r="AA57" s="29" t="str">
        <f>HYPERLINK(_xlfn.CONCAT("https://www.sec.gov/edgar/browse/?CIK=",(_xlfn.XLOOKUP(A57,CIK!$A$1:$A$99999,CIK!$B$1:$B$99999,,0))),"SEC")</f>
        <v>SEC</v>
      </c>
      <c r="AB57" s="30" t="str">
        <f t="shared" si="10"/>
        <v>BC</v>
      </c>
      <c r="AC57" s="29" t="e">
        <f t="shared" si="11"/>
        <v>#VALUE!</v>
      </c>
      <c r="AD57" s="30" t="e">
        <f t="shared" si="12"/>
        <v>#VALUE!</v>
      </c>
      <c r="AE57" s="29" t="e">
        <f t="shared" si="13"/>
        <v>#VALUE!</v>
      </c>
      <c r="AF57" s="29" t="e">
        <f t="shared" si="14"/>
        <v>#VALUE!</v>
      </c>
      <c r="AG57" s="29" t="e">
        <f t="shared" si="15"/>
        <v>#VALUE!</v>
      </c>
      <c r="AH57" s="30" t="str">
        <f t="shared" si="1"/>
        <v>News</v>
      </c>
      <c r="AI57" s="30" t="str">
        <f t="shared" si="16"/>
        <v>OC</v>
      </c>
      <c r="AJ57" s="30" t="str">
        <f t="shared" si="17"/>
        <v>WW</v>
      </c>
      <c r="AK57" s="30" t="str">
        <f t="shared" si="18"/>
        <v>FIN</v>
      </c>
      <c r="AL57" s="30" t="str">
        <f t="shared" si="2"/>
        <v>OI</v>
      </c>
      <c r="AM57" s="30" t="str">
        <f t="shared" si="19"/>
        <v>IB</v>
      </c>
      <c r="AN57" s="30" t="str">
        <f t="shared" si="3"/>
        <v>SI</v>
      </c>
      <c r="AO57" s="30" t="str">
        <f t="shared" si="4"/>
        <v>SS</v>
      </c>
      <c r="AP57" s="45" t="str">
        <f t="shared" si="5"/>
        <v>ROIC</v>
      </c>
      <c r="AQ57" s="30" t="str">
        <f t="shared" si="6"/>
        <v>DR</v>
      </c>
      <c r="AR57" s="46" t="str">
        <f t="shared" si="7"/>
        <v>SOH</v>
      </c>
    </row>
    <row r="58" spans="1:44" x14ac:dyDescent="0.2">
      <c r="Y58" s="30" t="str">
        <f t="shared" si="9"/>
        <v>Twitter</v>
      </c>
      <c r="Z58" s="30" t="str">
        <f t="shared" si="0"/>
        <v>Twitter</v>
      </c>
      <c r="AA58" s="29" t="str">
        <f>HYPERLINK(_xlfn.CONCAT("https://www.sec.gov/edgar/browse/?CIK=",(_xlfn.XLOOKUP(A58,CIK!$A$1:$A$99999,CIK!$B$1:$B$99999,,0))),"SEC")</f>
        <v>SEC</v>
      </c>
      <c r="AB58" s="30" t="str">
        <f t="shared" si="10"/>
        <v>BC</v>
      </c>
      <c r="AC58" s="29" t="e">
        <f t="shared" si="11"/>
        <v>#VALUE!</v>
      </c>
      <c r="AD58" s="30" t="e">
        <f t="shared" si="12"/>
        <v>#VALUE!</v>
      </c>
      <c r="AE58" s="29" t="e">
        <f t="shared" si="13"/>
        <v>#VALUE!</v>
      </c>
      <c r="AF58" s="29" t="e">
        <f t="shared" si="14"/>
        <v>#VALUE!</v>
      </c>
      <c r="AG58" s="29" t="e">
        <f t="shared" si="15"/>
        <v>#VALUE!</v>
      </c>
      <c r="AH58" s="30" t="str">
        <f t="shared" si="1"/>
        <v>News</v>
      </c>
      <c r="AI58" s="30" t="str">
        <f t="shared" si="16"/>
        <v>OC</v>
      </c>
      <c r="AJ58" s="30" t="str">
        <f t="shared" si="17"/>
        <v>WW</v>
      </c>
      <c r="AK58" s="30" t="str">
        <f t="shared" si="18"/>
        <v>FIN</v>
      </c>
      <c r="AL58" s="30" t="str">
        <f t="shared" si="2"/>
        <v>OI</v>
      </c>
      <c r="AM58" s="30" t="str">
        <f t="shared" si="19"/>
        <v>IB</v>
      </c>
      <c r="AN58" s="30" t="str">
        <f t="shared" si="3"/>
        <v>SI</v>
      </c>
      <c r="AO58" s="30" t="str">
        <f t="shared" si="4"/>
        <v>SS</v>
      </c>
      <c r="AP58" s="45" t="str">
        <f t="shared" si="5"/>
        <v>ROIC</v>
      </c>
      <c r="AQ58" s="30" t="str">
        <f t="shared" si="6"/>
        <v>DR</v>
      </c>
      <c r="AR58" s="46" t="str">
        <f t="shared" si="7"/>
        <v>SOH</v>
      </c>
    </row>
    <row r="59" spans="1:44" x14ac:dyDescent="0.2">
      <c r="Y59" s="30" t="str">
        <f t="shared" si="9"/>
        <v>Twitter</v>
      </c>
      <c r="Z59" s="30" t="str">
        <f t="shared" si="0"/>
        <v>Twitter</v>
      </c>
      <c r="AA59" s="29" t="str">
        <f>HYPERLINK(_xlfn.CONCAT("https://www.sec.gov/edgar/browse/?CIK=",(_xlfn.XLOOKUP(A59,CIK!$A$1:$A$99999,CIK!$B$1:$B$99999,,0))),"SEC")</f>
        <v>SEC</v>
      </c>
      <c r="AB59" s="30" t="str">
        <f t="shared" si="10"/>
        <v>BC</v>
      </c>
      <c r="AC59" s="29" t="e">
        <f t="shared" si="11"/>
        <v>#VALUE!</v>
      </c>
      <c r="AD59" s="30" t="e">
        <f t="shared" si="12"/>
        <v>#VALUE!</v>
      </c>
      <c r="AE59" s="29" t="e">
        <f t="shared" si="13"/>
        <v>#VALUE!</v>
      </c>
      <c r="AF59" s="29" t="e">
        <f t="shared" si="14"/>
        <v>#VALUE!</v>
      </c>
      <c r="AG59" s="29" t="e">
        <f t="shared" si="15"/>
        <v>#VALUE!</v>
      </c>
      <c r="AH59" s="30" t="str">
        <f t="shared" si="1"/>
        <v>News</v>
      </c>
      <c r="AI59" s="30" t="str">
        <f t="shared" si="16"/>
        <v>OC</v>
      </c>
      <c r="AJ59" s="30" t="str">
        <f t="shared" si="17"/>
        <v>WW</v>
      </c>
      <c r="AK59" s="30" t="str">
        <f t="shared" si="18"/>
        <v>FIN</v>
      </c>
      <c r="AL59" s="30" t="str">
        <f t="shared" si="2"/>
        <v>OI</v>
      </c>
      <c r="AM59" s="30" t="str">
        <f t="shared" si="19"/>
        <v>IB</v>
      </c>
      <c r="AN59" s="30" t="str">
        <f t="shared" si="3"/>
        <v>SI</v>
      </c>
      <c r="AO59" s="30" t="str">
        <f t="shared" si="4"/>
        <v>SS</v>
      </c>
      <c r="AP59" s="45" t="str">
        <f t="shared" si="5"/>
        <v>ROIC</v>
      </c>
      <c r="AQ59" s="30" t="str">
        <f t="shared" si="6"/>
        <v>DR</v>
      </c>
      <c r="AR59" s="46" t="str">
        <f t="shared" si="7"/>
        <v>SOH</v>
      </c>
    </row>
    <row r="60" spans="1:44" x14ac:dyDescent="0.2">
      <c r="Y60" s="30" t="str">
        <f t="shared" si="9"/>
        <v>Twitter</v>
      </c>
      <c r="Z60" s="30" t="str">
        <f t="shared" si="0"/>
        <v>Twitter</v>
      </c>
      <c r="AA60" s="29" t="str">
        <f>HYPERLINK(_xlfn.CONCAT("https://www.sec.gov/edgar/browse/?CIK=",(_xlfn.XLOOKUP(A60,CIK!$A$1:$A$99999,CIK!$B$1:$B$99999,,0))),"SEC")</f>
        <v>SEC</v>
      </c>
      <c r="AB60" s="30" t="str">
        <f t="shared" si="10"/>
        <v>BC</v>
      </c>
      <c r="AC60" s="29" t="e">
        <f t="shared" si="11"/>
        <v>#VALUE!</v>
      </c>
      <c r="AD60" s="30" t="e">
        <f t="shared" si="12"/>
        <v>#VALUE!</v>
      </c>
      <c r="AE60" s="29" t="e">
        <f t="shared" si="13"/>
        <v>#VALUE!</v>
      </c>
      <c r="AF60" s="29" t="e">
        <f t="shared" si="14"/>
        <v>#VALUE!</v>
      </c>
      <c r="AG60" s="29" t="e">
        <f t="shared" si="15"/>
        <v>#VALUE!</v>
      </c>
      <c r="AH60" s="30" t="str">
        <f t="shared" si="1"/>
        <v>News</v>
      </c>
      <c r="AI60" s="30" t="str">
        <f t="shared" si="16"/>
        <v>OC</v>
      </c>
      <c r="AJ60" s="30" t="str">
        <f t="shared" si="17"/>
        <v>WW</v>
      </c>
      <c r="AK60" s="30" t="str">
        <f t="shared" si="18"/>
        <v>FIN</v>
      </c>
      <c r="AL60" s="30" t="str">
        <f t="shared" si="2"/>
        <v>OI</v>
      </c>
      <c r="AM60" s="30" t="str">
        <f t="shared" si="19"/>
        <v>IB</v>
      </c>
      <c r="AN60" s="30" t="str">
        <f t="shared" si="3"/>
        <v>SI</v>
      </c>
      <c r="AO60" s="30" t="str">
        <f t="shared" si="4"/>
        <v>SS</v>
      </c>
      <c r="AP60" s="45" t="str">
        <f t="shared" si="5"/>
        <v>ROIC</v>
      </c>
      <c r="AQ60" s="30" t="str">
        <f t="shared" si="6"/>
        <v>DR</v>
      </c>
      <c r="AR60" s="46" t="str">
        <f t="shared" si="7"/>
        <v>SOH</v>
      </c>
    </row>
    <row r="61" spans="1:44" x14ac:dyDescent="0.2">
      <c r="Y61" s="30" t="str">
        <f t="shared" si="9"/>
        <v>Twitter</v>
      </c>
      <c r="Z61" s="30" t="str">
        <f t="shared" si="0"/>
        <v>Twitter</v>
      </c>
      <c r="AA61" s="29" t="str">
        <f>HYPERLINK(_xlfn.CONCAT("https://www.sec.gov/edgar/browse/?CIK=",(_xlfn.XLOOKUP(A61,CIK!$A$1:$A$99999,CIK!$B$1:$B$99999,,0))),"SEC")</f>
        <v>SEC</v>
      </c>
      <c r="AB61" s="30" t="str">
        <f t="shared" si="10"/>
        <v>BC</v>
      </c>
      <c r="AC61" s="29" t="e">
        <f t="shared" si="11"/>
        <v>#VALUE!</v>
      </c>
      <c r="AD61" s="30" t="e">
        <f t="shared" si="12"/>
        <v>#VALUE!</v>
      </c>
      <c r="AE61" s="29" t="e">
        <f t="shared" si="13"/>
        <v>#VALUE!</v>
      </c>
      <c r="AF61" s="29" t="e">
        <f t="shared" si="14"/>
        <v>#VALUE!</v>
      </c>
      <c r="AG61" s="29" t="e">
        <f t="shared" si="15"/>
        <v>#VALUE!</v>
      </c>
      <c r="AH61" s="30" t="str">
        <f t="shared" si="1"/>
        <v>News</v>
      </c>
      <c r="AI61" s="30" t="str">
        <f t="shared" si="16"/>
        <v>OC</v>
      </c>
      <c r="AJ61" s="30" t="str">
        <f t="shared" si="17"/>
        <v>WW</v>
      </c>
      <c r="AK61" s="30" t="str">
        <f t="shared" si="18"/>
        <v>FIN</v>
      </c>
      <c r="AL61" s="30" t="str">
        <f t="shared" si="2"/>
        <v>OI</v>
      </c>
      <c r="AM61" s="30" t="str">
        <f t="shared" si="19"/>
        <v>IB</v>
      </c>
      <c r="AN61" s="30" t="str">
        <f t="shared" si="3"/>
        <v>SI</v>
      </c>
      <c r="AO61" s="30" t="str">
        <f t="shared" si="4"/>
        <v>SS</v>
      </c>
      <c r="AP61" s="45" t="str">
        <f t="shared" si="5"/>
        <v>ROIC</v>
      </c>
      <c r="AQ61" s="30" t="str">
        <f t="shared" si="6"/>
        <v>DR</v>
      </c>
      <c r="AR61" s="46" t="str">
        <f t="shared" si="7"/>
        <v>SOH</v>
      </c>
    </row>
    <row r="62" spans="1:44" x14ac:dyDescent="0.2">
      <c r="Y62" s="30" t="str">
        <f t="shared" si="9"/>
        <v>Twitter</v>
      </c>
      <c r="Z62" s="30" t="str">
        <f t="shared" si="0"/>
        <v>Twitter</v>
      </c>
      <c r="AA62" s="29" t="str">
        <f>HYPERLINK(_xlfn.CONCAT("https://www.sec.gov/edgar/browse/?CIK=",(_xlfn.XLOOKUP(A62,CIK!$A$1:$A$99999,CIK!$B$1:$B$99999,,0))),"SEC")</f>
        <v>SEC</v>
      </c>
      <c r="AB62" s="30" t="str">
        <f t="shared" si="10"/>
        <v>BC</v>
      </c>
      <c r="AC62" s="29" t="e">
        <f t="shared" si="11"/>
        <v>#VALUE!</v>
      </c>
      <c r="AD62" s="30" t="e">
        <f t="shared" si="12"/>
        <v>#VALUE!</v>
      </c>
      <c r="AE62" s="29" t="e">
        <f t="shared" si="13"/>
        <v>#VALUE!</v>
      </c>
      <c r="AF62" s="29" t="e">
        <f t="shared" si="14"/>
        <v>#VALUE!</v>
      </c>
      <c r="AG62" s="29" t="e">
        <f t="shared" si="15"/>
        <v>#VALUE!</v>
      </c>
      <c r="AH62" s="30" t="str">
        <f t="shared" si="1"/>
        <v>News</v>
      </c>
      <c r="AI62" s="30" t="str">
        <f t="shared" si="16"/>
        <v>OC</v>
      </c>
      <c r="AJ62" s="30" t="str">
        <f t="shared" si="17"/>
        <v>WW</v>
      </c>
      <c r="AK62" s="30" t="str">
        <f t="shared" si="18"/>
        <v>FIN</v>
      </c>
      <c r="AL62" s="30" t="str">
        <f t="shared" si="2"/>
        <v>OI</v>
      </c>
      <c r="AM62" s="30" t="str">
        <f t="shared" si="19"/>
        <v>IB</v>
      </c>
      <c r="AN62" s="30" t="str">
        <f t="shared" si="3"/>
        <v>SI</v>
      </c>
      <c r="AO62" s="30" t="str">
        <f t="shared" si="4"/>
        <v>SS</v>
      </c>
      <c r="AP62" s="45" t="str">
        <f t="shared" si="5"/>
        <v>ROIC</v>
      </c>
      <c r="AQ62" s="30" t="str">
        <f t="shared" si="6"/>
        <v>DR</v>
      </c>
      <c r="AR62" s="46" t="str">
        <f t="shared" si="7"/>
        <v>SOH</v>
      </c>
    </row>
    <row r="63" spans="1:44" x14ac:dyDescent="0.2">
      <c r="Y63" s="30" t="str">
        <f t="shared" si="9"/>
        <v>Twitter</v>
      </c>
      <c r="Z63" s="30" t="str">
        <f t="shared" si="0"/>
        <v>Twitter</v>
      </c>
      <c r="AA63" s="29" t="str">
        <f>HYPERLINK(_xlfn.CONCAT("https://www.sec.gov/edgar/browse/?CIK=",(_xlfn.XLOOKUP(A63,CIK!$A$1:$A$99999,CIK!$B$1:$B$99999,,0))),"SEC")</f>
        <v>SEC</v>
      </c>
      <c r="AB63" s="30" t="str">
        <f t="shared" si="10"/>
        <v>BC</v>
      </c>
      <c r="AC63" s="29" t="e">
        <f t="shared" si="11"/>
        <v>#VALUE!</v>
      </c>
      <c r="AD63" s="30" t="e">
        <f t="shared" si="12"/>
        <v>#VALUE!</v>
      </c>
      <c r="AE63" s="29" t="e">
        <f t="shared" si="13"/>
        <v>#VALUE!</v>
      </c>
      <c r="AF63" s="29" t="e">
        <f t="shared" si="14"/>
        <v>#VALUE!</v>
      </c>
      <c r="AG63" s="29" t="e">
        <f t="shared" si="15"/>
        <v>#VALUE!</v>
      </c>
      <c r="AH63" s="30" t="str">
        <f t="shared" si="1"/>
        <v>News</v>
      </c>
      <c r="AI63" s="30" t="str">
        <f t="shared" si="16"/>
        <v>OC</v>
      </c>
      <c r="AJ63" s="30" t="str">
        <f t="shared" si="17"/>
        <v>WW</v>
      </c>
      <c r="AK63" s="30" t="str">
        <f t="shared" si="18"/>
        <v>FIN</v>
      </c>
      <c r="AL63" s="30" t="str">
        <f t="shared" si="2"/>
        <v>OI</v>
      </c>
      <c r="AM63" s="30" t="str">
        <f t="shared" si="19"/>
        <v>IB</v>
      </c>
      <c r="AN63" s="30" t="str">
        <f t="shared" si="3"/>
        <v>SI</v>
      </c>
      <c r="AO63" s="30" t="str">
        <f t="shared" si="4"/>
        <v>SS</v>
      </c>
      <c r="AP63" s="45" t="str">
        <f t="shared" si="5"/>
        <v>ROIC</v>
      </c>
      <c r="AQ63" s="30" t="str">
        <f t="shared" si="6"/>
        <v>DR</v>
      </c>
      <c r="AR63" s="46" t="str">
        <f t="shared" si="7"/>
        <v>SOH</v>
      </c>
    </row>
    <row r="64" spans="1:44" x14ac:dyDescent="0.2">
      <c r="Y64" s="30" t="str">
        <f t="shared" si="9"/>
        <v>Twitter</v>
      </c>
      <c r="Z64" s="30" t="str">
        <f t="shared" si="0"/>
        <v>Twitter</v>
      </c>
      <c r="AA64" s="29" t="str">
        <f>HYPERLINK(_xlfn.CONCAT("https://www.sec.gov/edgar/browse/?CIK=",(_xlfn.XLOOKUP(A64,CIK!$A$1:$A$99999,CIK!$B$1:$B$99999,,0))),"SEC")</f>
        <v>SEC</v>
      </c>
      <c r="AB64" s="30" t="str">
        <f t="shared" si="10"/>
        <v>BC</v>
      </c>
      <c r="AC64" s="29" t="e">
        <f t="shared" si="11"/>
        <v>#VALUE!</v>
      </c>
      <c r="AD64" s="30" t="e">
        <f t="shared" si="12"/>
        <v>#VALUE!</v>
      </c>
      <c r="AE64" s="29" t="e">
        <f t="shared" si="13"/>
        <v>#VALUE!</v>
      </c>
      <c r="AF64" s="29" t="e">
        <f t="shared" si="14"/>
        <v>#VALUE!</v>
      </c>
      <c r="AG64" s="29" t="e">
        <f t="shared" si="15"/>
        <v>#VALUE!</v>
      </c>
      <c r="AH64" s="30" t="str">
        <f t="shared" si="1"/>
        <v>News</v>
      </c>
      <c r="AI64" s="30" t="str">
        <f t="shared" si="16"/>
        <v>OC</v>
      </c>
      <c r="AJ64" s="30" t="str">
        <f t="shared" si="17"/>
        <v>WW</v>
      </c>
      <c r="AK64" s="30" t="str">
        <f t="shared" si="18"/>
        <v>FIN</v>
      </c>
      <c r="AL64" s="30" t="str">
        <f t="shared" si="2"/>
        <v>OI</v>
      </c>
      <c r="AM64" s="30" t="str">
        <f t="shared" si="19"/>
        <v>IB</v>
      </c>
      <c r="AN64" s="30" t="str">
        <f t="shared" si="3"/>
        <v>SI</v>
      </c>
      <c r="AO64" s="30" t="str">
        <f t="shared" si="4"/>
        <v>SS</v>
      </c>
      <c r="AP64" s="45" t="str">
        <f t="shared" si="5"/>
        <v>ROIC</v>
      </c>
      <c r="AQ64" s="30" t="str">
        <f t="shared" si="6"/>
        <v>DR</v>
      </c>
      <c r="AR64" s="46" t="str">
        <f t="shared" si="7"/>
        <v>SOH</v>
      </c>
    </row>
    <row r="65" spans="25:44" x14ac:dyDescent="0.2">
      <c r="Y65" s="30" t="str">
        <f t="shared" si="9"/>
        <v>Twitter</v>
      </c>
      <c r="Z65" s="30" t="str">
        <f t="shared" si="0"/>
        <v>Twitter</v>
      </c>
      <c r="AA65" s="29" t="str">
        <f>HYPERLINK(_xlfn.CONCAT("https://www.sec.gov/edgar/browse/?CIK=",(_xlfn.XLOOKUP(A65,CIK!$A$1:$A$99999,CIK!$B$1:$B$99999,,0))),"SEC")</f>
        <v>SEC</v>
      </c>
      <c r="AB65" s="30" t="str">
        <f t="shared" si="10"/>
        <v>BC</v>
      </c>
      <c r="AC65" s="29" t="e">
        <f t="shared" si="11"/>
        <v>#VALUE!</v>
      </c>
      <c r="AD65" s="30" t="e">
        <f t="shared" si="12"/>
        <v>#VALUE!</v>
      </c>
      <c r="AE65" s="29" t="e">
        <f t="shared" si="13"/>
        <v>#VALUE!</v>
      </c>
      <c r="AF65" s="29" t="e">
        <f t="shared" si="14"/>
        <v>#VALUE!</v>
      </c>
      <c r="AG65" s="29" t="e">
        <f t="shared" si="15"/>
        <v>#VALUE!</v>
      </c>
      <c r="AH65" s="30" t="str">
        <f t="shared" si="1"/>
        <v>News</v>
      </c>
      <c r="AI65" s="30" t="str">
        <f t="shared" si="16"/>
        <v>OC</v>
      </c>
      <c r="AJ65" s="30" t="str">
        <f t="shared" si="17"/>
        <v>WW</v>
      </c>
      <c r="AK65" s="30" t="str">
        <f t="shared" si="18"/>
        <v>FIN</v>
      </c>
      <c r="AL65" s="30" t="str">
        <f t="shared" si="2"/>
        <v>OI</v>
      </c>
      <c r="AM65" s="30" t="str">
        <f t="shared" si="19"/>
        <v>IB</v>
      </c>
      <c r="AN65" s="30" t="str">
        <f t="shared" si="3"/>
        <v>SI</v>
      </c>
      <c r="AO65" s="30" t="str">
        <f t="shared" si="4"/>
        <v>SS</v>
      </c>
      <c r="AP65" s="45" t="str">
        <f t="shared" si="5"/>
        <v>ROIC</v>
      </c>
      <c r="AQ65" s="30" t="str">
        <f t="shared" si="6"/>
        <v>DR</v>
      </c>
      <c r="AR65" s="46" t="str">
        <f t="shared" si="7"/>
        <v>SOH</v>
      </c>
    </row>
    <row r="66" spans="25:44" x14ac:dyDescent="0.2">
      <c r="Y66" s="30" t="str">
        <f t="shared" si="9"/>
        <v>Twitter</v>
      </c>
      <c r="Z66" s="30" t="str">
        <f t="shared" ref="Z66:Z129" si="20">HYPERLINK(_xlfn.CONCAT("https://twitter.com/search?q=%24",A66,"%20-%22discord.gg%22%20-%22database%22%20-%22chat%22%20-%22ultraalgo%22%20-%22signal%22%20-%22discord%22%20-%22chatroom%22%20-%22influencer%22%20-%22discord.io%22&amp;src=typed_query&amp;f=live"),"Twitter")</f>
        <v>Twitter</v>
      </c>
      <c r="AA66" s="29" t="str">
        <f>HYPERLINK(_xlfn.CONCAT("https://www.sec.gov/edgar/browse/?CIK=",(_xlfn.XLOOKUP(A66,CIK!$A$1:$A$99999,CIK!$B$1:$B$99999,,0))),"SEC")</f>
        <v>SEC</v>
      </c>
      <c r="AB66" s="30" t="str">
        <f t="shared" si="10"/>
        <v>BC</v>
      </c>
      <c r="AC66" s="29" t="e">
        <f t="shared" si="11"/>
        <v>#VALUE!</v>
      </c>
      <c r="AD66" s="30" t="e">
        <f t="shared" si="12"/>
        <v>#VALUE!</v>
      </c>
      <c r="AE66" s="29" t="e">
        <f t="shared" si="13"/>
        <v>#VALUE!</v>
      </c>
      <c r="AF66" s="29" t="e">
        <f t="shared" si="14"/>
        <v>#VALUE!</v>
      </c>
      <c r="AG66" s="29" t="e">
        <f t="shared" si="15"/>
        <v>#VALUE!</v>
      </c>
      <c r="AH66" s="30" t="str">
        <f t="shared" ref="AH66:AH129" si="21">HYPERLINK(_xlfn.CONCAT("https://news.google.com/search?q=",B66),"News")</f>
        <v>News</v>
      </c>
      <c r="AI66" s="30" t="str">
        <f t="shared" si="16"/>
        <v>OC</v>
      </c>
      <c r="AJ66" s="30" t="str">
        <f t="shared" si="17"/>
        <v>WW</v>
      </c>
      <c r="AK66" s="30" t="str">
        <f t="shared" si="18"/>
        <v>FIN</v>
      </c>
      <c r="AL66" s="30" t="str">
        <f t="shared" ref="AL66:AL129" si="22">HYPERLINK(_xlfn.CONCAT("http://openinsider.com/search?q=",A66),"OI")</f>
        <v>OI</v>
      </c>
      <c r="AM66" s="30" t="str">
        <f t="shared" si="19"/>
        <v>IB</v>
      </c>
      <c r="AN66" s="30" t="str">
        <f t="shared" ref="AN66:AN129" si="23">HYPERLINK(_xlfn.CONCAT("https://www.nasdaq.com/market-activity/stocks/",A66,"/short-interest"),"SI")</f>
        <v>SI</v>
      </c>
      <c r="AO66" s="30" t="str">
        <f t="shared" ref="AO66:AO129" si="24">HYPERLINK(_xlfn.CONCAT("https://shortsqueeze.com/?symbol=",A66),"SS")</f>
        <v>SS</v>
      </c>
      <c r="AP66" s="45" t="str">
        <f t="shared" ref="AP66:AP129" si="25">HYPERLINK(_xlfn.CONCAT("https://roic.ai/company/",A66),"ROIC")</f>
        <v>ROIC</v>
      </c>
      <c r="AQ66" s="30" t="str">
        <f t="shared" ref="AQ66:AQ129" si="26">HYPERLINK(_xlfn.CONCAT("https://www.dataroma.com/m/stock.php?sym=",A66),"DR")</f>
        <v>DR</v>
      </c>
      <c r="AR66" s="46" t="str">
        <f t="shared" ref="AR66:AR129" si="27">HYPERLINK(_xlfn.CONCAT("https://www.sharesoutstandinghistory.com/?symbol=",A66),"SOH")</f>
        <v>SOH</v>
      </c>
    </row>
    <row r="67" spans="25:44" x14ac:dyDescent="0.2">
      <c r="Y67" s="30" t="str">
        <f t="shared" ref="Y67:Y130" si="28">HYPERLINK(_xlfn.CONCAT("https://twitter.com/search?q=%24",A67,"&amp;src=typed_query&amp;f=live&amp;pf=on"),"Twitter")</f>
        <v>Twitter</v>
      </c>
      <c r="Z67" s="30" t="str">
        <f t="shared" si="20"/>
        <v>Twitter</v>
      </c>
      <c r="AA67" s="29" t="str">
        <f>HYPERLINK(_xlfn.CONCAT("https://www.sec.gov/edgar/browse/?CIK=",(_xlfn.XLOOKUP(A67,CIK!$A$1:$A$99999,CIK!$B$1:$B$99999,,0))),"SEC")</f>
        <v>SEC</v>
      </c>
      <c r="AB67" s="30" t="str">
        <f t="shared" ref="AB67:AB130" si="29">HYPERLINK(_xlfn.CONCAT("https://duckduckgo.com/?q=%5cprofiles+biocentury+",B67),"BC")</f>
        <v>BC</v>
      </c>
      <c r="AC67" s="29" t="e">
        <f t="shared" ref="AC67:AC130" si="30">HYPERLINK(_xlfn.CONCAT("https://endpts.com/?s=",LEFT(B67,FIND(" ",B67)-1)),"News")</f>
        <v>#VALUE!</v>
      </c>
      <c r="AD67" s="30" t="e">
        <f t="shared" ref="AD67:AD130" si="31">HYPERLINK(_xlfn.CONCAT("https://www.evaluate.com/vantage-search?search_api_fulltext=",LEFT(B67,FIND(" ",B67)-1)),"News")</f>
        <v>#VALUE!</v>
      </c>
      <c r="AE67" s="29" t="e">
        <f t="shared" ref="AE67:AE130" si="32">HYPERLINK(_xlfn.CONCAT("https://www.biopharmadive.com/search/?q=",LEFT(B67,FIND(" ",B67)-1)),"News")</f>
        <v>#VALUE!</v>
      </c>
      <c r="AF67" s="29" t="e">
        <f t="shared" ref="AF67:AF130" si="33">HYPERLINK(_xlfn.CONCAT("https://www.biospace.com/news/?Keywords=",LEFT(B67,FIND(" ",B67)-1)),"News")</f>
        <v>#VALUE!</v>
      </c>
      <c r="AG67" s="29" t="e">
        <f t="shared" ref="AG67:AG130" si="34">HYPERLINK(_xlfn.CONCAT("https://www.fiercebiotech.com/search-results?fulltext_search=",LEFT(B67,FIND(" ",B67)-1)),"News")</f>
        <v>#VALUE!</v>
      </c>
      <c r="AH67" s="30" t="str">
        <f t="shared" si="21"/>
        <v>News</v>
      </c>
      <c r="AI67" s="30" t="str">
        <f t="shared" ref="AI67:AI130" si="35">HYPERLINK(_xlfn.CONCAT("https://www.nasdaq.com/market-activity/stocks/",A67,"/option-chain"),"OC")</f>
        <v>OC</v>
      </c>
      <c r="AJ67" s="30" t="str">
        <f t="shared" ref="AJ67:AJ130" si="36">HYPERLINK(_xlfn.CONCAT("https://whalewisdom.com/stock/",A67),"WW")</f>
        <v>WW</v>
      </c>
      <c r="AK67" s="30" t="str">
        <f t="shared" ref="AK67:AK130" si="37">HYPERLINK(_xlfn.CONCAT("https://fintel.io/n/us/",A67),"FIN")</f>
        <v>FIN</v>
      </c>
      <c r="AL67" s="30" t="str">
        <f t="shared" si="22"/>
        <v>OI</v>
      </c>
      <c r="AM67" s="30" t="str">
        <f t="shared" ref="AM67:AM130" si="38">HYPERLINK(_xlfn.CONCAT("https://iborrowdesk.com/report/",A67),"IB")</f>
        <v>IB</v>
      </c>
      <c r="AN67" s="30" t="str">
        <f t="shared" si="23"/>
        <v>SI</v>
      </c>
      <c r="AO67" s="30" t="str">
        <f t="shared" si="24"/>
        <v>SS</v>
      </c>
      <c r="AP67" s="45" t="str">
        <f t="shared" si="25"/>
        <v>ROIC</v>
      </c>
      <c r="AQ67" s="30" t="str">
        <f t="shared" si="26"/>
        <v>DR</v>
      </c>
      <c r="AR67" s="46" t="str">
        <f t="shared" si="27"/>
        <v>SOH</v>
      </c>
    </row>
    <row r="68" spans="25:44" x14ac:dyDescent="0.2">
      <c r="Y68" s="30" t="str">
        <f t="shared" si="28"/>
        <v>Twitter</v>
      </c>
      <c r="Z68" s="30" t="str">
        <f t="shared" si="20"/>
        <v>Twitter</v>
      </c>
      <c r="AA68" s="29" t="str">
        <f>HYPERLINK(_xlfn.CONCAT("https://www.sec.gov/edgar/browse/?CIK=",(_xlfn.XLOOKUP(A68,CIK!$A$1:$A$99999,CIK!$B$1:$B$99999,,0))),"SEC")</f>
        <v>SEC</v>
      </c>
      <c r="AB68" s="30" t="str">
        <f t="shared" si="29"/>
        <v>BC</v>
      </c>
      <c r="AC68" s="29" t="e">
        <f t="shared" si="30"/>
        <v>#VALUE!</v>
      </c>
      <c r="AD68" s="30" t="e">
        <f t="shared" si="31"/>
        <v>#VALUE!</v>
      </c>
      <c r="AE68" s="29" t="e">
        <f t="shared" si="32"/>
        <v>#VALUE!</v>
      </c>
      <c r="AF68" s="29" t="e">
        <f t="shared" si="33"/>
        <v>#VALUE!</v>
      </c>
      <c r="AG68" s="29" t="e">
        <f t="shared" si="34"/>
        <v>#VALUE!</v>
      </c>
      <c r="AH68" s="30" t="str">
        <f t="shared" si="21"/>
        <v>News</v>
      </c>
      <c r="AI68" s="30" t="str">
        <f t="shared" si="35"/>
        <v>OC</v>
      </c>
      <c r="AJ68" s="30" t="str">
        <f t="shared" si="36"/>
        <v>WW</v>
      </c>
      <c r="AK68" s="30" t="str">
        <f t="shared" si="37"/>
        <v>FIN</v>
      </c>
      <c r="AL68" s="30" t="str">
        <f t="shared" si="22"/>
        <v>OI</v>
      </c>
      <c r="AM68" s="30" t="str">
        <f t="shared" si="38"/>
        <v>IB</v>
      </c>
      <c r="AN68" s="30" t="str">
        <f t="shared" si="23"/>
        <v>SI</v>
      </c>
      <c r="AO68" s="30" t="str">
        <f t="shared" si="24"/>
        <v>SS</v>
      </c>
      <c r="AP68" s="45" t="str">
        <f t="shared" si="25"/>
        <v>ROIC</v>
      </c>
      <c r="AQ68" s="30" t="str">
        <f t="shared" si="26"/>
        <v>DR</v>
      </c>
      <c r="AR68" s="46" t="str">
        <f t="shared" si="27"/>
        <v>SOH</v>
      </c>
    </row>
    <row r="69" spans="25:44" x14ac:dyDescent="0.2">
      <c r="Y69" s="30" t="str">
        <f t="shared" si="28"/>
        <v>Twitter</v>
      </c>
      <c r="Z69" s="30" t="str">
        <f t="shared" si="20"/>
        <v>Twitter</v>
      </c>
      <c r="AA69" s="29" t="str">
        <f>HYPERLINK(_xlfn.CONCAT("https://www.sec.gov/edgar/browse/?CIK=",(_xlfn.XLOOKUP(A69,CIK!$A$1:$A$99999,CIK!$B$1:$B$99999,,0))),"SEC")</f>
        <v>SEC</v>
      </c>
      <c r="AB69" s="30" t="str">
        <f t="shared" si="29"/>
        <v>BC</v>
      </c>
      <c r="AC69" s="29" t="e">
        <f t="shared" si="30"/>
        <v>#VALUE!</v>
      </c>
      <c r="AD69" s="30" t="e">
        <f t="shared" si="31"/>
        <v>#VALUE!</v>
      </c>
      <c r="AE69" s="29" t="e">
        <f t="shared" si="32"/>
        <v>#VALUE!</v>
      </c>
      <c r="AF69" s="29" t="e">
        <f t="shared" si="33"/>
        <v>#VALUE!</v>
      </c>
      <c r="AG69" s="29" t="e">
        <f t="shared" si="34"/>
        <v>#VALUE!</v>
      </c>
      <c r="AH69" s="30" t="str">
        <f t="shared" si="21"/>
        <v>News</v>
      </c>
      <c r="AI69" s="30" t="str">
        <f t="shared" si="35"/>
        <v>OC</v>
      </c>
      <c r="AJ69" s="30" t="str">
        <f t="shared" si="36"/>
        <v>WW</v>
      </c>
      <c r="AK69" s="30" t="str">
        <f t="shared" si="37"/>
        <v>FIN</v>
      </c>
      <c r="AL69" s="30" t="str">
        <f t="shared" si="22"/>
        <v>OI</v>
      </c>
      <c r="AM69" s="30" t="str">
        <f t="shared" si="38"/>
        <v>IB</v>
      </c>
      <c r="AN69" s="30" t="str">
        <f t="shared" si="23"/>
        <v>SI</v>
      </c>
      <c r="AO69" s="30" t="str">
        <f t="shared" si="24"/>
        <v>SS</v>
      </c>
      <c r="AP69" s="45" t="str">
        <f t="shared" si="25"/>
        <v>ROIC</v>
      </c>
      <c r="AQ69" s="30" t="str">
        <f t="shared" si="26"/>
        <v>DR</v>
      </c>
      <c r="AR69" s="46" t="str">
        <f t="shared" si="27"/>
        <v>SOH</v>
      </c>
    </row>
    <row r="70" spans="25:44" x14ac:dyDescent="0.2">
      <c r="Y70" s="30" t="str">
        <f t="shared" si="28"/>
        <v>Twitter</v>
      </c>
      <c r="Z70" s="30" t="str">
        <f t="shared" si="20"/>
        <v>Twitter</v>
      </c>
      <c r="AA70" s="29" t="str">
        <f>HYPERLINK(_xlfn.CONCAT("https://www.sec.gov/edgar/browse/?CIK=",(_xlfn.XLOOKUP(A70,CIK!$A$1:$A$99999,CIK!$B$1:$B$99999,,0))),"SEC")</f>
        <v>SEC</v>
      </c>
      <c r="AB70" s="30" t="str">
        <f t="shared" si="29"/>
        <v>BC</v>
      </c>
      <c r="AC70" s="29" t="e">
        <f t="shared" si="30"/>
        <v>#VALUE!</v>
      </c>
      <c r="AD70" s="30" t="e">
        <f t="shared" si="31"/>
        <v>#VALUE!</v>
      </c>
      <c r="AE70" s="29" t="e">
        <f t="shared" si="32"/>
        <v>#VALUE!</v>
      </c>
      <c r="AF70" s="29" t="e">
        <f t="shared" si="33"/>
        <v>#VALUE!</v>
      </c>
      <c r="AG70" s="29" t="e">
        <f t="shared" si="34"/>
        <v>#VALUE!</v>
      </c>
      <c r="AH70" s="30" t="str">
        <f t="shared" si="21"/>
        <v>News</v>
      </c>
      <c r="AI70" s="30" t="str">
        <f t="shared" si="35"/>
        <v>OC</v>
      </c>
      <c r="AJ70" s="30" t="str">
        <f t="shared" si="36"/>
        <v>WW</v>
      </c>
      <c r="AK70" s="30" t="str">
        <f t="shared" si="37"/>
        <v>FIN</v>
      </c>
      <c r="AL70" s="30" t="str">
        <f t="shared" si="22"/>
        <v>OI</v>
      </c>
      <c r="AM70" s="30" t="str">
        <f t="shared" si="38"/>
        <v>IB</v>
      </c>
      <c r="AN70" s="30" t="str">
        <f t="shared" si="23"/>
        <v>SI</v>
      </c>
      <c r="AO70" s="30" t="str">
        <f t="shared" si="24"/>
        <v>SS</v>
      </c>
      <c r="AP70" s="45" t="str">
        <f t="shared" si="25"/>
        <v>ROIC</v>
      </c>
      <c r="AQ70" s="30" t="str">
        <f t="shared" si="26"/>
        <v>DR</v>
      </c>
      <c r="AR70" s="46" t="str">
        <f t="shared" si="27"/>
        <v>SOH</v>
      </c>
    </row>
    <row r="71" spans="25:44" x14ac:dyDescent="0.2">
      <c r="Y71" s="30" t="str">
        <f t="shared" si="28"/>
        <v>Twitter</v>
      </c>
      <c r="Z71" s="30" t="str">
        <f t="shared" si="20"/>
        <v>Twitter</v>
      </c>
      <c r="AA71" s="29" t="str">
        <f>HYPERLINK(_xlfn.CONCAT("https://www.sec.gov/edgar/browse/?CIK=",(_xlfn.XLOOKUP(A71,CIK!$A$1:$A$99999,CIK!$B$1:$B$99999,,0))),"SEC")</f>
        <v>SEC</v>
      </c>
      <c r="AB71" s="30" t="str">
        <f t="shared" si="29"/>
        <v>BC</v>
      </c>
      <c r="AC71" s="29" t="e">
        <f t="shared" si="30"/>
        <v>#VALUE!</v>
      </c>
      <c r="AD71" s="30" t="e">
        <f t="shared" si="31"/>
        <v>#VALUE!</v>
      </c>
      <c r="AE71" s="29" t="e">
        <f t="shared" si="32"/>
        <v>#VALUE!</v>
      </c>
      <c r="AF71" s="29" t="e">
        <f t="shared" si="33"/>
        <v>#VALUE!</v>
      </c>
      <c r="AG71" s="29" t="e">
        <f t="shared" si="34"/>
        <v>#VALUE!</v>
      </c>
      <c r="AH71" s="30" t="str">
        <f t="shared" si="21"/>
        <v>News</v>
      </c>
      <c r="AI71" s="30" t="str">
        <f t="shared" si="35"/>
        <v>OC</v>
      </c>
      <c r="AJ71" s="30" t="str">
        <f t="shared" si="36"/>
        <v>WW</v>
      </c>
      <c r="AK71" s="30" t="str">
        <f t="shared" si="37"/>
        <v>FIN</v>
      </c>
      <c r="AL71" s="30" t="str">
        <f t="shared" si="22"/>
        <v>OI</v>
      </c>
      <c r="AM71" s="30" t="str">
        <f t="shared" si="38"/>
        <v>IB</v>
      </c>
      <c r="AN71" s="30" t="str">
        <f t="shared" si="23"/>
        <v>SI</v>
      </c>
      <c r="AO71" s="30" t="str">
        <f t="shared" si="24"/>
        <v>SS</v>
      </c>
      <c r="AP71" s="45" t="str">
        <f t="shared" si="25"/>
        <v>ROIC</v>
      </c>
      <c r="AQ71" s="30" t="str">
        <f t="shared" si="26"/>
        <v>DR</v>
      </c>
      <c r="AR71" s="46" t="str">
        <f t="shared" si="27"/>
        <v>SOH</v>
      </c>
    </row>
    <row r="72" spans="25:44" x14ac:dyDescent="0.2">
      <c r="Y72" s="30" t="str">
        <f t="shared" si="28"/>
        <v>Twitter</v>
      </c>
      <c r="Z72" s="30" t="str">
        <f t="shared" si="20"/>
        <v>Twitter</v>
      </c>
      <c r="AA72" s="29" t="str">
        <f>HYPERLINK(_xlfn.CONCAT("https://www.sec.gov/edgar/browse/?CIK=",(_xlfn.XLOOKUP(A72,CIK!$A$1:$A$99999,CIK!$B$1:$B$99999,,0))),"SEC")</f>
        <v>SEC</v>
      </c>
      <c r="AB72" s="30" t="str">
        <f t="shared" si="29"/>
        <v>BC</v>
      </c>
      <c r="AC72" s="29" t="e">
        <f t="shared" si="30"/>
        <v>#VALUE!</v>
      </c>
      <c r="AD72" s="30" t="e">
        <f t="shared" si="31"/>
        <v>#VALUE!</v>
      </c>
      <c r="AE72" s="29" t="e">
        <f t="shared" si="32"/>
        <v>#VALUE!</v>
      </c>
      <c r="AF72" s="29" t="e">
        <f t="shared" si="33"/>
        <v>#VALUE!</v>
      </c>
      <c r="AG72" s="29" t="e">
        <f t="shared" si="34"/>
        <v>#VALUE!</v>
      </c>
      <c r="AH72" s="30" t="str">
        <f t="shared" si="21"/>
        <v>News</v>
      </c>
      <c r="AI72" s="30" t="str">
        <f t="shared" si="35"/>
        <v>OC</v>
      </c>
      <c r="AJ72" s="30" t="str">
        <f t="shared" si="36"/>
        <v>WW</v>
      </c>
      <c r="AK72" s="30" t="str">
        <f t="shared" si="37"/>
        <v>FIN</v>
      </c>
      <c r="AL72" s="30" t="str">
        <f t="shared" si="22"/>
        <v>OI</v>
      </c>
      <c r="AM72" s="30" t="str">
        <f t="shared" si="38"/>
        <v>IB</v>
      </c>
      <c r="AN72" s="30" t="str">
        <f t="shared" si="23"/>
        <v>SI</v>
      </c>
      <c r="AO72" s="30" t="str">
        <f t="shared" si="24"/>
        <v>SS</v>
      </c>
      <c r="AP72" s="45" t="str">
        <f t="shared" si="25"/>
        <v>ROIC</v>
      </c>
      <c r="AQ72" s="30" t="str">
        <f t="shared" si="26"/>
        <v>DR</v>
      </c>
      <c r="AR72" s="46" t="str">
        <f t="shared" si="27"/>
        <v>SOH</v>
      </c>
    </row>
    <row r="73" spans="25:44" x14ac:dyDescent="0.2">
      <c r="Y73" s="30" t="str">
        <f t="shared" si="28"/>
        <v>Twitter</v>
      </c>
      <c r="Z73" s="30" t="str">
        <f t="shared" si="20"/>
        <v>Twitter</v>
      </c>
      <c r="AA73" s="29" t="str">
        <f>HYPERLINK(_xlfn.CONCAT("https://www.sec.gov/edgar/browse/?CIK=",(_xlfn.XLOOKUP(A73,CIK!$A$1:$A$99999,CIK!$B$1:$B$99999,,0))),"SEC")</f>
        <v>SEC</v>
      </c>
      <c r="AB73" s="30" t="str">
        <f t="shared" si="29"/>
        <v>BC</v>
      </c>
      <c r="AC73" s="29" t="e">
        <f t="shared" si="30"/>
        <v>#VALUE!</v>
      </c>
      <c r="AD73" s="30" t="e">
        <f t="shared" si="31"/>
        <v>#VALUE!</v>
      </c>
      <c r="AE73" s="29" t="e">
        <f t="shared" si="32"/>
        <v>#VALUE!</v>
      </c>
      <c r="AF73" s="29" t="e">
        <f t="shared" si="33"/>
        <v>#VALUE!</v>
      </c>
      <c r="AG73" s="29" t="e">
        <f t="shared" si="34"/>
        <v>#VALUE!</v>
      </c>
      <c r="AH73" s="30" t="str">
        <f t="shared" si="21"/>
        <v>News</v>
      </c>
      <c r="AI73" s="30" t="str">
        <f t="shared" si="35"/>
        <v>OC</v>
      </c>
      <c r="AJ73" s="30" t="str">
        <f t="shared" si="36"/>
        <v>WW</v>
      </c>
      <c r="AK73" s="30" t="str">
        <f t="shared" si="37"/>
        <v>FIN</v>
      </c>
      <c r="AL73" s="30" t="str">
        <f t="shared" si="22"/>
        <v>OI</v>
      </c>
      <c r="AM73" s="30" t="str">
        <f t="shared" si="38"/>
        <v>IB</v>
      </c>
      <c r="AN73" s="30" t="str">
        <f t="shared" si="23"/>
        <v>SI</v>
      </c>
      <c r="AO73" s="30" t="str">
        <f t="shared" si="24"/>
        <v>SS</v>
      </c>
      <c r="AP73" s="45" t="str">
        <f t="shared" si="25"/>
        <v>ROIC</v>
      </c>
      <c r="AQ73" s="30" t="str">
        <f t="shared" si="26"/>
        <v>DR</v>
      </c>
      <c r="AR73" s="46" t="str">
        <f t="shared" si="27"/>
        <v>SOH</v>
      </c>
    </row>
    <row r="74" spans="25:44" x14ac:dyDescent="0.2">
      <c r="Y74" s="30" t="str">
        <f t="shared" si="28"/>
        <v>Twitter</v>
      </c>
      <c r="Z74" s="30" t="str">
        <f t="shared" si="20"/>
        <v>Twitter</v>
      </c>
      <c r="AA74" s="29" t="str">
        <f>HYPERLINK(_xlfn.CONCAT("https://www.sec.gov/edgar/browse/?CIK=",(_xlfn.XLOOKUP(A74,CIK!$A$1:$A$99999,CIK!$B$1:$B$99999,,0))),"SEC")</f>
        <v>SEC</v>
      </c>
      <c r="AB74" s="30" t="str">
        <f t="shared" si="29"/>
        <v>BC</v>
      </c>
      <c r="AC74" s="29" t="e">
        <f t="shared" si="30"/>
        <v>#VALUE!</v>
      </c>
      <c r="AD74" s="30" t="e">
        <f t="shared" si="31"/>
        <v>#VALUE!</v>
      </c>
      <c r="AE74" s="29" t="e">
        <f t="shared" si="32"/>
        <v>#VALUE!</v>
      </c>
      <c r="AF74" s="29" t="e">
        <f t="shared" si="33"/>
        <v>#VALUE!</v>
      </c>
      <c r="AG74" s="29" t="e">
        <f t="shared" si="34"/>
        <v>#VALUE!</v>
      </c>
      <c r="AH74" s="30" t="str">
        <f t="shared" si="21"/>
        <v>News</v>
      </c>
      <c r="AI74" s="30" t="str">
        <f t="shared" si="35"/>
        <v>OC</v>
      </c>
      <c r="AJ74" s="30" t="str">
        <f t="shared" si="36"/>
        <v>WW</v>
      </c>
      <c r="AK74" s="30" t="str">
        <f t="shared" si="37"/>
        <v>FIN</v>
      </c>
      <c r="AL74" s="30" t="str">
        <f t="shared" si="22"/>
        <v>OI</v>
      </c>
      <c r="AM74" s="30" t="str">
        <f t="shared" si="38"/>
        <v>IB</v>
      </c>
      <c r="AN74" s="30" t="str">
        <f t="shared" si="23"/>
        <v>SI</v>
      </c>
      <c r="AO74" s="30" t="str">
        <f t="shared" si="24"/>
        <v>SS</v>
      </c>
      <c r="AP74" s="45" t="str">
        <f t="shared" si="25"/>
        <v>ROIC</v>
      </c>
      <c r="AQ74" s="30" t="str">
        <f t="shared" si="26"/>
        <v>DR</v>
      </c>
      <c r="AR74" s="46" t="str">
        <f t="shared" si="27"/>
        <v>SOH</v>
      </c>
    </row>
    <row r="75" spans="25:44" x14ac:dyDescent="0.2">
      <c r="Y75" s="30" t="str">
        <f t="shared" si="28"/>
        <v>Twitter</v>
      </c>
      <c r="Z75" s="30" t="str">
        <f t="shared" si="20"/>
        <v>Twitter</v>
      </c>
      <c r="AA75" s="29" t="str">
        <f>HYPERLINK(_xlfn.CONCAT("https://www.sec.gov/edgar/browse/?CIK=",(_xlfn.XLOOKUP(A75,CIK!$A$1:$A$99999,CIK!$B$1:$B$99999,,0))),"SEC")</f>
        <v>SEC</v>
      </c>
      <c r="AB75" s="30" t="str">
        <f t="shared" si="29"/>
        <v>BC</v>
      </c>
      <c r="AC75" s="29" t="e">
        <f t="shared" si="30"/>
        <v>#VALUE!</v>
      </c>
      <c r="AD75" s="30" t="e">
        <f t="shared" si="31"/>
        <v>#VALUE!</v>
      </c>
      <c r="AE75" s="29" t="e">
        <f t="shared" si="32"/>
        <v>#VALUE!</v>
      </c>
      <c r="AF75" s="29" t="e">
        <f t="shared" si="33"/>
        <v>#VALUE!</v>
      </c>
      <c r="AG75" s="29" t="e">
        <f t="shared" si="34"/>
        <v>#VALUE!</v>
      </c>
      <c r="AH75" s="30" t="str">
        <f t="shared" si="21"/>
        <v>News</v>
      </c>
      <c r="AI75" s="30" t="str">
        <f t="shared" si="35"/>
        <v>OC</v>
      </c>
      <c r="AJ75" s="30" t="str">
        <f t="shared" si="36"/>
        <v>WW</v>
      </c>
      <c r="AK75" s="30" t="str">
        <f t="shared" si="37"/>
        <v>FIN</v>
      </c>
      <c r="AL75" s="30" t="str">
        <f t="shared" si="22"/>
        <v>OI</v>
      </c>
      <c r="AM75" s="30" t="str">
        <f t="shared" si="38"/>
        <v>IB</v>
      </c>
      <c r="AN75" s="30" t="str">
        <f t="shared" si="23"/>
        <v>SI</v>
      </c>
      <c r="AO75" s="30" t="str">
        <f t="shared" si="24"/>
        <v>SS</v>
      </c>
      <c r="AP75" s="45" t="str">
        <f t="shared" si="25"/>
        <v>ROIC</v>
      </c>
      <c r="AQ75" s="30" t="str">
        <f t="shared" si="26"/>
        <v>DR</v>
      </c>
      <c r="AR75" s="46" t="str">
        <f t="shared" si="27"/>
        <v>SOH</v>
      </c>
    </row>
    <row r="76" spans="25:44" x14ac:dyDescent="0.2">
      <c r="Y76" s="30" t="str">
        <f t="shared" si="28"/>
        <v>Twitter</v>
      </c>
      <c r="Z76" s="30" t="str">
        <f t="shared" si="20"/>
        <v>Twitter</v>
      </c>
      <c r="AA76" s="29" t="str">
        <f>HYPERLINK(_xlfn.CONCAT("https://www.sec.gov/edgar/browse/?CIK=",(_xlfn.XLOOKUP(A76,CIK!$A$1:$A$99999,CIK!$B$1:$B$99999,,0))),"SEC")</f>
        <v>SEC</v>
      </c>
      <c r="AB76" s="30" t="str">
        <f t="shared" si="29"/>
        <v>BC</v>
      </c>
      <c r="AC76" s="29" t="e">
        <f t="shared" si="30"/>
        <v>#VALUE!</v>
      </c>
      <c r="AD76" s="30" t="e">
        <f t="shared" si="31"/>
        <v>#VALUE!</v>
      </c>
      <c r="AE76" s="29" t="e">
        <f t="shared" si="32"/>
        <v>#VALUE!</v>
      </c>
      <c r="AF76" s="29" t="e">
        <f t="shared" si="33"/>
        <v>#VALUE!</v>
      </c>
      <c r="AG76" s="29" t="e">
        <f t="shared" si="34"/>
        <v>#VALUE!</v>
      </c>
      <c r="AH76" s="30" t="str">
        <f t="shared" si="21"/>
        <v>News</v>
      </c>
      <c r="AI76" s="30" t="str">
        <f t="shared" si="35"/>
        <v>OC</v>
      </c>
      <c r="AJ76" s="30" t="str">
        <f t="shared" si="36"/>
        <v>WW</v>
      </c>
      <c r="AK76" s="30" t="str">
        <f t="shared" si="37"/>
        <v>FIN</v>
      </c>
      <c r="AL76" s="30" t="str">
        <f t="shared" si="22"/>
        <v>OI</v>
      </c>
      <c r="AM76" s="30" t="str">
        <f t="shared" si="38"/>
        <v>IB</v>
      </c>
      <c r="AN76" s="30" t="str">
        <f t="shared" si="23"/>
        <v>SI</v>
      </c>
      <c r="AO76" s="30" t="str">
        <f t="shared" si="24"/>
        <v>SS</v>
      </c>
      <c r="AP76" s="45" t="str">
        <f t="shared" si="25"/>
        <v>ROIC</v>
      </c>
      <c r="AQ76" s="30" t="str">
        <f t="shared" si="26"/>
        <v>DR</v>
      </c>
      <c r="AR76" s="46" t="str">
        <f t="shared" si="27"/>
        <v>SOH</v>
      </c>
    </row>
    <row r="77" spans="25:44" x14ac:dyDescent="0.2">
      <c r="Y77" s="30" t="str">
        <f t="shared" si="28"/>
        <v>Twitter</v>
      </c>
      <c r="Z77" s="30" t="str">
        <f t="shared" si="20"/>
        <v>Twitter</v>
      </c>
      <c r="AA77" s="29" t="str">
        <f>HYPERLINK(_xlfn.CONCAT("https://www.sec.gov/edgar/browse/?CIK=",(_xlfn.XLOOKUP(A77,CIK!$A$1:$A$99999,CIK!$B$1:$B$99999,,0))),"SEC")</f>
        <v>SEC</v>
      </c>
      <c r="AB77" s="30" t="str">
        <f t="shared" si="29"/>
        <v>BC</v>
      </c>
      <c r="AC77" s="29" t="e">
        <f t="shared" si="30"/>
        <v>#VALUE!</v>
      </c>
      <c r="AD77" s="30" t="e">
        <f t="shared" si="31"/>
        <v>#VALUE!</v>
      </c>
      <c r="AE77" s="29" t="e">
        <f t="shared" si="32"/>
        <v>#VALUE!</v>
      </c>
      <c r="AF77" s="29" t="e">
        <f t="shared" si="33"/>
        <v>#VALUE!</v>
      </c>
      <c r="AG77" s="29" t="e">
        <f t="shared" si="34"/>
        <v>#VALUE!</v>
      </c>
      <c r="AH77" s="30" t="str">
        <f t="shared" si="21"/>
        <v>News</v>
      </c>
      <c r="AI77" s="30" t="str">
        <f t="shared" si="35"/>
        <v>OC</v>
      </c>
      <c r="AJ77" s="30" t="str">
        <f t="shared" si="36"/>
        <v>WW</v>
      </c>
      <c r="AK77" s="30" t="str">
        <f t="shared" si="37"/>
        <v>FIN</v>
      </c>
      <c r="AL77" s="30" t="str">
        <f t="shared" si="22"/>
        <v>OI</v>
      </c>
      <c r="AM77" s="30" t="str">
        <f t="shared" si="38"/>
        <v>IB</v>
      </c>
      <c r="AN77" s="30" t="str">
        <f t="shared" si="23"/>
        <v>SI</v>
      </c>
      <c r="AO77" s="30" t="str">
        <f t="shared" si="24"/>
        <v>SS</v>
      </c>
      <c r="AP77" s="45" t="str">
        <f t="shared" si="25"/>
        <v>ROIC</v>
      </c>
      <c r="AQ77" s="30" t="str">
        <f t="shared" si="26"/>
        <v>DR</v>
      </c>
      <c r="AR77" s="46" t="str">
        <f t="shared" si="27"/>
        <v>SOH</v>
      </c>
    </row>
    <row r="78" spans="25:44" x14ac:dyDescent="0.2">
      <c r="Y78" s="30" t="str">
        <f t="shared" si="28"/>
        <v>Twitter</v>
      </c>
      <c r="Z78" s="30" t="str">
        <f t="shared" si="20"/>
        <v>Twitter</v>
      </c>
      <c r="AA78" s="29" t="str">
        <f>HYPERLINK(_xlfn.CONCAT("https://www.sec.gov/edgar/browse/?CIK=",(_xlfn.XLOOKUP(A78,CIK!$A$1:$A$99999,CIK!$B$1:$B$99999,,0))),"SEC")</f>
        <v>SEC</v>
      </c>
      <c r="AB78" s="30" t="str">
        <f t="shared" si="29"/>
        <v>BC</v>
      </c>
      <c r="AC78" s="29" t="e">
        <f t="shared" si="30"/>
        <v>#VALUE!</v>
      </c>
      <c r="AD78" s="30" t="e">
        <f t="shared" si="31"/>
        <v>#VALUE!</v>
      </c>
      <c r="AE78" s="29" t="e">
        <f t="shared" si="32"/>
        <v>#VALUE!</v>
      </c>
      <c r="AF78" s="29" t="e">
        <f t="shared" si="33"/>
        <v>#VALUE!</v>
      </c>
      <c r="AG78" s="29" t="e">
        <f t="shared" si="34"/>
        <v>#VALUE!</v>
      </c>
      <c r="AH78" s="30" t="str">
        <f t="shared" si="21"/>
        <v>News</v>
      </c>
      <c r="AI78" s="30" t="str">
        <f t="shared" si="35"/>
        <v>OC</v>
      </c>
      <c r="AJ78" s="30" t="str">
        <f t="shared" si="36"/>
        <v>WW</v>
      </c>
      <c r="AK78" s="30" t="str">
        <f t="shared" si="37"/>
        <v>FIN</v>
      </c>
      <c r="AL78" s="30" t="str">
        <f t="shared" si="22"/>
        <v>OI</v>
      </c>
      <c r="AM78" s="30" t="str">
        <f t="shared" si="38"/>
        <v>IB</v>
      </c>
      <c r="AN78" s="30" t="str">
        <f t="shared" si="23"/>
        <v>SI</v>
      </c>
      <c r="AO78" s="30" t="str">
        <f t="shared" si="24"/>
        <v>SS</v>
      </c>
      <c r="AP78" s="45" t="str">
        <f t="shared" si="25"/>
        <v>ROIC</v>
      </c>
      <c r="AQ78" s="30" t="str">
        <f t="shared" si="26"/>
        <v>DR</v>
      </c>
      <c r="AR78" s="46" t="str">
        <f t="shared" si="27"/>
        <v>SOH</v>
      </c>
    </row>
    <row r="79" spans="25:44" x14ac:dyDescent="0.2">
      <c r="Y79" s="30" t="str">
        <f t="shared" si="28"/>
        <v>Twitter</v>
      </c>
      <c r="Z79" s="30" t="str">
        <f t="shared" si="20"/>
        <v>Twitter</v>
      </c>
      <c r="AA79" s="29" t="str">
        <f>HYPERLINK(_xlfn.CONCAT("https://www.sec.gov/edgar/browse/?CIK=",(_xlfn.XLOOKUP(A79,CIK!$A$1:$A$99999,CIK!$B$1:$B$99999,,0))),"SEC")</f>
        <v>SEC</v>
      </c>
      <c r="AB79" s="30" t="str">
        <f t="shared" si="29"/>
        <v>BC</v>
      </c>
      <c r="AC79" s="29" t="e">
        <f t="shared" si="30"/>
        <v>#VALUE!</v>
      </c>
      <c r="AD79" s="30" t="e">
        <f t="shared" si="31"/>
        <v>#VALUE!</v>
      </c>
      <c r="AE79" s="29" t="e">
        <f t="shared" si="32"/>
        <v>#VALUE!</v>
      </c>
      <c r="AF79" s="29" t="e">
        <f t="shared" si="33"/>
        <v>#VALUE!</v>
      </c>
      <c r="AG79" s="29" t="e">
        <f t="shared" si="34"/>
        <v>#VALUE!</v>
      </c>
      <c r="AH79" s="30" t="str">
        <f t="shared" si="21"/>
        <v>News</v>
      </c>
      <c r="AI79" s="30" t="str">
        <f t="shared" si="35"/>
        <v>OC</v>
      </c>
      <c r="AJ79" s="30" t="str">
        <f t="shared" si="36"/>
        <v>WW</v>
      </c>
      <c r="AK79" s="30" t="str">
        <f t="shared" si="37"/>
        <v>FIN</v>
      </c>
      <c r="AL79" s="30" t="str">
        <f t="shared" si="22"/>
        <v>OI</v>
      </c>
      <c r="AM79" s="30" t="str">
        <f t="shared" si="38"/>
        <v>IB</v>
      </c>
      <c r="AN79" s="30" t="str">
        <f t="shared" si="23"/>
        <v>SI</v>
      </c>
      <c r="AO79" s="30" t="str">
        <f t="shared" si="24"/>
        <v>SS</v>
      </c>
      <c r="AP79" s="45" t="str">
        <f t="shared" si="25"/>
        <v>ROIC</v>
      </c>
      <c r="AQ79" s="30" t="str">
        <f t="shared" si="26"/>
        <v>DR</v>
      </c>
      <c r="AR79" s="46" t="str">
        <f t="shared" si="27"/>
        <v>SOH</v>
      </c>
    </row>
    <row r="80" spans="25:44" x14ac:dyDescent="0.2">
      <c r="Y80" s="30" t="str">
        <f t="shared" si="28"/>
        <v>Twitter</v>
      </c>
      <c r="Z80" s="30" t="str">
        <f t="shared" si="20"/>
        <v>Twitter</v>
      </c>
      <c r="AA80" s="29" t="str">
        <f>HYPERLINK(_xlfn.CONCAT("https://www.sec.gov/edgar/browse/?CIK=",(_xlfn.XLOOKUP(A80,CIK!$A$1:$A$99999,CIK!$B$1:$B$99999,,0))),"SEC")</f>
        <v>SEC</v>
      </c>
      <c r="AB80" s="30" t="str">
        <f t="shared" si="29"/>
        <v>BC</v>
      </c>
      <c r="AC80" s="29" t="e">
        <f t="shared" si="30"/>
        <v>#VALUE!</v>
      </c>
      <c r="AD80" s="30" t="e">
        <f t="shared" si="31"/>
        <v>#VALUE!</v>
      </c>
      <c r="AE80" s="29" t="e">
        <f t="shared" si="32"/>
        <v>#VALUE!</v>
      </c>
      <c r="AF80" s="29" t="e">
        <f t="shared" si="33"/>
        <v>#VALUE!</v>
      </c>
      <c r="AG80" s="29" t="e">
        <f t="shared" si="34"/>
        <v>#VALUE!</v>
      </c>
      <c r="AH80" s="30" t="str">
        <f t="shared" si="21"/>
        <v>News</v>
      </c>
      <c r="AI80" s="30" t="str">
        <f t="shared" si="35"/>
        <v>OC</v>
      </c>
      <c r="AJ80" s="30" t="str">
        <f t="shared" si="36"/>
        <v>WW</v>
      </c>
      <c r="AK80" s="30" t="str">
        <f t="shared" si="37"/>
        <v>FIN</v>
      </c>
      <c r="AL80" s="30" t="str">
        <f t="shared" si="22"/>
        <v>OI</v>
      </c>
      <c r="AM80" s="30" t="str">
        <f t="shared" si="38"/>
        <v>IB</v>
      </c>
      <c r="AN80" s="30" t="str">
        <f t="shared" si="23"/>
        <v>SI</v>
      </c>
      <c r="AO80" s="30" t="str">
        <f t="shared" si="24"/>
        <v>SS</v>
      </c>
      <c r="AP80" s="45" t="str">
        <f t="shared" si="25"/>
        <v>ROIC</v>
      </c>
      <c r="AQ80" s="30" t="str">
        <f t="shared" si="26"/>
        <v>DR</v>
      </c>
      <c r="AR80" s="46" t="str">
        <f t="shared" si="27"/>
        <v>SOH</v>
      </c>
    </row>
    <row r="81" spans="25:44" x14ac:dyDescent="0.2">
      <c r="Y81" s="30" t="str">
        <f t="shared" si="28"/>
        <v>Twitter</v>
      </c>
      <c r="Z81" s="30" t="str">
        <f t="shared" si="20"/>
        <v>Twitter</v>
      </c>
      <c r="AA81" s="29" t="str">
        <f>HYPERLINK(_xlfn.CONCAT("https://www.sec.gov/edgar/browse/?CIK=",(_xlfn.XLOOKUP(A81,CIK!$A$1:$A$99999,CIK!$B$1:$B$99999,,0))),"SEC")</f>
        <v>SEC</v>
      </c>
      <c r="AB81" s="30" t="str">
        <f t="shared" si="29"/>
        <v>BC</v>
      </c>
      <c r="AC81" s="29" t="e">
        <f t="shared" si="30"/>
        <v>#VALUE!</v>
      </c>
      <c r="AD81" s="30" t="e">
        <f t="shared" si="31"/>
        <v>#VALUE!</v>
      </c>
      <c r="AE81" s="29" t="e">
        <f t="shared" si="32"/>
        <v>#VALUE!</v>
      </c>
      <c r="AF81" s="29" t="e">
        <f t="shared" si="33"/>
        <v>#VALUE!</v>
      </c>
      <c r="AG81" s="29" t="e">
        <f t="shared" si="34"/>
        <v>#VALUE!</v>
      </c>
      <c r="AH81" s="30" t="str">
        <f t="shared" si="21"/>
        <v>News</v>
      </c>
      <c r="AI81" s="30" t="str">
        <f t="shared" si="35"/>
        <v>OC</v>
      </c>
      <c r="AJ81" s="30" t="str">
        <f t="shared" si="36"/>
        <v>WW</v>
      </c>
      <c r="AK81" s="30" t="str">
        <f t="shared" si="37"/>
        <v>FIN</v>
      </c>
      <c r="AL81" s="30" t="str">
        <f t="shared" si="22"/>
        <v>OI</v>
      </c>
      <c r="AM81" s="30" t="str">
        <f t="shared" si="38"/>
        <v>IB</v>
      </c>
      <c r="AN81" s="30" t="str">
        <f t="shared" si="23"/>
        <v>SI</v>
      </c>
      <c r="AO81" s="30" t="str">
        <f t="shared" si="24"/>
        <v>SS</v>
      </c>
      <c r="AP81" s="45" t="str">
        <f t="shared" si="25"/>
        <v>ROIC</v>
      </c>
      <c r="AQ81" s="30" t="str">
        <f t="shared" si="26"/>
        <v>DR</v>
      </c>
      <c r="AR81" s="46" t="str">
        <f t="shared" si="27"/>
        <v>SOH</v>
      </c>
    </row>
    <row r="82" spans="25:44" x14ac:dyDescent="0.2">
      <c r="Y82" s="30" t="str">
        <f t="shared" si="28"/>
        <v>Twitter</v>
      </c>
      <c r="Z82" s="30" t="str">
        <f t="shared" si="20"/>
        <v>Twitter</v>
      </c>
      <c r="AA82" s="29" t="str">
        <f>HYPERLINK(_xlfn.CONCAT("https://www.sec.gov/edgar/browse/?CIK=",(_xlfn.XLOOKUP(A82,CIK!$A$1:$A$99999,CIK!$B$1:$B$99999,,0))),"SEC")</f>
        <v>SEC</v>
      </c>
      <c r="AB82" s="30" t="str">
        <f t="shared" si="29"/>
        <v>BC</v>
      </c>
      <c r="AC82" s="29" t="e">
        <f t="shared" si="30"/>
        <v>#VALUE!</v>
      </c>
      <c r="AD82" s="30" t="e">
        <f t="shared" si="31"/>
        <v>#VALUE!</v>
      </c>
      <c r="AE82" s="29" t="e">
        <f t="shared" si="32"/>
        <v>#VALUE!</v>
      </c>
      <c r="AF82" s="29" t="e">
        <f t="shared" si="33"/>
        <v>#VALUE!</v>
      </c>
      <c r="AG82" s="29" t="e">
        <f t="shared" si="34"/>
        <v>#VALUE!</v>
      </c>
      <c r="AH82" s="30" t="str">
        <f t="shared" si="21"/>
        <v>News</v>
      </c>
      <c r="AI82" s="30" t="str">
        <f t="shared" si="35"/>
        <v>OC</v>
      </c>
      <c r="AJ82" s="30" t="str">
        <f t="shared" si="36"/>
        <v>WW</v>
      </c>
      <c r="AK82" s="30" t="str">
        <f t="shared" si="37"/>
        <v>FIN</v>
      </c>
      <c r="AL82" s="30" t="str">
        <f t="shared" si="22"/>
        <v>OI</v>
      </c>
      <c r="AM82" s="30" t="str">
        <f t="shared" si="38"/>
        <v>IB</v>
      </c>
      <c r="AN82" s="30" t="str">
        <f t="shared" si="23"/>
        <v>SI</v>
      </c>
      <c r="AO82" s="30" t="str">
        <f t="shared" si="24"/>
        <v>SS</v>
      </c>
      <c r="AP82" s="45" t="str">
        <f t="shared" si="25"/>
        <v>ROIC</v>
      </c>
      <c r="AQ82" s="30" t="str">
        <f t="shared" si="26"/>
        <v>DR</v>
      </c>
      <c r="AR82" s="46" t="str">
        <f t="shared" si="27"/>
        <v>SOH</v>
      </c>
    </row>
    <row r="83" spans="25:44" x14ac:dyDescent="0.2">
      <c r="Y83" s="30" t="str">
        <f t="shared" si="28"/>
        <v>Twitter</v>
      </c>
      <c r="Z83" s="30" t="str">
        <f t="shared" si="20"/>
        <v>Twitter</v>
      </c>
      <c r="AA83" s="29" t="str">
        <f>HYPERLINK(_xlfn.CONCAT("https://www.sec.gov/edgar/browse/?CIK=",(_xlfn.XLOOKUP(A83,CIK!$A$1:$A$99999,CIK!$B$1:$B$99999,,0))),"SEC")</f>
        <v>SEC</v>
      </c>
      <c r="AB83" s="30" t="str">
        <f t="shared" si="29"/>
        <v>BC</v>
      </c>
      <c r="AC83" s="29" t="e">
        <f t="shared" si="30"/>
        <v>#VALUE!</v>
      </c>
      <c r="AD83" s="30" t="e">
        <f t="shared" si="31"/>
        <v>#VALUE!</v>
      </c>
      <c r="AE83" s="29" t="e">
        <f t="shared" si="32"/>
        <v>#VALUE!</v>
      </c>
      <c r="AF83" s="29" t="e">
        <f t="shared" si="33"/>
        <v>#VALUE!</v>
      </c>
      <c r="AG83" s="29" t="e">
        <f t="shared" si="34"/>
        <v>#VALUE!</v>
      </c>
      <c r="AH83" s="30" t="str">
        <f t="shared" si="21"/>
        <v>News</v>
      </c>
      <c r="AI83" s="30" t="str">
        <f t="shared" si="35"/>
        <v>OC</v>
      </c>
      <c r="AJ83" s="30" t="str">
        <f t="shared" si="36"/>
        <v>WW</v>
      </c>
      <c r="AK83" s="30" t="str">
        <f t="shared" si="37"/>
        <v>FIN</v>
      </c>
      <c r="AL83" s="30" t="str">
        <f t="shared" si="22"/>
        <v>OI</v>
      </c>
      <c r="AM83" s="30" t="str">
        <f t="shared" si="38"/>
        <v>IB</v>
      </c>
      <c r="AN83" s="30" t="str">
        <f t="shared" si="23"/>
        <v>SI</v>
      </c>
      <c r="AO83" s="30" t="str">
        <f t="shared" si="24"/>
        <v>SS</v>
      </c>
      <c r="AP83" s="45" t="str">
        <f t="shared" si="25"/>
        <v>ROIC</v>
      </c>
      <c r="AQ83" s="30" t="str">
        <f t="shared" si="26"/>
        <v>DR</v>
      </c>
      <c r="AR83" s="46" t="str">
        <f t="shared" si="27"/>
        <v>SOH</v>
      </c>
    </row>
    <row r="84" spans="25:44" x14ac:dyDescent="0.2">
      <c r="Y84" s="30" t="str">
        <f t="shared" si="28"/>
        <v>Twitter</v>
      </c>
      <c r="Z84" s="30" t="str">
        <f t="shared" si="20"/>
        <v>Twitter</v>
      </c>
      <c r="AA84" s="29" t="str">
        <f>HYPERLINK(_xlfn.CONCAT("https://www.sec.gov/edgar/browse/?CIK=",(_xlfn.XLOOKUP(A84,CIK!$A$1:$A$99999,CIK!$B$1:$B$99999,,0))),"SEC")</f>
        <v>SEC</v>
      </c>
      <c r="AB84" s="30" t="str">
        <f t="shared" si="29"/>
        <v>BC</v>
      </c>
      <c r="AC84" s="29" t="e">
        <f t="shared" si="30"/>
        <v>#VALUE!</v>
      </c>
      <c r="AD84" s="30" t="e">
        <f t="shared" si="31"/>
        <v>#VALUE!</v>
      </c>
      <c r="AE84" s="29" t="e">
        <f t="shared" si="32"/>
        <v>#VALUE!</v>
      </c>
      <c r="AF84" s="29" t="e">
        <f t="shared" si="33"/>
        <v>#VALUE!</v>
      </c>
      <c r="AG84" s="29" t="e">
        <f t="shared" si="34"/>
        <v>#VALUE!</v>
      </c>
      <c r="AH84" s="30" t="str">
        <f t="shared" si="21"/>
        <v>News</v>
      </c>
      <c r="AI84" s="30" t="str">
        <f t="shared" si="35"/>
        <v>OC</v>
      </c>
      <c r="AJ84" s="30" t="str">
        <f t="shared" si="36"/>
        <v>WW</v>
      </c>
      <c r="AK84" s="30" t="str">
        <f t="shared" si="37"/>
        <v>FIN</v>
      </c>
      <c r="AL84" s="30" t="str">
        <f t="shared" si="22"/>
        <v>OI</v>
      </c>
      <c r="AM84" s="30" t="str">
        <f t="shared" si="38"/>
        <v>IB</v>
      </c>
      <c r="AN84" s="30" t="str">
        <f t="shared" si="23"/>
        <v>SI</v>
      </c>
      <c r="AO84" s="30" t="str">
        <f t="shared" si="24"/>
        <v>SS</v>
      </c>
      <c r="AP84" s="45" t="str">
        <f t="shared" si="25"/>
        <v>ROIC</v>
      </c>
      <c r="AQ84" s="30" t="str">
        <f t="shared" si="26"/>
        <v>DR</v>
      </c>
      <c r="AR84" s="46" t="str">
        <f t="shared" si="27"/>
        <v>SOH</v>
      </c>
    </row>
    <row r="85" spans="25:44" x14ac:dyDescent="0.2">
      <c r="Y85" s="30" t="str">
        <f t="shared" si="28"/>
        <v>Twitter</v>
      </c>
      <c r="Z85" s="30" t="str">
        <f t="shared" si="20"/>
        <v>Twitter</v>
      </c>
      <c r="AA85" s="29" t="str">
        <f>HYPERLINK(_xlfn.CONCAT("https://www.sec.gov/edgar/browse/?CIK=",(_xlfn.XLOOKUP(A85,CIK!$A$1:$A$99999,CIK!$B$1:$B$99999,,0))),"SEC")</f>
        <v>SEC</v>
      </c>
      <c r="AB85" s="30" t="str">
        <f t="shared" si="29"/>
        <v>BC</v>
      </c>
      <c r="AC85" s="29" t="e">
        <f t="shared" si="30"/>
        <v>#VALUE!</v>
      </c>
      <c r="AD85" s="30" t="e">
        <f t="shared" si="31"/>
        <v>#VALUE!</v>
      </c>
      <c r="AE85" s="29" t="e">
        <f t="shared" si="32"/>
        <v>#VALUE!</v>
      </c>
      <c r="AF85" s="29" t="e">
        <f t="shared" si="33"/>
        <v>#VALUE!</v>
      </c>
      <c r="AG85" s="29" t="e">
        <f t="shared" si="34"/>
        <v>#VALUE!</v>
      </c>
      <c r="AH85" s="30" t="str">
        <f t="shared" si="21"/>
        <v>News</v>
      </c>
      <c r="AI85" s="30" t="str">
        <f t="shared" si="35"/>
        <v>OC</v>
      </c>
      <c r="AJ85" s="30" t="str">
        <f t="shared" si="36"/>
        <v>WW</v>
      </c>
      <c r="AK85" s="30" t="str">
        <f t="shared" si="37"/>
        <v>FIN</v>
      </c>
      <c r="AL85" s="30" t="str">
        <f t="shared" si="22"/>
        <v>OI</v>
      </c>
      <c r="AM85" s="30" t="str">
        <f t="shared" si="38"/>
        <v>IB</v>
      </c>
      <c r="AN85" s="30" t="str">
        <f t="shared" si="23"/>
        <v>SI</v>
      </c>
      <c r="AO85" s="30" t="str">
        <f t="shared" si="24"/>
        <v>SS</v>
      </c>
      <c r="AP85" s="45" t="str">
        <f t="shared" si="25"/>
        <v>ROIC</v>
      </c>
      <c r="AQ85" s="30" t="str">
        <f t="shared" si="26"/>
        <v>DR</v>
      </c>
      <c r="AR85" s="46" t="str">
        <f t="shared" si="27"/>
        <v>SOH</v>
      </c>
    </row>
    <row r="86" spans="25:44" x14ac:dyDescent="0.2">
      <c r="Y86" s="30" t="str">
        <f t="shared" si="28"/>
        <v>Twitter</v>
      </c>
      <c r="Z86" s="30" t="str">
        <f t="shared" si="20"/>
        <v>Twitter</v>
      </c>
      <c r="AA86" s="29" t="str">
        <f>HYPERLINK(_xlfn.CONCAT("https://www.sec.gov/edgar/browse/?CIK=",(_xlfn.XLOOKUP(A86,CIK!$A$1:$A$99999,CIK!$B$1:$B$99999,,0))),"SEC")</f>
        <v>SEC</v>
      </c>
      <c r="AB86" s="30" t="str">
        <f t="shared" si="29"/>
        <v>BC</v>
      </c>
      <c r="AC86" s="29" t="e">
        <f t="shared" si="30"/>
        <v>#VALUE!</v>
      </c>
      <c r="AD86" s="30" t="e">
        <f t="shared" si="31"/>
        <v>#VALUE!</v>
      </c>
      <c r="AE86" s="29" t="e">
        <f t="shared" si="32"/>
        <v>#VALUE!</v>
      </c>
      <c r="AF86" s="29" t="e">
        <f t="shared" si="33"/>
        <v>#VALUE!</v>
      </c>
      <c r="AG86" s="29" t="e">
        <f t="shared" si="34"/>
        <v>#VALUE!</v>
      </c>
      <c r="AH86" s="30" t="str">
        <f t="shared" si="21"/>
        <v>News</v>
      </c>
      <c r="AI86" s="30" t="str">
        <f t="shared" si="35"/>
        <v>OC</v>
      </c>
      <c r="AJ86" s="30" t="str">
        <f t="shared" si="36"/>
        <v>WW</v>
      </c>
      <c r="AK86" s="30" t="str">
        <f t="shared" si="37"/>
        <v>FIN</v>
      </c>
      <c r="AL86" s="30" t="str">
        <f t="shared" si="22"/>
        <v>OI</v>
      </c>
      <c r="AM86" s="30" t="str">
        <f t="shared" si="38"/>
        <v>IB</v>
      </c>
      <c r="AN86" s="30" t="str">
        <f t="shared" si="23"/>
        <v>SI</v>
      </c>
      <c r="AO86" s="30" t="str">
        <f t="shared" si="24"/>
        <v>SS</v>
      </c>
      <c r="AP86" s="45" t="str">
        <f t="shared" si="25"/>
        <v>ROIC</v>
      </c>
      <c r="AQ86" s="30" t="str">
        <f t="shared" si="26"/>
        <v>DR</v>
      </c>
      <c r="AR86" s="46" t="str">
        <f t="shared" si="27"/>
        <v>SOH</v>
      </c>
    </row>
    <row r="87" spans="25:44" x14ac:dyDescent="0.2">
      <c r="Y87" s="30" t="str">
        <f t="shared" si="28"/>
        <v>Twitter</v>
      </c>
      <c r="Z87" s="30" t="str">
        <f t="shared" si="20"/>
        <v>Twitter</v>
      </c>
      <c r="AA87" s="29" t="str">
        <f>HYPERLINK(_xlfn.CONCAT("https://www.sec.gov/edgar/browse/?CIK=",(_xlfn.XLOOKUP(A87,CIK!$A$1:$A$99999,CIK!$B$1:$B$99999,,0))),"SEC")</f>
        <v>SEC</v>
      </c>
      <c r="AB87" s="30" t="str">
        <f t="shared" si="29"/>
        <v>BC</v>
      </c>
      <c r="AC87" s="29" t="e">
        <f t="shared" si="30"/>
        <v>#VALUE!</v>
      </c>
      <c r="AD87" s="30" t="e">
        <f t="shared" si="31"/>
        <v>#VALUE!</v>
      </c>
      <c r="AE87" s="29" t="e">
        <f t="shared" si="32"/>
        <v>#VALUE!</v>
      </c>
      <c r="AF87" s="29" t="e">
        <f t="shared" si="33"/>
        <v>#VALUE!</v>
      </c>
      <c r="AG87" s="29" t="e">
        <f t="shared" si="34"/>
        <v>#VALUE!</v>
      </c>
      <c r="AH87" s="30" t="str">
        <f t="shared" si="21"/>
        <v>News</v>
      </c>
      <c r="AI87" s="30" t="str">
        <f t="shared" si="35"/>
        <v>OC</v>
      </c>
      <c r="AJ87" s="30" t="str">
        <f t="shared" si="36"/>
        <v>WW</v>
      </c>
      <c r="AK87" s="30" t="str">
        <f t="shared" si="37"/>
        <v>FIN</v>
      </c>
      <c r="AL87" s="30" t="str">
        <f t="shared" si="22"/>
        <v>OI</v>
      </c>
      <c r="AM87" s="30" t="str">
        <f t="shared" si="38"/>
        <v>IB</v>
      </c>
      <c r="AN87" s="30" t="str">
        <f t="shared" si="23"/>
        <v>SI</v>
      </c>
      <c r="AO87" s="30" t="str">
        <f t="shared" si="24"/>
        <v>SS</v>
      </c>
      <c r="AP87" s="45" t="str">
        <f t="shared" si="25"/>
        <v>ROIC</v>
      </c>
      <c r="AQ87" s="30" t="str">
        <f t="shared" si="26"/>
        <v>DR</v>
      </c>
      <c r="AR87" s="46" t="str">
        <f t="shared" si="27"/>
        <v>SOH</v>
      </c>
    </row>
    <row r="88" spans="25:44" x14ac:dyDescent="0.2">
      <c r="Y88" s="30" t="str">
        <f t="shared" si="28"/>
        <v>Twitter</v>
      </c>
      <c r="Z88" s="30" t="str">
        <f t="shared" si="20"/>
        <v>Twitter</v>
      </c>
      <c r="AA88" s="29" t="str">
        <f>HYPERLINK(_xlfn.CONCAT("https://www.sec.gov/edgar/browse/?CIK=",(_xlfn.XLOOKUP(A88,CIK!$A$1:$A$99999,CIK!$B$1:$B$99999,,0))),"SEC")</f>
        <v>SEC</v>
      </c>
      <c r="AB88" s="30" t="str">
        <f t="shared" si="29"/>
        <v>BC</v>
      </c>
      <c r="AC88" s="29" t="e">
        <f t="shared" si="30"/>
        <v>#VALUE!</v>
      </c>
      <c r="AD88" s="30" t="e">
        <f t="shared" si="31"/>
        <v>#VALUE!</v>
      </c>
      <c r="AE88" s="29" t="e">
        <f t="shared" si="32"/>
        <v>#VALUE!</v>
      </c>
      <c r="AF88" s="29" t="e">
        <f t="shared" si="33"/>
        <v>#VALUE!</v>
      </c>
      <c r="AG88" s="29" t="e">
        <f t="shared" si="34"/>
        <v>#VALUE!</v>
      </c>
      <c r="AH88" s="30" t="str">
        <f t="shared" si="21"/>
        <v>News</v>
      </c>
      <c r="AI88" s="30" t="str">
        <f t="shared" si="35"/>
        <v>OC</v>
      </c>
      <c r="AJ88" s="30" t="str">
        <f t="shared" si="36"/>
        <v>WW</v>
      </c>
      <c r="AK88" s="30" t="str">
        <f t="shared" si="37"/>
        <v>FIN</v>
      </c>
      <c r="AL88" s="30" t="str">
        <f t="shared" si="22"/>
        <v>OI</v>
      </c>
      <c r="AM88" s="30" t="str">
        <f t="shared" si="38"/>
        <v>IB</v>
      </c>
      <c r="AN88" s="30" t="str">
        <f t="shared" si="23"/>
        <v>SI</v>
      </c>
      <c r="AO88" s="30" t="str">
        <f t="shared" si="24"/>
        <v>SS</v>
      </c>
      <c r="AP88" s="45" t="str">
        <f t="shared" si="25"/>
        <v>ROIC</v>
      </c>
      <c r="AQ88" s="30" t="str">
        <f t="shared" si="26"/>
        <v>DR</v>
      </c>
      <c r="AR88" s="46" t="str">
        <f t="shared" si="27"/>
        <v>SOH</v>
      </c>
    </row>
    <row r="89" spans="25:44" x14ac:dyDescent="0.2">
      <c r="Y89" s="30" t="str">
        <f t="shared" si="28"/>
        <v>Twitter</v>
      </c>
      <c r="Z89" s="30" t="str">
        <f t="shared" si="20"/>
        <v>Twitter</v>
      </c>
      <c r="AA89" s="29" t="str">
        <f>HYPERLINK(_xlfn.CONCAT("https://www.sec.gov/edgar/browse/?CIK=",(_xlfn.XLOOKUP(A89,CIK!$A$1:$A$99999,CIK!$B$1:$B$99999,,0))),"SEC")</f>
        <v>SEC</v>
      </c>
      <c r="AB89" s="30" t="str">
        <f t="shared" si="29"/>
        <v>BC</v>
      </c>
      <c r="AC89" s="29" t="e">
        <f t="shared" si="30"/>
        <v>#VALUE!</v>
      </c>
      <c r="AD89" s="30" t="e">
        <f t="shared" si="31"/>
        <v>#VALUE!</v>
      </c>
      <c r="AE89" s="29" t="e">
        <f t="shared" si="32"/>
        <v>#VALUE!</v>
      </c>
      <c r="AF89" s="29" t="e">
        <f t="shared" si="33"/>
        <v>#VALUE!</v>
      </c>
      <c r="AG89" s="29" t="e">
        <f t="shared" si="34"/>
        <v>#VALUE!</v>
      </c>
      <c r="AH89" s="30" t="str">
        <f t="shared" si="21"/>
        <v>News</v>
      </c>
      <c r="AI89" s="30" t="str">
        <f t="shared" si="35"/>
        <v>OC</v>
      </c>
      <c r="AJ89" s="30" t="str">
        <f t="shared" si="36"/>
        <v>WW</v>
      </c>
      <c r="AK89" s="30" t="str">
        <f t="shared" si="37"/>
        <v>FIN</v>
      </c>
      <c r="AL89" s="30" t="str">
        <f t="shared" si="22"/>
        <v>OI</v>
      </c>
      <c r="AM89" s="30" t="str">
        <f t="shared" si="38"/>
        <v>IB</v>
      </c>
      <c r="AN89" s="30" t="str">
        <f t="shared" si="23"/>
        <v>SI</v>
      </c>
      <c r="AO89" s="30" t="str">
        <f t="shared" si="24"/>
        <v>SS</v>
      </c>
      <c r="AP89" s="45" t="str">
        <f t="shared" si="25"/>
        <v>ROIC</v>
      </c>
      <c r="AQ89" s="30" t="str">
        <f t="shared" si="26"/>
        <v>DR</v>
      </c>
      <c r="AR89" s="46" t="str">
        <f t="shared" si="27"/>
        <v>SOH</v>
      </c>
    </row>
    <row r="90" spans="25:44" x14ac:dyDescent="0.2">
      <c r="Y90" s="30" t="str">
        <f t="shared" si="28"/>
        <v>Twitter</v>
      </c>
      <c r="Z90" s="30" t="str">
        <f t="shared" si="20"/>
        <v>Twitter</v>
      </c>
      <c r="AA90" s="29" t="str">
        <f>HYPERLINK(_xlfn.CONCAT("https://www.sec.gov/edgar/browse/?CIK=",(_xlfn.XLOOKUP(A90,CIK!$A$1:$A$99999,CIK!$B$1:$B$99999,,0))),"SEC")</f>
        <v>SEC</v>
      </c>
      <c r="AB90" s="30" t="str">
        <f t="shared" si="29"/>
        <v>BC</v>
      </c>
      <c r="AC90" s="29" t="e">
        <f t="shared" si="30"/>
        <v>#VALUE!</v>
      </c>
      <c r="AD90" s="30" t="e">
        <f t="shared" si="31"/>
        <v>#VALUE!</v>
      </c>
      <c r="AE90" s="29" t="e">
        <f t="shared" si="32"/>
        <v>#VALUE!</v>
      </c>
      <c r="AF90" s="29" t="e">
        <f t="shared" si="33"/>
        <v>#VALUE!</v>
      </c>
      <c r="AG90" s="29" t="e">
        <f t="shared" si="34"/>
        <v>#VALUE!</v>
      </c>
      <c r="AH90" s="30" t="str">
        <f t="shared" si="21"/>
        <v>News</v>
      </c>
      <c r="AI90" s="30" t="str">
        <f t="shared" si="35"/>
        <v>OC</v>
      </c>
      <c r="AJ90" s="30" t="str">
        <f t="shared" si="36"/>
        <v>WW</v>
      </c>
      <c r="AK90" s="30" t="str">
        <f t="shared" si="37"/>
        <v>FIN</v>
      </c>
      <c r="AL90" s="30" t="str">
        <f t="shared" si="22"/>
        <v>OI</v>
      </c>
      <c r="AM90" s="30" t="str">
        <f t="shared" si="38"/>
        <v>IB</v>
      </c>
      <c r="AN90" s="30" t="str">
        <f t="shared" si="23"/>
        <v>SI</v>
      </c>
      <c r="AO90" s="30" t="str">
        <f t="shared" si="24"/>
        <v>SS</v>
      </c>
      <c r="AP90" s="45" t="str">
        <f t="shared" si="25"/>
        <v>ROIC</v>
      </c>
      <c r="AQ90" s="30" t="str">
        <f t="shared" si="26"/>
        <v>DR</v>
      </c>
      <c r="AR90" s="46" t="str">
        <f t="shared" si="27"/>
        <v>SOH</v>
      </c>
    </row>
    <row r="91" spans="25:44" x14ac:dyDescent="0.2">
      <c r="Y91" s="30" t="str">
        <f t="shared" si="28"/>
        <v>Twitter</v>
      </c>
      <c r="Z91" s="30" t="str">
        <f t="shared" si="20"/>
        <v>Twitter</v>
      </c>
      <c r="AA91" s="29" t="str">
        <f>HYPERLINK(_xlfn.CONCAT("https://www.sec.gov/edgar/browse/?CIK=",(_xlfn.XLOOKUP(A91,CIK!$A$1:$A$99999,CIK!$B$1:$B$99999,,0))),"SEC")</f>
        <v>SEC</v>
      </c>
      <c r="AB91" s="30" t="str">
        <f t="shared" si="29"/>
        <v>BC</v>
      </c>
      <c r="AC91" s="29" t="e">
        <f t="shared" si="30"/>
        <v>#VALUE!</v>
      </c>
      <c r="AD91" s="30" t="e">
        <f t="shared" si="31"/>
        <v>#VALUE!</v>
      </c>
      <c r="AE91" s="29" t="e">
        <f t="shared" si="32"/>
        <v>#VALUE!</v>
      </c>
      <c r="AF91" s="29" t="e">
        <f t="shared" si="33"/>
        <v>#VALUE!</v>
      </c>
      <c r="AG91" s="29" t="e">
        <f t="shared" si="34"/>
        <v>#VALUE!</v>
      </c>
      <c r="AH91" s="30" t="str">
        <f t="shared" si="21"/>
        <v>News</v>
      </c>
      <c r="AI91" s="30" t="str">
        <f t="shared" si="35"/>
        <v>OC</v>
      </c>
      <c r="AJ91" s="30" t="str">
        <f t="shared" si="36"/>
        <v>WW</v>
      </c>
      <c r="AK91" s="30" t="str">
        <f t="shared" si="37"/>
        <v>FIN</v>
      </c>
      <c r="AL91" s="30" t="str">
        <f t="shared" si="22"/>
        <v>OI</v>
      </c>
      <c r="AM91" s="30" t="str">
        <f t="shared" si="38"/>
        <v>IB</v>
      </c>
      <c r="AN91" s="30" t="str">
        <f t="shared" si="23"/>
        <v>SI</v>
      </c>
      <c r="AO91" s="30" t="str">
        <f t="shared" si="24"/>
        <v>SS</v>
      </c>
      <c r="AP91" s="45" t="str">
        <f t="shared" si="25"/>
        <v>ROIC</v>
      </c>
      <c r="AQ91" s="30" t="str">
        <f t="shared" si="26"/>
        <v>DR</v>
      </c>
      <c r="AR91" s="46" t="str">
        <f t="shared" si="27"/>
        <v>SOH</v>
      </c>
    </row>
    <row r="92" spans="25:44" x14ac:dyDescent="0.2">
      <c r="Y92" s="30" t="str">
        <f t="shared" si="28"/>
        <v>Twitter</v>
      </c>
      <c r="Z92" s="30" t="str">
        <f t="shared" si="20"/>
        <v>Twitter</v>
      </c>
      <c r="AA92" s="29" t="str">
        <f>HYPERLINK(_xlfn.CONCAT("https://www.sec.gov/edgar/browse/?CIK=",(_xlfn.XLOOKUP(A92,CIK!$A$1:$A$99999,CIK!$B$1:$B$99999,,0))),"SEC")</f>
        <v>SEC</v>
      </c>
      <c r="AB92" s="30" t="str">
        <f t="shared" si="29"/>
        <v>BC</v>
      </c>
      <c r="AC92" s="29" t="e">
        <f t="shared" si="30"/>
        <v>#VALUE!</v>
      </c>
      <c r="AD92" s="30" t="e">
        <f t="shared" si="31"/>
        <v>#VALUE!</v>
      </c>
      <c r="AE92" s="29" t="e">
        <f t="shared" si="32"/>
        <v>#VALUE!</v>
      </c>
      <c r="AF92" s="29" t="e">
        <f t="shared" si="33"/>
        <v>#VALUE!</v>
      </c>
      <c r="AG92" s="29" t="e">
        <f t="shared" si="34"/>
        <v>#VALUE!</v>
      </c>
      <c r="AH92" s="30" t="str">
        <f t="shared" si="21"/>
        <v>News</v>
      </c>
      <c r="AI92" s="30" t="str">
        <f t="shared" si="35"/>
        <v>OC</v>
      </c>
      <c r="AJ92" s="30" t="str">
        <f t="shared" si="36"/>
        <v>WW</v>
      </c>
      <c r="AK92" s="30" t="str">
        <f t="shared" si="37"/>
        <v>FIN</v>
      </c>
      <c r="AL92" s="30" t="str">
        <f t="shared" si="22"/>
        <v>OI</v>
      </c>
      <c r="AM92" s="30" t="str">
        <f t="shared" si="38"/>
        <v>IB</v>
      </c>
      <c r="AN92" s="30" t="str">
        <f t="shared" si="23"/>
        <v>SI</v>
      </c>
      <c r="AO92" s="30" t="str">
        <f t="shared" si="24"/>
        <v>SS</v>
      </c>
      <c r="AP92" s="45" t="str">
        <f t="shared" si="25"/>
        <v>ROIC</v>
      </c>
      <c r="AQ92" s="30" t="str">
        <f t="shared" si="26"/>
        <v>DR</v>
      </c>
      <c r="AR92" s="46" t="str">
        <f t="shared" si="27"/>
        <v>SOH</v>
      </c>
    </row>
    <row r="93" spans="25:44" x14ac:dyDescent="0.2">
      <c r="Y93" s="30" t="str">
        <f t="shared" si="28"/>
        <v>Twitter</v>
      </c>
      <c r="Z93" s="30" t="str">
        <f t="shared" si="20"/>
        <v>Twitter</v>
      </c>
      <c r="AA93" s="29" t="str">
        <f>HYPERLINK(_xlfn.CONCAT("https://www.sec.gov/edgar/browse/?CIK=",(_xlfn.XLOOKUP(A93,CIK!$A$1:$A$99999,CIK!$B$1:$B$99999,,0))),"SEC")</f>
        <v>SEC</v>
      </c>
      <c r="AB93" s="30" t="str">
        <f t="shared" si="29"/>
        <v>BC</v>
      </c>
      <c r="AC93" s="29" t="e">
        <f t="shared" si="30"/>
        <v>#VALUE!</v>
      </c>
      <c r="AD93" s="30" t="e">
        <f t="shared" si="31"/>
        <v>#VALUE!</v>
      </c>
      <c r="AE93" s="29" t="e">
        <f t="shared" si="32"/>
        <v>#VALUE!</v>
      </c>
      <c r="AF93" s="29" t="e">
        <f t="shared" si="33"/>
        <v>#VALUE!</v>
      </c>
      <c r="AG93" s="29" t="e">
        <f t="shared" si="34"/>
        <v>#VALUE!</v>
      </c>
      <c r="AH93" s="30" t="str">
        <f t="shared" si="21"/>
        <v>News</v>
      </c>
      <c r="AI93" s="30" t="str">
        <f t="shared" si="35"/>
        <v>OC</v>
      </c>
      <c r="AJ93" s="30" t="str">
        <f t="shared" si="36"/>
        <v>WW</v>
      </c>
      <c r="AK93" s="30" t="str">
        <f t="shared" si="37"/>
        <v>FIN</v>
      </c>
      <c r="AL93" s="30" t="str">
        <f t="shared" si="22"/>
        <v>OI</v>
      </c>
      <c r="AM93" s="30" t="str">
        <f t="shared" si="38"/>
        <v>IB</v>
      </c>
      <c r="AN93" s="30" t="str">
        <f t="shared" si="23"/>
        <v>SI</v>
      </c>
      <c r="AO93" s="30" t="str">
        <f t="shared" si="24"/>
        <v>SS</v>
      </c>
      <c r="AP93" s="45" t="str">
        <f t="shared" si="25"/>
        <v>ROIC</v>
      </c>
      <c r="AQ93" s="30" t="str">
        <f t="shared" si="26"/>
        <v>DR</v>
      </c>
      <c r="AR93" s="46" t="str">
        <f t="shared" si="27"/>
        <v>SOH</v>
      </c>
    </row>
    <row r="94" spans="25:44" x14ac:dyDescent="0.2">
      <c r="Y94" s="30" t="str">
        <f t="shared" si="28"/>
        <v>Twitter</v>
      </c>
      <c r="Z94" s="30" t="str">
        <f t="shared" si="20"/>
        <v>Twitter</v>
      </c>
      <c r="AA94" s="29" t="str">
        <f>HYPERLINK(_xlfn.CONCAT("https://www.sec.gov/edgar/browse/?CIK=",(_xlfn.XLOOKUP(A94,CIK!$A$1:$A$99999,CIK!$B$1:$B$99999,,0))),"SEC")</f>
        <v>SEC</v>
      </c>
      <c r="AB94" s="30" t="str">
        <f t="shared" si="29"/>
        <v>BC</v>
      </c>
      <c r="AC94" s="29" t="e">
        <f t="shared" si="30"/>
        <v>#VALUE!</v>
      </c>
      <c r="AD94" s="30" t="e">
        <f t="shared" si="31"/>
        <v>#VALUE!</v>
      </c>
      <c r="AE94" s="29" t="e">
        <f t="shared" si="32"/>
        <v>#VALUE!</v>
      </c>
      <c r="AF94" s="29" t="e">
        <f t="shared" si="33"/>
        <v>#VALUE!</v>
      </c>
      <c r="AG94" s="29" t="e">
        <f t="shared" si="34"/>
        <v>#VALUE!</v>
      </c>
      <c r="AH94" s="30" t="str">
        <f t="shared" si="21"/>
        <v>News</v>
      </c>
      <c r="AI94" s="30" t="str">
        <f t="shared" si="35"/>
        <v>OC</v>
      </c>
      <c r="AJ94" s="30" t="str">
        <f t="shared" si="36"/>
        <v>WW</v>
      </c>
      <c r="AK94" s="30" t="str">
        <f t="shared" si="37"/>
        <v>FIN</v>
      </c>
      <c r="AL94" s="30" t="str">
        <f t="shared" si="22"/>
        <v>OI</v>
      </c>
      <c r="AM94" s="30" t="str">
        <f t="shared" si="38"/>
        <v>IB</v>
      </c>
      <c r="AN94" s="30" t="str">
        <f t="shared" si="23"/>
        <v>SI</v>
      </c>
      <c r="AO94" s="30" t="str">
        <f t="shared" si="24"/>
        <v>SS</v>
      </c>
      <c r="AP94" s="45" t="str">
        <f t="shared" si="25"/>
        <v>ROIC</v>
      </c>
      <c r="AQ94" s="30" t="str">
        <f t="shared" si="26"/>
        <v>DR</v>
      </c>
      <c r="AR94" s="46" t="str">
        <f t="shared" si="27"/>
        <v>SOH</v>
      </c>
    </row>
    <row r="95" spans="25:44" x14ac:dyDescent="0.2">
      <c r="Y95" s="30" t="str">
        <f t="shared" si="28"/>
        <v>Twitter</v>
      </c>
      <c r="Z95" s="30" t="str">
        <f t="shared" si="20"/>
        <v>Twitter</v>
      </c>
      <c r="AA95" s="29" t="str">
        <f>HYPERLINK(_xlfn.CONCAT("https://www.sec.gov/edgar/browse/?CIK=",(_xlfn.XLOOKUP(A95,CIK!$A$1:$A$99999,CIK!$B$1:$B$99999,,0))),"SEC")</f>
        <v>SEC</v>
      </c>
      <c r="AB95" s="30" t="str">
        <f t="shared" si="29"/>
        <v>BC</v>
      </c>
      <c r="AC95" s="29" t="e">
        <f t="shared" si="30"/>
        <v>#VALUE!</v>
      </c>
      <c r="AD95" s="30" t="e">
        <f t="shared" si="31"/>
        <v>#VALUE!</v>
      </c>
      <c r="AE95" s="29" t="e">
        <f t="shared" si="32"/>
        <v>#VALUE!</v>
      </c>
      <c r="AF95" s="29" t="e">
        <f t="shared" si="33"/>
        <v>#VALUE!</v>
      </c>
      <c r="AG95" s="29" t="e">
        <f t="shared" si="34"/>
        <v>#VALUE!</v>
      </c>
      <c r="AH95" s="30" t="str">
        <f t="shared" si="21"/>
        <v>News</v>
      </c>
      <c r="AI95" s="30" t="str">
        <f t="shared" si="35"/>
        <v>OC</v>
      </c>
      <c r="AJ95" s="30" t="str">
        <f t="shared" si="36"/>
        <v>WW</v>
      </c>
      <c r="AK95" s="30" t="str">
        <f t="shared" si="37"/>
        <v>FIN</v>
      </c>
      <c r="AL95" s="30" t="str">
        <f t="shared" si="22"/>
        <v>OI</v>
      </c>
      <c r="AM95" s="30" t="str">
        <f t="shared" si="38"/>
        <v>IB</v>
      </c>
      <c r="AN95" s="30" t="str">
        <f t="shared" si="23"/>
        <v>SI</v>
      </c>
      <c r="AO95" s="30" t="str">
        <f t="shared" si="24"/>
        <v>SS</v>
      </c>
      <c r="AP95" s="45" t="str">
        <f t="shared" si="25"/>
        <v>ROIC</v>
      </c>
      <c r="AQ95" s="30" t="str">
        <f t="shared" si="26"/>
        <v>DR</v>
      </c>
      <c r="AR95" s="46" t="str">
        <f t="shared" si="27"/>
        <v>SOH</v>
      </c>
    </row>
    <row r="96" spans="25:44" x14ac:dyDescent="0.2">
      <c r="Y96" s="30" t="str">
        <f t="shared" si="28"/>
        <v>Twitter</v>
      </c>
      <c r="Z96" s="30" t="str">
        <f t="shared" si="20"/>
        <v>Twitter</v>
      </c>
      <c r="AA96" s="29" t="str">
        <f>HYPERLINK(_xlfn.CONCAT("https://www.sec.gov/edgar/browse/?CIK=",(_xlfn.XLOOKUP(A96,CIK!$A$1:$A$99999,CIK!$B$1:$B$99999,,0))),"SEC")</f>
        <v>SEC</v>
      </c>
      <c r="AB96" s="30" t="str">
        <f t="shared" si="29"/>
        <v>BC</v>
      </c>
      <c r="AC96" s="29" t="e">
        <f t="shared" si="30"/>
        <v>#VALUE!</v>
      </c>
      <c r="AD96" s="30" t="e">
        <f t="shared" si="31"/>
        <v>#VALUE!</v>
      </c>
      <c r="AE96" s="29" t="e">
        <f t="shared" si="32"/>
        <v>#VALUE!</v>
      </c>
      <c r="AF96" s="29" t="e">
        <f t="shared" si="33"/>
        <v>#VALUE!</v>
      </c>
      <c r="AG96" s="29" t="e">
        <f t="shared" si="34"/>
        <v>#VALUE!</v>
      </c>
      <c r="AH96" s="30" t="str">
        <f t="shared" si="21"/>
        <v>News</v>
      </c>
      <c r="AI96" s="30" t="str">
        <f t="shared" si="35"/>
        <v>OC</v>
      </c>
      <c r="AJ96" s="30" t="str">
        <f t="shared" si="36"/>
        <v>WW</v>
      </c>
      <c r="AK96" s="30" t="str">
        <f t="shared" si="37"/>
        <v>FIN</v>
      </c>
      <c r="AL96" s="30" t="str">
        <f t="shared" si="22"/>
        <v>OI</v>
      </c>
      <c r="AM96" s="30" t="str">
        <f t="shared" si="38"/>
        <v>IB</v>
      </c>
      <c r="AN96" s="30" t="str">
        <f t="shared" si="23"/>
        <v>SI</v>
      </c>
      <c r="AO96" s="30" t="str">
        <f t="shared" si="24"/>
        <v>SS</v>
      </c>
      <c r="AP96" s="45" t="str">
        <f t="shared" si="25"/>
        <v>ROIC</v>
      </c>
      <c r="AQ96" s="30" t="str">
        <f t="shared" si="26"/>
        <v>DR</v>
      </c>
      <c r="AR96" s="46" t="str">
        <f t="shared" si="27"/>
        <v>SOH</v>
      </c>
    </row>
    <row r="97" spans="25:44" x14ac:dyDescent="0.2">
      <c r="Y97" s="30" t="str">
        <f t="shared" si="28"/>
        <v>Twitter</v>
      </c>
      <c r="Z97" s="30" t="str">
        <f t="shared" si="20"/>
        <v>Twitter</v>
      </c>
      <c r="AA97" s="29" t="str">
        <f>HYPERLINK(_xlfn.CONCAT("https://www.sec.gov/edgar/browse/?CIK=",(_xlfn.XLOOKUP(A97,CIK!$A$1:$A$99999,CIK!$B$1:$B$99999,,0))),"SEC")</f>
        <v>SEC</v>
      </c>
      <c r="AB97" s="30" t="str">
        <f t="shared" si="29"/>
        <v>BC</v>
      </c>
      <c r="AC97" s="29" t="e">
        <f t="shared" si="30"/>
        <v>#VALUE!</v>
      </c>
      <c r="AD97" s="30" t="e">
        <f t="shared" si="31"/>
        <v>#VALUE!</v>
      </c>
      <c r="AE97" s="29" t="e">
        <f t="shared" si="32"/>
        <v>#VALUE!</v>
      </c>
      <c r="AF97" s="29" t="e">
        <f t="shared" si="33"/>
        <v>#VALUE!</v>
      </c>
      <c r="AG97" s="29" t="e">
        <f t="shared" si="34"/>
        <v>#VALUE!</v>
      </c>
      <c r="AH97" s="30" t="str">
        <f t="shared" si="21"/>
        <v>News</v>
      </c>
      <c r="AI97" s="30" t="str">
        <f t="shared" si="35"/>
        <v>OC</v>
      </c>
      <c r="AJ97" s="30" t="str">
        <f t="shared" si="36"/>
        <v>WW</v>
      </c>
      <c r="AK97" s="30" t="str">
        <f t="shared" si="37"/>
        <v>FIN</v>
      </c>
      <c r="AL97" s="30" t="str">
        <f t="shared" si="22"/>
        <v>OI</v>
      </c>
      <c r="AM97" s="30" t="str">
        <f t="shared" si="38"/>
        <v>IB</v>
      </c>
      <c r="AN97" s="30" t="str">
        <f t="shared" si="23"/>
        <v>SI</v>
      </c>
      <c r="AO97" s="30" t="str">
        <f t="shared" si="24"/>
        <v>SS</v>
      </c>
      <c r="AP97" s="45" t="str">
        <f t="shared" si="25"/>
        <v>ROIC</v>
      </c>
      <c r="AQ97" s="30" t="str">
        <f t="shared" si="26"/>
        <v>DR</v>
      </c>
      <c r="AR97" s="46" t="str">
        <f t="shared" si="27"/>
        <v>SOH</v>
      </c>
    </row>
    <row r="98" spans="25:44" x14ac:dyDescent="0.2">
      <c r="Y98" s="30" t="str">
        <f t="shared" si="28"/>
        <v>Twitter</v>
      </c>
      <c r="Z98" s="30" t="str">
        <f t="shared" si="20"/>
        <v>Twitter</v>
      </c>
      <c r="AA98" s="29" t="str">
        <f>HYPERLINK(_xlfn.CONCAT("https://www.sec.gov/edgar/browse/?CIK=",(_xlfn.XLOOKUP(A98,CIK!$A$1:$A$99999,CIK!$B$1:$B$99999,,0))),"SEC")</f>
        <v>SEC</v>
      </c>
      <c r="AB98" s="30" t="str">
        <f t="shared" si="29"/>
        <v>BC</v>
      </c>
      <c r="AC98" s="29" t="e">
        <f t="shared" si="30"/>
        <v>#VALUE!</v>
      </c>
      <c r="AD98" s="30" t="e">
        <f t="shared" si="31"/>
        <v>#VALUE!</v>
      </c>
      <c r="AE98" s="29" t="e">
        <f t="shared" si="32"/>
        <v>#VALUE!</v>
      </c>
      <c r="AF98" s="29" t="e">
        <f t="shared" si="33"/>
        <v>#VALUE!</v>
      </c>
      <c r="AG98" s="29" t="e">
        <f t="shared" si="34"/>
        <v>#VALUE!</v>
      </c>
      <c r="AH98" s="30" t="str">
        <f t="shared" si="21"/>
        <v>News</v>
      </c>
      <c r="AI98" s="30" t="str">
        <f t="shared" si="35"/>
        <v>OC</v>
      </c>
      <c r="AJ98" s="30" t="str">
        <f t="shared" si="36"/>
        <v>WW</v>
      </c>
      <c r="AK98" s="30" t="str">
        <f t="shared" si="37"/>
        <v>FIN</v>
      </c>
      <c r="AL98" s="30" t="str">
        <f t="shared" si="22"/>
        <v>OI</v>
      </c>
      <c r="AM98" s="30" t="str">
        <f t="shared" si="38"/>
        <v>IB</v>
      </c>
      <c r="AN98" s="30" t="str">
        <f t="shared" si="23"/>
        <v>SI</v>
      </c>
      <c r="AO98" s="30" t="str">
        <f t="shared" si="24"/>
        <v>SS</v>
      </c>
      <c r="AP98" s="45" t="str">
        <f t="shared" si="25"/>
        <v>ROIC</v>
      </c>
      <c r="AQ98" s="30" t="str">
        <f t="shared" si="26"/>
        <v>DR</v>
      </c>
      <c r="AR98" s="46" t="str">
        <f t="shared" si="27"/>
        <v>SOH</v>
      </c>
    </row>
    <row r="99" spans="25:44" x14ac:dyDescent="0.2">
      <c r="Y99" s="30" t="str">
        <f t="shared" si="28"/>
        <v>Twitter</v>
      </c>
      <c r="Z99" s="30" t="str">
        <f t="shared" si="20"/>
        <v>Twitter</v>
      </c>
      <c r="AA99" s="29" t="str">
        <f>HYPERLINK(_xlfn.CONCAT("https://www.sec.gov/edgar/browse/?CIK=",(_xlfn.XLOOKUP(A99,CIK!$A$1:$A$99999,CIK!$B$1:$B$99999,,0))),"SEC")</f>
        <v>SEC</v>
      </c>
      <c r="AB99" s="30" t="str">
        <f t="shared" si="29"/>
        <v>BC</v>
      </c>
      <c r="AC99" s="29" t="e">
        <f t="shared" si="30"/>
        <v>#VALUE!</v>
      </c>
      <c r="AD99" s="30" t="e">
        <f t="shared" si="31"/>
        <v>#VALUE!</v>
      </c>
      <c r="AE99" s="29" t="e">
        <f t="shared" si="32"/>
        <v>#VALUE!</v>
      </c>
      <c r="AF99" s="29" t="e">
        <f t="shared" si="33"/>
        <v>#VALUE!</v>
      </c>
      <c r="AG99" s="29" t="e">
        <f t="shared" si="34"/>
        <v>#VALUE!</v>
      </c>
      <c r="AH99" s="30" t="str">
        <f t="shared" si="21"/>
        <v>News</v>
      </c>
      <c r="AI99" s="30" t="str">
        <f t="shared" si="35"/>
        <v>OC</v>
      </c>
      <c r="AJ99" s="30" t="str">
        <f t="shared" si="36"/>
        <v>WW</v>
      </c>
      <c r="AK99" s="30" t="str">
        <f t="shared" si="37"/>
        <v>FIN</v>
      </c>
      <c r="AL99" s="30" t="str">
        <f t="shared" si="22"/>
        <v>OI</v>
      </c>
      <c r="AM99" s="30" t="str">
        <f t="shared" si="38"/>
        <v>IB</v>
      </c>
      <c r="AN99" s="30" t="str">
        <f t="shared" si="23"/>
        <v>SI</v>
      </c>
      <c r="AO99" s="30" t="str">
        <f t="shared" si="24"/>
        <v>SS</v>
      </c>
      <c r="AP99" s="45" t="str">
        <f t="shared" si="25"/>
        <v>ROIC</v>
      </c>
      <c r="AQ99" s="30" t="str">
        <f t="shared" si="26"/>
        <v>DR</v>
      </c>
      <c r="AR99" s="46" t="str">
        <f t="shared" si="27"/>
        <v>SOH</v>
      </c>
    </row>
    <row r="100" spans="25:44" x14ac:dyDescent="0.2">
      <c r="Y100" s="30" t="str">
        <f t="shared" si="28"/>
        <v>Twitter</v>
      </c>
      <c r="Z100" s="30" t="str">
        <f t="shared" si="20"/>
        <v>Twitter</v>
      </c>
      <c r="AA100" s="29" t="str">
        <f>HYPERLINK(_xlfn.CONCAT("https://www.sec.gov/edgar/browse/?CIK=",(_xlfn.XLOOKUP(A100,CIK!$A$1:$A$99999,CIK!$B$1:$B$99999,,0))),"SEC")</f>
        <v>SEC</v>
      </c>
      <c r="AB100" s="30" t="str">
        <f t="shared" si="29"/>
        <v>BC</v>
      </c>
      <c r="AC100" s="29" t="e">
        <f t="shared" si="30"/>
        <v>#VALUE!</v>
      </c>
      <c r="AD100" s="30" t="e">
        <f t="shared" si="31"/>
        <v>#VALUE!</v>
      </c>
      <c r="AE100" s="29" t="e">
        <f t="shared" si="32"/>
        <v>#VALUE!</v>
      </c>
      <c r="AF100" s="29" t="e">
        <f t="shared" si="33"/>
        <v>#VALUE!</v>
      </c>
      <c r="AG100" s="29" t="e">
        <f t="shared" si="34"/>
        <v>#VALUE!</v>
      </c>
      <c r="AH100" s="30" t="str">
        <f t="shared" si="21"/>
        <v>News</v>
      </c>
      <c r="AI100" s="30" t="str">
        <f t="shared" si="35"/>
        <v>OC</v>
      </c>
      <c r="AJ100" s="30" t="str">
        <f t="shared" si="36"/>
        <v>WW</v>
      </c>
      <c r="AK100" s="30" t="str">
        <f t="shared" si="37"/>
        <v>FIN</v>
      </c>
      <c r="AL100" s="30" t="str">
        <f t="shared" si="22"/>
        <v>OI</v>
      </c>
      <c r="AM100" s="30" t="str">
        <f t="shared" si="38"/>
        <v>IB</v>
      </c>
      <c r="AN100" s="30" t="str">
        <f t="shared" si="23"/>
        <v>SI</v>
      </c>
      <c r="AO100" s="30" t="str">
        <f t="shared" si="24"/>
        <v>SS</v>
      </c>
      <c r="AP100" s="45" t="str">
        <f t="shared" si="25"/>
        <v>ROIC</v>
      </c>
      <c r="AQ100" s="30" t="str">
        <f t="shared" si="26"/>
        <v>DR</v>
      </c>
      <c r="AR100" s="46" t="str">
        <f t="shared" si="27"/>
        <v>SOH</v>
      </c>
    </row>
    <row r="101" spans="25:44" x14ac:dyDescent="0.2">
      <c r="Y101" s="30" t="str">
        <f t="shared" si="28"/>
        <v>Twitter</v>
      </c>
      <c r="Z101" s="30" t="str">
        <f t="shared" si="20"/>
        <v>Twitter</v>
      </c>
      <c r="AA101" s="29" t="str">
        <f>HYPERLINK(_xlfn.CONCAT("https://www.sec.gov/edgar/browse/?CIK=",(_xlfn.XLOOKUP(A101,CIK!$A$1:$A$99999,CIK!$B$1:$B$99999,,0))),"SEC")</f>
        <v>SEC</v>
      </c>
      <c r="AB101" s="30" t="str">
        <f t="shared" si="29"/>
        <v>BC</v>
      </c>
      <c r="AC101" s="29" t="e">
        <f t="shared" si="30"/>
        <v>#VALUE!</v>
      </c>
      <c r="AD101" s="30" t="e">
        <f t="shared" si="31"/>
        <v>#VALUE!</v>
      </c>
      <c r="AE101" s="29" t="e">
        <f t="shared" si="32"/>
        <v>#VALUE!</v>
      </c>
      <c r="AF101" s="29" t="e">
        <f t="shared" si="33"/>
        <v>#VALUE!</v>
      </c>
      <c r="AG101" s="29" t="e">
        <f t="shared" si="34"/>
        <v>#VALUE!</v>
      </c>
      <c r="AH101" s="30" t="str">
        <f t="shared" si="21"/>
        <v>News</v>
      </c>
      <c r="AI101" s="30" t="str">
        <f t="shared" si="35"/>
        <v>OC</v>
      </c>
      <c r="AJ101" s="30" t="str">
        <f t="shared" si="36"/>
        <v>WW</v>
      </c>
      <c r="AK101" s="30" t="str">
        <f t="shared" si="37"/>
        <v>FIN</v>
      </c>
      <c r="AL101" s="30" t="str">
        <f t="shared" si="22"/>
        <v>OI</v>
      </c>
      <c r="AM101" s="30" t="str">
        <f t="shared" si="38"/>
        <v>IB</v>
      </c>
      <c r="AN101" s="30" t="str">
        <f t="shared" si="23"/>
        <v>SI</v>
      </c>
      <c r="AO101" s="30" t="str">
        <f t="shared" si="24"/>
        <v>SS</v>
      </c>
      <c r="AP101" s="45" t="str">
        <f t="shared" si="25"/>
        <v>ROIC</v>
      </c>
      <c r="AQ101" s="30" t="str">
        <f t="shared" si="26"/>
        <v>DR</v>
      </c>
      <c r="AR101" s="46" t="str">
        <f t="shared" si="27"/>
        <v>SOH</v>
      </c>
    </row>
    <row r="102" spans="25:44" x14ac:dyDescent="0.2">
      <c r="Y102" s="30" t="str">
        <f t="shared" si="28"/>
        <v>Twitter</v>
      </c>
      <c r="Z102" s="30" t="str">
        <f t="shared" si="20"/>
        <v>Twitter</v>
      </c>
      <c r="AA102" s="29" t="str">
        <f>HYPERLINK(_xlfn.CONCAT("https://www.sec.gov/edgar/browse/?CIK=",(_xlfn.XLOOKUP(A102,CIK!$A$1:$A$99999,CIK!$B$1:$B$99999,,0))),"SEC")</f>
        <v>SEC</v>
      </c>
      <c r="AB102" s="30" t="str">
        <f t="shared" si="29"/>
        <v>BC</v>
      </c>
      <c r="AC102" s="29" t="e">
        <f t="shared" si="30"/>
        <v>#VALUE!</v>
      </c>
      <c r="AD102" s="30" t="e">
        <f t="shared" si="31"/>
        <v>#VALUE!</v>
      </c>
      <c r="AE102" s="29" t="e">
        <f t="shared" si="32"/>
        <v>#VALUE!</v>
      </c>
      <c r="AF102" s="29" t="e">
        <f t="shared" si="33"/>
        <v>#VALUE!</v>
      </c>
      <c r="AG102" s="29" t="e">
        <f t="shared" si="34"/>
        <v>#VALUE!</v>
      </c>
      <c r="AH102" s="30" t="str">
        <f t="shared" si="21"/>
        <v>News</v>
      </c>
      <c r="AI102" s="30" t="str">
        <f t="shared" si="35"/>
        <v>OC</v>
      </c>
      <c r="AJ102" s="30" t="str">
        <f t="shared" si="36"/>
        <v>WW</v>
      </c>
      <c r="AK102" s="30" t="str">
        <f t="shared" si="37"/>
        <v>FIN</v>
      </c>
      <c r="AL102" s="30" t="str">
        <f t="shared" si="22"/>
        <v>OI</v>
      </c>
      <c r="AM102" s="30" t="str">
        <f t="shared" si="38"/>
        <v>IB</v>
      </c>
      <c r="AN102" s="30" t="str">
        <f t="shared" si="23"/>
        <v>SI</v>
      </c>
      <c r="AO102" s="30" t="str">
        <f t="shared" si="24"/>
        <v>SS</v>
      </c>
      <c r="AP102" s="45" t="str">
        <f t="shared" si="25"/>
        <v>ROIC</v>
      </c>
      <c r="AQ102" s="30" t="str">
        <f t="shared" si="26"/>
        <v>DR</v>
      </c>
      <c r="AR102" s="46" t="str">
        <f t="shared" si="27"/>
        <v>SOH</v>
      </c>
    </row>
    <row r="103" spans="25:44" x14ac:dyDescent="0.2">
      <c r="Y103" s="30" t="str">
        <f t="shared" si="28"/>
        <v>Twitter</v>
      </c>
      <c r="Z103" s="30" t="str">
        <f t="shared" si="20"/>
        <v>Twitter</v>
      </c>
      <c r="AA103" s="29" t="str">
        <f>HYPERLINK(_xlfn.CONCAT("https://www.sec.gov/edgar/browse/?CIK=",(_xlfn.XLOOKUP(A103,CIK!$A$1:$A$99999,CIK!$B$1:$B$99999,,0))),"SEC")</f>
        <v>SEC</v>
      </c>
      <c r="AB103" s="30" t="str">
        <f t="shared" si="29"/>
        <v>BC</v>
      </c>
      <c r="AC103" s="29" t="e">
        <f t="shared" si="30"/>
        <v>#VALUE!</v>
      </c>
      <c r="AD103" s="30" t="e">
        <f t="shared" si="31"/>
        <v>#VALUE!</v>
      </c>
      <c r="AE103" s="29" t="e">
        <f t="shared" si="32"/>
        <v>#VALUE!</v>
      </c>
      <c r="AF103" s="29" t="e">
        <f t="shared" si="33"/>
        <v>#VALUE!</v>
      </c>
      <c r="AG103" s="29" t="e">
        <f t="shared" si="34"/>
        <v>#VALUE!</v>
      </c>
      <c r="AH103" s="30" t="str">
        <f t="shared" si="21"/>
        <v>News</v>
      </c>
      <c r="AI103" s="30" t="str">
        <f t="shared" si="35"/>
        <v>OC</v>
      </c>
      <c r="AJ103" s="30" t="str">
        <f t="shared" si="36"/>
        <v>WW</v>
      </c>
      <c r="AK103" s="30" t="str">
        <f t="shared" si="37"/>
        <v>FIN</v>
      </c>
      <c r="AL103" s="30" t="str">
        <f t="shared" si="22"/>
        <v>OI</v>
      </c>
      <c r="AM103" s="30" t="str">
        <f t="shared" si="38"/>
        <v>IB</v>
      </c>
      <c r="AN103" s="30" t="str">
        <f t="shared" si="23"/>
        <v>SI</v>
      </c>
      <c r="AO103" s="30" t="str">
        <f t="shared" si="24"/>
        <v>SS</v>
      </c>
      <c r="AP103" s="45" t="str">
        <f t="shared" si="25"/>
        <v>ROIC</v>
      </c>
      <c r="AQ103" s="30" t="str">
        <f t="shared" si="26"/>
        <v>DR</v>
      </c>
      <c r="AR103" s="46" t="str">
        <f t="shared" si="27"/>
        <v>SOH</v>
      </c>
    </row>
    <row r="104" spans="25:44" x14ac:dyDescent="0.2">
      <c r="Y104" s="30" t="str">
        <f t="shared" si="28"/>
        <v>Twitter</v>
      </c>
      <c r="Z104" s="30" t="str">
        <f t="shared" si="20"/>
        <v>Twitter</v>
      </c>
      <c r="AA104" s="29" t="str">
        <f>HYPERLINK(_xlfn.CONCAT("https://www.sec.gov/edgar/browse/?CIK=",(_xlfn.XLOOKUP(A104,CIK!$A$1:$A$99999,CIK!$B$1:$B$99999,,0))),"SEC")</f>
        <v>SEC</v>
      </c>
      <c r="AB104" s="30" t="str">
        <f t="shared" si="29"/>
        <v>BC</v>
      </c>
      <c r="AC104" s="29" t="e">
        <f t="shared" si="30"/>
        <v>#VALUE!</v>
      </c>
      <c r="AD104" s="30" t="e">
        <f t="shared" si="31"/>
        <v>#VALUE!</v>
      </c>
      <c r="AE104" s="29" t="e">
        <f t="shared" si="32"/>
        <v>#VALUE!</v>
      </c>
      <c r="AF104" s="29" t="e">
        <f t="shared" si="33"/>
        <v>#VALUE!</v>
      </c>
      <c r="AG104" s="29" t="e">
        <f t="shared" si="34"/>
        <v>#VALUE!</v>
      </c>
      <c r="AH104" s="30" t="str">
        <f t="shared" si="21"/>
        <v>News</v>
      </c>
      <c r="AI104" s="30" t="str">
        <f t="shared" si="35"/>
        <v>OC</v>
      </c>
      <c r="AJ104" s="30" t="str">
        <f t="shared" si="36"/>
        <v>WW</v>
      </c>
      <c r="AK104" s="30" t="str">
        <f t="shared" si="37"/>
        <v>FIN</v>
      </c>
      <c r="AL104" s="30" t="str">
        <f t="shared" si="22"/>
        <v>OI</v>
      </c>
      <c r="AM104" s="30" t="str">
        <f t="shared" si="38"/>
        <v>IB</v>
      </c>
      <c r="AN104" s="30" t="str">
        <f t="shared" si="23"/>
        <v>SI</v>
      </c>
      <c r="AO104" s="30" t="str">
        <f t="shared" si="24"/>
        <v>SS</v>
      </c>
      <c r="AP104" s="45" t="str">
        <f t="shared" si="25"/>
        <v>ROIC</v>
      </c>
      <c r="AQ104" s="30" t="str">
        <f t="shared" si="26"/>
        <v>DR</v>
      </c>
      <c r="AR104" s="46" t="str">
        <f t="shared" si="27"/>
        <v>SOH</v>
      </c>
    </row>
    <row r="105" spans="25:44" x14ac:dyDescent="0.2">
      <c r="Y105" s="30" t="str">
        <f t="shared" si="28"/>
        <v>Twitter</v>
      </c>
      <c r="Z105" s="30" t="str">
        <f t="shared" si="20"/>
        <v>Twitter</v>
      </c>
      <c r="AA105" s="29" t="str">
        <f>HYPERLINK(_xlfn.CONCAT("https://www.sec.gov/edgar/browse/?CIK=",(_xlfn.XLOOKUP(A105,CIK!$A$1:$A$99999,CIK!$B$1:$B$99999,,0))),"SEC")</f>
        <v>SEC</v>
      </c>
      <c r="AB105" s="30" t="str">
        <f t="shared" si="29"/>
        <v>BC</v>
      </c>
      <c r="AC105" s="29" t="e">
        <f t="shared" si="30"/>
        <v>#VALUE!</v>
      </c>
      <c r="AD105" s="30" t="e">
        <f t="shared" si="31"/>
        <v>#VALUE!</v>
      </c>
      <c r="AE105" s="29" t="e">
        <f t="shared" si="32"/>
        <v>#VALUE!</v>
      </c>
      <c r="AF105" s="29" t="e">
        <f t="shared" si="33"/>
        <v>#VALUE!</v>
      </c>
      <c r="AG105" s="29" t="e">
        <f t="shared" si="34"/>
        <v>#VALUE!</v>
      </c>
      <c r="AH105" s="30" t="str">
        <f t="shared" si="21"/>
        <v>News</v>
      </c>
      <c r="AI105" s="30" t="str">
        <f t="shared" si="35"/>
        <v>OC</v>
      </c>
      <c r="AJ105" s="30" t="str">
        <f t="shared" si="36"/>
        <v>WW</v>
      </c>
      <c r="AK105" s="30" t="str">
        <f t="shared" si="37"/>
        <v>FIN</v>
      </c>
      <c r="AL105" s="30" t="str">
        <f t="shared" si="22"/>
        <v>OI</v>
      </c>
      <c r="AM105" s="30" t="str">
        <f t="shared" si="38"/>
        <v>IB</v>
      </c>
      <c r="AN105" s="30" t="str">
        <f t="shared" si="23"/>
        <v>SI</v>
      </c>
      <c r="AO105" s="30" t="str">
        <f t="shared" si="24"/>
        <v>SS</v>
      </c>
      <c r="AP105" s="45" t="str">
        <f t="shared" si="25"/>
        <v>ROIC</v>
      </c>
      <c r="AQ105" s="30" t="str">
        <f t="shared" si="26"/>
        <v>DR</v>
      </c>
      <c r="AR105" s="46" t="str">
        <f t="shared" si="27"/>
        <v>SOH</v>
      </c>
    </row>
    <row r="106" spans="25:44" x14ac:dyDescent="0.2">
      <c r="Y106" s="30" t="str">
        <f t="shared" si="28"/>
        <v>Twitter</v>
      </c>
      <c r="Z106" s="30" t="str">
        <f t="shared" si="20"/>
        <v>Twitter</v>
      </c>
      <c r="AA106" s="29" t="str">
        <f>HYPERLINK(_xlfn.CONCAT("https://www.sec.gov/edgar/browse/?CIK=",(_xlfn.XLOOKUP(A106,CIK!$A$1:$A$99999,CIK!$B$1:$B$99999,,0))),"SEC")</f>
        <v>SEC</v>
      </c>
      <c r="AB106" s="30" t="str">
        <f t="shared" si="29"/>
        <v>BC</v>
      </c>
      <c r="AC106" s="29" t="e">
        <f t="shared" si="30"/>
        <v>#VALUE!</v>
      </c>
      <c r="AD106" s="30" t="e">
        <f t="shared" si="31"/>
        <v>#VALUE!</v>
      </c>
      <c r="AE106" s="29" t="e">
        <f t="shared" si="32"/>
        <v>#VALUE!</v>
      </c>
      <c r="AF106" s="29" t="e">
        <f t="shared" si="33"/>
        <v>#VALUE!</v>
      </c>
      <c r="AG106" s="29" t="e">
        <f t="shared" si="34"/>
        <v>#VALUE!</v>
      </c>
      <c r="AH106" s="30" t="str">
        <f t="shared" si="21"/>
        <v>News</v>
      </c>
      <c r="AI106" s="30" t="str">
        <f t="shared" si="35"/>
        <v>OC</v>
      </c>
      <c r="AJ106" s="30" t="str">
        <f t="shared" si="36"/>
        <v>WW</v>
      </c>
      <c r="AK106" s="30" t="str">
        <f t="shared" si="37"/>
        <v>FIN</v>
      </c>
      <c r="AL106" s="30" t="str">
        <f t="shared" si="22"/>
        <v>OI</v>
      </c>
      <c r="AM106" s="30" t="str">
        <f t="shared" si="38"/>
        <v>IB</v>
      </c>
      <c r="AN106" s="30" t="str">
        <f t="shared" si="23"/>
        <v>SI</v>
      </c>
      <c r="AO106" s="30" t="str">
        <f t="shared" si="24"/>
        <v>SS</v>
      </c>
      <c r="AP106" s="45" t="str">
        <f t="shared" si="25"/>
        <v>ROIC</v>
      </c>
      <c r="AQ106" s="30" t="str">
        <f t="shared" si="26"/>
        <v>DR</v>
      </c>
      <c r="AR106" s="46" t="str">
        <f t="shared" si="27"/>
        <v>SOH</v>
      </c>
    </row>
    <row r="107" spans="25:44" x14ac:dyDescent="0.2">
      <c r="Y107" s="30" t="str">
        <f t="shared" si="28"/>
        <v>Twitter</v>
      </c>
      <c r="Z107" s="30" t="str">
        <f t="shared" si="20"/>
        <v>Twitter</v>
      </c>
      <c r="AA107" s="29" t="str">
        <f>HYPERLINK(_xlfn.CONCAT("https://www.sec.gov/edgar/browse/?CIK=",(_xlfn.XLOOKUP(A107,CIK!$A$1:$A$99999,CIK!$B$1:$B$99999,,0))),"SEC")</f>
        <v>SEC</v>
      </c>
      <c r="AB107" s="30" t="str">
        <f t="shared" si="29"/>
        <v>BC</v>
      </c>
      <c r="AC107" s="29" t="e">
        <f t="shared" si="30"/>
        <v>#VALUE!</v>
      </c>
      <c r="AD107" s="30" t="e">
        <f t="shared" si="31"/>
        <v>#VALUE!</v>
      </c>
      <c r="AE107" s="29" t="e">
        <f t="shared" si="32"/>
        <v>#VALUE!</v>
      </c>
      <c r="AF107" s="29" t="e">
        <f t="shared" si="33"/>
        <v>#VALUE!</v>
      </c>
      <c r="AG107" s="29" t="e">
        <f t="shared" si="34"/>
        <v>#VALUE!</v>
      </c>
      <c r="AH107" s="30" t="str">
        <f t="shared" si="21"/>
        <v>News</v>
      </c>
      <c r="AI107" s="30" t="str">
        <f t="shared" si="35"/>
        <v>OC</v>
      </c>
      <c r="AJ107" s="30" t="str">
        <f t="shared" si="36"/>
        <v>WW</v>
      </c>
      <c r="AK107" s="30" t="str">
        <f t="shared" si="37"/>
        <v>FIN</v>
      </c>
      <c r="AL107" s="30" t="str">
        <f t="shared" si="22"/>
        <v>OI</v>
      </c>
      <c r="AM107" s="30" t="str">
        <f t="shared" si="38"/>
        <v>IB</v>
      </c>
      <c r="AN107" s="30" t="str">
        <f t="shared" si="23"/>
        <v>SI</v>
      </c>
      <c r="AO107" s="30" t="str">
        <f t="shared" si="24"/>
        <v>SS</v>
      </c>
      <c r="AP107" s="45" t="str">
        <f t="shared" si="25"/>
        <v>ROIC</v>
      </c>
      <c r="AQ107" s="30" t="str">
        <f t="shared" si="26"/>
        <v>DR</v>
      </c>
      <c r="AR107" s="46" t="str">
        <f t="shared" si="27"/>
        <v>SOH</v>
      </c>
    </row>
    <row r="108" spans="25:44" x14ac:dyDescent="0.2">
      <c r="Y108" s="30" t="str">
        <f t="shared" si="28"/>
        <v>Twitter</v>
      </c>
      <c r="Z108" s="30" t="str">
        <f t="shared" si="20"/>
        <v>Twitter</v>
      </c>
      <c r="AA108" s="29" t="str">
        <f>HYPERLINK(_xlfn.CONCAT("https://www.sec.gov/edgar/browse/?CIK=",(_xlfn.XLOOKUP(A108,CIK!$A$1:$A$99999,CIK!$B$1:$B$99999,,0))),"SEC")</f>
        <v>SEC</v>
      </c>
      <c r="AB108" s="30" t="str">
        <f t="shared" si="29"/>
        <v>BC</v>
      </c>
      <c r="AC108" s="29" t="e">
        <f t="shared" si="30"/>
        <v>#VALUE!</v>
      </c>
      <c r="AD108" s="30" t="e">
        <f t="shared" si="31"/>
        <v>#VALUE!</v>
      </c>
      <c r="AE108" s="29" t="e">
        <f t="shared" si="32"/>
        <v>#VALUE!</v>
      </c>
      <c r="AF108" s="29" t="e">
        <f t="shared" si="33"/>
        <v>#VALUE!</v>
      </c>
      <c r="AG108" s="29" t="e">
        <f t="shared" si="34"/>
        <v>#VALUE!</v>
      </c>
      <c r="AH108" s="30" t="str">
        <f t="shared" si="21"/>
        <v>News</v>
      </c>
      <c r="AI108" s="30" t="str">
        <f t="shared" si="35"/>
        <v>OC</v>
      </c>
      <c r="AJ108" s="30" t="str">
        <f t="shared" si="36"/>
        <v>WW</v>
      </c>
      <c r="AK108" s="30" t="str">
        <f t="shared" si="37"/>
        <v>FIN</v>
      </c>
      <c r="AL108" s="30" t="str">
        <f t="shared" si="22"/>
        <v>OI</v>
      </c>
      <c r="AM108" s="30" t="str">
        <f t="shared" si="38"/>
        <v>IB</v>
      </c>
      <c r="AN108" s="30" t="str">
        <f t="shared" si="23"/>
        <v>SI</v>
      </c>
      <c r="AO108" s="30" t="str">
        <f t="shared" si="24"/>
        <v>SS</v>
      </c>
      <c r="AP108" s="45" t="str">
        <f t="shared" si="25"/>
        <v>ROIC</v>
      </c>
      <c r="AQ108" s="30" t="str">
        <f t="shared" si="26"/>
        <v>DR</v>
      </c>
      <c r="AR108" s="46" t="str">
        <f t="shared" si="27"/>
        <v>SOH</v>
      </c>
    </row>
    <row r="109" spans="25:44" x14ac:dyDescent="0.2">
      <c r="Y109" s="30" t="str">
        <f t="shared" si="28"/>
        <v>Twitter</v>
      </c>
      <c r="Z109" s="30" t="str">
        <f t="shared" si="20"/>
        <v>Twitter</v>
      </c>
      <c r="AA109" s="29" t="str">
        <f>HYPERLINK(_xlfn.CONCAT("https://www.sec.gov/edgar/browse/?CIK=",(_xlfn.XLOOKUP(A109,CIK!$A$1:$A$99999,CIK!$B$1:$B$99999,,0))),"SEC")</f>
        <v>SEC</v>
      </c>
      <c r="AB109" s="30" t="str">
        <f t="shared" si="29"/>
        <v>BC</v>
      </c>
      <c r="AC109" s="29" t="e">
        <f t="shared" si="30"/>
        <v>#VALUE!</v>
      </c>
      <c r="AD109" s="30" t="e">
        <f t="shared" si="31"/>
        <v>#VALUE!</v>
      </c>
      <c r="AE109" s="29" t="e">
        <f t="shared" si="32"/>
        <v>#VALUE!</v>
      </c>
      <c r="AF109" s="29" t="e">
        <f t="shared" si="33"/>
        <v>#VALUE!</v>
      </c>
      <c r="AG109" s="29" t="e">
        <f t="shared" si="34"/>
        <v>#VALUE!</v>
      </c>
      <c r="AH109" s="30" t="str">
        <f t="shared" si="21"/>
        <v>News</v>
      </c>
      <c r="AI109" s="30" t="str">
        <f t="shared" si="35"/>
        <v>OC</v>
      </c>
      <c r="AJ109" s="30" t="str">
        <f t="shared" si="36"/>
        <v>WW</v>
      </c>
      <c r="AK109" s="30" t="str">
        <f t="shared" si="37"/>
        <v>FIN</v>
      </c>
      <c r="AL109" s="30" t="str">
        <f t="shared" si="22"/>
        <v>OI</v>
      </c>
      <c r="AM109" s="30" t="str">
        <f t="shared" si="38"/>
        <v>IB</v>
      </c>
      <c r="AN109" s="30" t="str">
        <f t="shared" si="23"/>
        <v>SI</v>
      </c>
      <c r="AO109" s="30" t="str">
        <f t="shared" si="24"/>
        <v>SS</v>
      </c>
      <c r="AP109" s="45" t="str">
        <f t="shared" si="25"/>
        <v>ROIC</v>
      </c>
      <c r="AQ109" s="30" t="str">
        <f t="shared" si="26"/>
        <v>DR</v>
      </c>
      <c r="AR109" s="46" t="str">
        <f t="shared" si="27"/>
        <v>SOH</v>
      </c>
    </row>
    <row r="110" spans="25:44" x14ac:dyDescent="0.2">
      <c r="Y110" s="30" t="str">
        <f t="shared" si="28"/>
        <v>Twitter</v>
      </c>
      <c r="Z110" s="30" t="str">
        <f t="shared" si="20"/>
        <v>Twitter</v>
      </c>
      <c r="AA110" s="29" t="str">
        <f>HYPERLINK(_xlfn.CONCAT("https://www.sec.gov/edgar/browse/?CIK=",(_xlfn.XLOOKUP(A110,CIK!$A$1:$A$99999,CIK!$B$1:$B$99999,,0))),"SEC")</f>
        <v>SEC</v>
      </c>
      <c r="AB110" s="30" t="str">
        <f t="shared" si="29"/>
        <v>BC</v>
      </c>
      <c r="AC110" s="29" t="e">
        <f t="shared" si="30"/>
        <v>#VALUE!</v>
      </c>
      <c r="AD110" s="30" t="e">
        <f t="shared" si="31"/>
        <v>#VALUE!</v>
      </c>
      <c r="AE110" s="29" t="e">
        <f t="shared" si="32"/>
        <v>#VALUE!</v>
      </c>
      <c r="AF110" s="29" t="e">
        <f t="shared" si="33"/>
        <v>#VALUE!</v>
      </c>
      <c r="AG110" s="29" t="e">
        <f t="shared" si="34"/>
        <v>#VALUE!</v>
      </c>
      <c r="AH110" s="30" t="str">
        <f t="shared" si="21"/>
        <v>News</v>
      </c>
      <c r="AI110" s="30" t="str">
        <f t="shared" si="35"/>
        <v>OC</v>
      </c>
      <c r="AJ110" s="30" t="str">
        <f t="shared" si="36"/>
        <v>WW</v>
      </c>
      <c r="AK110" s="30" t="str">
        <f t="shared" si="37"/>
        <v>FIN</v>
      </c>
      <c r="AL110" s="30" t="str">
        <f t="shared" si="22"/>
        <v>OI</v>
      </c>
      <c r="AM110" s="30" t="str">
        <f t="shared" si="38"/>
        <v>IB</v>
      </c>
      <c r="AN110" s="30" t="str">
        <f t="shared" si="23"/>
        <v>SI</v>
      </c>
      <c r="AO110" s="30" t="str">
        <f t="shared" si="24"/>
        <v>SS</v>
      </c>
      <c r="AP110" s="45" t="str">
        <f t="shared" si="25"/>
        <v>ROIC</v>
      </c>
      <c r="AQ110" s="30" t="str">
        <f t="shared" si="26"/>
        <v>DR</v>
      </c>
      <c r="AR110" s="46" t="str">
        <f t="shared" si="27"/>
        <v>SOH</v>
      </c>
    </row>
    <row r="111" spans="25:44" x14ac:dyDescent="0.2">
      <c r="Y111" s="30" t="str">
        <f t="shared" si="28"/>
        <v>Twitter</v>
      </c>
      <c r="Z111" s="30" t="str">
        <f t="shared" si="20"/>
        <v>Twitter</v>
      </c>
      <c r="AA111" s="29" t="str">
        <f>HYPERLINK(_xlfn.CONCAT("https://www.sec.gov/edgar/browse/?CIK=",(_xlfn.XLOOKUP(A111,CIK!$A$1:$A$99999,CIK!$B$1:$B$99999,,0))),"SEC")</f>
        <v>SEC</v>
      </c>
      <c r="AB111" s="30" t="str">
        <f t="shared" si="29"/>
        <v>BC</v>
      </c>
      <c r="AC111" s="29" t="e">
        <f t="shared" si="30"/>
        <v>#VALUE!</v>
      </c>
      <c r="AD111" s="30" t="e">
        <f t="shared" si="31"/>
        <v>#VALUE!</v>
      </c>
      <c r="AE111" s="29" t="e">
        <f t="shared" si="32"/>
        <v>#VALUE!</v>
      </c>
      <c r="AF111" s="29" t="e">
        <f t="shared" si="33"/>
        <v>#VALUE!</v>
      </c>
      <c r="AG111" s="29" t="e">
        <f t="shared" si="34"/>
        <v>#VALUE!</v>
      </c>
      <c r="AH111" s="30" t="str">
        <f t="shared" si="21"/>
        <v>News</v>
      </c>
      <c r="AI111" s="30" t="str">
        <f t="shared" si="35"/>
        <v>OC</v>
      </c>
      <c r="AJ111" s="30" t="str">
        <f t="shared" si="36"/>
        <v>WW</v>
      </c>
      <c r="AK111" s="30" t="str">
        <f t="shared" si="37"/>
        <v>FIN</v>
      </c>
      <c r="AL111" s="30" t="str">
        <f t="shared" si="22"/>
        <v>OI</v>
      </c>
      <c r="AM111" s="30" t="str">
        <f t="shared" si="38"/>
        <v>IB</v>
      </c>
      <c r="AN111" s="30" t="str">
        <f t="shared" si="23"/>
        <v>SI</v>
      </c>
      <c r="AO111" s="30" t="str">
        <f t="shared" si="24"/>
        <v>SS</v>
      </c>
      <c r="AP111" s="45" t="str">
        <f t="shared" si="25"/>
        <v>ROIC</v>
      </c>
      <c r="AQ111" s="30" t="str">
        <f t="shared" si="26"/>
        <v>DR</v>
      </c>
      <c r="AR111" s="46" t="str">
        <f t="shared" si="27"/>
        <v>SOH</v>
      </c>
    </row>
    <row r="112" spans="25:44" x14ac:dyDescent="0.2">
      <c r="Y112" s="30" t="str">
        <f t="shared" si="28"/>
        <v>Twitter</v>
      </c>
      <c r="Z112" s="30" t="str">
        <f t="shared" si="20"/>
        <v>Twitter</v>
      </c>
      <c r="AA112" s="29" t="str">
        <f>HYPERLINK(_xlfn.CONCAT("https://www.sec.gov/edgar/browse/?CIK=",(_xlfn.XLOOKUP(A112,CIK!$A$1:$A$99999,CIK!$B$1:$B$99999,,0))),"SEC")</f>
        <v>SEC</v>
      </c>
      <c r="AB112" s="30" t="str">
        <f t="shared" si="29"/>
        <v>BC</v>
      </c>
      <c r="AC112" s="29" t="e">
        <f t="shared" si="30"/>
        <v>#VALUE!</v>
      </c>
      <c r="AD112" s="30" t="e">
        <f t="shared" si="31"/>
        <v>#VALUE!</v>
      </c>
      <c r="AE112" s="29" t="e">
        <f t="shared" si="32"/>
        <v>#VALUE!</v>
      </c>
      <c r="AF112" s="29" t="e">
        <f t="shared" si="33"/>
        <v>#VALUE!</v>
      </c>
      <c r="AG112" s="29" t="e">
        <f t="shared" si="34"/>
        <v>#VALUE!</v>
      </c>
      <c r="AH112" s="30" t="str">
        <f t="shared" si="21"/>
        <v>News</v>
      </c>
      <c r="AI112" s="30" t="str">
        <f t="shared" si="35"/>
        <v>OC</v>
      </c>
      <c r="AJ112" s="30" t="str">
        <f t="shared" si="36"/>
        <v>WW</v>
      </c>
      <c r="AK112" s="30" t="str">
        <f t="shared" si="37"/>
        <v>FIN</v>
      </c>
      <c r="AL112" s="30" t="str">
        <f t="shared" si="22"/>
        <v>OI</v>
      </c>
      <c r="AM112" s="30" t="str">
        <f t="shared" si="38"/>
        <v>IB</v>
      </c>
      <c r="AN112" s="30" t="str">
        <f t="shared" si="23"/>
        <v>SI</v>
      </c>
      <c r="AO112" s="30" t="str">
        <f t="shared" si="24"/>
        <v>SS</v>
      </c>
      <c r="AP112" s="45" t="str">
        <f t="shared" si="25"/>
        <v>ROIC</v>
      </c>
      <c r="AQ112" s="30" t="str">
        <f t="shared" si="26"/>
        <v>DR</v>
      </c>
      <c r="AR112" s="46" t="str">
        <f t="shared" si="27"/>
        <v>SOH</v>
      </c>
    </row>
    <row r="113" spans="25:44" x14ac:dyDescent="0.2">
      <c r="Y113" s="30" t="str">
        <f t="shared" si="28"/>
        <v>Twitter</v>
      </c>
      <c r="Z113" s="30" t="str">
        <f t="shared" si="20"/>
        <v>Twitter</v>
      </c>
      <c r="AA113" s="29" t="str">
        <f>HYPERLINK(_xlfn.CONCAT("https://www.sec.gov/edgar/browse/?CIK=",(_xlfn.XLOOKUP(A113,CIK!$A$1:$A$99999,CIK!$B$1:$B$99999,,0))),"SEC")</f>
        <v>SEC</v>
      </c>
      <c r="AB113" s="30" t="str">
        <f t="shared" si="29"/>
        <v>BC</v>
      </c>
      <c r="AC113" s="29" t="e">
        <f t="shared" si="30"/>
        <v>#VALUE!</v>
      </c>
      <c r="AD113" s="30" t="e">
        <f t="shared" si="31"/>
        <v>#VALUE!</v>
      </c>
      <c r="AE113" s="29" t="e">
        <f t="shared" si="32"/>
        <v>#VALUE!</v>
      </c>
      <c r="AF113" s="29" t="e">
        <f t="shared" si="33"/>
        <v>#VALUE!</v>
      </c>
      <c r="AG113" s="29" t="e">
        <f t="shared" si="34"/>
        <v>#VALUE!</v>
      </c>
      <c r="AH113" s="30" t="str">
        <f t="shared" si="21"/>
        <v>News</v>
      </c>
      <c r="AI113" s="30" t="str">
        <f t="shared" si="35"/>
        <v>OC</v>
      </c>
      <c r="AJ113" s="30" t="str">
        <f t="shared" si="36"/>
        <v>WW</v>
      </c>
      <c r="AK113" s="30" t="str">
        <f t="shared" si="37"/>
        <v>FIN</v>
      </c>
      <c r="AL113" s="30" t="str">
        <f t="shared" si="22"/>
        <v>OI</v>
      </c>
      <c r="AM113" s="30" t="str">
        <f t="shared" si="38"/>
        <v>IB</v>
      </c>
      <c r="AN113" s="30" t="str">
        <f t="shared" si="23"/>
        <v>SI</v>
      </c>
      <c r="AO113" s="30" t="str">
        <f t="shared" si="24"/>
        <v>SS</v>
      </c>
      <c r="AP113" s="45" t="str">
        <f t="shared" si="25"/>
        <v>ROIC</v>
      </c>
      <c r="AQ113" s="30" t="str">
        <f t="shared" si="26"/>
        <v>DR</v>
      </c>
      <c r="AR113" s="46" t="str">
        <f t="shared" si="27"/>
        <v>SOH</v>
      </c>
    </row>
    <row r="114" spans="25:44" x14ac:dyDescent="0.2">
      <c r="Y114" s="30" t="str">
        <f t="shared" si="28"/>
        <v>Twitter</v>
      </c>
      <c r="Z114" s="30" t="str">
        <f t="shared" si="20"/>
        <v>Twitter</v>
      </c>
      <c r="AA114" s="29" t="str">
        <f>HYPERLINK(_xlfn.CONCAT("https://www.sec.gov/edgar/browse/?CIK=",(_xlfn.XLOOKUP(A114,CIK!$A$1:$A$99999,CIK!$B$1:$B$99999,,0))),"SEC")</f>
        <v>SEC</v>
      </c>
      <c r="AB114" s="30" t="str">
        <f t="shared" si="29"/>
        <v>BC</v>
      </c>
      <c r="AC114" s="29" t="e">
        <f t="shared" si="30"/>
        <v>#VALUE!</v>
      </c>
      <c r="AD114" s="30" t="e">
        <f t="shared" si="31"/>
        <v>#VALUE!</v>
      </c>
      <c r="AE114" s="29" t="e">
        <f t="shared" si="32"/>
        <v>#VALUE!</v>
      </c>
      <c r="AF114" s="29" t="e">
        <f t="shared" si="33"/>
        <v>#VALUE!</v>
      </c>
      <c r="AG114" s="29" t="e">
        <f t="shared" si="34"/>
        <v>#VALUE!</v>
      </c>
      <c r="AH114" s="30" t="str">
        <f t="shared" si="21"/>
        <v>News</v>
      </c>
      <c r="AI114" s="30" t="str">
        <f t="shared" si="35"/>
        <v>OC</v>
      </c>
      <c r="AJ114" s="30" t="str">
        <f t="shared" si="36"/>
        <v>WW</v>
      </c>
      <c r="AK114" s="30" t="str">
        <f t="shared" si="37"/>
        <v>FIN</v>
      </c>
      <c r="AL114" s="30" t="str">
        <f t="shared" si="22"/>
        <v>OI</v>
      </c>
      <c r="AM114" s="30" t="str">
        <f t="shared" si="38"/>
        <v>IB</v>
      </c>
      <c r="AN114" s="30" t="str">
        <f t="shared" si="23"/>
        <v>SI</v>
      </c>
      <c r="AO114" s="30" t="str">
        <f t="shared" si="24"/>
        <v>SS</v>
      </c>
      <c r="AP114" s="45" t="str">
        <f t="shared" si="25"/>
        <v>ROIC</v>
      </c>
      <c r="AQ114" s="30" t="str">
        <f t="shared" si="26"/>
        <v>DR</v>
      </c>
      <c r="AR114" s="46" t="str">
        <f t="shared" si="27"/>
        <v>SOH</v>
      </c>
    </row>
    <row r="115" spans="25:44" x14ac:dyDescent="0.2">
      <c r="Y115" s="30" t="str">
        <f t="shared" si="28"/>
        <v>Twitter</v>
      </c>
      <c r="Z115" s="30" t="str">
        <f t="shared" si="20"/>
        <v>Twitter</v>
      </c>
      <c r="AA115" s="29" t="str">
        <f>HYPERLINK(_xlfn.CONCAT("https://www.sec.gov/edgar/browse/?CIK=",(_xlfn.XLOOKUP(A115,CIK!$A$1:$A$99999,CIK!$B$1:$B$99999,,0))),"SEC")</f>
        <v>SEC</v>
      </c>
      <c r="AB115" s="30" t="str">
        <f t="shared" si="29"/>
        <v>BC</v>
      </c>
      <c r="AC115" s="29" t="e">
        <f t="shared" si="30"/>
        <v>#VALUE!</v>
      </c>
      <c r="AD115" s="30" t="e">
        <f t="shared" si="31"/>
        <v>#VALUE!</v>
      </c>
      <c r="AE115" s="29" t="e">
        <f t="shared" si="32"/>
        <v>#VALUE!</v>
      </c>
      <c r="AF115" s="29" t="e">
        <f t="shared" si="33"/>
        <v>#VALUE!</v>
      </c>
      <c r="AG115" s="29" t="e">
        <f t="shared" si="34"/>
        <v>#VALUE!</v>
      </c>
      <c r="AH115" s="30" t="str">
        <f t="shared" si="21"/>
        <v>News</v>
      </c>
      <c r="AI115" s="30" t="str">
        <f t="shared" si="35"/>
        <v>OC</v>
      </c>
      <c r="AJ115" s="30" t="str">
        <f t="shared" si="36"/>
        <v>WW</v>
      </c>
      <c r="AK115" s="30" t="str">
        <f t="shared" si="37"/>
        <v>FIN</v>
      </c>
      <c r="AL115" s="30" t="str">
        <f t="shared" si="22"/>
        <v>OI</v>
      </c>
      <c r="AM115" s="30" t="str">
        <f t="shared" si="38"/>
        <v>IB</v>
      </c>
      <c r="AN115" s="30" t="str">
        <f t="shared" si="23"/>
        <v>SI</v>
      </c>
      <c r="AO115" s="30" t="str">
        <f t="shared" si="24"/>
        <v>SS</v>
      </c>
      <c r="AP115" s="45" t="str">
        <f t="shared" si="25"/>
        <v>ROIC</v>
      </c>
      <c r="AQ115" s="30" t="str">
        <f t="shared" si="26"/>
        <v>DR</v>
      </c>
      <c r="AR115" s="46" t="str">
        <f t="shared" si="27"/>
        <v>SOH</v>
      </c>
    </row>
    <row r="116" spans="25:44" x14ac:dyDescent="0.2">
      <c r="Y116" s="30" t="str">
        <f t="shared" si="28"/>
        <v>Twitter</v>
      </c>
      <c r="Z116" s="30" t="str">
        <f t="shared" si="20"/>
        <v>Twitter</v>
      </c>
      <c r="AA116" s="29" t="str">
        <f>HYPERLINK(_xlfn.CONCAT("https://www.sec.gov/edgar/browse/?CIK=",(_xlfn.XLOOKUP(A116,CIK!$A$1:$A$99999,CIK!$B$1:$B$99999,,0))),"SEC")</f>
        <v>SEC</v>
      </c>
      <c r="AB116" s="30" t="str">
        <f t="shared" si="29"/>
        <v>BC</v>
      </c>
      <c r="AC116" s="29" t="e">
        <f t="shared" si="30"/>
        <v>#VALUE!</v>
      </c>
      <c r="AD116" s="30" t="e">
        <f t="shared" si="31"/>
        <v>#VALUE!</v>
      </c>
      <c r="AE116" s="29" t="e">
        <f t="shared" si="32"/>
        <v>#VALUE!</v>
      </c>
      <c r="AF116" s="29" t="e">
        <f t="shared" si="33"/>
        <v>#VALUE!</v>
      </c>
      <c r="AG116" s="29" t="e">
        <f t="shared" si="34"/>
        <v>#VALUE!</v>
      </c>
      <c r="AH116" s="30" t="str">
        <f t="shared" si="21"/>
        <v>News</v>
      </c>
      <c r="AI116" s="30" t="str">
        <f t="shared" si="35"/>
        <v>OC</v>
      </c>
      <c r="AJ116" s="30" t="str">
        <f t="shared" si="36"/>
        <v>WW</v>
      </c>
      <c r="AK116" s="30" t="str">
        <f t="shared" si="37"/>
        <v>FIN</v>
      </c>
      <c r="AL116" s="30" t="str">
        <f t="shared" si="22"/>
        <v>OI</v>
      </c>
      <c r="AM116" s="30" t="str">
        <f t="shared" si="38"/>
        <v>IB</v>
      </c>
      <c r="AN116" s="30" t="str">
        <f t="shared" si="23"/>
        <v>SI</v>
      </c>
      <c r="AO116" s="30" t="str">
        <f t="shared" si="24"/>
        <v>SS</v>
      </c>
      <c r="AP116" s="45" t="str">
        <f t="shared" si="25"/>
        <v>ROIC</v>
      </c>
      <c r="AQ116" s="30" t="str">
        <f t="shared" si="26"/>
        <v>DR</v>
      </c>
      <c r="AR116" s="46" t="str">
        <f t="shared" si="27"/>
        <v>SOH</v>
      </c>
    </row>
    <row r="117" spans="25:44" x14ac:dyDescent="0.2">
      <c r="Y117" s="30" t="str">
        <f t="shared" si="28"/>
        <v>Twitter</v>
      </c>
      <c r="Z117" s="30" t="str">
        <f t="shared" si="20"/>
        <v>Twitter</v>
      </c>
      <c r="AA117" s="29" t="str">
        <f>HYPERLINK(_xlfn.CONCAT("https://www.sec.gov/edgar/browse/?CIK=",(_xlfn.XLOOKUP(A117,CIK!$A$1:$A$99999,CIK!$B$1:$B$99999,,0))),"SEC")</f>
        <v>SEC</v>
      </c>
      <c r="AB117" s="30" t="str">
        <f t="shared" si="29"/>
        <v>BC</v>
      </c>
      <c r="AC117" s="29" t="e">
        <f t="shared" si="30"/>
        <v>#VALUE!</v>
      </c>
      <c r="AD117" s="30" t="e">
        <f t="shared" si="31"/>
        <v>#VALUE!</v>
      </c>
      <c r="AE117" s="29" t="e">
        <f t="shared" si="32"/>
        <v>#VALUE!</v>
      </c>
      <c r="AF117" s="29" t="e">
        <f t="shared" si="33"/>
        <v>#VALUE!</v>
      </c>
      <c r="AG117" s="29" t="e">
        <f t="shared" si="34"/>
        <v>#VALUE!</v>
      </c>
      <c r="AH117" s="30" t="str">
        <f t="shared" si="21"/>
        <v>News</v>
      </c>
      <c r="AI117" s="30" t="str">
        <f t="shared" si="35"/>
        <v>OC</v>
      </c>
      <c r="AJ117" s="30" t="str">
        <f t="shared" si="36"/>
        <v>WW</v>
      </c>
      <c r="AK117" s="30" t="str">
        <f t="shared" si="37"/>
        <v>FIN</v>
      </c>
      <c r="AL117" s="30" t="str">
        <f t="shared" si="22"/>
        <v>OI</v>
      </c>
      <c r="AM117" s="30" t="str">
        <f t="shared" si="38"/>
        <v>IB</v>
      </c>
      <c r="AN117" s="30" t="str">
        <f t="shared" si="23"/>
        <v>SI</v>
      </c>
      <c r="AO117" s="30" t="str">
        <f t="shared" si="24"/>
        <v>SS</v>
      </c>
      <c r="AP117" s="45" t="str">
        <f t="shared" si="25"/>
        <v>ROIC</v>
      </c>
      <c r="AQ117" s="30" t="str">
        <f t="shared" si="26"/>
        <v>DR</v>
      </c>
      <c r="AR117" s="46" t="str">
        <f t="shared" si="27"/>
        <v>SOH</v>
      </c>
    </row>
    <row r="118" spans="25:44" x14ac:dyDescent="0.2">
      <c r="Y118" s="30" t="str">
        <f t="shared" si="28"/>
        <v>Twitter</v>
      </c>
      <c r="Z118" s="30" t="str">
        <f t="shared" si="20"/>
        <v>Twitter</v>
      </c>
      <c r="AA118" s="29" t="str">
        <f>HYPERLINK(_xlfn.CONCAT("https://www.sec.gov/edgar/browse/?CIK=",(_xlfn.XLOOKUP(A118,CIK!$A$1:$A$99999,CIK!$B$1:$B$99999,,0))),"SEC")</f>
        <v>SEC</v>
      </c>
      <c r="AB118" s="30" t="str">
        <f t="shared" si="29"/>
        <v>BC</v>
      </c>
      <c r="AC118" s="29" t="e">
        <f t="shared" si="30"/>
        <v>#VALUE!</v>
      </c>
      <c r="AD118" s="30" t="e">
        <f t="shared" si="31"/>
        <v>#VALUE!</v>
      </c>
      <c r="AE118" s="29" t="e">
        <f t="shared" si="32"/>
        <v>#VALUE!</v>
      </c>
      <c r="AF118" s="29" t="e">
        <f t="shared" si="33"/>
        <v>#VALUE!</v>
      </c>
      <c r="AG118" s="29" t="e">
        <f t="shared" si="34"/>
        <v>#VALUE!</v>
      </c>
      <c r="AH118" s="30" t="str">
        <f t="shared" si="21"/>
        <v>News</v>
      </c>
      <c r="AI118" s="30" t="str">
        <f t="shared" si="35"/>
        <v>OC</v>
      </c>
      <c r="AJ118" s="30" t="str">
        <f t="shared" si="36"/>
        <v>WW</v>
      </c>
      <c r="AK118" s="30" t="str">
        <f t="shared" si="37"/>
        <v>FIN</v>
      </c>
      <c r="AL118" s="30" t="str">
        <f t="shared" si="22"/>
        <v>OI</v>
      </c>
      <c r="AM118" s="30" t="str">
        <f t="shared" si="38"/>
        <v>IB</v>
      </c>
      <c r="AN118" s="30" t="str">
        <f t="shared" si="23"/>
        <v>SI</v>
      </c>
      <c r="AO118" s="30" t="str">
        <f t="shared" si="24"/>
        <v>SS</v>
      </c>
      <c r="AP118" s="45" t="str">
        <f t="shared" si="25"/>
        <v>ROIC</v>
      </c>
      <c r="AQ118" s="30" t="str">
        <f t="shared" si="26"/>
        <v>DR</v>
      </c>
      <c r="AR118" s="46" t="str">
        <f t="shared" si="27"/>
        <v>SOH</v>
      </c>
    </row>
    <row r="119" spans="25:44" x14ac:dyDescent="0.2">
      <c r="Y119" s="30" t="str">
        <f t="shared" si="28"/>
        <v>Twitter</v>
      </c>
      <c r="Z119" s="30" t="str">
        <f t="shared" si="20"/>
        <v>Twitter</v>
      </c>
      <c r="AA119" s="29" t="str">
        <f>HYPERLINK(_xlfn.CONCAT("https://www.sec.gov/edgar/browse/?CIK=",(_xlfn.XLOOKUP(A119,CIK!$A$1:$A$99999,CIK!$B$1:$B$99999,,0))),"SEC")</f>
        <v>SEC</v>
      </c>
      <c r="AB119" s="30" t="str">
        <f t="shared" si="29"/>
        <v>BC</v>
      </c>
      <c r="AC119" s="29" t="e">
        <f t="shared" si="30"/>
        <v>#VALUE!</v>
      </c>
      <c r="AD119" s="30" t="e">
        <f t="shared" si="31"/>
        <v>#VALUE!</v>
      </c>
      <c r="AE119" s="29" t="e">
        <f t="shared" si="32"/>
        <v>#VALUE!</v>
      </c>
      <c r="AF119" s="29" t="e">
        <f t="shared" si="33"/>
        <v>#VALUE!</v>
      </c>
      <c r="AG119" s="29" t="e">
        <f t="shared" si="34"/>
        <v>#VALUE!</v>
      </c>
      <c r="AH119" s="30" t="str">
        <f t="shared" si="21"/>
        <v>News</v>
      </c>
      <c r="AI119" s="30" t="str">
        <f t="shared" si="35"/>
        <v>OC</v>
      </c>
      <c r="AJ119" s="30" t="str">
        <f t="shared" si="36"/>
        <v>WW</v>
      </c>
      <c r="AK119" s="30" t="str">
        <f t="shared" si="37"/>
        <v>FIN</v>
      </c>
      <c r="AL119" s="30" t="str">
        <f t="shared" si="22"/>
        <v>OI</v>
      </c>
      <c r="AM119" s="30" t="str">
        <f t="shared" si="38"/>
        <v>IB</v>
      </c>
      <c r="AN119" s="30" t="str">
        <f t="shared" si="23"/>
        <v>SI</v>
      </c>
      <c r="AO119" s="30" t="str">
        <f t="shared" si="24"/>
        <v>SS</v>
      </c>
      <c r="AP119" s="45" t="str">
        <f t="shared" si="25"/>
        <v>ROIC</v>
      </c>
      <c r="AQ119" s="30" t="str">
        <f t="shared" si="26"/>
        <v>DR</v>
      </c>
      <c r="AR119" s="46" t="str">
        <f t="shared" si="27"/>
        <v>SOH</v>
      </c>
    </row>
    <row r="120" spans="25:44" x14ac:dyDescent="0.2">
      <c r="Y120" s="30" t="str">
        <f t="shared" si="28"/>
        <v>Twitter</v>
      </c>
      <c r="Z120" s="30" t="str">
        <f t="shared" si="20"/>
        <v>Twitter</v>
      </c>
      <c r="AA120" s="29" t="str">
        <f>HYPERLINK(_xlfn.CONCAT("https://www.sec.gov/edgar/browse/?CIK=",(_xlfn.XLOOKUP(A120,CIK!$A$1:$A$99999,CIK!$B$1:$B$99999,,0))),"SEC")</f>
        <v>SEC</v>
      </c>
      <c r="AB120" s="30" t="str">
        <f t="shared" si="29"/>
        <v>BC</v>
      </c>
      <c r="AC120" s="29" t="e">
        <f t="shared" si="30"/>
        <v>#VALUE!</v>
      </c>
      <c r="AD120" s="30" t="e">
        <f t="shared" si="31"/>
        <v>#VALUE!</v>
      </c>
      <c r="AE120" s="29" t="e">
        <f t="shared" si="32"/>
        <v>#VALUE!</v>
      </c>
      <c r="AF120" s="29" t="e">
        <f t="shared" si="33"/>
        <v>#VALUE!</v>
      </c>
      <c r="AG120" s="29" t="e">
        <f t="shared" si="34"/>
        <v>#VALUE!</v>
      </c>
      <c r="AH120" s="30" t="str">
        <f t="shared" si="21"/>
        <v>News</v>
      </c>
      <c r="AI120" s="30" t="str">
        <f t="shared" si="35"/>
        <v>OC</v>
      </c>
      <c r="AJ120" s="30" t="str">
        <f t="shared" si="36"/>
        <v>WW</v>
      </c>
      <c r="AK120" s="30" t="str">
        <f t="shared" si="37"/>
        <v>FIN</v>
      </c>
      <c r="AL120" s="30" t="str">
        <f t="shared" si="22"/>
        <v>OI</v>
      </c>
      <c r="AM120" s="30" t="str">
        <f t="shared" si="38"/>
        <v>IB</v>
      </c>
      <c r="AN120" s="30" t="str">
        <f t="shared" si="23"/>
        <v>SI</v>
      </c>
      <c r="AO120" s="30" t="str">
        <f t="shared" si="24"/>
        <v>SS</v>
      </c>
      <c r="AP120" s="45" t="str">
        <f t="shared" si="25"/>
        <v>ROIC</v>
      </c>
      <c r="AQ120" s="30" t="str">
        <f t="shared" si="26"/>
        <v>DR</v>
      </c>
      <c r="AR120" s="46" t="str">
        <f t="shared" si="27"/>
        <v>SOH</v>
      </c>
    </row>
    <row r="121" spans="25:44" x14ac:dyDescent="0.2">
      <c r="Y121" s="30" t="str">
        <f t="shared" si="28"/>
        <v>Twitter</v>
      </c>
      <c r="Z121" s="30" t="str">
        <f t="shared" si="20"/>
        <v>Twitter</v>
      </c>
      <c r="AA121" s="29" t="str">
        <f>HYPERLINK(_xlfn.CONCAT("https://www.sec.gov/edgar/browse/?CIK=",(_xlfn.XLOOKUP(A121,CIK!$A$1:$A$99999,CIK!$B$1:$B$99999,,0))),"SEC")</f>
        <v>SEC</v>
      </c>
      <c r="AB121" s="30" t="str">
        <f t="shared" si="29"/>
        <v>BC</v>
      </c>
      <c r="AC121" s="29" t="e">
        <f t="shared" si="30"/>
        <v>#VALUE!</v>
      </c>
      <c r="AD121" s="30" t="e">
        <f t="shared" si="31"/>
        <v>#VALUE!</v>
      </c>
      <c r="AE121" s="29" t="e">
        <f t="shared" si="32"/>
        <v>#VALUE!</v>
      </c>
      <c r="AF121" s="29" t="e">
        <f t="shared" si="33"/>
        <v>#VALUE!</v>
      </c>
      <c r="AG121" s="29" t="e">
        <f t="shared" si="34"/>
        <v>#VALUE!</v>
      </c>
      <c r="AH121" s="30" t="str">
        <f t="shared" si="21"/>
        <v>News</v>
      </c>
      <c r="AI121" s="30" t="str">
        <f t="shared" si="35"/>
        <v>OC</v>
      </c>
      <c r="AJ121" s="30" t="str">
        <f t="shared" si="36"/>
        <v>WW</v>
      </c>
      <c r="AK121" s="30" t="str">
        <f t="shared" si="37"/>
        <v>FIN</v>
      </c>
      <c r="AL121" s="30" t="str">
        <f t="shared" si="22"/>
        <v>OI</v>
      </c>
      <c r="AM121" s="30" t="str">
        <f t="shared" si="38"/>
        <v>IB</v>
      </c>
      <c r="AN121" s="30" t="str">
        <f t="shared" si="23"/>
        <v>SI</v>
      </c>
      <c r="AO121" s="30" t="str">
        <f t="shared" si="24"/>
        <v>SS</v>
      </c>
      <c r="AP121" s="45" t="str">
        <f t="shared" si="25"/>
        <v>ROIC</v>
      </c>
      <c r="AQ121" s="30" t="str">
        <f t="shared" si="26"/>
        <v>DR</v>
      </c>
      <c r="AR121" s="46" t="str">
        <f t="shared" si="27"/>
        <v>SOH</v>
      </c>
    </row>
    <row r="122" spans="25:44" x14ac:dyDescent="0.2">
      <c r="Y122" s="30" t="str">
        <f t="shared" si="28"/>
        <v>Twitter</v>
      </c>
      <c r="Z122" s="30" t="str">
        <f t="shared" si="20"/>
        <v>Twitter</v>
      </c>
      <c r="AA122" s="29" t="str">
        <f>HYPERLINK(_xlfn.CONCAT("https://www.sec.gov/edgar/browse/?CIK=",(_xlfn.XLOOKUP(A122,CIK!$A$1:$A$99999,CIK!$B$1:$B$99999,,0))),"SEC")</f>
        <v>SEC</v>
      </c>
      <c r="AB122" s="30" t="str">
        <f t="shared" si="29"/>
        <v>BC</v>
      </c>
      <c r="AC122" s="29" t="e">
        <f t="shared" si="30"/>
        <v>#VALUE!</v>
      </c>
      <c r="AD122" s="30" t="e">
        <f t="shared" si="31"/>
        <v>#VALUE!</v>
      </c>
      <c r="AE122" s="29" t="e">
        <f t="shared" si="32"/>
        <v>#VALUE!</v>
      </c>
      <c r="AF122" s="29" t="e">
        <f t="shared" si="33"/>
        <v>#VALUE!</v>
      </c>
      <c r="AG122" s="29" t="e">
        <f t="shared" si="34"/>
        <v>#VALUE!</v>
      </c>
      <c r="AH122" s="30" t="str">
        <f t="shared" si="21"/>
        <v>News</v>
      </c>
      <c r="AI122" s="30" t="str">
        <f t="shared" si="35"/>
        <v>OC</v>
      </c>
      <c r="AJ122" s="30" t="str">
        <f t="shared" si="36"/>
        <v>WW</v>
      </c>
      <c r="AK122" s="30" t="str">
        <f t="shared" si="37"/>
        <v>FIN</v>
      </c>
      <c r="AL122" s="30" t="str">
        <f t="shared" si="22"/>
        <v>OI</v>
      </c>
      <c r="AM122" s="30" t="str">
        <f t="shared" si="38"/>
        <v>IB</v>
      </c>
      <c r="AN122" s="30" t="str">
        <f t="shared" si="23"/>
        <v>SI</v>
      </c>
      <c r="AO122" s="30" t="str">
        <f t="shared" si="24"/>
        <v>SS</v>
      </c>
      <c r="AP122" s="45" t="str">
        <f t="shared" si="25"/>
        <v>ROIC</v>
      </c>
      <c r="AQ122" s="30" t="str">
        <f t="shared" si="26"/>
        <v>DR</v>
      </c>
      <c r="AR122" s="46" t="str">
        <f t="shared" si="27"/>
        <v>SOH</v>
      </c>
    </row>
    <row r="123" spans="25:44" x14ac:dyDescent="0.2">
      <c r="Y123" s="30" t="str">
        <f t="shared" si="28"/>
        <v>Twitter</v>
      </c>
      <c r="Z123" s="30" t="str">
        <f t="shared" si="20"/>
        <v>Twitter</v>
      </c>
      <c r="AA123" s="29" t="str">
        <f>HYPERLINK(_xlfn.CONCAT("https://www.sec.gov/edgar/browse/?CIK=",(_xlfn.XLOOKUP(A123,CIK!$A$1:$A$99999,CIK!$B$1:$B$99999,,0))),"SEC")</f>
        <v>SEC</v>
      </c>
      <c r="AB123" s="30" t="str">
        <f t="shared" si="29"/>
        <v>BC</v>
      </c>
      <c r="AC123" s="29" t="e">
        <f t="shared" si="30"/>
        <v>#VALUE!</v>
      </c>
      <c r="AD123" s="30" t="e">
        <f t="shared" si="31"/>
        <v>#VALUE!</v>
      </c>
      <c r="AE123" s="29" t="e">
        <f t="shared" si="32"/>
        <v>#VALUE!</v>
      </c>
      <c r="AF123" s="29" t="e">
        <f t="shared" si="33"/>
        <v>#VALUE!</v>
      </c>
      <c r="AG123" s="29" t="e">
        <f t="shared" si="34"/>
        <v>#VALUE!</v>
      </c>
      <c r="AH123" s="30" t="str">
        <f t="shared" si="21"/>
        <v>News</v>
      </c>
      <c r="AI123" s="30" t="str">
        <f t="shared" si="35"/>
        <v>OC</v>
      </c>
      <c r="AJ123" s="30" t="str">
        <f t="shared" si="36"/>
        <v>WW</v>
      </c>
      <c r="AK123" s="30" t="str">
        <f t="shared" si="37"/>
        <v>FIN</v>
      </c>
      <c r="AL123" s="30" t="str">
        <f t="shared" si="22"/>
        <v>OI</v>
      </c>
      <c r="AM123" s="30" t="str">
        <f t="shared" si="38"/>
        <v>IB</v>
      </c>
      <c r="AN123" s="30" t="str">
        <f t="shared" si="23"/>
        <v>SI</v>
      </c>
      <c r="AO123" s="30" t="str">
        <f t="shared" si="24"/>
        <v>SS</v>
      </c>
      <c r="AP123" s="45" t="str">
        <f t="shared" si="25"/>
        <v>ROIC</v>
      </c>
      <c r="AQ123" s="30" t="str">
        <f t="shared" si="26"/>
        <v>DR</v>
      </c>
      <c r="AR123" s="46" t="str">
        <f t="shared" si="27"/>
        <v>SOH</v>
      </c>
    </row>
    <row r="124" spans="25:44" x14ac:dyDescent="0.2">
      <c r="Y124" s="30" t="str">
        <f t="shared" si="28"/>
        <v>Twitter</v>
      </c>
      <c r="Z124" s="30" t="str">
        <f t="shared" si="20"/>
        <v>Twitter</v>
      </c>
      <c r="AA124" s="29" t="str">
        <f>HYPERLINK(_xlfn.CONCAT("https://www.sec.gov/edgar/browse/?CIK=",(_xlfn.XLOOKUP(A124,CIK!$A$1:$A$99999,CIK!$B$1:$B$99999,,0))),"SEC")</f>
        <v>SEC</v>
      </c>
      <c r="AB124" s="30" t="str">
        <f t="shared" si="29"/>
        <v>BC</v>
      </c>
      <c r="AC124" s="29" t="e">
        <f t="shared" si="30"/>
        <v>#VALUE!</v>
      </c>
      <c r="AD124" s="30" t="e">
        <f t="shared" si="31"/>
        <v>#VALUE!</v>
      </c>
      <c r="AE124" s="29" t="e">
        <f t="shared" si="32"/>
        <v>#VALUE!</v>
      </c>
      <c r="AF124" s="29" t="e">
        <f t="shared" si="33"/>
        <v>#VALUE!</v>
      </c>
      <c r="AG124" s="29" t="e">
        <f t="shared" si="34"/>
        <v>#VALUE!</v>
      </c>
      <c r="AH124" s="30" t="str">
        <f t="shared" si="21"/>
        <v>News</v>
      </c>
      <c r="AI124" s="30" t="str">
        <f t="shared" si="35"/>
        <v>OC</v>
      </c>
      <c r="AJ124" s="30" t="str">
        <f t="shared" si="36"/>
        <v>WW</v>
      </c>
      <c r="AK124" s="30" t="str">
        <f t="shared" si="37"/>
        <v>FIN</v>
      </c>
      <c r="AL124" s="30" t="str">
        <f t="shared" si="22"/>
        <v>OI</v>
      </c>
      <c r="AM124" s="30" t="str">
        <f t="shared" si="38"/>
        <v>IB</v>
      </c>
      <c r="AN124" s="30" t="str">
        <f t="shared" si="23"/>
        <v>SI</v>
      </c>
      <c r="AO124" s="30" t="str">
        <f t="shared" si="24"/>
        <v>SS</v>
      </c>
      <c r="AP124" s="45" t="str">
        <f t="shared" si="25"/>
        <v>ROIC</v>
      </c>
      <c r="AQ124" s="30" t="str">
        <f t="shared" si="26"/>
        <v>DR</v>
      </c>
      <c r="AR124" s="46" t="str">
        <f t="shared" si="27"/>
        <v>SOH</v>
      </c>
    </row>
    <row r="125" spans="25:44" x14ac:dyDescent="0.2">
      <c r="Y125" s="30" t="str">
        <f t="shared" si="28"/>
        <v>Twitter</v>
      </c>
      <c r="Z125" s="30" t="str">
        <f t="shared" si="20"/>
        <v>Twitter</v>
      </c>
      <c r="AA125" s="29" t="str">
        <f>HYPERLINK(_xlfn.CONCAT("https://www.sec.gov/edgar/browse/?CIK=",(_xlfn.XLOOKUP(A125,CIK!$A$1:$A$99999,CIK!$B$1:$B$99999,,0))),"SEC")</f>
        <v>SEC</v>
      </c>
      <c r="AB125" s="30" t="str">
        <f t="shared" si="29"/>
        <v>BC</v>
      </c>
      <c r="AC125" s="29" t="e">
        <f t="shared" si="30"/>
        <v>#VALUE!</v>
      </c>
      <c r="AD125" s="30" t="e">
        <f t="shared" si="31"/>
        <v>#VALUE!</v>
      </c>
      <c r="AE125" s="29" t="e">
        <f t="shared" si="32"/>
        <v>#VALUE!</v>
      </c>
      <c r="AF125" s="29" t="e">
        <f t="shared" si="33"/>
        <v>#VALUE!</v>
      </c>
      <c r="AG125" s="29" t="e">
        <f t="shared" si="34"/>
        <v>#VALUE!</v>
      </c>
      <c r="AH125" s="30" t="str">
        <f t="shared" si="21"/>
        <v>News</v>
      </c>
      <c r="AI125" s="30" t="str">
        <f t="shared" si="35"/>
        <v>OC</v>
      </c>
      <c r="AJ125" s="30" t="str">
        <f t="shared" si="36"/>
        <v>WW</v>
      </c>
      <c r="AK125" s="30" t="str">
        <f t="shared" si="37"/>
        <v>FIN</v>
      </c>
      <c r="AL125" s="30" t="str">
        <f t="shared" si="22"/>
        <v>OI</v>
      </c>
      <c r="AM125" s="30" t="str">
        <f t="shared" si="38"/>
        <v>IB</v>
      </c>
      <c r="AN125" s="30" t="str">
        <f t="shared" si="23"/>
        <v>SI</v>
      </c>
      <c r="AO125" s="30" t="str">
        <f t="shared" si="24"/>
        <v>SS</v>
      </c>
      <c r="AP125" s="45" t="str">
        <f t="shared" si="25"/>
        <v>ROIC</v>
      </c>
      <c r="AQ125" s="30" t="str">
        <f t="shared" si="26"/>
        <v>DR</v>
      </c>
      <c r="AR125" s="46" t="str">
        <f t="shared" si="27"/>
        <v>SOH</v>
      </c>
    </row>
    <row r="126" spans="25:44" x14ac:dyDescent="0.2">
      <c r="Y126" s="30" t="str">
        <f t="shared" si="28"/>
        <v>Twitter</v>
      </c>
      <c r="Z126" s="30" t="str">
        <f t="shared" si="20"/>
        <v>Twitter</v>
      </c>
      <c r="AA126" s="29" t="str">
        <f>HYPERLINK(_xlfn.CONCAT("https://www.sec.gov/edgar/browse/?CIK=",(_xlfn.XLOOKUP(A126,CIK!$A$1:$A$99999,CIK!$B$1:$B$99999,,0))),"SEC")</f>
        <v>SEC</v>
      </c>
      <c r="AB126" s="30" t="str">
        <f t="shared" si="29"/>
        <v>BC</v>
      </c>
      <c r="AC126" s="29" t="e">
        <f t="shared" si="30"/>
        <v>#VALUE!</v>
      </c>
      <c r="AD126" s="30" t="e">
        <f t="shared" si="31"/>
        <v>#VALUE!</v>
      </c>
      <c r="AE126" s="29" t="e">
        <f t="shared" si="32"/>
        <v>#VALUE!</v>
      </c>
      <c r="AF126" s="29" t="e">
        <f t="shared" si="33"/>
        <v>#VALUE!</v>
      </c>
      <c r="AG126" s="29" t="e">
        <f t="shared" si="34"/>
        <v>#VALUE!</v>
      </c>
      <c r="AH126" s="30" t="str">
        <f t="shared" si="21"/>
        <v>News</v>
      </c>
      <c r="AI126" s="30" t="str">
        <f t="shared" si="35"/>
        <v>OC</v>
      </c>
      <c r="AJ126" s="30" t="str">
        <f t="shared" si="36"/>
        <v>WW</v>
      </c>
      <c r="AK126" s="30" t="str">
        <f t="shared" si="37"/>
        <v>FIN</v>
      </c>
      <c r="AL126" s="30" t="str">
        <f t="shared" si="22"/>
        <v>OI</v>
      </c>
      <c r="AM126" s="30" t="str">
        <f t="shared" si="38"/>
        <v>IB</v>
      </c>
      <c r="AN126" s="30" t="str">
        <f t="shared" si="23"/>
        <v>SI</v>
      </c>
      <c r="AO126" s="30" t="str">
        <f t="shared" si="24"/>
        <v>SS</v>
      </c>
      <c r="AP126" s="45" t="str">
        <f t="shared" si="25"/>
        <v>ROIC</v>
      </c>
      <c r="AQ126" s="30" t="str">
        <f t="shared" si="26"/>
        <v>DR</v>
      </c>
      <c r="AR126" s="46" t="str">
        <f t="shared" si="27"/>
        <v>SOH</v>
      </c>
    </row>
    <row r="127" spans="25:44" x14ac:dyDescent="0.2">
      <c r="Y127" s="30" t="str">
        <f t="shared" si="28"/>
        <v>Twitter</v>
      </c>
      <c r="Z127" s="30" t="str">
        <f t="shared" si="20"/>
        <v>Twitter</v>
      </c>
      <c r="AA127" s="29" t="str">
        <f>HYPERLINK(_xlfn.CONCAT("https://www.sec.gov/edgar/browse/?CIK=",(_xlfn.XLOOKUP(A127,CIK!$A$1:$A$99999,CIK!$B$1:$B$99999,,0))),"SEC")</f>
        <v>SEC</v>
      </c>
      <c r="AB127" s="30" t="str">
        <f t="shared" si="29"/>
        <v>BC</v>
      </c>
      <c r="AC127" s="29" t="e">
        <f t="shared" si="30"/>
        <v>#VALUE!</v>
      </c>
      <c r="AD127" s="30" t="e">
        <f t="shared" si="31"/>
        <v>#VALUE!</v>
      </c>
      <c r="AE127" s="29" t="e">
        <f t="shared" si="32"/>
        <v>#VALUE!</v>
      </c>
      <c r="AF127" s="29" t="e">
        <f t="shared" si="33"/>
        <v>#VALUE!</v>
      </c>
      <c r="AG127" s="29" t="e">
        <f t="shared" si="34"/>
        <v>#VALUE!</v>
      </c>
      <c r="AH127" s="30" t="str">
        <f t="shared" si="21"/>
        <v>News</v>
      </c>
      <c r="AI127" s="30" t="str">
        <f t="shared" si="35"/>
        <v>OC</v>
      </c>
      <c r="AJ127" s="30" t="str">
        <f t="shared" si="36"/>
        <v>WW</v>
      </c>
      <c r="AK127" s="30" t="str">
        <f t="shared" si="37"/>
        <v>FIN</v>
      </c>
      <c r="AL127" s="30" t="str">
        <f t="shared" si="22"/>
        <v>OI</v>
      </c>
      <c r="AM127" s="30" t="str">
        <f t="shared" si="38"/>
        <v>IB</v>
      </c>
      <c r="AN127" s="30" t="str">
        <f t="shared" si="23"/>
        <v>SI</v>
      </c>
      <c r="AO127" s="30" t="str">
        <f t="shared" si="24"/>
        <v>SS</v>
      </c>
      <c r="AP127" s="45" t="str">
        <f t="shared" si="25"/>
        <v>ROIC</v>
      </c>
      <c r="AQ127" s="30" t="str">
        <f t="shared" si="26"/>
        <v>DR</v>
      </c>
      <c r="AR127" s="46" t="str">
        <f t="shared" si="27"/>
        <v>SOH</v>
      </c>
    </row>
    <row r="128" spans="25:44" x14ac:dyDescent="0.2">
      <c r="Y128" s="30" t="str">
        <f t="shared" si="28"/>
        <v>Twitter</v>
      </c>
      <c r="Z128" s="30" t="str">
        <f t="shared" si="20"/>
        <v>Twitter</v>
      </c>
      <c r="AA128" s="29" t="str">
        <f>HYPERLINK(_xlfn.CONCAT("https://www.sec.gov/edgar/browse/?CIK=",(_xlfn.XLOOKUP(A128,CIK!$A$1:$A$99999,CIK!$B$1:$B$99999,,0))),"SEC")</f>
        <v>SEC</v>
      </c>
      <c r="AB128" s="30" t="str">
        <f t="shared" si="29"/>
        <v>BC</v>
      </c>
      <c r="AC128" s="29" t="e">
        <f t="shared" si="30"/>
        <v>#VALUE!</v>
      </c>
      <c r="AD128" s="30" t="e">
        <f t="shared" si="31"/>
        <v>#VALUE!</v>
      </c>
      <c r="AE128" s="29" t="e">
        <f t="shared" si="32"/>
        <v>#VALUE!</v>
      </c>
      <c r="AF128" s="29" t="e">
        <f t="shared" si="33"/>
        <v>#VALUE!</v>
      </c>
      <c r="AG128" s="29" t="e">
        <f t="shared" si="34"/>
        <v>#VALUE!</v>
      </c>
      <c r="AH128" s="30" t="str">
        <f t="shared" si="21"/>
        <v>News</v>
      </c>
      <c r="AI128" s="30" t="str">
        <f t="shared" si="35"/>
        <v>OC</v>
      </c>
      <c r="AJ128" s="30" t="str">
        <f t="shared" si="36"/>
        <v>WW</v>
      </c>
      <c r="AK128" s="30" t="str">
        <f t="shared" si="37"/>
        <v>FIN</v>
      </c>
      <c r="AL128" s="30" t="str">
        <f t="shared" si="22"/>
        <v>OI</v>
      </c>
      <c r="AM128" s="30" t="str">
        <f t="shared" si="38"/>
        <v>IB</v>
      </c>
      <c r="AN128" s="30" t="str">
        <f t="shared" si="23"/>
        <v>SI</v>
      </c>
      <c r="AO128" s="30" t="str">
        <f t="shared" si="24"/>
        <v>SS</v>
      </c>
      <c r="AP128" s="45" t="str">
        <f t="shared" si="25"/>
        <v>ROIC</v>
      </c>
      <c r="AQ128" s="30" t="str">
        <f t="shared" si="26"/>
        <v>DR</v>
      </c>
      <c r="AR128" s="46" t="str">
        <f t="shared" si="27"/>
        <v>SOH</v>
      </c>
    </row>
    <row r="129" spans="25:44" x14ac:dyDescent="0.2">
      <c r="Y129" s="30" t="str">
        <f t="shared" si="28"/>
        <v>Twitter</v>
      </c>
      <c r="Z129" s="30" t="str">
        <f t="shared" si="20"/>
        <v>Twitter</v>
      </c>
      <c r="AA129" s="29" t="str">
        <f>HYPERLINK(_xlfn.CONCAT("https://www.sec.gov/edgar/browse/?CIK=",(_xlfn.XLOOKUP(A129,CIK!$A$1:$A$99999,CIK!$B$1:$B$99999,,0))),"SEC")</f>
        <v>SEC</v>
      </c>
      <c r="AB129" s="30" t="str">
        <f t="shared" si="29"/>
        <v>BC</v>
      </c>
      <c r="AC129" s="29" t="e">
        <f t="shared" si="30"/>
        <v>#VALUE!</v>
      </c>
      <c r="AD129" s="30" t="e">
        <f t="shared" si="31"/>
        <v>#VALUE!</v>
      </c>
      <c r="AE129" s="29" t="e">
        <f t="shared" si="32"/>
        <v>#VALUE!</v>
      </c>
      <c r="AF129" s="29" t="e">
        <f t="shared" si="33"/>
        <v>#VALUE!</v>
      </c>
      <c r="AG129" s="29" t="e">
        <f t="shared" si="34"/>
        <v>#VALUE!</v>
      </c>
      <c r="AH129" s="30" t="str">
        <f t="shared" si="21"/>
        <v>News</v>
      </c>
      <c r="AI129" s="30" t="str">
        <f t="shared" si="35"/>
        <v>OC</v>
      </c>
      <c r="AJ129" s="30" t="str">
        <f t="shared" si="36"/>
        <v>WW</v>
      </c>
      <c r="AK129" s="30" t="str">
        <f t="shared" si="37"/>
        <v>FIN</v>
      </c>
      <c r="AL129" s="30" t="str">
        <f t="shared" si="22"/>
        <v>OI</v>
      </c>
      <c r="AM129" s="30" t="str">
        <f t="shared" si="38"/>
        <v>IB</v>
      </c>
      <c r="AN129" s="30" t="str">
        <f t="shared" si="23"/>
        <v>SI</v>
      </c>
      <c r="AO129" s="30" t="str">
        <f t="shared" si="24"/>
        <v>SS</v>
      </c>
      <c r="AP129" s="45" t="str">
        <f t="shared" si="25"/>
        <v>ROIC</v>
      </c>
      <c r="AQ129" s="30" t="str">
        <f t="shared" si="26"/>
        <v>DR</v>
      </c>
      <c r="AR129" s="46" t="str">
        <f t="shared" si="27"/>
        <v>SOH</v>
      </c>
    </row>
    <row r="130" spans="25:44" x14ac:dyDescent="0.2">
      <c r="Y130" s="30" t="str">
        <f t="shared" si="28"/>
        <v>Twitter</v>
      </c>
      <c r="Z130" s="30" t="str">
        <f t="shared" ref="Z130:Z193" si="39">HYPERLINK(_xlfn.CONCAT("https://twitter.com/search?q=%24",A130,"%20-%22discord.gg%22%20-%22database%22%20-%22chat%22%20-%22ultraalgo%22%20-%22signal%22%20-%22discord%22%20-%22chatroom%22%20-%22influencer%22%20-%22discord.io%22&amp;src=typed_query&amp;f=live"),"Twitter")</f>
        <v>Twitter</v>
      </c>
      <c r="AA130" s="29" t="str">
        <f>HYPERLINK(_xlfn.CONCAT("https://www.sec.gov/edgar/browse/?CIK=",(_xlfn.XLOOKUP(A130,CIK!$A$1:$A$99999,CIK!$B$1:$B$99999,,0))),"SEC")</f>
        <v>SEC</v>
      </c>
      <c r="AB130" s="30" t="str">
        <f t="shared" si="29"/>
        <v>BC</v>
      </c>
      <c r="AC130" s="29" t="e">
        <f t="shared" si="30"/>
        <v>#VALUE!</v>
      </c>
      <c r="AD130" s="30" t="e">
        <f t="shared" si="31"/>
        <v>#VALUE!</v>
      </c>
      <c r="AE130" s="29" t="e">
        <f t="shared" si="32"/>
        <v>#VALUE!</v>
      </c>
      <c r="AF130" s="29" t="e">
        <f t="shared" si="33"/>
        <v>#VALUE!</v>
      </c>
      <c r="AG130" s="29" t="e">
        <f t="shared" si="34"/>
        <v>#VALUE!</v>
      </c>
      <c r="AH130" s="30" t="str">
        <f t="shared" ref="AH130:AH193" si="40">HYPERLINK(_xlfn.CONCAT("https://news.google.com/search?q=",B130),"News")</f>
        <v>News</v>
      </c>
      <c r="AI130" s="30" t="str">
        <f t="shared" si="35"/>
        <v>OC</v>
      </c>
      <c r="AJ130" s="30" t="str">
        <f t="shared" si="36"/>
        <v>WW</v>
      </c>
      <c r="AK130" s="30" t="str">
        <f t="shared" si="37"/>
        <v>FIN</v>
      </c>
      <c r="AL130" s="30" t="str">
        <f t="shared" ref="AL130:AL193" si="41">HYPERLINK(_xlfn.CONCAT("http://openinsider.com/search?q=",A130),"OI")</f>
        <v>OI</v>
      </c>
      <c r="AM130" s="30" t="str">
        <f t="shared" si="38"/>
        <v>IB</v>
      </c>
      <c r="AN130" s="30" t="str">
        <f t="shared" ref="AN130:AN193" si="42">HYPERLINK(_xlfn.CONCAT("https://www.nasdaq.com/market-activity/stocks/",A130,"/short-interest"),"SI")</f>
        <v>SI</v>
      </c>
      <c r="AO130" s="30" t="str">
        <f t="shared" ref="AO130:AO193" si="43">HYPERLINK(_xlfn.CONCAT("https://shortsqueeze.com/?symbol=",A130),"SS")</f>
        <v>SS</v>
      </c>
      <c r="AP130" s="45" t="str">
        <f t="shared" ref="AP130:AP193" si="44">HYPERLINK(_xlfn.CONCAT("https://roic.ai/company/",A130),"ROIC")</f>
        <v>ROIC</v>
      </c>
      <c r="AQ130" s="30" t="str">
        <f t="shared" ref="AQ130:AQ193" si="45">HYPERLINK(_xlfn.CONCAT("https://www.dataroma.com/m/stock.php?sym=",A130),"DR")</f>
        <v>DR</v>
      </c>
      <c r="AR130" s="46" t="str">
        <f t="shared" ref="AR130:AR193" si="46">HYPERLINK(_xlfn.CONCAT("https://www.sharesoutstandinghistory.com/?symbol=",A130),"SOH")</f>
        <v>SOH</v>
      </c>
    </row>
    <row r="131" spans="25:44" x14ac:dyDescent="0.2">
      <c r="Y131" s="30" t="str">
        <f t="shared" ref="Y131:Y194" si="47">HYPERLINK(_xlfn.CONCAT("https://twitter.com/search?q=%24",A131,"&amp;src=typed_query&amp;f=live&amp;pf=on"),"Twitter")</f>
        <v>Twitter</v>
      </c>
      <c r="Z131" s="30" t="str">
        <f t="shared" si="39"/>
        <v>Twitter</v>
      </c>
      <c r="AA131" s="29" t="str">
        <f>HYPERLINK(_xlfn.CONCAT("https://www.sec.gov/edgar/browse/?CIK=",(_xlfn.XLOOKUP(A131,CIK!$A$1:$A$99999,CIK!$B$1:$B$99999,,0))),"SEC")</f>
        <v>SEC</v>
      </c>
      <c r="AB131" s="30" t="str">
        <f t="shared" ref="AB131:AB194" si="48">HYPERLINK(_xlfn.CONCAT("https://duckduckgo.com/?q=%5cprofiles+biocentury+",B131),"BC")</f>
        <v>BC</v>
      </c>
      <c r="AC131" s="29" t="e">
        <f t="shared" ref="AC131:AC194" si="49">HYPERLINK(_xlfn.CONCAT("https://endpts.com/?s=",LEFT(B131,FIND(" ",B131)-1)),"News")</f>
        <v>#VALUE!</v>
      </c>
      <c r="AD131" s="30" t="e">
        <f t="shared" ref="AD131:AD194" si="50">HYPERLINK(_xlfn.CONCAT("https://www.evaluate.com/vantage-search?search_api_fulltext=",LEFT(B131,FIND(" ",B131)-1)),"News")</f>
        <v>#VALUE!</v>
      </c>
      <c r="AE131" s="29" t="e">
        <f t="shared" ref="AE131:AE194" si="51">HYPERLINK(_xlfn.CONCAT("https://www.biopharmadive.com/search/?q=",LEFT(B131,FIND(" ",B131)-1)),"News")</f>
        <v>#VALUE!</v>
      </c>
      <c r="AF131" s="29" t="e">
        <f t="shared" ref="AF131:AF194" si="52">HYPERLINK(_xlfn.CONCAT("https://www.biospace.com/news/?Keywords=",LEFT(B131,FIND(" ",B131)-1)),"News")</f>
        <v>#VALUE!</v>
      </c>
      <c r="AG131" s="29" t="e">
        <f t="shared" ref="AG131:AG194" si="53">HYPERLINK(_xlfn.CONCAT("https://www.fiercebiotech.com/search-results?fulltext_search=",LEFT(B131,FIND(" ",B131)-1)),"News")</f>
        <v>#VALUE!</v>
      </c>
      <c r="AH131" s="30" t="str">
        <f t="shared" si="40"/>
        <v>News</v>
      </c>
      <c r="AI131" s="30" t="str">
        <f t="shared" ref="AI131:AI194" si="54">HYPERLINK(_xlfn.CONCAT("https://www.nasdaq.com/market-activity/stocks/",A131,"/option-chain"),"OC")</f>
        <v>OC</v>
      </c>
      <c r="AJ131" s="30" t="str">
        <f t="shared" ref="AJ131:AJ194" si="55">HYPERLINK(_xlfn.CONCAT("https://whalewisdom.com/stock/",A131),"WW")</f>
        <v>WW</v>
      </c>
      <c r="AK131" s="30" t="str">
        <f t="shared" ref="AK131:AK194" si="56">HYPERLINK(_xlfn.CONCAT("https://fintel.io/n/us/",A131),"FIN")</f>
        <v>FIN</v>
      </c>
      <c r="AL131" s="30" t="str">
        <f t="shared" si="41"/>
        <v>OI</v>
      </c>
      <c r="AM131" s="30" t="str">
        <f t="shared" ref="AM131:AM194" si="57">HYPERLINK(_xlfn.CONCAT("https://iborrowdesk.com/report/",A131),"IB")</f>
        <v>IB</v>
      </c>
      <c r="AN131" s="30" t="str">
        <f t="shared" si="42"/>
        <v>SI</v>
      </c>
      <c r="AO131" s="30" t="str">
        <f t="shared" si="43"/>
        <v>SS</v>
      </c>
      <c r="AP131" s="45" t="str">
        <f t="shared" si="44"/>
        <v>ROIC</v>
      </c>
      <c r="AQ131" s="30" t="str">
        <f t="shared" si="45"/>
        <v>DR</v>
      </c>
      <c r="AR131" s="46" t="str">
        <f t="shared" si="46"/>
        <v>SOH</v>
      </c>
    </row>
    <row r="132" spans="25:44" x14ac:dyDescent="0.2">
      <c r="Y132" s="30" t="str">
        <f t="shared" si="47"/>
        <v>Twitter</v>
      </c>
      <c r="Z132" s="30" t="str">
        <f t="shared" si="39"/>
        <v>Twitter</v>
      </c>
      <c r="AA132" s="29" t="str">
        <f>HYPERLINK(_xlfn.CONCAT("https://www.sec.gov/edgar/browse/?CIK=",(_xlfn.XLOOKUP(A132,CIK!$A$1:$A$99999,CIK!$B$1:$B$99999,,0))),"SEC")</f>
        <v>SEC</v>
      </c>
      <c r="AB132" s="30" t="str">
        <f t="shared" si="48"/>
        <v>BC</v>
      </c>
      <c r="AC132" s="29" t="e">
        <f t="shared" si="49"/>
        <v>#VALUE!</v>
      </c>
      <c r="AD132" s="30" t="e">
        <f t="shared" si="50"/>
        <v>#VALUE!</v>
      </c>
      <c r="AE132" s="29" t="e">
        <f t="shared" si="51"/>
        <v>#VALUE!</v>
      </c>
      <c r="AF132" s="29" t="e">
        <f t="shared" si="52"/>
        <v>#VALUE!</v>
      </c>
      <c r="AG132" s="29" t="e">
        <f t="shared" si="53"/>
        <v>#VALUE!</v>
      </c>
      <c r="AH132" s="30" t="str">
        <f t="shared" si="40"/>
        <v>News</v>
      </c>
      <c r="AI132" s="30" t="str">
        <f t="shared" si="54"/>
        <v>OC</v>
      </c>
      <c r="AJ132" s="30" t="str">
        <f t="shared" si="55"/>
        <v>WW</v>
      </c>
      <c r="AK132" s="30" t="str">
        <f t="shared" si="56"/>
        <v>FIN</v>
      </c>
      <c r="AL132" s="30" t="str">
        <f t="shared" si="41"/>
        <v>OI</v>
      </c>
      <c r="AM132" s="30" t="str">
        <f t="shared" si="57"/>
        <v>IB</v>
      </c>
      <c r="AN132" s="30" t="str">
        <f t="shared" si="42"/>
        <v>SI</v>
      </c>
      <c r="AO132" s="30" t="str">
        <f t="shared" si="43"/>
        <v>SS</v>
      </c>
      <c r="AP132" s="45" t="str">
        <f t="shared" si="44"/>
        <v>ROIC</v>
      </c>
      <c r="AQ132" s="30" t="str">
        <f t="shared" si="45"/>
        <v>DR</v>
      </c>
      <c r="AR132" s="46" t="str">
        <f t="shared" si="46"/>
        <v>SOH</v>
      </c>
    </row>
    <row r="133" spans="25:44" x14ac:dyDescent="0.2">
      <c r="Y133" s="30" t="str">
        <f t="shared" si="47"/>
        <v>Twitter</v>
      </c>
      <c r="Z133" s="30" t="str">
        <f t="shared" si="39"/>
        <v>Twitter</v>
      </c>
      <c r="AA133" s="29" t="str">
        <f>HYPERLINK(_xlfn.CONCAT("https://www.sec.gov/edgar/browse/?CIK=",(_xlfn.XLOOKUP(A133,CIK!$A$1:$A$99999,CIK!$B$1:$B$99999,,0))),"SEC")</f>
        <v>SEC</v>
      </c>
      <c r="AB133" s="30" t="str">
        <f t="shared" si="48"/>
        <v>BC</v>
      </c>
      <c r="AC133" s="29" t="e">
        <f t="shared" si="49"/>
        <v>#VALUE!</v>
      </c>
      <c r="AD133" s="30" t="e">
        <f t="shared" si="50"/>
        <v>#VALUE!</v>
      </c>
      <c r="AE133" s="29" t="e">
        <f t="shared" si="51"/>
        <v>#VALUE!</v>
      </c>
      <c r="AF133" s="29" t="e">
        <f t="shared" si="52"/>
        <v>#VALUE!</v>
      </c>
      <c r="AG133" s="29" t="e">
        <f t="shared" si="53"/>
        <v>#VALUE!</v>
      </c>
      <c r="AH133" s="30" t="str">
        <f t="shared" si="40"/>
        <v>News</v>
      </c>
      <c r="AI133" s="30" t="str">
        <f t="shared" si="54"/>
        <v>OC</v>
      </c>
      <c r="AJ133" s="30" t="str">
        <f t="shared" si="55"/>
        <v>WW</v>
      </c>
      <c r="AK133" s="30" t="str">
        <f t="shared" si="56"/>
        <v>FIN</v>
      </c>
      <c r="AL133" s="30" t="str">
        <f t="shared" si="41"/>
        <v>OI</v>
      </c>
      <c r="AM133" s="30" t="str">
        <f t="shared" si="57"/>
        <v>IB</v>
      </c>
      <c r="AN133" s="30" t="str">
        <f t="shared" si="42"/>
        <v>SI</v>
      </c>
      <c r="AO133" s="30" t="str">
        <f t="shared" si="43"/>
        <v>SS</v>
      </c>
      <c r="AP133" s="45" t="str">
        <f t="shared" si="44"/>
        <v>ROIC</v>
      </c>
      <c r="AQ133" s="30" t="str">
        <f t="shared" si="45"/>
        <v>DR</v>
      </c>
      <c r="AR133" s="46" t="str">
        <f t="shared" si="46"/>
        <v>SOH</v>
      </c>
    </row>
    <row r="134" spans="25:44" x14ac:dyDescent="0.2">
      <c r="Y134" s="30" t="str">
        <f t="shared" si="47"/>
        <v>Twitter</v>
      </c>
      <c r="Z134" s="30" t="str">
        <f t="shared" si="39"/>
        <v>Twitter</v>
      </c>
      <c r="AA134" s="29" t="str">
        <f>HYPERLINK(_xlfn.CONCAT("https://www.sec.gov/edgar/browse/?CIK=",(_xlfn.XLOOKUP(A134,CIK!$A$1:$A$99999,CIK!$B$1:$B$99999,,0))),"SEC")</f>
        <v>SEC</v>
      </c>
      <c r="AB134" s="30" t="str">
        <f t="shared" si="48"/>
        <v>BC</v>
      </c>
      <c r="AC134" s="29" t="e">
        <f t="shared" si="49"/>
        <v>#VALUE!</v>
      </c>
      <c r="AD134" s="30" t="e">
        <f t="shared" si="50"/>
        <v>#VALUE!</v>
      </c>
      <c r="AE134" s="29" t="e">
        <f t="shared" si="51"/>
        <v>#VALUE!</v>
      </c>
      <c r="AF134" s="29" t="e">
        <f t="shared" si="52"/>
        <v>#VALUE!</v>
      </c>
      <c r="AG134" s="29" t="e">
        <f t="shared" si="53"/>
        <v>#VALUE!</v>
      </c>
      <c r="AH134" s="30" t="str">
        <f t="shared" si="40"/>
        <v>News</v>
      </c>
      <c r="AI134" s="30" t="str">
        <f t="shared" si="54"/>
        <v>OC</v>
      </c>
      <c r="AJ134" s="30" t="str">
        <f t="shared" si="55"/>
        <v>WW</v>
      </c>
      <c r="AK134" s="30" t="str">
        <f t="shared" si="56"/>
        <v>FIN</v>
      </c>
      <c r="AL134" s="30" t="str">
        <f t="shared" si="41"/>
        <v>OI</v>
      </c>
      <c r="AM134" s="30" t="str">
        <f t="shared" si="57"/>
        <v>IB</v>
      </c>
      <c r="AN134" s="30" t="str">
        <f t="shared" si="42"/>
        <v>SI</v>
      </c>
      <c r="AO134" s="30" t="str">
        <f t="shared" si="43"/>
        <v>SS</v>
      </c>
      <c r="AP134" s="45" t="str">
        <f t="shared" si="44"/>
        <v>ROIC</v>
      </c>
      <c r="AQ134" s="30" t="str">
        <f t="shared" si="45"/>
        <v>DR</v>
      </c>
      <c r="AR134" s="46" t="str">
        <f t="shared" si="46"/>
        <v>SOH</v>
      </c>
    </row>
    <row r="135" spans="25:44" x14ac:dyDescent="0.2">
      <c r="Y135" s="30" t="str">
        <f t="shared" si="47"/>
        <v>Twitter</v>
      </c>
      <c r="Z135" s="30" t="str">
        <f t="shared" si="39"/>
        <v>Twitter</v>
      </c>
      <c r="AA135" s="29" t="str">
        <f>HYPERLINK(_xlfn.CONCAT("https://www.sec.gov/edgar/browse/?CIK=",(_xlfn.XLOOKUP(A135,CIK!$A$1:$A$99999,CIK!$B$1:$B$99999,,0))),"SEC")</f>
        <v>SEC</v>
      </c>
      <c r="AB135" s="30" t="str">
        <f t="shared" si="48"/>
        <v>BC</v>
      </c>
      <c r="AC135" s="29" t="e">
        <f t="shared" si="49"/>
        <v>#VALUE!</v>
      </c>
      <c r="AD135" s="30" t="e">
        <f t="shared" si="50"/>
        <v>#VALUE!</v>
      </c>
      <c r="AE135" s="29" t="e">
        <f t="shared" si="51"/>
        <v>#VALUE!</v>
      </c>
      <c r="AF135" s="29" t="e">
        <f t="shared" si="52"/>
        <v>#VALUE!</v>
      </c>
      <c r="AG135" s="29" t="e">
        <f t="shared" si="53"/>
        <v>#VALUE!</v>
      </c>
      <c r="AH135" s="30" t="str">
        <f t="shared" si="40"/>
        <v>News</v>
      </c>
      <c r="AI135" s="30" t="str">
        <f t="shared" si="54"/>
        <v>OC</v>
      </c>
      <c r="AJ135" s="30" t="str">
        <f t="shared" si="55"/>
        <v>WW</v>
      </c>
      <c r="AK135" s="30" t="str">
        <f t="shared" si="56"/>
        <v>FIN</v>
      </c>
      <c r="AL135" s="30" t="str">
        <f t="shared" si="41"/>
        <v>OI</v>
      </c>
      <c r="AM135" s="30" t="str">
        <f t="shared" si="57"/>
        <v>IB</v>
      </c>
      <c r="AN135" s="30" t="str">
        <f t="shared" si="42"/>
        <v>SI</v>
      </c>
      <c r="AO135" s="30" t="str">
        <f t="shared" si="43"/>
        <v>SS</v>
      </c>
      <c r="AP135" s="45" t="str">
        <f t="shared" si="44"/>
        <v>ROIC</v>
      </c>
      <c r="AQ135" s="30" t="str">
        <f t="shared" si="45"/>
        <v>DR</v>
      </c>
      <c r="AR135" s="46" t="str">
        <f t="shared" si="46"/>
        <v>SOH</v>
      </c>
    </row>
    <row r="136" spans="25:44" x14ac:dyDescent="0.2">
      <c r="Y136" s="30" t="str">
        <f t="shared" si="47"/>
        <v>Twitter</v>
      </c>
      <c r="Z136" s="30" t="str">
        <f t="shared" si="39"/>
        <v>Twitter</v>
      </c>
      <c r="AA136" s="29" t="str">
        <f>HYPERLINK(_xlfn.CONCAT("https://www.sec.gov/edgar/browse/?CIK=",(_xlfn.XLOOKUP(A136,CIK!$A$1:$A$99999,CIK!$B$1:$B$99999,,0))),"SEC")</f>
        <v>SEC</v>
      </c>
      <c r="AB136" s="30" t="str">
        <f t="shared" si="48"/>
        <v>BC</v>
      </c>
      <c r="AC136" s="29" t="e">
        <f t="shared" si="49"/>
        <v>#VALUE!</v>
      </c>
      <c r="AD136" s="30" t="e">
        <f t="shared" si="50"/>
        <v>#VALUE!</v>
      </c>
      <c r="AE136" s="29" t="e">
        <f t="shared" si="51"/>
        <v>#VALUE!</v>
      </c>
      <c r="AF136" s="29" t="e">
        <f t="shared" si="52"/>
        <v>#VALUE!</v>
      </c>
      <c r="AG136" s="29" t="e">
        <f t="shared" si="53"/>
        <v>#VALUE!</v>
      </c>
      <c r="AH136" s="30" t="str">
        <f t="shared" si="40"/>
        <v>News</v>
      </c>
      <c r="AI136" s="30" t="str">
        <f t="shared" si="54"/>
        <v>OC</v>
      </c>
      <c r="AJ136" s="30" t="str">
        <f t="shared" si="55"/>
        <v>WW</v>
      </c>
      <c r="AK136" s="30" t="str">
        <f t="shared" si="56"/>
        <v>FIN</v>
      </c>
      <c r="AL136" s="30" t="str">
        <f t="shared" si="41"/>
        <v>OI</v>
      </c>
      <c r="AM136" s="30" t="str">
        <f t="shared" si="57"/>
        <v>IB</v>
      </c>
      <c r="AN136" s="30" t="str">
        <f t="shared" si="42"/>
        <v>SI</v>
      </c>
      <c r="AO136" s="30" t="str">
        <f t="shared" si="43"/>
        <v>SS</v>
      </c>
      <c r="AP136" s="45" t="str">
        <f t="shared" si="44"/>
        <v>ROIC</v>
      </c>
      <c r="AQ136" s="30" t="str">
        <f t="shared" si="45"/>
        <v>DR</v>
      </c>
      <c r="AR136" s="46" t="str">
        <f t="shared" si="46"/>
        <v>SOH</v>
      </c>
    </row>
    <row r="137" spans="25:44" x14ac:dyDescent="0.2">
      <c r="Y137" s="30" t="str">
        <f t="shared" si="47"/>
        <v>Twitter</v>
      </c>
      <c r="Z137" s="30" t="str">
        <f t="shared" si="39"/>
        <v>Twitter</v>
      </c>
      <c r="AA137" s="29" t="str">
        <f>HYPERLINK(_xlfn.CONCAT("https://www.sec.gov/edgar/browse/?CIK=",(_xlfn.XLOOKUP(A137,CIK!$A$1:$A$99999,CIK!$B$1:$B$99999,,0))),"SEC")</f>
        <v>SEC</v>
      </c>
      <c r="AB137" s="30" t="str">
        <f t="shared" si="48"/>
        <v>BC</v>
      </c>
      <c r="AC137" s="29" t="e">
        <f t="shared" si="49"/>
        <v>#VALUE!</v>
      </c>
      <c r="AD137" s="30" t="e">
        <f t="shared" si="50"/>
        <v>#VALUE!</v>
      </c>
      <c r="AE137" s="29" t="e">
        <f t="shared" si="51"/>
        <v>#VALUE!</v>
      </c>
      <c r="AF137" s="29" t="e">
        <f t="shared" si="52"/>
        <v>#VALUE!</v>
      </c>
      <c r="AG137" s="29" t="e">
        <f t="shared" si="53"/>
        <v>#VALUE!</v>
      </c>
      <c r="AH137" s="30" t="str">
        <f t="shared" si="40"/>
        <v>News</v>
      </c>
      <c r="AI137" s="30" t="str">
        <f t="shared" si="54"/>
        <v>OC</v>
      </c>
      <c r="AJ137" s="30" t="str">
        <f t="shared" si="55"/>
        <v>WW</v>
      </c>
      <c r="AK137" s="30" t="str">
        <f t="shared" si="56"/>
        <v>FIN</v>
      </c>
      <c r="AL137" s="30" t="str">
        <f t="shared" si="41"/>
        <v>OI</v>
      </c>
      <c r="AM137" s="30" t="str">
        <f t="shared" si="57"/>
        <v>IB</v>
      </c>
      <c r="AN137" s="30" t="str">
        <f t="shared" si="42"/>
        <v>SI</v>
      </c>
      <c r="AO137" s="30" t="str">
        <f t="shared" si="43"/>
        <v>SS</v>
      </c>
      <c r="AP137" s="45" t="str">
        <f t="shared" si="44"/>
        <v>ROIC</v>
      </c>
      <c r="AQ137" s="30" t="str">
        <f t="shared" si="45"/>
        <v>DR</v>
      </c>
      <c r="AR137" s="46" t="str">
        <f t="shared" si="46"/>
        <v>SOH</v>
      </c>
    </row>
    <row r="138" spans="25:44" x14ac:dyDescent="0.2">
      <c r="Y138" s="30" t="str">
        <f t="shared" si="47"/>
        <v>Twitter</v>
      </c>
      <c r="Z138" s="30" t="str">
        <f t="shared" si="39"/>
        <v>Twitter</v>
      </c>
      <c r="AA138" s="29" t="str">
        <f>HYPERLINK(_xlfn.CONCAT("https://www.sec.gov/edgar/browse/?CIK=",(_xlfn.XLOOKUP(A138,CIK!$A$1:$A$99999,CIK!$B$1:$B$99999,,0))),"SEC")</f>
        <v>SEC</v>
      </c>
      <c r="AB138" s="30" t="str">
        <f t="shared" si="48"/>
        <v>BC</v>
      </c>
      <c r="AC138" s="29" t="e">
        <f t="shared" si="49"/>
        <v>#VALUE!</v>
      </c>
      <c r="AD138" s="30" t="e">
        <f t="shared" si="50"/>
        <v>#VALUE!</v>
      </c>
      <c r="AE138" s="29" t="e">
        <f t="shared" si="51"/>
        <v>#VALUE!</v>
      </c>
      <c r="AF138" s="29" t="e">
        <f t="shared" si="52"/>
        <v>#VALUE!</v>
      </c>
      <c r="AG138" s="29" t="e">
        <f t="shared" si="53"/>
        <v>#VALUE!</v>
      </c>
      <c r="AH138" s="30" t="str">
        <f t="shared" si="40"/>
        <v>News</v>
      </c>
      <c r="AI138" s="30" t="str">
        <f t="shared" si="54"/>
        <v>OC</v>
      </c>
      <c r="AJ138" s="30" t="str">
        <f t="shared" si="55"/>
        <v>WW</v>
      </c>
      <c r="AK138" s="30" t="str">
        <f t="shared" si="56"/>
        <v>FIN</v>
      </c>
      <c r="AL138" s="30" t="str">
        <f t="shared" si="41"/>
        <v>OI</v>
      </c>
      <c r="AM138" s="30" t="str">
        <f t="shared" si="57"/>
        <v>IB</v>
      </c>
      <c r="AN138" s="30" t="str">
        <f t="shared" si="42"/>
        <v>SI</v>
      </c>
      <c r="AO138" s="30" t="str">
        <f t="shared" si="43"/>
        <v>SS</v>
      </c>
      <c r="AP138" s="45" t="str">
        <f t="shared" si="44"/>
        <v>ROIC</v>
      </c>
      <c r="AQ138" s="30" t="str">
        <f t="shared" si="45"/>
        <v>DR</v>
      </c>
      <c r="AR138" s="46" t="str">
        <f t="shared" si="46"/>
        <v>SOH</v>
      </c>
    </row>
    <row r="139" spans="25:44" x14ac:dyDescent="0.2">
      <c r="Y139" s="30" t="str">
        <f t="shared" si="47"/>
        <v>Twitter</v>
      </c>
      <c r="Z139" s="30" t="str">
        <f t="shared" si="39"/>
        <v>Twitter</v>
      </c>
      <c r="AA139" s="29" t="str">
        <f>HYPERLINK(_xlfn.CONCAT("https://www.sec.gov/edgar/browse/?CIK=",(_xlfn.XLOOKUP(A139,CIK!$A$1:$A$99999,CIK!$B$1:$B$99999,,0))),"SEC")</f>
        <v>SEC</v>
      </c>
      <c r="AB139" s="30" t="str">
        <f t="shared" si="48"/>
        <v>BC</v>
      </c>
      <c r="AC139" s="29" t="e">
        <f t="shared" si="49"/>
        <v>#VALUE!</v>
      </c>
      <c r="AD139" s="30" t="e">
        <f t="shared" si="50"/>
        <v>#VALUE!</v>
      </c>
      <c r="AE139" s="29" t="e">
        <f t="shared" si="51"/>
        <v>#VALUE!</v>
      </c>
      <c r="AF139" s="29" t="e">
        <f t="shared" si="52"/>
        <v>#VALUE!</v>
      </c>
      <c r="AG139" s="29" t="e">
        <f t="shared" si="53"/>
        <v>#VALUE!</v>
      </c>
      <c r="AH139" s="30" t="str">
        <f t="shared" si="40"/>
        <v>News</v>
      </c>
      <c r="AI139" s="30" t="str">
        <f t="shared" si="54"/>
        <v>OC</v>
      </c>
      <c r="AJ139" s="30" t="str">
        <f t="shared" si="55"/>
        <v>WW</v>
      </c>
      <c r="AK139" s="30" t="str">
        <f t="shared" si="56"/>
        <v>FIN</v>
      </c>
      <c r="AL139" s="30" t="str">
        <f t="shared" si="41"/>
        <v>OI</v>
      </c>
      <c r="AM139" s="30" t="str">
        <f t="shared" si="57"/>
        <v>IB</v>
      </c>
      <c r="AN139" s="30" t="str">
        <f t="shared" si="42"/>
        <v>SI</v>
      </c>
      <c r="AO139" s="30" t="str">
        <f t="shared" si="43"/>
        <v>SS</v>
      </c>
      <c r="AP139" s="45" t="str">
        <f t="shared" si="44"/>
        <v>ROIC</v>
      </c>
      <c r="AQ139" s="30" t="str">
        <f t="shared" si="45"/>
        <v>DR</v>
      </c>
      <c r="AR139" s="46" t="str">
        <f t="shared" si="46"/>
        <v>SOH</v>
      </c>
    </row>
    <row r="140" spans="25:44" x14ac:dyDescent="0.2">
      <c r="Y140" s="30" t="str">
        <f t="shared" si="47"/>
        <v>Twitter</v>
      </c>
      <c r="Z140" s="30" t="str">
        <f t="shared" si="39"/>
        <v>Twitter</v>
      </c>
      <c r="AA140" s="29" t="str">
        <f>HYPERLINK(_xlfn.CONCAT("https://www.sec.gov/edgar/browse/?CIK=",(_xlfn.XLOOKUP(A140,CIK!$A$1:$A$99999,CIK!$B$1:$B$99999,,0))),"SEC")</f>
        <v>SEC</v>
      </c>
      <c r="AB140" s="30" t="str">
        <f t="shared" si="48"/>
        <v>BC</v>
      </c>
      <c r="AC140" s="29" t="e">
        <f t="shared" si="49"/>
        <v>#VALUE!</v>
      </c>
      <c r="AD140" s="30" t="e">
        <f t="shared" si="50"/>
        <v>#VALUE!</v>
      </c>
      <c r="AE140" s="29" t="e">
        <f t="shared" si="51"/>
        <v>#VALUE!</v>
      </c>
      <c r="AF140" s="29" t="e">
        <f t="shared" si="52"/>
        <v>#VALUE!</v>
      </c>
      <c r="AG140" s="29" t="e">
        <f t="shared" si="53"/>
        <v>#VALUE!</v>
      </c>
      <c r="AH140" s="30" t="str">
        <f t="shared" si="40"/>
        <v>News</v>
      </c>
      <c r="AI140" s="30" t="str">
        <f t="shared" si="54"/>
        <v>OC</v>
      </c>
      <c r="AJ140" s="30" t="str">
        <f t="shared" si="55"/>
        <v>WW</v>
      </c>
      <c r="AK140" s="30" t="str">
        <f t="shared" si="56"/>
        <v>FIN</v>
      </c>
      <c r="AL140" s="30" t="str">
        <f t="shared" si="41"/>
        <v>OI</v>
      </c>
      <c r="AM140" s="30" t="str">
        <f t="shared" si="57"/>
        <v>IB</v>
      </c>
      <c r="AN140" s="30" t="str">
        <f t="shared" si="42"/>
        <v>SI</v>
      </c>
      <c r="AO140" s="30" t="str">
        <f t="shared" si="43"/>
        <v>SS</v>
      </c>
      <c r="AP140" s="45" t="str">
        <f t="shared" si="44"/>
        <v>ROIC</v>
      </c>
      <c r="AQ140" s="30" t="str">
        <f t="shared" si="45"/>
        <v>DR</v>
      </c>
      <c r="AR140" s="46" t="str">
        <f t="shared" si="46"/>
        <v>SOH</v>
      </c>
    </row>
    <row r="141" spans="25:44" x14ac:dyDescent="0.2">
      <c r="Y141" s="30" t="str">
        <f t="shared" si="47"/>
        <v>Twitter</v>
      </c>
      <c r="Z141" s="30" t="str">
        <f t="shared" si="39"/>
        <v>Twitter</v>
      </c>
      <c r="AA141" s="29" t="str">
        <f>HYPERLINK(_xlfn.CONCAT("https://www.sec.gov/edgar/browse/?CIK=",(_xlfn.XLOOKUP(A141,CIK!$A$1:$A$99999,CIK!$B$1:$B$99999,,0))),"SEC")</f>
        <v>SEC</v>
      </c>
      <c r="AB141" s="30" t="str">
        <f t="shared" si="48"/>
        <v>BC</v>
      </c>
      <c r="AC141" s="29" t="e">
        <f t="shared" si="49"/>
        <v>#VALUE!</v>
      </c>
      <c r="AD141" s="30" t="e">
        <f t="shared" si="50"/>
        <v>#VALUE!</v>
      </c>
      <c r="AE141" s="29" t="e">
        <f t="shared" si="51"/>
        <v>#VALUE!</v>
      </c>
      <c r="AF141" s="29" t="e">
        <f t="shared" si="52"/>
        <v>#VALUE!</v>
      </c>
      <c r="AG141" s="29" t="e">
        <f t="shared" si="53"/>
        <v>#VALUE!</v>
      </c>
      <c r="AH141" s="30" t="str">
        <f t="shared" si="40"/>
        <v>News</v>
      </c>
      <c r="AI141" s="30" t="str">
        <f t="shared" si="54"/>
        <v>OC</v>
      </c>
      <c r="AJ141" s="30" t="str">
        <f t="shared" si="55"/>
        <v>WW</v>
      </c>
      <c r="AK141" s="30" t="str">
        <f t="shared" si="56"/>
        <v>FIN</v>
      </c>
      <c r="AL141" s="30" t="str">
        <f t="shared" si="41"/>
        <v>OI</v>
      </c>
      <c r="AM141" s="30" t="str">
        <f t="shared" si="57"/>
        <v>IB</v>
      </c>
      <c r="AN141" s="30" t="str">
        <f t="shared" si="42"/>
        <v>SI</v>
      </c>
      <c r="AO141" s="30" t="str">
        <f t="shared" si="43"/>
        <v>SS</v>
      </c>
      <c r="AP141" s="45" t="str">
        <f t="shared" si="44"/>
        <v>ROIC</v>
      </c>
      <c r="AQ141" s="30" t="str">
        <f t="shared" si="45"/>
        <v>DR</v>
      </c>
      <c r="AR141" s="46" t="str">
        <f t="shared" si="46"/>
        <v>SOH</v>
      </c>
    </row>
    <row r="142" spans="25:44" x14ac:dyDescent="0.2">
      <c r="Y142" s="30" t="str">
        <f t="shared" si="47"/>
        <v>Twitter</v>
      </c>
      <c r="Z142" s="30" t="str">
        <f t="shared" si="39"/>
        <v>Twitter</v>
      </c>
      <c r="AA142" s="29" t="str">
        <f>HYPERLINK(_xlfn.CONCAT("https://www.sec.gov/edgar/browse/?CIK=",(_xlfn.XLOOKUP(A142,CIK!$A$1:$A$99999,CIK!$B$1:$B$99999,,0))),"SEC")</f>
        <v>SEC</v>
      </c>
      <c r="AB142" s="30" t="str">
        <f t="shared" si="48"/>
        <v>BC</v>
      </c>
      <c r="AC142" s="29" t="e">
        <f t="shared" si="49"/>
        <v>#VALUE!</v>
      </c>
      <c r="AD142" s="30" t="e">
        <f t="shared" si="50"/>
        <v>#VALUE!</v>
      </c>
      <c r="AE142" s="29" t="e">
        <f t="shared" si="51"/>
        <v>#VALUE!</v>
      </c>
      <c r="AF142" s="29" t="e">
        <f t="shared" si="52"/>
        <v>#VALUE!</v>
      </c>
      <c r="AG142" s="29" t="e">
        <f t="shared" si="53"/>
        <v>#VALUE!</v>
      </c>
      <c r="AH142" s="30" t="str">
        <f t="shared" si="40"/>
        <v>News</v>
      </c>
      <c r="AI142" s="30" t="str">
        <f t="shared" si="54"/>
        <v>OC</v>
      </c>
      <c r="AJ142" s="30" t="str">
        <f t="shared" si="55"/>
        <v>WW</v>
      </c>
      <c r="AK142" s="30" t="str">
        <f t="shared" si="56"/>
        <v>FIN</v>
      </c>
      <c r="AL142" s="30" t="str">
        <f t="shared" si="41"/>
        <v>OI</v>
      </c>
      <c r="AM142" s="30" t="str">
        <f t="shared" si="57"/>
        <v>IB</v>
      </c>
      <c r="AN142" s="30" t="str">
        <f t="shared" si="42"/>
        <v>SI</v>
      </c>
      <c r="AO142" s="30" t="str">
        <f t="shared" si="43"/>
        <v>SS</v>
      </c>
      <c r="AP142" s="45" t="str">
        <f t="shared" si="44"/>
        <v>ROIC</v>
      </c>
      <c r="AQ142" s="30" t="str">
        <f t="shared" si="45"/>
        <v>DR</v>
      </c>
      <c r="AR142" s="46" t="str">
        <f t="shared" si="46"/>
        <v>SOH</v>
      </c>
    </row>
    <row r="143" spans="25:44" x14ac:dyDescent="0.2">
      <c r="Y143" s="30" t="str">
        <f t="shared" si="47"/>
        <v>Twitter</v>
      </c>
      <c r="Z143" s="30" t="str">
        <f t="shared" si="39"/>
        <v>Twitter</v>
      </c>
      <c r="AA143" s="29" t="str">
        <f>HYPERLINK(_xlfn.CONCAT("https://www.sec.gov/edgar/browse/?CIK=",(_xlfn.XLOOKUP(A143,CIK!$A$1:$A$99999,CIK!$B$1:$B$99999,,0))),"SEC")</f>
        <v>SEC</v>
      </c>
      <c r="AB143" s="30" t="str">
        <f t="shared" si="48"/>
        <v>BC</v>
      </c>
      <c r="AC143" s="29" t="e">
        <f t="shared" si="49"/>
        <v>#VALUE!</v>
      </c>
      <c r="AD143" s="30" t="e">
        <f t="shared" si="50"/>
        <v>#VALUE!</v>
      </c>
      <c r="AE143" s="29" t="e">
        <f t="shared" si="51"/>
        <v>#VALUE!</v>
      </c>
      <c r="AF143" s="29" t="e">
        <f t="shared" si="52"/>
        <v>#VALUE!</v>
      </c>
      <c r="AG143" s="29" t="e">
        <f t="shared" si="53"/>
        <v>#VALUE!</v>
      </c>
      <c r="AH143" s="30" t="str">
        <f t="shared" si="40"/>
        <v>News</v>
      </c>
      <c r="AI143" s="30" t="str">
        <f t="shared" si="54"/>
        <v>OC</v>
      </c>
      <c r="AJ143" s="30" t="str">
        <f t="shared" si="55"/>
        <v>WW</v>
      </c>
      <c r="AK143" s="30" t="str">
        <f t="shared" si="56"/>
        <v>FIN</v>
      </c>
      <c r="AL143" s="30" t="str">
        <f t="shared" si="41"/>
        <v>OI</v>
      </c>
      <c r="AM143" s="30" t="str">
        <f t="shared" si="57"/>
        <v>IB</v>
      </c>
      <c r="AN143" s="30" t="str">
        <f t="shared" si="42"/>
        <v>SI</v>
      </c>
      <c r="AO143" s="30" t="str">
        <f t="shared" si="43"/>
        <v>SS</v>
      </c>
      <c r="AP143" s="45" t="str">
        <f t="shared" si="44"/>
        <v>ROIC</v>
      </c>
      <c r="AQ143" s="30" t="str">
        <f t="shared" si="45"/>
        <v>DR</v>
      </c>
      <c r="AR143" s="46" t="str">
        <f t="shared" si="46"/>
        <v>SOH</v>
      </c>
    </row>
    <row r="144" spans="25:44" x14ac:dyDescent="0.2">
      <c r="Y144" s="30" t="str">
        <f t="shared" si="47"/>
        <v>Twitter</v>
      </c>
      <c r="Z144" s="30" t="str">
        <f t="shared" si="39"/>
        <v>Twitter</v>
      </c>
      <c r="AA144" s="29" t="str">
        <f>HYPERLINK(_xlfn.CONCAT("https://www.sec.gov/edgar/browse/?CIK=",(_xlfn.XLOOKUP(A144,CIK!$A$1:$A$99999,CIK!$B$1:$B$99999,,0))),"SEC")</f>
        <v>SEC</v>
      </c>
      <c r="AB144" s="30" t="str">
        <f t="shared" si="48"/>
        <v>BC</v>
      </c>
      <c r="AC144" s="29" t="e">
        <f t="shared" si="49"/>
        <v>#VALUE!</v>
      </c>
      <c r="AD144" s="30" t="e">
        <f t="shared" si="50"/>
        <v>#VALUE!</v>
      </c>
      <c r="AE144" s="29" t="e">
        <f t="shared" si="51"/>
        <v>#VALUE!</v>
      </c>
      <c r="AF144" s="29" t="e">
        <f t="shared" si="52"/>
        <v>#VALUE!</v>
      </c>
      <c r="AG144" s="29" t="e">
        <f t="shared" si="53"/>
        <v>#VALUE!</v>
      </c>
      <c r="AH144" s="30" t="str">
        <f t="shared" si="40"/>
        <v>News</v>
      </c>
      <c r="AI144" s="30" t="str">
        <f t="shared" si="54"/>
        <v>OC</v>
      </c>
      <c r="AJ144" s="30" t="str">
        <f t="shared" si="55"/>
        <v>WW</v>
      </c>
      <c r="AK144" s="30" t="str">
        <f t="shared" si="56"/>
        <v>FIN</v>
      </c>
      <c r="AL144" s="30" t="str">
        <f t="shared" si="41"/>
        <v>OI</v>
      </c>
      <c r="AM144" s="30" t="str">
        <f t="shared" si="57"/>
        <v>IB</v>
      </c>
      <c r="AN144" s="30" t="str">
        <f t="shared" si="42"/>
        <v>SI</v>
      </c>
      <c r="AO144" s="30" t="str">
        <f t="shared" si="43"/>
        <v>SS</v>
      </c>
      <c r="AP144" s="45" t="str">
        <f t="shared" si="44"/>
        <v>ROIC</v>
      </c>
      <c r="AQ144" s="30" t="str">
        <f t="shared" si="45"/>
        <v>DR</v>
      </c>
      <c r="AR144" s="46" t="str">
        <f t="shared" si="46"/>
        <v>SOH</v>
      </c>
    </row>
    <row r="145" spans="25:44" x14ac:dyDescent="0.2">
      <c r="Y145" s="30" t="str">
        <f t="shared" si="47"/>
        <v>Twitter</v>
      </c>
      <c r="Z145" s="30" t="str">
        <f t="shared" si="39"/>
        <v>Twitter</v>
      </c>
      <c r="AA145" s="29" t="str">
        <f>HYPERLINK(_xlfn.CONCAT("https://www.sec.gov/edgar/browse/?CIK=",(_xlfn.XLOOKUP(A145,CIK!$A$1:$A$99999,CIK!$B$1:$B$99999,,0))),"SEC")</f>
        <v>SEC</v>
      </c>
      <c r="AB145" s="30" t="str">
        <f t="shared" si="48"/>
        <v>BC</v>
      </c>
      <c r="AC145" s="29" t="e">
        <f t="shared" si="49"/>
        <v>#VALUE!</v>
      </c>
      <c r="AD145" s="30" t="e">
        <f t="shared" si="50"/>
        <v>#VALUE!</v>
      </c>
      <c r="AE145" s="29" t="e">
        <f t="shared" si="51"/>
        <v>#VALUE!</v>
      </c>
      <c r="AF145" s="29" t="e">
        <f t="shared" si="52"/>
        <v>#VALUE!</v>
      </c>
      <c r="AG145" s="29" t="e">
        <f t="shared" si="53"/>
        <v>#VALUE!</v>
      </c>
      <c r="AH145" s="30" t="str">
        <f t="shared" si="40"/>
        <v>News</v>
      </c>
      <c r="AI145" s="30" t="str">
        <f t="shared" si="54"/>
        <v>OC</v>
      </c>
      <c r="AJ145" s="30" t="str">
        <f t="shared" si="55"/>
        <v>WW</v>
      </c>
      <c r="AK145" s="30" t="str">
        <f t="shared" si="56"/>
        <v>FIN</v>
      </c>
      <c r="AL145" s="30" t="str">
        <f t="shared" si="41"/>
        <v>OI</v>
      </c>
      <c r="AM145" s="30" t="str">
        <f t="shared" si="57"/>
        <v>IB</v>
      </c>
      <c r="AN145" s="30" t="str">
        <f t="shared" si="42"/>
        <v>SI</v>
      </c>
      <c r="AO145" s="30" t="str">
        <f t="shared" si="43"/>
        <v>SS</v>
      </c>
      <c r="AP145" s="45" t="str">
        <f t="shared" si="44"/>
        <v>ROIC</v>
      </c>
      <c r="AQ145" s="30" t="str">
        <f t="shared" si="45"/>
        <v>DR</v>
      </c>
      <c r="AR145" s="46" t="str">
        <f t="shared" si="46"/>
        <v>SOH</v>
      </c>
    </row>
    <row r="146" spans="25:44" x14ac:dyDescent="0.2">
      <c r="Y146" s="30" t="str">
        <f t="shared" si="47"/>
        <v>Twitter</v>
      </c>
      <c r="Z146" s="30" t="str">
        <f t="shared" si="39"/>
        <v>Twitter</v>
      </c>
      <c r="AA146" s="29" t="str">
        <f>HYPERLINK(_xlfn.CONCAT("https://www.sec.gov/edgar/browse/?CIK=",(_xlfn.XLOOKUP(A146,CIK!$A$1:$A$99999,CIK!$B$1:$B$99999,,0))),"SEC")</f>
        <v>SEC</v>
      </c>
      <c r="AB146" s="30" t="str">
        <f t="shared" si="48"/>
        <v>BC</v>
      </c>
      <c r="AC146" s="29" t="e">
        <f t="shared" si="49"/>
        <v>#VALUE!</v>
      </c>
      <c r="AD146" s="30" t="e">
        <f t="shared" si="50"/>
        <v>#VALUE!</v>
      </c>
      <c r="AE146" s="29" t="e">
        <f t="shared" si="51"/>
        <v>#VALUE!</v>
      </c>
      <c r="AF146" s="29" t="e">
        <f t="shared" si="52"/>
        <v>#VALUE!</v>
      </c>
      <c r="AG146" s="29" t="e">
        <f t="shared" si="53"/>
        <v>#VALUE!</v>
      </c>
      <c r="AH146" s="30" t="str">
        <f t="shared" si="40"/>
        <v>News</v>
      </c>
      <c r="AI146" s="30" t="str">
        <f t="shared" si="54"/>
        <v>OC</v>
      </c>
      <c r="AJ146" s="30" t="str">
        <f t="shared" si="55"/>
        <v>WW</v>
      </c>
      <c r="AK146" s="30" t="str">
        <f t="shared" si="56"/>
        <v>FIN</v>
      </c>
      <c r="AL146" s="30" t="str">
        <f t="shared" si="41"/>
        <v>OI</v>
      </c>
      <c r="AM146" s="30" t="str">
        <f t="shared" si="57"/>
        <v>IB</v>
      </c>
      <c r="AN146" s="30" t="str">
        <f t="shared" si="42"/>
        <v>SI</v>
      </c>
      <c r="AO146" s="30" t="str">
        <f t="shared" si="43"/>
        <v>SS</v>
      </c>
      <c r="AP146" s="45" t="str">
        <f t="shared" si="44"/>
        <v>ROIC</v>
      </c>
      <c r="AQ146" s="30" t="str">
        <f t="shared" si="45"/>
        <v>DR</v>
      </c>
      <c r="AR146" s="46" t="str">
        <f t="shared" si="46"/>
        <v>SOH</v>
      </c>
    </row>
    <row r="147" spans="25:44" x14ac:dyDescent="0.2">
      <c r="Y147" s="30" t="str">
        <f t="shared" si="47"/>
        <v>Twitter</v>
      </c>
      <c r="Z147" s="30" t="str">
        <f t="shared" si="39"/>
        <v>Twitter</v>
      </c>
      <c r="AA147" s="29" t="str">
        <f>HYPERLINK(_xlfn.CONCAT("https://www.sec.gov/edgar/browse/?CIK=",(_xlfn.XLOOKUP(A147,CIK!$A$1:$A$99999,CIK!$B$1:$B$99999,,0))),"SEC")</f>
        <v>SEC</v>
      </c>
      <c r="AB147" s="30" t="str">
        <f t="shared" si="48"/>
        <v>BC</v>
      </c>
      <c r="AC147" s="29" t="e">
        <f t="shared" si="49"/>
        <v>#VALUE!</v>
      </c>
      <c r="AD147" s="30" t="e">
        <f t="shared" si="50"/>
        <v>#VALUE!</v>
      </c>
      <c r="AE147" s="29" t="e">
        <f t="shared" si="51"/>
        <v>#VALUE!</v>
      </c>
      <c r="AF147" s="29" t="e">
        <f t="shared" si="52"/>
        <v>#VALUE!</v>
      </c>
      <c r="AG147" s="29" t="e">
        <f t="shared" si="53"/>
        <v>#VALUE!</v>
      </c>
      <c r="AH147" s="30" t="str">
        <f t="shared" si="40"/>
        <v>News</v>
      </c>
      <c r="AI147" s="30" t="str">
        <f t="shared" si="54"/>
        <v>OC</v>
      </c>
      <c r="AJ147" s="30" t="str">
        <f t="shared" si="55"/>
        <v>WW</v>
      </c>
      <c r="AK147" s="30" t="str">
        <f t="shared" si="56"/>
        <v>FIN</v>
      </c>
      <c r="AL147" s="30" t="str">
        <f t="shared" si="41"/>
        <v>OI</v>
      </c>
      <c r="AM147" s="30" t="str">
        <f t="shared" si="57"/>
        <v>IB</v>
      </c>
      <c r="AN147" s="30" t="str">
        <f t="shared" si="42"/>
        <v>SI</v>
      </c>
      <c r="AO147" s="30" t="str">
        <f t="shared" si="43"/>
        <v>SS</v>
      </c>
      <c r="AP147" s="45" t="str">
        <f t="shared" si="44"/>
        <v>ROIC</v>
      </c>
      <c r="AQ147" s="30" t="str">
        <f t="shared" si="45"/>
        <v>DR</v>
      </c>
      <c r="AR147" s="46" t="str">
        <f t="shared" si="46"/>
        <v>SOH</v>
      </c>
    </row>
    <row r="148" spans="25:44" x14ac:dyDescent="0.2">
      <c r="Y148" s="30" t="str">
        <f t="shared" si="47"/>
        <v>Twitter</v>
      </c>
      <c r="Z148" s="30" t="str">
        <f t="shared" si="39"/>
        <v>Twitter</v>
      </c>
      <c r="AA148" s="29" t="str">
        <f>HYPERLINK(_xlfn.CONCAT("https://www.sec.gov/edgar/browse/?CIK=",(_xlfn.XLOOKUP(A148,CIK!$A$1:$A$99999,CIK!$B$1:$B$99999,,0))),"SEC")</f>
        <v>SEC</v>
      </c>
      <c r="AB148" s="30" t="str">
        <f t="shared" si="48"/>
        <v>BC</v>
      </c>
      <c r="AC148" s="29" t="e">
        <f t="shared" si="49"/>
        <v>#VALUE!</v>
      </c>
      <c r="AD148" s="30" t="e">
        <f t="shared" si="50"/>
        <v>#VALUE!</v>
      </c>
      <c r="AE148" s="29" t="e">
        <f t="shared" si="51"/>
        <v>#VALUE!</v>
      </c>
      <c r="AF148" s="29" t="e">
        <f t="shared" si="52"/>
        <v>#VALUE!</v>
      </c>
      <c r="AG148" s="29" t="e">
        <f t="shared" si="53"/>
        <v>#VALUE!</v>
      </c>
      <c r="AH148" s="30" t="str">
        <f t="shared" si="40"/>
        <v>News</v>
      </c>
      <c r="AI148" s="30" t="str">
        <f t="shared" si="54"/>
        <v>OC</v>
      </c>
      <c r="AJ148" s="30" t="str">
        <f t="shared" si="55"/>
        <v>WW</v>
      </c>
      <c r="AK148" s="30" t="str">
        <f t="shared" si="56"/>
        <v>FIN</v>
      </c>
      <c r="AL148" s="30" t="str">
        <f t="shared" si="41"/>
        <v>OI</v>
      </c>
      <c r="AM148" s="30" t="str">
        <f t="shared" si="57"/>
        <v>IB</v>
      </c>
      <c r="AN148" s="30" t="str">
        <f t="shared" si="42"/>
        <v>SI</v>
      </c>
      <c r="AO148" s="30" t="str">
        <f t="shared" si="43"/>
        <v>SS</v>
      </c>
      <c r="AP148" s="45" t="str">
        <f t="shared" si="44"/>
        <v>ROIC</v>
      </c>
      <c r="AQ148" s="30" t="str">
        <f t="shared" si="45"/>
        <v>DR</v>
      </c>
      <c r="AR148" s="46" t="str">
        <f t="shared" si="46"/>
        <v>SOH</v>
      </c>
    </row>
    <row r="149" spans="25:44" x14ac:dyDescent="0.2">
      <c r="Y149" s="30" t="str">
        <f t="shared" si="47"/>
        <v>Twitter</v>
      </c>
      <c r="Z149" s="30" t="str">
        <f t="shared" si="39"/>
        <v>Twitter</v>
      </c>
      <c r="AA149" s="29" t="str">
        <f>HYPERLINK(_xlfn.CONCAT("https://www.sec.gov/edgar/browse/?CIK=",(_xlfn.XLOOKUP(A149,CIK!$A$1:$A$99999,CIK!$B$1:$B$99999,,0))),"SEC")</f>
        <v>SEC</v>
      </c>
      <c r="AB149" s="30" t="str">
        <f t="shared" si="48"/>
        <v>BC</v>
      </c>
      <c r="AC149" s="29" t="e">
        <f t="shared" si="49"/>
        <v>#VALUE!</v>
      </c>
      <c r="AD149" s="30" t="e">
        <f t="shared" si="50"/>
        <v>#VALUE!</v>
      </c>
      <c r="AE149" s="29" t="e">
        <f t="shared" si="51"/>
        <v>#VALUE!</v>
      </c>
      <c r="AF149" s="29" t="e">
        <f t="shared" si="52"/>
        <v>#VALUE!</v>
      </c>
      <c r="AG149" s="29" t="e">
        <f t="shared" si="53"/>
        <v>#VALUE!</v>
      </c>
      <c r="AH149" s="30" t="str">
        <f t="shared" si="40"/>
        <v>News</v>
      </c>
      <c r="AI149" s="30" t="str">
        <f t="shared" si="54"/>
        <v>OC</v>
      </c>
      <c r="AJ149" s="30" t="str">
        <f t="shared" si="55"/>
        <v>WW</v>
      </c>
      <c r="AK149" s="30" t="str">
        <f t="shared" si="56"/>
        <v>FIN</v>
      </c>
      <c r="AL149" s="30" t="str">
        <f t="shared" si="41"/>
        <v>OI</v>
      </c>
      <c r="AM149" s="30" t="str">
        <f t="shared" si="57"/>
        <v>IB</v>
      </c>
      <c r="AN149" s="30" t="str">
        <f t="shared" si="42"/>
        <v>SI</v>
      </c>
      <c r="AO149" s="30" t="str">
        <f t="shared" si="43"/>
        <v>SS</v>
      </c>
      <c r="AP149" s="45" t="str">
        <f t="shared" si="44"/>
        <v>ROIC</v>
      </c>
      <c r="AQ149" s="30" t="str">
        <f t="shared" si="45"/>
        <v>DR</v>
      </c>
      <c r="AR149" s="46" t="str">
        <f t="shared" si="46"/>
        <v>SOH</v>
      </c>
    </row>
    <row r="150" spans="25:44" x14ac:dyDescent="0.2">
      <c r="Y150" s="30" t="str">
        <f t="shared" si="47"/>
        <v>Twitter</v>
      </c>
      <c r="Z150" s="30" t="str">
        <f t="shared" si="39"/>
        <v>Twitter</v>
      </c>
      <c r="AA150" s="29" t="str">
        <f>HYPERLINK(_xlfn.CONCAT("https://www.sec.gov/edgar/browse/?CIK=",(_xlfn.XLOOKUP(A150,CIK!$A$1:$A$99999,CIK!$B$1:$B$99999,,0))),"SEC")</f>
        <v>SEC</v>
      </c>
      <c r="AB150" s="30" t="str">
        <f t="shared" si="48"/>
        <v>BC</v>
      </c>
      <c r="AC150" s="29" t="e">
        <f t="shared" si="49"/>
        <v>#VALUE!</v>
      </c>
      <c r="AD150" s="30" t="e">
        <f t="shared" si="50"/>
        <v>#VALUE!</v>
      </c>
      <c r="AE150" s="29" t="e">
        <f t="shared" si="51"/>
        <v>#VALUE!</v>
      </c>
      <c r="AF150" s="29" t="e">
        <f t="shared" si="52"/>
        <v>#VALUE!</v>
      </c>
      <c r="AG150" s="29" t="e">
        <f t="shared" si="53"/>
        <v>#VALUE!</v>
      </c>
      <c r="AH150" s="30" t="str">
        <f t="shared" si="40"/>
        <v>News</v>
      </c>
      <c r="AI150" s="30" t="str">
        <f t="shared" si="54"/>
        <v>OC</v>
      </c>
      <c r="AJ150" s="30" t="str">
        <f t="shared" si="55"/>
        <v>WW</v>
      </c>
      <c r="AK150" s="30" t="str">
        <f t="shared" si="56"/>
        <v>FIN</v>
      </c>
      <c r="AL150" s="30" t="str">
        <f t="shared" si="41"/>
        <v>OI</v>
      </c>
      <c r="AM150" s="30" t="str">
        <f t="shared" si="57"/>
        <v>IB</v>
      </c>
      <c r="AN150" s="30" t="str">
        <f t="shared" si="42"/>
        <v>SI</v>
      </c>
      <c r="AO150" s="30" t="str">
        <f t="shared" si="43"/>
        <v>SS</v>
      </c>
      <c r="AP150" s="45" t="str">
        <f t="shared" si="44"/>
        <v>ROIC</v>
      </c>
      <c r="AQ150" s="30" t="str">
        <f t="shared" si="45"/>
        <v>DR</v>
      </c>
      <c r="AR150" s="46" t="str">
        <f t="shared" si="46"/>
        <v>SOH</v>
      </c>
    </row>
    <row r="151" spans="25:44" x14ac:dyDescent="0.2">
      <c r="Y151" s="30" t="str">
        <f t="shared" si="47"/>
        <v>Twitter</v>
      </c>
      <c r="Z151" s="30" t="str">
        <f t="shared" si="39"/>
        <v>Twitter</v>
      </c>
      <c r="AA151" s="29" t="str">
        <f>HYPERLINK(_xlfn.CONCAT("https://www.sec.gov/edgar/browse/?CIK=",(_xlfn.XLOOKUP(A151,CIK!$A$1:$A$99999,CIK!$B$1:$B$99999,,0))),"SEC")</f>
        <v>SEC</v>
      </c>
      <c r="AB151" s="30" t="str">
        <f t="shared" si="48"/>
        <v>BC</v>
      </c>
      <c r="AC151" s="29" t="e">
        <f t="shared" si="49"/>
        <v>#VALUE!</v>
      </c>
      <c r="AD151" s="30" t="e">
        <f t="shared" si="50"/>
        <v>#VALUE!</v>
      </c>
      <c r="AE151" s="29" t="e">
        <f t="shared" si="51"/>
        <v>#VALUE!</v>
      </c>
      <c r="AF151" s="29" t="e">
        <f t="shared" si="52"/>
        <v>#VALUE!</v>
      </c>
      <c r="AG151" s="29" t="e">
        <f t="shared" si="53"/>
        <v>#VALUE!</v>
      </c>
      <c r="AH151" s="30" t="str">
        <f t="shared" si="40"/>
        <v>News</v>
      </c>
      <c r="AI151" s="30" t="str">
        <f t="shared" si="54"/>
        <v>OC</v>
      </c>
      <c r="AJ151" s="30" t="str">
        <f t="shared" si="55"/>
        <v>WW</v>
      </c>
      <c r="AK151" s="30" t="str">
        <f t="shared" si="56"/>
        <v>FIN</v>
      </c>
      <c r="AL151" s="30" t="str">
        <f t="shared" si="41"/>
        <v>OI</v>
      </c>
      <c r="AM151" s="30" t="str">
        <f t="shared" si="57"/>
        <v>IB</v>
      </c>
      <c r="AN151" s="30" t="str">
        <f t="shared" si="42"/>
        <v>SI</v>
      </c>
      <c r="AO151" s="30" t="str">
        <f t="shared" si="43"/>
        <v>SS</v>
      </c>
      <c r="AP151" s="45" t="str">
        <f t="shared" si="44"/>
        <v>ROIC</v>
      </c>
      <c r="AQ151" s="30" t="str">
        <f t="shared" si="45"/>
        <v>DR</v>
      </c>
      <c r="AR151" s="46" t="str">
        <f t="shared" si="46"/>
        <v>SOH</v>
      </c>
    </row>
    <row r="152" spans="25:44" x14ac:dyDescent="0.2">
      <c r="Y152" s="30" t="str">
        <f t="shared" si="47"/>
        <v>Twitter</v>
      </c>
      <c r="Z152" s="30" t="str">
        <f t="shared" si="39"/>
        <v>Twitter</v>
      </c>
      <c r="AA152" s="29" t="str">
        <f>HYPERLINK(_xlfn.CONCAT("https://www.sec.gov/edgar/browse/?CIK=",(_xlfn.XLOOKUP(A152,CIK!$A$1:$A$99999,CIK!$B$1:$B$99999,,0))),"SEC")</f>
        <v>SEC</v>
      </c>
      <c r="AB152" s="30" t="str">
        <f t="shared" si="48"/>
        <v>BC</v>
      </c>
      <c r="AC152" s="29" t="e">
        <f t="shared" si="49"/>
        <v>#VALUE!</v>
      </c>
      <c r="AD152" s="30" t="e">
        <f t="shared" si="50"/>
        <v>#VALUE!</v>
      </c>
      <c r="AE152" s="29" t="e">
        <f t="shared" si="51"/>
        <v>#VALUE!</v>
      </c>
      <c r="AF152" s="29" t="e">
        <f t="shared" si="52"/>
        <v>#VALUE!</v>
      </c>
      <c r="AG152" s="29" t="e">
        <f t="shared" si="53"/>
        <v>#VALUE!</v>
      </c>
      <c r="AH152" s="30" t="str">
        <f t="shared" si="40"/>
        <v>News</v>
      </c>
      <c r="AI152" s="30" t="str">
        <f t="shared" si="54"/>
        <v>OC</v>
      </c>
      <c r="AJ152" s="30" t="str">
        <f t="shared" si="55"/>
        <v>WW</v>
      </c>
      <c r="AK152" s="30" t="str">
        <f t="shared" si="56"/>
        <v>FIN</v>
      </c>
      <c r="AL152" s="30" t="str">
        <f t="shared" si="41"/>
        <v>OI</v>
      </c>
      <c r="AM152" s="30" t="str">
        <f t="shared" si="57"/>
        <v>IB</v>
      </c>
      <c r="AN152" s="30" t="str">
        <f t="shared" si="42"/>
        <v>SI</v>
      </c>
      <c r="AO152" s="30" t="str">
        <f t="shared" si="43"/>
        <v>SS</v>
      </c>
      <c r="AP152" s="45" t="str">
        <f t="shared" si="44"/>
        <v>ROIC</v>
      </c>
      <c r="AQ152" s="30" t="str">
        <f t="shared" si="45"/>
        <v>DR</v>
      </c>
      <c r="AR152" s="46" t="str">
        <f t="shared" si="46"/>
        <v>SOH</v>
      </c>
    </row>
    <row r="153" spans="25:44" x14ac:dyDescent="0.2">
      <c r="Y153" s="30" t="str">
        <f t="shared" si="47"/>
        <v>Twitter</v>
      </c>
      <c r="Z153" s="30" t="str">
        <f t="shared" si="39"/>
        <v>Twitter</v>
      </c>
      <c r="AA153" s="29" t="str">
        <f>HYPERLINK(_xlfn.CONCAT("https://www.sec.gov/edgar/browse/?CIK=",(_xlfn.XLOOKUP(A153,CIK!$A$1:$A$99999,CIK!$B$1:$B$99999,,0))),"SEC")</f>
        <v>SEC</v>
      </c>
      <c r="AB153" s="30" t="str">
        <f t="shared" si="48"/>
        <v>BC</v>
      </c>
      <c r="AC153" s="29" t="e">
        <f t="shared" si="49"/>
        <v>#VALUE!</v>
      </c>
      <c r="AD153" s="30" t="e">
        <f t="shared" si="50"/>
        <v>#VALUE!</v>
      </c>
      <c r="AE153" s="29" t="e">
        <f t="shared" si="51"/>
        <v>#VALUE!</v>
      </c>
      <c r="AF153" s="29" t="e">
        <f t="shared" si="52"/>
        <v>#VALUE!</v>
      </c>
      <c r="AG153" s="29" t="e">
        <f t="shared" si="53"/>
        <v>#VALUE!</v>
      </c>
      <c r="AH153" s="30" t="str">
        <f t="shared" si="40"/>
        <v>News</v>
      </c>
      <c r="AI153" s="30" t="str">
        <f t="shared" si="54"/>
        <v>OC</v>
      </c>
      <c r="AJ153" s="30" t="str">
        <f t="shared" si="55"/>
        <v>WW</v>
      </c>
      <c r="AK153" s="30" t="str">
        <f t="shared" si="56"/>
        <v>FIN</v>
      </c>
      <c r="AL153" s="30" t="str">
        <f t="shared" si="41"/>
        <v>OI</v>
      </c>
      <c r="AM153" s="30" t="str">
        <f t="shared" si="57"/>
        <v>IB</v>
      </c>
      <c r="AN153" s="30" t="str">
        <f t="shared" si="42"/>
        <v>SI</v>
      </c>
      <c r="AO153" s="30" t="str">
        <f t="shared" si="43"/>
        <v>SS</v>
      </c>
      <c r="AP153" s="45" t="str">
        <f t="shared" si="44"/>
        <v>ROIC</v>
      </c>
      <c r="AQ153" s="30" t="str">
        <f t="shared" si="45"/>
        <v>DR</v>
      </c>
      <c r="AR153" s="46" t="str">
        <f t="shared" si="46"/>
        <v>SOH</v>
      </c>
    </row>
    <row r="154" spans="25:44" x14ac:dyDescent="0.2">
      <c r="Y154" s="30" t="str">
        <f t="shared" si="47"/>
        <v>Twitter</v>
      </c>
      <c r="Z154" s="30" t="str">
        <f t="shared" si="39"/>
        <v>Twitter</v>
      </c>
      <c r="AA154" s="29" t="str">
        <f>HYPERLINK(_xlfn.CONCAT("https://www.sec.gov/edgar/browse/?CIK=",(_xlfn.XLOOKUP(A154,CIK!$A$1:$A$99999,CIK!$B$1:$B$99999,,0))),"SEC")</f>
        <v>SEC</v>
      </c>
      <c r="AB154" s="30" t="str">
        <f t="shared" si="48"/>
        <v>BC</v>
      </c>
      <c r="AC154" s="29" t="e">
        <f t="shared" si="49"/>
        <v>#VALUE!</v>
      </c>
      <c r="AD154" s="30" t="e">
        <f t="shared" si="50"/>
        <v>#VALUE!</v>
      </c>
      <c r="AE154" s="29" t="e">
        <f t="shared" si="51"/>
        <v>#VALUE!</v>
      </c>
      <c r="AF154" s="29" t="e">
        <f t="shared" si="52"/>
        <v>#VALUE!</v>
      </c>
      <c r="AG154" s="29" t="e">
        <f t="shared" si="53"/>
        <v>#VALUE!</v>
      </c>
      <c r="AH154" s="30" t="str">
        <f t="shared" si="40"/>
        <v>News</v>
      </c>
      <c r="AI154" s="30" t="str">
        <f t="shared" si="54"/>
        <v>OC</v>
      </c>
      <c r="AJ154" s="30" t="str">
        <f t="shared" si="55"/>
        <v>WW</v>
      </c>
      <c r="AK154" s="30" t="str">
        <f t="shared" si="56"/>
        <v>FIN</v>
      </c>
      <c r="AL154" s="30" t="str">
        <f t="shared" si="41"/>
        <v>OI</v>
      </c>
      <c r="AM154" s="30" t="str">
        <f t="shared" si="57"/>
        <v>IB</v>
      </c>
      <c r="AN154" s="30" t="str">
        <f t="shared" si="42"/>
        <v>SI</v>
      </c>
      <c r="AO154" s="30" t="str">
        <f t="shared" si="43"/>
        <v>SS</v>
      </c>
      <c r="AP154" s="45" t="str">
        <f t="shared" si="44"/>
        <v>ROIC</v>
      </c>
      <c r="AQ154" s="30" t="str">
        <f t="shared" si="45"/>
        <v>DR</v>
      </c>
      <c r="AR154" s="46" t="str">
        <f t="shared" si="46"/>
        <v>SOH</v>
      </c>
    </row>
    <row r="155" spans="25:44" x14ac:dyDescent="0.2">
      <c r="Y155" s="30" t="str">
        <f t="shared" si="47"/>
        <v>Twitter</v>
      </c>
      <c r="Z155" s="30" t="str">
        <f t="shared" si="39"/>
        <v>Twitter</v>
      </c>
      <c r="AA155" s="29" t="str">
        <f>HYPERLINK(_xlfn.CONCAT("https://www.sec.gov/edgar/browse/?CIK=",(_xlfn.XLOOKUP(A155,CIK!$A$1:$A$99999,CIK!$B$1:$B$99999,,0))),"SEC")</f>
        <v>SEC</v>
      </c>
      <c r="AB155" s="30" t="str">
        <f t="shared" si="48"/>
        <v>BC</v>
      </c>
      <c r="AC155" s="29" t="e">
        <f t="shared" si="49"/>
        <v>#VALUE!</v>
      </c>
      <c r="AD155" s="30" t="e">
        <f t="shared" si="50"/>
        <v>#VALUE!</v>
      </c>
      <c r="AE155" s="29" t="e">
        <f t="shared" si="51"/>
        <v>#VALUE!</v>
      </c>
      <c r="AF155" s="29" t="e">
        <f t="shared" si="52"/>
        <v>#VALUE!</v>
      </c>
      <c r="AG155" s="29" t="e">
        <f t="shared" si="53"/>
        <v>#VALUE!</v>
      </c>
      <c r="AH155" s="30" t="str">
        <f t="shared" si="40"/>
        <v>News</v>
      </c>
      <c r="AI155" s="30" t="str">
        <f t="shared" si="54"/>
        <v>OC</v>
      </c>
      <c r="AJ155" s="30" t="str">
        <f t="shared" si="55"/>
        <v>WW</v>
      </c>
      <c r="AK155" s="30" t="str">
        <f t="shared" si="56"/>
        <v>FIN</v>
      </c>
      <c r="AL155" s="30" t="str">
        <f t="shared" si="41"/>
        <v>OI</v>
      </c>
      <c r="AM155" s="30" t="str">
        <f t="shared" si="57"/>
        <v>IB</v>
      </c>
      <c r="AN155" s="30" t="str">
        <f t="shared" si="42"/>
        <v>SI</v>
      </c>
      <c r="AO155" s="30" t="str">
        <f t="shared" si="43"/>
        <v>SS</v>
      </c>
      <c r="AP155" s="45" t="str">
        <f t="shared" si="44"/>
        <v>ROIC</v>
      </c>
      <c r="AQ155" s="30" t="str">
        <f t="shared" si="45"/>
        <v>DR</v>
      </c>
      <c r="AR155" s="46" t="str">
        <f t="shared" si="46"/>
        <v>SOH</v>
      </c>
    </row>
    <row r="156" spans="25:44" x14ac:dyDescent="0.2">
      <c r="Y156" s="30" t="str">
        <f t="shared" si="47"/>
        <v>Twitter</v>
      </c>
      <c r="Z156" s="30" t="str">
        <f t="shared" si="39"/>
        <v>Twitter</v>
      </c>
      <c r="AA156" s="29" t="str">
        <f>HYPERLINK(_xlfn.CONCAT("https://www.sec.gov/edgar/browse/?CIK=",(_xlfn.XLOOKUP(A156,CIK!$A$1:$A$99999,CIK!$B$1:$B$99999,,0))),"SEC")</f>
        <v>SEC</v>
      </c>
      <c r="AB156" s="30" t="str">
        <f t="shared" si="48"/>
        <v>BC</v>
      </c>
      <c r="AC156" s="29" t="e">
        <f t="shared" si="49"/>
        <v>#VALUE!</v>
      </c>
      <c r="AD156" s="30" t="e">
        <f t="shared" si="50"/>
        <v>#VALUE!</v>
      </c>
      <c r="AE156" s="29" t="e">
        <f t="shared" si="51"/>
        <v>#VALUE!</v>
      </c>
      <c r="AF156" s="29" t="e">
        <f t="shared" si="52"/>
        <v>#VALUE!</v>
      </c>
      <c r="AG156" s="29" t="e">
        <f t="shared" si="53"/>
        <v>#VALUE!</v>
      </c>
      <c r="AH156" s="30" t="str">
        <f t="shared" si="40"/>
        <v>News</v>
      </c>
      <c r="AI156" s="30" t="str">
        <f t="shared" si="54"/>
        <v>OC</v>
      </c>
      <c r="AJ156" s="30" t="str">
        <f t="shared" si="55"/>
        <v>WW</v>
      </c>
      <c r="AK156" s="30" t="str">
        <f t="shared" si="56"/>
        <v>FIN</v>
      </c>
      <c r="AL156" s="30" t="str">
        <f t="shared" si="41"/>
        <v>OI</v>
      </c>
      <c r="AM156" s="30" t="str">
        <f t="shared" si="57"/>
        <v>IB</v>
      </c>
      <c r="AN156" s="30" t="str">
        <f t="shared" si="42"/>
        <v>SI</v>
      </c>
      <c r="AO156" s="30" t="str">
        <f t="shared" si="43"/>
        <v>SS</v>
      </c>
      <c r="AP156" s="45" t="str">
        <f t="shared" si="44"/>
        <v>ROIC</v>
      </c>
      <c r="AQ156" s="30" t="str">
        <f t="shared" si="45"/>
        <v>DR</v>
      </c>
      <c r="AR156" s="46" t="str">
        <f t="shared" si="46"/>
        <v>SOH</v>
      </c>
    </row>
    <row r="157" spans="25:44" x14ac:dyDescent="0.2">
      <c r="Y157" s="30" t="str">
        <f t="shared" si="47"/>
        <v>Twitter</v>
      </c>
      <c r="Z157" s="30" t="str">
        <f t="shared" si="39"/>
        <v>Twitter</v>
      </c>
      <c r="AA157" s="29" t="str">
        <f>HYPERLINK(_xlfn.CONCAT("https://www.sec.gov/edgar/browse/?CIK=",(_xlfn.XLOOKUP(A157,CIK!$A$1:$A$99999,CIK!$B$1:$B$99999,,0))),"SEC")</f>
        <v>SEC</v>
      </c>
      <c r="AB157" s="30" t="str">
        <f t="shared" si="48"/>
        <v>BC</v>
      </c>
      <c r="AC157" s="29" t="e">
        <f t="shared" si="49"/>
        <v>#VALUE!</v>
      </c>
      <c r="AD157" s="30" t="e">
        <f t="shared" si="50"/>
        <v>#VALUE!</v>
      </c>
      <c r="AE157" s="29" t="e">
        <f t="shared" si="51"/>
        <v>#VALUE!</v>
      </c>
      <c r="AF157" s="29" t="e">
        <f t="shared" si="52"/>
        <v>#VALUE!</v>
      </c>
      <c r="AG157" s="29" t="e">
        <f t="shared" si="53"/>
        <v>#VALUE!</v>
      </c>
      <c r="AH157" s="30" t="str">
        <f t="shared" si="40"/>
        <v>News</v>
      </c>
      <c r="AI157" s="30" t="str">
        <f t="shared" si="54"/>
        <v>OC</v>
      </c>
      <c r="AJ157" s="30" t="str">
        <f t="shared" si="55"/>
        <v>WW</v>
      </c>
      <c r="AK157" s="30" t="str">
        <f t="shared" si="56"/>
        <v>FIN</v>
      </c>
      <c r="AL157" s="30" t="str">
        <f t="shared" si="41"/>
        <v>OI</v>
      </c>
      <c r="AM157" s="30" t="str">
        <f t="shared" si="57"/>
        <v>IB</v>
      </c>
      <c r="AN157" s="30" t="str">
        <f t="shared" si="42"/>
        <v>SI</v>
      </c>
      <c r="AO157" s="30" t="str">
        <f t="shared" si="43"/>
        <v>SS</v>
      </c>
      <c r="AP157" s="45" t="str">
        <f t="shared" si="44"/>
        <v>ROIC</v>
      </c>
      <c r="AQ157" s="30" t="str">
        <f t="shared" si="45"/>
        <v>DR</v>
      </c>
      <c r="AR157" s="46" t="str">
        <f t="shared" si="46"/>
        <v>SOH</v>
      </c>
    </row>
    <row r="158" spans="25:44" x14ac:dyDescent="0.2">
      <c r="Y158" s="30" t="str">
        <f t="shared" si="47"/>
        <v>Twitter</v>
      </c>
      <c r="Z158" s="30" t="str">
        <f t="shared" si="39"/>
        <v>Twitter</v>
      </c>
      <c r="AA158" s="29" t="str">
        <f>HYPERLINK(_xlfn.CONCAT("https://www.sec.gov/edgar/browse/?CIK=",(_xlfn.XLOOKUP(A158,CIK!$A$1:$A$99999,CIK!$B$1:$B$99999,,0))),"SEC")</f>
        <v>SEC</v>
      </c>
      <c r="AB158" s="30" t="str">
        <f t="shared" si="48"/>
        <v>BC</v>
      </c>
      <c r="AC158" s="29" t="e">
        <f t="shared" si="49"/>
        <v>#VALUE!</v>
      </c>
      <c r="AD158" s="30" t="e">
        <f t="shared" si="50"/>
        <v>#VALUE!</v>
      </c>
      <c r="AE158" s="29" t="e">
        <f t="shared" si="51"/>
        <v>#VALUE!</v>
      </c>
      <c r="AF158" s="29" t="e">
        <f t="shared" si="52"/>
        <v>#VALUE!</v>
      </c>
      <c r="AG158" s="29" t="e">
        <f t="shared" si="53"/>
        <v>#VALUE!</v>
      </c>
      <c r="AH158" s="30" t="str">
        <f t="shared" si="40"/>
        <v>News</v>
      </c>
      <c r="AI158" s="30" t="str">
        <f t="shared" si="54"/>
        <v>OC</v>
      </c>
      <c r="AJ158" s="30" t="str">
        <f t="shared" si="55"/>
        <v>WW</v>
      </c>
      <c r="AK158" s="30" t="str">
        <f t="shared" si="56"/>
        <v>FIN</v>
      </c>
      <c r="AL158" s="30" t="str">
        <f t="shared" si="41"/>
        <v>OI</v>
      </c>
      <c r="AM158" s="30" t="str">
        <f t="shared" si="57"/>
        <v>IB</v>
      </c>
      <c r="AN158" s="30" t="str">
        <f t="shared" si="42"/>
        <v>SI</v>
      </c>
      <c r="AO158" s="30" t="str">
        <f t="shared" si="43"/>
        <v>SS</v>
      </c>
      <c r="AP158" s="45" t="str">
        <f t="shared" si="44"/>
        <v>ROIC</v>
      </c>
      <c r="AQ158" s="30" t="str">
        <f t="shared" si="45"/>
        <v>DR</v>
      </c>
      <c r="AR158" s="46" t="str">
        <f t="shared" si="46"/>
        <v>SOH</v>
      </c>
    </row>
    <row r="159" spans="25:44" x14ac:dyDescent="0.2">
      <c r="Y159" s="30" t="str">
        <f t="shared" si="47"/>
        <v>Twitter</v>
      </c>
      <c r="Z159" s="30" t="str">
        <f t="shared" si="39"/>
        <v>Twitter</v>
      </c>
      <c r="AA159" s="29" t="str">
        <f>HYPERLINK(_xlfn.CONCAT("https://www.sec.gov/edgar/browse/?CIK=",(_xlfn.XLOOKUP(A159,CIK!$A$1:$A$99999,CIK!$B$1:$B$99999,,0))),"SEC")</f>
        <v>SEC</v>
      </c>
      <c r="AB159" s="30" t="str">
        <f t="shared" si="48"/>
        <v>BC</v>
      </c>
      <c r="AC159" s="29" t="e">
        <f t="shared" si="49"/>
        <v>#VALUE!</v>
      </c>
      <c r="AD159" s="30" t="e">
        <f t="shared" si="50"/>
        <v>#VALUE!</v>
      </c>
      <c r="AE159" s="29" t="e">
        <f t="shared" si="51"/>
        <v>#VALUE!</v>
      </c>
      <c r="AF159" s="29" t="e">
        <f t="shared" si="52"/>
        <v>#VALUE!</v>
      </c>
      <c r="AG159" s="29" t="e">
        <f t="shared" si="53"/>
        <v>#VALUE!</v>
      </c>
      <c r="AH159" s="30" t="str">
        <f t="shared" si="40"/>
        <v>News</v>
      </c>
      <c r="AI159" s="30" t="str">
        <f t="shared" si="54"/>
        <v>OC</v>
      </c>
      <c r="AJ159" s="30" t="str">
        <f t="shared" si="55"/>
        <v>WW</v>
      </c>
      <c r="AK159" s="30" t="str">
        <f t="shared" si="56"/>
        <v>FIN</v>
      </c>
      <c r="AL159" s="30" t="str">
        <f t="shared" si="41"/>
        <v>OI</v>
      </c>
      <c r="AM159" s="30" t="str">
        <f t="shared" si="57"/>
        <v>IB</v>
      </c>
      <c r="AN159" s="30" t="str">
        <f t="shared" si="42"/>
        <v>SI</v>
      </c>
      <c r="AO159" s="30" t="str">
        <f t="shared" si="43"/>
        <v>SS</v>
      </c>
      <c r="AP159" s="45" t="str">
        <f t="shared" si="44"/>
        <v>ROIC</v>
      </c>
      <c r="AQ159" s="30" t="str">
        <f t="shared" si="45"/>
        <v>DR</v>
      </c>
      <c r="AR159" s="46" t="str">
        <f t="shared" si="46"/>
        <v>SOH</v>
      </c>
    </row>
    <row r="160" spans="25:44" x14ac:dyDescent="0.2">
      <c r="Y160" s="30" t="str">
        <f t="shared" si="47"/>
        <v>Twitter</v>
      </c>
      <c r="Z160" s="30" t="str">
        <f t="shared" si="39"/>
        <v>Twitter</v>
      </c>
      <c r="AA160" s="29" t="str">
        <f>HYPERLINK(_xlfn.CONCAT("https://www.sec.gov/edgar/browse/?CIK=",(_xlfn.XLOOKUP(A160,CIK!$A$1:$A$99999,CIK!$B$1:$B$99999,,0))),"SEC")</f>
        <v>SEC</v>
      </c>
      <c r="AB160" s="30" t="str">
        <f t="shared" si="48"/>
        <v>BC</v>
      </c>
      <c r="AC160" s="29" t="e">
        <f t="shared" si="49"/>
        <v>#VALUE!</v>
      </c>
      <c r="AD160" s="30" t="e">
        <f t="shared" si="50"/>
        <v>#VALUE!</v>
      </c>
      <c r="AE160" s="29" t="e">
        <f t="shared" si="51"/>
        <v>#VALUE!</v>
      </c>
      <c r="AF160" s="29" t="e">
        <f t="shared" si="52"/>
        <v>#VALUE!</v>
      </c>
      <c r="AG160" s="29" t="e">
        <f t="shared" si="53"/>
        <v>#VALUE!</v>
      </c>
      <c r="AH160" s="30" t="str">
        <f t="shared" si="40"/>
        <v>News</v>
      </c>
      <c r="AI160" s="30" t="str">
        <f t="shared" si="54"/>
        <v>OC</v>
      </c>
      <c r="AJ160" s="30" t="str">
        <f t="shared" si="55"/>
        <v>WW</v>
      </c>
      <c r="AK160" s="30" t="str">
        <f t="shared" si="56"/>
        <v>FIN</v>
      </c>
      <c r="AL160" s="30" t="str">
        <f t="shared" si="41"/>
        <v>OI</v>
      </c>
      <c r="AM160" s="30" t="str">
        <f t="shared" si="57"/>
        <v>IB</v>
      </c>
      <c r="AN160" s="30" t="str">
        <f t="shared" si="42"/>
        <v>SI</v>
      </c>
      <c r="AO160" s="30" t="str">
        <f t="shared" si="43"/>
        <v>SS</v>
      </c>
      <c r="AP160" s="45" t="str">
        <f t="shared" si="44"/>
        <v>ROIC</v>
      </c>
      <c r="AQ160" s="30" t="str">
        <f t="shared" si="45"/>
        <v>DR</v>
      </c>
      <c r="AR160" s="46" t="str">
        <f t="shared" si="46"/>
        <v>SOH</v>
      </c>
    </row>
    <row r="161" spans="25:44" x14ac:dyDescent="0.2">
      <c r="Y161" s="30" t="str">
        <f t="shared" si="47"/>
        <v>Twitter</v>
      </c>
      <c r="Z161" s="30" t="str">
        <f t="shared" si="39"/>
        <v>Twitter</v>
      </c>
      <c r="AA161" s="29" t="str">
        <f>HYPERLINK(_xlfn.CONCAT("https://www.sec.gov/edgar/browse/?CIK=",(_xlfn.XLOOKUP(A161,CIK!$A$1:$A$99999,CIK!$B$1:$B$99999,,0))),"SEC")</f>
        <v>SEC</v>
      </c>
      <c r="AB161" s="30" t="str">
        <f t="shared" si="48"/>
        <v>BC</v>
      </c>
      <c r="AC161" s="29" t="e">
        <f t="shared" si="49"/>
        <v>#VALUE!</v>
      </c>
      <c r="AD161" s="30" t="e">
        <f t="shared" si="50"/>
        <v>#VALUE!</v>
      </c>
      <c r="AE161" s="29" t="e">
        <f t="shared" si="51"/>
        <v>#VALUE!</v>
      </c>
      <c r="AF161" s="29" t="e">
        <f t="shared" si="52"/>
        <v>#VALUE!</v>
      </c>
      <c r="AG161" s="29" t="e">
        <f t="shared" si="53"/>
        <v>#VALUE!</v>
      </c>
      <c r="AH161" s="30" t="str">
        <f t="shared" si="40"/>
        <v>News</v>
      </c>
      <c r="AI161" s="30" t="str">
        <f t="shared" si="54"/>
        <v>OC</v>
      </c>
      <c r="AJ161" s="30" t="str">
        <f t="shared" si="55"/>
        <v>WW</v>
      </c>
      <c r="AK161" s="30" t="str">
        <f t="shared" si="56"/>
        <v>FIN</v>
      </c>
      <c r="AL161" s="30" t="str">
        <f t="shared" si="41"/>
        <v>OI</v>
      </c>
      <c r="AM161" s="30" t="str">
        <f t="shared" si="57"/>
        <v>IB</v>
      </c>
      <c r="AN161" s="30" t="str">
        <f t="shared" si="42"/>
        <v>SI</v>
      </c>
      <c r="AO161" s="30" t="str">
        <f t="shared" si="43"/>
        <v>SS</v>
      </c>
      <c r="AP161" s="45" t="str">
        <f t="shared" si="44"/>
        <v>ROIC</v>
      </c>
      <c r="AQ161" s="30" t="str">
        <f t="shared" si="45"/>
        <v>DR</v>
      </c>
      <c r="AR161" s="46" t="str">
        <f t="shared" si="46"/>
        <v>SOH</v>
      </c>
    </row>
    <row r="162" spans="25:44" x14ac:dyDescent="0.2">
      <c r="Y162" s="30" t="str">
        <f t="shared" si="47"/>
        <v>Twitter</v>
      </c>
      <c r="Z162" s="30" t="str">
        <f t="shared" si="39"/>
        <v>Twitter</v>
      </c>
      <c r="AA162" s="29" t="str">
        <f>HYPERLINK(_xlfn.CONCAT("https://www.sec.gov/edgar/browse/?CIK=",(_xlfn.XLOOKUP(A162,CIK!$A$1:$A$99999,CIK!$B$1:$B$99999,,0))),"SEC")</f>
        <v>SEC</v>
      </c>
      <c r="AB162" s="30" t="str">
        <f t="shared" si="48"/>
        <v>BC</v>
      </c>
      <c r="AC162" s="29" t="e">
        <f t="shared" si="49"/>
        <v>#VALUE!</v>
      </c>
      <c r="AD162" s="30" t="e">
        <f t="shared" si="50"/>
        <v>#VALUE!</v>
      </c>
      <c r="AE162" s="29" t="e">
        <f t="shared" si="51"/>
        <v>#VALUE!</v>
      </c>
      <c r="AF162" s="29" t="e">
        <f t="shared" si="52"/>
        <v>#VALUE!</v>
      </c>
      <c r="AG162" s="29" t="e">
        <f t="shared" si="53"/>
        <v>#VALUE!</v>
      </c>
      <c r="AH162" s="30" t="str">
        <f t="shared" si="40"/>
        <v>News</v>
      </c>
      <c r="AI162" s="30" t="str">
        <f t="shared" si="54"/>
        <v>OC</v>
      </c>
      <c r="AJ162" s="30" t="str">
        <f t="shared" si="55"/>
        <v>WW</v>
      </c>
      <c r="AK162" s="30" t="str">
        <f t="shared" si="56"/>
        <v>FIN</v>
      </c>
      <c r="AL162" s="30" t="str">
        <f t="shared" si="41"/>
        <v>OI</v>
      </c>
      <c r="AM162" s="30" t="str">
        <f t="shared" si="57"/>
        <v>IB</v>
      </c>
      <c r="AN162" s="30" t="str">
        <f t="shared" si="42"/>
        <v>SI</v>
      </c>
      <c r="AO162" s="30" t="str">
        <f t="shared" si="43"/>
        <v>SS</v>
      </c>
      <c r="AP162" s="45" t="str">
        <f t="shared" si="44"/>
        <v>ROIC</v>
      </c>
      <c r="AQ162" s="30" t="str">
        <f t="shared" si="45"/>
        <v>DR</v>
      </c>
      <c r="AR162" s="46" t="str">
        <f t="shared" si="46"/>
        <v>SOH</v>
      </c>
    </row>
    <row r="163" spans="25:44" x14ac:dyDescent="0.2">
      <c r="Y163" s="30" t="str">
        <f t="shared" si="47"/>
        <v>Twitter</v>
      </c>
      <c r="Z163" s="30" t="str">
        <f t="shared" si="39"/>
        <v>Twitter</v>
      </c>
      <c r="AA163" s="29" t="str">
        <f>HYPERLINK(_xlfn.CONCAT("https://www.sec.gov/edgar/browse/?CIK=",(_xlfn.XLOOKUP(A163,CIK!$A$1:$A$99999,CIK!$B$1:$B$99999,,0))),"SEC")</f>
        <v>SEC</v>
      </c>
      <c r="AB163" s="30" t="str">
        <f t="shared" si="48"/>
        <v>BC</v>
      </c>
      <c r="AC163" s="29" t="e">
        <f t="shared" si="49"/>
        <v>#VALUE!</v>
      </c>
      <c r="AD163" s="30" t="e">
        <f t="shared" si="50"/>
        <v>#VALUE!</v>
      </c>
      <c r="AE163" s="29" t="e">
        <f t="shared" si="51"/>
        <v>#VALUE!</v>
      </c>
      <c r="AF163" s="29" t="e">
        <f t="shared" si="52"/>
        <v>#VALUE!</v>
      </c>
      <c r="AG163" s="29" t="e">
        <f t="shared" si="53"/>
        <v>#VALUE!</v>
      </c>
      <c r="AH163" s="30" t="str">
        <f t="shared" si="40"/>
        <v>News</v>
      </c>
      <c r="AI163" s="30" t="str">
        <f t="shared" si="54"/>
        <v>OC</v>
      </c>
      <c r="AJ163" s="30" t="str">
        <f t="shared" si="55"/>
        <v>WW</v>
      </c>
      <c r="AK163" s="30" t="str">
        <f t="shared" si="56"/>
        <v>FIN</v>
      </c>
      <c r="AL163" s="30" t="str">
        <f t="shared" si="41"/>
        <v>OI</v>
      </c>
      <c r="AM163" s="30" t="str">
        <f t="shared" si="57"/>
        <v>IB</v>
      </c>
      <c r="AN163" s="30" t="str">
        <f t="shared" si="42"/>
        <v>SI</v>
      </c>
      <c r="AO163" s="30" t="str">
        <f t="shared" si="43"/>
        <v>SS</v>
      </c>
      <c r="AP163" s="45" t="str">
        <f t="shared" si="44"/>
        <v>ROIC</v>
      </c>
      <c r="AQ163" s="30" t="str">
        <f t="shared" si="45"/>
        <v>DR</v>
      </c>
      <c r="AR163" s="46" t="str">
        <f t="shared" si="46"/>
        <v>SOH</v>
      </c>
    </row>
    <row r="164" spans="25:44" x14ac:dyDescent="0.2">
      <c r="Y164" s="30" t="str">
        <f t="shared" si="47"/>
        <v>Twitter</v>
      </c>
      <c r="Z164" s="30" t="str">
        <f t="shared" si="39"/>
        <v>Twitter</v>
      </c>
      <c r="AA164" s="29" t="str">
        <f>HYPERLINK(_xlfn.CONCAT("https://www.sec.gov/edgar/browse/?CIK=",(_xlfn.XLOOKUP(A164,CIK!$A$1:$A$99999,CIK!$B$1:$B$99999,,0))),"SEC")</f>
        <v>SEC</v>
      </c>
      <c r="AB164" s="30" t="str">
        <f t="shared" si="48"/>
        <v>BC</v>
      </c>
      <c r="AC164" s="29" t="e">
        <f t="shared" si="49"/>
        <v>#VALUE!</v>
      </c>
      <c r="AD164" s="30" t="e">
        <f t="shared" si="50"/>
        <v>#VALUE!</v>
      </c>
      <c r="AE164" s="29" t="e">
        <f t="shared" si="51"/>
        <v>#VALUE!</v>
      </c>
      <c r="AF164" s="29" t="e">
        <f t="shared" si="52"/>
        <v>#VALUE!</v>
      </c>
      <c r="AG164" s="29" t="e">
        <f t="shared" si="53"/>
        <v>#VALUE!</v>
      </c>
      <c r="AH164" s="30" t="str">
        <f t="shared" si="40"/>
        <v>News</v>
      </c>
      <c r="AI164" s="30" t="str">
        <f t="shared" si="54"/>
        <v>OC</v>
      </c>
      <c r="AJ164" s="30" t="str">
        <f t="shared" si="55"/>
        <v>WW</v>
      </c>
      <c r="AK164" s="30" t="str">
        <f t="shared" si="56"/>
        <v>FIN</v>
      </c>
      <c r="AL164" s="30" t="str">
        <f t="shared" si="41"/>
        <v>OI</v>
      </c>
      <c r="AM164" s="30" t="str">
        <f t="shared" si="57"/>
        <v>IB</v>
      </c>
      <c r="AN164" s="30" t="str">
        <f t="shared" si="42"/>
        <v>SI</v>
      </c>
      <c r="AO164" s="30" t="str">
        <f t="shared" si="43"/>
        <v>SS</v>
      </c>
      <c r="AP164" s="45" t="str">
        <f t="shared" si="44"/>
        <v>ROIC</v>
      </c>
      <c r="AQ164" s="30" t="str">
        <f t="shared" si="45"/>
        <v>DR</v>
      </c>
      <c r="AR164" s="46" t="str">
        <f t="shared" si="46"/>
        <v>SOH</v>
      </c>
    </row>
    <row r="165" spans="25:44" x14ac:dyDescent="0.2">
      <c r="Y165" s="30" t="str">
        <f t="shared" si="47"/>
        <v>Twitter</v>
      </c>
      <c r="Z165" s="30" t="str">
        <f t="shared" si="39"/>
        <v>Twitter</v>
      </c>
      <c r="AA165" s="29" t="str">
        <f>HYPERLINK(_xlfn.CONCAT("https://www.sec.gov/edgar/browse/?CIK=",(_xlfn.XLOOKUP(A165,CIK!$A$1:$A$99999,CIK!$B$1:$B$99999,,0))),"SEC")</f>
        <v>SEC</v>
      </c>
      <c r="AB165" s="30" t="str">
        <f t="shared" si="48"/>
        <v>BC</v>
      </c>
      <c r="AC165" s="29" t="e">
        <f t="shared" si="49"/>
        <v>#VALUE!</v>
      </c>
      <c r="AD165" s="30" t="e">
        <f t="shared" si="50"/>
        <v>#VALUE!</v>
      </c>
      <c r="AE165" s="29" t="e">
        <f t="shared" si="51"/>
        <v>#VALUE!</v>
      </c>
      <c r="AF165" s="29" t="e">
        <f t="shared" si="52"/>
        <v>#VALUE!</v>
      </c>
      <c r="AG165" s="29" t="e">
        <f t="shared" si="53"/>
        <v>#VALUE!</v>
      </c>
      <c r="AH165" s="30" t="str">
        <f t="shared" si="40"/>
        <v>News</v>
      </c>
      <c r="AI165" s="30" t="str">
        <f t="shared" si="54"/>
        <v>OC</v>
      </c>
      <c r="AJ165" s="30" t="str">
        <f t="shared" si="55"/>
        <v>WW</v>
      </c>
      <c r="AK165" s="30" t="str">
        <f t="shared" si="56"/>
        <v>FIN</v>
      </c>
      <c r="AL165" s="30" t="str">
        <f t="shared" si="41"/>
        <v>OI</v>
      </c>
      <c r="AM165" s="30" t="str">
        <f t="shared" si="57"/>
        <v>IB</v>
      </c>
      <c r="AN165" s="30" t="str">
        <f t="shared" si="42"/>
        <v>SI</v>
      </c>
      <c r="AO165" s="30" t="str">
        <f t="shared" si="43"/>
        <v>SS</v>
      </c>
      <c r="AP165" s="45" t="str">
        <f t="shared" si="44"/>
        <v>ROIC</v>
      </c>
      <c r="AQ165" s="30" t="str">
        <f t="shared" si="45"/>
        <v>DR</v>
      </c>
      <c r="AR165" s="46" t="str">
        <f t="shared" si="46"/>
        <v>SOH</v>
      </c>
    </row>
    <row r="166" spans="25:44" x14ac:dyDescent="0.2">
      <c r="Y166" s="30" t="str">
        <f t="shared" si="47"/>
        <v>Twitter</v>
      </c>
      <c r="Z166" s="30" t="str">
        <f t="shared" si="39"/>
        <v>Twitter</v>
      </c>
      <c r="AA166" s="29" t="str">
        <f>HYPERLINK(_xlfn.CONCAT("https://www.sec.gov/edgar/browse/?CIK=",(_xlfn.XLOOKUP(A166,CIK!$A$1:$A$99999,CIK!$B$1:$B$99999,,0))),"SEC")</f>
        <v>SEC</v>
      </c>
      <c r="AB166" s="30" t="str">
        <f t="shared" si="48"/>
        <v>BC</v>
      </c>
      <c r="AC166" s="29" t="e">
        <f t="shared" si="49"/>
        <v>#VALUE!</v>
      </c>
      <c r="AD166" s="30" t="e">
        <f t="shared" si="50"/>
        <v>#VALUE!</v>
      </c>
      <c r="AE166" s="29" t="e">
        <f t="shared" si="51"/>
        <v>#VALUE!</v>
      </c>
      <c r="AF166" s="29" t="e">
        <f t="shared" si="52"/>
        <v>#VALUE!</v>
      </c>
      <c r="AG166" s="29" t="e">
        <f t="shared" si="53"/>
        <v>#VALUE!</v>
      </c>
      <c r="AH166" s="30" t="str">
        <f t="shared" si="40"/>
        <v>News</v>
      </c>
      <c r="AI166" s="30" t="str">
        <f t="shared" si="54"/>
        <v>OC</v>
      </c>
      <c r="AJ166" s="30" t="str">
        <f t="shared" si="55"/>
        <v>WW</v>
      </c>
      <c r="AK166" s="30" t="str">
        <f t="shared" si="56"/>
        <v>FIN</v>
      </c>
      <c r="AL166" s="30" t="str">
        <f t="shared" si="41"/>
        <v>OI</v>
      </c>
      <c r="AM166" s="30" t="str">
        <f t="shared" si="57"/>
        <v>IB</v>
      </c>
      <c r="AN166" s="30" t="str">
        <f t="shared" si="42"/>
        <v>SI</v>
      </c>
      <c r="AO166" s="30" t="str">
        <f t="shared" si="43"/>
        <v>SS</v>
      </c>
      <c r="AP166" s="45" t="str">
        <f t="shared" si="44"/>
        <v>ROIC</v>
      </c>
      <c r="AQ166" s="30" t="str">
        <f t="shared" si="45"/>
        <v>DR</v>
      </c>
      <c r="AR166" s="46" t="str">
        <f t="shared" si="46"/>
        <v>SOH</v>
      </c>
    </row>
    <row r="167" spans="25:44" x14ac:dyDescent="0.2">
      <c r="Y167" s="30" t="str">
        <f t="shared" si="47"/>
        <v>Twitter</v>
      </c>
      <c r="Z167" s="30" t="str">
        <f t="shared" si="39"/>
        <v>Twitter</v>
      </c>
      <c r="AA167" s="29" t="str">
        <f>HYPERLINK(_xlfn.CONCAT("https://www.sec.gov/edgar/browse/?CIK=",(_xlfn.XLOOKUP(A167,CIK!$A$1:$A$99999,CIK!$B$1:$B$99999,,0))),"SEC")</f>
        <v>SEC</v>
      </c>
      <c r="AB167" s="30" t="str">
        <f t="shared" si="48"/>
        <v>BC</v>
      </c>
      <c r="AC167" s="29" t="e">
        <f t="shared" si="49"/>
        <v>#VALUE!</v>
      </c>
      <c r="AD167" s="30" t="e">
        <f t="shared" si="50"/>
        <v>#VALUE!</v>
      </c>
      <c r="AE167" s="29" t="e">
        <f t="shared" si="51"/>
        <v>#VALUE!</v>
      </c>
      <c r="AF167" s="29" t="e">
        <f t="shared" si="52"/>
        <v>#VALUE!</v>
      </c>
      <c r="AG167" s="29" t="e">
        <f t="shared" si="53"/>
        <v>#VALUE!</v>
      </c>
      <c r="AH167" s="30" t="str">
        <f t="shared" si="40"/>
        <v>News</v>
      </c>
      <c r="AI167" s="30" t="str">
        <f t="shared" si="54"/>
        <v>OC</v>
      </c>
      <c r="AJ167" s="30" t="str">
        <f t="shared" si="55"/>
        <v>WW</v>
      </c>
      <c r="AK167" s="30" t="str">
        <f t="shared" si="56"/>
        <v>FIN</v>
      </c>
      <c r="AL167" s="30" t="str">
        <f t="shared" si="41"/>
        <v>OI</v>
      </c>
      <c r="AM167" s="30" t="str">
        <f t="shared" si="57"/>
        <v>IB</v>
      </c>
      <c r="AN167" s="30" t="str">
        <f t="shared" si="42"/>
        <v>SI</v>
      </c>
      <c r="AO167" s="30" t="str">
        <f t="shared" si="43"/>
        <v>SS</v>
      </c>
      <c r="AP167" s="45" t="str">
        <f t="shared" si="44"/>
        <v>ROIC</v>
      </c>
      <c r="AQ167" s="30" t="str">
        <f t="shared" si="45"/>
        <v>DR</v>
      </c>
      <c r="AR167" s="46" t="str">
        <f t="shared" si="46"/>
        <v>SOH</v>
      </c>
    </row>
    <row r="168" spans="25:44" x14ac:dyDescent="0.2">
      <c r="Y168" s="30" t="str">
        <f t="shared" si="47"/>
        <v>Twitter</v>
      </c>
      <c r="Z168" s="30" t="str">
        <f t="shared" si="39"/>
        <v>Twitter</v>
      </c>
      <c r="AA168" s="29" t="str">
        <f>HYPERLINK(_xlfn.CONCAT("https://www.sec.gov/edgar/browse/?CIK=",(_xlfn.XLOOKUP(A168,CIK!$A$1:$A$99999,CIK!$B$1:$B$99999,,0))),"SEC")</f>
        <v>SEC</v>
      </c>
      <c r="AB168" s="30" t="str">
        <f t="shared" si="48"/>
        <v>BC</v>
      </c>
      <c r="AC168" s="29" t="e">
        <f t="shared" si="49"/>
        <v>#VALUE!</v>
      </c>
      <c r="AD168" s="30" t="e">
        <f t="shared" si="50"/>
        <v>#VALUE!</v>
      </c>
      <c r="AE168" s="29" t="e">
        <f t="shared" si="51"/>
        <v>#VALUE!</v>
      </c>
      <c r="AF168" s="29" t="e">
        <f t="shared" si="52"/>
        <v>#VALUE!</v>
      </c>
      <c r="AG168" s="29" t="e">
        <f t="shared" si="53"/>
        <v>#VALUE!</v>
      </c>
      <c r="AH168" s="30" t="str">
        <f t="shared" si="40"/>
        <v>News</v>
      </c>
      <c r="AI168" s="30" t="str">
        <f t="shared" si="54"/>
        <v>OC</v>
      </c>
      <c r="AJ168" s="30" t="str">
        <f t="shared" si="55"/>
        <v>WW</v>
      </c>
      <c r="AK168" s="30" t="str">
        <f t="shared" si="56"/>
        <v>FIN</v>
      </c>
      <c r="AL168" s="30" t="str">
        <f t="shared" si="41"/>
        <v>OI</v>
      </c>
      <c r="AM168" s="30" t="str">
        <f t="shared" si="57"/>
        <v>IB</v>
      </c>
      <c r="AN168" s="30" t="str">
        <f t="shared" si="42"/>
        <v>SI</v>
      </c>
      <c r="AO168" s="30" t="str">
        <f t="shared" si="43"/>
        <v>SS</v>
      </c>
      <c r="AP168" s="45" t="str">
        <f t="shared" si="44"/>
        <v>ROIC</v>
      </c>
      <c r="AQ168" s="30" t="str">
        <f t="shared" si="45"/>
        <v>DR</v>
      </c>
      <c r="AR168" s="46" t="str">
        <f t="shared" si="46"/>
        <v>SOH</v>
      </c>
    </row>
    <row r="169" spans="25:44" x14ac:dyDescent="0.2">
      <c r="Y169" s="30" t="str">
        <f t="shared" si="47"/>
        <v>Twitter</v>
      </c>
      <c r="Z169" s="30" t="str">
        <f t="shared" si="39"/>
        <v>Twitter</v>
      </c>
      <c r="AA169" s="29" t="str">
        <f>HYPERLINK(_xlfn.CONCAT("https://www.sec.gov/edgar/browse/?CIK=",(_xlfn.XLOOKUP(A169,CIK!$A$1:$A$99999,CIK!$B$1:$B$99999,,0))),"SEC")</f>
        <v>SEC</v>
      </c>
      <c r="AB169" s="30" t="str">
        <f t="shared" si="48"/>
        <v>BC</v>
      </c>
      <c r="AC169" s="29" t="e">
        <f t="shared" si="49"/>
        <v>#VALUE!</v>
      </c>
      <c r="AD169" s="30" t="e">
        <f t="shared" si="50"/>
        <v>#VALUE!</v>
      </c>
      <c r="AE169" s="29" t="e">
        <f t="shared" si="51"/>
        <v>#VALUE!</v>
      </c>
      <c r="AF169" s="29" t="e">
        <f t="shared" si="52"/>
        <v>#VALUE!</v>
      </c>
      <c r="AG169" s="29" t="e">
        <f t="shared" si="53"/>
        <v>#VALUE!</v>
      </c>
      <c r="AH169" s="30" t="str">
        <f t="shared" si="40"/>
        <v>News</v>
      </c>
      <c r="AI169" s="30" t="str">
        <f t="shared" si="54"/>
        <v>OC</v>
      </c>
      <c r="AJ169" s="30" t="str">
        <f t="shared" si="55"/>
        <v>WW</v>
      </c>
      <c r="AK169" s="30" t="str">
        <f t="shared" si="56"/>
        <v>FIN</v>
      </c>
      <c r="AL169" s="30" t="str">
        <f t="shared" si="41"/>
        <v>OI</v>
      </c>
      <c r="AM169" s="30" t="str">
        <f t="shared" si="57"/>
        <v>IB</v>
      </c>
      <c r="AN169" s="30" t="str">
        <f t="shared" si="42"/>
        <v>SI</v>
      </c>
      <c r="AO169" s="30" t="str">
        <f t="shared" si="43"/>
        <v>SS</v>
      </c>
      <c r="AP169" s="45" t="str">
        <f t="shared" si="44"/>
        <v>ROIC</v>
      </c>
      <c r="AQ169" s="30" t="str">
        <f t="shared" si="45"/>
        <v>DR</v>
      </c>
      <c r="AR169" s="46" t="str">
        <f t="shared" si="46"/>
        <v>SOH</v>
      </c>
    </row>
    <row r="170" spans="25:44" x14ac:dyDescent="0.2">
      <c r="Y170" s="30" t="str">
        <f t="shared" si="47"/>
        <v>Twitter</v>
      </c>
      <c r="Z170" s="30" t="str">
        <f t="shared" si="39"/>
        <v>Twitter</v>
      </c>
      <c r="AA170" s="29" t="str">
        <f>HYPERLINK(_xlfn.CONCAT("https://www.sec.gov/edgar/browse/?CIK=",(_xlfn.XLOOKUP(A170,CIK!$A$1:$A$99999,CIK!$B$1:$B$99999,,0))),"SEC")</f>
        <v>SEC</v>
      </c>
      <c r="AB170" s="30" t="str">
        <f t="shared" si="48"/>
        <v>BC</v>
      </c>
      <c r="AC170" s="29" t="e">
        <f t="shared" si="49"/>
        <v>#VALUE!</v>
      </c>
      <c r="AD170" s="30" t="e">
        <f t="shared" si="50"/>
        <v>#VALUE!</v>
      </c>
      <c r="AE170" s="29" t="e">
        <f t="shared" si="51"/>
        <v>#VALUE!</v>
      </c>
      <c r="AF170" s="29" t="e">
        <f t="shared" si="52"/>
        <v>#VALUE!</v>
      </c>
      <c r="AG170" s="29" t="e">
        <f t="shared" si="53"/>
        <v>#VALUE!</v>
      </c>
      <c r="AH170" s="30" t="str">
        <f t="shared" si="40"/>
        <v>News</v>
      </c>
      <c r="AI170" s="30" t="str">
        <f t="shared" si="54"/>
        <v>OC</v>
      </c>
      <c r="AJ170" s="30" t="str">
        <f t="shared" si="55"/>
        <v>WW</v>
      </c>
      <c r="AK170" s="30" t="str">
        <f t="shared" si="56"/>
        <v>FIN</v>
      </c>
      <c r="AL170" s="30" t="str">
        <f t="shared" si="41"/>
        <v>OI</v>
      </c>
      <c r="AM170" s="30" t="str">
        <f t="shared" si="57"/>
        <v>IB</v>
      </c>
      <c r="AN170" s="30" t="str">
        <f t="shared" si="42"/>
        <v>SI</v>
      </c>
      <c r="AO170" s="30" t="str">
        <f t="shared" si="43"/>
        <v>SS</v>
      </c>
      <c r="AP170" s="45" t="str">
        <f t="shared" si="44"/>
        <v>ROIC</v>
      </c>
      <c r="AQ170" s="30" t="str">
        <f t="shared" si="45"/>
        <v>DR</v>
      </c>
      <c r="AR170" s="46" t="str">
        <f t="shared" si="46"/>
        <v>SOH</v>
      </c>
    </row>
    <row r="171" spans="25:44" x14ac:dyDescent="0.2">
      <c r="Y171" s="30" t="str">
        <f t="shared" si="47"/>
        <v>Twitter</v>
      </c>
      <c r="Z171" s="30" t="str">
        <f t="shared" si="39"/>
        <v>Twitter</v>
      </c>
      <c r="AA171" s="29" t="str">
        <f>HYPERLINK(_xlfn.CONCAT("https://www.sec.gov/edgar/browse/?CIK=",(_xlfn.XLOOKUP(A171,CIK!$A$1:$A$99999,CIK!$B$1:$B$99999,,0))),"SEC")</f>
        <v>SEC</v>
      </c>
      <c r="AB171" s="30" t="str">
        <f t="shared" si="48"/>
        <v>BC</v>
      </c>
      <c r="AC171" s="29" t="e">
        <f t="shared" si="49"/>
        <v>#VALUE!</v>
      </c>
      <c r="AD171" s="30" t="e">
        <f t="shared" si="50"/>
        <v>#VALUE!</v>
      </c>
      <c r="AE171" s="29" t="e">
        <f t="shared" si="51"/>
        <v>#VALUE!</v>
      </c>
      <c r="AF171" s="29" t="e">
        <f t="shared" si="52"/>
        <v>#VALUE!</v>
      </c>
      <c r="AG171" s="29" t="e">
        <f t="shared" si="53"/>
        <v>#VALUE!</v>
      </c>
      <c r="AH171" s="30" t="str">
        <f t="shared" si="40"/>
        <v>News</v>
      </c>
      <c r="AI171" s="30" t="str">
        <f t="shared" si="54"/>
        <v>OC</v>
      </c>
      <c r="AJ171" s="30" t="str">
        <f t="shared" si="55"/>
        <v>WW</v>
      </c>
      <c r="AK171" s="30" t="str">
        <f t="shared" si="56"/>
        <v>FIN</v>
      </c>
      <c r="AL171" s="30" t="str">
        <f t="shared" si="41"/>
        <v>OI</v>
      </c>
      <c r="AM171" s="30" t="str">
        <f t="shared" si="57"/>
        <v>IB</v>
      </c>
      <c r="AN171" s="30" t="str">
        <f t="shared" si="42"/>
        <v>SI</v>
      </c>
      <c r="AO171" s="30" t="str">
        <f t="shared" si="43"/>
        <v>SS</v>
      </c>
      <c r="AP171" s="45" t="str">
        <f t="shared" si="44"/>
        <v>ROIC</v>
      </c>
      <c r="AQ171" s="30" t="str">
        <f t="shared" si="45"/>
        <v>DR</v>
      </c>
      <c r="AR171" s="46" t="str">
        <f t="shared" si="46"/>
        <v>SOH</v>
      </c>
    </row>
    <row r="172" spans="25:44" x14ac:dyDescent="0.2">
      <c r="Y172" s="30" t="str">
        <f t="shared" si="47"/>
        <v>Twitter</v>
      </c>
      <c r="Z172" s="30" t="str">
        <f t="shared" si="39"/>
        <v>Twitter</v>
      </c>
      <c r="AA172" s="29" t="str">
        <f>HYPERLINK(_xlfn.CONCAT("https://www.sec.gov/edgar/browse/?CIK=",(_xlfn.XLOOKUP(A172,CIK!$A$1:$A$99999,CIK!$B$1:$B$99999,,0))),"SEC")</f>
        <v>SEC</v>
      </c>
      <c r="AB172" s="30" t="str">
        <f t="shared" si="48"/>
        <v>BC</v>
      </c>
      <c r="AC172" s="29" t="e">
        <f t="shared" si="49"/>
        <v>#VALUE!</v>
      </c>
      <c r="AD172" s="30" t="e">
        <f t="shared" si="50"/>
        <v>#VALUE!</v>
      </c>
      <c r="AE172" s="29" t="e">
        <f t="shared" si="51"/>
        <v>#VALUE!</v>
      </c>
      <c r="AF172" s="29" t="e">
        <f t="shared" si="52"/>
        <v>#VALUE!</v>
      </c>
      <c r="AG172" s="29" t="e">
        <f t="shared" si="53"/>
        <v>#VALUE!</v>
      </c>
      <c r="AH172" s="30" t="str">
        <f t="shared" si="40"/>
        <v>News</v>
      </c>
      <c r="AI172" s="30" t="str">
        <f t="shared" si="54"/>
        <v>OC</v>
      </c>
      <c r="AJ172" s="30" t="str">
        <f t="shared" si="55"/>
        <v>WW</v>
      </c>
      <c r="AK172" s="30" t="str">
        <f t="shared" si="56"/>
        <v>FIN</v>
      </c>
      <c r="AL172" s="30" t="str">
        <f t="shared" si="41"/>
        <v>OI</v>
      </c>
      <c r="AM172" s="30" t="str">
        <f t="shared" si="57"/>
        <v>IB</v>
      </c>
      <c r="AN172" s="30" t="str">
        <f t="shared" si="42"/>
        <v>SI</v>
      </c>
      <c r="AO172" s="30" t="str">
        <f t="shared" si="43"/>
        <v>SS</v>
      </c>
      <c r="AP172" s="45" t="str">
        <f t="shared" si="44"/>
        <v>ROIC</v>
      </c>
      <c r="AQ172" s="30" t="str">
        <f t="shared" si="45"/>
        <v>DR</v>
      </c>
      <c r="AR172" s="46" t="str">
        <f t="shared" si="46"/>
        <v>SOH</v>
      </c>
    </row>
    <row r="173" spans="25:44" x14ac:dyDescent="0.2">
      <c r="Y173" s="30" t="str">
        <f t="shared" si="47"/>
        <v>Twitter</v>
      </c>
      <c r="Z173" s="30" t="str">
        <f t="shared" si="39"/>
        <v>Twitter</v>
      </c>
      <c r="AA173" s="29" t="str">
        <f>HYPERLINK(_xlfn.CONCAT("https://www.sec.gov/edgar/browse/?CIK=",(_xlfn.XLOOKUP(A173,CIK!$A$1:$A$99999,CIK!$B$1:$B$99999,,0))),"SEC")</f>
        <v>SEC</v>
      </c>
      <c r="AB173" s="30" t="str">
        <f t="shared" si="48"/>
        <v>BC</v>
      </c>
      <c r="AC173" s="29" t="e">
        <f t="shared" si="49"/>
        <v>#VALUE!</v>
      </c>
      <c r="AD173" s="30" t="e">
        <f t="shared" si="50"/>
        <v>#VALUE!</v>
      </c>
      <c r="AE173" s="29" t="e">
        <f t="shared" si="51"/>
        <v>#VALUE!</v>
      </c>
      <c r="AF173" s="29" t="e">
        <f t="shared" si="52"/>
        <v>#VALUE!</v>
      </c>
      <c r="AG173" s="29" t="e">
        <f t="shared" si="53"/>
        <v>#VALUE!</v>
      </c>
      <c r="AH173" s="30" t="str">
        <f t="shared" si="40"/>
        <v>News</v>
      </c>
      <c r="AI173" s="30" t="str">
        <f t="shared" si="54"/>
        <v>OC</v>
      </c>
      <c r="AJ173" s="30" t="str">
        <f t="shared" si="55"/>
        <v>WW</v>
      </c>
      <c r="AK173" s="30" t="str">
        <f t="shared" si="56"/>
        <v>FIN</v>
      </c>
      <c r="AL173" s="30" t="str">
        <f t="shared" si="41"/>
        <v>OI</v>
      </c>
      <c r="AM173" s="30" t="str">
        <f t="shared" si="57"/>
        <v>IB</v>
      </c>
      <c r="AN173" s="30" t="str">
        <f t="shared" si="42"/>
        <v>SI</v>
      </c>
      <c r="AO173" s="30" t="str">
        <f t="shared" si="43"/>
        <v>SS</v>
      </c>
      <c r="AP173" s="45" t="str">
        <f t="shared" si="44"/>
        <v>ROIC</v>
      </c>
      <c r="AQ173" s="30" t="str">
        <f t="shared" si="45"/>
        <v>DR</v>
      </c>
      <c r="AR173" s="46" t="str">
        <f t="shared" si="46"/>
        <v>SOH</v>
      </c>
    </row>
    <row r="174" spans="25:44" x14ac:dyDescent="0.2">
      <c r="Y174" s="30" t="str">
        <f t="shared" si="47"/>
        <v>Twitter</v>
      </c>
      <c r="Z174" s="30" t="str">
        <f t="shared" si="39"/>
        <v>Twitter</v>
      </c>
      <c r="AA174" s="29" t="str">
        <f>HYPERLINK(_xlfn.CONCAT("https://www.sec.gov/edgar/browse/?CIK=",(_xlfn.XLOOKUP(A174,CIK!$A$1:$A$99999,CIK!$B$1:$B$99999,,0))),"SEC")</f>
        <v>SEC</v>
      </c>
      <c r="AB174" s="30" t="str">
        <f t="shared" si="48"/>
        <v>BC</v>
      </c>
      <c r="AC174" s="29" t="e">
        <f t="shared" si="49"/>
        <v>#VALUE!</v>
      </c>
      <c r="AD174" s="30" t="e">
        <f t="shared" si="50"/>
        <v>#VALUE!</v>
      </c>
      <c r="AE174" s="29" t="e">
        <f t="shared" si="51"/>
        <v>#VALUE!</v>
      </c>
      <c r="AF174" s="29" t="e">
        <f t="shared" si="52"/>
        <v>#VALUE!</v>
      </c>
      <c r="AG174" s="29" t="e">
        <f t="shared" si="53"/>
        <v>#VALUE!</v>
      </c>
      <c r="AH174" s="30" t="str">
        <f t="shared" si="40"/>
        <v>News</v>
      </c>
      <c r="AI174" s="30" t="str">
        <f t="shared" si="54"/>
        <v>OC</v>
      </c>
      <c r="AJ174" s="30" t="str">
        <f t="shared" si="55"/>
        <v>WW</v>
      </c>
      <c r="AK174" s="30" t="str">
        <f t="shared" si="56"/>
        <v>FIN</v>
      </c>
      <c r="AL174" s="30" t="str">
        <f t="shared" si="41"/>
        <v>OI</v>
      </c>
      <c r="AM174" s="30" t="str">
        <f t="shared" si="57"/>
        <v>IB</v>
      </c>
      <c r="AN174" s="30" t="str">
        <f t="shared" si="42"/>
        <v>SI</v>
      </c>
      <c r="AO174" s="30" t="str">
        <f t="shared" si="43"/>
        <v>SS</v>
      </c>
      <c r="AP174" s="45" t="str">
        <f t="shared" si="44"/>
        <v>ROIC</v>
      </c>
      <c r="AQ174" s="30" t="str">
        <f t="shared" si="45"/>
        <v>DR</v>
      </c>
      <c r="AR174" s="46" t="str">
        <f t="shared" si="46"/>
        <v>SOH</v>
      </c>
    </row>
    <row r="175" spans="25:44" x14ac:dyDescent="0.2">
      <c r="Y175" s="30" t="str">
        <f t="shared" si="47"/>
        <v>Twitter</v>
      </c>
      <c r="Z175" s="30" t="str">
        <f t="shared" si="39"/>
        <v>Twitter</v>
      </c>
      <c r="AA175" s="29" t="str">
        <f>HYPERLINK(_xlfn.CONCAT("https://www.sec.gov/edgar/browse/?CIK=",(_xlfn.XLOOKUP(A175,CIK!$A$1:$A$99999,CIK!$B$1:$B$99999,,0))),"SEC")</f>
        <v>SEC</v>
      </c>
      <c r="AB175" s="30" t="str">
        <f t="shared" si="48"/>
        <v>BC</v>
      </c>
      <c r="AC175" s="29" t="e">
        <f t="shared" si="49"/>
        <v>#VALUE!</v>
      </c>
      <c r="AD175" s="30" t="e">
        <f t="shared" si="50"/>
        <v>#VALUE!</v>
      </c>
      <c r="AE175" s="29" t="e">
        <f t="shared" si="51"/>
        <v>#VALUE!</v>
      </c>
      <c r="AF175" s="29" t="e">
        <f t="shared" si="52"/>
        <v>#VALUE!</v>
      </c>
      <c r="AG175" s="29" t="e">
        <f t="shared" si="53"/>
        <v>#VALUE!</v>
      </c>
      <c r="AH175" s="30" t="str">
        <f t="shared" si="40"/>
        <v>News</v>
      </c>
      <c r="AI175" s="30" t="str">
        <f t="shared" si="54"/>
        <v>OC</v>
      </c>
      <c r="AJ175" s="30" t="str">
        <f t="shared" si="55"/>
        <v>WW</v>
      </c>
      <c r="AK175" s="30" t="str">
        <f t="shared" si="56"/>
        <v>FIN</v>
      </c>
      <c r="AL175" s="30" t="str">
        <f t="shared" si="41"/>
        <v>OI</v>
      </c>
      <c r="AM175" s="30" t="str">
        <f t="shared" si="57"/>
        <v>IB</v>
      </c>
      <c r="AN175" s="30" t="str">
        <f t="shared" si="42"/>
        <v>SI</v>
      </c>
      <c r="AO175" s="30" t="str">
        <f t="shared" si="43"/>
        <v>SS</v>
      </c>
      <c r="AP175" s="45" t="str">
        <f t="shared" si="44"/>
        <v>ROIC</v>
      </c>
      <c r="AQ175" s="30" t="str">
        <f t="shared" si="45"/>
        <v>DR</v>
      </c>
      <c r="AR175" s="46" t="str">
        <f t="shared" si="46"/>
        <v>SOH</v>
      </c>
    </row>
    <row r="176" spans="25:44" x14ac:dyDescent="0.2">
      <c r="Y176" s="30" t="str">
        <f t="shared" si="47"/>
        <v>Twitter</v>
      </c>
      <c r="Z176" s="30" t="str">
        <f t="shared" si="39"/>
        <v>Twitter</v>
      </c>
      <c r="AA176" s="29" t="str">
        <f>HYPERLINK(_xlfn.CONCAT("https://www.sec.gov/edgar/browse/?CIK=",(_xlfn.XLOOKUP(A176,CIK!$A$1:$A$99999,CIK!$B$1:$B$99999,,0))),"SEC")</f>
        <v>SEC</v>
      </c>
      <c r="AB176" s="30" t="str">
        <f t="shared" si="48"/>
        <v>BC</v>
      </c>
      <c r="AC176" s="29" t="e">
        <f t="shared" si="49"/>
        <v>#VALUE!</v>
      </c>
      <c r="AD176" s="30" t="e">
        <f t="shared" si="50"/>
        <v>#VALUE!</v>
      </c>
      <c r="AE176" s="29" t="e">
        <f t="shared" si="51"/>
        <v>#VALUE!</v>
      </c>
      <c r="AF176" s="29" t="e">
        <f t="shared" si="52"/>
        <v>#VALUE!</v>
      </c>
      <c r="AG176" s="29" t="e">
        <f t="shared" si="53"/>
        <v>#VALUE!</v>
      </c>
      <c r="AH176" s="30" t="str">
        <f t="shared" si="40"/>
        <v>News</v>
      </c>
      <c r="AI176" s="30" t="str">
        <f t="shared" si="54"/>
        <v>OC</v>
      </c>
      <c r="AJ176" s="30" t="str">
        <f t="shared" si="55"/>
        <v>WW</v>
      </c>
      <c r="AK176" s="30" t="str">
        <f t="shared" si="56"/>
        <v>FIN</v>
      </c>
      <c r="AL176" s="30" t="str">
        <f t="shared" si="41"/>
        <v>OI</v>
      </c>
      <c r="AM176" s="30" t="str">
        <f t="shared" si="57"/>
        <v>IB</v>
      </c>
      <c r="AN176" s="30" t="str">
        <f t="shared" si="42"/>
        <v>SI</v>
      </c>
      <c r="AO176" s="30" t="str">
        <f t="shared" si="43"/>
        <v>SS</v>
      </c>
      <c r="AP176" s="45" t="str">
        <f t="shared" si="44"/>
        <v>ROIC</v>
      </c>
      <c r="AQ176" s="30" t="str">
        <f t="shared" si="45"/>
        <v>DR</v>
      </c>
      <c r="AR176" s="46" t="str">
        <f t="shared" si="46"/>
        <v>SOH</v>
      </c>
    </row>
    <row r="177" spans="25:44" x14ac:dyDescent="0.2">
      <c r="Y177" s="30" t="str">
        <f t="shared" si="47"/>
        <v>Twitter</v>
      </c>
      <c r="Z177" s="30" t="str">
        <f t="shared" si="39"/>
        <v>Twitter</v>
      </c>
      <c r="AA177" s="29" t="str">
        <f>HYPERLINK(_xlfn.CONCAT("https://www.sec.gov/edgar/browse/?CIK=",(_xlfn.XLOOKUP(A177,CIK!$A$1:$A$99999,CIK!$B$1:$B$99999,,0))),"SEC")</f>
        <v>SEC</v>
      </c>
      <c r="AB177" s="30" t="str">
        <f t="shared" si="48"/>
        <v>BC</v>
      </c>
      <c r="AC177" s="29" t="e">
        <f t="shared" si="49"/>
        <v>#VALUE!</v>
      </c>
      <c r="AD177" s="30" t="e">
        <f t="shared" si="50"/>
        <v>#VALUE!</v>
      </c>
      <c r="AE177" s="29" t="e">
        <f t="shared" si="51"/>
        <v>#VALUE!</v>
      </c>
      <c r="AF177" s="29" t="e">
        <f t="shared" si="52"/>
        <v>#VALUE!</v>
      </c>
      <c r="AG177" s="29" t="e">
        <f t="shared" si="53"/>
        <v>#VALUE!</v>
      </c>
      <c r="AH177" s="30" t="str">
        <f t="shared" si="40"/>
        <v>News</v>
      </c>
      <c r="AI177" s="30" t="str">
        <f t="shared" si="54"/>
        <v>OC</v>
      </c>
      <c r="AJ177" s="30" t="str">
        <f t="shared" si="55"/>
        <v>WW</v>
      </c>
      <c r="AK177" s="30" t="str">
        <f t="shared" si="56"/>
        <v>FIN</v>
      </c>
      <c r="AL177" s="30" t="str">
        <f t="shared" si="41"/>
        <v>OI</v>
      </c>
      <c r="AM177" s="30" t="str">
        <f t="shared" si="57"/>
        <v>IB</v>
      </c>
      <c r="AN177" s="30" t="str">
        <f t="shared" si="42"/>
        <v>SI</v>
      </c>
      <c r="AO177" s="30" t="str">
        <f t="shared" si="43"/>
        <v>SS</v>
      </c>
      <c r="AP177" s="45" t="str">
        <f t="shared" si="44"/>
        <v>ROIC</v>
      </c>
      <c r="AQ177" s="30" t="str">
        <f t="shared" si="45"/>
        <v>DR</v>
      </c>
      <c r="AR177" s="46" t="str">
        <f t="shared" si="46"/>
        <v>SOH</v>
      </c>
    </row>
    <row r="178" spans="25:44" x14ac:dyDescent="0.2">
      <c r="Y178" s="30" t="str">
        <f t="shared" si="47"/>
        <v>Twitter</v>
      </c>
      <c r="Z178" s="30" t="str">
        <f t="shared" si="39"/>
        <v>Twitter</v>
      </c>
      <c r="AA178" s="29" t="str">
        <f>HYPERLINK(_xlfn.CONCAT("https://www.sec.gov/edgar/browse/?CIK=",(_xlfn.XLOOKUP(A178,CIK!$A$1:$A$99999,CIK!$B$1:$B$99999,,0))),"SEC")</f>
        <v>SEC</v>
      </c>
      <c r="AB178" s="30" t="str">
        <f t="shared" si="48"/>
        <v>BC</v>
      </c>
      <c r="AC178" s="29" t="e">
        <f t="shared" si="49"/>
        <v>#VALUE!</v>
      </c>
      <c r="AD178" s="30" t="e">
        <f t="shared" si="50"/>
        <v>#VALUE!</v>
      </c>
      <c r="AE178" s="29" t="e">
        <f t="shared" si="51"/>
        <v>#VALUE!</v>
      </c>
      <c r="AF178" s="29" t="e">
        <f t="shared" si="52"/>
        <v>#VALUE!</v>
      </c>
      <c r="AG178" s="29" t="e">
        <f t="shared" si="53"/>
        <v>#VALUE!</v>
      </c>
      <c r="AH178" s="30" t="str">
        <f t="shared" si="40"/>
        <v>News</v>
      </c>
      <c r="AI178" s="30" t="str">
        <f t="shared" si="54"/>
        <v>OC</v>
      </c>
      <c r="AJ178" s="30" t="str">
        <f t="shared" si="55"/>
        <v>WW</v>
      </c>
      <c r="AK178" s="30" t="str">
        <f t="shared" si="56"/>
        <v>FIN</v>
      </c>
      <c r="AL178" s="30" t="str">
        <f t="shared" si="41"/>
        <v>OI</v>
      </c>
      <c r="AM178" s="30" t="str">
        <f t="shared" si="57"/>
        <v>IB</v>
      </c>
      <c r="AN178" s="30" t="str">
        <f t="shared" si="42"/>
        <v>SI</v>
      </c>
      <c r="AO178" s="30" t="str">
        <f t="shared" si="43"/>
        <v>SS</v>
      </c>
      <c r="AP178" s="45" t="str">
        <f t="shared" si="44"/>
        <v>ROIC</v>
      </c>
      <c r="AQ178" s="30" t="str">
        <f t="shared" si="45"/>
        <v>DR</v>
      </c>
      <c r="AR178" s="46" t="str">
        <f t="shared" si="46"/>
        <v>SOH</v>
      </c>
    </row>
    <row r="179" spans="25:44" x14ac:dyDescent="0.2">
      <c r="Y179" s="30" t="str">
        <f t="shared" si="47"/>
        <v>Twitter</v>
      </c>
      <c r="Z179" s="30" t="str">
        <f t="shared" si="39"/>
        <v>Twitter</v>
      </c>
      <c r="AA179" s="29" t="str">
        <f>HYPERLINK(_xlfn.CONCAT("https://www.sec.gov/edgar/browse/?CIK=",(_xlfn.XLOOKUP(A179,CIK!$A$1:$A$99999,CIK!$B$1:$B$99999,,0))),"SEC")</f>
        <v>SEC</v>
      </c>
      <c r="AB179" s="30" t="str">
        <f t="shared" si="48"/>
        <v>BC</v>
      </c>
      <c r="AC179" s="29" t="e">
        <f t="shared" si="49"/>
        <v>#VALUE!</v>
      </c>
      <c r="AD179" s="30" t="e">
        <f t="shared" si="50"/>
        <v>#VALUE!</v>
      </c>
      <c r="AE179" s="29" t="e">
        <f t="shared" si="51"/>
        <v>#VALUE!</v>
      </c>
      <c r="AF179" s="29" t="e">
        <f t="shared" si="52"/>
        <v>#VALUE!</v>
      </c>
      <c r="AG179" s="29" t="e">
        <f t="shared" si="53"/>
        <v>#VALUE!</v>
      </c>
      <c r="AH179" s="30" t="str">
        <f t="shared" si="40"/>
        <v>News</v>
      </c>
      <c r="AI179" s="30" t="str">
        <f t="shared" si="54"/>
        <v>OC</v>
      </c>
      <c r="AJ179" s="30" t="str">
        <f t="shared" si="55"/>
        <v>WW</v>
      </c>
      <c r="AK179" s="30" t="str">
        <f t="shared" si="56"/>
        <v>FIN</v>
      </c>
      <c r="AL179" s="30" t="str">
        <f t="shared" si="41"/>
        <v>OI</v>
      </c>
      <c r="AM179" s="30" t="str">
        <f t="shared" si="57"/>
        <v>IB</v>
      </c>
      <c r="AN179" s="30" t="str">
        <f t="shared" si="42"/>
        <v>SI</v>
      </c>
      <c r="AO179" s="30" t="str">
        <f t="shared" si="43"/>
        <v>SS</v>
      </c>
      <c r="AP179" s="45" t="str">
        <f t="shared" si="44"/>
        <v>ROIC</v>
      </c>
      <c r="AQ179" s="30" t="str">
        <f t="shared" si="45"/>
        <v>DR</v>
      </c>
      <c r="AR179" s="46" t="str">
        <f t="shared" si="46"/>
        <v>SOH</v>
      </c>
    </row>
    <row r="180" spans="25:44" x14ac:dyDescent="0.2">
      <c r="Y180" s="30" t="str">
        <f t="shared" si="47"/>
        <v>Twitter</v>
      </c>
      <c r="Z180" s="30" t="str">
        <f t="shared" si="39"/>
        <v>Twitter</v>
      </c>
      <c r="AA180" s="29" t="str">
        <f>HYPERLINK(_xlfn.CONCAT("https://www.sec.gov/edgar/browse/?CIK=",(_xlfn.XLOOKUP(A180,CIK!$A$1:$A$99999,CIK!$B$1:$B$99999,,0))),"SEC")</f>
        <v>SEC</v>
      </c>
      <c r="AB180" s="30" t="str">
        <f t="shared" si="48"/>
        <v>BC</v>
      </c>
      <c r="AC180" s="29" t="e">
        <f t="shared" si="49"/>
        <v>#VALUE!</v>
      </c>
      <c r="AD180" s="30" t="e">
        <f t="shared" si="50"/>
        <v>#VALUE!</v>
      </c>
      <c r="AE180" s="29" t="e">
        <f t="shared" si="51"/>
        <v>#VALUE!</v>
      </c>
      <c r="AF180" s="29" t="e">
        <f t="shared" si="52"/>
        <v>#VALUE!</v>
      </c>
      <c r="AG180" s="29" t="e">
        <f t="shared" si="53"/>
        <v>#VALUE!</v>
      </c>
      <c r="AH180" s="30" t="str">
        <f t="shared" si="40"/>
        <v>News</v>
      </c>
      <c r="AI180" s="30" t="str">
        <f t="shared" si="54"/>
        <v>OC</v>
      </c>
      <c r="AJ180" s="30" t="str">
        <f t="shared" si="55"/>
        <v>WW</v>
      </c>
      <c r="AK180" s="30" t="str">
        <f t="shared" si="56"/>
        <v>FIN</v>
      </c>
      <c r="AL180" s="30" t="str">
        <f t="shared" si="41"/>
        <v>OI</v>
      </c>
      <c r="AM180" s="30" t="str">
        <f t="shared" si="57"/>
        <v>IB</v>
      </c>
      <c r="AN180" s="30" t="str">
        <f t="shared" si="42"/>
        <v>SI</v>
      </c>
      <c r="AO180" s="30" t="str">
        <f t="shared" si="43"/>
        <v>SS</v>
      </c>
      <c r="AP180" s="45" t="str">
        <f t="shared" si="44"/>
        <v>ROIC</v>
      </c>
      <c r="AQ180" s="30" t="str">
        <f t="shared" si="45"/>
        <v>DR</v>
      </c>
      <c r="AR180" s="46" t="str">
        <f t="shared" si="46"/>
        <v>SOH</v>
      </c>
    </row>
    <row r="181" spans="25:44" x14ac:dyDescent="0.2">
      <c r="Y181" s="30" t="str">
        <f t="shared" si="47"/>
        <v>Twitter</v>
      </c>
      <c r="Z181" s="30" t="str">
        <f t="shared" si="39"/>
        <v>Twitter</v>
      </c>
      <c r="AA181" s="29" t="str">
        <f>HYPERLINK(_xlfn.CONCAT("https://www.sec.gov/edgar/browse/?CIK=",(_xlfn.XLOOKUP(A181,CIK!$A$1:$A$99999,CIK!$B$1:$B$99999,,0))),"SEC")</f>
        <v>SEC</v>
      </c>
      <c r="AB181" s="30" t="str">
        <f t="shared" si="48"/>
        <v>BC</v>
      </c>
      <c r="AC181" s="29" t="e">
        <f t="shared" si="49"/>
        <v>#VALUE!</v>
      </c>
      <c r="AD181" s="30" t="e">
        <f t="shared" si="50"/>
        <v>#VALUE!</v>
      </c>
      <c r="AE181" s="29" t="e">
        <f t="shared" si="51"/>
        <v>#VALUE!</v>
      </c>
      <c r="AF181" s="29" t="e">
        <f t="shared" si="52"/>
        <v>#VALUE!</v>
      </c>
      <c r="AG181" s="29" t="e">
        <f t="shared" si="53"/>
        <v>#VALUE!</v>
      </c>
      <c r="AH181" s="30" t="str">
        <f t="shared" si="40"/>
        <v>News</v>
      </c>
      <c r="AI181" s="30" t="str">
        <f t="shared" si="54"/>
        <v>OC</v>
      </c>
      <c r="AJ181" s="30" t="str">
        <f t="shared" si="55"/>
        <v>WW</v>
      </c>
      <c r="AK181" s="30" t="str">
        <f t="shared" si="56"/>
        <v>FIN</v>
      </c>
      <c r="AL181" s="30" t="str">
        <f t="shared" si="41"/>
        <v>OI</v>
      </c>
      <c r="AM181" s="30" t="str">
        <f t="shared" si="57"/>
        <v>IB</v>
      </c>
      <c r="AN181" s="30" t="str">
        <f t="shared" si="42"/>
        <v>SI</v>
      </c>
      <c r="AO181" s="30" t="str">
        <f t="shared" si="43"/>
        <v>SS</v>
      </c>
      <c r="AP181" s="45" t="str">
        <f t="shared" si="44"/>
        <v>ROIC</v>
      </c>
      <c r="AQ181" s="30" t="str">
        <f t="shared" si="45"/>
        <v>DR</v>
      </c>
      <c r="AR181" s="46" t="str">
        <f t="shared" si="46"/>
        <v>SOH</v>
      </c>
    </row>
    <row r="182" spans="25:44" x14ac:dyDescent="0.2">
      <c r="Y182" s="30" t="str">
        <f t="shared" si="47"/>
        <v>Twitter</v>
      </c>
      <c r="Z182" s="30" t="str">
        <f t="shared" si="39"/>
        <v>Twitter</v>
      </c>
      <c r="AA182" s="29" t="str">
        <f>HYPERLINK(_xlfn.CONCAT("https://www.sec.gov/edgar/browse/?CIK=",(_xlfn.XLOOKUP(A182,CIK!$A$1:$A$99999,CIK!$B$1:$B$99999,,0))),"SEC")</f>
        <v>SEC</v>
      </c>
      <c r="AB182" s="30" t="str">
        <f t="shared" si="48"/>
        <v>BC</v>
      </c>
      <c r="AC182" s="29" t="e">
        <f t="shared" si="49"/>
        <v>#VALUE!</v>
      </c>
      <c r="AD182" s="30" t="e">
        <f t="shared" si="50"/>
        <v>#VALUE!</v>
      </c>
      <c r="AE182" s="29" t="e">
        <f t="shared" si="51"/>
        <v>#VALUE!</v>
      </c>
      <c r="AF182" s="29" t="e">
        <f t="shared" si="52"/>
        <v>#VALUE!</v>
      </c>
      <c r="AG182" s="29" t="e">
        <f t="shared" si="53"/>
        <v>#VALUE!</v>
      </c>
      <c r="AH182" s="30" t="str">
        <f t="shared" si="40"/>
        <v>News</v>
      </c>
      <c r="AI182" s="30" t="str">
        <f t="shared" si="54"/>
        <v>OC</v>
      </c>
      <c r="AJ182" s="30" t="str">
        <f t="shared" si="55"/>
        <v>WW</v>
      </c>
      <c r="AK182" s="30" t="str">
        <f t="shared" si="56"/>
        <v>FIN</v>
      </c>
      <c r="AL182" s="30" t="str">
        <f t="shared" si="41"/>
        <v>OI</v>
      </c>
      <c r="AM182" s="30" t="str">
        <f t="shared" si="57"/>
        <v>IB</v>
      </c>
      <c r="AN182" s="30" t="str">
        <f t="shared" si="42"/>
        <v>SI</v>
      </c>
      <c r="AO182" s="30" t="str">
        <f t="shared" si="43"/>
        <v>SS</v>
      </c>
      <c r="AP182" s="45" t="str">
        <f t="shared" si="44"/>
        <v>ROIC</v>
      </c>
      <c r="AQ182" s="30" t="str">
        <f t="shared" si="45"/>
        <v>DR</v>
      </c>
      <c r="AR182" s="46" t="str">
        <f t="shared" si="46"/>
        <v>SOH</v>
      </c>
    </row>
    <row r="183" spans="25:44" x14ac:dyDescent="0.2">
      <c r="Y183" s="30" t="str">
        <f t="shared" si="47"/>
        <v>Twitter</v>
      </c>
      <c r="Z183" s="30" t="str">
        <f t="shared" si="39"/>
        <v>Twitter</v>
      </c>
      <c r="AA183" s="29" t="str">
        <f>HYPERLINK(_xlfn.CONCAT("https://www.sec.gov/edgar/browse/?CIK=",(_xlfn.XLOOKUP(A183,CIK!$A$1:$A$99999,CIK!$B$1:$B$99999,,0))),"SEC")</f>
        <v>SEC</v>
      </c>
      <c r="AB183" s="30" t="str">
        <f t="shared" si="48"/>
        <v>BC</v>
      </c>
      <c r="AC183" s="29" t="e">
        <f t="shared" si="49"/>
        <v>#VALUE!</v>
      </c>
      <c r="AD183" s="30" t="e">
        <f t="shared" si="50"/>
        <v>#VALUE!</v>
      </c>
      <c r="AE183" s="29" t="e">
        <f t="shared" si="51"/>
        <v>#VALUE!</v>
      </c>
      <c r="AF183" s="29" t="e">
        <f t="shared" si="52"/>
        <v>#VALUE!</v>
      </c>
      <c r="AG183" s="29" t="e">
        <f t="shared" si="53"/>
        <v>#VALUE!</v>
      </c>
      <c r="AH183" s="30" t="str">
        <f t="shared" si="40"/>
        <v>News</v>
      </c>
      <c r="AI183" s="30" t="str">
        <f t="shared" si="54"/>
        <v>OC</v>
      </c>
      <c r="AJ183" s="30" t="str">
        <f t="shared" si="55"/>
        <v>WW</v>
      </c>
      <c r="AK183" s="30" t="str">
        <f t="shared" si="56"/>
        <v>FIN</v>
      </c>
      <c r="AL183" s="30" t="str">
        <f t="shared" si="41"/>
        <v>OI</v>
      </c>
      <c r="AM183" s="30" t="str">
        <f t="shared" si="57"/>
        <v>IB</v>
      </c>
      <c r="AN183" s="30" t="str">
        <f t="shared" si="42"/>
        <v>SI</v>
      </c>
      <c r="AO183" s="30" t="str">
        <f t="shared" si="43"/>
        <v>SS</v>
      </c>
      <c r="AP183" s="45" t="str">
        <f t="shared" si="44"/>
        <v>ROIC</v>
      </c>
      <c r="AQ183" s="30" t="str">
        <f t="shared" si="45"/>
        <v>DR</v>
      </c>
      <c r="AR183" s="46" t="str">
        <f t="shared" si="46"/>
        <v>SOH</v>
      </c>
    </row>
    <row r="184" spans="25:44" x14ac:dyDescent="0.2">
      <c r="Y184" s="30" t="str">
        <f t="shared" si="47"/>
        <v>Twitter</v>
      </c>
      <c r="Z184" s="30" t="str">
        <f t="shared" si="39"/>
        <v>Twitter</v>
      </c>
      <c r="AA184" s="29" t="str">
        <f>HYPERLINK(_xlfn.CONCAT("https://www.sec.gov/edgar/browse/?CIK=",(_xlfn.XLOOKUP(A184,CIK!$A$1:$A$99999,CIK!$B$1:$B$99999,,0))),"SEC")</f>
        <v>SEC</v>
      </c>
      <c r="AB184" s="30" t="str">
        <f t="shared" si="48"/>
        <v>BC</v>
      </c>
      <c r="AC184" s="29" t="e">
        <f t="shared" si="49"/>
        <v>#VALUE!</v>
      </c>
      <c r="AD184" s="30" t="e">
        <f t="shared" si="50"/>
        <v>#VALUE!</v>
      </c>
      <c r="AE184" s="29" t="e">
        <f t="shared" si="51"/>
        <v>#VALUE!</v>
      </c>
      <c r="AF184" s="29" t="e">
        <f t="shared" si="52"/>
        <v>#VALUE!</v>
      </c>
      <c r="AG184" s="29" t="e">
        <f t="shared" si="53"/>
        <v>#VALUE!</v>
      </c>
      <c r="AH184" s="30" t="str">
        <f t="shared" si="40"/>
        <v>News</v>
      </c>
      <c r="AI184" s="30" t="str">
        <f t="shared" si="54"/>
        <v>OC</v>
      </c>
      <c r="AJ184" s="30" t="str">
        <f t="shared" si="55"/>
        <v>WW</v>
      </c>
      <c r="AK184" s="30" t="str">
        <f t="shared" si="56"/>
        <v>FIN</v>
      </c>
      <c r="AL184" s="30" t="str">
        <f t="shared" si="41"/>
        <v>OI</v>
      </c>
      <c r="AM184" s="30" t="str">
        <f t="shared" si="57"/>
        <v>IB</v>
      </c>
      <c r="AN184" s="30" t="str">
        <f t="shared" si="42"/>
        <v>SI</v>
      </c>
      <c r="AO184" s="30" t="str">
        <f t="shared" si="43"/>
        <v>SS</v>
      </c>
      <c r="AP184" s="45" t="str">
        <f t="shared" si="44"/>
        <v>ROIC</v>
      </c>
      <c r="AQ184" s="30" t="str">
        <f t="shared" si="45"/>
        <v>DR</v>
      </c>
      <c r="AR184" s="46" t="str">
        <f t="shared" si="46"/>
        <v>SOH</v>
      </c>
    </row>
    <row r="185" spans="25:44" x14ac:dyDescent="0.2">
      <c r="Y185" s="30" t="str">
        <f t="shared" si="47"/>
        <v>Twitter</v>
      </c>
      <c r="Z185" s="30" t="str">
        <f t="shared" si="39"/>
        <v>Twitter</v>
      </c>
      <c r="AA185" s="29" t="str">
        <f>HYPERLINK(_xlfn.CONCAT("https://www.sec.gov/edgar/browse/?CIK=",(_xlfn.XLOOKUP(A185,CIK!$A$1:$A$99999,CIK!$B$1:$B$99999,,0))),"SEC")</f>
        <v>SEC</v>
      </c>
      <c r="AB185" s="30" t="str">
        <f t="shared" si="48"/>
        <v>BC</v>
      </c>
      <c r="AC185" s="29" t="e">
        <f t="shared" si="49"/>
        <v>#VALUE!</v>
      </c>
      <c r="AD185" s="30" t="e">
        <f t="shared" si="50"/>
        <v>#VALUE!</v>
      </c>
      <c r="AE185" s="29" t="e">
        <f t="shared" si="51"/>
        <v>#VALUE!</v>
      </c>
      <c r="AF185" s="29" t="e">
        <f t="shared" si="52"/>
        <v>#VALUE!</v>
      </c>
      <c r="AG185" s="29" t="e">
        <f t="shared" si="53"/>
        <v>#VALUE!</v>
      </c>
      <c r="AH185" s="30" t="str">
        <f t="shared" si="40"/>
        <v>News</v>
      </c>
      <c r="AI185" s="30" t="str">
        <f t="shared" si="54"/>
        <v>OC</v>
      </c>
      <c r="AJ185" s="30" t="str">
        <f t="shared" si="55"/>
        <v>WW</v>
      </c>
      <c r="AK185" s="30" t="str">
        <f t="shared" si="56"/>
        <v>FIN</v>
      </c>
      <c r="AL185" s="30" t="str">
        <f t="shared" si="41"/>
        <v>OI</v>
      </c>
      <c r="AM185" s="30" t="str">
        <f t="shared" si="57"/>
        <v>IB</v>
      </c>
      <c r="AN185" s="30" t="str">
        <f t="shared" si="42"/>
        <v>SI</v>
      </c>
      <c r="AO185" s="30" t="str">
        <f t="shared" si="43"/>
        <v>SS</v>
      </c>
      <c r="AP185" s="45" t="str">
        <f t="shared" si="44"/>
        <v>ROIC</v>
      </c>
      <c r="AQ185" s="30" t="str">
        <f t="shared" si="45"/>
        <v>DR</v>
      </c>
      <c r="AR185" s="46" t="str">
        <f t="shared" si="46"/>
        <v>SOH</v>
      </c>
    </row>
    <row r="186" spans="25:44" x14ac:dyDescent="0.2">
      <c r="Y186" s="30" t="str">
        <f t="shared" si="47"/>
        <v>Twitter</v>
      </c>
      <c r="Z186" s="30" t="str">
        <f t="shared" si="39"/>
        <v>Twitter</v>
      </c>
      <c r="AA186" s="29" t="str">
        <f>HYPERLINK(_xlfn.CONCAT("https://www.sec.gov/edgar/browse/?CIK=",(_xlfn.XLOOKUP(A186,CIK!$A$1:$A$99999,CIK!$B$1:$B$99999,,0))),"SEC")</f>
        <v>SEC</v>
      </c>
      <c r="AB186" s="30" t="str">
        <f t="shared" si="48"/>
        <v>BC</v>
      </c>
      <c r="AC186" s="29" t="e">
        <f t="shared" si="49"/>
        <v>#VALUE!</v>
      </c>
      <c r="AD186" s="30" t="e">
        <f t="shared" si="50"/>
        <v>#VALUE!</v>
      </c>
      <c r="AE186" s="29" t="e">
        <f t="shared" si="51"/>
        <v>#VALUE!</v>
      </c>
      <c r="AF186" s="29" t="e">
        <f t="shared" si="52"/>
        <v>#VALUE!</v>
      </c>
      <c r="AG186" s="29" t="e">
        <f t="shared" si="53"/>
        <v>#VALUE!</v>
      </c>
      <c r="AH186" s="30" t="str">
        <f t="shared" si="40"/>
        <v>News</v>
      </c>
      <c r="AI186" s="30" t="str">
        <f t="shared" si="54"/>
        <v>OC</v>
      </c>
      <c r="AJ186" s="30" t="str">
        <f t="shared" si="55"/>
        <v>WW</v>
      </c>
      <c r="AK186" s="30" t="str">
        <f t="shared" si="56"/>
        <v>FIN</v>
      </c>
      <c r="AL186" s="30" t="str">
        <f t="shared" si="41"/>
        <v>OI</v>
      </c>
      <c r="AM186" s="30" t="str">
        <f t="shared" si="57"/>
        <v>IB</v>
      </c>
      <c r="AN186" s="30" t="str">
        <f t="shared" si="42"/>
        <v>SI</v>
      </c>
      <c r="AO186" s="30" t="str">
        <f t="shared" si="43"/>
        <v>SS</v>
      </c>
      <c r="AP186" s="45" t="str">
        <f t="shared" si="44"/>
        <v>ROIC</v>
      </c>
      <c r="AQ186" s="30" t="str">
        <f t="shared" si="45"/>
        <v>DR</v>
      </c>
      <c r="AR186" s="46" t="str">
        <f t="shared" si="46"/>
        <v>SOH</v>
      </c>
    </row>
    <row r="187" spans="25:44" x14ac:dyDescent="0.2">
      <c r="Y187" s="30" t="str">
        <f t="shared" si="47"/>
        <v>Twitter</v>
      </c>
      <c r="Z187" s="30" t="str">
        <f t="shared" si="39"/>
        <v>Twitter</v>
      </c>
      <c r="AA187" s="29" t="str">
        <f>HYPERLINK(_xlfn.CONCAT("https://www.sec.gov/edgar/browse/?CIK=",(_xlfn.XLOOKUP(A187,CIK!$A$1:$A$99999,CIK!$B$1:$B$99999,,0))),"SEC")</f>
        <v>SEC</v>
      </c>
      <c r="AB187" s="30" t="str">
        <f t="shared" si="48"/>
        <v>BC</v>
      </c>
      <c r="AC187" s="29" t="e">
        <f t="shared" si="49"/>
        <v>#VALUE!</v>
      </c>
      <c r="AD187" s="30" t="e">
        <f t="shared" si="50"/>
        <v>#VALUE!</v>
      </c>
      <c r="AE187" s="29" t="e">
        <f t="shared" si="51"/>
        <v>#VALUE!</v>
      </c>
      <c r="AF187" s="29" t="e">
        <f t="shared" si="52"/>
        <v>#VALUE!</v>
      </c>
      <c r="AG187" s="29" t="e">
        <f t="shared" si="53"/>
        <v>#VALUE!</v>
      </c>
      <c r="AH187" s="30" t="str">
        <f t="shared" si="40"/>
        <v>News</v>
      </c>
      <c r="AI187" s="30" t="str">
        <f t="shared" si="54"/>
        <v>OC</v>
      </c>
      <c r="AJ187" s="30" t="str">
        <f t="shared" si="55"/>
        <v>WW</v>
      </c>
      <c r="AK187" s="30" t="str">
        <f t="shared" si="56"/>
        <v>FIN</v>
      </c>
      <c r="AL187" s="30" t="str">
        <f t="shared" si="41"/>
        <v>OI</v>
      </c>
      <c r="AM187" s="30" t="str">
        <f t="shared" si="57"/>
        <v>IB</v>
      </c>
      <c r="AN187" s="30" t="str">
        <f t="shared" si="42"/>
        <v>SI</v>
      </c>
      <c r="AO187" s="30" t="str">
        <f t="shared" si="43"/>
        <v>SS</v>
      </c>
      <c r="AP187" s="45" t="str">
        <f t="shared" si="44"/>
        <v>ROIC</v>
      </c>
      <c r="AQ187" s="30" t="str">
        <f t="shared" si="45"/>
        <v>DR</v>
      </c>
      <c r="AR187" s="46" t="str">
        <f t="shared" si="46"/>
        <v>SOH</v>
      </c>
    </row>
    <row r="188" spans="25:44" x14ac:dyDescent="0.2">
      <c r="Y188" s="30" t="str">
        <f t="shared" si="47"/>
        <v>Twitter</v>
      </c>
      <c r="Z188" s="30" t="str">
        <f t="shared" si="39"/>
        <v>Twitter</v>
      </c>
      <c r="AA188" s="29" t="str">
        <f>HYPERLINK(_xlfn.CONCAT("https://www.sec.gov/edgar/browse/?CIK=",(_xlfn.XLOOKUP(A188,CIK!$A$1:$A$99999,CIK!$B$1:$B$99999,,0))),"SEC")</f>
        <v>SEC</v>
      </c>
      <c r="AB188" s="30" t="str">
        <f t="shared" si="48"/>
        <v>BC</v>
      </c>
      <c r="AC188" s="29" t="e">
        <f t="shared" si="49"/>
        <v>#VALUE!</v>
      </c>
      <c r="AD188" s="30" t="e">
        <f t="shared" si="50"/>
        <v>#VALUE!</v>
      </c>
      <c r="AE188" s="29" t="e">
        <f t="shared" si="51"/>
        <v>#VALUE!</v>
      </c>
      <c r="AF188" s="29" t="e">
        <f t="shared" si="52"/>
        <v>#VALUE!</v>
      </c>
      <c r="AG188" s="29" t="e">
        <f t="shared" si="53"/>
        <v>#VALUE!</v>
      </c>
      <c r="AH188" s="30" t="str">
        <f t="shared" si="40"/>
        <v>News</v>
      </c>
      <c r="AI188" s="30" t="str">
        <f t="shared" si="54"/>
        <v>OC</v>
      </c>
      <c r="AJ188" s="30" t="str">
        <f t="shared" si="55"/>
        <v>WW</v>
      </c>
      <c r="AK188" s="30" t="str">
        <f t="shared" si="56"/>
        <v>FIN</v>
      </c>
      <c r="AL188" s="30" t="str">
        <f t="shared" si="41"/>
        <v>OI</v>
      </c>
      <c r="AM188" s="30" t="str">
        <f t="shared" si="57"/>
        <v>IB</v>
      </c>
      <c r="AN188" s="30" t="str">
        <f t="shared" si="42"/>
        <v>SI</v>
      </c>
      <c r="AO188" s="30" t="str">
        <f t="shared" si="43"/>
        <v>SS</v>
      </c>
      <c r="AP188" s="45" t="str">
        <f t="shared" si="44"/>
        <v>ROIC</v>
      </c>
      <c r="AQ188" s="30" t="str">
        <f t="shared" si="45"/>
        <v>DR</v>
      </c>
      <c r="AR188" s="46" t="str">
        <f t="shared" si="46"/>
        <v>SOH</v>
      </c>
    </row>
    <row r="189" spans="25:44" x14ac:dyDescent="0.2">
      <c r="Y189" s="30" t="str">
        <f t="shared" si="47"/>
        <v>Twitter</v>
      </c>
      <c r="Z189" s="30" t="str">
        <f t="shared" si="39"/>
        <v>Twitter</v>
      </c>
      <c r="AA189" s="29" t="str">
        <f>HYPERLINK(_xlfn.CONCAT("https://www.sec.gov/edgar/browse/?CIK=",(_xlfn.XLOOKUP(A189,CIK!$A$1:$A$99999,CIK!$B$1:$B$99999,,0))),"SEC")</f>
        <v>SEC</v>
      </c>
      <c r="AB189" s="30" t="str">
        <f t="shared" si="48"/>
        <v>BC</v>
      </c>
      <c r="AC189" s="29" t="e">
        <f t="shared" si="49"/>
        <v>#VALUE!</v>
      </c>
      <c r="AD189" s="30" t="e">
        <f t="shared" si="50"/>
        <v>#VALUE!</v>
      </c>
      <c r="AE189" s="29" t="e">
        <f t="shared" si="51"/>
        <v>#VALUE!</v>
      </c>
      <c r="AF189" s="29" t="e">
        <f t="shared" si="52"/>
        <v>#VALUE!</v>
      </c>
      <c r="AG189" s="29" t="e">
        <f t="shared" si="53"/>
        <v>#VALUE!</v>
      </c>
      <c r="AH189" s="30" t="str">
        <f t="shared" si="40"/>
        <v>News</v>
      </c>
      <c r="AI189" s="30" t="str">
        <f t="shared" si="54"/>
        <v>OC</v>
      </c>
      <c r="AJ189" s="30" t="str">
        <f t="shared" si="55"/>
        <v>WW</v>
      </c>
      <c r="AK189" s="30" t="str">
        <f t="shared" si="56"/>
        <v>FIN</v>
      </c>
      <c r="AL189" s="30" t="str">
        <f t="shared" si="41"/>
        <v>OI</v>
      </c>
      <c r="AM189" s="30" t="str">
        <f t="shared" si="57"/>
        <v>IB</v>
      </c>
      <c r="AN189" s="30" t="str">
        <f t="shared" si="42"/>
        <v>SI</v>
      </c>
      <c r="AO189" s="30" t="str">
        <f t="shared" si="43"/>
        <v>SS</v>
      </c>
      <c r="AP189" s="45" t="str">
        <f t="shared" si="44"/>
        <v>ROIC</v>
      </c>
      <c r="AQ189" s="30" t="str">
        <f t="shared" si="45"/>
        <v>DR</v>
      </c>
      <c r="AR189" s="46" t="str">
        <f t="shared" si="46"/>
        <v>SOH</v>
      </c>
    </row>
    <row r="190" spans="25:44" x14ac:dyDescent="0.2">
      <c r="Y190" s="30" t="str">
        <f t="shared" si="47"/>
        <v>Twitter</v>
      </c>
      <c r="Z190" s="30" t="str">
        <f t="shared" si="39"/>
        <v>Twitter</v>
      </c>
      <c r="AA190" s="29" t="str">
        <f>HYPERLINK(_xlfn.CONCAT("https://www.sec.gov/edgar/browse/?CIK=",(_xlfn.XLOOKUP(A190,CIK!$A$1:$A$99999,CIK!$B$1:$B$99999,,0))),"SEC")</f>
        <v>SEC</v>
      </c>
      <c r="AB190" s="30" t="str">
        <f t="shared" si="48"/>
        <v>BC</v>
      </c>
      <c r="AC190" s="29" t="e">
        <f t="shared" si="49"/>
        <v>#VALUE!</v>
      </c>
      <c r="AD190" s="30" t="e">
        <f t="shared" si="50"/>
        <v>#VALUE!</v>
      </c>
      <c r="AE190" s="29" t="e">
        <f t="shared" si="51"/>
        <v>#VALUE!</v>
      </c>
      <c r="AF190" s="29" t="e">
        <f t="shared" si="52"/>
        <v>#VALUE!</v>
      </c>
      <c r="AG190" s="29" t="e">
        <f t="shared" si="53"/>
        <v>#VALUE!</v>
      </c>
      <c r="AH190" s="30" t="str">
        <f t="shared" si="40"/>
        <v>News</v>
      </c>
      <c r="AI190" s="30" t="str">
        <f t="shared" si="54"/>
        <v>OC</v>
      </c>
      <c r="AJ190" s="30" t="str">
        <f t="shared" si="55"/>
        <v>WW</v>
      </c>
      <c r="AK190" s="30" t="str">
        <f t="shared" si="56"/>
        <v>FIN</v>
      </c>
      <c r="AL190" s="30" t="str">
        <f t="shared" si="41"/>
        <v>OI</v>
      </c>
      <c r="AM190" s="30" t="str">
        <f t="shared" si="57"/>
        <v>IB</v>
      </c>
      <c r="AN190" s="30" t="str">
        <f t="shared" si="42"/>
        <v>SI</v>
      </c>
      <c r="AO190" s="30" t="str">
        <f t="shared" si="43"/>
        <v>SS</v>
      </c>
      <c r="AP190" s="45" t="str">
        <f t="shared" si="44"/>
        <v>ROIC</v>
      </c>
      <c r="AQ190" s="30" t="str">
        <f t="shared" si="45"/>
        <v>DR</v>
      </c>
      <c r="AR190" s="46" t="str">
        <f t="shared" si="46"/>
        <v>SOH</v>
      </c>
    </row>
    <row r="191" spans="25:44" x14ac:dyDescent="0.2">
      <c r="Y191" s="30" t="str">
        <f t="shared" si="47"/>
        <v>Twitter</v>
      </c>
      <c r="Z191" s="30" t="str">
        <f t="shared" si="39"/>
        <v>Twitter</v>
      </c>
      <c r="AA191" s="29" t="str">
        <f>HYPERLINK(_xlfn.CONCAT("https://www.sec.gov/edgar/browse/?CIK=",(_xlfn.XLOOKUP(A191,CIK!$A$1:$A$99999,CIK!$B$1:$B$99999,,0))),"SEC")</f>
        <v>SEC</v>
      </c>
      <c r="AB191" s="30" t="str">
        <f t="shared" si="48"/>
        <v>BC</v>
      </c>
      <c r="AC191" s="29" t="e">
        <f t="shared" si="49"/>
        <v>#VALUE!</v>
      </c>
      <c r="AD191" s="30" t="e">
        <f t="shared" si="50"/>
        <v>#VALUE!</v>
      </c>
      <c r="AE191" s="29" t="e">
        <f t="shared" si="51"/>
        <v>#VALUE!</v>
      </c>
      <c r="AF191" s="29" t="e">
        <f t="shared" si="52"/>
        <v>#VALUE!</v>
      </c>
      <c r="AG191" s="29" t="e">
        <f t="shared" si="53"/>
        <v>#VALUE!</v>
      </c>
      <c r="AH191" s="30" t="str">
        <f t="shared" si="40"/>
        <v>News</v>
      </c>
      <c r="AI191" s="30" t="str">
        <f t="shared" si="54"/>
        <v>OC</v>
      </c>
      <c r="AJ191" s="30" t="str">
        <f t="shared" si="55"/>
        <v>WW</v>
      </c>
      <c r="AK191" s="30" t="str">
        <f t="shared" si="56"/>
        <v>FIN</v>
      </c>
      <c r="AL191" s="30" t="str">
        <f t="shared" si="41"/>
        <v>OI</v>
      </c>
      <c r="AM191" s="30" t="str">
        <f t="shared" si="57"/>
        <v>IB</v>
      </c>
      <c r="AN191" s="30" t="str">
        <f t="shared" si="42"/>
        <v>SI</v>
      </c>
      <c r="AO191" s="30" t="str">
        <f t="shared" si="43"/>
        <v>SS</v>
      </c>
      <c r="AP191" s="45" t="str">
        <f t="shared" si="44"/>
        <v>ROIC</v>
      </c>
      <c r="AQ191" s="30" t="str">
        <f t="shared" si="45"/>
        <v>DR</v>
      </c>
      <c r="AR191" s="46" t="str">
        <f t="shared" si="46"/>
        <v>SOH</v>
      </c>
    </row>
    <row r="192" spans="25:44" x14ac:dyDescent="0.2">
      <c r="Y192" s="30" t="str">
        <f t="shared" si="47"/>
        <v>Twitter</v>
      </c>
      <c r="Z192" s="30" t="str">
        <f t="shared" si="39"/>
        <v>Twitter</v>
      </c>
      <c r="AA192" s="29" t="str">
        <f>HYPERLINK(_xlfn.CONCAT("https://www.sec.gov/edgar/browse/?CIK=",(_xlfn.XLOOKUP(A192,CIK!$A$1:$A$99999,CIK!$B$1:$B$99999,,0))),"SEC")</f>
        <v>SEC</v>
      </c>
      <c r="AB192" s="30" t="str">
        <f t="shared" si="48"/>
        <v>BC</v>
      </c>
      <c r="AC192" s="29" t="e">
        <f t="shared" si="49"/>
        <v>#VALUE!</v>
      </c>
      <c r="AD192" s="30" t="e">
        <f t="shared" si="50"/>
        <v>#VALUE!</v>
      </c>
      <c r="AE192" s="29" t="e">
        <f t="shared" si="51"/>
        <v>#VALUE!</v>
      </c>
      <c r="AF192" s="29" t="e">
        <f t="shared" si="52"/>
        <v>#VALUE!</v>
      </c>
      <c r="AG192" s="29" t="e">
        <f t="shared" si="53"/>
        <v>#VALUE!</v>
      </c>
      <c r="AH192" s="30" t="str">
        <f t="shared" si="40"/>
        <v>News</v>
      </c>
      <c r="AI192" s="30" t="str">
        <f t="shared" si="54"/>
        <v>OC</v>
      </c>
      <c r="AJ192" s="30" t="str">
        <f t="shared" si="55"/>
        <v>WW</v>
      </c>
      <c r="AK192" s="30" t="str">
        <f t="shared" si="56"/>
        <v>FIN</v>
      </c>
      <c r="AL192" s="30" t="str">
        <f t="shared" si="41"/>
        <v>OI</v>
      </c>
      <c r="AM192" s="30" t="str">
        <f t="shared" si="57"/>
        <v>IB</v>
      </c>
      <c r="AN192" s="30" t="str">
        <f t="shared" si="42"/>
        <v>SI</v>
      </c>
      <c r="AO192" s="30" t="str">
        <f t="shared" si="43"/>
        <v>SS</v>
      </c>
      <c r="AP192" s="45" t="str">
        <f t="shared" si="44"/>
        <v>ROIC</v>
      </c>
      <c r="AQ192" s="30" t="str">
        <f t="shared" si="45"/>
        <v>DR</v>
      </c>
      <c r="AR192" s="46" t="str">
        <f t="shared" si="46"/>
        <v>SOH</v>
      </c>
    </row>
    <row r="193" spans="25:44" x14ac:dyDescent="0.2">
      <c r="Y193" s="30" t="str">
        <f t="shared" si="47"/>
        <v>Twitter</v>
      </c>
      <c r="Z193" s="30" t="str">
        <f t="shared" si="39"/>
        <v>Twitter</v>
      </c>
      <c r="AA193" s="29" t="str">
        <f>HYPERLINK(_xlfn.CONCAT("https://www.sec.gov/edgar/browse/?CIK=",(_xlfn.XLOOKUP(A193,CIK!$A$1:$A$99999,CIK!$B$1:$B$99999,,0))),"SEC")</f>
        <v>SEC</v>
      </c>
      <c r="AB193" s="30" t="str">
        <f t="shared" si="48"/>
        <v>BC</v>
      </c>
      <c r="AC193" s="29" t="e">
        <f t="shared" si="49"/>
        <v>#VALUE!</v>
      </c>
      <c r="AD193" s="30" t="e">
        <f t="shared" si="50"/>
        <v>#VALUE!</v>
      </c>
      <c r="AE193" s="29" t="e">
        <f t="shared" si="51"/>
        <v>#VALUE!</v>
      </c>
      <c r="AF193" s="29" t="e">
        <f t="shared" si="52"/>
        <v>#VALUE!</v>
      </c>
      <c r="AG193" s="29" t="e">
        <f t="shared" si="53"/>
        <v>#VALUE!</v>
      </c>
      <c r="AH193" s="30" t="str">
        <f t="shared" si="40"/>
        <v>News</v>
      </c>
      <c r="AI193" s="30" t="str">
        <f t="shared" si="54"/>
        <v>OC</v>
      </c>
      <c r="AJ193" s="30" t="str">
        <f t="shared" si="55"/>
        <v>WW</v>
      </c>
      <c r="AK193" s="30" t="str">
        <f t="shared" si="56"/>
        <v>FIN</v>
      </c>
      <c r="AL193" s="30" t="str">
        <f t="shared" si="41"/>
        <v>OI</v>
      </c>
      <c r="AM193" s="30" t="str">
        <f t="shared" si="57"/>
        <v>IB</v>
      </c>
      <c r="AN193" s="30" t="str">
        <f t="shared" si="42"/>
        <v>SI</v>
      </c>
      <c r="AO193" s="30" t="str">
        <f t="shared" si="43"/>
        <v>SS</v>
      </c>
      <c r="AP193" s="45" t="str">
        <f t="shared" si="44"/>
        <v>ROIC</v>
      </c>
      <c r="AQ193" s="30" t="str">
        <f t="shared" si="45"/>
        <v>DR</v>
      </c>
      <c r="AR193" s="46" t="str">
        <f t="shared" si="46"/>
        <v>SOH</v>
      </c>
    </row>
    <row r="194" spans="25:44" x14ac:dyDescent="0.2">
      <c r="Y194" s="30" t="str">
        <f t="shared" si="47"/>
        <v>Twitter</v>
      </c>
      <c r="Z194" s="30" t="str">
        <f t="shared" ref="Z194:Z256" si="58">HYPERLINK(_xlfn.CONCAT("https://twitter.com/search?q=%24",A194,"%20-%22discord.gg%22%20-%22database%22%20-%22chat%22%20-%22ultraalgo%22%20-%22signal%22%20-%22discord%22%20-%22chatroom%22%20-%22influencer%22%20-%22discord.io%22&amp;src=typed_query&amp;f=live"),"Twitter")</f>
        <v>Twitter</v>
      </c>
      <c r="AA194" s="29" t="str">
        <f>HYPERLINK(_xlfn.CONCAT("https://www.sec.gov/edgar/browse/?CIK=",(_xlfn.XLOOKUP(A194,CIK!$A$1:$A$99999,CIK!$B$1:$B$99999,,0))),"SEC")</f>
        <v>SEC</v>
      </c>
      <c r="AB194" s="30" t="str">
        <f t="shared" si="48"/>
        <v>BC</v>
      </c>
      <c r="AC194" s="29" t="e">
        <f t="shared" si="49"/>
        <v>#VALUE!</v>
      </c>
      <c r="AD194" s="30" t="e">
        <f t="shared" si="50"/>
        <v>#VALUE!</v>
      </c>
      <c r="AE194" s="29" t="e">
        <f t="shared" si="51"/>
        <v>#VALUE!</v>
      </c>
      <c r="AF194" s="29" t="e">
        <f t="shared" si="52"/>
        <v>#VALUE!</v>
      </c>
      <c r="AG194" s="29" t="e">
        <f t="shared" si="53"/>
        <v>#VALUE!</v>
      </c>
      <c r="AH194" s="30" t="str">
        <f t="shared" ref="AH194:AH256" si="59">HYPERLINK(_xlfn.CONCAT("https://news.google.com/search?q=",B194),"News")</f>
        <v>News</v>
      </c>
      <c r="AI194" s="30" t="str">
        <f t="shared" si="54"/>
        <v>OC</v>
      </c>
      <c r="AJ194" s="30" t="str">
        <f t="shared" si="55"/>
        <v>WW</v>
      </c>
      <c r="AK194" s="30" t="str">
        <f t="shared" si="56"/>
        <v>FIN</v>
      </c>
      <c r="AL194" s="30" t="str">
        <f t="shared" ref="AL194:AL256" si="60">HYPERLINK(_xlfn.CONCAT("http://openinsider.com/search?q=",A194),"OI")</f>
        <v>OI</v>
      </c>
      <c r="AM194" s="30" t="str">
        <f t="shared" si="57"/>
        <v>IB</v>
      </c>
      <c r="AN194" s="30" t="str">
        <f t="shared" ref="AN194:AN256" si="61">HYPERLINK(_xlfn.CONCAT("https://www.nasdaq.com/market-activity/stocks/",A194,"/short-interest"),"SI")</f>
        <v>SI</v>
      </c>
      <c r="AO194" s="30" t="str">
        <f t="shared" ref="AO194:AO256" si="62">HYPERLINK(_xlfn.CONCAT("https://shortsqueeze.com/?symbol=",A194),"SS")</f>
        <v>SS</v>
      </c>
      <c r="AP194" s="45" t="str">
        <f t="shared" ref="AP194:AP256" si="63">HYPERLINK(_xlfn.CONCAT("https://roic.ai/company/",A194),"ROIC")</f>
        <v>ROIC</v>
      </c>
      <c r="AQ194" s="30" t="str">
        <f t="shared" ref="AQ194:AQ256" si="64">HYPERLINK(_xlfn.CONCAT("https://www.dataroma.com/m/stock.php?sym=",A194),"DR")</f>
        <v>DR</v>
      </c>
      <c r="AR194" s="46" t="str">
        <f t="shared" ref="AR194:AR256" si="65">HYPERLINK(_xlfn.CONCAT("https://www.sharesoutstandinghistory.com/?symbol=",A194),"SOH")</f>
        <v>SOH</v>
      </c>
    </row>
    <row r="195" spans="25:44" x14ac:dyDescent="0.2">
      <c r="Y195" s="30" t="str">
        <f t="shared" ref="Y195:Y226" si="66">HYPERLINK(_xlfn.CONCAT("https://twitter.com/search?q=%24",A195,"&amp;src=typed_query&amp;f=live&amp;pf=on"),"Twitter")</f>
        <v>Twitter</v>
      </c>
      <c r="Z195" s="30" t="str">
        <f t="shared" si="58"/>
        <v>Twitter</v>
      </c>
      <c r="AA195" s="29" t="str">
        <f>HYPERLINK(_xlfn.CONCAT("https://www.sec.gov/edgar/browse/?CIK=",(_xlfn.XLOOKUP(A195,CIK!$A$1:$A$99999,CIK!$B$1:$B$99999,,0))),"SEC")</f>
        <v>SEC</v>
      </c>
      <c r="AB195" s="30" t="str">
        <f t="shared" ref="AB195:AB226" si="67">HYPERLINK(_xlfn.CONCAT("https://duckduckgo.com/?q=%5cprofiles+biocentury+",B195),"BC")</f>
        <v>BC</v>
      </c>
      <c r="AC195" s="29" t="e">
        <f t="shared" ref="AC195:AC256" si="68">HYPERLINK(_xlfn.CONCAT("https://endpts.com/?s=",LEFT(B195,FIND(" ",B195)-1)),"News")</f>
        <v>#VALUE!</v>
      </c>
      <c r="AD195" s="30" t="e">
        <f t="shared" ref="AD195:AD256" si="69">HYPERLINK(_xlfn.CONCAT("https://www.evaluate.com/vantage-search?search_api_fulltext=",LEFT(B195,FIND(" ",B195)-1)),"News")</f>
        <v>#VALUE!</v>
      </c>
      <c r="AE195" s="29" t="e">
        <f t="shared" ref="AE195:AE256" si="70">HYPERLINK(_xlfn.CONCAT("https://www.biopharmadive.com/search/?q=",LEFT(B195,FIND(" ",B195)-1)),"News")</f>
        <v>#VALUE!</v>
      </c>
      <c r="AF195" s="29" t="e">
        <f t="shared" ref="AF195:AF256" si="71">HYPERLINK(_xlfn.CONCAT("https://www.biospace.com/news/?Keywords=",LEFT(B195,FIND(" ",B195)-1)),"News")</f>
        <v>#VALUE!</v>
      </c>
      <c r="AG195" s="29" t="e">
        <f t="shared" ref="AG195:AG256" si="72">HYPERLINK(_xlfn.CONCAT("https://www.fiercebiotech.com/search-results?fulltext_search=",LEFT(B195,FIND(" ",B195)-1)),"News")</f>
        <v>#VALUE!</v>
      </c>
      <c r="AH195" s="30" t="str">
        <f t="shared" si="59"/>
        <v>News</v>
      </c>
      <c r="AI195" s="30" t="str">
        <f t="shared" ref="AI195:AI226" si="73">HYPERLINK(_xlfn.CONCAT("https://www.nasdaq.com/market-activity/stocks/",A195,"/option-chain"),"OC")</f>
        <v>OC</v>
      </c>
      <c r="AJ195" s="30" t="str">
        <f t="shared" ref="AJ195:AJ226" si="74">HYPERLINK(_xlfn.CONCAT("https://whalewisdom.com/stock/",A195),"WW")</f>
        <v>WW</v>
      </c>
      <c r="AK195" s="30" t="str">
        <f t="shared" ref="AK195:AK226" si="75">HYPERLINK(_xlfn.CONCAT("https://fintel.io/n/us/",A195),"FIN")</f>
        <v>FIN</v>
      </c>
      <c r="AL195" s="30" t="str">
        <f t="shared" si="60"/>
        <v>OI</v>
      </c>
      <c r="AM195" s="30" t="str">
        <f t="shared" ref="AM195:AM226" si="76">HYPERLINK(_xlfn.CONCAT("https://iborrowdesk.com/report/",A195),"IB")</f>
        <v>IB</v>
      </c>
      <c r="AN195" s="30" t="str">
        <f t="shared" si="61"/>
        <v>SI</v>
      </c>
      <c r="AO195" s="30" t="str">
        <f t="shared" si="62"/>
        <v>SS</v>
      </c>
      <c r="AP195" s="45" t="str">
        <f t="shared" si="63"/>
        <v>ROIC</v>
      </c>
      <c r="AQ195" s="30" t="str">
        <f t="shared" si="64"/>
        <v>DR</v>
      </c>
      <c r="AR195" s="46" t="str">
        <f t="shared" si="65"/>
        <v>SOH</v>
      </c>
    </row>
    <row r="196" spans="25:44" x14ac:dyDescent="0.2">
      <c r="Y196" s="30" t="str">
        <f t="shared" si="66"/>
        <v>Twitter</v>
      </c>
      <c r="Z196" s="30" t="str">
        <f t="shared" si="58"/>
        <v>Twitter</v>
      </c>
      <c r="AA196" s="29" t="str">
        <f>HYPERLINK(_xlfn.CONCAT("https://www.sec.gov/edgar/browse/?CIK=",(_xlfn.XLOOKUP(A196,CIK!$A$1:$A$99999,CIK!$B$1:$B$99999,,0))),"SEC")</f>
        <v>SEC</v>
      </c>
      <c r="AB196" s="30" t="str">
        <f t="shared" si="67"/>
        <v>BC</v>
      </c>
      <c r="AC196" s="29" t="e">
        <f t="shared" si="68"/>
        <v>#VALUE!</v>
      </c>
      <c r="AD196" s="30" t="e">
        <f t="shared" si="69"/>
        <v>#VALUE!</v>
      </c>
      <c r="AE196" s="29" t="e">
        <f t="shared" si="70"/>
        <v>#VALUE!</v>
      </c>
      <c r="AF196" s="29" t="e">
        <f t="shared" si="71"/>
        <v>#VALUE!</v>
      </c>
      <c r="AG196" s="29" t="e">
        <f t="shared" si="72"/>
        <v>#VALUE!</v>
      </c>
      <c r="AH196" s="30" t="str">
        <f t="shared" si="59"/>
        <v>News</v>
      </c>
      <c r="AI196" s="30" t="str">
        <f t="shared" si="73"/>
        <v>OC</v>
      </c>
      <c r="AJ196" s="30" t="str">
        <f t="shared" si="74"/>
        <v>WW</v>
      </c>
      <c r="AK196" s="30" t="str">
        <f t="shared" si="75"/>
        <v>FIN</v>
      </c>
      <c r="AL196" s="30" t="str">
        <f t="shared" si="60"/>
        <v>OI</v>
      </c>
      <c r="AM196" s="30" t="str">
        <f t="shared" si="76"/>
        <v>IB</v>
      </c>
      <c r="AN196" s="30" t="str">
        <f t="shared" si="61"/>
        <v>SI</v>
      </c>
      <c r="AO196" s="30" t="str">
        <f t="shared" si="62"/>
        <v>SS</v>
      </c>
      <c r="AP196" s="45" t="str">
        <f t="shared" si="63"/>
        <v>ROIC</v>
      </c>
      <c r="AQ196" s="30" t="str">
        <f t="shared" si="64"/>
        <v>DR</v>
      </c>
      <c r="AR196" s="46" t="str">
        <f t="shared" si="65"/>
        <v>SOH</v>
      </c>
    </row>
    <row r="197" spans="25:44" x14ac:dyDescent="0.2">
      <c r="Y197" s="30" t="str">
        <f t="shared" si="66"/>
        <v>Twitter</v>
      </c>
      <c r="Z197" s="30" t="str">
        <f t="shared" si="58"/>
        <v>Twitter</v>
      </c>
      <c r="AA197" s="29" t="str">
        <f>HYPERLINK(_xlfn.CONCAT("https://www.sec.gov/edgar/browse/?CIK=",(_xlfn.XLOOKUP(A197,CIK!$A$1:$A$99999,CIK!$B$1:$B$99999,,0))),"SEC")</f>
        <v>SEC</v>
      </c>
      <c r="AB197" s="30" t="str">
        <f t="shared" si="67"/>
        <v>BC</v>
      </c>
      <c r="AC197" s="29" t="e">
        <f t="shared" si="68"/>
        <v>#VALUE!</v>
      </c>
      <c r="AD197" s="30" t="e">
        <f t="shared" si="69"/>
        <v>#VALUE!</v>
      </c>
      <c r="AE197" s="29" t="e">
        <f t="shared" si="70"/>
        <v>#VALUE!</v>
      </c>
      <c r="AF197" s="29" t="e">
        <f t="shared" si="71"/>
        <v>#VALUE!</v>
      </c>
      <c r="AG197" s="29" t="e">
        <f t="shared" si="72"/>
        <v>#VALUE!</v>
      </c>
      <c r="AH197" s="30" t="str">
        <f t="shared" si="59"/>
        <v>News</v>
      </c>
      <c r="AI197" s="30" t="str">
        <f t="shared" si="73"/>
        <v>OC</v>
      </c>
      <c r="AJ197" s="30" t="str">
        <f t="shared" si="74"/>
        <v>WW</v>
      </c>
      <c r="AK197" s="30" t="str">
        <f t="shared" si="75"/>
        <v>FIN</v>
      </c>
      <c r="AL197" s="30" t="str">
        <f t="shared" si="60"/>
        <v>OI</v>
      </c>
      <c r="AM197" s="30" t="str">
        <f t="shared" si="76"/>
        <v>IB</v>
      </c>
      <c r="AN197" s="30" t="str">
        <f t="shared" si="61"/>
        <v>SI</v>
      </c>
      <c r="AO197" s="30" t="str">
        <f t="shared" si="62"/>
        <v>SS</v>
      </c>
      <c r="AP197" s="45" t="str">
        <f t="shared" si="63"/>
        <v>ROIC</v>
      </c>
      <c r="AQ197" s="30" t="str">
        <f t="shared" si="64"/>
        <v>DR</v>
      </c>
      <c r="AR197" s="46" t="str">
        <f t="shared" si="65"/>
        <v>SOH</v>
      </c>
    </row>
    <row r="198" spans="25:44" x14ac:dyDescent="0.2">
      <c r="Y198" s="30" t="str">
        <f t="shared" si="66"/>
        <v>Twitter</v>
      </c>
      <c r="Z198" s="30" t="str">
        <f t="shared" si="58"/>
        <v>Twitter</v>
      </c>
      <c r="AA198" s="29" t="str">
        <f>HYPERLINK(_xlfn.CONCAT("https://www.sec.gov/edgar/browse/?CIK=",(_xlfn.XLOOKUP(A198,CIK!$A$1:$A$99999,CIK!$B$1:$B$99999,,0))),"SEC")</f>
        <v>SEC</v>
      </c>
      <c r="AB198" s="30" t="str">
        <f t="shared" si="67"/>
        <v>BC</v>
      </c>
      <c r="AC198" s="29" t="e">
        <f t="shared" si="68"/>
        <v>#VALUE!</v>
      </c>
      <c r="AD198" s="30" t="e">
        <f t="shared" si="69"/>
        <v>#VALUE!</v>
      </c>
      <c r="AE198" s="29" t="e">
        <f t="shared" si="70"/>
        <v>#VALUE!</v>
      </c>
      <c r="AF198" s="29" t="e">
        <f t="shared" si="71"/>
        <v>#VALUE!</v>
      </c>
      <c r="AG198" s="29" t="e">
        <f t="shared" si="72"/>
        <v>#VALUE!</v>
      </c>
      <c r="AH198" s="30" t="str">
        <f t="shared" si="59"/>
        <v>News</v>
      </c>
      <c r="AI198" s="30" t="str">
        <f t="shared" si="73"/>
        <v>OC</v>
      </c>
      <c r="AJ198" s="30" t="str">
        <f t="shared" si="74"/>
        <v>WW</v>
      </c>
      <c r="AK198" s="30" t="str">
        <f t="shared" si="75"/>
        <v>FIN</v>
      </c>
      <c r="AL198" s="30" t="str">
        <f t="shared" si="60"/>
        <v>OI</v>
      </c>
      <c r="AM198" s="30" t="str">
        <f t="shared" si="76"/>
        <v>IB</v>
      </c>
      <c r="AN198" s="30" t="str">
        <f t="shared" si="61"/>
        <v>SI</v>
      </c>
      <c r="AO198" s="30" t="str">
        <f t="shared" si="62"/>
        <v>SS</v>
      </c>
      <c r="AP198" s="45" t="str">
        <f t="shared" si="63"/>
        <v>ROIC</v>
      </c>
      <c r="AQ198" s="30" t="str">
        <f t="shared" si="64"/>
        <v>DR</v>
      </c>
      <c r="AR198" s="46" t="str">
        <f t="shared" si="65"/>
        <v>SOH</v>
      </c>
    </row>
    <row r="199" spans="25:44" x14ac:dyDescent="0.2">
      <c r="Y199" s="30" t="str">
        <f t="shared" si="66"/>
        <v>Twitter</v>
      </c>
      <c r="Z199" s="30" t="str">
        <f t="shared" si="58"/>
        <v>Twitter</v>
      </c>
      <c r="AA199" s="29" t="str">
        <f>HYPERLINK(_xlfn.CONCAT("https://www.sec.gov/edgar/browse/?CIK=",(_xlfn.XLOOKUP(A199,CIK!$A$1:$A$99999,CIK!$B$1:$B$99999,,0))),"SEC")</f>
        <v>SEC</v>
      </c>
      <c r="AB199" s="30" t="str">
        <f t="shared" si="67"/>
        <v>BC</v>
      </c>
      <c r="AC199" s="29" t="e">
        <f t="shared" si="68"/>
        <v>#VALUE!</v>
      </c>
      <c r="AD199" s="30" t="e">
        <f t="shared" si="69"/>
        <v>#VALUE!</v>
      </c>
      <c r="AE199" s="29" t="e">
        <f t="shared" si="70"/>
        <v>#VALUE!</v>
      </c>
      <c r="AF199" s="29" t="e">
        <f t="shared" si="71"/>
        <v>#VALUE!</v>
      </c>
      <c r="AG199" s="29" t="e">
        <f t="shared" si="72"/>
        <v>#VALUE!</v>
      </c>
      <c r="AH199" s="30" t="str">
        <f t="shared" si="59"/>
        <v>News</v>
      </c>
      <c r="AI199" s="30" t="str">
        <f t="shared" si="73"/>
        <v>OC</v>
      </c>
      <c r="AJ199" s="30" t="str">
        <f t="shared" si="74"/>
        <v>WW</v>
      </c>
      <c r="AK199" s="30" t="str">
        <f t="shared" si="75"/>
        <v>FIN</v>
      </c>
      <c r="AL199" s="30" t="str">
        <f t="shared" si="60"/>
        <v>OI</v>
      </c>
      <c r="AM199" s="30" t="str">
        <f t="shared" si="76"/>
        <v>IB</v>
      </c>
      <c r="AN199" s="30" t="str">
        <f t="shared" si="61"/>
        <v>SI</v>
      </c>
      <c r="AO199" s="30" t="str">
        <f t="shared" si="62"/>
        <v>SS</v>
      </c>
      <c r="AP199" s="45" t="str">
        <f t="shared" si="63"/>
        <v>ROIC</v>
      </c>
      <c r="AQ199" s="30" t="str">
        <f t="shared" si="64"/>
        <v>DR</v>
      </c>
      <c r="AR199" s="46" t="str">
        <f t="shared" si="65"/>
        <v>SOH</v>
      </c>
    </row>
    <row r="200" spans="25:44" x14ac:dyDescent="0.2">
      <c r="Y200" s="30" t="str">
        <f t="shared" si="66"/>
        <v>Twitter</v>
      </c>
      <c r="Z200" s="30" t="str">
        <f t="shared" si="58"/>
        <v>Twitter</v>
      </c>
      <c r="AA200" s="29" t="str">
        <f>HYPERLINK(_xlfn.CONCAT("https://www.sec.gov/edgar/browse/?CIK=",(_xlfn.XLOOKUP(A200,CIK!$A$1:$A$99999,CIK!$B$1:$B$99999,,0))),"SEC")</f>
        <v>SEC</v>
      </c>
      <c r="AB200" s="30" t="str">
        <f t="shared" si="67"/>
        <v>BC</v>
      </c>
      <c r="AC200" s="29" t="e">
        <f t="shared" si="68"/>
        <v>#VALUE!</v>
      </c>
      <c r="AD200" s="30" t="e">
        <f t="shared" si="69"/>
        <v>#VALUE!</v>
      </c>
      <c r="AE200" s="29" t="e">
        <f t="shared" si="70"/>
        <v>#VALUE!</v>
      </c>
      <c r="AF200" s="29" t="e">
        <f t="shared" si="71"/>
        <v>#VALUE!</v>
      </c>
      <c r="AG200" s="29" t="e">
        <f t="shared" si="72"/>
        <v>#VALUE!</v>
      </c>
      <c r="AH200" s="30" t="str">
        <f t="shared" si="59"/>
        <v>News</v>
      </c>
      <c r="AI200" s="30" t="str">
        <f t="shared" si="73"/>
        <v>OC</v>
      </c>
      <c r="AJ200" s="30" t="str">
        <f t="shared" si="74"/>
        <v>WW</v>
      </c>
      <c r="AK200" s="30" t="str">
        <f t="shared" si="75"/>
        <v>FIN</v>
      </c>
      <c r="AL200" s="30" t="str">
        <f t="shared" si="60"/>
        <v>OI</v>
      </c>
      <c r="AM200" s="30" t="str">
        <f t="shared" si="76"/>
        <v>IB</v>
      </c>
      <c r="AN200" s="30" t="str">
        <f t="shared" si="61"/>
        <v>SI</v>
      </c>
      <c r="AO200" s="30" t="str">
        <f t="shared" si="62"/>
        <v>SS</v>
      </c>
      <c r="AP200" s="45" t="str">
        <f t="shared" si="63"/>
        <v>ROIC</v>
      </c>
      <c r="AQ200" s="30" t="str">
        <f t="shared" si="64"/>
        <v>DR</v>
      </c>
      <c r="AR200" s="46" t="str">
        <f t="shared" si="65"/>
        <v>SOH</v>
      </c>
    </row>
    <row r="201" spans="25:44" x14ac:dyDescent="0.2">
      <c r="Y201" s="30" t="str">
        <f t="shared" si="66"/>
        <v>Twitter</v>
      </c>
      <c r="Z201" s="30" t="str">
        <f t="shared" si="58"/>
        <v>Twitter</v>
      </c>
      <c r="AA201" s="29" t="str">
        <f>HYPERLINK(_xlfn.CONCAT("https://www.sec.gov/edgar/browse/?CIK=",(_xlfn.XLOOKUP(A201,CIK!$A$1:$A$99999,CIK!$B$1:$B$99999,,0))),"SEC")</f>
        <v>SEC</v>
      </c>
      <c r="AB201" s="30" t="str">
        <f t="shared" si="67"/>
        <v>BC</v>
      </c>
      <c r="AC201" s="29" t="e">
        <f t="shared" si="68"/>
        <v>#VALUE!</v>
      </c>
      <c r="AD201" s="30" t="e">
        <f t="shared" si="69"/>
        <v>#VALUE!</v>
      </c>
      <c r="AE201" s="29" t="e">
        <f t="shared" si="70"/>
        <v>#VALUE!</v>
      </c>
      <c r="AF201" s="29" t="e">
        <f t="shared" si="71"/>
        <v>#VALUE!</v>
      </c>
      <c r="AG201" s="29" t="e">
        <f t="shared" si="72"/>
        <v>#VALUE!</v>
      </c>
      <c r="AH201" s="30" t="str">
        <f t="shared" si="59"/>
        <v>News</v>
      </c>
      <c r="AI201" s="30" t="str">
        <f t="shared" si="73"/>
        <v>OC</v>
      </c>
      <c r="AJ201" s="30" t="str">
        <f t="shared" si="74"/>
        <v>WW</v>
      </c>
      <c r="AK201" s="30" t="str">
        <f t="shared" si="75"/>
        <v>FIN</v>
      </c>
      <c r="AL201" s="30" t="str">
        <f t="shared" si="60"/>
        <v>OI</v>
      </c>
      <c r="AM201" s="30" t="str">
        <f t="shared" si="76"/>
        <v>IB</v>
      </c>
      <c r="AN201" s="30" t="str">
        <f t="shared" si="61"/>
        <v>SI</v>
      </c>
      <c r="AO201" s="30" t="str">
        <f t="shared" si="62"/>
        <v>SS</v>
      </c>
      <c r="AP201" s="45" t="str">
        <f t="shared" si="63"/>
        <v>ROIC</v>
      </c>
      <c r="AQ201" s="30" t="str">
        <f t="shared" si="64"/>
        <v>DR</v>
      </c>
      <c r="AR201" s="46" t="str">
        <f t="shared" si="65"/>
        <v>SOH</v>
      </c>
    </row>
    <row r="202" spans="25:44" x14ac:dyDescent="0.2">
      <c r="Y202" s="30" t="str">
        <f t="shared" si="66"/>
        <v>Twitter</v>
      </c>
      <c r="Z202" s="30" t="str">
        <f t="shared" si="58"/>
        <v>Twitter</v>
      </c>
      <c r="AA202" s="29" t="str">
        <f>HYPERLINK(_xlfn.CONCAT("https://www.sec.gov/edgar/browse/?CIK=",(_xlfn.XLOOKUP(A202,CIK!$A$1:$A$99999,CIK!$B$1:$B$99999,,0))),"SEC")</f>
        <v>SEC</v>
      </c>
      <c r="AB202" s="30" t="str">
        <f t="shared" si="67"/>
        <v>BC</v>
      </c>
      <c r="AC202" s="29" t="e">
        <f t="shared" si="68"/>
        <v>#VALUE!</v>
      </c>
      <c r="AD202" s="30" t="e">
        <f t="shared" si="69"/>
        <v>#VALUE!</v>
      </c>
      <c r="AE202" s="29" t="e">
        <f t="shared" si="70"/>
        <v>#VALUE!</v>
      </c>
      <c r="AF202" s="29" t="e">
        <f t="shared" si="71"/>
        <v>#VALUE!</v>
      </c>
      <c r="AG202" s="29" t="e">
        <f t="shared" si="72"/>
        <v>#VALUE!</v>
      </c>
      <c r="AH202" s="30" t="str">
        <f t="shared" si="59"/>
        <v>News</v>
      </c>
      <c r="AI202" s="30" t="str">
        <f t="shared" si="73"/>
        <v>OC</v>
      </c>
      <c r="AJ202" s="30" t="str">
        <f t="shared" si="74"/>
        <v>WW</v>
      </c>
      <c r="AK202" s="30" t="str">
        <f t="shared" si="75"/>
        <v>FIN</v>
      </c>
      <c r="AL202" s="30" t="str">
        <f t="shared" si="60"/>
        <v>OI</v>
      </c>
      <c r="AM202" s="30" t="str">
        <f t="shared" si="76"/>
        <v>IB</v>
      </c>
      <c r="AN202" s="30" t="str">
        <f t="shared" si="61"/>
        <v>SI</v>
      </c>
      <c r="AO202" s="30" t="str">
        <f t="shared" si="62"/>
        <v>SS</v>
      </c>
      <c r="AP202" s="45" t="str">
        <f t="shared" si="63"/>
        <v>ROIC</v>
      </c>
      <c r="AQ202" s="30" t="str">
        <f t="shared" si="64"/>
        <v>DR</v>
      </c>
      <c r="AR202" s="46" t="str">
        <f t="shared" si="65"/>
        <v>SOH</v>
      </c>
    </row>
    <row r="203" spans="25:44" x14ac:dyDescent="0.2">
      <c r="Y203" s="30" t="str">
        <f t="shared" si="66"/>
        <v>Twitter</v>
      </c>
      <c r="Z203" s="30" t="str">
        <f t="shared" si="58"/>
        <v>Twitter</v>
      </c>
      <c r="AA203" s="29" t="str">
        <f>HYPERLINK(_xlfn.CONCAT("https://www.sec.gov/edgar/browse/?CIK=",(_xlfn.XLOOKUP(A203,CIK!$A$1:$A$99999,CIK!$B$1:$B$99999,,0))),"SEC")</f>
        <v>SEC</v>
      </c>
      <c r="AB203" s="30" t="str">
        <f t="shared" si="67"/>
        <v>BC</v>
      </c>
      <c r="AC203" s="29" t="e">
        <f t="shared" si="68"/>
        <v>#VALUE!</v>
      </c>
      <c r="AD203" s="30" t="e">
        <f t="shared" si="69"/>
        <v>#VALUE!</v>
      </c>
      <c r="AE203" s="29" t="e">
        <f t="shared" si="70"/>
        <v>#VALUE!</v>
      </c>
      <c r="AF203" s="29" t="e">
        <f t="shared" si="71"/>
        <v>#VALUE!</v>
      </c>
      <c r="AG203" s="29" t="e">
        <f t="shared" si="72"/>
        <v>#VALUE!</v>
      </c>
      <c r="AH203" s="30" t="str">
        <f t="shared" si="59"/>
        <v>News</v>
      </c>
      <c r="AI203" s="30" t="str">
        <f t="shared" si="73"/>
        <v>OC</v>
      </c>
      <c r="AJ203" s="30" t="str">
        <f t="shared" si="74"/>
        <v>WW</v>
      </c>
      <c r="AK203" s="30" t="str">
        <f t="shared" si="75"/>
        <v>FIN</v>
      </c>
      <c r="AL203" s="30" t="str">
        <f t="shared" si="60"/>
        <v>OI</v>
      </c>
      <c r="AM203" s="30" t="str">
        <f t="shared" si="76"/>
        <v>IB</v>
      </c>
      <c r="AN203" s="30" t="str">
        <f t="shared" si="61"/>
        <v>SI</v>
      </c>
      <c r="AO203" s="30" t="str">
        <f t="shared" si="62"/>
        <v>SS</v>
      </c>
      <c r="AP203" s="45" t="str">
        <f t="shared" si="63"/>
        <v>ROIC</v>
      </c>
      <c r="AQ203" s="30" t="str">
        <f t="shared" si="64"/>
        <v>DR</v>
      </c>
      <c r="AR203" s="46" t="str">
        <f t="shared" si="65"/>
        <v>SOH</v>
      </c>
    </row>
    <row r="204" spans="25:44" x14ac:dyDescent="0.2">
      <c r="Y204" s="30" t="str">
        <f t="shared" si="66"/>
        <v>Twitter</v>
      </c>
      <c r="Z204" s="30" t="str">
        <f t="shared" si="58"/>
        <v>Twitter</v>
      </c>
      <c r="AA204" s="29" t="str">
        <f>HYPERLINK(_xlfn.CONCAT("https://www.sec.gov/edgar/browse/?CIK=",(_xlfn.XLOOKUP(A204,CIK!$A$1:$A$99999,CIK!$B$1:$B$99999,,0))),"SEC")</f>
        <v>SEC</v>
      </c>
      <c r="AB204" s="30" t="str">
        <f t="shared" si="67"/>
        <v>BC</v>
      </c>
      <c r="AC204" s="29" t="e">
        <f t="shared" si="68"/>
        <v>#VALUE!</v>
      </c>
      <c r="AD204" s="30" t="e">
        <f t="shared" si="69"/>
        <v>#VALUE!</v>
      </c>
      <c r="AE204" s="29" t="e">
        <f t="shared" si="70"/>
        <v>#VALUE!</v>
      </c>
      <c r="AF204" s="29" t="e">
        <f t="shared" si="71"/>
        <v>#VALUE!</v>
      </c>
      <c r="AG204" s="29" t="e">
        <f t="shared" si="72"/>
        <v>#VALUE!</v>
      </c>
      <c r="AH204" s="30" t="str">
        <f t="shared" si="59"/>
        <v>News</v>
      </c>
      <c r="AI204" s="30" t="str">
        <f t="shared" si="73"/>
        <v>OC</v>
      </c>
      <c r="AJ204" s="30" t="str">
        <f t="shared" si="74"/>
        <v>WW</v>
      </c>
      <c r="AK204" s="30" t="str">
        <f t="shared" si="75"/>
        <v>FIN</v>
      </c>
      <c r="AL204" s="30" t="str">
        <f t="shared" si="60"/>
        <v>OI</v>
      </c>
      <c r="AM204" s="30" t="str">
        <f t="shared" si="76"/>
        <v>IB</v>
      </c>
      <c r="AN204" s="30" t="str">
        <f t="shared" si="61"/>
        <v>SI</v>
      </c>
      <c r="AO204" s="30" t="str">
        <f t="shared" si="62"/>
        <v>SS</v>
      </c>
      <c r="AP204" s="45" t="str">
        <f t="shared" si="63"/>
        <v>ROIC</v>
      </c>
      <c r="AQ204" s="30" t="str">
        <f t="shared" si="64"/>
        <v>DR</v>
      </c>
      <c r="AR204" s="46" t="str">
        <f t="shared" si="65"/>
        <v>SOH</v>
      </c>
    </row>
    <row r="205" spans="25:44" x14ac:dyDescent="0.2">
      <c r="Y205" s="30" t="str">
        <f t="shared" si="66"/>
        <v>Twitter</v>
      </c>
      <c r="Z205" s="30" t="str">
        <f t="shared" si="58"/>
        <v>Twitter</v>
      </c>
      <c r="AA205" s="29" t="str">
        <f>HYPERLINK(_xlfn.CONCAT("https://www.sec.gov/edgar/browse/?CIK=",(_xlfn.XLOOKUP(A205,CIK!$A$1:$A$99999,CIK!$B$1:$B$99999,,0))),"SEC")</f>
        <v>SEC</v>
      </c>
      <c r="AB205" s="30" t="str">
        <f t="shared" si="67"/>
        <v>BC</v>
      </c>
      <c r="AC205" s="29" t="e">
        <f t="shared" si="68"/>
        <v>#VALUE!</v>
      </c>
      <c r="AD205" s="30" t="e">
        <f t="shared" si="69"/>
        <v>#VALUE!</v>
      </c>
      <c r="AE205" s="29" t="e">
        <f t="shared" si="70"/>
        <v>#VALUE!</v>
      </c>
      <c r="AF205" s="29" t="e">
        <f t="shared" si="71"/>
        <v>#VALUE!</v>
      </c>
      <c r="AG205" s="29" t="e">
        <f t="shared" si="72"/>
        <v>#VALUE!</v>
      </c>
      <c r="AH205" s="30" t="str">
        <f t="shared" si="59"/>
        <v>News</v>
      </c>
      <c r="AI205" s="30" t="str">
        <f t="shared" si="73"/>
        <v>OC</v>
      </c>
      <c r="AJ205" s="30" t="str">
        <f t="shared" si="74"/>
        <v>WW</v>
      </c>
      <c r="AK205" s="30" t="str">
        <f t="shared" si="75"/>
        <v>FIN</v>
      </c>
      <c r="AL205" s="30" t="str">
        <f t="shared" si="60"/>
        <v>OI</v>
      </c>
      <c r="AM205" s="30" t="str">
        <f t="shared" si="76"/>
        <v>IB</v>
      </c>
      <c r="AN205" s="30" t="str">
        <f t="shared" si="61"/>
        <v>SI</v>
      </c>
      <c r="AO205" s="30" t="str">
        <f t="shared" si="62"/>
        <v>SS</v>
      </c>
      <c r="AP205" s="45" t="str">
        <f t="shared" si="63"/>
        <v>ROIC</v>
      </c>
      <c r="AQ205" s="30" t="str">
        <f t="shared" si="64"/>
        <v>DR</v>
      </c>
      <c r="AR205" s="46" t="str">
        <f t="shared" si="65"/>
        <v>SOH</v>
      </c>
    </row>
    <row r="206" spans="25:44" x14ac:dyDescent="0.2">
      <c r="Y206" s="30" t="str">
        <f t="shared" si="66"/>
        <v>Twitter</v>
      </c>
      <c r="Z206" s="30" t="str">
        <f t="shared" si="58"/>
        <v>Twitter</v>
      </c>
      <c r="AA206" s="29" t="str">
        <f>HYPERLINK(_xlfn.CONCAT("https://www.sec.gov/edgar/browse/?CIK=",(_xlfn.XLOOKUP(A206,CIK!$A$1:$A$99999,CIK!$B$1:$B$99999,,0))),"SEC")</f>
        <v>SEC</v>
      </c>
      <c r="AB206" s="30" t="str">
        <f t="shared" si="67"/>
        <v>BC</v>
      </c>
      <c r="AC206" s="29" t="e">
        <f t="shared" si="68"/>
        <v>#VALUE!</v>
      </c>
      <c r="AD206" s="30" t="e">
        <f t="shared" si="69"/>
        <v>#VALUE!</v>
      </c>
      <c r="AE206" s="29" t="e">
        <f t="shared" si="70"/>
        <v>#VALUE!</v>
      </c>
      <c r="AF206" s="29" t="e">
        <f t="shared" si="71"/>
        <v>#VALUE!</v>
      </c>
      <c r="AG206" s="29" t="e">
        <f t="shared" si="72"/>
        <v>#VALUE!</v>
      </c>
      <c r="AH206" s="30" t="str">
        <f t="shared" si="59"/>
        <v>News</v>
      </c>
      <c r="AI206" s="30" t="str">
        <f t="shared" si="73"/>
        <v>OC</v>
      </c>
      <c r="AJ206" s="30" t="str">
        <f t="shared" si="74"/>
        <v>WW</v>
      </c>
      <c r="AK206" s="30" t="str">
        <f t="shared" si="75"/>
        <v>FIN</v>
      </c>
      <c r="AL206" s="30" t="str">
        <f t="shared" si="60"/>
        <v>OI</v>
      </c>
      <c r="AM206" s="30" t="str">
        <f t="shared" si="76"/>
        <v>IB</v>
      </c>
      <c r="AN206" s="30" t="str">
        <f t="shared" si="61"/>
        <v>SI</v>
      </c>
      <c r="AO206" s="30" t="str">
        <f t="shared" si="62"/>
        <v>SS</v>
      </c>
      <c r="AP206" s="45" t="str">
        <f t="shared" si="63"/>
        <v>ROIC</v>
      </c>
      <c r="AQ206" s="30" t="str">
        <f t="shared" si="64"/>
        <v>DR</v>
      </c>
      <c r="AR206" s="46" t="str">
        <f t="shared" si="65"/>
        <v>SOH</v>
      </c>
    </row>
    <row r="207" spans="25:44" x14ac:dyDescent="0.2">
      <c r="Y207" s="30" t="str">
        <f t="shared" si="66"/>
        <v>Twitter</v>
      </c>
      <c r="Z207" s="30" t="str">
        <f t="shared" si="58"/>
        <v>Twitter</v>
      </c>
      <c r="AA207" s="29" t="str">
        <f>HYPERLINK(_xlfn.CONCAT("https://www.sec.gov/edgar/browse/?CIK=",(_xlfn.XLOOKUP(A207,CIK!$A$1:$A$99999,CIK!$B$1:$B$99999,,0))),"SEC")</f>
        <v>SEC</v>
      </c>
      <c r="AB207" s="30" t="str">
        <f t="shared" si="67"/>
        <v>BC</v>
      </c>
      <c r="AC207" s="29" t="e">
        <f t="shared" si="68"/>
        <v>#VALUE!</v>
      </c>
      <c r="AD207" s="30" t="e">
        <f t="shared" si="69"/>
        <v>#VALUE!</v>
      </c>
      <c r="AE207" s="29" t="e">
        <f t="shared" si="70"/>
        <v>#VALUE!</v>
      </c>
      <c r="AF207" s="29" t="e">
        <f t="shared" si="71"/>
        <v>#VALUE!</v>
      </c>
      <c r="AG207" s="29" t="e">
        <f t="shared" si="72"/>
        <v>#VALUE!</v>
      </c>
      <c r="AH207" s="30" t="str">
        <f t="shared" si="59"/>
        <v>News</v>
      </c>
      <c r="AI207" s="30" t="str">
        <f t="shared" si="73"/>
        <v>OC</v>
      </c>
      <c r="AJ207" s="30" t="str">
        <f t="shared" si="74"/>
        <v>WW</v>
      </c>
      <c r="AK207" s="30" t="str">
        <f t="shared" si="75"/>
        <v>FIN</v>
      </c>
      <c r="AL207" s="30" t="str">
        <f t="shared" si="60"/>
        <v>OI</v>
      </c>
      <c r="AM207" s="30" t="str">
        <f t="shared" si="76"/>
        <v>IB</v>
      </c>
      <c r="AN207" s="30" t="str">
        <f t="shared" si="61"/>
        <v>SI</v>
      </c>
      <c r="AO207" s="30" t="str">
        <f t="shared" si="62"/>
        <v>SS</v>
      </c>
      <c r="AP207" s="45" t="str">
        <f t="shared" si="63"/>
        <v>ROIC</v>
      </c>
      <c r="AQ207" s="30" t="str">
        <f t="shared" si="64"/>
        <v>DR</v>
      </c>
      <c r="AR207" s="46" t="str">
        <f t="shared" si="65"/>
        <v>SOH</v>
      </c>
    </row>
    <row r="208" spans="25:44" x14ac:dyDescent="0.2">
      <c r="Y208" s="30" t="str">
        <f t="shared" si="66"/>
        <v>Twitter</v>
      </c>
      <c r="Z208" s="30" t="str">
        <f t="shared" si="58"/>
        <v>Twitter</v>
      </c>
      <c r="AA208" s="29" t="str">
        <f>HYPERLINK(_xlfn.CONCAT("https://www.sec.gov/edgar/browse/?CIK=",(_xlfn.XLOOKUP(A208,CIK!$A$1:$A$99999,CIK!$B$1:$B$99999,,0))),"SEC")</f>
        <v>SEC</v>
      </c>
      <c r="AB208" s="30" t="str">
        <f t="shared" si="67"/>
        <v>BC</v>
      </c>
      <c r="AC208" s="29" t="e">
        <f t="shared" si="68"/>
        <v>#VALUE!</v>
      </c>
      <c r="AD208" s="30" t="e">
        <f t="shared" si="69"/>
        <v>#VALUE!</v>
      </c>
      <c r="AE208" s="29" t="e">
        <f t="shared" si="70"/>
        <v>#VALUE!</v>
      </c>
      <c r="AF208" s="29" t="e">
        <f t="shared" si="71"/>
        <v>#VALUE!</v>
      </c>
      <c r="AG208" s="29" t="e">
        <f t="shared" si="72"/>
        <v>#VALUE!</v>
      </c>
      <c r="AH208" s="30" t="str">
        <f t="shared" si="59"/>
        <v>News</v>
      </c>
      <c r="AI208" s="30" t="str">
        <f t="shared" si="73"/>
        <v>OC</v>
      </c>
      <c r="AJ208" s="30" t="str">
        <f t="shared" si="74"/>
        <v>WW</v>
      </c>
      <c r="AK208" s="30" t="str">
        <f t="shared" si="75"/>
        <v>FIN</v>
      </c>
      <c r="AL208" s="30" t="str">
        <f t="shared" si="60"/>
        <v>OI</v>
      </c>
      <c r="AM208" s="30" t="str">
        <f t="shared" si="76"/>
        <v>IB</v>
      </c>
      <c r="AN208" s="30" t="str">
        <f t="shared" si="61"/>
        <v>SI</v>
      </c>
      <c r="AO208" s="30" t="str">
        <f t="shared" si="62"/>
        <v>SS</v>
      </c>
      <c r="AP208" s="45" t="str">
        <f t="shared" si="63"/>
        <v>ROIC</v>
      </c>
      <c r="AQ208" s="30" t="str">
        <f t="shared" si="64"/>
        <v>DR</v>
      </c>
      <c r="AR208" s="46" t="str">
        <f t="shared" si="65"/>
        <v>SOH</v>
      </c>
    </row>
    <row r="209" spans="25:44" x14ac:dyDescent="0.2">
      <c r="Y209" s="30" t="str">
        <f t="shared" si="66"/>
        <v>Twitter</v>
      </c>
      <c r="Z209" s="30" t="str">
        <f t="shared" si="58"/>
        <v>Twitter</v>
      </c>
      <c r="AA209" s="29" t="str">
        <f>HYPERLINK(_xlfn.CONCAT("https://www.sec.gov/edgar/browse/?CIK=",(_xlfn.XLOOKUP(A209,CIK!$A$1:$A$99999,CIK!$B$1:$B$99999,,0))),"SEC")</f>
        <v>SEC</v>
      </c>
      <c r="AB209" s="30" t="str">
        <f t="shared" si="67"/>
        <v>BC</v>
      </c>
      <c r="AC209" s="29" t="e">
        <f t="shared" si="68"/>
        <v>#VALUE!</v>
      </c>
      <c r="AD209" s="30" t="e">
        <f t="shared" si="69"/>
        <v>#VALUE!</v>
      </c>
      <c r="AE209" s="29" t="e">
        <f t="shared" si="70"/>
        <v>#VALUE!</v>
      </c>
      <c r="AF209" s="29" t="e">
        <f t="shared" si="71"/>
        <v>#VALUE!</v>
      </c>
      <c r="AG209" s="29" t="e">
        <f t="shared" si="72"/>
        <v>#VALUE!</v>
      </c>
      <c r="AH209" s="30" t="str">
        <f t="shared" si="59"/>
        <v>News</v>
      </c>
      <c r="AI209" s="30" t="str">
        <f t="shared" si="73"/>
        <v>OC</v>
      </c>
      <c r="AJ209" s="30" t="str">
        <f t="shared" si="74"/>
        <v>WW</v>
      </c>
      <c r="AK209" s="30" t="str">
        <f t="shared" si="75"/>
        <v>FIN</v>
      </c>
      <c r="AL209" s="30" t="str">
        <f t="shared" si="60"/>
        <v>OI</v>
      </c>
      <c r="AM209" s="30" t="str">
        <f t="shared" si="76"/>
        <v>IB</v>
      </c>
      <c r="AN209" s="30" t="str">
        <f t="shared" si="61"/>
        <v>SI</v>
      </c>
      <c r="AO209" s="30" t="str">
        <f t="shared" si="62"/>
        <v>SS</v>
      </c>
      <c r="AP209" s="45" t="str">
        <f t="shared" si="63"/>
        <v>ROIC</v>
      </c>
      <c r="AQ209" s="30" t="str">
        <f t="shared" si="64"/>
        <v>DR</v>
      </c>
      <c r="AR209" s="46" t="str">
        <f t="shared" si="65"/>
        <v>SOH</v>
      </c>
    </row>
    <row r="210" spans="25:44" x14ac:dyDescent="0.2">
      <c r="Y210" s="30" t="str">
        <f t="shared" si="66"/>
        <v>Twitter</v>
      </c>
      <c r="Z210" s="30" t="str">
        <f t="shared" si="58"/>
        <v>Twitter</v>
      </c>
      <c r="AA210" s="29" t="str">
        <f>HYPERLINK(_xlfn.CONCAT("https://www.sec.gov/edgar/browse/?CIK=",(_xlfn.XLOOKUP(A210,CIK!$A$1:$A$99999,CIK!$B$1:$B$99999,,0))),"SEC")</f>
        <v>SEC</v>
      </c>
      <c r="AB210" s="30" t="str">
        <f t="shared" si="67"/>
        <v>BC</v>
      </c>
      <c r="AC210" s="29" t="e">
        <f t="shared" si="68"/>
        <v>#VALUE!</v>
      </c>
      <c r="AD210" s="30" t="e">
        <f t="shared" si="69"/>
        <v>#VALUE!</v>
      </c>
      <c r="AE210" s="29" t="e">
        <f t="shared" si="70"/>
        <v>#VALUE!</v>
      </c>
      <c r="AF210" s="29" t="e">
        <f t="shared" si="71"/>
        <v>#VALUE!</v>
      </c>
      <c r="AG210" s="29" t="e">
        <f t="shared" si="72"/>
        <v>#VALUE!</v>
      </c>
      <c r="AH210" s="30" t="str">
        <f t="shared" si="59"/>
        <v>News</v>
      </c>
      <c r="AI210" s="30" t="str">
        <f t="shared" si="73"/>
        <v>OC</v>
      </c>
      <c r="AJ210" s="30" t="str">
        <f t="shared" si="74"/>
        <v>WW</v>
      </c>
      <c r="AK210" s="30" t="str">
        <f t="shared" si="75"/>
        <v>FIN</v>
      </c>
      <c r="AL210" s="30" t="str">
        <f t="shared" si="60"/>
        <v>OI</v>
      </c>
      <c r="AM210" s="30" t="str">
        <f t="shared" si="76"/>
        <v>IB</v>
      </c>
      <c r="AN210" s="30" t="str">
        <f t="shared" si="61"/>
        <v>SI</v>
      </c>
      <c r="AO210" s="30" t="str">
        <f t="shared" si="62"/>
        <v>SS</v>
      </c>
      <c r="AP210" s="45" t="str">
        <f t="shared" si="63"/>
        <v>ROIC</v>
      </c>
      <c r="AQ210" s="30" t="str">
        <f t="shared" si="64"/>
        <v>DR</v>
      </c>
      <c r="AR210" s="46" t="str">
        <f t="shared" si="65"/>
        <v>SOH</v>
      </c>
    </row>
    <row r="211" spans="25:44" x14ac:dyDescent="0.2">
      <c r="Y211" s="30" t="str">
        <f t="shared" si="66"/>
        <v>Twitter</v>
      </c>
      <c r="Z211" s="30" t="str">
        <f t="shared" si="58"/>
        <v>Twitter</v>
      </c>
      <c r="AA211" s="29" t="str">
        <f>HYPERLINK(_xlfn.CONCAT("https://www.sec.gov/edgar/browse/?CIK=",(_xlfn.XLOOKUP(A211,CIK!$A$1:$A$99999,CIK!$B$1:$B$99999,,0))),"SEC")</f>
        <v>SEC</v>
      </c>
      <c r="AB211" s="30" t="str">
        <f t="shared" si="67"/>
        <v>BC</v>
      </c>
      <c r="AC211" s="29" t="e">
        <f t="shared" si="68"/>
        <v>#VALUE!</v>
      </c>
      <c r="AD211" s="30" t="e">
        <f t="shared" si="69"/>
        <v>#VALUE!</v>
      </c>
      <c r="AE211" s="29" t="e">
        <f t="shared" si="70"/>
        <v>#VALUE!</v>
      </c>
      <c r="AF211" s="29" t="e">
        <f t="shared" si="71"/>
        <v>#VALUE!</v>
      </c>
      <c r="AG211" s="29" t="e">
        <f t="shared" si="72"/>
        <v>#VALUE!</v>
      </c>
      <c r="AH211" s="30" t="str">
        <f t="shared" si="59"/>
        <v>News</v>
      </c>
      <c r="AI211" s="30" t="str">
        <f t="shared" si="73"/>
        <v>OC</v>
      </c>
      <c r="AJ211" s="30" t="str">
        <f t="shared" si="74"/>
        <v>WW</v>
      </c>
      <c r="AK211" s="30" t="str">
        <f t="shared" si="75"/>
        <v>FIN</v>
      </c>
      <c r="AL211" s="30" t="str">
        <f t="shared" si="60"/>
        <v>OI</v>
      </c>
      <c r="AM211" s="30" t="str">
        <f t="shared" si="76"/>
        <v>IB</v>
      </c>
      <c r="AN211" s="30" t="str">
        <f t="shared" si="61"/>
        <v>SI</v>
      </c>
      <c r="AO211" s="30" t="str">
        <f t="shared" si="62"/>
        <v>SS</v>
      </c>
      <c r="AP211" s="45" t="str">
        <f t="shared" si="63"/>
        <v>ROIC</v>
      </c>
      <c r="AQ211" s="30" t="str">
        <f t="shared" si="64"/>
        <v>DR</v>
      </c>
      <c r="AR211" s="46" t="str">
        <f t="shared" si="65"/>
        <v>SOH</v>
      </c>
    </row>
    <row r="212" spans="25:44" x14ac:dyDescent="0.2">
      <c r="Y212" s="30" t="str">
        <f t="shared" si="66"/>
        <v>Twitter</v>
      </c>
      <c r="Z212" s="30" t="str">
        <f t="shared" si="58"/>
        <v>Twitter</v>
      </c>
      <c r="AA212" s="29" t="str">
        <f>HYPERLINK(_xlfn.CONCAT("https://www.sec.gov/edgar/browse/?CIK=",(_xlfn.XLOOKUP(A212,CIK!$A$1:$A$99999,CIK!$B$1:$B$99999,,0))),"SEC")</f>
        <v>SEC</v>
      </c>
      <c r="AB212" s="30" t="str">
        <f t="shared" si="67"/>
        <v>BC</v>
      </c>
      <c r="AC212" s="29" t="e">
        <f t="shared" si="68"/>
        <v>#VALUE!</v>
      </c>
      <c r="AD212" s="30" t="e">
        <f t="shared" si="69"/>
        <v>#VALUE!</v>
      </c>
      <c r="AE212" s="29" t="e">
        <f t="shared" si="70"/>
        <v>#VALUE!</v>
      </c>
      <c r="AF212" s="29" t="e">
        <f t="shared" si="71"/>
        <v>#VALUE!</v>
      </c>
      <c r="AG212" s="29" t="e">
        <f t="shared" si="72"/>
        <v>#VALUE!</v>
      </c>
      <c r="AH212" s="30" t="str">
        <f t="shared" si="59"/>
        <v>News</v>
      </c>
      <c r="AI212" s="30" t="str">
        <f t="shared" si="73"/>
        <v>OC</v>
      </c>
      <c r="AJ212" s="30" t="str">
        <f t="shared" si="74"/>
        <v>WW</v>
      </c>
      <c r="AK212" s="30" t="str">
        <f t="shared" si="75"/>
        <v>FIN</v>
      </c>
      <c r="AL212" s="30" t="str">
        <f t="shared" si="60"/>
        <v>OI</v>
      </c>
      <c r="AM212" s="30" t="str">
        <f t="shared" si="76"/>
        <v>IB</v>
      </c>
      <c r="AN212" s="30" t="str">
        <f t="shared" si="61"/>
        <v>SI</v>
      </c>
      <c r="AO212" s="30" t="str">
        <f t="shared" si="62"/>
        <v>SS</v>
      </c>
      <c r="AP212" s="45" t="str">
        <f t="shared" si="63"/>
        <v>ROIC</v>
      </c>
      <c r="AQ212" s="30" t="str">
        <f t="shared" si="64"/>
        <v>DR</v>
      </c>
      <c r="AR212" s="46" t="str">
        <f t="shared" si="65"/>
        <v>SOH</v>
      </c>
    </row>
    <row r="213" spans="25:44" x14ac:dyDescent="0.2">
      <c r="Y213" s="30" t="str">
        <f t="shared" si="66"/>
        <v>Twitter</v>
      </c>
      <c r="Z213" s="30" t="str">
        <f t="shared" si="58"/>
        <v>Twitter</v>
      </c>
      <c r="AA213" s="29" t="str">
        <f>HYPERLINK(_xlfn.CONCAT("https://www.sec.gov/edgar/browse/?CIK=",(_xlfn.XLOOKUP(A213,CIK!$A$1:$A$99999,CIK!$B$1:$B$99999,,0))),"SEC")</f>
        <v>SEC</v>
      </c>
      <c r="AB213" s="30" t="str">
        <f t="shared" si="67"/>
        <v>BC</v>
      </c>
      <c r="AC213" s="29" t="e">
        <f t="shared" si="68"/>
        <v>#VALUE!</v>
      </c>
      <c r="AD213" s="30" t="e">
        <f t="shared" si="69"/>
        <v>#VALUE!</v>
      </c>
      <c r="AE213" s="29" t="e">
        <f t="shared" si="70"/>
        <v>#VALUE!</v>
      </c>
      <c r="AF213" s="29" t="e">
        <f t="shared" si="71"/>
        <v>#VALUE!</v>
      </c>
      <c r="AG213" s="29" t="e">
        <f t="shared" si="72"/>
        <v>#VALUE!</v>
      </c>
      <c r="AH213" s="30" t="str">
        <f t="shared" si="59"/>
        <v>News</v>
      </c>
      <c r="AI213" s="30" t="str">
        <f t="shared" si="73"/>
        <v>OC</v>
      </c>
      <c r="AJ213" s="30" t="str">
        <f t="shared" si="74"/>
        <v>WW</v>
      </c>
      <c r="AK213" s="30" t="str">
        <f t="shared" si="75"/>
        <v>FIN</v>
      </c>
      <c r="AL213" s="30" t="str">
        <f t="shared" si="60"/>
        <v>OI</v>
      </c>
      <c r="AM213" s="30" t="str">
        <f t="shared" si="76"/>
        <v>IB</v>
      </c>
      <c r="AN213" s="30" t="str">
        <f t="shared" si="61"/>
        <v>SI</v>
      </c>
      <c r="AO213" s="30" t="str">
        <f t="shared" si="62"/>
        <v>SS</v>
      </c>
      <c r="AP213" s="45" t="str">
        <f t="shared" si="63"/>
        <v>ROIC</v>
      </c>
      <c r="AQ213" s="30" t="str">
        <f t="shared" si="64"/>
        <v>DR</v>
      </c>
      <c r="AR213" s="46" t="str">
        <f t="shared" si="65"/>
        <v>SOH</v>
      </c>
    </row>
    <row r="214" spans="25:44" x14ac:dyDescent="0.2">
      <c r="Y214" s="30" t="str">
        <f t="shared" si="66"/>
        <v>Twitter</v>
      </c>
      <c r="Z214" s="30" t="str">
        <f t="shared" si="58"/>
        <v>Twitter</v>
      </c>
      <c r="AA214" s="29" t="str">
        <f>HYPERLINK(_xlfn.CONCAT("https://www.sec.gov/edgar/browse/?CIK=",(_xlfn.XLOOKUP(A214,CIK!$A$1:$A$99999,CIK!$B$1:$B$99999,,0))),"SEC")</f>
        <v>SEC</v>
      </c>
      <c r="AB214" s="30" t="str">
        <f t="shared" si="67"/>
        <v>BC</v>
      </c>
      <c r="AC214" s="29" t="e">
        <f t="shared" si="68"/>
        <v>#VALUE!</v>
      </c>
      <c r="AD214" s="30" t="e">
        <f t="shared" si="69"/>
        <v>#VALUE!</v>
      </c>
      <c r="AE214" s="29" t="e">
        <f t="shared" si="70"/>
        <v>#VALUE!</v>
      </c>
      <c r="AF214" s="29" t="e">
        <f t="shared" si="71"/>
        <v>#VALUE!</v>
      </c>
      <c r="AG214" s="29" t="e">
        <f t="shared" si="72"/>
        <v>#VALUE!</v>
      </c>
      <c r="AH214" s="30" t="str">
        <f t="shared" si="59"/>
        <v>News</v>
      </c>
      <c r="AI214" s="30" t="str">
        <f t="shared" si="73"/>
        <v>OC</v>
      </c>
      <c r="AJ214" s="30" t="str">
        <f t="shared" si="74"/>
        <v>WW</v>
      </c>
      <c r="AK214" s="30" t="str">
        <f t="shared" si="75"/>
        <v>FIN</v>
      </c>
      <c r="AL214" s="30" t="str">
        <f t="shared" si="60"/>
        <v>OI</v>
      </c>
      <c r="AM214" s="30" t="str">
        <f t="shared" si="76"/>
        <v>IB</v>
      </c>
      <c r="AN214" s="30" t="str">
        <f t="shared" si="61"/>
        <v>SI</v>
      </c>
      <c r="AO214" s="30" t="str">
        <f t="shared" si="62"/>
        <v>SS</v>
      </c>
      <c r="AP214" s="45" t="str">
        <f t="shared" si="63"/>
        <v>ROIC</v>
      </c>
      <c r="AQ214" s="30" t="str">
        <f t="shared" si="64"/>
        <v>DR</v>
      </c>
      <c r="AR214" s="46" t="str">
        <f t="shared" si="65"/>
        <v>SOH</v>
      </c>
    </row>
    <row r="215" spans="25:44" x14ac:dyDescent="0.2">
      <c r="Y215" s="30" t="str">
        <f t="shared" si="66"/>
        <v>Twitter</v>
      </c>
      <c r="Z215" s="30" t="str">
        <f t="shared" si="58"/>
        <v>Twitter</v>
      </c>
      <c r="AA215" s="29" t="str">
        <f>HYPERLINK(_xlfn.CONCAT("https://www.sec.gov/edgar/browse/?CIK=",(_xlfn.XLOOKUP(A215,CIK!$A$1:$A$99999,CIK!$B$1:$B$99999,,0))),"SEC")</f>
        <v>SEC</v>
      </c>
      <c r="AB215" s="30" t="str">
        <f t="shared" si="67"/>
        <v>BC</v>
      </c>
      <c r="AC215" s="29" t="e">
        <f t="shared" si="68"/>
        <v>#VALUE!</v>
      </c>
      <c r="AD215" s="30" t="e">
        <f t="shared" si="69"/>
        <v>#VALUE!</v>
      </c>
      <c r="AE215" s="29" t="e">
        <f t="shared" si="70"/>
        <v>#VALUE!</v>
      </c>
      <c r="AF215" s="29" t="e">
        <f t="shared" si="71"/>
        <v>#VALUE!</v>
      </c>
      <c r="AG215" s="29" t="e">
        <f t="shared" si="72"/>
        <v>#VALUE!</v>
      </c>
      <c r="AH215" s="30" t="str">
        <f t="shared" si="59"/>
        <v>News</v>
      </c>
      <c r="AI215" s="30" t="str">
        <f t="shared" si="73"/>
        <v>OC</v>
      </c>
      <c r="AJ215" s="30" t="str">
        <f t="shared" si="74"/>
        <v>WW</v>
      </c>
      <c r="AK215" s="30" t="str">
        <f t="shared" si="75"/>
        <v>FIN</v>
      </c>
      <c r="AL215" s="30" t="str">
        <f t="shared" si="60"/>
        <v>OI</v>
      </c>
      <c r="AM215" s="30" t="str">
        <f t="shared" si="76"/>
        <v>IB</v>
      </c>
      <c r="AN215" s="30" t="str">
        <f t="shared" si="61"/>
        <v>SI</v>
      </c>
      <c r="AO215" s="30" t="str">
        <f t="shared" si="62"/>
        <v>SS</v>
      </c>
      <c r="AP215" s="45" t="str">
        <f t="shared" si="63"/>
        <v>ROIC</v>
      </c>
      <c r="AQ215" s="30" t="str">
        <f t="shared" si="64"/>
        <v>DR</v>
      </c>
      <c r="AR215" s="46" t="str">
        <f t="shared" si="65"/>
        <v>SOH</v>
      </c>
    </row>
    <row r="216" spans="25:44" x14ac:dyDescent="0.2">
      <c r="Y216" s="30" t="str">
        <f t="shared" si="66"/>
        <v>Twitter</v>
      </c>
      <c r="Z216" s="30" t="str">
        <f t="shared" si="58"/>
        <v>Twitter</v>
      </c>
      <c r="AA216" s="29" t="str">
        <f>HYPERLINK(_xlfn.CONCAT("https://www.sec.gov/edgar/browse/?CIK=",(_xlfn.XLOOKUP(A216,CIK!$A$1:$A$99999,CIK!$B$1:$B$99999,,0))),"SEC")</f>
        <v>SEC</v>
      </c>
      <c r="AB216" s="30" t="str">
        <f t="shared" si="67"/>
        <v>BC</v>
      </c>
      <c r="AC216" s="29" t="e">
        <f t="shared" si="68"/>
        <v>#VALUE!</v>
      </c>
      <c r="AD216" s="30" t="e">
        <f t="shared" si="69"/>
        <v>#VALUE!</v>
      </c>
      <c r="AE216" s="29" t="e">
        <f t="shared" si="70"/>
        <v>#VALUE!</v>
      </c>
      <c r="AF216" s="29" t="e">
        <f t="shared" si="71"/>
        <v>#VALUE!</v>
      </c>
      <c r="AG216" s="29" t="e">
        <f t="shared" si="72"/>
        <v>#VALUE!</v>
      </c>
      <c r="AH216" s="30" t="str">
        <f t="shared" si="59"/>
        <v>News</v>
      </c>
      <c r="AI216" s="30" t="str">
        <f t="shared" si="73"/>
        <v>OC</v>
      </c>
      <c r="AJ216" s="30" t="str">
        <f t="shared" si="74"/>
        <v>WW</v>
      </c>
      <c r="AK216" s="30" t="str">
        <f t="shared" si="75"/>
        <v>FIN</v>
      </c>
      <c r="AL216" s="30" t="str">
        <f t="shared" si="60"/>
        <v>OI</v>
      </c>
      <c r="AM216" s="30" t="str">
        <f t="shared" si="76"/>
        <v>IB</v>
      </c>
      <c r="AN216" s="30" t="str">
        <f t="shared" si="61"/>
        <v>SI</v>
      </c>
      <c r="AO216" s="30" t="str">
        <f t="shared" si="62"/>
        <v>SS</v>
      </c>
      <c r="AP216" s="45" t="str">
        <f t="shared" si="63"/>
        <v>ROIC</v>
      </c>
      <c r="AQ216" s="30" t="str">
        <f t="shared" si="64"/>
        <v>DR</v>
      </c>
      <c r="AR216" s="46" t="str">
        <f t="shared" si="65"/>
        <v>SOH</v>
      </c>
    </row>
    <row r="217" spans="25:44" x14ac:dyDescent="0.2">
      <c r="Y217" s="30" t="str">
        <f t="shared" si="66"/>
        <v>Twitter</v>
      </c>
      <c r="Z217" s="30" t="str">
        <f t="shared" si="58"/>
        <v>Twitter</v>
      </c>
      <c r="AA217" s="29" t="str">
        <f>HYPERLINK(_xlfn.CONCAT("https://www.sec.gov/edgar/browse/?CIK=",(_xlfn.XLOOKUP(A217,CIK!$A$1:$A$99999,CIK!$B$1:$B$99999,,0))),"SEC")</f>
        <v>SEC</v>
      </c>
      <c r="AB217" s="30" t="str">
        <f t="shared" si="67"/>
        <v>BC</v>
      </c>
      <c r="AC217" s="29" t="e">
        <f t="shared" si="68"/>
        <v>#VALUE!</v>
      </c>
      <c r="AD217" s="30" t="e">
        <f t="shared" si="69"/>
        <v>#VALUE!</v>
      </c>
      <c r="AE217" s="29" t="e">
        <f t="shared" si="70"/>
        <v>#VALUE!</v>
      </c>
      <c r="AF217" s="29" t="e">
        <f t="shared" si="71"/>
        <v>#VALUE!</v>
      </c>
      <c r="AG217" s="29" t="e">
        <f t="shared" si="72"/>
        <v>#VALUE!</v>
      </c>
      <c r="AH217" s="30" t="str">
        <f t="shared" si="59"/>
        <v>News</v>
      </c>
      <c r="AI217" s="30" t="str">
        <f t="shared" si="73"/>
        <v>OC</v>
      </c>
      <c r="AJ217" s="30" t="str">
        <f t="shared" si="74"/>
        <v>WW</v>
      </c>
      <c r="AK217" s="30" t="str">
        <f t="shared" si="75"/>
        <v>FIN</v>
      </c>
      <c r="AL217" s="30" t="str">
        <f t="shared" si="60"/>
        <v>OI</v>
      </c>
      <c r="AM217" s="30" t="str">
        <f t="shared" si="76"/>
        <v>IB</v>
      </c>
      <c r="AN217" s="30" t="str">
        <f t="shared" si="61"/>
        <v>SI</v>
      </c>
      <c r="AO217" s="30" t="str">
        <f t="shared" si="62"/>
        <v>SS</v>
      </c>
      <c r="AP217" s="45" t="str">
        <f t="shared" si="63"/>
        <v>ROIC</v>
      </c>
      <c r="AQ217" s="30" t="str">
        <f t="shared" si="64"/>
        <v>DR</v>
      </c>
      <c r="AR217" s="46" t="str">
        <f t="shared" si="65"/>
        <v>SOH</v>
      </c>
    </row>
    <row r="218" spans="25:44" x14ac:dyDescent="0.2">
      <c r="Y218" s="30" t="str">
        <f t="shared" si="66"/>
        <v>Twitter</v>
      </c>
      <c r="Z218" s="30" t="str">
        <f t="shared" si="58"/>
        <v>Twitter</v>
      </c>
      <c r="AA218" s="29" t="str">
        <f>HYPERLINK(_xlfn.CONCAT("https://www.sec.gov/edgar/browse/?CIK=",(_xlfn.XLOOKUP(A218,CIK!$A$1:$A$99999,CIK!$B$1:$B$99999,,0))),"SEC")</f>
        <v>SEC</v>
      </c>
      <c r="AB218" s="30" t="str">
        <f t="shared" si="67"/>
        <v>BC</v>
      </c>
      <c r="AC218" s="29" t="e">
        <f t="shared" si="68"/>
        <v>#VALUE!</v>
      </c>
      <c r="AD218" s="30" t="e">
        <f t="shared" si="69"/>
        <v>#VALUE!</v>
      </c>
      <c r="AE218" s="29" t="e">
        <f t="shared" si="70"/>
        <v>#VALUE!</v>
      </c>
      <c r="AF218" s="29" t="e">
        <f t="shared" si="71"/>
        <v>#VALUE!</v>
      </c>
      <c r="AG218" s="29" t="e">
        <f t="shared" si="72"/>
        <v>#VALUE!</v>
      </c>
      <c r="AH218" s="30" t="str">
        <f t="shared" si="59"/>
        <v>News</v>
      </c>
      <c r="AI218" s="30" t="str">
        <f t="shared" si="73"/>
        <v>OC</v>
      </c>
      <c r="AJ218" s="30" t="str">
        <f t="shared" si="74"/>
        <v>WW</v>
      </c>
      <c r="AK218" s="30" t="str">
        <f t="shared" si="75"/>
        <v>FIN</v>
      </c>
      <c r="AL218" s="30" t="str">
        <f t="shared" si="60"/>
        <v>OI</v>
      </c>
      <c r="AM218" s="30" t="str">
        <f t="shared" si="76"/>
        <v>IB</v>
      </c>
      <c r="AN218" s="30" t="str">
        <f t="shared" si="61"/>
        <v>SI</v>
      </c>
      <c r="AO218" s="30" t="str">
        <f t="shared" si="62"/>
        <v>SS</v>
      </c>
      <c r="AP218" s="45" t="str">
        <f t="shared" si="63"/>
        <v>ROIC</v>
      </c>
      <c r="AQ218" s="30" t="str">
        <f t="shared" si="64"/>
        <v>DR</v>
      </c>
      <c r="AR218" s="46" t="str">
        <f t="shared" si="65"/>
        <v>SOH</v>
      </c>
    </row>
    <row r="219" spans="25:44" x14ac:dyDescent="0.2">
      <c r="Y219" s="30" t="str">
        <f t="shared" si="66"/>
        <v>Twitter</v>
      </c>
      <c r="Z219" s="30" t="str">
        <f t="shared" si="58"/>
        <v>Twitter</v>
      </c>
      <c r="AA219" s="29" t="str">
        <f>HYPERLINK(_xlfn.CONCAT("https://www.sec.gov/edgar/browse/?CIK=",(_xlfn.XLOOKUP(A219,CIK!$A$1:$A$99999,CIK!$B$1:$B$99999,,0))),"SEC")</f>
        <v>SEC</v>
      </c>
      <c r="AB219" s="30" t="str">
        <f t="shared" si="67"/>
        <v>BC</v>
      </c>
      <c r="AC219" s="29" t="e">
        <f t="shared" si="68"/>
        <v>#VALUE!</v>
      </c>
      <c r="AD219" s="30" t="e">
        <f t="shared" si="69"/>
        <v>#VALUE!</v>
      </c>
      <c r="AE219" s="29" t="e">
        <f t="shared" si="70"/>
        <v>#VALUE!</v>
      </c>
      <c r="AF219" s="29" t="e">
        <f t="shared" si="71"/>
        <v>#VALUE!</v>
      </c>
      <c r="AG219" s="29" t="e">
        <f t="shared" si="72"/>
        <v>#VALUE!</v>
      </c>
      <c r="AH219" s="30" t="str">
        <f t="shared" si="59"/>
        <v>News</v>
      </c>
      <c r="AI219" s="30" t="str">
        <f t="shared" si="73"/>
        <v>OC</v>
      </c>
      <c r="AJ219" s="30" t="str">
        <f t="shared" si="74"/>
        <v>WW</v>
      </c>
      <c r="AK219" s="30" t="str">
        <f t="shared" si="75"/>
        <v>FIN</v>
      </c>
      <c r="AL219" s="30" t="str">
        <f t="shared" si="60"/>
        <v>OI</v>
      </c>
      <c r="AM219" s="30" t="str">
        <f t="shared" si="76"/>
        <v>IB</v>
      </c>
      <c r="AN219" s="30" t="str">
        <f t="shared" si="61"/>
        <v>SI</v>
      </c>
      <c r="AO219" s="30" t="str">
        <f t="shared" si="62"/>
        <v>SS</v>
      </c>
      <c r="AP219" s="45" t="str">
        <f t="shared" si="63"/>
        <v>ROIC</v>
      </c>
      <c r="AQ219" s="30" t="str">
        <f t="shared" si="64"/>
        <v>DR</v>
      </c>
      <c r="AR219" s="46" t="str">
        <f t="shared" si="65"/>
        <v>SOH</v>
      </c>
    </row>
    <row r="220" spans="25:44" x14ac:dyDescent="0.2">
      <c r="Y220" s="30" t="str">
        <f t="shared" si="66"/>
        <v>Twitter</v>
      </c>
      <c r="Z220" s="30" t="str">
        <f t="shared" si="58"/>
        <v>Twitter</v>
      </c>
      <c r="AA220" s="29" t="str">
        <f>HYPERLINK(_xlfn.CONCAT("https://www.sec.gov/edgar/browse/?CIK=",(_xlfn.XLOOKUP(A220,CIK!$A$1:$A$99999,CIK!$B$1:$B$99999,,0))),"SEC")</f>
        <v>SEC</v>
      </c>
      <c r="AB220" s="30" t="str">
        <f t="shared" si="67"/>
        <v>BC</v>
      </c>
      <c r="AC220" s="29" t="e">
        <f t="shared" si="68"/>
        <v>#VALUE!</v>
      </c>
      <c r="AD220" s="30" t="e">
        <f t="shared" si="69"/>
        <v>#VALUE!</v>
      </c>
      <c r="AE220" s="29" t="e">
        <f t="shared" si="70"/>
        <v>#VALUE!</v>
      </c>
      <c r="AF220" s="29" t="e">
        <f t="shared" si="71"/>
        <v>#VALUE!</v>
      </c>
      <c r="AG220" s="29" t="e">
        <f t="shared" si="72"/>
        <v>#VALUE!</v>
      </c>
      <c r="AH220" s="30" t="str">
        <f t="shared" si="59"/>
        <v>News</v>
      </c>
      <c r="AI220" s="30" t="str">
        <f t="shared" si="73"/>
        <v>OC</v>
      </c>
      <c r="AJ220" s="30" t="str">
        <f t="shared" si="74"/>
        <v>WW</v>
      </c>
      <c r="AK220" s="30" t="str">
        <f t="shared" si="75"/>
        <v>FIN</v>
      </c>
      <c r="AL220" s="30" t="str">
        <f t="shared" si="60"/>
        <v>OI</v>
      </c>
      <c r="AM220" s="30" t="str">
        <f t="shared" si="76"/>
        <v>IB</v>
      </c>
      <c r="AN220" s="30" t="str">
        <f t="shared" si="61"/>
        <v>SI</v>
      </c>
      <c r="AO220" s="30" t="str">
        <f t="shared" si="62"/>
        <v>SS</v>
      </c>
      <c r="AP220" s="45" t="str">
        <f t="shared" si="63"/>
        <v>ROIC</v>
      </c>
      <c r="AQ220" s="30" t="str">
        <f t="shared" si="64"/>
        <v>DR</v>
      </c>
      <c r="AR220" s="46" t="str">
        <f t="shared" si="65"/>
        <v>SOH</v>
      </c>
    </row>
    <row r="221" spans="25:44" x14ac:dyDescent="0.2">
      <c r="Y221" s="30" t="str">
        <f t="shared" si="66"/>
        <v>Twitter</v>
      </c>
      <c r="Z221" s="30" t="str">
        <f t="shared" si="58"/>
        <v>Twitter</v>
      </c>
      <c r="AA221" s="29" t="str">
        <f>HYPERLINK(_xlfn.CONCAT("https://www.sec.gov/edgar/browse/?CIK=",(_xlfn.XLOOKUP(A221,CIK!$A$1:$A$99999,CIK!$B$1:$B$99999,,0))),"SEC")</f>
        <v>SEC</v>
      </c>
      <c r="AB221" s="30" t="str">
        <f t="shared" si="67"/>
        <v>BC</v>
      </c>
      <c r="AC221" s="29" t="e">
        <f t="shared" si="68"/>
        <v>#VALUE!</v>
      </c>
      <c r="AD221" s="30" t="e">
        <f t="shared" si="69"/>
        <v>#VALUE!</v>
      </c>
      <c r="AE221" s="29" t="e">
        <f t="shared" si="70"/>
        <v>#VALUE!</v>
      </c>
      <c r="AF221" s="29" t="e">
        <f t="shared" si="71"/>
        <v>#VALUE!</v>
      </c>
      <c r="AG221" s="29" t="e">
        <f t="shared" si="72"/>
        <v>#VALUE!</v>
      </c>
      <c r="AH221" s="30" t="str">
        <f t="shared" si="59"/>
        <v>News</v>
      </c>
      <c r="AI221" s="30" t="str">
        <f t="shared" si="73"/>
        <v>OC</v>
      </c>
      <c r="AJ221" s="30" t="str">
        <f t="shared" si="74"/>
        <v>WW</v>
      </c>
      <c r="AK221" s="30" t="str">
        <f t="shared" si="75"/>
        <v>FIN</v>
      </c>
      <c r="AL221" s="30" t="str">
        <f t="shared" si="60"/>
        <v>OI</v>
      </c>
      <c r="AM221" s="30" t="str">
        <f t="shared" si="76"/>
        <v>IB</v>
      </c>
      <c r="AN221" s="30" t="str">
        <f t="shared" si="61"/>
        <v>SI</v>
      </c>
      <c r="AO221" s="30" t="str">
        <f t="shared" si="62"/>
        <v>SS</v>
      </c>
      <c r="AP221" s="45" t="str">
        <f t="shared" si="63"/>
        <v>ROIC</v>
      </c>
      <c r="AQ221" s="30" t="str">
        <f t="shared" si="64"/>
        <v>DR</v>
      </c>
      <c r="AR221" s="46" t="str">
        <f t="shared" si="65"/>
        <v>SOH</v>
      </c>
    </row>
    <row r="222" spans="25:44" x14ac:dyDescent="0.2">
      <c r="Y222" s="30" t="str">
        <f t="shared" si="66"/>
        <v>Twitter</v>
      </c>
      <c r="Z222" s="30" t="str">
        <f t="shared" si="58"/>
        <v>Twitter</v>
      </c>
      <c r="AA222" s="29" t="str">
        <f>HYPERLINK(_xlfn.CONCAT("https://www.sec.gov/edgar/browse/?CIK=",(_xlfn.XLOOKUP(A222,CIK!$A$1:$A$99999,CIK!$B$1:$B$99999,,0))),"SEC")</f>
        <v>SEC</v>
      </c>
      <c r="AB222" s="30" t="str">
        <f t="shared" si="67"/>
        <v>BC</v>
      </c>
      <c r="AC222" s="29" t="e">
        <f t="shared" si="68"/>
        <v>#VALUE!</v>
      </c>
      <c r="AD222" s="30" t="e">
        <f t="shared" si="69"/>
        <v>#VALUE!</v>
      </c>
      <c r="AE222" s="29" t="e">
        <f t="shared" si="70"/>
        <v>#VALUE!</v>
      </c>
      <c r="AF222" s="29" t="e">
        <f t="shared" si="71"/>
        <v>#VALUE!</v>
      </c>
      <c r="AG222" s="29" t="e">
        <f t="shared" si="72"/>
        <v>#VALUE!</v>
      </c>
      <c r="AH222" s="30" t="str">
        <f t="shared" si="59"/>
        <v>News</v>
      </c>
      <c r="AI222" s="30" t="str">
        <f t="shared" si="73"/>
        <v>OC</v>
      </c>
      <c r="AJ222" s="30" t="str">
        <f t="shared" si="74"/>
        <v>WW</v>
      </c>
      <c r="AK222" s="30" t="str">
        <f t="shared" si="75"/>
        <v>FIN</v>
      </c>
      <c r="AL222" s="30" t="str">
        <f t="shared" si="60"/>
        <v>OI</v>
      </c>
      <c r="AM222" s="30" t="str">
        <f t="shared" si="76"/>
        <v>IB</v>
      </c>
      <c r="AN222" s="30" t="str">
        <f t="shared" si="61"/>
        <v>SI</v>
      </c>
      <c r="AO222" s="30" t="str">
        <f t="shared" si="62"/>
        <v>SS</v>
      </c>
      <c r="AP222" s="45" t="str">
        <f t="shared" si="63"/>
        <v>ROIC</v>
      </c>
      <c r="AQ222" s="30" t="str">
        <f t="shared" si="64"/>
        <v>DR</v>
      </c>
      <c r="AR222" s="46" t="str">
        <f t="shared" si="65"/>
        <v>SOH</v>
      </c>
    </row>
    <row r="223" spans="25:44" x14ac:dyDescent="0.2">
      <c r="Y223" s="30" t="str">
        <f t="shared" si="66"/>
        <v>Twitter</v>
      </c>
      <c r="Z223" s="30" t="str">
        <f t="shared" si="58"/>
        <v>Twitter</v>
      </c>
      <c r="AA223" s="29" t="str">
        <f>HYPERLINK(_xlfn.CONCAT("https://www.sec.gov/edgar/browse/?CIK=",(_xlfn.XLOOKUP(A223,CIK!$A$1:$A$99999,CIK!$B$1:$B$99999,,0))),"SEC")</f>
        <v>SEC</v>
      </c>
      <c r="AB223" s="30" t="str">
        <f t="shared" si="67"/>
        <v>BC</v>
      </c>
      <c r="AC223" s="29" t="e">
        <f t="shared" si="68"/>
        <v>#VALUE!</v>
      </c>
      <c r="AD223" s="30" t="e">
        <f t="shared" si="69"/>
        <v>#VALUE!</v>
      </c>
      <c r="AE223" s="29" t="e">
        <f t="shared" si="70"/>
        <v>#VALUE!</v>
      </c>
      <c r="AF223" s="29" t="e">
        <f t="shared" si="71"/>
        <v>#VALUE!</v>
      </c>
      <c r="AG223" s="29" t="e">
        <f t="shared" si="72"/>
        <v>#VALUE!</v>
      </c>
      <c r="AH223" s="30" t="str">
        <f t="shared" si="59"/>
        <v>News</v>
      </c>
      <c r="AI223" s="30" t="str">
        <f t="shared" si="73"/>
        <v>OC</v>
      </c>
      <c r="AJ223" s="30" t="str">
        <f t="shared" si="74"/>
        <v>WW</v>
      </c>
      <c r="AK223" s="30" t="str">
        <f t="shared" si="75"/>
        <v>FIN</v>
      </c>
      <c r="AL223" s="30" t="str">
        <f t="shared" si="60"/>
        <v>OI</v>
      </c>
      <c r="AM223" s="30" t="str">
        <f t="shared" si="76"/>
        <v>IB</v>
      </c>
      <c r="AN223" s="30" t="str">
        <f t="shared" si="61"/>
        <v>SI</v>
      </c>
      <c r="AO223" s="30" t="str">
        <f t="shared" si="62"/>
        <v>SS</v>
      </c>
      <c r="AP223" s="45" t="str">
        <f t="shared" si="63"/>
        <v>ROIC</v>
      </c>
      <c r="AQ223" s="30" t="str">
        <f t="shared" si="64"/>
        <v>DR</v>
      </c>
      <c r="AR223" s="46" t="str">
        <f t="shared" si="65"/>
        <v>SOH</v>
      </c>
    </row>
    <row r="224" spans="25:44" x14ac:dyDescent="0.2">
      <c r="Y224" s="30" t="str">
        <f t="shared" si="66"/>
        <v>Twitter</v>
      </c>
      <c r="Z224" s="30" t="str">
        <f t="shared" si="58"/>
        <v>Twitter</v>
      </c>
      <c r="AA224" s="29" t="str">
        <f>HYPERLINK(_xlfn.CONCAT("https://www.sec.gov/edgar/browse/?CIK=",(_xlfn.XLOOKUP(A224,CIK!$A$1:$A$99999,CIK!$B$1:$B$99999,,0))),"SEC")</f>
        <v>SEC</v>
      </c>
      <c r="AB224" s="30" t="str">
        <f t="shared" si="67"/>
        <v>BC</v>
      </c>
      <c r="AC224" s="29" t="e">
        <f t="shared" si="68"/>
        <v>#VALUE!</v>
      </c>
      <c r="AD224" s="30" t="e">
        <f t="shared" si="69"/>
        <v>#VALUE!</v>
      </c>
      <c r="AE224" s="29" t="e">
        <f t="shared" si="70"/>
        <v>#VALUE!</v>
      </c>
      <c r="AF224" s="29" t="e">
        <f t="shared" si="71"/>
        <v>#VALUE!</v>
      </c>
      <c r="AG224" s="29" t="e">
        <f t="shared" si="72"/>
        <v>#VALUE!</v>
      </c>
      <c r="AH224" s="30" t="str">
        <f t="shared" si="59"/>
        <v>News</v>
      </c>
      <c r="AI224" s="30" t="str">
        <f t="shared" si="73"/>
        <v>OC</v>
      </c>
      <c r="AJ224" s="30" t="str">
        <f t="shared" si="74"/>
        <v>WW</v>
      </c>
      <c r="AK224" s="30" t="str">
        <f t="shared" si="75"/>
        <v>FIN</v>
      </c>
      <c r="AL224" s="30" t="str">
        <f t="shared" si="60"/>
        <v>OI</v>
      </c>
      <c r="AM224" s="30" t="str">
        <f t="shared" si="76"/>
        <v>IB</v>
      </c>
      <c r="AN224" s="30" t="str">
        <f t="shared" si="61"/>
        <v>SI</v>
      </c>
      <c r="AO224" s="30" t="str">
        <f t="shared" si="62"/>
        <v>SS</v>
      </c>
      <c r="AP224" s="45" t="str">
        <f t="shared" si="63"/>
        <v>ROIC</v>
      </c>
      <c r="AQ224" s="30" t="str">
        <f t="shared" si="64"/>
        <v>DR</v>
      </c>
      <c r="AR224" s="46" t="str">
        <f t="shared" si="65"/>
        <v>SOH</v>
      </c>
    </row>
    <row r="225" spans="25:44" x14ac:dyDescent="0.2">
      <c r="Y225" s="30" t="str">
        <f t="shared" si="66"/>
        <v>Twitter</v>
      </c>
      <c r="Z225" s="30" t="str">
        <f t="shared" si="58"/>
        <v>Twitter</v>
      </c>
      <c r="AA225" s="29" t="str">
        <f>HYPERLINK(_xlfn.CONCAT("https://www.sec.gov/edgar/browse/?CIK=",(_xlfn.XLOOKUP(A225,CIK!$A$1:$A$99999,CIK!$B$1:$B$99999,,0))),"SEC")</f>
        <v>SEC</v>
      </c>
      <c r="AB225" s="30" t="str">
        <f t="shared" si="67"/>
        <v>BC</v>
      </c>
      <c r="AC225" s="29" t="e">
        <f t="shared" si="68"/>
        <v>#VALUE!</v>
      </c>
      <c r="AD225" s="30" t="e">
        <f t="shared" si="69"/>
        <v>#VALUE!</v>
      </c>
      <c r="AE225" s="29" t="e">
        <f t="shared" si="70"/>
        <v>#VALUE!</v>
      </c>
      <c r="AF225" s="29" t="e">
        <f t="shared" si="71"/>
        <v>#VALUE!</v>
      </c>
      <c r="AG225" s="29" t="e">
        <f t="shared" si="72"/>
        <v>#VALUE!</v>
      </c>
      <c r="AH225" s="30" t="str">
        <f t="shared" si="59"/>
        <v>News</v>
      </c>
      <c r="AI225" s="30" t="str">
        <f t="shared" si="73"/>
        <v>OC</v>
      </c>
      <c r="AJ225" s="30" t="str">
        <f t="shared" si="74"/>
        <v>WW</v>
      </c>
      <c r="AK225" s="30" t="str">
        <f t="shared" si="75"/>
        <v>FIN</v>
      </c>
      <c r="AL225" s="30" t="str">
        <f t="shared" si="60"/>
        <v>OI</v>
      </c>
      <c r="AM225" s="30" t="str">
        <f t="shared" si="76"/>
        <v>IB</v>
      </c>
      <c r="AN225" s="30" t="str">
        <f t="shared" si="61"/>
        <v>SI</v>
      </c>
      <c r="AO225" s="30" t="str">
        <f t="shared" si="62"/>
        <v>SS</v>
      </c>
      <c r="AP225" s="45" t="str">
        <f t="shared" si="63"/>
        <v>ROIC</v>
      </c>
      <c r="AQ225" s="30" t="str">
        <f t="shared" si="64"/>
        <v>DR</v>
      </c>
      <c r="AR225" s="46" t="str">
        <f t="shared" si="65"/>
        <v>SOH</v>
      </c>
    </row>
    <row r="226" spans="25:44" x14ac:dyDescent="0.2">
      <c r="Y226" s="30" t="str">
        <f t="shared" si="66"/>
        <v>Twitter</v>
      </c>
      <c r="Z226" s="30" t="str">
        <f t="shared" si="58"/>
        <v>Twitter</v>
      </c>
      <c r="AA226" s="29" t="str">
        <f>HYPERLINK(_xlfn.CONCAT("https://www.sec.gov/edgar/browse/?CIK=",(_xlfn.XLOOKUP(A226,CIK!$A$1:$A$99999,CIK!$B$1:$B$99999,,0))),"SEC")</f>
        <v>SEC</v>
      </c>
      <c r="AB226" s="30" t="str">
        <f t="shared" si="67"/>
        <v>BC</v>
      </c>
      <c r="AC226" s="29" t="e">
        <f t="shared" si="68"/>
        <v>#VALUE!</v>
      </c>
      <c r="AD226" s="30" t="e">
        <f t="shared" si="69"/>
        <v>#VALUE!</v>
      </c>
      <c r="AE226" s="29" t="e">
        <f t="shared" si="70"/>
        <v>#VALUE!</v>
      </c>
      <c r="AF226" s="29" t="e">
        <f t="shared" si="71"/>
        <v>#VALUE!</v>
      </c>
      <c r="AG226" s="29" t="e">
        <f t="shared" si="72"/>
        <v>#VALUE!</v>
      </c>
      <c r="AH226" s="30" t="str">
        <f t="shared" si="59"/>
        <v>News</v>
      </c>
      <c r="AI226" s="30" t="str">
        <f t="shared" si="73"/>
        <v>OC</v>
      </c>
      <c r="AJ226" s="30" t="str">
        <f t="shared" si="74"/>
        <v>WW</v>
      </c>
      <c r="AK226" s="30" t="str">
        <f t="shared" si="75"/>
        <v>FIN</v>
      </c>
      <c r="AL226" s="30" t="str">
        <f t="shared" si="60"/>
        <v>OI</v>
      </c>
      <c r="AM226" s="30" t="str">
        <f t="shared" si="76"/>
        <v>IB</v>
      </c>
      <c r="AN226" s="30" t="str">
        <f t="shared" si="61"/>
        <v>SI</v>
      </c>
      <c r="AO226" s="30" t="str">
        <f t="shared" si="62"/>
        <v>SS</v>
      </c>
      <c r="AP226" s="45" t="str">
        <f t="shared" si="63"/>
        <v>ROIC</v>
      </c>
      <c r="AQ226" s="30" t="str">
        <f t="shared" si="64"/>
        <v>DR</v>
      </c>
      <c r="AR226" s="46" t="str">
        <f t="shared" si="65"/>
        <v>SOH</v>
      </c>
    </row>
    <row r="227" spans="25:44" x14ac:dyDescent="0.2">
      <c r="Y227" s="30" t="str">
        <f t="shared" ref="Y227:Y256" si="77">HYPERLINK(_xlfn.CONCAT("https://twitter.com/search?q=%24",A227,"&amp;src=typed_query&amp;f=live&amp;pf=on"),"Twitter")</f>
        <v>Twitter</v>
      </c>
      <c r="Z227" s="30" t="str">
        <f t="shared" si="58"/>
        <v>Twitter</v>
      </c>
      <c r="AA227" s="29" t="str">
        <f>HYPERLINK(_xlfn.CONCAT("https://www.sec.gov/edgar/browse/?CIK=",(_xlfn.XLOOKUP(A227,CIK!$A$1:$A$99999,CIK!$B$1:$B$99999,,0))),"SEC")</f>
        <v>SEC</v>
      </c>
      <c r="AB227" s="30" t="str">
        <f t="shared" ref="AB227:AB256" si="78">HYPERLINK(_xlfn.CONCAT("https://duckduckgo.com/?q=%5cprofiles+biocentury+",B227),"BC")</f>
        <v>BC</v>
      </c>
      <c r="AC227" s="29" t="e">
        <f t="shared" si="68"/>
        <v>#VALUE!</v>
      </c>
      <c r="AD227" s="30" t="e">
        <f t="shared" si="69"/>
        <v>#VALUE!</v>
      </c>
      <c r="AE227" s="29" t="e">
        <f t="shared" si="70"/>
        <v>#VALUE!</v>
      </c>
      <c r="AF227" s="29" t="e">
        <f t="shared" si="71"/>
        <v>#VALUE!</v>
      </c>
      <c r="AG227" s="29" t="e">
        <f t="shared" si="72"/>
        <v>#VALUE!</v>
      </c>
      <c r="AH227" s="30" t="str">
        <f t="shared" si="59"/>
        <v>News</v>
      </c>
      <c r="AI227" s="30" t="str">
        <f t="shared" ref="AI227:AI256" si="79">HYPERLINK(_xlfn.CONCAT("https://www.nasdaq.com/market-activity/stocks/",A227,"/option-chain"),"OC")</f>
        <v>OC</v>
      </c>
      <c r="AJ227" s="30" t="str">
        <f t="shared" ref="AJ227:AJ256" si="80">HYPERLINK(_xlfn.CONCAT("https://whalewisdom.com/stock/",A227),"WW")</f>
        <v>WW</v>
      </c>
      <c r="AK227" s="30" t="str">
        <f t="shared" ref="AK227:AK256" si="81">HYPERLINK(_xlfn.CONCAT("https://fintel.io/n/us/",A227),"FIN")</f>
        <v>FIN</v>
      </c>
      <c r="AL227" s="30" t="str">
        <f t="shared" si="60"/>
        <v>OI</v>
      </c>
      <c r="AM227" s="30" t="str">
        <f t="shared" ref="AM227:AM256" si="82">HYPERLINK(_xlfn.CONCAT("https://iborrowdesk.com/report/",A227),"IB")</f>
        <v>IB</v>
      </c>
      <c r="AN227" s="30" t="str">
        <f t="shared" si="61"/>
        <v>SI</v>
      </c>
      <c r="AO227" s="30" t="str">
        <f t="shared" si="62"/>
        <v>SS</v>
      </c>
      <c r="AP227" s="45" t="str">
        <f t="shared" si="63"/>
        <v>ROIC</v>
      </c>
      <c r="AQ227" s="30" t="str">
        <f t="shared" si="64"/>
        <v>DR</v>
      </c>
      <c r="AR227" s="46" t="str">
        <f t="shared" si="65"/>
        <v>SOH</v>
      </c>
    </row>
    <row r="228" spans="25:44" x14ac:dyDescent="0.2">
      <c r="Y228" s="30" t="str">
        <f t="shared" si="77"/>
        <v>Twitter</v>
      </c>
      <c r="Z228" s="30" t="str">
        <f t="shared" si="58"/>
        <v>Twitter</v>
      </c>
      <c r="AA228" s="29" t="str">
        <f>HYPERLINK(_xlfn.CONCAT("https://www.sec.gov/edgar/browse/?CIK=",(_xlfn.XLOOKUP(A228,CIK!$A$1:$A$99999,CIK!$B$1:$B$99999,,0))),"SEC")</f>
        <v>SEC</v>
      </c>
      <c r="AB228" s="30" t="str">
        <f t="shared" si="78"/>
        <v>BC</v>
      </c>
      <c r="AC228" s="29" t="e">
        <f t="shared" si="68"/>
        <v>#VALUE!</v>
      </c>
      <c r="AD228" s="30" t="e">
        <f t="shared" si="69"/>
        <v>#VALUE!</v>
      </c>
      <c r="AE228" s="29" t="e">
        <f t="shared" si="70"/>
        <v>#VALUE!</v>
      </c>
      <c r="AF228" s="29" t="e">
        <f t="shared" si="71"/>
        <v>#VALUE!</v>
      </c>
      <c r="AG228" s="29" t="e">
        <f t="shared" si="72"/>
        <v>#VALUE!</v>
      </c>
      <c r="AH228" s="30" t="str">
        <f t="shared" si="59"/>
        <v>News</v>
      </c>
      <c r="AI228" s="30" t="str">
        <f t="shared" si="79"/>
        <v>OC</v>
      </c>
      <c r="AJ228" s="30" t="str">
        <f t="shared" si="80"/>
        <v>WW</v>
      </c>
      <c r="AK228" s="30" t="str">
        <f t="shared" si="81"/>
        <v>FIN</v>
      </c>
      <c r="AL228" s="30" t="str">
        <f t="shared" si="60"/>
        <v>OI</v>
      </c>
      <c r="AM228" s="30" t="str">
        <f t="shared" si="82"/>
        <v>IB</v>
      </c>
      <c r="AN228" s="30" t="str">
        <f t="shared" si="61"/>
        <v>SI</v>
      </c>
      <c r="AO228" s="30" t="str">
        <f t="shared" si="62"/>
        <v>SS</v>
      </c>
      <c r="AP228" s="45" t="str">
        <f t="shared" si="63"/>
        <v>ROIC</v>
      </c>
      <c r="AQ228" s="30" t="str">
        <f t="shared" si="64"/>
        <v>DR</v>
      </c>
      <c r="AR228" s="46" t="str">
        <f t="shared" si="65"/>
        <v>SOH</v>
      </c>
    </row>
    <row r="229" spans="25:44" x14ac:dyDescent="0.2">
      <c r="Y229" s="30" t="str">
        <f t="shared" si="77"/>
        <v>Twitter</v>
      </c>
      <c r="Z229" s="30" t="str">
        <f t="shared" si="58"/>
        <v>Twitter</v>
      </c>
      <c r="AA229" s="29" t="str">
        <f>HYPERLINK(_xlfn.CONCAT("https://www.sec.gov/edgar/browse/?CIK=",(_xlfn.XLOOKUP(A229,CIK!$A$1:$A$99999,CIK!$B$1:$B$99999,,0))),"SEC")</f>
        <v>SEC</v>
      </c>
      <c r="AB229" s="30" t="str">
        <f t="shared" si="78"/>
        <v>BC</v>
      </c>
      <c r="AC229" s="29" t="e">
        <f t="shared" si="68"/>
        <v>#VALUE!</v>
      </c>
      <c r="AD229" s="30" t="e">
        <f t="shared" si="69"/>
        <v>#VALUE!</v>
      </c>
      <c r="AE229" s="29" t="e">
        <f t="shared" si="70"/>
        <v>#VALUE!</v>
      </c>
      <c r="AF229" s="29" t="e">
        <f t="shared" si="71"/>
        <v>#VALUE!</v>
      </c>
      <c r="AG229" s="29" t="e">
        <f t="shared" si="72"/>
        <v>#VALUE!</v>
      </c>
      <c r="AH229" s="30" t="str">
        <f t="shared" si="59"/>
        <v>News</v>
      </c>
      <c r="AI229" s="30" t="str">
        <f t="shared" si="79"/>
        <v>OC</v>
      </c>
      <c r="AJ229" s="30" t="str">
        <f t="shared" si="80"/>
        <v>WW</v>
      </c>
      <c r="AK229" s="30" t="str">
        <f t="shared" si="81"/>
        <v>FIN</v>
      </c>
      <c r="AL229" s="30" t="str">
        <f t="shared" si="60"/>
        <v>OI</v>
      </c>
      <c r="AM229" s="30" t="str">
        <f t="shared" si="82"/>
        <v>IB</v>
      </c>
      <c r="AN229" s="30" t="str">
        <f t="shared" si="61"/>
        <v>SI</v>
      </c>
      <c r="AO229" s="30" t="str">
        <f t="shared" si="62"/>
        <v>SS</v>
      </c>
      <c r="AP229" s="45" t="str">
        <f t="shared" si="63"/>
        <v>ROIC</v>
      </c>
      <c r="AQ229" s="30" t="str">
        <f t="shared" si="64"/>
        <v>DR</v>
      </c>
      <c r="AR229" s="46" t="str">
        <f t="shared" si="65"/>
        <v>SOH</v>
      </c>
    </row>
    <row r="230" spans="25:44" x14ac:dyDescent="0.2">
      <c r="Y230" s="30" t="str">
        <f t="shared" si="77"/>
        <v>Twitter</v>
      </c>
      <c r="Z230" s="30" t="str">
        <f t="shared" si="58"/>
        <v>Twitter</v>
      </c>
      <c r="AA230" s="29" t="str">
        <f>HYPERLINK(_xlfn.CONCAT("https://www.sec.gov/edgar/browse/?CIK=",(_xlfn.XLOOKUP(A230,CIK!$A$1:$A$99999,CIK!$B$1:$B$99999,,0))),"SEC")</f>
        <v>SEC</v>
      </c>
      <c r="AB230" s="30" t="str">
        <f t="shared" si="78"/>
        <v>BC</v>
      </c>
      <c r="AC230" s="29" t="e">
        <f t="shared" si="68"/>
        <v>#VALUE!</v>
      </c>
      <c r="AD230" s="30" t="e">
        <f t="shared" si="69"/>
        <v>#VALUE!</v>
      </c>
      <c r="AE230" s="29" t="e">
        <f t="shared" si="70"/>
        <v>#VALUE!</v>
      </c>
      <c r="AF230" s="29" t="e">
        <f t="shared" si="71"/>
        <v>#VALUE!</v>
      </c>
      <c r="AG230" s="29" t="e">
        <f t="shared" si="72"/>
        <v>#VALUE!</v>
      </c>
      <c r="AH230" s="30" t="str">
        <f t="shared" si="59"/>
        <v>News</v>
      </c>
      <c r="AI230" s="30" t="str">
        <f t="shared" si="79"/>
        <v>OC</v>
      </c>
      <c r="AJ230" s="30" t="str">
        <f t="shared" si="80"/>
        <v>WW</v>
      </c>
      <c r="AK230" s="30" t="str">
        <f t="shared" si="81"/>
        <v>FIN</v>
      </c>
      <c r="AL230" s="30" t="str">
        <f t="shared" si="60"/>
        <v>OI</v>
      </c>
      <c r="AM230" s="30" t="str">
        <f t="shared" si="82"/>
        <v>IB</v>
      </c>
      <c r="AN230" s="30" t="str">
        <f t="shared" si="61"/>
        <v>SI</v>
      </c>
      <c r="AO230" s="30" t="str">
        <f t="shared" si="62"/>
        <v>SS</v>
      </c>
      <c r="AP230" s="45" t="str">
        <f t="shared" si="63"/>
        <v>ROIC</v>
      </c>
      <c r="AQ230" s="30" t="str">
        <f t="shared" si="64"/>
        <v>DR</v>
      </c>
      <c r="AR230" s="46" t="str">
        <f t="shared" si="65"/>
        <v>SOH</v>
      </c>
    </row>
    <row r="231" spans="25:44" x14ac:dyDescent="0.2">
      <c r="Y231" s="30" t="str">
        <f t="shared" si="77"/>
        <v>Twitter</v>
      </c>
      <c r="Z231" s="30" t="str">
        <f t="shared" si="58"/>
        <v>Twitter</v>
      </c>
      <c r="AA231" s="29" t="str">
        <f>HYPERLINK(_xlfn.CONCAT("https://www.sec.gov/edgar/browse/?CIK=",(_xlfn.XLOOKUP(A231,CIK!$A$1:$A$99999,CIK!$B$1:$B$99999,,0))),"SEC")</f>
        <v>SEC</v>
      </c>
      <c r="AB231" s="30" t="str">
        <f t="shared" si="78"/>
        <v>BC</v>
      </c>
      <c r="AC231" s="29" t="e">
        <f t="shared" si="68"/>
        <v>#VALUE!</v>
      </c>
      <c r="AD231" s="30" t="e">
        <f t="shared" si="69"/>
        <v>#VALUE!</v>
      </c>
      <c r="AE231" s="29" t="e">
        <f t="shared" si="70"/>
        <v>#VALUE!</v>
      </c>
      <c r="AF231" s="29" t="e">
        <f t="shared" si="71"/>
        <v>#VALUE!</v>
      </c>
      <c r="AG231" s="29" t="e">
        <f t="shared" si="72"/>
        <v>#VALUE!</v>
      </c>
      <c r="AH231" s="30" t="str">
        <f t="shared" si="59"/>
        <v>News</v>
      </c>
      <c r="AI231" s="30" t="str">
        <f t="shared" si="79"/>
        <v>OC</v>
      </c>
      <c r="AJ231" s="30" t="str">
        <f t="shared" si="80"/>
        <v>WW</v>
      </c>
      <c r="AK231" s="30" t="str">
        <f t="shared" si="81"/>
        <v>FIN</v>
      </c>
      <c r="AL231" s="30" t="str">
        <f t="shared" si="60"/>
        <v>OI</v>
      </c>
      <c r="AM231" s="30" t="str">
        <f t="shared" si="82"/>
        <v>IB</v>
      </c>
      <c r="AN231" s="30" t="str">
        <f t="shared" si="61"/>
        <v>SI</v>
      </c>
      <c r="AO231" s="30" t="str">
        <f t="shared" si="62"/>
        <v>SS</v>
      </c>
      <c r="AP231" s="45" t="str">
        <f t="shared" si="63"/>
        <v>ROIC</v>
      </c>
      <c r="AQ231" s="30" t="str">
        <f t="shared" si="64"/>
        <v>DR</v>
      </c>
      <c r="AR231" s="46" t="str">
        <f t="shared" si="65"/>
        <v>SOH</v>
      </c>
    </row>
    <row r="232" spans="25:44" x14ac:dyDescent="0.2">
      <c r="Y232" s="30" t="str">
        <f t="shared" si="77"/>
        <v>Twitter</v>
      </c>
      <c r="Z232" s="30" t="str">
        <f t="shared" si="58"/>
        <v>Twitter</v>
      </c>
      <c r="AA232" s="29" t="str">
        <f>HYPERLINK(_xlfn.CONCAT("https://www.sec.gov/edgar/browse/?CIK=",(_xlfn.XLOOKUP(A232,CIK!$A$1:$A$99999,CIK!$B$1:$B$99999,,0))),"SEC")</f>
        <v>SEC</v>
      </c>
      <c r="AB232" s="30" t="str">
        <f t="shared" si="78"/>
        <v>BC</v>
      </c>
      <c r="AC232" s="29" t="e">
        <f t="shared" si="68"/>
        <v>#VALUE!</v>
      </c>
      <c r="AD232" s="30" t="e">
        <f t="shared" si="69"/>
        <v>#VALUE!</v>
      </c>
      <c r="AE232" s="29" t="e">
        <f t="shared" si="70"/>
        <v>#VALUE!</v>
      </c>
      <c r="AF232" s="29" t="e">
        <f t="shared" si="71"/>
        <v>#VALUE!</v>
      </c>
      <c r="AG232" s="29" t="e">
        <f t="shared" si="72"/>
        <v>#VALUE!</v>
      </c>
      <c r="AH232" s="30" t="str">
        <f t="shared" si="59"/>
        <v>News</v>
      </c>
      <c r="AI232" s="30" t="str">
        <f t="shared" si="79"/>
        <v>OC</v>
      </c>
      <c r="AJ232" s="30" t="str">
        <f t="shared" si="80"/>
        <v>WW</v>
      </c>
      <c r="AK232" s="30" t="str">
        <f t="shared" si="81"/>
        <v>FIN</v>
      </c>
      <c r="AL232" s="30" t="str">
        <f t="shared" si="60"/>
        <v>OI</v>
      </c>
      <c r="AM232" s="30" t="str">
        <f t="shared" si="82"/>
        <v>IB</v>
      </c>
      <c r="AN232" s="30" t="str">
        <f t="shared" si="61"/>
        <v>SI</v>
      </c>
      <c r="AO232" s="30" t="str">
        <f t="shared" si="62"/>
        <v>SS</v>
      </c>
      <c r="AP232" s="45" t="str">
        <f t="shared" si="63"/>
        <v>ROIC</v>
      </c>
      <c r="AQ232" s="30" t="str">
        <f t="shared" si="64"/>
        <v>DR</v>
      </c>
      <c r="AR232" s="46" t="str">
        <f t="shared" si="65"/>
        <v>SOH</v>
      </c>
    </row>
    <row r="233" spans="25:44" x14ac:dyDescent="0.2">
      <c r="Y233" s="30" t="str">
        <f t="shared" si="77"/>
        <v>Twitter</v>
      </c>
      <c r="Z233" s="30" t="str">
        <f t="shared" si="58"/>
        <v>Twitter</v>
      </c>
      <c r="AA233" s="29" t="str">
        <f>HYPERLINK(_xlfn.CONCAT("https://www.sec.gov/edgar/browse/?CIK=",(_xlfn.XLOOKUP(A233,CIK!$A$1:$A$99999,CIK!$B$1:$B$99999,,0))),"SEC")</f>
        <v>SEC</v>
      </c>
      <c r="AB233" s="30" t="str">
        <f t="shared" si="78"/>
        <v>BC</v>
      </c>
      <c r="AC233" s="29" t="e">
        <f t="shared" si="68"/>
        <v>#VALUE!</v>
      </c>
      <c r="AD233" s="30" t="e">
        <f t="shared" si="69"/>
        <v>#VALUE!</v>
      </c>
      <c r="AE233" s="29" t="e">
        <f t="shared" si="70"/>
        <v>#VALUE!</v>
      </c>
      <c r="AF233" s="29" t="e">
        <f t="shared" si="71"/>
        <v>#VALUE!</v>
      </c>
      <c r="AG233" s="29" t="e">
        <f t="shared" si="72"/>
        <v>#VALUE!</v>
      </c>
      <c r="AH233" s="30" t="str">
        <f t="shared" si="59"/>
        <v>News</v>
      </c>
      <c r="AI233" s="30" t="str">
        <f t="shared" si="79"/>
        <v>OC</v>
      </c>
      <c r="AJ233" s="30" t="str">
        <f t="shared" si="80"/>
        <v>WW</v>
      </c>
      <c r="AK233" s="30" t="str">
        <f t="shared" si="81"/>
        <v>FIN</v>
      </c>
      <c r="AL233" s="30" t="str">
        <f t="shared" si="60"/>
        <v>OI</v>
      </c>
      <c r="AM233" s="30" t="str">
        <f t="shared" si="82"/>
        <v>IB</v>
      </c>
      <c r="AN233" s="30" t="str">
        <f t="shared" si="61"/>
        <v>SI</v>
      </c>
      <c r="AO233" s="30" t="str">
        <f t="shared" si="62"/>
        <v>SS</v>
      </c>
      <c r="AP233" s="45" t="str">
        <f t="shared" si="63"/>
        <v>ROIC</v>
      </c>
      <c r="AQ233" s="30" t="str">
        <f t="shared" si="64"/>
        <v>DR</v>
      </c>
      <c r="AR233" s="46" t="str">
        <f t="shared" si="65"/>
        <v>SOH</v>
      </c>
    </row>
    <row r="234" spans="25:44" x14ac:dyDescent="0.2">
      <c r="Y234" s="30" t="str">
        <f t="shared" si="77"/>
        <v>Twitter</v>
      </c>
      <c r="Z234" s="30" t="str">
        <f t="shared" si="58"/>
        <v>Twitter</v>
      </c>
      <c r="AA234" s="29" t="str">
        <f>HYPERLINK(_xlfn.CONCAT("https://www.sec.gov/edgar/browse/?CIK=",(_xlfn.XLOOKUP(A234,CIK!$A$1:$A$99999,CIK!$B$1:$B$99999,,0))),"SEC")</f>
        <v>SEC</v>
      </c>
      <c r="AB234" s="30" t="str">
        <f t="shared" si="78"/>
        <v>BC</v>
      </c>
      <c r="AC234" s="29" t="e">
        <f t="shared" si="68"/>
        <v>#VALUE!</v>
      </c>
      <c r="AD234" s="30" t="e">
        <f t="shared" si="69"/>
        <v>#VALUE!</v>
      </c>
      <c r="AE234" s="29" t="e">
        <f t="shared" si="70"/>
        <v>#VALUE!</v>
      </c>
      <c r="AF234" s="29" t="e">
        <f t="shared" si="71"/>
        <v>#VALUE!</v>
      </c>
      <c r="AG234" s="29" t="e">
        <f t="shared" si="72"/>
        <v>#VALUE!</v>
      </c>
      <c r="AH234" s="30" t="str">
        <f t="shared" si="59"/>
        <v>News</v>
      </c>
      <c r="AI234" s="30" t="str">
        <f t="shared" si="79"/>
        <v>OC</v>
      </c>
      <c r="AJ234" s="30" t="str">
        <f t="shared" si="80"/>
        <v>WW</v>
      </c>
      <c r="AK234" s="30" t="str">
        <f t="shared" si="81"/>
        <v>FIN</v>
      </c>
      <c r="AL234" s="30" t="str">
        <f t="shared" si="60"/>
        <v>OI</v>
      </c>
      <c r="AM234" s="30" t="str">
        <f t="shared" si="82"/>
        <v>IB</v>
      </c>
      <c r="AN234" s="30" t="str">
        <f t="shared" si="61"/>
        <v>SI</v>
      </c>
      <c r="AO234" s="30" t="str">
        <f t="shared" si="62"/>
        <v>SS</v>
      </c>
      <c r="AP234" s="45" t="str">
        <f t="shared" si="63"/>
        <v>ROIC</v>
      </c>
      <c r="AQ234" s="30" t="str">
        <f t="shared" si="64"/>
        <v>DR</v>
      </c>
      <c r="AR234" s="46" t="str">
        <f t="shared" si="65"/>
        <v>SOH</v>
      </c>
    </row>
    <row r="235" spans="25:44" x14ac:dyDescent="0.2">
      <c r="Y235" s="30" t="str">
        <f t="shared" si="77"/>
        <v>Twitter</v>
      </c>
      <c r="Z235" s="30" t="str">
        <f t="shared" si="58"/>
        <v>Twitter</v>
      </c>
      <c r="AA235" s="29" t="str">
        <f>HYPERLINK(_xlfn.CONCAT("https://www.sec.gov/edgar/browse/?CIK=",(_xlfn.XLOOKUP(A235,CIK!$A$1:$A$99999,CIK!$B$1:$B$99999,,0))),"SEC")</f>
        <v>SEC</v>
      </c>
      <c r="AB235" s="30" t="str">
        <f t="shared" si="78"/>
        <v>BC</v>
      </c>
      <c r="AC235" s="29" t="e">
        <f t="shared" si="68"/>
        <v>#VALUE!</v>
      </c>
      <c r="AD235" s="30" t="e">
        <f t="shared" si="69"/>
        <v>#VALUE!</v>
      </c>
      <c r="AE235" s="29" t="e">
        <f t="shared" si="70"/>
        <v>#VALUE!</v>
      </c>
      <c r="AF235" s="29" t="e">
        <f t="shared" si="71"/>
        <v>#VALUE!</v>
      </c>
      <c r="AG235" s="29" t="e">
        <f t="shared" si="72"/>
        <v>#VALUE!</v>
      </c>
      <c r="AH235" s="30" t="str">
        <f t="shared" si="59"/>
        <v>News</v>
      </c>
      <c r="AI235" s="30" t="str">
        <f t="shared" si="79"/>
        <v>OC</v>
      </c>
      <c r="AJ235" s="30" t="str">
        <f t="shared" si="80"/>
        <v>WW</v>
      </c>
      <c r="AK235" s="30" t="str">
        <f t="shared" si="81"/>
        <v>FIN</v>
      </c>
      <c r="AL235" s="30" t="str">
        <f t="shared" si="60"/>
        <v>OI</v>
      </c>
      <c r="AM235" s="30" t="str">
        <f t="shared" si="82"/>
        <v>IB</v>
      </c>
      <c r="AN235" s="30" t="str">
        <f t="shared" si="61"/>
        <v>SI</v>
      </c>
      <c r="AO235" s="30" t="str">
        <f t="shared" si="62"/>
        <v>SS</v>
      </c>
      <c r="AP235" s="45" t="str">
        <f t="shared" si="63"/>
        <v>ROIC</v>
      </c>
      <c r="AQ235" s="30" t="str">
        <f t="shared" si="64"/>
        <v>DR</v>
      </c>
      <c r="AR235" s="46" t="str">
        <f t="shared" si="65"/>
        <v>SOH</v>
      </c>
    </row>
    <row r="236" spans="25:44" x14ac:dyDescent="0.2">
      <c r="Y236" s="30" t="str">
        <f t="shared" si="77"/>
        <v>Twitter</v>
      </c>
      <c r="Z236" s="30" t="str">
        <f t="shared" si="58"/>
        <v>Twitter</v>
      </c>
      <c r="AA236" s="29" t="str">
        <f>HYPERLINK(_xlfn.CONCAT("https://www.sec.gov/edgar/browse/?CIK=",(_xlfn.XLOOKUP(A236,CIK!$A$1:$A$99999,CIK!$B$1:$B$99999,,0))),"SEC")</f>
        <v>SEC</v>
      </c>
      <c r="AB236" s="30" t="str">
        <f t="shared" si="78"/>
        <v>BC</v>
      </c>
      <c r="AC236" s="29" t="e">
        <f t="shared" si="68"/>
        <v>#VALUE!</v>
      </c>
      <c r="AD236" s="30" t="e">
        <f t="shared" si="69"/>
        <v>#VALUE!</v>
      </c>
      <c r="AE236" s="29" t="e">
        <f t="shared" si="70"/>
        <v>#VALUE!</v>
      </c>
      <c r="AF236" s="29" t="e">
        <f t="shared" si="71"/>
        <v>#VALUE!</v>
      </c>
      <c r="AG236" s="29" t="e">
        <f t="shared" si="72"/>
        <v>#VALUE!</v>
      </c>
      <c r="AH236" s="30" t="str">
        <f t="shared" si="59"/>
        <v>News</v>
      </c>
      <c r="AI236" s="30" t="str">
        <f t="shared" si="79"/>
        <v>OC</v>
      </c>
      <c r="AJ236" s="30" t="str">
        <f t="shared" si="80"/>
        <v>WW</v>
      </c>
      <c r="AK236" s="30" t="str">
        <f t="shared" si="81"/>
        <v>FIN</v>
      </c>
      <c r="AL236" s="30" t="str">
        <f t="shared" si="60"/>
        <v>OI</v>
      </c>
      <c r="AM236" s="30" t="str">
        <f t="shared" si="82"/>
        <v>IB</v>
      </c>
      <c r="AN236" s="30" t="str">
        <f t="shared" si="61"/>
        <v>SI</v>
      </c>
      <c r="AO236" s="30" t="str">
        <f t="shared" si="62"/>
        <v>SS</v>
      </c>
      <c r="AP236" s="45" t="str">
        <f t="shared" si="63"/>
        <v>ROIC</v>
      </c>
      <c r="AQ236" s="30" t="str">
        <f t="shared" si="64"/>
        <v>DR</v>
      </c>
      <c r="AR236" s="46" t="str">
        <f t="shared" si="65"/>
        <v>SOH</v>
      </c>
    </row>
    <row r="237" spans="25:44" x14ac:dyDescent="0.2">
      <c r="Y237" s="30" t="str">
        <f t="shared" si="77"/>
        <v>Twitter</v>
      </c>
      <c r="Z237" s="30" t="str">
        <f t="shared" si="58"/>
        <v>Twitter</v>
      </c>
      <c r="AA237" s="29" t="str">
        <f>HYPERLINK(_xlfn.CONCAT("https://www.sec.gov/edgar/browse/?CIK=",(_xlfn.XLOOKUP(A237,CIK!$A$1:$A$99999,CIK!$B$1:$B$99999,,0))),"SEC")</f>
        <v>SEC</v>
      </c>
      <c r="AB237" s="30" t="str">
        <f t="shared" si="78"/>
        <v>BC</v>
      </c>
      <c r="AC237" s="29" t="e">
        <f t="shared" si="68"/>
        <v>#VALUE!</v>
      </c>
      <c r="AD237" s="30" t="e">
        <f t="shared" si="69"/>
        <v>#VALUE!</v>
      </c>
      <c r="AE237" s="29" t="e">
        <f t="shared" si="70"/>
        <v>#VALUE!</v>
      </c>
      <c r="AF237" s="29" t="e">
        <f t="shared" si="71"/>
        <v>#VALUE!</v>
      </c>
      <c r="AG237" s="29" t="e">
        <f t="shared" si="72"/>
        <v>#VALUE!</v>
      </c>
      <c r="AH237" s="30" t="str">
        <f t="shared" si="59"/>
        <v>News</v>
      </c>
      <c r="AI237" s="30" t="str">
        <f t="shared" si="79"/>
        <v>OC</v>
      </c>
      <c r="AJ237" s="30" t="str">
        <f t="shared" si="80"/>
        <v>WW</v>
      </c>
      <c r="AK237" s="30" t="str">
        <f t="shared" si="81"/>
        <v>FIN</v>
      </c>
      <c r="AL237" s="30" t="str">
        <f t="shared" si="60"/>
        <v>OI</v>
      </c>
      <c r="AM237" s="30" t="str">
        <f t="shared" si="82"/>
        <v>IB</v>
      </c>
      <c r="AN237" s="30" t="str">
        <f t="shared" si="61"/>
        <v>SI</v>
      </c>
      <c r="AO237" s="30" t="str">
        <f t="shared" si="62"/>
        <v>SS</v>
      </c>
      <c r="AP237" s="45" t="str">
        <f t="shared" si="63"/>
        <v>ROIC</v>
      </c>
      <c r="AQ237" s="30" t="str">
        <f t="shared" si="64"/>
        <v>DR</v>
      </c>
      <c r="AR237" s="46" t="str">
        <f t="shared" si="65"/>
        <v>SOH</v>
      </c>
    </row>
    <row r="238" spans="25:44" x14ac:dyDescent="0.2">
      <c r="Y238" s="30" t="str">
        <f t="shared" si="77"/>
        <v>Twitter</v>
      </c>
      <c r="Z238" s="30" t="str">
        <f t="shared" si="58"/>
        <v>Twitter</v>
      </c>
      <c r="AA238" s="29" t="str">
        <f>HYPERLINK(_xlfn.CONCAT("https://www.sec.gov/edgar/browse/?CIK=",(_xlfn.XLOOKUP(A238,CIK!$A$1:$A$99999,CIK!$B$1:$B$99999,,0))),"SEC")</f>
        <v>SEC</v>
      </c>
      <c r="AB238" s="30" t="str">
        <f t="shared" si="78"/>
        <v>BC</v>
      </c>
      <c r="AC238" s="29" t="e">
        <f t="shared" si="68"/>
        <v>#VALUE!</v>
      </c>
      <c r="AD238" s="30" t="e">
        <f t="shared" si="69"/>
        <v>#VALUE!</v>
      </c>
      <c r="AE238" s="29" t="e">
        <f t="shared" si="70"/>
        <v>#VALUE!</v>
      </c>
      <c r="AF238" s="29" t="e">
        <f t="shared" si="71"/>
        <v>#VALUE!</v>
      </c>
      <c r="AG238" s="29" t="e">
        <f t="shared" si="72"/>
        <v>#VALUE!</v>
      </c>
      <c r="AH238" s="30" t="str">
        <f t="shared" si="59"/>
        <v>News</v>
      </c>
      <c r="AI238" s="30" t="str">
        <f t="shared" si="79"/>
        <v>OC</v>
      </c>
      <c r="AJ238" s="30" t="str">
        <f t="shared" si="80"/>
        <v>WW</v>
      </c>
      <c r="AK238" s="30" t="str">
        <f t="shared" si="81"/>
        <v>FIN</v>
      </c>
      <c r="AL238" s="30" t="str">
        <f t="shared" si="60"/>
        <v>OI</v>
      </c>
      <c r="AM238" s="30" t="str">
        <f t="shared" si="82"/>
        <v>IB</v>
      </c>
      <c r="AN238" s="30" t="str">
        <f t="shared" si="61"/>
        <v>SI</v>
      </c>
      <c r="AO238" s="30" t="str">
        <f t="shared" si="62"/>
        <v>SS</v>
      </c>
      <c r="AP238" s="45" t="str">
        <f t="shared" si="63"/>
        <v>ROIC</v>
      </c>
      <c r="AQ238" s="30" t="str">
        <f t="shared" si="64"/>
        <v>DR</v>
      </c>
      <c r="AR238" s="46" t="str">
        <f t="shared" si="65"/>
        <v>SOH</v>
      </c>
    </row>
    <row r="239" spans="25:44" x14ac:dyDescent="0.2">
      <c r="Y239" s="30" t="str">
        <f t="shared" si="77"/>
        <v>Twitter</v>
      </c>
      <c r="Z239" s="30" t="str">
        <f t="shared" si="58"/>
        <v>Twitter</v>
      </c>
      <c r="AA239" s="29" t="str">
        <f>HYPERLINK(_xlfn.CONCAT("https://www.sec.gov/edgar/browse/?CIK=",(_xlfn.XLOOKUP(A239,CIK!$A$1:$A$99999,CIK!$B$1:$B$99999,,0))),"SEC")</f>
        <v>SEC</v>
      </c>
      <c r="AB239" s="30" t="str">
        <f t="shared" si="78"/>
        <v>BC</v>
      </c>
      <c r="AC239" s="29" t="e">
        <f t="shared" si="68"/>
        <v>#VALUE!</v>
      </c>
      <c r="AD239" s="30" t="e">
        <f t="shared" si="69"/>
        <v>#VALUE!</v>
      </c>
      <c r="AE239" s="29" t="e">
        <f t="shared" si="70"/>
        <v>#VALUE!</v>
      </c>
      <c r="AF239" s="29" t="e">
        <f t="shared" si="71"/>
        <v>#VALUE!</v>
      </c>
      <c r="AG239" s="29" t="e">
        <f t="shared" si="72"/>
        <v>#VALUE!</v>
      </c>
      <c r="AH239" s="30" t="str">
        <f t="shared" si="59"/>
        <v>News</v>
      </c>
      <c r="AI239" s="30" t="str">
        <f t="shared" si="79"/>
        <v>OC</v>
      </c>
      <c r="AJ239" s="30" t="str">
        <f t="shared" si="80"/>
        <v>WW</v>
      </c>
      <c r="AK239" s="30" t="str">
        <f t="shared" si="81"/>
        <v>FIN</v>
      </c>
      <c r="AL239" s="30" t="str">
        <f t="shared" si="60"/>
        <v>OI</v>
      </c>
      <c r="AM239" s="30" t="str">
        <f t="shared" si="82"/>
        <v>IB</v>
      </c>
      <c r="AN239" s="30" t="str">
        <f t="shared" si="61"/>
        <v>SI</v>
      </c>
      <c r="AO239" s="30" t="str">
        <f t="shared" si="62"/>
        <v>SS</v>
      </c>
      <c r="AP239" s="45" t="str">
        <f t="shared" si="63"/>
        <v>ROIC</v>
      </c>
      <c r="AQ239" s="30" t="str">
        <f t="shared" si="64"/>
        <v>DR</v>
      </c>
      <c r="AR239" s="46" t="str">
        <f t="shared" si="65"/>
        <v>SOH</v>
      </c>
    </row>
    <row r="240" spans="25:44" x14ac:dyDescent="0.2">
      <c r="Y240" s="30" t="str">
        <f t="shared" si="77"/>
        <v>Twitter</v>
      </c>
      <c r="Z240" s="30" t="str">
        <f t="shared" si="58"/>
        <v>Twitter</v>
      </c>
      <c r="AA240" s="29" t="str">
        <f>HYPERLINK(_xlfn.CONCAT("https://www.sec.gov/edgar/browse/?CIK=",(_xlfn.XLOOKUP(A240,CIK!$A$1:$A$99999,CIK!$B$1:$B$99999,,0))),"SEC")</f>
        <v>SEC</v>
      </c>
      <c r="AB240" s="30" t="str">
        <f t="shared" si="78"/>
        <v>BC</v>
      </c>
      <c r="AC240" s="29" t="e">
        <f t="shared" si="68"/>
        <v>#VALUE!</v>
      </c>
      <c r="AD240" s="30" t="e">
        <f t="shared" si="69"/>
        <v>#VALUE!</v>
      </c>
      <c r="AE240" s="29" t="e">
        <f t="shared" si="70"/>
        <v>#VALUE!</v>
      </c>
      <c r="AF240" s="29" t="e">
        <f t="shared" si="71"/>
        <v>#VALUE!</v>
      </c>
      <c r="AG240" s="29" t="e">
        <f t="shared" si="72"/>
        <v>#VALUE!</v>
      </c>
      <c r="AH240" s="30" t="str">
        <f t="shared" si="59"/>
        <v>News</v>
      </c>
      <c r="AI240" s="30" t="str">
        <f t="shared" si="79"/>
        <v>OC</v>
      </c>
      <c r="AJ240" s="30" t="str">
        <f t="shared" si="80"/>
        <v>WW</v>
      </c>
      <c r="AK240" s="30" t="str">
        <f t="shared" si="81"/>
        <v>FIN</v>
      </c>
      <c r="AL240" s="30" t="str">
        <f t="shared" si="60"/>
        <v>OI</v>
      </c>
      <c r="AM240" s="30" t="str">
        <f t="shared" si="82"/>
        <v>IB</v>
      </c>
      <c r="AN240" s="30" t="str">
        <f t="shared" si="61"/>
        <v>SI</v>
      </c>
      <c r="AO240" s="30" t="str">
        <f t="shared" si="62"/>
        <v>SS</v>
      </c>
      <c r="AP240" s="45" t="str">
        <f t="shared" si="63"/>
        <v>ROIC</v>
      </c>
      <c r="AQ240" s="30" t="str">
        <f t="shared" si="64"/>
        <v>DR</v>
      </c>
      <c r="AR240" s="46" t="str">
        <f t="shared" si="65"/>
        <v>SOH</v>
      </c>
    </row>
    <row r="241" spans="25:44" x14ac:dyDescent="0.2">
      <c r="Y241" s="30" t="str">
        <f t="shared" si="77"/>
        <v>Twitter</v>
      </c>
      <c r="Z241" s="30" t="str">
        <f t="shared" si="58"/>
        <v>Twitter</v>
      </c>
      <c r="AA241" s="29" t="str">
        <f>HYPERLINK(_xlfn.CONCAT("https://www.sec.gov/edgar/browse/?CIK=",(_xlfn.XLOOKUP(A241,CIK!$A$1:$A$99999,CIK!$B$1:$B$99999,,0))),"SEC")</f>
        <v>SEC</v>
      </c>
      <c r="AB241" s="30" t="str">
        <f t="shared" si="78"/>
        <v>BC</v>
      </c>
      <c r="AC241" s="29" t="e">
        <f t="shared" si="68"/>
        <v>#VALUE!</v>
      </c>
      <c r="AD241" s="30" t="e">
        <f t="shared" si="69"/>
        <v>#VALUE!</v>
      </c>
      <c r="AE241" s="29" t="e">
        <f t="shared" si="70"/>
        <v>#VALUE!</v>
      </c>
      <c r="AF241" s="29" t="e">
        <f t="shared" si="71"/>
        <v>#VALUE!</v>
      </c>
      <c r="AG241" s="29" t="e">
        <f t="shared" si="72"/>
        <v>#VALUE!</v>
      </c>
      <c r="AH241" s="30" t="str">
        <f t="shared" si="59"/>
        <v>News</v>
      </c>
      <c r="AI241" s="30" t="str">
        <f t="shared" si="79"/>
        <v>OC</v>
      </c>
      <c r="AJ241" s="30" t="str">
        <f t="shared" si="80"/>
        <v>WW</v>
      </c>
      <c r="AK241" s="30" t="str">
        <f t="shared" si="81"/>
        <v>FIN</v>
      </c>
      <c r="AL241" s="30" t="str">
        <f t="shared" si="60"/>
        <v>OI</v>
      </c>
      <c r="AM241" s="30" t="str">
        <f t="shared" si="82"/>
        <v>IB</v>
      </c>
      <c r="AN241" s="30" t="str">
        <f t="shared" si="61"/>
        <v>SI</v>
      </c>
      <c r="AO241" s="30" t="str">
        <f t="shared" si="62"/>
        <v>SS</v>
      </c>
      <c r="AP241" s="45" t="str">
        <f t="shared" si="63"/>
        <v>ROIC</v>
      </c>
      <c r="AQ241" s="30" t="str">
        <f t="shared" si="64"/>
        <v>DR</v>
      </c>
      <c r="AR241" s="46" t="str">
        <f t="shared" si="65"/>
        <v>SOH</v>
      </c>
    </row>
    <row r="242" spans="25:44" x14ac:dyDescent="0.2">
      <c r="Y242" s="30" t="str">
        <f t="shared" si="77"/>
        <v>Twitter</v>
      </c>
      <c r="Z242" s="30" t="str">
        <f t="shared" si="58"/>
        <v>Twitter</v>
      </c>
      <c r="AA242" s="29" t="str">
        <f>HYPERLINK(_xlfn.CONCAT("https://www.sec.gov/edgar/browse/?CIK=",(_xlfn.XLOOKUP(A242,CIK!$A$1:$A$99999,CIK!$B$1:$B$99999,,0))),"SEC")</f>
        <v>SEC</v>
      </c>
      <c r="AB242" s="30" t="str">
        <f t="shared" si="78"/>
        <v>BC</v>
      </c>
      <c r="AC242" s="29" t="e">
        <f t="shared" si="68"/>
        <v>#VALUE!</v>
      </c>
      <c r="AD242" s="30" t="e">
        <f t="shared" si="69"/>
        <v>#VALUE!</v>
      </c>
      <c r="AE242" s="29" t="e">
        <f t="shared" si="70"/>
        <v>#VALUE!</v>
      </c>
      <c r="AF242" s="29" t="e">
        <f t="shared" si="71"/>
        <v>#VALUE!</v>
      </c>
      <c r="AG242" s="29" t="e">
        <f t="shared" si="72"/>
        <v>#VALUE!</v>
      </c>
      <c r="AH242" s="30" t="str">
        <f t="shared" si="59"/>
        <v>News</v>
      </c>
      <c r="AI242" s="30" t="str">
        <f t="shared" si="79"/>
        <v>OC</v>
      </c>
      <c r="AJ242" s="30" t="str">
        <f t="shared" si="80"/>
        <v>WW</v>
      </c>
      <c r="AK242" s="30" t="str">
        <f t="shared" si="81"/>
        <v>FIN</v>
      </c>
      <c r="AL242" s="30" t="str">
        <f t="shared" si="60"/>
        <v>OI</v>
      </c>
      <c r="AM242" s="30" t="str">
        <f t="shared" si="82"/>
        <v>IB</v>
      </c>
      <c r="AN242" s="30" t="str">
        <f t="shared" si="61"/>
        <v>SI</v>
      </c>
      <c r="AO242" s="30" t="str">
        <f t="shared" si="62"/>
        <v>SS</v>
      </c>
      <c r="AP242" s="45" t="str">
        <f t="shared" si="63"/>
        <v>ROIC</v>
      </c>
      <c r="AQ242" s="30" t="str">
        <f t="shared" si="64"/>
        <v>DR</v>
      </c>
      <c r="AR242" s="46" t="str">
        <f t="shared" si="65"/>
        <v>SOH</v>
      </c>
    </row>
    <row r="243" spans="25:44" x14ac:dyDescent="0.2">
      <c r="Y243" s="30" t="str">
        <f t="shared" si="77"/>
        <v>Twitter</v>
      </c>
      <c r="Z243" s="30" t="str">
        <f t="shared" si="58"/>
        <v>Twitter</v>
      </c>
      <c r="AA243" s="29" t="str">
        <f>HYPERLINK(_xlfn.CONCAT("https://www.sec.gov/edgar/browse/?CIK=",(_xlfn.XLOOKUP(A243,CIK!$A$1:$A$99999,CIK!$B$1:$B$99999,,0))),"SEC")</f>
        <v>SEC</v>
      </c>
      <c r="AB243" s="30" t="str">
        <f t="shared" si="78"/>
        <v>BC</v>
      </c>
      <c r="AC243" s="29" t="e">
        <f t="shared" si="68"/>
        <v>#VALUE!</v>
      </c>
      <c r="AD243" s="30" t="e">
        <f t="shared" si="69"/>
        <v>#VALUE!</v>
      </c>
      <c r="AE243" s="29" t="e">
        <f t="shared" si="70"/>
        <v>#VALUE!</v>
      </c>
      <c r="AF243" s="29" t="e">
        <f t="shared" si="71"/>
        <v>#VALUE!</v>
      </c>
      <c r="AG243" s="29" t="e">
        <f t="shared" si="72"/>
        <v>#VALUE!</v>
      </c>
      <c r="AH243" s="30" t="str">
        <f t="shared" si="59"/>
        <v>News</v>
      </c>
      <c r="AI243" s="30" t="str">
        <f t="shared" si="79"/>
        <v>OC</v>
      </c>
      <c r="AJ243" s="30" t="str">
        <f t="shared" si="80"/>
        <v>WW</v>
      </c>
      <c r="AK243" s="30" t="str">
        <f t="shared" si="81"/>
        <v>FIN</v>
      </c>
      <c r="AL243" s="30" t="str">
        <f t="shared" si="60"/>
        <v>OI</v>
      </c>
      <c r="AM243" s="30" t="str">
        <f t="shared" si="82"/>
        <v>IB</v>
      </c>
      <c r="AN243" s="30" t="str">
        <f t="shared" si="61"/>
        <v>SI</v>
      </c>
      <c r="AO243" s="30" t="str">
        <f t="shared" si="62"/>
        <v>SS</v>
      </c>
      <c r="AP243" s="45" t="str">
        <f t="shared" si="63"/>
        <v>ROIC</v>
      </c>
      <c r="AQ243" s="30" t="str">
        <f t="shared" si="64"/>
        <v>DR</v>
      </c>
      <c r="AR243" s="46" t="str">
        <f t="shared" si="65"/>
        <v>SOH</v>
      </c>
    </row>
    <row r="244" spans="25:44" x14ac:dyDescent="0.2">
      <c r="Y244" s="30" t="str">
        <f t="shared" si="77"/>
        <v>Twitter</v>
      </c>
      <c r="Z244" s="30" t="str">
        <f t="shared" si="58"/>
        <v>Twitter</v>
      </c>
      <c r="AA244" s="29" t="str">
        <f>HYPERLINK(_xlfn.CONCAT("https://www.sec.gov/edgar/browse/?CIK=",(_xlfn.XLOOKUP(A244,CIK!$A$1:$A$99999,CIK!$B$1:$B$99999,,0))),"SEC")</f>
        <v>SEC</v>
      </c>
      <c r="AB244" s="30" t="str">
        <f t="shared" si="78"/>
        <v>BC</v>
      </c>
      <c r="AC244" s="29" t="e">
        <f t="shared" si="68"/>
        <v>#VALUE!</v>
      </c>
      <c r="AD244" s="30" t="e">
        <f t="shared" si="69"/>
        <v>#VALUE!</v>
      </c>
      <c r="AE244" s="29" t="e">
        <f t="shared" si="70"/>
        <v>#VALUE!</v>
      </c>
      <c r="AF244" s="29" t="e">
        <f t="shared" si="71"/>
        <v>#VALUE!</v>
      </c>
      <c r="AG244" s="29" t="e">
        <f t="shared" si="72"/>
        <v>#VALUE!</v>
      </c>
      <c r="AH244" s="30" t="str">
        <f t="shared" si="59"/>
        <v>News</v>
      </c>
      <c r="AI244" s="30" t="str">
        <f t="shared" si="79"/>
        <v>OC</v>
      </c>
      <c r="AJ244" s="30" t="str">
        <f t="shared" si="80"/>
        <v>WW</v>
      </c>
      <c r="AK244" s="30" t="str">
        <f t="shared" si="81"/>
        <v>FIN</v>
      </c>
      <c r="AL244" s="30" t="str">
        <f t="shared" si="60"/>
        <v>OI</v>
      </c>
      <c r="AM244" s="30" t="str">
        <f t="shared" si="82"/>
        <v>IB</v>
      </c>
      <c r="AN244" s="30" t="str">
        <f t="shared" si="61"/>
        <v>SI</v>
      </c>
      <c r="AO244" s="30" t="str">
        <f t="shared" si="62"/>
        <v>SS</v>
      </c>
      <c r="AP244" s="45" t="str">
        <f t="shared" si="63"/>
        <v>ROIC</v>
      </c>
      <c r="AQ244" s="30" t="str">
        <f t="shared" si="64"/>
        <v>DR</v>
      </c>
      <c r="AR244" s="46" t="str">
        <f t="shared" si="65"/>
        <v>SOH</v>
      </c>
    </row>
    <row r="245" spans="25:44" x14ac:dyDescent="0.2">
      <c r="Y245" s="30" t="str">
        <f t="shared" si="77"/>
        <v>Twitter</v>
      </c>
      <c r="Z245" s="30" t="str">
        <f t="shared" si="58"/>
        <v>Twitter</v>
      </c>
      <c r="AA245" s="29" t="str">
        <f>HYPERLINK(_xlfn.CONCAT("https://www.sec.gov/edgar/browse/?CIK=",(_xlfn.XLOOKUP(A245,CIK!$A$1:$A$99999,CIK!$B$1:$B$99999,,0))),"SEC")</f>
        <v>SEC</v>
      </c>
      <c r="AB245" s="30" t="str">
        <f t="shared" si="78"/>
        <v>BC</v>
      </c>
      <c r="AC245" s="29" t="e">
        <f t="shared" si="68"/>
        <v>#VALUE!</v>
      </c>
      <c r="AD245" s="30" t="e">
        <f t="shared" si="69"/>
        <v>#VALUE!</v>
      </c>
      <c r="AE245" s="29" t="e">
        <f t="shared" si="70"/>
        <v>#VALUE!</v>
      </c>
      <c r="AF245" s="29" t="e">
        <f t="shared" si="71"/>
        <v>#VALUE!</v>
      </c>
      <c r="AG245" s="29" t="e">
        <f t="shared" si="72"/>
        <v>#VALUE!</v>
      </c>
      <c r="AH245" s="30" t="str">
        <f t="shared" si="59"/>
        <v>News</v>
      </c>
      <c r="AI245" s="30" t="str">
        <f t="shared" si="79"/>
        <v>OC</v>
      </c>
      <c r="AJ245" s="30" t="str">
        <f t="shared" si="80"/>
        <v>WW</v>
      </c>
      <c r="AK245" s="30" t="str">
        <f t="shared" si="81"/>
        <v>FIN</v>
      </c>
      <c r="AL245" s="30" t="str">
        <f t="shared" si="60"/>
        <v>OI</v>
      </c>
      <c r="AM245" s="30" t="str">
        <f t="shared" si="82"/>
        <v>IB</v>
      </c>
      <c r="AN245" s="30" t="str">
        <f t="shared" si="61"/>
        <v>SI</v>
      </c>
      <c r="AO245" s="30" t="str">
        <f t="shared" si="62"/>
        <v>SS</v>
      </c>
      <c r="AP245" s="45" t="str">
        <f t="shared" si="63"/>
        <v>ROIC</v>
      </c>
      <c r="AQ245" s="30" t="str">
        <f t="shared" si="64"/>
        <v>DR</v>
      </c>
      <c r="AR245" s="46" t="str">
        <f t="shared" si="65"/>
        <v>SOH</v>
      </c>
    </row>
    <row r="246" spans="25:44" x14ac:dyDescent="0.2">
      <c r="Y246" s="30" t="str">
        <f t="shared" si="77"/>
        <v>Twitter</v>
      </c>
      <c r="Z246" s="30" t="str">
        <f t="shared" si="58"/>
        <v>Twitter</v>
      </c>
      <c r="AA246" s="29" t="str">
        <f>HYPERLINK(_xlfn.CONCAT("https://www.sec.gov/edgar/browse/?CIK=",(_xlfn.XLOOKUP(A246,CIK!$A$1:$A$99999,CIK!$B$1:$B$99999,,0))),"SEC")</f>
        <v>SEC</v>
      </c>
      <c r="AB246" s="30" t="str">
        <f t="shared" si="78"/>
        <v>BC</v>
      </c>
      <c r="AC246" s="29" t="e">
        <f t="shared" si="68"/>
        <v>#VALUE!</v>
      </c>
      <c r="AD246" s="30" t="e">
        <f t="shared" si="69"/>
        <v>#VALUE!</v>
      </c>
      <c r="AE246" s="29" t="e">
        <f t="shared" si="70"/>
        <v>#VALUE!</v>
      </c>
      <c r="AF246" s="29" t="e">
        <f t="shared" si="71"/>
        <v>#VALUE!</v>
      </c>
      <c r="AG246" s="29" t="e">
        <f t="shared" si="72"/>
        <v>#VALUE!</v>
      </c>
      <c r="AH246" s="30" t="str">
        <f t="shared" si="59"/>
        <v>News</v>
      </c>
      <c r="AI246" s="30" t="str">
        <f t="shared" si="79"/>
        <v>OC</v>
      </c>
      <c r="AJ246" s="30" t="str">
        <f t="shared" si="80"/>
        <v>WW</v>
      </c>
      <c r="AK246" s="30" t="str">
        <f t="shared" si="81"/>
        <v>FIN</v>
      </c>
      <c r="AL246" s="30" t="str">
        <f t="shared" si="60"/>
        <v>OI</v>
      </c>
      <c r="AM246" s="30" t="str">
        <f t="shared" si="82"/>
        <v>IB</v>
      </c>
      <c r="AN246" s="30" t="str">
        <f t="shared" si="61"/>
        <v>SI</v>
      </c>
      <c r="AO246" s="30" t="str">
        <f t="shared" si="62"/>
        <v>SS</v>
      </c>
      <c r="AP246" s="45" t="str">
        <f t="shared" si="63"/>
        <v>ROIC</v>
      </c>
      <c r="AQ246" s="30" t="str">
        <f t="shared" si="64"/>
        <v>DR</v>
      </c>
      <c r="AR246" s="46" t="str">
        <f t="shared" si="65"/>
        <v>SOH</v>
      </c>
    </row>
    <row r="247" spans="25:44" x14ac:dyDescent="0.2">
      <c r="Y247" s="30" t="str">
        <f t="shared" si="77"/>
        <v>Twitter</v>
      </c>
      <c r="Z247" s="30" t="str">
        <f t="shared" si="58"/>
        <v>Twitter</v>
      </c>
      <c r="AA247" s="29" t="str">
        <f>HYPERLINK(_xlfn.CONCAT("https://www.sec.gov/edgar/browse/?CIK=",(_xlfn.XLOOKUP(A247,CIK!$A$1:$A$99999,CIK!$B$1:$B$99999,,0))),"SEC")</f>
        <v>SEC</v>
      </c>
      <c r="AB247" s="30" t="str">
        <f t="shared" si="78"/>
        <v>BC</v>
      </c>
      <c r="AC247" s="29" t="e">
        <f t="shared" si="68"/>
        <v>#VALUE!</v>
      </c>
      <c r="AD247" s="30" t="e">
        <f t="shared" si="69"/>
        <v>#VALUE!</v>
      </c>
      <c r="AE247" s="29" t="e">
        <f t="shared" si="70"/>
        <v>#VALUE!</v>
      </c>
      <c r="AF247" s="29" t="e">
        <f t="shared" si="71"/>
        <v>#VALUE!</v>
      </c>
      <c r="AG247" s="29" t="e">
        <f t="shared" si="72"/>
        <v>#VALUE!</v>
      </c>
      <c r="AH247" s="30" t="str">
        <f t="shared" si="59"/>
        <v>News</v>
      </c>
      <c r="AI247" s="30" t="str">
        <f t="shared" si="79"/>
        <v>OC</v>
      </c>
      <c r="AJ247" s="30" t="str">
        <f t="shared" si="80"/>
        <v>WW</v>
      </c>
      <c r="AK247" s="30" t="str">
        <f t="shared" si="81"/>
        <v>FIN</v>
      </c>
      <c r="AL247" s="30" t="str">
        <f t="shared" si="60"/>
        <v>OI</v>
      </c>
      <c r="AM247" s="30" t="str">
        <f t="shared" si="82"/>
        <v>IB</v>
      </c>
      <c r="AN247" s="30" t="str">
        <f t="shared" si="61"/>
        <v>SI</v>
      </c>
      <c r="AO247" s="30" t="str">
        <f t="shared" si="62"/>
        <v>SS</v>
      </c>
      <c r="AP247" s="45" t="str">
        <f t="shared" si="63"/>
        <v>ROIC</v>
      </c>
      <c r="AQ247" s="30" t="str">
        <f t="shared" si="64"/>
        <v>DR</v>
      </c>
      <c r="AR247" s="46" t="str">
        <f t="shared" si="65"/>
        <v>SOH</v>
      </c>
    </row>
    <row r="248" spans="25:44" x14ac:dyDescent="0.2">
      <c r="Y248" s="30" t="str">
        <f t="shared" si="77"/>
        <v>Twitter</v>
      </c>
      <c r="Z248" s="30" t="str">
        <f t="shared" si="58"/>
        <v>Twitter</v>
      </c>
      <c r="AA248" s="29" t="str">
        <f>HYPERLINK(_xlfn.CONCAT("https://www.sec.gov/edgar/browse/?CIK=",(_xlfn.XLOOKUP(A248,CIK!$A$1:$A$99999,CIK!$B$1:$B$99999,,0))),"SEC")</f>
        <v>SEC</v>
      </c>
      <c r="AB248" s="30" t="str">
        <f t="shared" si="78"/>
        <v>BC</v>
      </c>
      <c r="AC248" s="29" t="e">
        <f t="shared" si="68"/>
        <v>#VALUE!</v>
      </c>
      <c r="AD248" s="30" t="e">
        <f t="shared" si="69"/>
        <v>#VALUE!</v>
      </c>
      <c r="AE248" s="29" t="e">
        <f t="shared" si="70"/>
        <v>#VALUE!</v>
      </c>
      <c r="AF248" s="29" t="e">
        <f t="shared" si="71"/>
        <v>#VALUE!</v>
      </c>
      <c r="AG248" s="29" t="e">
        <f t="shared" si="72"/>
        <v>#VALUE!</v>
      </c>
      <c r="AH248" s="30" t="str">
        <f t="shared" si="59"/>
        <v>News</v>
      </c>
      <c r="AI248" s="30" t="str">
        <f t="shared" si="79"/>
        <v>OC</v>
      </c>
      <c r="AJ248" s="30" t="str">
        <f t="shared" si="80"/>
        <v>WW</v>
      </c>
      <c r="AK248" s="30" t="str">
        <f t="shared" si="81"/>
        <v>FIN</v>
      </c>
      <c r="AL248" s="30" t="str">
        <f t="shared" si="60"/>
        <v>OI</v>
      </c>
      <c r="AM248" s="30" t="str">
        <f t="shared" si="82"/>
        <v>IB</v>
      </c>
      <c r="AN248" s="30" t="str">
        <f t="shared" si="61"/>
        <v>SI</v>
      </c>
      <c r="AO248" s="30" t="str">
        <f t="shared" si="62"/>
        <v>SS</v>
      </c>
      <c r="AP248" s="45" t="str">
        <f t="shared" si="63"/>
        <v>ROIC</v>
      </c>
      <c r="AQ248" s="30" t="str">
        <f t="shared" si="64"/>
        <v>DR</v>
      </c>
      <c r="AR248" s="46" t="str">
        <f t="shared" si="65"/>
        <v>SOH</v>
      </c>
    </row>
    <row r="249" spans="25:44" x14ac:dyDescent="0.2">
      <c r="Y249" s="30" t="str">
        <f t="shared" si="77"/>
        <v>Twitter</v>
      </c>
      <c r="Z249" s="30" t="str">
        <f t="shared" si="58"/>
        <v>Twitter</v>
      </c>
      <c r="AA249" s="29" t="str">
        <f>HYPERLINK(_xlfn.CONCAT("https://www.sec.gov/edgar/browse/?CIK=",(_xlfn.XLOOKUP(A249,CIK!$A$1:$A$99999,CIK!$B$1:$B$99999,,0))),"SEC")</f>
        <v>SEC</v>
      </c>
      <c r="AB249" s="30" t="str">
        <f t="shared" si="78"/>
        <v>BC</v>
      </c>
      <c r="AC249" s="29" t="e">
        <f t="shared" si="68"/>
        <v>#VALUE!</v>
      </c>
      <c r="AD249" s="30" t="e">
        <f t="shared" si="69"/>
        <v>#VALUE!</v>
      </c>
      <c r="AE249" s="29" t="e">
        <f t="shared" si="70"/>
        <v>#VALUE!</v>
      </c>
      <c r="AF249" s="29" t="e">
        <f t="shared" si="71"/>
        <v>#VALUE!</v>
      </c>
      <c r="AG249" s="29" t="e">
        <f t="shared" si="72"/>
        <v>#VALUE!</v>
      </c>
      <c r="AH249" s="30" t="str">
        <f t="shared" si="59"/>
        <v>News</v>
      </c>
      <c r="AI249" s="30" t="str">
        <f t="shared" si="79"/>
        <v>OC</v>
      </c>
      <c r="AJ249" s="30" t="str">
        <f t="shared" si="80"/>
        <v>WW</v>
      </c>
      <c r="AK249" s="30" t="str">
        <f t="shared" si="81"/>
        <v>FIN</v>
      </c>
      <c r="AL249" s="30" t="str">
        <f t="shared" si="60"/>
        <v>OI</v>
      </c>
      <c r="AM249" s="30" t="str">
        <f t="shared" si="82"/>
        <v>IB</v>
      </c>
      <c r="AN249" s="30" t="str">
        <f t="shared" si="61"/>
        <v>SI</v>
      </c>
      <c r="AO249" s="30" t="str">
        <f t="shared" si="62"/>
        <v>SS</v>
      </c>
      <c r="AP249" s="45" t="str">
        <f t="shared" si="63"/>
        <v>ROIC</v>
      </c>
      <c r="AQ249" s="30" t="str">
        <f t="shared" si="64"/>
        <v>DR</v>
      </c>
      <c r="AR249" s="46" t="str">
        <f t="shared" si="65"/>
        <v>SOH</v>
      </c>
    </row>
    <row r="250" spans="25:44" x14ac:dyDescent="0.2">
      <c r="Y250" s="30" t="str">
        <f t="shared" si="77"/>
        <v>Twitter</v>
      </c>
      <c r="Z250" s="30" t="str">
        <f t="shared" si="58"/>
        <v>Twitter</v>
      </c>
      <c r="AA250" s="29" t="str">
        <f>HYPERLINK(_xlfn.CONCAT("https://www.sec.gov/edgar/browse/?CIK=",(_xlfn.XLOOKUP(A250,CIK!$A$1:$A$99999,CIK!$B$1:$B$99999,,0))),"SEC")</f>
        <v>SEC</v>
      </c>
      <c r="AB250" s="30" t="str">
        <f t="shared" si="78"/>
        <v>BC</v>
      </c>
      <c r="AC250" s="29" t="e">
        <f t="shared" si="68"/>
        <v>#VALUE!</v>
      </c>
      <c r="AD250" s="30" t="e">
        <f t="shared" si="69"/>
        <v>#VALUE!</v>
      </c>
      <c r="AE250" s="29" t="e">
        <f t="shared" si="70"/>
        <v>#VALUE!</v>
      </c>
      <c r="AF250" s="29" t="e">
        <f t="shared" si="71"/>
        <v>#VALUE!</v>
      </c>
      <c r="AG250" s="29" t="e">
        <f t="shared" si="72"/>
        <v>#VALUE!</v>
      </c>
      <c r="AH250" s="30" t="str">
        <f t="shared" si="59"/>
        <v>News</v>
      </c>
      <c r="AI250" s="30" t="str">
        <f t="shared" si="79"/>
        <v>OC</v>
      </c>
      <c r="AJ250" s="30" t="str">
        <f t="shared" si="80"/>
        <v>WW</v>
      </c>
      <c r="AK250" s="30" t="str">
        <f t="shared" si="81"/>
        <v>FIN</v>
      </c>
      <c r="AL250" s="30" t="str">
        <f t="shared" si="60"/>
        <v>OI</v>
      </c>
      <c r="AM250" s="30" t="str">
        <f t="shared" si="82"/>
        <v>IB</v>
      </c>
      <c r="AN250" s="30" t="str">
        <f t="shared" si="61"/>
        <v>SI</v>
      </c>
      <c r="AO250" s="30" t="str">
        <f t="shared" si="62"/>
        <v>SS</v>
      </c>
      <c r="AP250" s="45" t="str">
        <f t="shared" si="63"/>
        <v>ROIC</v>
      </c>
      <c r="AQ250" s="30" t="str">
        <f t="shared" si="64"/>
        <v>DR</v>
      </c>
      <c r="AR250" s="46" t="str">
        <f t="shared" si="65"/>
        <v>SOH</v>
      </c>
    </row>
    <row r="251" spans="25:44" x14ac:dyDescent="0.2">
      <c r="Y251" s="30" t="str">
        <f t="shared" si="77"/>
        <v>Twitter</v>
      </c>
      <c r="Z251" s="30" t="str">
        <f t="shared" si="58"/>
        <v>Twitter</v>
      </c>
      <c r="AA251" s="29" t="str">
        <f>HYPERLINK(_xlfn.CONCAT("https://www.sec.gov/edgar/browse/?CIK=",(_xlfn.XLOOKUP(A251,CIK!$A$1:$A$99999,CIK!$B$1:$B$99999,,0))),"SEC")</f>
        <v>SEC</v>
      </c>
      <c r="AB251" s="30" t="str">
        <f t="shared" si="78"/>
        <v>BC</v>
      </c>
      <c r="AC251" s="29" t="e">
        <f t="shared" si="68"/>
        <v>#VALUE!</v>
      </c>
      <c r="AD251" s="30" t="e">
        <f t="shared" si="69"/>
        <v>#VALUE!</v>
      </c>
      <c r="AE251" s="29" t="e">
        <f t="shared" si="70"/>
        <v>#VALUE!</v>
      </c>
      <c r="AF251" s="29" t="e">
        <f t="shared" si="71"/>
        <v>#VALUE!</v>
      </c>
      <c r="AG251" s="29" t="e">
        <f t="shared" si="72"/>
        <v>#VALUE!</v>
      </c>
      <c r="AH251" s="30" t="str">
        <f t="shared" si="59"/>
        <v>News</v>
      </c>
      <c r="AI251" s="30" t="str">
        <f t="shared" si="79"/>
        <v>OC</v>
      </c>
      <c r="AJ251" s="30" t="str">
        <f t="shared" si="80"/>
        <v>WW</v>
      </c>
      <c r="AK251" s="30" t="str">
        <f t="shared" si="81"/>
        <v>FIN</v>
      </c>
      <c r="AL251" s="30" t="str">
        <f t="shared" si="60"/>
        <v>OI</v>
      </c>
      <c r="AM251" s="30" t="str">
        <f t="shared" si="82"/>
        <v>IB</v>
      </c>
      <c r="AN251" s="30" t="str">
        <f t="shared" si="61"/>
        <v>SI</v>
      </c>
      <c r="AO251" s="30" t="str">
        <f t="shared" si="62"/>
        <v>SS</v>
      </c>
      <c r="AP251" s="45" t="str">
        <f t="shared" si="63"/>
        <v>ROIC</v>
      </c>
      <c r="AQ251" s="30" t="str">
        <f t="shared" si="64"/>
        <v>DR</v>
      </c>
      <c r="AR251" s="46" t="str">
        <f t="shared" si="65"/>
        <v>SOH</v>
      </c>
    </row>
    <row r="252" spans="25:44" x14ac:dyDescent="0.2">
      <c r="Y252" s="30" t="str">
        <f t="shared" si="77"/>
        <v>Twitter</v>
      </c>
      <c r="Z252" s="30" t="str">
        <f t="shared" si="58"/>
        <v>Twitter</v>
      </c>
      <c r="AA252" s="29" t="str">
        <f>HYPERLINK(_xlfn.CONCAT("https://www.sec.gov/edgar/browse/?CIK=",(_xlfn.XLOOKUP(A252,CIK!$A$1:$A$99999,CIK!$B$1:$B$99999,,0))),"SEC")</f>
        <v>SEC</v>
      </c>
      <c r="AB252" s="30" t="str">
        <f t="shared" si="78"/>
        <v>BC</v>
      </c>
      <c r="AC252" s="29" t="e">
        <f t="shared" si="68"/>
        <v>#VALUE!</v>
      </c>
      <c r="AD252" s="30" t="e">
        <f t="shared" si="69"/>
        <v>#VALUE!</v>
      </c>
      <c r="AE252" s="29" t="e">
        <f t="shared" si="70"/>
        <v>#VALUE!</v>
      </c>
      <c r="AF252" s="29" t="e">
        <f t="shared" si="71"/>
        <v>#VALUE!</v>
      </c>
      <c r="AG252" s="29" t="e">
        <f t="shared" si="72"/>
        <v>#VALUE!</v>
      </c>
      <c r="AH252" s="30" t="str">
        <f t="shared" si="59"/>
        <v>News</v>
      </c>
      <c r="AI252" s="30" t="str">
        <f t="shared" si="79"/>
        <v>OC</v>
      </c>
      <c r="AJ252" s="30" t="str">
        <f t="shared" si="80"/>
        <v>WW</v>
      </c>
      <c r="AK252" s="30" t="str">
        <f t="shared" si="81"/>
        <v>FIN</v>
      </c>
      <c r="AL252" s="30" t="str">
        <f t="shared" si="60"/>
        <v>OI</v>
      </c>
      <c r="AM252" s="30" t="str">
        <f t="shared" si="82"/>
        <v>IB</v>
      </c>
      <c r="AN252" s="30" t="str">
        <f t="shared" si="61"/>
        <v>SI</v>
      </c>
      <c r="AO252" s="30" t="str">
        <f t="shared" si="62"/>
        <v>SS</v>
      </c>
      <c r="AP252" s="45" t="str">
        <f t="shared" si="63"/>
        <v>ROIC</v>
      </c>
      <c r="AQ252" s="30" t="str">
        <f t="shared" si="64"/>
        <v>DR</v>
      </c>
      <c r="AR252" s="46" t="str">
        <f t="shared" si="65"/>
        <v>SOH</v>
      </c>
    </row>
    <row r="253" spans="25:44" x14ac:dyDescent="0.2">
      <c r="Y253" s="30" t="str">
        <f t="shared" si="77"/>
        <v>Twitter</v>
      </c>
      <c r="Z253" s="30" t="str">
        <f t="shared" si="58"/>
        <v>Twitter</v>
      </c>
      <c r="AA253" s="29" t="str">
        <f>HYPERLINK(_xlfn.CONCAT("https://www.sec.gov/edgar/browse/?CIK=",(_xlfn.XLOOKUP(A253,CIK!$A$1:$A$99999,CIK!$B$1:$B$99999,,0))),"SEC")</f>
        <v>SEC</v>
      </c>
      <c r="AB253" s="30" t="str">
        <f t="shared" si="78"/>
        <v>BC</v>
      </c>
      <c r="AC253" s="29" t="e">
        <f t="shared" si="68"/>
        <v>#VALUE!</v>
      </c>
      <c r="AD253" s="30" t="e">
        <f t="shared" si="69"/>
        <v>#VALUE!</v>
      </c>
      <c r="AE253" s="29" t="e">
        <f t="shared" si="70"/>
        <v>#VALUE!</v>
      </c>
      <c r="AF253" s="29" t="e">
        <f t="shared" si="71"/>
        <v>#VALUE!</v>
      </c>
      <c r="AG253" s="29" t="e">
        <f t="shared" si="72"/>
        <v>#VALUE!</v>
      </c>
      <c r="AH253" s="30" t="str">
        <f t="shared" si="59"/>
        <v>News</v>
      </c>
      <c r="AI253" s="30" t="str">
        <f t="shared" si="79"/>
        <v>OC</v>
      </c>
      <c r="AJ253" s="30" t="str">
        <f t="shared" si="80"/>
        <v>WW</v>
      </c>
      <c r="AK253" s="30" t="str">
        <f t="shared" si="81"/>
        <v>FIN</v>
      </c>
      <c r="AL253" s="30" t="str">
        <f t="shared" si="60"/>
        <v>OI</v>
      </c>
      <c r="AM253" s="30" t="str">
        <f t="shared" si="82"/>
        <v>IB</v>
      </c>
      <c r="AN253" s="30" t="str">
        <f t="shared" si="61"/>
        <v>SI</v>
      </c>
      <c r="AO253" s="30" t="str">
        <f t="shared" si="62"/>
        <v>SS</v>
      </c>
      <c r="AP253" s="45" t="str">
        <f t="shared" si="63"/>
        <v>ROIC</v>
      </c>
      <c r="AQ253" s="30" t="str">
        <f t="shared" si="64"/>
        <v>DR</v>
      </c>
      <c r="AR253" s="46" t="str">
        <f t="shared" si="65"/>
        <v>SOH</v>
      </c>
    </row>
    <row r="254" spans="25:44" x14ac:dyDescent="0.2">
      <c r="Y254" s="30" t="str">
        <f t="shared" si="77"/>
        <v>Twitter</v>
      </c>
      <c r="Z254" s="30" t="str">
        <f t="shared" si="58"/>
        <v>Twitter</v>
      </c>
      <c r="AA254" s="29" t="str">
        <f>HYPERLINK(_xlfn.CONCAT("https://www.sec.gov/edgar/browse/?CIK=",(_xlfn.XLOOKUP(A254,CIK!$A$1:$A$99999,CIK!$B$1:$B$99999,,0))),"SEC")</f>
        <v>SEC</v>
      </c>
      <c r="AB254" s="30" t="str">
        <f t="shared" si="78"/>
        <v>BC</v>
      </c>
      <c r="AC254" s="29" t="e">
        <f t="shared" si="68"/>
        <v>#VALUE!</v>
      </c>
      <c r="AD254" s="30" t="e">
        <f t="shared" si="69"/>
        <v>#VALUE!</v>
      </c>
      <c r="AE254" s="29" t="e">
        <f t="shared" si="70"/>
        <v>#VALUE!</v>
      </c>
      <c r="AF254" s="29" t="e">
        <f t="shared" si="71"/>
        <v>#VALUE!</v>
      </c>
      <c r="AG254" s="29" t="e">
        <f t="shared" si="72"/>
        <v>#VALUE!</v>
      </c>
      <c r="AH254" s="30" t="str">
        <f t="shared" si="59"/>
        <v>News</v>
      </c>
      <c r="AI254" s="30" t="str">
        <f t="shared" si="79"/>
        <v>OC</v>
      </c>
      <c r="AJ254" s="30" t="str">
        <f t="shared" si="80"/>
        <v>WW</v>
      </c>
      <c r="AK254" s="30" t="str">
        <f t="shared" si="81"/>
        <v>FIN</v>
      </c>
      <c r="AL254" s="30" t="str">
        <f t="shared" si="60"/>
        <v>OI</v>
      </c>
      <c r="AM254" s="30" t="str">
        <f t="shared" si="82"/>
        <v>IB</v>
      </c>
      <c r="AN254" s="30" t="str">
        <f t="shared" si="61"/>
        <v>SI</v>
      </c>
      <c r="AO254" s="30" t="str">
        <f t="shared" si="62"/>
        <v>SS</v>
      </c>
      <c r="AP254" s="45" t="str">
        <f t="shared" si="63"/>
        <v>ROIC</v>
      </c>
      <c r="AQ254" s="30" t="str">
        <f t="shared" si="64"/>
        <v>DR</v>
      </c>
      <c r="AR254" s="46" t="str">
        <f t="shared" si="65"/>
        <v>SOH</v>
      </c>
    </row>
    <row r="255" spans="25:44" x14ac:dyDescent="0.2">
      <c r="Y255" s="30" t="str">
        <f t="shared" si="77"/>
        <v>Twitter</v>
      </c>
      <c r="Z255" s="30" t="str">
        <f t="shared" si="58"/>
        <v>Twitter</v>
      </c>
      <c r="AA255" s="29" t="str">
        <f>HYPERLINK(_xlfn.CONCAT("https://www.sec.gov/edgar/browse/?CIK=",(_xlfn.XLOOKUP(A255,CIK!$A$1:$A$99999,CIK!$B$1:$B$99999,,0))),"SEC")</f>
        <v>SEC</v>
      </c>
      <c r="AB255" s="30" t="str">
        <f t="shared" si="78"/>
        <v>BC</v>
      </c>
      <c r="AC255" s="29" t="e">
        <f t="shared" si="68"/>
        <v>#VALUE!</v>
      </c>
      <c r="AD255" s="30" t="e">
        <f t="shared" si="69"/>
        <v>#VALUE!</v>
      </c>
      <c r="AE255" s="29" t="e">
        <f t="shared" si="70"/>
        <v>#VALUE!</v>
      </c>
      <c r="AF255" s="29" t="e">
        <f t="shared" si="71"/>
        <v>#VALUE!</v>
      </c>
      <c r="AG255" s="29" t="e">
        <f t="shared" si="72"/>
        <v>#VALUE!</v>
      </c>
      <c r="AH255" s="30" t="str">
        <f t="shared" si="59"/>
        <v>News</v>
      </c>
      <c r="AI255" s="30" t="str">
        <f t="shared" si="79"/>
        <v>OC</v>
      </c>
      <c r="AJ255" s="30" t="str">
        <f t="shared" si="80"/>
        <v>WW</v>
      </c>
      <c r="AK255" s="30" t="str">
        <f t="shared" si="81"/>
        <v>FIN</v>
      </c>
      <c r="AL255" s="30" t="str">
        <f t="shared" si="60"/>
        <v>OI</v>
      </c>
      <c r="AM255" s="30" t="str">
        <f t="shared" si="82"/>
        <v>IB</v>
      </c>
      <c r="AN255" s="30" t="str">
        <f t="shared" si="61"/>
        <v>SI</v>
      </c>
      <c r="AO255" s="30" t="str">
        <f t="shared" si="62"/>
        <v>SS</v>
      </c>
      <c r="AP255" s="45" t="str">
        <f t="shared" si="63"/>
        <v>ROIC</v>
      </c>
      <c r="AQ255" s="30" t="str">
        <f t="shared" si="64"/>
        <v>DR</v>
      </c>
      <c r="AR255" s="46" t="str">
        <f t="shared" si="65"/>
        <v>SOH</v>
      </c>
    </row>
    <row r="256" spans="25:44" x14ac:dyDescent="0.2">
      <c r="Y256" s="30" t="str">
        <f t="shared" si="77"/>
        <v>Twitter</v>
      </c>
      <c r="Z256" s="30" t="str">
        <f t="shared" si="58"/>
        <v>Twitter</v>
      </c>
      <c r="AA256" s="29" t="str">
        <f>HYPERLINK(_xlfn.CONCAT("https://www.sec.gov/edgar/browse/?CIK=",(_xlfn.XLOOKUP(A256,CIK!$A$1:$A$99999,CIK!$B$1:$B$99999,,0))),"SEC")</f>
        <v>SEC</v>
      </c>
      <c r="AB256" s="30" t="str">
        <f t="shared" si="78"/>
        <v>BC</v>
      </c>
      <c r="AC256" s="29" t="e">
        <f t="shared" si="68"/>
        <v>#VALUE!</v>
      </c>
      <c r="AD256" s="30" t="e">
        <f t="shared" si="69"/>
        <v>#VALUE!</v>
      </c>
      <c r="AE256" s="29" t="e">
        <f t="shared" si="70"/>
        <v>#VALUE!</v>
      </c>
      <c r="AF256" s="29" t="e">
        <f t="shared" si="71"/>
        <v>#VALUE!</v>
      </c>
      <c r="AG256" s="29" t="e">
        <f t="shared" si="72"/>
        <v>#VALUE!</v>
      </c>
      <c r="AH256" s="30" t="str">
        <f t="shared" si="59"/>
        <v>News</v>
      </c>
      <c r="AI256" s="30" t="str">
        <f t="shared" si="79"/>
        <v>OC</v>
      </c>
      <c r="AJ256" s="30" t="str">
        <f t="shared" si="80"/>
        <v>WW</v>
      </c>
      <c r="AK256" s="30" t="str">
        <f t="shared" si="81"/>
        <v>FIN</v>
      </c>
      <c r="AL256" s="30" t="str">
        <f t="shared" si="60"/>
        <v>OI</v>
      </c>
      <c r="AM256" s="30" t="str">
        <f t="shared" si="82"/>
        <v>IB</v>
      </c>
      <c r="AN256" s="30" t="str">
        <f t="shared" si="61"/>
        <v>SI</v>
      </c>
      <c r="AO256" s="30" t="str">
        <f t="shared" si="62"/>
        <v>SS</v>
      </c>
      <c r="AP256" s="45" t="str">
        <f t="shared" si="63"/>
        <v>ROIC</v>
      </c>
      <c r="AQ256" s="30" t="str">
        <f t="shared" si="64"/>
        <v>DR</v>
      </c>
      <c r="AR256" s="46" t="str">
        <f t="shared" si="65"/>
        <v>SOH</v>
      </c>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row r="427" spans="25:44" x14ac:dyDescent="0.2">
      <c r="Y427" s="30"/>
      <c r="Z427" s="30"/>
      <c r="AA427" s="29"/>
      <c r="AB427" s="30"/>
      <c r="AC427" s="29"/>
      <c r="AD427" s="29"/>
      <c r="AE427" s="29"/>
      <c r="AF427" s="29"/>
      <c r="AG427" s="29"/>
      <c r="AH427" s="30"/>
      <c r="AI427" s="30"/>
      <c r="AJ427" s="30"/>
      <c r="AK427" s="30"/>
      <c r="AL427" s="30"/>
      <c r="AM427" s="30"/>
      <c r="AN427" s="30"/>
      <c r="AO427" s="30"/>
      <c r="AP427" s="45"/>
      <c r="AQ427" s="30"/>
      <c r="AR427" s="46"/>
    </row>
    <row r="428" spans="25:44" x14ac:dyDescent="0.2">
      <c r="Y428" s="30"/>
      <c r="Z428" s="30"/>
      <c r="AA428" s="29"/>
      <c r="AB428" s="30"/>
      <c r="AC428" s="29"/>
      <c r="AD428" s="29"/>
      <c r="AE428" s="29"/>
      <c r="AF428" s="29"/>
      <c r="AG428" s="29"/>
      <c r="AH428" s="30"/>
      <c r="AI428" s="30"/>
      <c r="AJ428" s="30"/>
      <c r="AK428" s="30"/>
      <c r="AL428" s="30"/>
      <c r="AM428" s="30"/>
      <c r="AN428" s="30"/>
      <c r="AO428" s="30"/>
      <c r="AP428" s="45"/>
      <c r="AQ428" s="30"/>
      <c r="AR428" s="46"/>
    </row>
    <row r="429" spans="25:44" x14ac:dyDescent="0.2">
      <c r="Y429" s="30"/>
      <c r="Z429" s="30"/>
      <c r="AA429" s="29"/>
      <c r="AB429" s="30"/>
      <c r="AC429" s="29"/>
      <c r="AD429" s="29"/>
      <c r="AE429" s="29"/>
      <c r="AF429" s="29"/>
      <c r="AG429" s="29"/>
      <c r="AH429" s="30"/>
      <c r="AI429" s="30"/>
      <c r="AJ429" s="30"/>
      <c r="AK429" s="30"/>
      <c r="AL429" s="30"/>
      <c r="AM429" s="30"/>
      <c r="AN429" s="30"/>
      <c r="AO429" s="30"/>
      <c r="AP429" s="45"/>
      <c r="AQ429" s="30"/>
      <c r="AR429" s="46"/>
    </row>
    <row r="430" spans="25:44" x14ac:dyDescent="0.2">
      <c r="Y430" s="30"/>
      <c r="Z430" s="30"/>
      <c r="AA430" s="29"/>
      <c r="AB430" s="30"/>
      <c r="AC430" s="29"/>
      <c r="AD430" s="29"/>
      <c r="AE430" s="29"/>
      <c r="AF430" s="29"/>
      <c r="AG430" s="29"/>
      <c r="AH430" s="30"/>
      <c r="AI430" s="30"/>
      <c r="AJ430" s="30"/>
      <c r="AK430" s="30"/>
      <c r="AL430" s="30"/>
      <c r="AM430" s="30"/>
      <c r="AN430" s="30"/>
      <c r="AO430" s="30"/>
      <c r="AP430" s="45"/>
      <c r="AQ430" s="30"/>
      <c r="AR430" s="46"/>
    </row>
    <row r="431" spans="25:44" x14ac:dyDescent="0.2">
      <c r="Y431" s="30"/>
      <c r="Z431" s="30"/>
      <c r="AA431" s="29"/>
      <c r="AB431" s="30"/>
      <c r="AC431" s="29"/>
      <c r="AD431" s="29"/>
      <c r="AE431" s="29"/>
      <c r="AF431" s="29"/>
      <c r="AG431" s="29"/>
      <c r="AH431" s="30"/>
      <c r="AI431" s="30"/>
      <c r="AJ431" s="30"/>
      <c r="AK431" s="30"/>
      <c r="AL431" s="30"/>
      <c r="AM431" s="30"/>
      <c r="AN431" s="30"/>
      <c r="AO431" s="30"/>
      <c r="AP431" s="45"/>
      <c r="AQ431" s="30"/>
      <c r="AR431" s="46"/>
    </row>
    <row r="432" spans="25:44" x14ac:dyDescent="0.2">
      <c r="Y432" s="30"/>
      <c r="Z432" s="30"/>
      <c r="AA432" s="29"/>
      <c r="AB432" s="30"/>
      <c r="AC432" s="29"/>
      <c r="AD432" s="29"/>
      <c r="AE432" s="29"/>
      <c r="AF432" s="29"/>
      <c r="AG432" s="29"/>
      <c r="AH432" s="30"/>
      <c r="AI432" s="30"/>
      <c r="AJ432" s="30"/>
      <c r="AK432" s="30"/>
      <c r="AL432" s="30"/>
      <c r="AM432" s="30"/>
      <c r="AN432" s="30"/>
      <c r="AO432" s="30"/>
      <c r="AP432" s="45"/>
      <c r="AQ432" s="30"/>
      <c r="AR432" s="46"/>
    </row>
    <row r="433" spans="25:44" x14ac:dyDescent="0.2">
      <c r="Y433" s="30"/>
      <c r="Z433" s="30"/>
      <c r="AA433" s="29"/>
      <c r="AB433" s="30"/>
      <c r="AC433" s="29"/>
      <c r="AD433" s="29"/>
      <c r="AE433" s="29"/>
      <c r="AF433" s="29"/>
      <c r="AG433" s="29"/>
      <c r="AH433" s="30"/>
      <c r="AI433" s="30"/>
      <c r="AJ433" s="30"/>
      <c r="AK433" s="30"/>
      <c r="AL433" s="30"/>
      <c r="AM433" s="30"/>
      <c r="AN433" s="30"/>
      <c r="AO433" s="30"/>
      <c r="AP433" s="45"/>
      <c r="AQ433" s="30"/>
      <c r="AR433" s="46"/>
    </row>
    <row r="434" spans="25:44" x14ac:dyDescent="0.2">
      <c r="Y434" s="30"/>
      <c r="Z434" s="30"/>
      <c r="AA434" s="29"/>
      <c r="AB434" s="30"/>
      <c r="AC434" s="29"/>
      <c r="AD434" s="29"/>
      <c r="AE434" s="29"/>
      <c r="AF434" s="29"/>
      <c r="AG434" s="29"/>
      <c r="AH434" s="30"/>
      <c r="AI434" s="30"/>
      <c r="AJ434" s="30"/>
      <c r="AK434" s="30"/>
      <c r="AL434" s="30"/>
      <c r="AM434" s="30"/>
      <c r="AN434" s="30"/>
      <c r="AO434" s="30"/>
      <c r="AP434" s="45"/>
      <c r="AQ434" s="30"/>
      <c r="AR434" s="46"/>
    </row>
    <row r="435" spans="25:44" x14ac:dyDescent="0.2">
      <c r="Y435" s="30"/>
      <c r="Z435" s="30"/>
      <c r="AA435" s="29"/>
      <c r="AB435" s="30"/>
      <c r="AC435" s="29"/>
      <c r="AD435" s="29"/>
      <c r="AE435" s="29"/>
      <c r="AF435" s="29"/>
      <c r="AG435" s="29"/>
      <c r="AH435" s="30"/>
      <c r="AI435" s="30"/>
      <c r="AJ435" s="30"/>
      <c r="AK435" s="30"/>
      <c r="AL435" s="30"/>
      <c r="AM435" s="30"/>
      <c r="AN435" s="30"/>
      <c r="AO435" s="30"/>
      <c r="AP435" s="45"/>
      <c r="AQ435" s="30"/>
      <c r="AR435" s="46"/>
    </row>
    <row r="436" spans="25:44" x14ac:dyDescent="0.2">
      <c r="Y436" s="30"/>
      <c r="Z436" s="30"/>
      <c r="AA436" s="29"/>
      <c r="AB436" s="30"/>
      <c r="AC436" s="29"/>
      <c r="AD436" s="29"/>
      <c r="AE436" s="29"/>
      <c r="AF436" s="29"/>
      <c r="AG436" s="29"/>
      <c r="AH436" s="30"/>
      <c r="AI436" s="30"/>
      <c r="AJ436" s="30"/>
      <c r="AK436" s="30"/>
      <c r="AL436" s="30"/>
      <c r="AM436" s="30"/>
      <c r="AN436" s="30"/>
      <c r="AO436" s="30"/>
      <c r="AP436" s="45"/>
      <c r="AQ436" s="30"/>
      <c r="AR436" s="46"/>
    </row>
    <row r="437" spans="25:44" x14ac:dyDescent="0.2">
      <c r="Y437" s="30"/>
      <c r="Z437" s="30"/>
      <c r="AA437" s="29"/>
      <c r="AB437" s="30"/>
      <c r="AC437" s="29"/>
      <c r="AD437" s="29"/>
      <c r="AE437" s="29"/>
      <c r="AF437" s="29"/>
      <c r="AG437" s="29"/>
      <c r="AH437" s="30"/>
      <c r="AI437" s="30"/>
      <c r="AJ437" s="30"/>
      <c r="AK437" s="30"/>
      <c r="AL437" s="30"/>
      <c r="AM437" s="30"/>
      <c r="AN437" s="30"/>
      <c r="AO437" s="30"/>
      <c r="AP437" s="45"/>
      <c r="AQ437" s="30"/>
      <c r="AR437" s="46"/>
    </row>
    <row r="438" spans="25:44" x14ac:dyDescent="0.2">
      <c r="Y438" s="30"/>
      <c r="Z438" s="30"/>
      <c r="AA438" s="29"/>
      <c r="AB438" s="30"/>
      <c r="AC438" s="29"/>
      <c r="AD438" s="29"/>
      <c r="AE438" s="29"/>
      <c r="AF438" s="29"/>
      <c r="AG438" s="29"/>
      <c r="AH438" s="30"/>
      <c r="AI438" s="30"/>
      <c r="AJ438" s="30"/>
      <c r="AK438" s="30"/>
      <c r="AL438" s="30"/>
      <c r="AM438" s="30"/>
      <c r="AN438" s="30"/>
      <c r="AO438" s="30"/>
      <c r="AP438" s="45"/>
      <c r="AQ438" s="30"/>
      <c r="AR438" s="46"/>
    </row>
    <row r="439" spans="25:44" x14ac:dyDescent="0.2">
      <c r="Y439" s="30"/>
      <c r="Z439" s="30"/>
      <c r="AA439" s="29"/>
      <c r="AB439" s="30"/>
      <c r="AC439" s="29"/>
      <c r="AD439" s="29"/>
      <c r="AE439" s="29"/>
      <c r="AF439" s="29"/>
      <c r="AG439" s="29"/>
      <c r="AH439" s="30"/>
      <c r="AI439" s="30"/>
      <c r="AJ439" s="30"/>
      <c r="AK439" s="30"/>
      <c r="AL439" s="30"/>
      <c r="AM439" s="30"/>
      <c r="AN439" s="30"/>
      <c r="AO439" s="30"/>
      <c r="AP439" s="45"/>
      <c r="AQ439" s="30"/>
      <c r="AR439" s="46"/>
    </row>
    <row r="440" spans="25:44" x14ac:dyDescent="0.2">
      <c r="Y440" s="30"/>
      <c r="Z440" s="30"/>
      <c r="AA440" s="29"/>
      <c r="AB440" s="30"/>
      <c r="AC440" s="29"/>
      <c r="AD440" s="29"/>
      <c r="AE440" s="29"/>
      <c r="AF440" s="29"/>
      <c r="AG440" s="29"/>
      <c r="AH440" s="30"/>
      <c r="AI440" s="30"/>
      <c r="AJ440" s="30"/>
      <c r="AK440" s="30"/>
      <c r="AL440" s="30"/>
      <c r="AM440" s="30"/>
      <c r="AN440" s="30"/>
      <c r="AO440" s="30"/>
      <c r="AP440" s="45"/>
      <c r="AQ440" s="30"/>
      <c r="AR440" s="46"/>
    </row>
    <row r="441" spans="25:44" x14ac:dyDescent="0.2">
      <c r="Y441" s="30"/>
      <c r="Z441" s="30"/>
      <c r="AA441" s="29"/>
      <c r="AB441" s="30"/>
      <c r="AC441" s="29"/>
      <c r="AD441" s="29"/>
      <c r="AE441" s="29"/>
      <c r="AF441" s="29"/>
      <c r="AG441" s="29"/>
      <c r="AH441" s="30"/>
      <c r="AI441" s="30"/>
      <c r="AJ441" s="30"/>
      <c r="AK441" s="30"/>
      <c r="AL441" s="30"/>
      <c r="AM441" s="30"/>
      <c r="AN441" s="30"/>
      <c r="AO441" s="30"/>
      <c r="AP441" s="45"/>
      <c r="AQ441" s="30"/>
      <c r="AR441" s="46"/>
    </row>
    <row r="442" spans="25:44" x14ac:dyDescent="0.2">
      <c r="Y442" s="30"/>
      <c r="Z442" s="30"/>
      <c r="AA442" s="29"/>
      <c r="AB442" s="30"/>
      <c r="AC442" s="29"/>
      <c r="AD442" s="29"/>
      <c r="AE442" s="29"/>
      <c r="AF442" s="29"/>
      <c r="AG442" s="29"/>
      <c r="AH442" s="30"/>
      <c r="AI442" s="30"/>
      <c r="AJ442" s="30"/>
      <c r="AK442" s="30"/>
      <c r="AL442" s="30"/>
      <c r="AM442" s="30"/>
      <c r="AN442" s="30"/>
      <c r="AO442" s="30"/>
      <c r="AP442" s="45"/>
      <c r="AQ442" s="30"/>
      <c r="AR442" s="46"/>
    </row>
    <row r="443" spans="25:44" x14ac:dyDescent="0.2">
      <c r="Y443" s="30"/>
      <c r="Z443" s="30"/>
      <c r="AA443" s="29"/>
      <c r="AB443" s="30"/>
      <c r="AC443" s="29"/>
      <c r="AD443" s="29"/>
      <c r="AE443" s="29"/>
      <c r="AF443" s="29"/>
      <c r="AG443" s="29"/>
      <c r="AH443" s="30"/>
      <c r="AI443" s="30"/>
      <c r="AJ443" s="30"/>
      <c r="AK443" s="30"/>
      <c r="AL443" s="30"/>
      <c r="AM443" s="30"/>
      <c r="AN443" s="30"/>
      <c r="AO443" s="30"/>
      <c r="AP443" s="45"/>
      <c r="AQ443" s="30"/>
      <c r="AR443" s="46"/>
    </row>
    <row r="444" spans="25:44" x14ac:dyDescent="0.2">
      <c r="Y444" s="30"/>
      <c r="Z444" s="30"/>
      <c r="AA444" s="29"/>
      <c r="AB444" s="30"/>
      <c r="AC444" s="29"/>
      <c r="AD444" s="29"/>
      <c r="AE444" s="29"/>
      <c r="AF444" s="29"/>
      <c r="AG444" s="29"/>
      <c r="AH444" s="30"/>
      <c r="AI444" s="30"/>
      <c r="AJ444" s="30"/>
      <c r="AK444" s="30"/>
      <c r="AL444" s="30"/>
      <c r="AM444" s="30"/>
      <c r="AN444" s="30"/>
      <c r="AO444" s="30"/>
      <c r="AP444" s="45"/>
      <c r="AQ444" s="30"/>
      <c r="AR444" s="46"/>
    </row>
    <row r="445" spans="25:44" x14ac:dyDescent="0.2">
      <c r="Y445" s="30"/>
      <c r="Z445" s="30"/>
      <c r="AA445" s="29"/>
      <c r="AB445" s="30"/>
      <c r="AC445" s="29"/>
      <c r="AD445" s="29"/>
      <c r="AE445" s="29"/>
      <c r="AF445" s="29"/>
      <c r="AG445" s="29"/>
      <c r="AH445" s="30"/>
      <c r="AI445" s="30"/>
      <c r="AJ445" s="30"/>
      <c r="AK445" s="30"/>
      <c r="AL445" s="30"/>
      <c r="AM445" s="30"/>
      <c r="AN445" s="30"/>
      <c r="AO445" s="30"/>
      <c r="AP445" s="45"/>
      <c r="AQ445" s="30"/>
      <c r="AR445" s="46"/>
    </row>
    <row r="446" spans="25:44" x14ac:dyDescent="0.2">
      <c r="Y446" s="30"/>
      <c r="Z446" s="30"/>
      <c r="AA446" s="29"/>
      <c r="AB446" s="30"/>
      <c r="AC446" s="29"/>
      <c r="AD446" s="29"/>
      <c r="AE446" s="29"/>
      <c r="AF446" s="29"/>
      <c r="AG446" s="29"/>
      <c r="AH446" s="30"/>
      <c r="AI446" s="30"/>
      <c r="AJ446" s="30"/>
      <c r="AK446" s="30"/>
      <c r="AL446" s="30"/>
      <c r="AM446" s="30"/>
      <c r="AN446" s="30"/>
      <c r="AO446" s="30"/>
      <c r="AP446" s="45"/>
      <c r="AQ446" s="30"/>
      <c r="AR446" s="46"/>
    </row>
    <row r="447" spans="25:44" x14ac:dyDescent="0.2">
      <c r="Y447" s="30"/>
      <c r="Z447" s="30"/>
      <c r="AA447" s="29"/>
      <c r="AB447" s="30"/>
      <c r="AC447" s="29"/>
      <c r="AD447" s="29"/>
      <c r="AE447" s="29"/>
      <c r="AF447" s="29"/>
      <c r="AG447" s="29"/>
      <c r="AH447" s="30"/>
      <c r="AI447" s="30"/>
      <c r="AJ447" s="30"/>
      <c r="AK447" s="30"/>
      <c r="AL447" s="30"/>
      <c r="AM447" s="30"/>
      <c r="AN447" s="30"/>
      <c r="AO447" s="30"/>
      <c r="AP447" s="45"/>
      <c r="AQ447" s="30"/>
      <c r="AR447" s="46"/>
    </row>
    <row r="448" spans="25:44" x14ac:dyDescent="0.2">
      <c r="Y448" s="30"/>
      <c r="Z448" s="30"/>
      <c r="AA448" s="29"/>
      <c r="AB448" s="30"/>
      <c r="AC448" s="29"/>
      <c r="AD448" s="29"/>
      <c r="AE448" s="29"/>
      <c r="AF448" s="29"/>
      <c r="AG448" s="29"/>
      <c r="AH448" s="30"/>
      <c r="AI448" s="30"/>
      <c r="AJ448" s="30"/>
      <c r="AK448" s="30"/>
      <c r="AL448" s="30"/>
      <c r="AM448" s="30"/>
      <c r="AN448" s="30"/>
      <c r="AO448" s="30"/>
      <c r="AP448" s="45"/>
      <c r="AQ448" s="30"/>
      <c r="AR448" s="46"/>
    </row>
    <row r="449" spans="25:44" x14ac:dyDescent="0.2">
      <c r="Y449" s="30"/>
      <c r="Z449" s="30"/>
      <c r="AA449" s="29"/>
      <c r="AB449" s="30"/>
      <c r="AC449" s="29"/>
      <c r="AD449" s="29"/>
      <c r="AE449" s="29"/>
      <c r="AF449" s="29"/>
      <c r="AG449" s="29"/>
      <c r="AH449" s="30"/>
      <c r="AI449" s="30"/>
      <c r="AJ449" s="30"/>
      <c r="AK449" s="30"/>
      <c r="AL449" s="30"/>
      <c r="AM449" s="30"/>
      <c r="AN449" s="30"/>
      <c r="AO449" s="30"/>
      <c r="AP449" s="45"/>
      <c r="AQ449" s="30"/>
      <c r="AR449" s="46"/>
    </row>
    <row r="450" spans="25:44" x14ac:dyDescent="0.2">
      <c r="Y450" s="30"/>
      <c r="Z450" s="30"/>
      <c r="AA450" s="29"/>
      <c r="AB450" s="30"/>
      <c r="AC450" s="29"/>
      <c r="AD450" s="29"/>
      <c r="AE450" s="29"/>
      <c r="AF450" s="29"/>
      <c r="AG450" s="29"/>
      <c r="AH450" s="30"/>
      <c r="AI450" s="30"/>
      <c r="AJ450" s="30"/>
      <c r="AK450" s="30"/>
      <c r="AL450" s="30"/>
      <c r="AM450" s="30"/>
      <c r="AN450" s="30"/>
      <c r="AO450" s="30"/>
      <c r="AP450" s="45"/>
      <c r="AQ450" s="30"/>
      <c r="AR450" s="46"/>
    </row>
    <row r="451" spans="25:44" x14ac:dyDescent="0.2">
      <c r="Y451" s="30"/>
      <c r="Z451" s="30"/>
      <c r="AA451" s="29"/>
      <c r="AB451" s="30"/>
      <c r="AC451" s="29"/>
      <c r="AD451" s="29"/>
      <c r="AE451" s="29"/>
      <c r="AF451" s="29"/>
      <c r="AG451" s="29"/>
      <c r="AH451" s="30"/>
      <c r="AI451" s="30"/>
      <c r="AJ451" s="30"/>
      <c r="AK451" s="30"/>
      <c r="AL451" s="30"/>
      <c r="AM451" s="30"/>
      <c r="AN451" s="30"/>
      <c r="AO451" s="30"/>
      <c r="AP451" s="45"/>
      <c r="AQ451" s="30"/>
      <c r="AR451" s="46"/>
    </row>
    <row r="452" spans="25:44" x14ac:dyDescent="0.2">
      <c r="Y452" s="30"/>
      <c r="Z452" s="30"/>
      <c r="AA452" s="29"/>
      <c r="AB452" s="30"/>
      <c r="AC452" s="29"/>
      <c r="AD452" s="29"/>
      <c r="AE452" s="29"/>
      <c r="AF452" s="29"/>
      <c r="AG452" s="29"/>
      <c r="AH452" s="30"/>
      <c r="AI452" s="30"/>
      <c r="AJ452" s="30"/>
      <c r="AK452" s="30"/>
      <c r="AL452" s="30"/>
      <c r="AM452" s="30"/>
      <c r="AN452" s="30"/>
      <c r="AO452" s="30"/>
      <c r="AP452" s="45"/>
      <c r="AQ452" s="30"/>
      <c r="AR452" s="46"/>
    </row>
    <row r="453" spans="25:44" x14ac:dyDescent="0.2">
      <c r="Y453" s="30"/>
      <c r="Z453" s="30"/>
      <c r="AA453" s="29"/>
      <c r="AB453" s="30"/>
      <c r="AC453" s="29"/>
      <c r="AD453" s="29"/>
      <c r="AE453" s="29"/>
      <c r="AF453" s="29"/>
      <c r="AG453" s="29"/>
      <c r="AH453" s="30"/>
      <c r="AI453" s="30"/>
      <c r="AJ453" s="30"/>
      <c r="AK453" s="30"/>
      <c r="AL453" s="30"/>
      <c r="AM453" s="30"/>
      <c r="AN453" s="30"/>
      <c r="AO453" s="30"/>
      <c r="AP453" s="45"/>
      <c r="AQ453" s="30"/>
      <c r="AR453" s="46"/>
    </row>
    <row r="454" spans="25:44" x14ac:dyDescent="0.2">
      <c r="Y454" s="30"/>
      <c r="Z454" s="30"/>
      <c r="AA454" s="29"/>
      <c r="AB454" s="30"/>
      <c r="AC454" s="29"/>
      <c r="AD454" s="29"/>
      <c r="AE454" s="29"/>
      <c r="AF454" s="29"/>
      <c r="AG454" s="29"/>
      <c r="AH454" s="30"/>
      <c r="AI454" s="30"/>
      <c r="AJ454" s="30"/>
      <c r="AK454" s="30"/>
      <c r="AL454" s="30"/>
      <c r="AM454" s="30"/>
      <c r="AN454" s="30"/>
      <c r="AO454" s="30"/>
      <c r="AP454" s="45"/>
      <c r="AQ454" s="30"/>
      <c r="AR454" s="46"/>
    </row>
    <row r="455" spans="25:44" x14ac:dyDescent="0.2">
      <c r="Y455" s="30"/>
      <c r="Z455" s="30"/>
      <c r="AA455" s="29"/>
      <c r="AB455" s="30"/>
      <c r="AC455" s="29"/>
      <c r="AD455" s="29"/>
      <c r="AE455" s="29"/>
      <c r="AF455" s="29"/>
      <c r="AG455" s="29"/>
      <c r="AH455" s="30"/>
      <c r="AI455" s="30"/>
      <c r="AJ455" s="30"/>
      <c r="AK455" s="30"/>
      <c r="AL455" s="30"/>
      <c r="AM455" s="30"/>
      <c r="AN455" s="30"/>
      <c r="AO455" s="30"/>
      <c r="AP455" s="45"/>
      <c r="AQ455" s="30"/>
      <c r="AR455" s="46"/>
    </row>
    <row r="456" spans="25:44" x14ac:dyDescent="0.2">
      <c r="Y456" s="30"/>
      <c r="Z456" s="30"/>
      <c r="AA456" s="29"/>
      <c r="AB456" s="30"/>
      <c r="AC456" s="29"/>
      <c r="AD456" s="29"/>
      <c r="AE456" s="29"/>
      <c r="AF456" s="29"/>
      <c r="AG456" s="29"/>
      <c r="AH456" s="30"/>
      <c r="AI456" s="30"/>
      <c r="AJ456" s="30"/>
      <c r="AK456" s="30"/>
      <c r="AL456" s="30"/>
      <c r="AM456" s="30"/>
      <c r="AN456" s="30"/>
      <c r="AO456" s="30"/>
      <c r="AP456" s="45"/>
      <c r="AQ456" s="30"/>
      <c r="AR456" s="46"/>
    </row>
    <row r="457" spans="25:44" x14ac:dyDescent="0.2">
      <c r="Y457" s="30"/>
      <c r="Z457" s="30"/>
      <c r="AA457" s="29"/>
      <c r="AB457" s="30"/>
      <c r="AC457" s="29"/>
      <c r="AD457" s="29"/>
      <c r="AE457" s="29"/>
      <c r="AF457" s="29"/>
      <c r="AG457" s="29"/>
      <c r="AH457" s="30"/>
      <c r="AI457" s="30"/>
      <c r="AJ457" s="30"/>
      <c r="AK457" s="30"/>
      <c r="AL457" s="30"/>
      <c r="AM457" s="30"/>
      <c r="AN457" s="30"/>
      <c r="AO457" s="30"/>
      <c r="AP457" s="45"/>
      <c r="AQ457" s="30"/>
      <c r="AR457" s="46"/>
    </row>
    <row r="458" spans="25:44" x14ac:dyDescent="0.2">
      <c r="Y458" s="30"/>
      <c r="Z458" s="30"/>
      <c r="AA458" s="29"/>
      <c r="AB458" s="30"/>
      <c r="AC458" s="29"/>
      <c r="AD458" s="29"/>
      <c r="AE458" s="29"/>
      <c r="AF458" s="29"/>
      <c r="AG458" s="29"/>
      <c r="AH458" s="30"/>
      <c r="AI458" s="30"/>
      <c r="AJ458" s="30"/>
      <c r="AK458" s="30"/>
      <c r="AL458" s="30"/>
      <c r="AM458" s="30"/>
      <c r="AN458" s="30"/>
      <c r="AO458" s="30"/>
      <c r="AP458" s="45"/>
      <c r="AQ458" s="30"/>
      <c r="AR458" s="46"/>
    </row>
    <row r="459" spans="25:44" x14ac:dyDescent="0.2">
      <c r="Y459" s="30"/>
      <c r="Z459" s="30"/>
      <c r="AA459" s="29"/>
      <c r="AB459" s="30"/>
      <c r="AC459" s="29"/>
      <c r="AD459" s="29"/>
      <c r="AE459" s="29"/>
      <c r="AF459" s="29"/>
      <c r="AG459" s="29"/>
      <c r="AH459" s="30"/>
      <c r="AI459" s="30"/>
      <c r="AJ459" s="30"/>
      <c r="AK459" s="30"/>
      <c r="AL459" s="30"/>
      <c r="AM459" s="30"/>
      <c r="AN459" s="30"/>
      <c r="AO459" s="30"/>
      <c r="AP459" s="45"/>
      <c r="AQ459" s="30"/>
      <c r="AR459" s="46"/>
    </row>
    <row r="460" spans="25:44" x14ac:dyDescent="0.2">
      <c r="Y460" s="30"/>
      <c r="Z460" s="30"/>
      <c r="AA460" s="29"/>
      <c r="AB460" s="30"/>
      <c r="AC460" s="29"/>
      <c r="AD460" s="29"/>
      <c r="AE460" s="29"/>
      <c r="AF460" s="29"/>
      <c r="AG460" s="29"/>
      <c r="AH460" s="30"/>
      <c r="AI460" s="30"/>
      <c r="AJ460" s="30"/>
      <c r="AK460" s="30"/>
      <c r="AL460" s="30"/>
      <c r="AM460" s="30"/>
      <c r="AN460" s="30"/>
      <c r="AO460" s="30"/>
      <c r="AP460" s="45"/>
      <c r="AQ460" s="30"/>
      <c r="AR460" s="46"/>
    </row>
    <row r="461" spans="25:44" x14ac:dyDescent="0.2">
      <c r="Y461" s="30"/>
      <c r="Z461" s="30"/>
      <c r="AA461" s="29"/>
      <c r="AB461" s="30"/>
      <c r="AC461" s="29"/>
      <c r="AD461" s="29"/>
      <c r="AE461" s="29"/>
      <c r="AF461" s="29"/>
      <c r="AG461" s="29"/>
      <c r="AH461" s="30"/>
      <c r="AI461" s="30"/>
      <c r="AJ461" s="30"/>
      <c r="AK461" s="30"/>
      <c r="AL461" s="30"/>
      <c r="AM461" s="30"/>
      <c r="AN461" s="30"/>
      <c r="AO461" s="30"/>
      <c r="AP461" s="45"/>
      <c r="AQ461" s="30"/>
      <c r="AR461" s="46"/>
    </row>
    <row r="462" spans="25:44" x14ac:dyDescent="0.2">
      <c r="Y462" s="30"/>
      <c r="Z462" s="30"/>
      <c r="AA462" s="29"/>
      <c r="AB462" s="30"/>
      <c r="AC462" s="29"/>
      <c r="AD462" s="29"/>
      <c r="AE462" s="29"/>
      <c r="AF462" s="29"/>
      <c r="AG462" s="29"/>
      <c r="AH462" s="30"/>
      <c r="AI462" s="30"/>
      <c r="AJ462" s="30"/>
      <c r="AK462" s="30"/>
      <c r="AL462" s="30"/>
      <c r="AM462" s="30"/>
      <c r="AN462" s="30"/>
      <c r="AO462" s="30"/>
      <c r="AP462" s="45"/>
      <c r="AQ462" s="30"/>
      <c r="AR462" s="46"/>
    </row>
    <row r="463" spans="25:44" x14ac:dyDescent="0.2">
      <c r="Y463" s="30"/>
      <c r="Z463" s="30"/>
      <c r="AA463" s="29"/>
      <c r="AB463" s="30"/>
      <c r="AC463" s="29"/>
      <c r="AD463" s="29"/>
      <c r="AE463" s="29"/>
      <c r="AF463" s="29"/>
      <c r="AG463" s="29"/>
      <c r="AH463" s="30"/>
      <c r="AI463" s="30"/>
      <c r="AJ463" s="30"/>
      <c r="AK463" s="30"/>
      <c r="AL463" s="30"/>
      <c r="AM463" s="30"/>
      <c r="AN463" s="30"/>
      <c r="AO463" s="30"/>
      <c r="AP463" s="45"/>
      <c r="AQ463" s="30"/>
      <c r="AR463" s="46"/>
    </row>
    <row r="464" spans="25:44" x14ac:dyDescent="0.2">
      <c r="Y464" s="30"/>
      <c r="Z464" s="30"/>
      <c r="AA464" s="29"/>
      <c r="AB464" s="30"/>
      <c r="AC464" s="29"/>
      <c r="AD464" s="29"/>
      <c r="AE464" s="29"/>
      <c r="AF464" s="29"/>
      <c r="AG464" s="29"/>
      <c r="AH464" s="30"/>
      <c r="AI464" s="30"/>
      <c r="AJ464" s="30"/>
      <c r="AK464" s="30"/>
      <c r="AL464" s="30"/>
      <c r="AM464" s="30"/>
      <c r="AN464" s="30"/>
      <c r="AO464" s="30"/>
      <c r="AP464" s="45"/>
      <c r="AQ464" s="30"/>
      <c r="AR464" s="46"/>
    </row>
    <row r="465" spans="25:44" x14ac:dyDescent="0.2">
      <c r="Y465" s="30"/>
      <c r="Z465" s="30"/>
      <c r="AA465" s="29"/>
      <c r="AB465" s="30"/>
      <c r="AC465" s="29"/>
      <c r="AD465" s="29"/>
      <c r="AE465" s="29"/>
      <c r="AF465" s="29"/>
      <c r="AG465" s="29"/>
      <c r="AH465" s="30"/>
      <c r="AI465" s="30"/>
      <c r="AJ465" s="30"/>
      <c r="AK465" s="30"/>
      <c r="AL465" s="30"/>
      <c r="AM465" s="30"/>
      <c r="AN465" s="30"/>
      <c r="AO465" s="30"/>
      <c r="AP465" s="45"/>
      <c r="AQ465" s="30"/>
      <c r="AR465" s="46"/>
    </row>
    <row r="466" spans="25:44" x14ac:dyDescent="0.2">
      <c r="Y466" s="30"/>
      <c r="Z466" s="30"/>
      <c r="AA466" s="29"/>
      <c r="AB466" s="30"/>
      <c r="AC466" s="29"/>
      <c r="AD466" s="29"/>
      <c r="AE466" s="29"/>
      <c r="AF466" s="29"/>
      <c r="AG466" s="29"/>
      <c r="AH466" s="30"/>
      <c r="AI466" s="30"/>
      <c r="AJ466" s="30"/>
      <c r="AK466" s="30"/>
      <c r="AL466" s="30"/>
      <c r="AM466" s="30"/>
      <c r="AN466" s="30"/>
      <c r="AO466" s="30"/>
      <c r="AP466" s="45"/>
      <c r="AQ466" s="30"/>
      <c r="AR466" s="46"/>
    </row>
    <row r="467" spans="25:44" x14ac:dyDescent="0.2">
      <c r="Y467" s="30"/>
      <c r="Z467" s="30"/>
      <c r="AA467" s="29"/>
      <c r="AB467" s="30"/>
      <c r="AC467" s="29"/>
      <c r="AD467" s="29"/>
      <c r="AE467" s="29"/>
      <c r="AF467" s="29"/>
      <c r="AG467" s="29"/>
      <c r="AH467" s="30"/>
      <c r="AI467" s="30"/>
      <c r="AJ467" s="30"/>
      <c r="AK467" s="30"/>
      <c r="AL467" s="30"/>
      <c r="AM467" s="30"/>
      <c r="AN467" s="30"/>
      <c r="AO467" s="30"/>
      <c r="AP467" s="45"/>
      <c r="AQ467" s="30"/>
      <c r="AR467" s="46"/>
    </row>
    <row r="468" spans="25:44" x14ac:dyDescent="0.2">
      <c r="Y468" s="30"/>
      <c r="Z468" s="30"/>
      <c r="AA468" s="29"/>
      <c r="AB468" s="30"/>
      <c r="AC468" s="29"/>
      <c r="AD468" s="29"/>
      <c r="AE468" s="29"/>
      <c r="AF468" s="29"/>
      <c r="AG468" s="29"/>
      <c r="AH468" s="30"/>
      <c r="AI468" s="30"/>
      <c r="AJ468" s="30"/>
      <c r="AK468" s="30"/>
      <c r="AL468" s="30"/>
      <c r="AM468" s="30"/>
      <c r="AN468" s="30"/>
      <c r="AO468" s="30"/>
      <c r="AP468" s="45"/>
      <c r="AQ468" s="30"/>
      <c r="AR468" s="46"/>
    </row>
    <row r="469" spans="25:44" x14ac:dyDescent="0.2">
      <c r="Y469" s="30"/>
      <c r="Z469" s="30"/>
      <c r="AA469" s="29"/>
      <c r="AB469" s="30"/>
      <c r="AC469" s="29"/>
      <c r="AD469" s="29"/>
      <c r="AE469" s="29"/>
      <c r="AF469" s="29"/>
      <c r="AG469" s="29"/>
      <c r="AH469" s="30"/>
      <c r="AI469" s="30"/>
      <c r="AJ469" s="30"/>
      <c r="AK469" s="30"/>
      <c r="AL469" s="30"/>
      <c r="AM469" s="30"/>
      <c r="AN469" s="30"/>
      <c r="AO469" s="30"/>
      <c r="AP469" s="45"/>
      <c r="AQ469" s="30"/>
      <c r="AR469" s="46"/>
    </row>
    <row r="470" spans="25:44" x14ac:dyDescent="0.2">
      <c r="Y470" s="30"/>
      <c r="Z470" s="30"/>
      <c r="AA470" s="29"/>
      <c r="AB470" s="30"/>
      <c r="AC470" s="29"/>
      <c r="AD470" s="29"/>
      <c r="AE470" s="29"/>
      <c r="AF470" s="29"/>
      <c r="AG470" s="29"/>
      <c r="AH470" s="30"/>
      <c r="AI470" s="30"/>
      <c r="AJ470" s="30"/>
      <c r="AK470" s="30"/>
      <c r="AL470" s="30"/>
      <c r="AM470" s="30"/>
      <c r="AN470" s="30"/>
      <c r="AO470" s="30"/>
      <c r="AP470" s="45"/>
      <c r="AQ470" s="30"/>
      <c r="AR470" s="46"/>
    </row>
    <row r="471" spans="25:44" x14ac:dyDescent="0.2">
      <c r="Y471" s="30"/>
      <c r="Z471" s="30"/>
      <c r="AA471" s="29"/>
      <c r="AB471" s="30"/>
      <c r="AC471" s="29"/>
      <c r="AD471" s="29"/>
      <c r="AE471" s="29"/>
      <c r="AF471" s="29"/>
      <c r="AG471" s="29"/>
      <c r="AH471" s="30"/>
      <c r="AI471" s="30"/>
      <c r="AJ471" s="30"/>
      <c r="AK471" s="30"/>
      <c r="AL471" s="30"/>
      <c r="AM471" s="30"/>
      <c r="AN471" s="30"/>
      <c r="AO471" s="30"/>
      <c r="AP471" s="45"/>
      <c r="AQ471" s="30"/>
      <c r="AR471" s="46"/>
    </row>
    <row r="472" spans="25:44" x14ac:dyDescent="0.2">
      <c r="Y472" s="30"/>
      <c r="Z472" s="30"/>
      <c r="AA472" s="29"/>
      <c r="AB472" s="30"/>
      <c r="AC472" s="29"/>
      <c r="AD472" s="29"/>
      <c r="AE472" s="29"/>
      <c r="AF472" s="29"/>
      <c r="AG472" s="29"/>
      <c r="AH472" s="30"/>
      <c r="AI472" s="30"/>
      <c r="AJ472" s="30"/>
      <c r="AK472" s="30"/>
      <c r="AL472" s="30"/>
      <c r="AM472" s="30"/>
      <c r="AN472" s="30"/>
      <c r="AO472" s="30"/>
      <c r="AP472" s="45"/>
      <c r="AQ472" s="30"/>
      <c r="AR472" s="46"/>
    </row>
    <row r="473" spans="25:44" x14ac:dyDescent="0.2">
      <c r="Y473" s="30"/>
      <c r="Z473" s="30"/>
      <c r="AA473" s="29"/>
      <c r="AB473" s="30"/>
      <c r="AC473" s="29"/>
      <c r="AD473" s="29"/>
      <c r="AE473" s="29"/>
      <c r="AF473" s="29"/>
      <c r="AG473" s="29"/>
      <c r="AH473" s="30"/>
      <c r="AI473" s="30"/>
      <c r="AJ473" s="30"/>
      <c r="AK473" s="30"/>
      <c r="AL473" s="30"/>
      <c r="AM473" s="30"/>
      <c r="AN473" s="30"/>
      <c r="AO473" s="30"/>
      <c r="AP473" s="45"/>
      <c r="AQ473" s="30"/>
      <c r="AR473" s="46"/>
    </row>
    <row r="474" spans="25:44" x14ac:dyDescent="0.2">
      <c r="Y474" s="30"/>
      <c r="Z474" s="30"/>
      <c r="AA474" s="29"/>
      <c r="AB474" s="30"/>
      <c r="AC474" s="29"/>
      <c r="AD474" s="29"/>
      <c r="AE474" s="29"/>
      <c r="AF474" s="29"/>
      <c r="AG474" s="29"/>
      <c r="AH474" s="30"/>
      <c r="AI474" s="30"/>
      <c r="AJ474" s="30"/>
      <c r="AK474" s="30"/>
      <c r="AL474" s="30"/>
      <c r="AM474" s="30"/>
      <c r="AN474" s="30"/>
      <c r="AO474" s="30"/>
      <c r="AP474" s="45"/>
      <c r="AQ474" s="30"/>
      <c r="AR474" s="46"/>
    </row>
    <row r="475" spans="25:44" x14ac:dyDescent="0.2">
      <c r="Y475" s="30"/>
      <c r="Z475" s="30"/>
      <c r="AA475" s="29"/>
      <c r="AB475" s="30"/>
      <c r="AC475" s="29"/>
      <c r="AD475" s="29"/>
      <c r="AE475" s="29"/>
      <c r="AF475" s="29"/>
      <c r="AG475" s="29"/>
      <c r="AH475" s="30"/>
      <c r="AI475" s="30"/>
      <c r="AJ475" s="30"/>
      <c r="AK475" s="30"/>
      <c r="AL475" s="30"/>
      <c r="AM475" s="30"/>
      <c r="AN475" s="30"/>
      <c r="AO475" s="30"/>
      <c r="AP475" s="45"/>
      <c r="AQ475" s="30"/>
      <c r="AR475" s="46"/>
    </row>
    <row r="476" spans="25:44" x14ac:dyDescent="0.2">
      <c r="Y476" s="30"/>
      <c r="Z476" s="30"/>
      <c r="AA476" s="29"/>
      <c r="AB476" s="30"/>
      <c r="AC476" s="29"/>
      <c r="AD476" s="29"/>
      <c r="AE476" s="29"/>
      <c r="AF476" s="29"/>
      <c r="AG476" s="29"/>
      <c r="AH476" s="30"/>
      <c r="AI476" s="30"/>
      <c r="AJ476" s="30"/>
      <c r="AK476" s="30"/>
      <c r="AL476" s="30"/>
      <c r="AM476" s="30"/>
      <c r="AN476" s="30"/>
      <c r="AO476" s="30"/>
      <c r="AP476" s="45"/>
      <c r="AQ476" s="30"/>
      <c r="AR476" s="46"/>
    </row>
    <row r="477" spans="25:44" x14ac:dyDescent="0.2">
      <c r="Y477" s="30"/>
      <c r="Z477" s="30"/>
      <c r="AA477" s="29"/>
      <c r="AB477" s="30"/>
      <c r="AC477" s="29"/>
      <c r="AD477" s="29"/>
      <c r="AE477" s="29"/>
      <c r="AF477" s="29"/>
      <c r="AG477" s="29"/>
      <c r="AH477" s="30"/>
      <c r="AI477" s="30"/>
      <c r="AJ477" s="30"/>
      <c r="AK477" s="30"/>
      <c r="AL477" s="30"/>
      <c r="AM477" s="30"/>
      <c r="AN477" s="30"/>
      <c r="AO477" s="30"/>
      <c r="AP477" s="45"/>
      <c r="AQ477" s="30"/>
      <c r="AR477" s="46"/>
    </row>
    <row r="478" spans="25:44" x14ac:dyDescent="0.2">
      <c r="Y478" s="30"/>
      <c r="Z478" s="30"/>
      <c r="AA478" s="29"/>
      <c r="AB478" s="30"/>
      <c r="AC478" s="29"/>
      <c r="AD478" s="29"/>
      <c r="AE478" s="29"/>
      <c r="AF478" s="29"/>
      <c r="AG478" s="29"/>
      <c r="AH478" s="30"/>
      <c r="AI478" s="30"/>
      <c r="AJ478" s="30"/>
      <c r="AK478" s="30"/>
      <c r="AL478" s="30"/>
      <c r="AM478" s="30"/>
      <c r="AN478" s="30"/>
      <c r="AO478" s="30"/>
      <c r="AP478" s="45"/>
      <c r="AQ478" s="30"/>
      <c r="AR478" s="46"/>
    </row>
    <row r="479" spans="25:44" x14ac:dyDescent="0.2">
      <c r="Y479" s="30"/>
      <c r="Z479" s="30"/>
      <c r="AA479" s="29"/>
      <c r="AB479" s="30"/>
      <c r="AC479" s="29"/>
      <c r="AD479" s="29"/>
      <c r="AE479" s="29"/>
      <c r="AF479" s="29"/>
      <c r="AG479" s="29"/>
      <c r="AH479" s="30"/>
      <c r="AI479" s="30"/>
      <c r="AJ479" s="30"/>
      <c r="AK479" s="30"/>
      <c r="AL479" s="30"/>
      <c r="AM479" s="30"/>
      <c r="AN479" s="30"/>
      <c r="AO479" s="30"/>
      <c r="AP479" s="45"/>
      <c r="AQ479" s="30"/>
      <c r="AR479" s="46"/>
    </row>
    <row r="480" spans="25:44" x14ac:dyDescent="0.2">
      <c r="Y480" s="30"/>
      <c r="Z480" s="30"/>
      <c r="AA480" s="29"/>
      <c r="AB480" s="30"/>
      <c r="AC480" s="29"/>
      <c r="AD480" s="29"/>
      <c r="AE480" s="29"/>
      <c r="AF480" s="29"/>
      <c r="AG480" s="29"/>
      <c r="AH480" s="30"/>
      <c r="AI480" s="30"/>
      <c r="AJ480" s="30"/>
      <c r="AK480" s="30"/>
      <c r="AL480" s="30"/>
      <c r="AM480" s="30"/>
      <c r="AN480" s="30"/>
      <c r="AO480" s="30"/>
      <c r="AP480" s="45"/>
      <c r="AQ480" s="30"/>
      <c r="AR480" s="46"/>
    </row>
    <row r="481" spans="25:44" x14ac:dyDescent="0.2">
      <c r="Y481" s="30"/>
      <c r="Z481" s="30"/>
      <c r="AA481" s="29"/>
      <c r="AB481" s="30"/>
      <c r="AC481" s="29"/>
      <c r="AD481" s="29"/>
      <c r="AE481" s="29"/>
      <c r="AF481" s="29"/>
      <c r="AG481" s="29"/>
      <c r="AH481" s="30"/>
      <c r="AI481" s="30"/>
      <c r="AJ481" s="30"/>
      <c r="AK481" s="30"/>
      <c r="AL481" s="30"/>
      <c r="AM481" s="30"/>
      <c r="AN481" s="30"/>
      <c r="AO481" s="30"/>
      <c r="AP481" s="45"/>
      <c r="AQ481" s="30"/>
      <c r="AR481" s="46"/>
    </row>
    <row r="482" spans="25:44" x14ac:dyDescent="0.2">
      <c r="Y482" s="30"/>
      <c r="Z482" s="30"/>
      <c r="AA482" s="29"/>
      <c r="AB482" s="30"/>
      <c r="AC482" s="29"/>
      <c r="AD482" s="29"/>
      <c r="AE482" s="29"/>
      <c r="AF482" s="29"/>
      <c r="AG482" s="29"/>
      <c r="AH482" s="30"/>
      <c r="AI482" s="30"/>
      <c r="AJ482" s="30"/>
      <c r="AK482" s="30"/>
      <c r="AL482" s="30"/>
      <c r="AM482" s="30"/>
      <c r="AN482" s="30"/>
      <c r="AO482" s="30"/>
      <c r="AP482" s="45"/>
      <c r="AQ482" s="30"/>
      <c r="AR482" s="46"/>
    </row>
    <row r="483" spans="25:44" x14ac:dyDescent="0.2">
      <c r="Y483" s="30"/>
      <c r="Z483" s="30"/>
      <c r="AA483" s="29"/>
      <c r="AB483" s="30"/>
      <c r="AC483" s="29"/>
      <c r="AD483" s="29"/>
      <c r="AE483" s="29"/>
      <c r="AF483" s="29"/>
      <c r="AG483" s="29"/>
      <c r="AH483" s="30"/>
      <c r="AI483" s="30"/>
      <c r="AJ483" s="30"/>
      <c r="AK483" s="30"/>
      <c r="AL483" s="30"/>
      <c r="AM483" s="30"/>
      <c r="AN483" s="30"/>
      <c r="AO483" s="30"/>
      <c r="AP483" s="45"/>
      <c r="AQ483" s="30"/>
      <c r="AR483" s="46"/>
    </row>
    <row r="484" spans="25:44" x14ac:dyDescent="0.2">
      <c r="Y484" s="30"/>
      <c r="Z484" s="30"/>
      <c r="AA484" s="29"/>
      <c r="AB484" s="30"/>
      <c r="AC484" s="29"/>
      <c r="AD484" s="29"/>
      <c r="AE484" s="29"/>
      <c r="AF484" s="29"/>
      <c r="AG484" s="29"/>
      <c r="AH484" s="30"/>
      <c r="AI484" s="30"/>
      <c r="AJ484" s="30"/>
      <c r="AK484" s="30"/>
      <c r="AL484" s="30"/>
      <c r="AM484" s="30"/>
      <c r="AN484" s="30"/>
      <c r="AO484" s="30"/>
      <c r="AP484" s="45"/>
      <c r="AQ484" s="30"/>
      <c r="AR484" s="46"/>
    </row>
    <row r="485" spans="25:44" x14ac:dyDescent="0.2">
      <c r="Y485" s="30"/>
      <c r="Z485" s="30"/>
      <c r="AA485" s="29"/>
      <c r="AB485" s="30"/>
      <c r="AC485" s="29"/>
      <c r="AD485" s="29"/>
      <c r="AE485" s="29"/>
      <c r="AF485" s="29"/>
      <c r="AG485" s="29"/>
      <c r="AH485" s="30"/>
      <c r="AI485" s="30"/>
      <c r="AJ485" s="30"/>
      <c r="AK485" s="30"/>
      <c r="AL485" s="30"/>
      <c r="AM485" s="30"/>
      <c r="AN485" s="30"/>
      <c r="AO485" s="30"/>
      <c r="AP485" s="45"/>
      <c r="AQ485" s="30"/>
      <c r="AR485" s="46"/>
    </row>
    <row r="486" spans="25:44" x14ac:dyDescent="0.2">
      <c r="Y486" s="30"/>
      <c r="Z486" s="30"/>
      <c r="AA486" s="29"/>
      <c r="AB486" s="30"/>
      <c r="AC486" s="29"/>
      <c r="AD486" s="29"/>
      <c r="AE486" s="29"/>
      <c r="AF486" s="29"/>
      <c r="AG486" s="29"/>
      <c r="AH486" s="30"/>
      <c r="AI486" s="30"/>
      <c r="AJ486" s="30"/>
      <c r="AK486" s="30"/>
      <c r="AL486" s="30"/>
      <c r="AM486" s="30"/>
      <c r="AN486" s="30"/>
      <c r="AO486" s="30"/>
      <c r="AP486" s="45"/>
      <c r="AQ486" s="30"/>
      <c r="AR486" s="46"/>
    </row>
    <row r="487" spans="25:44" x14ac:dyDescent="0.2">
      <c r="Y487" s="30"/>
      <c r="Z487" s="30"/>
      <c r="AA487" s="29"/>
      <c r="AB487" s="30"/>
      <c r="AC487" s="29"/>
      <c r="AD487" s="29"/>
      <c r="AE487" s="29"/>
      <c r="AF487" s="29"/>
      <c r="AG487" s="29"/>
      <c r="AH487" s="30"/>
      <c r="AI487" s="30"/>
      <c r="AJ487" s="30"/>
      <c r="AK487" s="30"/>
      <c r="AL487" s="30"/>
      <c r="AM487" s="30"/>
      <c r="AN487" s="30"/>
      <c r="AO487" s="30"/>
      <c r="AP487" s="45"/>
      <c r="AQ487" s="30"/>
      <c r="AR487" s="46"/>
    </row>
    <row r="488" spans="25:44" x14ac:dyDescent="0.2">
      <c r="Y488" s="30"/>
      <c r="Z488" s="30"/>
      <c r="AA488" s="29"/>
      <c r="AB488" s="30"/>
      <c r="AC488" s="29"/>
      <c r="AD488" s="29"/>
      <c r="AE488" s="29"/>
      <c r="AF488" s="29"/>
      <c r="AG488" s="29"/>
      <c r="AH488" s="30"/>
      <c r="AI488" s="30"/>
      <c r="AJ488" s="30"/>
      <c r="AK488" s="30"/>
      <c r="AL488" s="30"/>
      <c r="AM488" s="30"/>
      <c r="AN488" s="30"/>
      <c r="AO488" s="30"/>
      <c r="AP488" s="45"/>
      <c r="AQ488" s="30"/>
      <c r="AR488" s="46"/>
    </row>
    <row r="489" spans="25:44" x14ac:dyDescent="0.2">
      <c r="Y489" s="30"/>
      <c r="Z489" s="30"/>
      <c r="AA489" s="29"/>
      <c r="AB489" s="30"/>
      <c r="AC489" s="29"/>
      <c r="AD489" s="29"/>
      <c r="AE489" s="29"/>
      <c r="AF489" s="29"/>
      <c r="AG489" s="29"/>
      <c r="AH489" s="30"/>
      <c r="AI489" s="30"/>
      <c r="AJ489" s="30"/>
      <c r="AK489" s="30"/>
      <c r="AL489" s="30"/>
      <c r="AM489" s="30"/>
      <c r="AN489" s="30"/>
      <c r="AO489" s="30"/>
      <c r="AP489" s="45"/>
      <c r="AQ489" s="30"/>
      <c r="AR489" s="46"/>
    </row>
    <row r="490" spans="25:44" x14ac:dyDescent="0.2">
      <c r="Y490" s="30"/>
      <c r="Z490" s="30"/>
      <c r="AA490" s="29"/>
      <c r="AB490" s="30"/>
      <c r="AC490" s="29"/>
      <c r="AD490" s="29"/>
      <c r="AE490" s="29"/>
      <c r="AF490" s="29"/>
      <c r="AG490" s="29"/>
      <c r="AH490" s="30"/>
      <c r="AI490" s="30"/>
      <c r="AJ490" s="30"/>
      <c r="AK490" s="30"/>
      <c r="AL490" s="30"/>
      <c r="AM490" s="30"/>
      <c r="AN490" s="30"/>
      <c r="AO490" s="30"/>
      <c r="AP490" s="45"/>
      <c r="AQ490" s="30"/>
      <c r="AR490" s="46"/>
    </row>
    <row r="491" spans="25:44" x14ac:dyDescent="0.2">
      <c r="Y491" s="30"/>
      <c r="Z491" s="30"/>
      <c r="AA491" s="29"/>
      <c r="AB491" s="30"/>
      <c r="AC491" s="29"/>
      <c r="AD491" s="29"/>
      <c r="AE491" s="29"/>
      <c r="AF491" s="29"/>
      <c r="AG491" s="29"/>
      <c r="AH491" s="30"/>
      <c r="AI491" s="30"/>
      <c r="AJ491" s="30"/>
      <c r="AK491" s="30"/>
      <c r="AL491" s="30"/>
      <c r="AM491" s="30"/>
      <c r="AN491" s="30"/>
      <c r="AO491" s="30"/>
      <c r="AP491" s="45"/>
      <c r="AQ491" s="30"/>
      <c r="AR491" s="46"/>
    </row>
    <row r="492" spans="25:44" x14ac:dyDescent="0.2">
      <c r="Y492" s="30"/>
      <c r="Z492" s="30"/>
      <c r="AA492" s="29"/>
      <c r="AB492" s="30"/>
      <c r="AC492" s="29"/>
      <c r="AD492" s="29"/>
      <c r="AE492" s="29"/>
      <c r="AF492" s="29"/>
      <c r="AG492" s="29"/>
      <c r="AH492" s="30"/>
      <c r="AI492" s="30"/>
      <c r="AJ492" s="30"/>
      <c r="AK492" s="30"/>
      <c r="AL492" s="30"/>
      <c r="AM492" s="30"/>
      <c r="AN492" s="30"/>
      <c r="AO492" s="30"/>
      <c r="AP492" s="45"/>
      <c r="AQ492" s="30"/>
      <c r="AR492" s="46"/>
    </row>
    <row r="493" spans="25:44" x14ac:dyDescent="0.2">
      <c r="Y493" s="30"/>
      <c r="Z493" s="30"/>
      <c r="AA493" s="29"/>
      <c r="AB493" s="30"/>
      <c r="AC493" s="29"/>
      <c r="AD493" s="29"/>
      <c r="AE493" s="29"/>
      <c r="AF493" s="29"/>
      <c r="AG493" s="29"/>
      <c r="AH493" s="30"/>
      <c r="AI493" s="30"/>
      <c r="AJ493" s="30"/>
      <c r="AK493" s="30"/>
      <c r="AL493" s="30"/>
      <c r="AM493" s="30"/>
      <c r="AN493" s="30"/>
      <c r="AO493" s="30"/>
      <c r="AP493" s="45"/>
      <c r="AQ493" s="30"/>
      <c r="AR493" s="46"/>
    </row>
    <row r="494" spans="25:44" x14ac:dyDescent="0.2">
      <c r="Y494" s="30"/>
      <c r="Z494" s="30"/>
      <c r="AA494" s="29"/>
      <c r="AB494" s="30"/>
      <c r="AC494" s="29"/>
      <c r="AD494" s="29"/>
      <c r="AE494" s="29"/>
      <c r="AF494" s="29"/>
      <c r="AG494" s="29"/>
      <c r="AH494" s="30"/>
      <c r="AI494" s="30"/>
      <c r="AJ494" s="30"/>
      <c r="AK494" s="30"/>
      <c r="AL494" s="30"/>
      <c r="AM494" s="30"/>
      <c r="AN494" s="30"/>
      <c r="AO494" s="30"/>
      <c r="AP494" s="45"/>
      <c r="AQ494" s="30"/>
      <c r="AR494" s="46"/>
    </row>
    <row r="495" spans="25:44" x14ac:dyDescent="0.2">
      <c r="Y495" s="30"/>
      <c r="Z495" s="30"/>
      <c r="AA495" s="29"/>
      <c r="AB495" s="30"/>
      <c r="AC495" s="29"/>
      <c r="AD495" s="29"/>
      <c r="AE495" s="29"/>
      <c r="AF495" s="29"/>
      <c r="AG495" s="29"/>
      <c r="AH495" s="30"/>
      <c r="AI495" s="30"/>
      <c r="AJ495" s="30"/>
      <c r="AK495" s="30"/>
      <c r="AL495" s="30"/>
      <c r="AM495" s="30"/>
      <c r="AN495" s="30"/>
      <c r="AO495" s="30"/>
      <c r="AP495" s="45"/>
      <c r="AQ495" s="30"/>
      <c r="AR495" s="46"/>
    </row>
    <row r="496" spans="25:44" x14ac:dyDescent="0.2">
      <c r="Y496" s="30"/>
      <c r="Z496" s="30"/>
      <c r="AA496" s="29"/>
      <c r="AB496" s="30"/>
      <c r="AC496" s="29"/>
      <c r="AD496" s="29"/>
      <c r="AE496" s="29"/>
      <c r="AF496" s="29"/>
      <c r="AG496" s="29"/>
      <c r="AH496" s="30"/>
      <c r="AI496" s="30"/>
      <c r="AJ496" s="30"/>
      <c r="AK496" s="30"/>
      <c r="AL496" s="30"/>
      <c r="AM496" s="30"/>
      <c r="AN496" s="30"/>
      <c r="AO496" s="30"/>
      <c r="AP496" s="45"/>
      <c r="AQ496" s="30"/>
      <c r="AR496" s="46"/>
    </row>
    <row r="497" spans="25:44" x14ac:dyDescent="0.2">
      <c r="Y497" s="30"/>
      <c r="Z497" s="30"/>
      <c r="AA497" s="29"/>
      <c r="AB497" s="30"/>
      <c r="AC497" s="29"/>
      <c r="AD497" s="29"/>
      <c r="AE497" s="29"/>
      <c r="AF497" s="29"/>
      <c r="AG497" s="29"/>
      <c r="AH497" s="30"/>
      <c r="AI497" s="30"/>
      <c r="AJ497" s="30"/>
      <c r="AK497" s="30"/>
      <c r="AL497" s="30"/>
      <c r="AM497" s="30"/>
      <c r="AN497" s="30"/>
      <c r="AO497" s="30"/>
      <c r="AP497" s="45"/>
      <c r="AQ497" s="30"/>
      <c r="AR497" s="46"/>
    </row>
    <row r="498" spans="25:44" x14ac:dyDescent="0.2">
      <c r="Y498" s="30"/>
      <c r="Z498" s="30"/>
      <c r="AA498" s="29"/>
      <c r="AB498" s="30"/>
      <c r="AC498" s="29"/>
      <c r="AD498" s="29"/>
      <c r="AE498" s="29"/>
      <c r="AF498" s="29"/>
      <c r="AG498" s="29"/>
      <c r="AH498" s="30"/>
      <c r="AI498" s="30"/>
      <c r="AJ498" s="30"/>
      <c r="AK498" s="30"/>
      <c r="AL498" s="30"/>
      <c r="AM498" s="30"/>
      <c r="AN498" s="30"/>
      <c r="AO498" s="30"/>
      <c r="AP498" s="45"/>
      <c r="AQ498" s="30"/>
      <c r="AR498" s="46"/>
    </row>
    <row r="499" spans="25:44" x14ac:dyDescent="0.2">
      <c r="Y499" s="30"/>
      <c r="Z499" s="30"/>
      <c r="AA499" s="29"/>
      <c r="AB499" s="30"/>
      <c r="AC499" s="29"/>
      <c r="AD499" s="29"/>
      <c r="AE499" s="29"/>
      <c r="AF499" s="29"/>
      <c r="AG499" s="29"/>
      <c r="AH499" s="30"/>
      <c r="AI499" s="30"/>
      <c r="AJ499" s="30"/>
      <c r="AK499" s="30"/>
      <c r="AL499" s="30"/>
      <c r="AM499" s="30"/>
      <c r="AN499" s="30"/>
      <c r="AO499" s="30"/>
      <c r="AP499" s="45"/>
      <c r="AQ499" s="30"/>
      <c r="AR499" s="46"/>
    </row>
    <row r="500" spans="25:44" x14ac:dyDescent="0.2">
      <c r="Y500" s="30"/>
      <c r="Z500" s="30"/>
      <c r="AA500" s="29"/>
      <c r="AB500" s="30"/>
      <c r="AC500" s="29"/>
      <c r="AD500" s="29"/>
      <c r="AE500" s="29"/>
      <c r="AF500" s="29"/>
      <c r="AG500" s="29"/>
      <c r="AH500" s="30"/>
      <c r="AI500" s="30"/>
      <c r="AJ500" s="30"/>
      <c r="AK500" s="30"/>
      <c r="AL500" s="30"/>
      <c r="AM500" s="30"/>
      <c r="AN500" s="30"/>
      <c r="AO500" s="30"/>
      <c r="AP500" s="45"/>
      <c r="AQ500" s="30"/>
      <c r="AR500" s="46"/>
    </row>
    <row r="501" spans="25:44" x14ac:dyDescent="0.2">
      <c r="Y501" s="30"/>
      <c r="Z501" s="30"/>
      <c r="AA501" s="29"/>
      <c r="AB501" s="30"/>
      <c r="AC501" s="29"/>
      <c r="AD501" s="29"/>
      <c r="AE501" s="29"/>
      <c r="AF501" s="29"/>
      <c r="AG501" s="29"/>
      <c r="AH501" s="30"/>
      <c r="AI501" s="30"/>
      <c r="AJ501" s="30"/>
      <c r="AK501" s="30"/>
      <c r="AL501" s="30"/>
      <c r="AM501" s="30"/>
      <c r="AN501" s="30"/>
      <c r="AO501" s="30"/>
      <c r="AP501" s="45"/>
      <c r="AQ501" s="30"/>
      <c r="AR501" s="46"/>
    </row>
    <row r="502" spans="25:44" x14ac:dyDescent="0.2">
      <c r="Y502" s="30"/>
      <c r="Z502" s="30"/>
      <c r="AA502" s="29"/>
      <c r="AB502" s="30"/>
      <c r="AC502" s="29"/>
      <c r="AD502" s="29"/>
      <c r="AE502" s="29"/>
      <c r="AF502" s="29"/>
      <c r="AG502" s="29"/>
      <c r="AH502" s="30"/>
      <c r="AI502" s="30"/>
      <c r="AJ502" s="30"/>
      <c r="AK502" s="30"/>
      <c r="AL502" s="30"/>
      <c r="AM502" s="30"/>
      <c r="AN502" s="30"/>
      <c r="AO502" s="30"/>
      <c r="AP502" s="45"/>
      <c r="AQ502" s="30"/>
      <c r="AR502" s="46"/>
    </row>
    <row r="503" spans="25:44" x14ac:dyDescent="0.2">
      <c r="Y503" s="30"/>
      <c r="Z503" s="30"/>
      <c r="AA503" s="29"/>
      <c r="AB503" s="30"/>
      <c r="AC503" s="29"/>
      <c r="AD503" s="29"/>
      <c r="AE503" s="29"/>
      <c r="AF503" s="29"/>
      <c r="AG503" s="29"/>
      <c r="AH503" s="30"/>
      <c r="AI503" s="30"/>
      <c r="AJ503" s="30"/>
      <c r="AK503" s="30"/>
      <c r="AL503" s="30"/>
      <c r="AM503" s="30"/>
      <c r="AN503" s="30"/>
      <c r="AO503" s="30"/>
      <c r="AP503" s="45"/>
      <c r="AQ503" s="30"/>
      <c r="AR503" s="46"/>
    </row>
    <row r="504" spans="25:44" x14ac:dyDescent="0.2">
      <c r="Y504" s="30"/>
      <c r="Z504" s="30"/>
      <c r="AA504" s="29"/>
      <c r="AB504" s="30"/>
      <c r="AC504" s="29"/>
      <c r="AD504" s="29"/>
      <c r="AE504" s="29"/>
      <c r="AF504" s="29"/>
      <c r="AG504" s="29"/>
      <c r="AH504" s="30"/>
      <c r="AI504" s="30"/>
      <c r="AJ504" s="30"/>
      <c r="AK504" s="30"/>
      <c r="AL504" s="30"/>
      <c r="AM504" s="30"/>
      <c r="AN504" s="30"/>
      <c r="AO504" s="30"/>
      <c r="AP504" s="45"/>
      <c r="AQ504" s="30"/>
      <c r="AR504" s="46"/>
    </row>
    <row r="505" spans="25:44" x14ac:dyDescent="0.2">
      <c r="Y505" s="30"/>
      <c r="Z505" s="30"/>
      <c r="AA505" s="29"/>
      <c r="AB505" s="30"/>
      <c r="AC505" s="29"/>
      <c r="AD505" s="29"/>
      <c r="AE505" s="29"/>
      <c r="AF505" s="29"/>
      <c r="AG505" s="29"/>
      <c r="AH505" s="30"/>
      <c r="AI505" s="30"/>
      <c r="AJ505" s="30"/>
      <c r="AK505" s="30"/>
      <c r="AL505" s="30"/>
      <c r="AM505" s="30"/>
      <c r="AN505" s="30"/>
      <c r="AO505" s="30"/>
      <c r="AP505" s="45"/>
      <c r="AQ505" s="30"/>
      <c r="AR505" s="46"/>
    </row>
    <row r="506" spans="25:44" x14ac:dyDescent="0.2">
      <c r="Y506" s="30"/>
      <c r="Z506" s="30"/>
      <c r="AA506" s="29"/>
      <c r="AB506" s="30"/>
      <c r="AC506" s="29"/>
      <c r="AD506" s="29"/>
      <c r="AE506" s="29"/>
      <c r="AF506" s="29"/>
      <c r="AG506" s="29"/>
      <c r="AH506" s="30"/>
      <c r="AI506" s="30"/>
      <c r="AJ506" s="30"/>
      <c r="AK506" s="30"/>
      <c r="AL506" s="30"/>
      <c r="AM506" s="30"/>
      <c r="AN506" s="30"/>
      <c r="AO506" s="30"/>
      <c r="AP506" s="45"/>
      <c r="AQ506" s="30"/>
      <c r="AR506" s="46"/>
    </row>
    <row r="507" spans="25:44" x14ac:dyDescent="0.2">
      <c r="Y507" s="30"/>
      <c r="Z507" s="30"/>
      <c r="AA507" s="29"/>
      <c r="AB507" s="30"/>
      <c r="AC507" s="29"/>
      <c r="AD507" s="29"/>
      <c r="AE507" s="29"/>
      <c r="AF507" s="29"/>
      <c r="AG507" s="29"/>
      <c r="AH507" s="30"/>
      <c r="AI507" s="30"/>
      <c r="AJ507" s="30"/>
      <c r="AK507" s="30"/>
      <c r="AL507" s="30"/>
      <c r="AM507" s="30"/>
      <c r="AN507" s="30"/>
      <c r="AO507" s="30"/>
      <c r="AP507" s="45"/>
      <c r="AQ507" s="30"/>
      <c r="AR507" s="46"/>
    </row>
    <row r="508" spans="25:44" x14ac:dyDescent="0.2">
      <c r="Y508" s="30"/>
      <c r="Z508" s="30"/>
      <c r="AA508" s="29"/>
      <c r="AB508" s="30"/>
      <c r="AC508" s="29"/>
      <c r="AD508" s="29"/>
      <c r="AE508" s="29"/>
      <c r="AF508" s="29"/>
      <c r="AG508" s="29"/>
      <c r="AH508" s="30"/>
      <c r="AI508" s="30"/>
      <c r="AJ508" s="30"/>
      <c r="AK508" s="30"/>
      <c r="AL508" s="30"/>
      <c r="AM508" s="30"/>
      <c r="AN508" s="30"/>
      <c r="AO508" s="30"/>
      <c r="AP508" s="45"/>
      <c r="AQ508" s="30"/>
      <c r="AR508" s="46"/>
    </row>
    <row r="509" spans="25:44" x14ac:dyDescent="0.2">
      <c r="Y509" s="30"/>
      <c r="Z509" s="30"/>
      <c r="AA509" s="29"/>
      <c r="AB509" s="30"/>
      <c r="AC509" s="29"/>
      <c r="AD509" s="29"/>
      <c r="AE509" s="29"/>
      <c r="AF509" s="29"/>
      <c r="AG509" s="29"/>
      <c r="AH509" s="30"/>
      <c r="AI509" s="30"/>
      <c r="AJ509" s="30"/>
      <c r="AK509" s="30"/>
      <c r="AL509" s="30"/>
      <c r="AM509" s="30"/>
      <c r="AN509" s="30"/>
      <c r="AO509" s="30"/>
      <c r="AP509" s="45"/>
      <c r="AQ509" s="30"/>
      <c r="AR509" s="46"/>
    </row>
    <row r="510" spans="25:44" x14ac:dyDescent="0.2">
      <c r="Y510" s="30"/>
      <c r="Z510" s="30"/>
      <c r="AA510" s="29"/>
      <c r="AB510" s="30"/>
      <c r="AC510" s="29"/>
      <c r="AD510" s="29"/>
      <c r="AE510" s="29"/>
      <c r="AF510" s="29"/>
      <c r="AG510" s="29"/>
      <c r="AH510" s="30"/>
      <c r="AI510" s="30"/>
      <c r="AJ510" s="30"/>
      <c r="AK510" s="30"/>
      <c r="AL510" s="30"/>
      <c r="AM510" s="30"/>
      <c r="AN510" s="30"/>
      <c r="AO510" s="30"/>
      <c r="AP510" s="45"/>
      <c r="AQ510" s="30"/>
      <c r="AR510" s="46"/>
    </row>
    <row r="511" spans="25:44" x14ac:dyDescent="0.2">
      <c r="Y511" s="30"/>
      <c r="Z511" s="30"/>
      <c r="AA511" s="29"/>
      <c r="AB511" s="30"/>
      <c r="AC511" s="29"/>
      <c r="AD511" s="29"/>
      <c r="AE511" s="29"/>
      <c r="AF511" s="29"/>
      <c r="AG511" s="29"/>
      <c r="AH511" s="30"/>
      <c r="AI511" s="30"/>
      <c r="AJ511" s="30"/>
      <c r="AK511" s="30"/>
      <c r="AL511" s="30"/>
      <c r="AM511" s="30"/>
      <c r="AN511" s="30"/>
      <c r="AO511" s="30"/>
      <c r="AP511" s="45"/>
      <c r="AQ511" s="30"/>
      <c r="AR511" s="46"/>
    </row>
    <row r="512" spans="25:44" x14ac:dyDescent="0.2">
      <c r="Y512" s="30"/>
      <c r="Z512" s="30"/>
      <c r="AA512" s="29"/>
      <c r="AB512" s="30"/>
      <c r="AC512" s="29"/>
      <c r="AD512" s="29"/>
      <c r="AE512" s="29"/>
      <c r="AF512" s="29"/>
      <c r="AG512" s="29"/>
      <c r="AH512" s="30"/>
      <c r="AI512" s="30"/>
      <c r="AJ512" s="30"/>
      <c r="AK512" s="30"/>
      <c r="AL512" s="30"/>
      <c r="AM512" s="30"/>
      <c r="AN512" s="30"/>
      <c r="AO512" s="30"/>
      <c r="AP512" s="45"/>
      <c r="AQ512" s="30"/>
      <c r="AR512" s="46"/>
    </row>
    <row r="513" spans="25:44" x14ac:dyDescent="0.2">
      <c r="Y513" s="30"/>
      <c r="Z513" s="30"/>
      <c r="AA513" s="29"/>
      <c r="AB513" s="30"/>
      <c r="AC513" s="29"/>
      <c r="AD513" s="29"/>
      <c r="AE513" s="29"/>
      <c r="AF513" s="29"/>
      <c r="AG513" s="29"/>
      <c r="AH513" s="30"/>
      <c r="AI513" s="30"/>
      <c r="AJ513" s="30"/>
      <c r="AK513" s="30"/>
      <c r="AL513" s="30"/>
      <c r="AM513" s="30"/>
      <c r="AN513" s="30"/>
      <c r="AO513" s="30"/>
      <c r="AP513" s="45"/>
      <c r="AQ513" s="30"/>
      <c r="AR513" s="46"/>
    </row>
    <row r="514" spans="25:44" x14ac:dyDescent="0.2">
      <c r="Y514" s="30"/>
      <c r="Z514" s="30"/>
      <c r="AA514" s="29"/>
      <c r="AB514" s="30"/>
      <c r="AC514" s="29"/>
      <c r="AD514" s="29"/>
      <c r="AE514" s="29"/>
      <c r="AF514" s="29"/>
      <c r="AG514" s="29"/>
      <c r="AH514" s="30"/>
      <c r="AI514" s="30"/>
      <c r="AJ514" s="30"/>
      <c r="AK514" s="30"/>
      <c r="AL514" s="30"/>
      <c r="AM514" s="30"/>
      <c r="AN514" s="30"/>
      <c r="AO514" s="30"/>
      <c r="AP514" s="45"/>
      <c r="AQ514" s="30"/>
      <c r="AR514" s="46"/>
    </row>
    <row r="515" spans="25:44" x14ac:dyDescent="0.2">
      <c r="Y515" s="30"/>
      <c r="Z515" s="30"/>
      <c r="AA515" s="29"/>
      <c r="AB515" s="30"/>
      <c r="AC515" s="29"/>
      <c r="AD515" s="29"/>
      <c r="AE515" s="29"/>
      <c r="AF515" s="29"/>
      <c r="AG515" s="29"/>
      <c r="AH515" s="30"/>
      <c r="AI515" s="30"/>
      <c r="AJ515" s="30"/>
      <c r="AK515" s="30"/>
      <c r="AL515" s="30"/>
      <c r="AM515" s="30"/>
      <c r="AN515" s="30"/>
      <c r="AO515" s="30"/>
      <c r="AP515" s="45"/>
      <c r="AQ515" s="30"/>
      <c r="AR515" s="46"/>
    </row>
    <row r="516" spans="25:44" x14ac:dyDescent="0.2">
      <c r="Y516" s="30"/>
      <c r="Z516" s="30"/>
      <c r="AA516" s="29"/>
      <c r="AB516" s="30"/>
      <c r="AC516" s="29"/>
      <c r="AD516" s="29"/>
      <c r="AE516" s="29"/>
      <c r="AF516" s="29"/>
      <c r="AG516" s="29"/>
      <c r="AH516" s="30"/>
      <c r="AI516" s="30"/>
      <c r="AJ516" s="30"/>
      <c r="AK516" s="30"/>
      <c r="AL516" s="30"/>
      <c r="AM516" s="30"/>
      <c r="AN516" s="30"/>
      <c r="AO516" s="30"/>
      <c r="AP516" s="45"/>
      <c r="AQ516" s="30"/>
      <c r="AR516" s="46"/>
    </row>
    <row r="517" spans="25:44" x14ac:dyDescent="0.2">
      <c r="Y517" s="30"/>
      <c r="Z517" s="30"/>
      <c r="AA517" s="29"/>
      <c r="AB517" s="30"/>
      <c r="AC517" s="29"/>
      <c r="AD517" s="29"/>
      <c r="AE517" s="29"/>
      <c r="AF517" s="29"/>
      <c r="AG517" s="29"/>
      <c r="AH517" s="30"/>
      <c r="AI517" s="30"/>
      <c r="AJ517" s="30"/>
      <c r="AK517" s="30"/>
      <c r="AL517" s="30"/>
      <c r="AM517" s="30"/>
      <c r="AN517" s="30"/>
      <c r="AO517" s="30"/>
      <c r="AP517" s="45"/>
      <c r="AQ517" s="30"/>
      <c r="AR517" s="46"/>
    </row>
    <row r="518" spans="25:44" x14ac:dyDescent="0.2">
      <c r="Y518" s="30"/>
      <c r="Z518" s="30"/>
      <c r="AA518" s="29"/>
      <c r="AB518" s="30"/>
      <c r="AC518" s="29"/>
      <c r="AD518" s="29"/>
      <c r="AE518" s="29"/>
      <c r="AF518" s="29"/>
      <c r="AG518" s="29"/>
      <c r="AH518" s="30"/>
      <c r="AI518" s="30"/>
      <c r="AJ518" s="30"/>
      <c r="AK518" s="30"/>
      <c r="AL518" s="30"/>
      <c r="AM518" s="30"/>
      <c r="AN518" s="30"/>
      <c r="AO518" s="30"/>
      <c r="AP518" s="45"/>
      <c r="AQ518" s="30"/>
      <c r="AR518" s="46"/>
    </row>
    <row r="519" spans="25:44" x14ac:dyDescent="0.2">
      <c r="Y519" s="30"/>
      <c r="Z519" s="30"/>
      <c r="AA519" s="29"/>
      <c r="AB519" s="30"/>
      <c r="AC519" s="29"/>
      <c r="AD519" s="29"/>
      <c r="AE519" s="29"/>
      <c r="AF519" s="29"/>
      <c r="AG519" s="29"/>
      <c r="AH519" s="30"/>
      <c r="AI519" s="30"/>
      <c r="AJ519" s="30"/>
      <c r="AK519" s="30"/>
      <c r="AL519" s="30"/>
      <c r="AM519" s="30"/>
      <c r="AN519" s="30"/>
      <c r="AO519" s="30"/>
      <c r="AP519" s="45"/>
      <c r="AQ519" s="30"/>
      <c r="AR519" s="46"/>
    </row>
    <row r="520" spans="25:44" x14ac:dyDescent="0.2">
      <c r="Y520" s="30"/>
      <c r="Z520" s="30"/>
      <c r="AA520" s="29"/>
      <c r="AB520" s="30"/>
      <c r="AC520" s="29"/>
      <c r="AD520" s="29"/>
      <c r="AE520" s="29"/>
      <c r="AF520" s="29"/>
      <c r="AG520" s="29"/>
      <c r="AH520" s="30"/>
      <c r="AI520" s="30"/>
      <c r="AJ520" s="30"/>
      <c r="AK520" s="30"/>
      <c r="AL520" s="30"/>
      <c r="AM520" s="30"/>
      <c r="AN520" s="30"/>
      <c r="AO520" s="30"/>
      <c r="AP520" s="45"/>
      <c r="AQ520" s="30"/>
      <c r="AR520" s="46"/>
    </row>
    <row r="521" spans="25:44" x14ac:dyDescent="0.2">
      <c r="Y521" s="30"/>
      <c r="Z521" s="30"/>
      <c r="AA521" s="29"/>
      <c r="AB521" s="30"/>
      <c r="AC521" s="29"/>
      <c r="AD521" s="29"/>
      <c r="AE521" s="29"/>
      <c r="AF521" s="29"/>
      <c r="AG521" s="29"/>
      <c r="AH521" s="30"/>
      <c r="AI521" s="30"/>
      <c r="AJ521" s="30"/>
      <c r="AK521" s="30"/>
      <c r="AL521" s="30"/>
      <c r="AM521" s="30"/>
      <c r="AN521" s="30"/>
      <c r="AO521" s="30"/>
      <c r="AP521" s="45"/>
      <c r="AQ521" s="30"/>
      <c r="AR521" s="46"/>
    </row>
    <row r="522" spans="25:44" x14ac:dyDescent="0.2">
      <c r="Y522" s="30"/>
      <c r="Z522" s="30"/>
      <c r="AA522" s="29"/>
      <c r="AB522" s="30"/>
      <c r="AC522" s="29"/>
      <c r="AD522" s="29"/>
      <c r="AE522" s="29"/>
      <c r="AF522" s="29"/>
      <c r="AG522" s="29"/>
      <c r="AH522" s="30"/>
      <c r="AI522" s="30"/>
      <c r="AJ522" s="30"/>
      <c r="AK522" s="30"/>
      <c r="AL522" s="30"/>
      <c r="AM522" s="30"/>
      <c r="AN522" s="30"/>
      <c r="AO522" s="30"/>
      <c r="AP522" s="45"/>
      <c r="AQ522" s="30"/>
      <c r="AR522" s="46"/>
    </row>
    <row r="523" spans="25:44" x14ac:dyDescent="0.2">
      <c r="Y523" s="30"/>
      <c r="Z523" s="30"/>
      <c r="AA523" s="29"/>
      <c r="AB523" s="30"/>
      <c r="AC523" s="29"/>
      <c r="AD523" s="29"/>
      <c r="AE523" s="29"/>
      <c r="AF523" s="29"/>
      <c r="AG523" s="29"/>
      <c r="AH523" s="30"/>
      <c r="AI523" s="30"/>
      <c r="AJ523" s="30"/>
      <c r="AK523" s="30"/>
      <c r="AL523" s="30"/>
      <c r="AM523" s="30"/>
      <c r="AN523" s="30"/>
      <c r="AO523" s="30"/>
      <c r="AP523" s="45"/>
      <c r="AQ523" s="30"/>
      <c r="AR523" s="46"/>
    </row>
    <row r="524" spans="25:44" x14ac:dyDescent="0.2">
      <c r="Y524" s="30"/>
      <c r="Z524" s="30"/>
      <c r="AA524" s="29"/>
      <c r="AB524" s="30"/>
      <c r="AC524" s="29"/>
      <c r="AD524" s="29"/>
      <c r="AE524" s="29"/>
      <c r="AF524" s="29"/>
      <c r="AG524" s="29"/>
      <c r="AH524" s="30"/>
      <c r="AI524" s="30"/>
      <c r="AJ524" s="30"/>
      <c r="AK524" s="30"/>
      <c r="AL524" s="30"/>
      <c r="AM524" s="30"/>
      <c r="AN524" s="30"/>
      <c r="AO524" s="30"/>
      <c r="AP524" s="45"/>
      <c r="AQ524" s="30"/>
      <c r="AR524" s="46"/>
    </row>
    <row r="525" spans="25:44" x14ac:dyDescent="0.2">
      <c r="Y525" s="30"/>
      <c r="Z525" s="30"/>
      <c r="AA525" s="29"/>
      <c r="AB525" s="30"/>
      <c r="AC525" s="29"/>
      <c r="AD525" s="29"/>
      <c r="AE525" s="29"/>
      <c r="AF525" s="29"/>
      <c r="AG525" s="29"/>
      <c r="AH525" s="30"/>
      <c r="AI525" s="30"/>
      <c r="AJ525" s="30"/>
      <c r="AK525" s="30"/>
      <c r="AL525" s="30"/>
      <c r="AM525" s="30"/>
      <c r="AN525" s="30"/>
      <c r="AO525" s="30"/>
      <c r="AP525" s="45"/>
      <c r="AQ525" s="30"/>
      <c r="AR525" s="46"/>
    </row>
    <row r="526" spans="25:44" x14ac:dyDescent="0.2">
      <c r="Y526" s="30"/>
      <c r="Z526" s="30"/>
      <c r="AA526" s="29"/>
      <c r="AB526" s="30"/>
      <c r="AC526" s="29"/>
      <c r="AD526" s="29"/>
      <c r="AE526" s="29"/>
      <c r="AF526" s="29"/>
      <c r="AG526" s="29"/>
      <c r="AH526" s="30"/>
      <c r="AI526" s="30"/>
      <c r="AJ526" s="30"/>
      <c r="AK526" s="30"/>
      <c r="AL526" s="30"/>
      <c r="AM526" s="30"/>
      <c r="AN526" s="30"/>
      <c r="AO526" s="30"/>
      <c r="AP526" s="45"/>
      <c r="AQ526" s="30"/>
      <c r="AR526" s="46"/>
    </row>
    <row r="527" spans="25:44" x14ac:dyDescent="0.2">
      <c r="Y527" s="30"/>
      <c r="Z527" s="30"/>
      <c r="AA527" s="29"/>
      <c r="AB527" s="30"/>
      <c r="AC527" s="29"/>
      <c r="AD527" s="29"/>
      <c r="AE527" s="29"/>
      <c r="AF527" s="29"/>
      <c r="AG527" s="29"/>
      <c r="AH527" s="30"/>
      <c r="AI527" s="30"/>
      <c r="AJ527" s="30"/>
      <c r="AK527" s="30"/>
      <c r="AL527" s="30"/>
      <c r="AM527" s="30"/>
      <c r="AN527" s="30"/>
      <c r="AO527" s="30"/>
      <c r="AP527" s="45"/>
      <c r="AQ527" s="30"/>
      <c r="AR527" s="46"/>
    </row>
    <row r="528" spans="25:44" x14ac:dyDescent="0.2">
      <c r="Y528" s="30"/>
      <c r="Z528" s="30"/>
      <c r="AA528" s="29"/>
      <c r="AB528" s="30"/>
      <c r="AC528" s="29"/>
      <c r="AD528" s="29"/>
      <c r="AE528" s="29"/>
      <c r="AF528" s="29"/>
      <c r="AG528" s="29"/>
      <c r="AH528" s="30"/>
      <c r="AI528" s="30"/>
      <c r="AJ528" s="30"/>
      <c r="AK528" s="30"/>
      <c r="AL528" s="30"/>
      <c r="AM528" s="30"/>
      <c r="AN528" s="30"/>
      <c r="AO528" s="30"/>
      <c r="AP528" s="45"/>
      <c r="AQ528" s="30"/>
      <c r="AR528" s="46"/>
    </row>
    <row r="529" spans="25:44" x14ac:dyDescent="0.2">
      <c r="Y529" s="30"/>
      <c r="Z529" s="30"/>
      <c r="AA529" s="29"/>
      <c r="AB529" s="30"/>
      <c r="AC529" s="29"/>
      <c r="AD529" s="29"/>
      <c r="AE529" s="29"/>
      <c r="AF529" s="29"/>
      <c r="AG529" s="29"/>
      <c r="AH529" s="30"/>
      <c r="AI529" s="30"/>
      <c r="AJ529" s="30"/>
      <c r="AK529" s="30"/>
      <c r="AL529" s="30"/>
      <c r="AM529" s="30"/>
      <c r="AN529" s="30"/>
      <c r="AO529" s="30"/>
      <c r="AP529" s="45"/>
      <c r="AQ529" s="30"/>
      <c r="AR529" s="46"/>
    </row>
    <row r="530" spans="25:44" x14ac:dyDescent="0.2">
      <c r="Y530" s="30"/>
      <c r="Z530" s="30"/>
      <c r="AA530" s="29"/>
      <c r="AB530" s="30"/>
      <c r="AC530" s="29"/>
      <c r="AD530" s="29"/>
      <c r="AE530" s="29"/>
      <c r="AF530" s="29"/>
      <c r="AG530" s="29"/>
      <c r="AH530" s="30"/>
      <c r="AI530" s="30"/>
      <c r="AJ530" s="30"/>
      <c r="AK530" s="30"/>
      <c r="AL530" s="30"/>
      <c r="AM530" s="30"/>
      <c r="AN530" s="30"/>
      <c r="AO530" s="30"/>
      <c r="AP530" s="45"/>
      <c r="AQ530" s="30"/>
      <c r="AR530" s="46"/>
    </row>
    <row r="531" spans="25:44" x14ac:dyDescent="0.2">
      <c r="Y531" s="30"/>
      <c r="Z531" s="30"/>
      <c r="AA531" s="29"/>
      <c r="AB531" s="30"/>
      <c r="AC531" s="29"/>
      <c r="AD531" s="29"/>
      <c r="AE531" s="29"/>
      <c r="AF531" s="29"/>
      <c r="AG531" s="29"/>
      <c r="AH531" s="30"/>
      <c r="AI531" s="30"/>
      <c r="AJ531" s="30"/>
      <c r="AK531" s="30"/>
      <c r="AL531" s="30"/>
      <c r="AM531" s="30"/>
      <c r="AN531" s="30"/>
      <c r="AO531" s="30"/>
      <c r="AP531" s="45"/>
      <c r="AQ531" s="30"/>
      <c r="AR531" s="46"/>
    </row>
    <row r="532" spans="25:44" x14ac:dyDescent="0.2">
      <c r="Y532" s="30"/>
      <c r="Z532" s="30"/>
      <c r="AA532" s="29"/>
      <c r="AB532" s="30"/>
      <c r="AC532" s="29"/>
      <c r="AD532" s="29"/>
      <c r="AE532" s="29"/>
      <c r="AF532" s="29"/>
      <c r="AG532" s="29"/>
      <c r="AH532" s="30"/>
      <c r="AI532" s="30"/>
      <c r="AJ532" s="30"/>
      <c r="AK532" s="30"/>
      <c r="AL532" s="30"/>
      <c r="AM532" s="30"/>
      <c r="AN532" s="30"/>
      <c r="AO532" s="30"/>
      <c r="AP532" s="45"/>
      <c r="AQ532" s="30"/>
      <c r="AR532" s="46"/>
    </row>
    <row r="533" spans="25:44" x14ac:dyDescent="0.2">
      <c r="Y533" s="30"/>
      <c r="Z533" s="30"/>
      <c r="AA533" s="29"/>
      <c r="AB533" s="30"/>
      <c r="AC533" s="29"/>
      <c r="AD533" s="29"/>
      <c r="AE533" s="29"/>
      <c r="AF533" s="29"/>
      <c r="AG533" s="29"/>
      <c r="AH533" s="30"/>
      <c r="AI533" s="30"/>
      <c r="AJ533" s="30"/>
      <c r="AK533" s="30"/>
      <c r="AL533" s="30"/>
      <c r="AM533" s="30"/>
      <c r="AN533" s="30"/>
      <c r="AO533" s="30"/>
      <c r="AP533" s="45"/>
      <c r="AQ533" s="30"/>
      <c r="AR533" s="46"/>
    </row>
    <row r="534" spans="25:44" x14ac:dyDescent="0.2">
      <c r="Y534" s="30"/>
      <c r="Z534" s="30"/>
      <c r="AA534" s="29"/>
      <c r="AB534" s="30"/>
      <c r="AC534" s="29"/>
      <c r="AD534" s="29"/>
      <c r="AE534" s="29"/>
      <c r="AF534" s="29"/>
      <c r="AG534" s="29"/>
      <c r="AH534" s="30"/>
      <c r="AI534" s="30"/>
      <c r="AJ534" s="30"/>
      <c r="AK534" s="30"/>
      <c r="AL534" s="30"/>
      <c r="AM534" s="30"/>
      <c r="AN534" s="30"/>
      <c r="AO534" s="30"/>
      <c r="AP534" s="45"/>
      <c r="AQ534" s="30"/>
      <c r="AR534" s="46"/>
    </row>
    <row r="535" spans="25:44" x14ac:dyDescent="0.2">
      <c r="Y535" s="30"/>
      <c r="Z535" s="30"/>
      <c r="AA535" s="29"/>
      <c r="AB535" s="30"/>
      <c r="AC535" s="29"/>
      <c r="AD535" s="29"/>
      <c r="AE535" s="29"/>
      <c r="AF535" s="29"/>
      <c r="AG535" s="29"/>
      <c r="AH535" s="30"/>
      <c r="AI535" s="30"/>
      <c r="AJ535" s="30"/>
      <c r="AK535" s="30"/>
      <c r="AL535" s="30"/>
      <c r="AM535" s="30"/>
      <c r="AN535" s="30"/>
      <c r="AO535" s="30"/>
      <c r="AP535" s="45"/>
      <c r="AQ535" s="30"/>
      <c r="AR535" s="46"/>
    </row>
    <row r="536" spans="25:44" x14ac:dyDescent="0.2">
      <c r="Y536" s="30"/>
      <c r="Z536" s="30"/>
      <c r="AA536" s="29"/>
      <c r="AB536" s="30"/>
      <c r="AC536" s="29"/>
      <c r="AD536" s="29"/>
      <c r="AE536" s="29"/>
      <c r="AF536" s="29"/>
      <c r="AG536" s="29"/>
      <c r="AH536" s="30"/>
      <c r="AI536" s="30"/>
      <c r="AJ536" s="30"/>
      <c r="AK536" s="30"/>
      <c r="AL536" s="30"/>
      <c r="AM536" s="30"/>
      <c r="AN536" s="30"/>
      <c r="AO536" s="30"/>
      <c r="AP536" s="45"/>
      <c r="AQ536" s="30"/>
      <c r="AR536" s="46"/>
    </row>
    <row r="537" spans="25:44" x14ac:dyDescent="0.2">
      <c r="Y537" s="30"/>
      <c r="Z537" s="30"/>
      <c r="AA537" s="29"/>
      <c r="AB537" s="30"/>
      <c r="AC537" s="29"/>
      <c r="AD537" s="29"/>
      <c r="AE537" s="29"/>
      <c r="AF537" s="29"/>
      <c r="AG537" s="29"/>
      <c r="AH537" s="30"/>
      <c r="AI537" s="30"/>
      <c r="AJ537" s="30"/>
      <c r="AK537" s="30"/>
      <c r="AL537" s="30"/>
      <c r="AM537" s="30"/>
      <c r="AN537" s="30"/>
      <c r="AO537" s="30"/>
      <c r="AP537" s="45"/>
      <c r="AQ537" s="30"/>
      <c r="AR537" s="46"/>
    </row>
    <row r="538" spans="25:44" x14ac:dyDescent="0.2">
      <c r="Y538" s="30"/>
      <c r="Z538" s="30"/>
      <c r="AA538" s="29"/>
      <c r="AB538" s="30"/>
      <c r="AC538" s="29"/>
      <c r="AD538" s="29"/>
      <c r="AE538" s="29"/>
      <c r="AF538" s="29"/>
      <c r="AG538" s="29"/>
      <c r="AH538" s="30"/>
      <c r="AI538" s="30"/>
      <c r="AJ538" s="30"/>
      <c r="AK538" s="30"/>
      <c r="AL538" s="30"/>
      <c r="AM538" s="30"/>
      <c r="AN538" s="30"/>
      <c r="AO538" s="30"/>
      <c r="AP538" s="45"/>
      <c r="AQ538" s="30"/>
      <c r="AR538" s="46"/>
    </row>
    <row r="539" spans="25:44" x14ac:dyDescent="0.2">
      <c r="Y539" s="30"/>
      <c r="Z539" s="30"/>
      <c r="AA539" s="29"/>
      <c r="AB539" s="30"/>
      <c r="AC539" s="29"/>
      <c r="AD539" s="29"/>
      <c r="AE539" s="29"/>
      <c r="AF539" s="29"/>
      <c r="AG539" s="29"/>
      <c r="AH539" s="30"/>
      <c r="AI539" s="30"/>
      <c r="AJ539" s="30"/>
      <c r="AK539" s="30"/>
      <c r="AL539" s="30"/>
      <c r="AM539" s="30"/>
      <c r="AN539" s="30"/>
      <c r="AO539" s="30"/>
      <c r="AP539" s="45"/>
      <c r="AQ539" s="30"/>
      <c r="AR539" s="46"/>
    </row>
    <row r="540" spans="25:44" x14ac:dyDescent="0.2">
      <c r="Y540" s="30"/>
      <c r="Z540" s="30"/>
      <c r="AA540" s="29"/>
      <c r="AB540" s="30"/>
      <c r="AC540" s="29"/>
      <c r="AD540" s="29"/>
      <c r="AE540" s="29"/>
      <c r="AF540" s="29"/>
      <c r="AG540" s="29"/>
      <c r="AH540" s="30"/>
      <c r="AI540" s="30"/>
      <c r="AJ540" s="30"/>
      <c r="AK540" s="30"/>
      <c r="AL540" s="30"/>
      <c r="AM540" s="30"/>
      <c r="AN540" s="30"/>
      <c r="AO540" s="30"/>
      <c r="AP540" s="45"/>
      <c r="AQ540" s="30"/>
      <c r="AR540" s="46"/>
    </row>
    <row r="541" spans="25:44" x14ac:dyDescent="0.2">
      <c r="Y541" s="30"/>
      <c r="Z541" s="30"/>
      <c r="AA541" s="29"/>
      <c r="AB541" s="30"/>
      <c r="AC541" s="29"/>
      <c r="AD541" s="29"/>
      <c r="AE541" s="29"/>
      <c r="AF541" s="29"/>
      <c r="AG541" s="29"/>
      <c r="AH541" s="30"/>
      <c r="AI541" s="30"/>
      <c r="AJ541" s="30"/>
      <c r="AK541" s="30"/>
      <c r="AL541" s="30"/>
      <c r="AM541" s="30"/>
      <c r="AN541" s="30"/>
      <c r="AO541" s="30"/>
      <c r="AP541" s="45"/>
      <c r="AQ541" s="30"/>
      <c r="AR541" s="46"/>
    </row>
    <row r="542" spans="25:44" x14ac:dyDescent="0.2">
      <c r="Y542" s="30"/>
      <c r="Z542" s="30"/>
      <c r="AA542" s="29"/>
      <c r="AB542" s="30"/>
      <c r="AC542" s="29"/>
      <c r="AD542" s="29"/>
      <c r="AE542" s="29"/>
      <c r="AF542" s="29"/>
      <c r="AG542" s="29"/>
      <c r="AH542" s="30"/>
      <c r="AI542" s="30"/>
      <c r="AJ542" s="30"/>
      <c r="AK542" s="30"/>
      <c r="AL542" s="30"/>
      <c r="AM542" s="30"/>
      <c r="AN542" s="30"/>
      <c r="AO542" s="30"/>
      <c r="AP542" s="45"/>
      <c r="AQ542" s="30"/>
      <c r="AR542" s="46"/>
    </row>
    <row r="543" spans="25:44" x14ac:dyDescent="0.2">
      <c r="Y543" s="30"/>
      <c r="Z543" s="30"/>
      <c r="AA543" s="29"/>
      <c r="AB543" s="30"/>
      <c r="AC543" s="29"/>
      <c r="AD543" s="29"/>
      <c r="AE543" s="29"/>
      <c r="AF543" s="29"/>
      <c r="AG543" s="29"/>
      <c r="AH543" s="30"/>
      <c r="AI543" s="30"/>
      <c r="AJ543" s="30"/>
      <c r="AK543" s="30"/>
      <c r="AL543" s="30"/>
      <c r="AM543" s="30"/>
      <c r="AN543" s="30"/>
      <c r="AO543" s="30"/>
      <c r="AP543" s="45"/>
      <c r="AQ543" s="30"/>
      <c r="AR543" s="46"/>
    </row>
    <row r="544" spans="25:44" x14ac:dyDescent="0.2">
      <c r="Y544" s="30"/>
      <c r="Z544" s="30"/>
      <c r="AA544" s="29"/>
      <c r="AB544" s="30"/>
      <c r="AC544" s="29"/>
      <c r="AD544" s="29"/>
      <c r="AE544" s="29"/>
      <c r="AF544" s="29"/>
      <c r="AG544" s="29"/>
      <c r="AH544" s="30"/>
      <c r="AI544" s="30"/>
      <c r="AJ544" s="30"/>
      <c r="AK544" s="30"/>
      <c r="AL544" s="30"/>
      <c r="AM544" s="30"/>
      <c r="AN544" s="30"/>
      <c r="AO544" s="30"/>
      <c r="AP544" s="45"/>
      <c r="AQ544" s="30"/>
      <c r="AR544" s="46"/>
    </row>
    <row r="545" spans="25:44" x14ac:dyDescent="0.2">
      <c r="Y545" s="30"/>
      <c r="Z545" s="30"/>
      <c r="AA545" s="29"/>
      <c r="AB545" s="30"/>
      <c r="AC545" s="29"/>
      <c r="AD545" s="29"/>
      <c r="AE545" s="29"/>
      <c r="AF545" s="29"/>
      <c r="AG545" s="29"/>
      <c r="AH545" s="30"/>
      <c r="AI545" s="30"/>
      <c r="AJ545" s="30"/>
      <c r="AK545" s="30"/>
      <c r="AL545" s="30"/>
      <c r="AM545" s="30"/>
      <c r="AN545" s="30"/>
      <c r="AO545" s="30"/>
      <c r="AP545" s="45"/>
      <c r="AQ545" s="30"/>
      <c r="AR545" s="46"/>
    </row>
    <row r="546" spans="25:44" x14ac:dyDescent="0.2">
      <c r="Y546" s="30"/>
      <c r="Z546" s="30"/>
      <c r="AA546" s="29"/>
      <c r="AB546" s="30"/>
      <c r="AC546" s="29"/>
      <c r="AD546" s="29"/>
      <c r="AE546" s="29"/>
      <c r="AF546" s="29"/>
      <c r="AG546" s="29"/>
      <c r="AH546" s="30"/>
      <c r="AI546" s="30"/>
      <c r="AJ546" s="30"/>
      <c r="AK546" s="30"/>
      <c r="AL546" s="30"/>
      <c r="AM546" s="30"/>
      <c r="AN546" s="30"/>
      <c r="AO546" s="30"/>
      <c r="AP546" s="45"/>
      <c r="AQ546" s="30"/>
      <c r="AR546" s="46"/>
    </row>
    <row r="547" spans="25:44" x14ac:dyDescent="0.2">
      <c r="Y547" s="30"/>
      <c r="Z547" s="30"/>
      <c r="AA547" s="29"/>
      <c r="AB547" s="30"/>
      <c r="AC547" s="29"/>
      <c r="AD547" s="29"/>
      <c r="AE547" s="29"/>
      <c r="AF547" s="29"/>
      <c r="AG547" s="29"/>
      <c r="AH547" s="30"/>
      <c r="AI547" s="30"/>
      <c r="AJ547" s="30"/>
      <c r="AK547" s="30"/>
      <c r="AL547" s="30"/>
      <c r="AM547" s="30"/>
      <c r="AN547" s="30"/>
      <c r="AO547" s="30"/>
      <c r="AP547" s="45"/>
      <c r="AQ547" s="30"/>
      <c r="AR547" s="46"/>
    </row>
    <row r="548" spans="25:44" x14ac:dyDescent="0.2">
      <c r="Y548" s="30"/>
      <c r="Z548" s="30"/>
      <c r="AA548" s="29"/>
      <c r="AB548" s="30"/>
      <c r="AC548" s="29"/>
      <c r="AD548" s="29"/>
      <c r="AE548" s="29"/>
      <c r="AF548" s="29"/>
      <c r="AG548" s="29"/>
      <c r="AH548" s="30"/>
      <c r="AI548" s="30"/>
      <c r="AJ548" s="30"/>
      <c r="AK548" s="30"/>
      <c r="AL548" s="30"/>
      <c r="AM548" s="30"/>
      <c r="AN548" s="30"/>
      <c r="AO548" s="30"/>
      <c r="AP548" s="45"/>
      <c r="AQ548" s="30"/>
      <c r="AR548" s="46"/>
    </row>
    <row r="549" spans="25:44" x14ac:dyDescent="0.2">
      <c r="Y549" s="30"/>
      <c r="Z549" s="30"/>
      <c r="AA549" s="29"/>
      <c r="AB549" s="30"/>
      <c r="AC549" s="29"/>
      <c r="AD549" s="29"/>
      <c r="AE549" s="29"/>
      <c r="AF549" s="29"/>
      <c r="AG549" s="29"/>
      <c r="AH549" s="30"/>
      <c r="AI549" s="30"/>
      <c r="AJ549" s="30"/>
      <c r="AK549" s="30"/>
      <c r="AL549" s="30"/>
      <c r="AM549" s="30"/>
      <c r="AN549" s="30"/>
      <c r="AO549" s="30"/>
      <c r="AP549" s="45"/>
      <c r="AQ549" s="30"/>
      <c r="AR549" s="46"/>
    </row>
    <row r="550" spans="25:44" x14ac:dyDescent="0.2">
      <c r="Y550" s="30"/>
      <c r="Z550" s="30"/>
      <c r="AA550" s="29"/>
      <c r="AB550" s="30"/>
      <c r="AC550" s="29"/>
      <c r="AD550" s="29"/>
      <c r="AE550" s="29"/>
      <c r="AF550" s="29"/>
      <c r="AG550" s="29"/>
      <c r="AH550" s="30"/>
      <c r="AI550" s="30"/>
      <c r="AJ550" s="30"/>
      <c r="AK550" s="30"/>
      <c r="AL550" s="30"/>
      <c r="AM550" s="30"/>
      <c r="AN550" s="30"/>
      <c r="AO550" s="30"/>
      <c r="AP550" s="45"/>
      <c r="AQ550" s="30"/>
      <c r="AR550" s="46"/>
    </row>
    <row r="551" spans="25:44" x14ac:dyDescent="0.2">
      <c r="Y551" s="30"/>
      <c r="Z551" s="30"/>
      <c r="AA551" s="29"/>
      <c r="AB551" s="30"/>
      <c r="AC551" s="29"/>
      <c r="AD551" s="29"/>
      <c r="AE551" s="29"/>
      <c r="AF551" s="29"/>
      <c r="AG551" s="29"/>
      <c r="AH551" s="30"/>
      <c r="AI551" s="30"/>
      <c r="AJ551" s="30"/>
      <c r="AK551" s="30"/>
      <c r="AL551" s="30"/>
      <c r="AM551" s="30"/>
      <c r="AN551" s="30"/>
      <c r="AO551" s="30"/>
      <c r="AP551" s="45"/>
      <c r="AQ551" s="30"/>
      <c r="AR551" s="46"/>
    </row>
    <row r="552" spans="25:44" x14ac:dyDescent="0.2">
      <c r="Y552" s="30"/>
      <c r="Z552" s="30"/>
      <c r="AA552" s="29"/>
      <c r="AB552" s="30"/>
      <c r="AC552" s="29"/>
      <c r="AD552" s="29"/>
      <c r="AE552" s="29"/>
      <c r="AF552" s="29"/>
      <c r="AG552" s="29"/>
      <c r="AH552" s="30"/>
      <c r="AI552" s="30"/>
      <c r="AJ552" s="30"/>
      <c r="AK552" s="30"/>
      <c r="AL552" s="30"/>
      <c r="AM552" s="30"/>
      <c r="AN552" s="30"/>
      <c r="AO552" s="30"/>
      <c r="AP552" s="45"/>
      <c r="AQ552" s="30"/>
      <c r="AR552" s="46"/>
    </row>
    <row r="553" spans="25:44" x14ac:dyDescent="0.2">
      <c r="Y553" s="30"/>
      <c r="Z553" s="30"/>
      <c r="AA553" s="29"/>
      <c r="AB553" s="30"/>
      <c r="AC553" s="29"/>
      <c r="AD553" s="29"/>
      <c r="AE553" s="29"/>
      <c r="AF553" s="29"/>
      <c r="AG553" s="29"/>
      <c r="AH553" s="30"/>
      <c r="AI553" s="30"/>
      <c r="AJ553" s="30"/>
      <c r="AK553" s="30"/>
      <c r="AL553" s="30"/>
      <c r="AM553" s="30"/>
      <c r="AN553" s="30"/>
      <c r="AO553" s="30"/>
      <c r="AP553" s="45"/>
      <c r="AQ553" s="30"/>
      <c r="AR553" s="46"/>
    </row>
    <row r="554" spans="25:44" x14ac:dyDescent="0.2">
      <c r="Y554" s="30"/>
      <c r="Z554" s="30"/>
      <c r="AA554" s="29"/>
      <c r="AB554" s="30"/>
      <c r="AC554" s="29"/>
      <c r="AD554" s="29"/>
      <c r="AE554" s="29"/>
      <c r="AF554" s="29"/>
      <c r="AG554" s="29"/>
      <c r="AH554" s="30"/>
      <c r="AI554" s="30"/>
      <c r="AJ554" s="30"/>
      <c r="AK554" s="30"/>
      <c r="AL554" s="30"/>
      <c r="AM554" s="30"/>
      <c r="AN554" s="30"/>
      <c r="AO554" s="30"/>
      <c r="AP554" s="45"/>
      <c r="AQ554" s="30"/>
      <c r="AR554" s="46"/>
    </row>
    <row r="555" spans="25:44" x14ac:dyDescent="0.2">
      <c r="Y555" s="30"/>
      <c r="Z555" s="30"/>
      <c r="AA555" s="29"/>
      <c r="AB555" s="30"/>
      <c r="AC555" s="29"/>
      <c r="AD555" s="29"/>
      <c r="AE555" s="29"/>
      <c r="AF555" s="29"/>
      <c r="AG555" s="29"/>
      <c r="AH555" s="30"/>
      <c r="AI555" s="30"/>
      <c r="AJ555" s="30"/>
      <c r="AK555" s="30"/>
      <c r="AL555" s="30"/>
      <c r="AM555" s="30"/>
      <c r="AN555" s="30"/>
      <c r="AO555" s="30"/>
      <c r="AP555" s="45"/>
      <c r="AQ555" s="30"/>
      <c r="AR555" s="46"/>
    </row>
    <row r="556" spans="25:44" x14ac:dyDescent="0.2">
      <c r="Y556" s="30"/>
      <c r="Z556" s="30"/>
      <c r="AA556" s="29"/>
      <c r="AB556" s="30"/>
      <c r="AC556" s="29"/>
      <c r="AD556" s="29"/>
      <c r="AE556" s="29"/>
      <c r="AF556" s="29"/>
      <c r="AG556" s="29"/>
      <c r="AH556" s="30"/>
      <c r="AI556" s="30"/>
      <c r="AJ556" s="30"/>
      <c r="AK556" s="30"/>
      <c r="AL556" s="30"/>
      <c r="AM556" s="30"/>
      <c r="AN556" s="30"/>
      <c r="AO556" s="30"/>
      <c r="AP556" s="45"/>
      <c r="AQ556" s="30"/>
      <c r="AR556" s="46"/>
    </row>
    <row r="557" spans="25:44" x14ac:dyDescent="0.2">
      <c r="Y557" s="30"/>
      <c r="Z557" s="30"/>
      <c r="AA557" s="29"/>
      <c r="AB557" s="30"/>
      <c r="AC557" s="29"/>
      <c r="AD557" s="29"/>
      <c r="AE557" s="29"/>
      <c r="AF557" s="29"/>
      <c r="AG557" s="29"/>
      <c r="AH557" s="30"/>
      <c r="AI557" s="30"/>
      <c r="AJ557" s="30"/>
      <c r="AK557" s="30"/>
      <c r="AL557" s="30"/>
      <c r="AM557" s="30"/>
      <c r="AN557" s="30"/>
      <c r="AO557" s="30"/>
      <c r="AP557" s="45"/>
      <c r="AQ557" s="30"/>
      <c r="AR557" s="46"/>
    </row>
    <row r="558" spans="25:44" x14ac:dyDescent="0.2">
      <c r="Y558" s="30"/>
      <c r="Z558" s="30"/>
      <c r="AA558" s="29"/>
      <c r="AB558" s="30"/>
      <c r="AC558" s="29"/>
      <c r="AD558" s="29"/>
      <c r="AE558" s="29"/>
      <c r="AF558" s="29"/>
      <c r="AG558" s="29"/>
      <c r="AH558" s="30"/>
      <c r="AI558" s="30"/>
      <c r="AJ558" s="30"/>
      <c r="AK558" s="30"/>
      <c r="AL558" s="30"/>
      <c r="AM558" s="30"/>
      <c r="AN558" s="30"/>
      <c r="AO558" s="30"/>
      <c r="AP558" s="45"/>
      <c r="AQ558" s="30"/>
      <c r="AR558" s="46"/>
    </row>
    <row r="559" spans="25:44" x14ac:dyDescent="0.2">
      <c r="Y559" s="30"/>
      <c r="Z559" s="30"/>
      <c r="AA559" s="29"/>
      <c r="AB559" s="30"/>
      <c r="AC559" s="29"/>
      <c r="AD559" s="29"/>
      <c r="AE559" s="29"/>
      <c r="AF559" s="29"/>
      <c r="AG559" s="29"/>
      <c r="AH559" s="30"/>
      <c r="AI559" s="30"/>
      <c r="AJ559" s="30"/>
      <c r="AK559" s="30"/>
      <c r="AL559" s="30"/>
      <c r="AM559" s="30"/>
      <c r="AN559" s="30"/>
      <c r="AO559" s="30"/>
      <c r="AP559" s="45"/>
      <c r="AQ559" s="30"/>
      <c r="AR559" s="46"/>
    </row>
    <row r="560" spans="25:44" x14ac:dyDescent="0.2">
      <c r="Y560" s="30"/>
      <c r="Z560" s="30"/>
      <c r="AA560" s="29"/>
      <c r="AB560" s="30"/>
      <c r="AC560" s="29"/>
      <c r="AD560" s="29"/>
      <c r="AE560" s="29"/>
      <c r="AF560" s="29"/>
      <c r="AG560" s="29"/>
      <c r="AH560" s="30"/>
      <c r="AI560" s="30"/>
      <c r="AJ560" s="30"/>
      <c r="AK560" s="30"/>
      <c r="AL560" s="30"/>
      <c r="AM560" s="30"/>
      <c r="AN560" s="30"/>
      <c r="AO560" s="30"/>
      <c r="AP560" s="45"/>
      <c r="AQ560" s="30"/>
      <c r="AR560" s="46"/>
    </row>
    <row r="561" spans="25:44" x14ac:dyDescent="0.2">
      <c r="Y561" s="30"/>
      <c r="Z561" s="30"/>
      <c r="AA561" s="29"/>
      <c r="AB561" s="30"/>
      <c r="AC561" s="29"/>
      <c r="AD561" s="29"/>
      <c r="AE561" s="29"/>
      <c r="AF561" s="29"/>
      <c r="AG561" s="29"/>
      <c r="AH561" s="30"/>
      <c r="AI561" s="30"/>
      <c r="AJ561" s="30"/>
      <c r="AK561" s="30"/>
      <c r="AL561" s="30"/>
      <c r="AM561" s="30"/>
      <c r="AN561" s="30"/>
      <c r="AO561" s="30"/>
      <c r="AP561" s="45"/>
      <c r="AQ561" s="30"/>
      <c r="AR561" s="46"/>
    </row>
    <row r="562" spans="25:44" x14ac:dyDescent="0.2">
      <c r="Y562" s="30"/>
      <c r="Z562" s="30"/>
      <c r="AA562" s="29"/>
      <c r="AB562" s="30"/>
      <c r="AC562" s="29"/>
      <c r="AD562" s="29"/>
      <c r="AE562" s="29"/>
      <c r="AF562" s="29"/>
      <c r="AG562" s="29"/>
      <c r="AH562" s="30"/>
      <c r="AI562" s="30"/>
      <c r="AJ562" s="30"/>
      <c r="AK562" s="30"/>
      <c r="AL562" s="30"/>
      <c r="AM562" s="30"/>
      <c r="AN562" s="30"/>
      <c r="AO562" s="30"/>
      <c r="AP562" s="45"/>
      <c r="AQ562" s="30"/>
      <c r="AR562" s="46"/>
    </row>
    <row r="563" spans="25:44" x14ac:dyDescent="0.2">
      <c r="Y563" s="30"/>
      <c r="Z563" s="30"/>
      <c r="AA563" s="29"/>
      <c r="AB563" s="30"/>
      <c r="AC563" s="29"/>
      <c r="AD563" s="29"/>
      <c r="AE563" s="29"/>
      <c r="AF563" s="29"/>
      <c r="AG563" s="29"/>
      <c r="AH563" s="30"/>
      <c r="AI563" s="30"/>
      <c r="AJ563" s="30"/>
      <c r="AK563" s="30"/>
      <c r="AL563" s="30"/>
      <c r="AM563" s="30"/>
      <c r="AN563" s="30"/>
      <c r="AO563" s="30"/>
      <c r="AP563" s="45"/>
      <c r="AQ563" s="30"/>
      <c r="AR563" s="46"/>
    </row>
    <row r="564" spans="25:44" x14ac:dyDescent="0.2">
      <c r="Y564" s="30"/>
      <c r="Z564" s="30"/>
      <c r="AA564" s="29"/>
      <c r="AB564" s="30"/>
      <c r="AC564" s="29"/>
      <c r="AD564" s="29"/>
      <c r="AE564" s="29"/>
      <c r="AF564" s="29"/>
      <c r="AG564" s="29"/>
      <c r="AH564" s="30"/>
      <c r="AI564" s="30"/>
      <c r="AJ564" s="30"/>
      <c r="AK564" s="30"/>
      <c r="AL564" s="30"/>
      <c r="AM564" s="30"/>
      <c r="AN564" s="30"/>
      <c r="AO564" s="30"/>
      <c r="AP564" s="45"/>
      <c r="AQ564" s="30"/>
      <c r="AR564" s="46"/>
    </row>
    <row r="565" spans="25:44" x14ac:dyDescent="0.2">
      <c r="Y565" s="30"/>
      <c r="Z565" s="30"/>
      <c r="AA565" s="29"/>
      <c r="AB565" s="30"/>
      <c r="AC565" s="29"/>
      <c r="AD565" s="29"/>
      <c r="AE565" s="29"/>
      <c r="AF565" s="29"/>
      <c r="AG565" s="29"/>
      <c r="AH565" s="30"/>
      <c r="AI565" s="30"/>
      <c r="AJ565" s="30"/>
      <c r="AK565" s="30"/>
      <c r="AL565" s="30"/>
      <c r="AM565" s="30"/>
      <c r="AN565" s="30"/>
      <c r="AO565" s="30"/>
      <c r="AP565" s="45"/>
      <c r="AQ565" s="30"/>
      <c r="AR565" s="46"/>
    </row>
    <row r="566" spans="25:44" x14ac:dyDescent="0.2">
      <c r="Y566" s="30"/>
      <c r="Z566" s="30"/>
      <c r="AA566" s="29"/>
      <c r="AB566" s="30"/>
      <c r="AC566" s="29"/>
      <c r="AD566" s="29"/>
      <c r="AE566" s="29"/>
      <c r="AF566" s="29"/>
      <c r="AG566" s="29"/>
      <c r="AH566" s="30"/>
      <c r="AI566" s="30"/>
      <c r="AJ566" s="30"/>
      <c r="AK566" s="30"/>
      <c r="AL566" s="30"/>
      <c r="AM566" s="30"/>
      <c r="AN566" s="30"/>
      <c r="AO566" s="30"/>
      <c r="AP566" s="45"/>
      <c r="AQ566" s="30"/>
      <c r="AR566" s="46"/>
    </row>
    <row r="567" spans="25:44" x14ac:dyDescent="0.2">
      <c r="Y567" s="30"/>
      <c r="Z567" s="30"/>
      <c r="AA567" s="29"/>
      <c r="AB567" s="30"/>
      <c r="AC567" s="29"/>
      <c r="AD567" s="29"/>
      <c r="AE567" s="29"/>
      <c r="AF567" s="29"/>
      <c r="AG567" s="29"/>
      <c r="AH567" s="30"/>
      <c r="AI567" s="30"/>
      <c r="AJ567" s="30"/>
      <c r="AK567" s="30"/>
      <c r="AL567" s="30"/>
      <c r="AM567" s="30"/>
      <c r="AN567" s="30"/>
      <c r="AO567" s="30"/>
      <c r="AP567" s="45"/>
      <c r="AQ567" s="30"/>
      <c r="AR567" s="46"/>
    </row>
    <row r="568" spans="25:44" x14ac:dyDescent="0.2">
      <c r="Y568" s="30"/>
      <c r="Z568" s="30"/>
      <c r="AA568" s="29"/>
      <c r="AB568" s="30"/>
      <c r="AC568" s="29"/>
      <c r="AD568" s="29"/>
      <c r="AE568" s="29"/>
      <c r="AF568" s="29"/>
      <c r="AG568" s="29"/>
      <c r="AH568" s="30"/>
      <c r="AI568" s="30"/>
      <c r="AJ568" s="30"/>
      <c r="AK568" s="30"/>
      <c r="AL568" s="30"/>
      <c r="AM568" s="30"/>
      <c r="AN568" s="30"/>
      <c r="AO568" s="30"/>
      <c r="AP568" s="45"/>
      <c r="AQ568" s="30"/>
      <c r="AR568" s="46"/>
    </row>
    <row r="569" spans="25:44" x14ac:dyDescent="0.2">
      <c r="Y569" s="30"/>
      <c r="Z569" s="30"/>
      <c r="AA569" s="29"/>
      <c r="AB569" s="30"/>
      <c r="AC569" s="29"/>
      <c r="AD569" s="29"/>
      <c r="AE569" s="29"/>
      <c r="AF569" s="29"/>
      <c r="AG569" s="29"/>
      <c r="AH569" s="30"/>
      <c r="AI569" s="30"/>
      <c r="AJ569" s="30"/>
      <c r="AK569" s="30"/>
      <c r="AL569" s="30"/>
      <c r="AM569" s="30"/>
      <c r="AN569" s="30"/>
      <c r="AO569" s="30"/>
      <c r="AP569" s="45"/>
      <c r="AQ569" s="30"/>
      <c r="AR569" s="46"/>
    </row>
    <row r="570" spans="25:44" x14ac:dyDescent="0.2">
      <c r="Y570" s="30"/>
      <c r="Z570" s="30"/>
      <c r="AA570" s="29"/>
      <c r="AB570" s="30"/>
      <c r="AC570" s="29"/>
      <c r="AD570" s="29"/>
      <c r="AE570" s="29"/>
      <c r="AF570" s="29"/>
      <c r="AG570" s="29"/>
      <c r="AH570" s="30"/>
      <c r="AI570" s="30"/>
      <c r="AJ570" s="30"/>
      <c r="AK570" s="30"/>
      <c r="AL570" s="30"/>
      <c r="AM570" s="30"/>
      <c r="AN570" s="30"/>
      <c r="AO570" s="30"/>
      <c r="AP570" s="45"/>
      <c r="AQ570" s="30"/>
      <c r="AR570" s="46"/>
    </row>
    <row r="571" spans="25:44" x14ac:dyDescent="0.2">
      <c r="Y571" s="30"/>
      <c r="Z571" s="30"/>
      <c r="AA571" s="29"/>
      <c r="AB571" s="30"/>
      <c r="AC571" s="29"/>
      <c r="AD571" s="29"/>
      <c r="AE571" s="29"/>
      <c r="AF571" s="29"/>
      <c r="AG571" s="29"/>
      <c r="AH571" s="30"/>
      <c r="AI571" s="30"/>
      <c r="AJ571" s="30"/>
      <c r="AK571" s="30"/>
      <c r="AL571" s="30"/>
      <c r="AM571" s="30"/>
      <c r="AN571" s="30"/>
      <c r="AO571" s="30"/>
      <c r="AP571" s="45"/>
      <c r="AQ571" s="30"/>
      <c r="AR571" s="46"/>
    </row>
    <row r="572" spans="25:44" x14ac:dyDescent="0.2">
      <c r="Y572" s="30"/>
      <c r="Z572" s="30"/>
      <c r="AA572" s="29"/>
      <c r="AB572" s="30"/>
      <c r="AC572" s="29"/>
      <c r="AD572" s="29"/>
      <c r="AE572" s="29"/>
      <c r="AF572" s="29"/>
      <c r="AG572" s="29"/>
      <c r="AH572" s="30"/>
      <c r="AI572" s="30"/>
      <c r="AJ572" s="30"/>
      <c r="AK572" s="30"/>
      <c r="AL572" s="30"/>
      <c r="AM572" s="30"/>
      <c r="AN572" s="30"/>
      <c r="AO572" s="30"/>
      <c r="AP572" s="45"/>
      <c r="AQ572" s="30"/>
      <c r="AR572" s="46"/>
    </row>
    <row r="573" spans="25:44" x14ac:dyDescent="0.2">
      <c r="Y573" s="30"/>
      <c r="Z573" s="30"/>
      <c r="AA573" s="29"/>
      <c r="AB573" s="30"/>
      <c r="AC573" s="29"/>
      <c r="AD573" s="29"/>
      <c r="AE573" s="29"/>
      <c r="AF573" s="29"/>
      <c r="AG573" s="29"/>
      <c r="AH573" s="30"/>
      <c r="AI573" s="30"/>
      <c r="AJ573" s="30"/>
      <c r="AK573" s="30"/>
      <c r="AL573" s="30"/>
      <c r="AM573" s="30"/>
      <c r="AN573" s="30"/>
      <c r="AO573" s="30"/>
      <c r="AP573" s="45"/>
      <c r="AQ573" s="30"/>
      <c r="AR573" s="46"/>
    </row>
    <row r="574" spans="25:44" x14ac:dyDescent="0.2">
      <c r="Y574" s="30"/>
      <c r="Z574" s="30"/>
      <c r="AA574" s="29"/>
      <c r="AB574" s="30"/>
      <c r="AC574" s="29"/>
      <c r="AD574" s="29"/>
      <c r="AE574" s="29"/>
      <c r="AF574" s="29"/>
      <c r="AG574" s="29"/>
      <c r="AH574" s="30"/>
      <c r="AI574" s="30"/>
      <c r="AJ574" s="30"/>
      <c r="AK574" s="30"/>
      <c r="AL574" s="30"/>
      <c r="AM574" s="30"/>
      <c r="AN574" s="30"/>
      <c r="AO574" s="30"/>
      <c r="AP574" s="45"/>
      <c r="AQ574" s="30"/>
      <c r="AR574" s="46"/>
    </row>
    <row r="575" spans="25:44" x14ac:dyDescent="0.2">
      <c r="Y575" s="30"/>
      <c r="Z575" s="30"/>
      <c r="AA575" s="29"/>
      <c r="AB575" s="30"/>
      <c r="AC575" s="29"/>
      <c r="AD575" s="29"/>
      <c r="AE575" s="29"/>
      <c r="AF575" s="29"/>
      <c r="AG575" s="29"/>
      <c r="AH575" s="30"/>
      <c r="AI575" s="30"/>
      <c r="AJ575" s="30"/>
      <c r="AK575" s="30"/>
      <c r="AL575" s="30"/>
      <c r="AM575" s="30"/>
      <c r="AN575" s="30"/>
      <c r="AO575" s="30"/>
      <c r="AP575" s="45"/>
      <c r="AQ575" s="30"/>
      <c r="AR575" s="46"/>
    </row>
    <row r="576" spans="25:44" x14ac:dyDescent="0.2">
      <c r="Y576" s="30"/>
      <c r="Z576" s="30"/>
      <c r="AA576" s="29"/>
      <c r="AB576" s="30"/>
      <c r="AC576" s="29"/>
      <c r="AD576" s="29"/>
      <c r="AE576" s="29"/>
      <c r="AF576" s="29"/>
      <c r="AG576" s="29"/>
      <c r="AH576" s="30"/>
      <c r="AI576" s="30"/>
      <c r="AJ576" s="30"/>
      <c r="AK576" s="30"/>
      <c r="AL576" s="30"/>
      <c r="AM576" s="30"/>
      <c r="AN576" s="30"/>
      <c r="AO576" s="30"/>
      <c r="AP576" s="45"/>
      <c r="AQ576" s="30"/>
      <c r="AR576" s="46"/>
    </row>
    <row r="577" spans="25:44" x14ac:dyDescent="0.2">
      <c r="Y577" s="30"/>
      <c r="Z577" s="30"/>
      <c r="AA577" s="29"/>
      <c r="AB577" s="30"/>
      <c r="AC577" s="29"/>
      <c r="AD577" s="29"/>
      <c r="AE577" s="29"/>
      <c r="AF577" s="29"/>
      <c r="AG577" s="29"/>
      <c r="AH577" s="30"/>
      <c r="AI577" s="30"/>
      <c r="AJ577" s="30"/>
      <c r="AK577" s="30"/>
      <c r="AL577" s="30"/>
      <c r="AM577" s="30"/>
      <c r="AN577" s="30"/>
      <c r="AO577" s="30"/>
      <c r="AP577" s="45"/>
      <c r="AQ577" s="30"/>
      <c r="AR577" s="46"/>
    </row>
    <row r="578" spans="25:44" x14ac:dyDescent="0.2">
      <c r="Y578" s="30"/>
      <c r="Z578" s="30"/>
      <c r="AA578" s="29"/>
      <c r="AB578" s="30"/>
      <c r="AC578" s="29"/>
      <c r="AD578" s="29"/>
      <c r="AE578" s="29"/>
      <c r="AF578" s="29"/>
      <c r="AG578" s="29"/>
      <c r="AH578" s="30"/>
      <c r="AI578" s="30"/>
      <c r="AJ578" s="30"/>
      <c r="AK578" s="30"/>
      <c r="AL578" s="30"/>
      <c r="AM578" s="30"/>
      <c r="AN578" s="30"/>
      <c r="AO578" s="30"/>
      <c r="AP578" s="45"/>
      <c r="AQ578" s="30"/>
      <c r="AR578" s="46"/>
    </row>
    <row r="579" spans="25:44" x14ac:dyDescent="0.2">
      <c r="Y579" s="30"/>
      <c r="Z579" s="30"/>
      <c r="AA579" s="29"/>
      <c r="AB579" s="30"/>
      <c r="AC579" s="29"/>
      <c r="AD579" s="29"/>
      <c r="AE579" s="29"/>
      <c r="AF579" s="29"/>
      <c r="AG579" s="29"/>
      <c r="AH579" s="30"/>
      <c r="AI579" s="30"/>
      <c r="AJ579" s="30"/>
      <c r="AK579" s="30"/>
      <c r="AL579" s="30"/>
      <c r="AM579" s="30"/>
      <c r="AN579" s="30"/>
      <c r="AO579" s="30"/>
      <c r="AP579" s="45"/>
      <c r="AQ579" s="30"/>
      <c r="AR579" s="46"/>
    </row>
    <row r="580" spans="25:44" x14ac:dyDescent="0.2">
      <c r="Y580" s="30"/>
      <c r="Z580" s="30"/>
      <c r="AA580" s="29"/>
      <c r="AB580" s="30"/>
      <c r="AC580" s="29"/>
      <c r="AD580" s="29"/>
      <c r="AE580" s="29"/>
      <c r="AF580" s="29"/>
      <c r="AG580" s="29"/>
      <c r="AH580" s="30"/>
      <c r="AI580" s="30"/>
      <c r="AJ580" s="30"/>
      <c r="AK580" s="30"/>
      <c r="AL580" s="30"/>
      <c r="AM580" s="30"/>
      <c r="AN580" s="30"/>
      <c r="AO580" s="30"/>
      <c r="AP580" s="45"/>
      <c r="AQ580" s="30"/>
      <c r="AR580" s="46"/>
    </row>
    <row r="581" spans="25:44" x14ac:dyDescent="0.2">
      <c r="Y581" s="30"/>
      <c r="Z581" s="30"/>
      <c r="AA581" s="29"/>
      <c r="AB581" s="30"/>
      <c r="AC581" s="29"/>
      <c r="AD581" s="29"/>
      <c r="AE581" s="29"/>
      <c r="AF581" s="29"/>
      <c r="AG581" s="29"/>
      <c r="AH581" s="30"/>
      <c r="AI581" s="30"/>
      <c r="AJ581" s="30"/>
      <c r="AK581" s="30"/>
      <c r="AL581" s="30"/>
      <c r="AM581" s="30"/>
      <c r="AN581" s="30"/>
      <c r="AO581" s="30"/>
      <c r="AP581" s="45"/>
      <c r="AQ581" s="30"/>
      <c r="AR581" s="46"/>
    </row>
    <row r="582" spans="25:44" x14ac:dyDescent="0.2">
      <c r="Y582" s="30"/>
      <c r="Z582" s="30"/>
      <c r="AA582" s="29"/>
      <c r="AB582" s="30"/>
      <c r="AC582" s="29"/>
      <c r="AD582" s="29"/>
      <c r="AE582" s="29"/>
      <c r="AF582" s="29"/>
      <c r="AG582" s="29"/>
      <c r="AH582" s="30"/>
      <c r="AI582" s="30"/>
      <c r="AJ582" s="30"/>
      <c r="AK582" s="30"/>
      <c r="AL582" s="30"/>
      <c r="AM582" s="30"/>
      <c r="AN582" s="30"/>
      <c r="AO582" s="30"/>
      <c r="AP582" s="45"/>
      <c r="AQ582" s="30"/>
      <c r="AR582" s="46"/>
    </row>
    <row r="583" spans="25:44" x14ac:dyDescent="0.2">
      <c r="Y583" s="30"/>
      <c r="Z583" s="30"/>
      <c r="AA583" s="29"/>
      <c r="AB583" s="30"/>
      <c r="AC583" s="29"/>
      <c r="AD583" s="29"/>
      <c r="AE583" s="29"/>
      <c r="AF583" s="29"/>
      <c r="AG583" s="29"/>
      <c r="AH583" s="30"/>
      <c r="AI583" s="30"/>
      <c r="AJ583" s="30"/>
      <c r="AK583" s="30"/>
      <c r="AL583" s="30"/>
      <c r="AM583" s="30"/>
      <c r="AN583" s="30"/>
      <c r="AO583" s="30"/>
      <c r="AP583" s="45"/>
      <c r="AQ583" s="30"/>
      <c r="AR583" s="46"/>
    </row>
    <row r="584" spans="25:44" x14ac:dyDescent="0.2">
      <c r="Y584" s="30"/>
      <c r="Z584" s="30"/>
      <c r="AA584" s="29"/>
      <c r="AB584" s="30"/>
      <c r="AC584" s="29"/>
      <c r="AD584" s="29"/>
      <c r="AE584" s="29"/>
      <c r="AF584" s="29"/>
      <c r="AG584" s="29"/>
      <c r="AH584" s="30"/>
      <c r="AI584" s="30"/>
      <c r="AJ584" s="30"/>
      <c r="AK584" s="30"/>
      <c r="AL584" s="30"/>
      <c r="AM584" s="30"/>
      <c r="AN584" s="30"/>
      <c r="AO584" s="30"/>
      <c r="AP584" s="45"/>
      <c r="AQ584" s="30"/>
      <c r="AR584" s="46"/>
    </row>
    <row r="585" spans="25:44" x14ac:dyDescent="0.2">
      <c r="Y585" s="30"/>
      <c r="Z585" s="30"/>
      <c r="AA585" s="29"/>
      <c r="AB585" s="30"/>
      <c r="AC585" s="29"/>
      <c r="AD585" s="29"/>
      <c r="AE585" s="29"/>
      <c r="AF585" s="29"/>
      <c r="AG585" s="29"/>
      <c r="AH585" s="30"/>
      <c r="AI585" s="30"/>
      <c r="AJ585" s="30"/>
      <c r="AK585" s="30"/>
      <c r="AL585" s="30"/>
      <c r="AM585" s="30"/>
      <c r="AN585" s="30"/>
      <c r="AO585" s="30"/>
      <c r="AP585" s="45"/>
      <c r="AQ585" s="30"/>
      <c r="AR585" s="46"/>
    </row>
    <row r="586" spans="25:44" x14ac:dyDescent="0.2">
      <c r="Y586" s="30"/>
      <c r="Z586" s="30"/>
      <c r="AA586" s="29"/>
      <c r="AB586" s="30"/>
      <c r="AC586" s="29"/>
      <c r="AD586" s="29"/>
      <c r="AE586" s="29"/>
      <c r="AF586" s="29"/>
      <c r="AG586" s="29"/>
      <c r="AH586" s="30"/>
      <c r="AI586" s="30"/>
      <c r="AJ586" s="30"/>
      <c r="AK586" s="30"/>
      <c r="AL586" s="30"/>
      <c r="AM586" s="30"/>
      <c r="AN586" s="30"/>
      <c r="AO586" s="30"/>
      <c r="AP586" s="45"/>
      <c r="AQ586" s="30"/>
      <c r="AR586" s="46"/>
    </row>
    <row r="587" spans="25:44" x14ac:dyDescent="0.2">
      <c r="Y587" s="30"/>
      <c r="Z587" s="30"/>
      <c r="AA587" s="29"/>
      <c r="AB587" s="30"/>
      <c r="AC587" s="29"/>
      <c r="AD587" s="29"/>
      <c r="AE587" s="29"/>
      <c r="AF587" s="29"/>
      <c r="AG587" s="29"/>
      <c r="AH587" s="30"/>
      <c r="AI587" s="30"/>
      <c r="AJ587" s="30"/>
      <c r="AK587" s="30"/>
      <c r="AL587" s="30"/>
      <c r="AM587" s="30"/>
      <c r="AN587" s="30"/>
      <c r="AO587" s="30"/>
      <c r="AP587" s="45"/>
      <c r="AQ587" s="30"/>
      <c r="AR587" s="46"/>
    </row>
    <row r="588" spans="25:44" x14ac:dyDescent="0.2">
      <c r="Y588" s="30"/>
      <c r="Z588" s="30"/>
      <c r="AA588" s="29"/>
      <c r="AB588" s="30"/>
      <c r="AC588" s="29"/>
      <c r="AD588" s="29"/>
      <c r="AE588" s="29"/>
      <c r="AF588" s="29"/>
      <c r="AG588" s="29"/>
      <c r="AH588" s="30"/>
      <c r="AI588" s="30"/>
      <c r="AJ588" s="30"/>
      <c r="AK588" s="30"/>
      <c r="AL588" s="30"/>
      <c r="AM588" s="30"/>
      <c r="AN588" s="30"/>
      <c r="AO588" s="30"/>
      <c r="AP588" s="45"/>
      <c r="AQ588" s="30"/>
      <c r="AR588" s="46"/>
    </row>
    <row r="589" spans="25:44" x14ac:dyDescent="0.2">
      <c r="Y589" s="30"/>
      <c r="Z589" s="30"/>
      <c r="AA589" s="29"/>
      <c r="AB589" s="30"/>
      <c r="AC589" s="29"/>
      <c r="AD589" s="29"/>
      <c r="AE589" s="29"/>
      <c r="AF589" s="29"/>
      <c r="AG589" s="29"/>
      <c r="AH589" s="30"/>
      <c r="AI589" s="30"/>
      <c r="AJ589" s="30"/>
      <c r="AK589" s="30"/>
      <c r="AL589" s="30"/>
      <c r="AM589" s="30"/>
      <c r="AN589" s="30"/>
      <c r="AO589" s="30"/>
      <c r="AP589" s="45"/>
      <c r="AQ589" s="30"/>
      <c r="AR589" s="46"/>
    </row>
    <row r="590" spans="25:44" x14ac:dyDescent="0.2">
      <c r="Y590" s="30"/>
      <c r="Z590" s="30"/>
      <c r="AA590" s="29"/>
      <c r="AB590" s="30"/>
      <c r="AC590" s="29"/>
      <c r="AD590" s="29"/>
      <c r="AE590" s="29"/>
      <c r="AF590" s="29"/>
      <c r="AG590" s="29"/>
      <c r="AH590" s="30"/>
      <c r="AI590" s="30"/>
      <c r="AJ590" s="30"/>
      <c r="AK590" s="30"/>
      <c r="AL590" s="30"/>
      <c r="AM590" s="30"/>
      <c r="AN590" s="30"/>
      <c r="AO590" s="30"/>
      <c r="AP590" s="45"/>
      <c r="AQ590" s="30"/>
      <c r="AR590" s="46"/>
    </row>
    <row r="591" spans="25:44" x14ac:dyDescent="0.2">
      <c r="Y591" s="30"/>
      <c r="Z591" s="30"/>
      <c r="AA591" s="29"/>
      <c r="AB591" s="30"/>
      <c r="AC591" s="29"/>
      <c r="AD591" s="29"/>
      <c r="AE591" s="29"/>
      <c r="AF591" s="29"/>
      <c r="AG591" s="29"/>
      <c r="AH591" s="30"/>
      <c r="AI591" s="30"/>
      <c r="AJ591" s="30"/>
      <c r="AK591" s="30"/>
      <c r="AL591" s="30"/>
      <c r="AM591" s="30"/>
      <c r="AN591" s="30"/>
      <c r="AO591" s="30"/>
      <c r="AP591" s="45"/>
      <c r="AQ591" s="30"/>
      <c r="AR591" s="46"/>
    </row>
    <row r="592" spans="25:44" x14ac:dyDescent="0.2">
      <c r="Y592" s="30"/>
      <c r="Z592" s="30"/>
      <c r="AA592" s="29"/>
      <c r="AB592" s="30"/>
      <c r="AC592" s="29"/>
      <c r="AD592" s="29"/>
      <c r="AE592" s="29"/>
      <c r="AF592" s="29"/>
      <c r="AG592" s="29"/>
      <c r="AH592" s="30"/>
      <c r="AI592" s="30"/>
      <c r="AJ592" s="30"/>
      <c r="AK592" s="30"/>
      <c r="AL592" s="30"/>
      <c r="AM592" s="30"/>
      <c r="AN592" s="30"/>
      <c r="AO592" s="30"/>
      <c r="AP592" s="45"/>
      <c r="AQ592" s="30"/>
      <c r="AR592" s="46"/>
    </row>
    <row r="593" spans="25:44" x14ac:dyDescent="0.2">
      <c r="Y593" s="30"/>
      <c r="Z593" s="30"/>
      <c r="AA593" s="29"/>
      <c r="AB593" s="30"/>
      <c r="AC593" s="29"/>
      <c r="AD593" s="29"/>
      <c r="AE593" s="29"/>
      <c r="AF593" s="29"/>
      <c r="AG593" s="29"/>
      <c r="AH593" s="30"/>
      <c r="AI593" s="30"/>
      <c r="AJ593" s="30"/>
      <c r="AK593" s="30"/>
      <c r="AL593" s="30"/>
      <c r="AM593" s="30"/>
      <c r="AN593" s="30"/>
      <c r="AO593" s="30"/>
      <c r="AP593" s="45"/>
      <c r="AQ593" s="30"/>
      <c r="AR593" s="46"/>
    </row>
    <row r="594" spans="25:44" x14ac:dyDescent="0.2">
      <c r="Y594" s="30"/>
      <c r="Z594" s="30"/>
      <c r="AA594" s="29"/>
      <c r="AB594" s="30"/>
      <c r="AC594" s="29"/>
      <c r="AD594" s="29"/>
      <c r="AE594" s="29"/>
      <c r="AF594" s="29"/>
      <c r="AG594" s="29"/>
      <c r="AH594" s="30"/>
      <c r="AI594" s="30"/>
      <c r="AJ594" s="30"/>
      <c r="AK594" s="30"/>
      <c r="AL594" s="30"/>
      <c r="AM594" s="30"/>
      <c r="AN594" s="30"/>
      <c r="AO594" s="30"/>
      <c r="AP594" s="45"/>
      <c r="AQ594" s="30"/>
      <c r="AR594" s="46"/>
    </row>
    <row r="595" spans="25:44" x14ac:dyDescent="0.2">
      <c r="Y595" s="30"/>
      <c r="Z595" s="30"/>
      <c r="AA595" s="29"/>
      <c r="AB595" s="30"/>
      <c r="AC595" s="29"/>
      <c r="AD595" s="29"/>
      <c r="AE595" s="29"/>
      <c r="AF595" s="29"/>
      <c r="AG595" s="29"/>
      <c r="AH595" s="30"/>
      <c r="AI595" s="30"/>
      <c r="AJ595" s="30"/>
      <c r="AK595" s="30"/>
      <c r="AL595" s="30"/>
      <c r="AM595" s="30"/>
      <c r="AN595" s="30"/>
      <c r="AO595" s="30"/>
      <c r="AP595" s="45"/>
      <c r="AQ595" s="30"/>
      <c r="AR595" s="46"/>
    </row>
    <row r="596" spans="25:44" x14ac:dyDescent="0.2">
      <c r="Y596" s="30"/>
      <c r="Z596" s="30"/>
      <c r="AA596" s="29"/>
      <c r="AB596" s="30"/>
      <c r="AC596" s="29"/>
      <c r="AD596" s="29"/>
      <c r="AE596" s="29"/>
      <c r="AF596" s="29"/>
      <c r="AG596" s="29"/>
      <c r="AH596" s="30"/>
      <c r="AI596" s="30"/>
      <c r="AJ596" s="30"/>
      <c r="AK596" s="30"/>
      <c r="AL596" s="30"/>
      <c r="AM596" s="30"/>
      <c r="AN596" s="30"/>
      <c r="AO596" s="30"/>
      <c r="AP596" s="45"/>
      <c r="AQ596" s="30"/>
      <c r="AR596" s="46"/>
    </row>
    <row r="597" spans="25:44" x14ac:dyDescent="0.2">
      <c r="Y597" s="30"/>
      <c r="Z597" s="30"/>
      <c r="AA597" s="29"/>
      <c r="AB597" s="30"/>
      <c r="AC597" s="29"/>
      <c r="AD597" s="29"/>
      <c r="AE597" s="29"/>
      <c r="AF597" s="29"/>
      <c r="AG597" s="29"/>
      <c r="AH597" s="30"/>
      <c r="AI597" s="30"/>
      <c r="AJ597" s="30"/>
      <c r="AK597" s="30"/>
      <c r="AL597" s="30"/>
      <c r="AM597" s="30"/>
      <c r="AN597" s="30"/>
      <c r="AO597" s="30"/>
      <c r="AP597" s="45"/>
      <c r="AQ597" s="30"/>
      <c r="AR597" s="46"/>
    </row>
    <row r="598" spans="25:44" x14ac:dyDescent="0.2">
      <c r="Y598" s="30"/>
      <c r="Z598" s="30"/>
      <c r="AA598" s="29"/>
      <c r="AB598" s="30"/>
      <c r="AC598" s="29"/>
      <c r="AD598" s="29"/>
      <c r="AE598" s="29"/>
      <c r="AF598" s="29"/>
      <c r="AG598" s="29"/>
      <c r="AH598" s="30"/>
      <c r="AI598" s="30"/>
      <c r="AJ598" s="30"/>
      <c r="AK598" s="30"/>
      <c r="AL598" s="30"/>
      <c r="AM598" s="30"/>
      <c r="AN598" s="30"/>
      <c r="AO598" s="30"/>
      <c r="AP598" s="45"/>
      <c r="AQ598" s="30"/>
      <c r="AR598" s="46"/>
    </row>
    <row r="599" spans="25:44" x14ac:dyDescent="0.2">
      <c r="Y599" s="30"/>
      <c r="Z599" s="30"/>
      <c r="AA599" s="29"/>
      <c r="AB599" s="30"/>
      <c r="AC599" s="29"/>
      <c r="AD599" s="29"/>
      <c r="AE599" s="29"/>
      <c r="AF599" s="29"/>
      <c r="AG599" s="29"/>
      <c r="AH599" s="30"/>
      <c r="AI599" s="30"/>
      <c r="AJ599" s="30"/>
      <c r="AK599" s="30"/>
      <c r="AL599" s="30"/>
      <c r="AM599" s="30"/>
      <c r="AN599" s="30"/>
      <c r="AO599" s="30"/>
      <c r="AP599" s="45"/>
      <c r="AQ599" s="30"/>
      <c r="AR599" s="46"/>
    </row>
    <row r="600" spans="25:44" x14ac:dyDescent="0.2">
      <c r="Y600" s="30"/>
      <c r="Z600" s="30"/>
      <c r="AA600" s="29"/>
      <c r="AB600" s="30"/>
      <c r="AC600" s="29"/>
      <c r="AD600" s="29"/>
      <c r="AE600" s="29"/>
      <c r="AF600" s="29"/>
      <c r="AG600" s="29"/>
      <c r="AH600" s="30"/>
      <c r="AI600" s="30"/>
      <c r="AJ600" s="30"/>
      <c r="AK600" s="30"/>
      <c r="AL600" s="30"/>
      <c r="AM600" s="30"/>
      <c r="AN600" s="30"/>
      <c r="AO600" s="30"/>
      <c r="AP600" s="45"/>
      <c r="AQ600" s="30"/>
      <c r="AR600" s="46"/>
    </row>
    <row r="601" spans="25:44" x14ac:dyDescent="0.2">
      <c r="Y601" s="30"/>
      <c r="Z601" s="30"/>
      <c r="AA601" s="29"/>
      <c r="AB601" s="30"/>
      <c r="AC601" s="29"/>
      <c r="AD601" s="29"/>
      <c r="AE601" s="29"/>
      <c r="AF601" s="29"/>
      <c r="AG601" s="29"/>
      <c r="AH601" s="30"/>
      <c r="AI601" s="30"/>
      <c r="AJ601" s="30"/>
      <c r="AK601" s="30"/>
      <c r="AL601" s="30"/>
      <c r="AM601" s="30"/>
      <c r="AN601" s="30"/>
      <c r="AO601" s="30"/>
      <c r="AP601" s="45"/>
      <c r="AQ601" s="30"/>
      <c r="AR601" s="46"/>
    </row>
    <row r="602" spans="25:44" x14ac:dyDescent="0.2">
      <c r="Y602" s="30"/>
      <c r="Z602" s="30"/>
      <c r="AA602" s="29"/>
      <c r="AB602" s="30"/>
      <c r="AC602" s="29"/>
      <c r="AD602" s="29"/>
      <c r="AE602" s="29"/>
      <c r="AF602" s="29"/>
      <c r="AG602" s="29"/>
      <c r="AH602" s="30"/>
      <c r="AI602" s="30"/>
      <c r="AJ602" s="30"/>
      <c r="AK602" s="30"/>
      <c r="AL602" s="30"/>
      <c r="AM602" s="30"/>
      <c r="AN602" s="30"/>
      <c r="AO602" s="30"/>
      <c r="AP602" s="45"/>
      <c r="AQ602" s="30"/>
      <c r="AR602" s="46"/>
    </row>
    <row r="603" spans="25:44" x14ac:dyDescent="0.2">
      <c r="Y603" s="30"/>
      <c r="Z603" s="30"/>
      <c r="AA603" s="29"/>
      <c r="AB603" s="30"/>
      <c r="AC603" s="29"/>
      <c r="AD603" s="29"/>
      <c r="AE603" s="29"/>
      <c r="AF603" s="29"/>
      <c r="AG603" s="29"/>
      <c r="AH603" s="30"/>
      <c r="AI603" s="30"/>
      <c r="AJ603" s="30"/>
      <c r="AK603" s="30"/>
      <c r="AL603" s="30"/>
      <c r="AM603" s="30"/>
      <c r="AN603" s="30"/>
      <c r="AO603" s="30"/>
      <c r="AP603" s="45"/>
      <c r="AQ603" s="30"/>
      <c r="AR603" s="46"/>
    </row>
    <row r="604" spans="25:44" x14ac:dyDescent="0.2">
      <c r="Y604" s="30"/>
      <c r="Z604" s="30"/>
      <c r="AA604" s="29"/>
      <c r="AB604" s="30"/>
      <c r="AC604" s="29"/>
      <c r="AD604" s="29"/>
      <c r="AE604" s="29"/>
      <c r="AF604" s="29"/>
      <c r="AG604" s="29"/>
      <c r="AH604" s="30"/>
      <c r="AI604" s="30"/>
      <c r="AJ604" s="30"/>
      <c r="AK604" s="30"/>
      <c r="AL604" s="30"/>
      <c r="AM604" s="30"/>
      <c r="AN604" s="30"/>
      <c r="AO604" s="30"/>
      <c r="AP604" s="45"/>
      <c r="AQ604" s="30"/>
      <c r="AR604" s="46"/>
    </row>
    <row r="605" spans="25:44" x14ac:dyDescent="0.2">
      <c r="Y605" s="30"/>
      <c r="Z605" s="30"/>
      <c r="AA605" s="29"/>
      <c r="AB605" s="30"/>
      <c r="AC605" s="29"/>
      <c r="AD605" s="29"/>
      <c r="AE605" s="29"/>
      <c r="AF605" s="29"/>
      <c r="AG605" s="29"/>
      <c r="AH605" s="30"/>
      <c r="AI605" s="30"/>
      <c r="AJ605" s="30"/>
      <c r="AK605" s="30"/>
      <c r="AL605" s="30"/>
      <c r="AM605" s="30"/>
      <c r="AN605" s="30"/>
      <c r="AO605" s="30"/>
      <c r="AP605" s="45"/>
      <c r="AQ605" s="30"/>
      <c r="AR605" s="46"/>
    </row>
    <row r="606" spans="25:44" x14ac:dyDescent="0.2">
      <c r="Y606" s="30"/>
      <c r="Z606" s="30"/>
      <c r="AA606" s="29"/>
      <c r="AB606" s="30"/>
      <c r="AC606" s="29"/>
      <c r="AD606" s="29"/>
      <c r="AE606" s="29"/>
      <c r="AF606" s="29"/>
      <c r="AG606" s="29"/>
      <c r="AH606" s="30"/>
      <c r="AI606" s="30"/>
      <c r="AJ606" s="30"/>
      <c r="AK606" s="30"/>
      <c r="AL606" s="30"/>
      <c r="AM606" s="30"/>
      <c r="AN606" s="30"/>
      <c r="AO606" s="30"/>
      <c r="AP606" s="45"/>
      <c r="AQ606" s="30"/>
      <c r="AR606" s="46"/>
    </row>
    <row r="607" spans="25:44" x14ac:dyDescent="0.2">
      <c r="Y607" s="30"/>
      <c r="Z607" s="30"/>
      <c r="AA607" s="29"/>
      <c r="AB607" s="30"/>
      <c r="AC607" s="29"/>
      <c r="AD607" s="29"/>
      <c r="AE607" s="29"/>
      <c r="AF607" s="29"/>
      <c r="AG607" s="29"/>
      <c r="AH607" s="30"/>
      <c r="AI607" s="30"/>
      <c r="AJ607" s="30"/>
      <c r="AK607" s="30"/>
      <c r="AL607" s="30"/>
      <c r="AM607" s="30"/>
      <c r="AN607" s="30"/>
      <c r="AO607" s="30"/>
      <c r="AP607" s="45"/>
      <c r="AQ607" s="30"/>
      <c r="AR607" s="46"/>
    </row>
    <row r="608" spans="25:44" x14ac:dyDescent="0.2">
      <c r="Y608" s="30"/>
      <c r="Z608" s="30"/>
      <c r="AA608" s="29"/>
      <c r="AB608" s="30"/>
      <c r="AC608" s="29"/>
      <c r="AD608" s="29"/>
      <c r="AE608" s="29"/>
      <c r="AF608" s="29"/>
      <c r="AG608" s="29"/>
      <c r="AH608" s="30"/>
      <c r="AI608" s="30"/>
      <c r="AJ608" s="30"/>
      <c r="AK608" s="30"/>
      <c r="AL608" s="30"/>
      <c r="AM608" s="30"/>
      <c r="AN608" s="30"/>
      <c r="AO608" s="30"/>
      <c r="AP608" s="45"/>
      <c r="AQ608" s="30"/>
      <c r="AR608" s="46"/>
    </row>
    <row r="609" spans="25:44" x14ac:dyDescent="0.2">
      <c r="Y609" s="30"/>
      <c r="Z609" s="30"/>
      <c r="AA609" s="29"/>
      <c r="AB609" s="30"/>
      <c r="AC609" s="29"/>
      <c r="AD609" s="29"/>
      <c r="AE609" s="29"/>
      <c r="AF609" s="29"/>
      <c r="AG609" s="29"/>
      <c r="AH609" s="30"/>
      <c r="AI609" s="30"/>
      <c r="AJ609" s="30"/>
      <c r="AK609" s="30"/>
      <c r="AL609" s="30"/>
      <c r="AM609" s="30"/>
      <c r="AN609" s="30"/>
      <c r="AO609" s="30"/>
      <c r="AP609" s="45"/>
      <c r="AQ609" s="30"/>
      <c r="AR609" s="46"/>
    </row>
    <row r="610" spans="25:44" x14ac:dyDescent="0.2">
      <c r="Y610" s="30"/>
      <c r="Z610" s="30"/>
      <c r="AA610" s="29"/>
      <c r="AB610" s="30"/>
      <c r="AC610" s="29"/>
      <c r="AD610" s="29"/>
      <c r="AE610" s="29"/>
      <c r="AF610" s="29"/>
      <c r="AG610" s="29"/>
      <c r="AH610" s="30"/>
      <c r="AI610" s="30"/>
      <c r="AJ610" s="30"/>
      <c r="AK610" s="30"/>
      <c r="AL610" s="30"/>
      <c r="AM610" s="30"/>
      <c r="AN610" s="30"/>
      <c r="AO610" s="30"/>
      <c r="AP610" s="45"/>
      <c r="AQ610" s="30"/>
      <c r="AR610" s="46"/>
    </row>
    <row r="611" spans="25:44" x14ac:dyDescent="0.2">
      <c r="Y611" s="30"/>
      <c r="Z611" s="30"/>
      <c r="AA611" s="29"/>
      <c r="AB611" s="30"/>
      <c r="AC611" s="29"/>
      <c r="AD611" s="29"/>
      <c r="AE611" s="29"/>
      <c r="AF611" s="29"/>
      <c r="AG611" s="29"/>
      <c r="AH611" s="30"/>
      <c r="AI611" s="30"/>
      <c r="AJ611" s="30"/>
      <c r="AK611" s="30"/>
      <c r="AL611" s="30"/>
      <c r="AM611" s="30"/>
      <c r="AN611" s="30"/>
      <c r="AO611" s="30"/>
      <c r="AP611" s="45"/>
      <c r="AQ611" s="30"/>
      <c r="AR611" s="46"/>
    </row>
    <row r="612" spans="25:44" x14ac:dyDescent="0.2">
      <c r="Y612" s="30"/>
      <c r="Z612" s="30"/>
      <c r="AA612" s="29"/>
      <c r="AB612" s="30"/>
      <c r="AC612" s="29"/>
      <c r="AD612" s="29"/>
      <c r="AE612" s="29"/>
      <c r="AF612" s="29"/>
      <c r="AG612" s="29"/>
      <c r="AH612" s="30"/>
      <c r="AI612" s="30"/>
      <c r="AJ612" s="30"/>
      <c r="AK612" s="30"/>
      <c r="AL612" s="30"/>
      <c r="AM612" s="30"/>
      <c r="AN612" s="30"/>
      <c r="AO612" s="30"/>
      <c r="AP612" s="45"/>
      <c r="AQ612" s="30"/>
      <c r="AR612" s="46"/>
    </row>
    <row r="613" spans="25:44" x14ac:dyDescent="0.2">
      <c r="Y613" s="30"/>
      <c r="Z613" s="30"/>
      <c r="AA613" s="29"/>
      <c r="AB613" s="30"/>
      <c r="AC613" s="29"/>
      <c r="AD613" s="29"/>
      <c r="AE613" s="29"/>
      <c r="AF613" s="29"/>
      <c r="AG613" s="29"/>
      <c r="AH613" s="30"/>
      <c r="AI613" s="30"/>
      <c r="AJ613" s="30"/>
      <c r="AK613" s="30"/>
      <c r="AL613" s="30"/>
      <c r="AM613" s="30"/>
      <c r="AN613" s="30"/>
      <c r="AO613" s="30"/>
      <c r="AP613" s="45"/>
      <c r="AQ613" s="30"/>
      <c r="AR613" s="46"/>
    </row>
    <row r="614" spans="25:44" x14ac:dyDescent="0.2">
      <c r="Y614" s="30"/>
      <c r="Z614" s="30"/>
      <c r="AA614" s="29"/>
      <c r="AB614" s="30"/>
      <c r="AC614" s="29"/>
      <c r="AD614" s="29"/>
      <c r="AE614" s="29"/>
      <c r="AF614" s="29"/>
      <c r="AG614" s="29"/>
      <c r="AH614" s="30"/>
      <c r="AI614" s="30"/>
      <c r="AJ614" s="30"/>
      <c r="AK614" s="30"/>
      <c r="AL614" s="30"/>
      <c r="AM614" s="30"/>
      <c r="AN614" s="30"/>
      <c r="AO614" s="30"/>
      <c r="AP614" s="45"/>
      <c r="AQ614" s="30"/>
      <c r="AR614" s="46"/>
    </row>
    <row r="615" spans="25:44" x14ac:dyDescent="0.2">
      <c r="Y615" s="30"/>
      <c r="Z615" s="30"/>
      <c r="AA615" s="29"/>
      <c r="AB615" s="30"/>
      <c r="AC615" s="29"/>
      <c r="AD615" s="29"/>
      <c r="AE615" s="29"/>
      <c r="AF615" s="29"/>
      <c r="AG615" s="29"/>
      <c r="AH615" s="30"/>
      <c r="AI615" s="30"/>
      <c r="AJ615" s="30"/>
      <c r="AK615" s="30"/>
      <c r="AL615" s="30"/>
      <c r="AM615" s="30"/>
      <c r="AN615" s="30"/>
      <c r="AO615" s="30"/>
      <c r="AP615" s="45"/>
      <c r="AQ615" s="30"/>
      <c r="AR615" s="46"/>
    </row>
    <row r="616" spans="25:44" x14ac:dyDescent="0.2">
      <c r="Y616" s="30"/>
      <c r="Z616" s="30"/>
      <c r="AA616" s="29"/>
      <c r="AB616" s="30"/>
      <c r="AC616" s="29"/>
      <c r="AD616" s="29"/>
      <c r="AE616" s="29"/>
      <c r="AF616" s="29"/>
      <c r="AG616" s="29"/>
      <c r="AH616" s="30"/>
      <c r="AI616" s="30"/>
      <c r="AJ616" s="30"/>
      <c r="AK616" s="30"/>
      <c r="AL616" s="30"/>
      <c r="AM616" s="30"/>
      <c r="AN616" s="30"/>
      <c r="AO616" s="30"/>
      <c r="AP616" s="45"/>
      <c r="AQ616" s="30"/>
      <c r="AR616" s="46"/>
    </row>
    <row r="617" spans="25:44" x14ac:dyDescent="0.2">
      <c r="Y617" s="30"/>
      <c r="Z617" s="30"/>
      <c r="AA617" s="29"/>
      <c r="AB617" s="30"/>
      <c r="AC617" s="29"/>
      <c r="AD617" s="29"/>
      <c r="AE617" s="29"/>
      <c r="AF617" s="29"/>
      <c r="AG617" s="29"/>
      <c r="AH617" s="30"/>
      <c r="AI617" s="30"/>
      <c r="AJ617" s="30"/>
      <c r="AK617" s="30"/>
      <c r="AL617" s="30"/>
      <c r="AM617" s="30"/>
      <c r="AN617" s="30"/>
      <c r="AO617" s="30"/>
      <c r="AP617" s="45"/>
      <c r="AQ617" s="30"/>
      <c r="AR617" s="46"/>
    </row>
    <row r="618" spans="25:44" x14ac:dyDescent="0.2">
      <c r="Y618" s="30"/>
      <c r="Z618" s="30"/>
      <c r="AA618" s="29"/>
      <c r="AB618" s="30"/>
      <c r="AC618" s="29"/>
      <c r="AD618" s="29"/>
      <c r="AE618" s="29"/>
      <c r="AF618" s="29"/>
      <c r="AG618" s="29"/>
      <c r="AH618" s="30"/>
      <c r="AI618" s="30"/>
      <c r="AJ618" s="30"/>
      <c r="AK618" s="30"/>
      <c r="AL618" s="30"/>
      <c r="AM618" s="30"/>
      <c r="AN618" s="30"/>
      <c r="AO618" s="30"/>
      <c r="AP618" s="45"/>
      <c r="AQ618" s="30"/>
      <c r="AR618" s="46"/>
    </row>
    <row r="619" spans="25:44" x14ac:dyDescent="0.2">
      <c r="Y619" s="30"/>
      <c r="Z619" s="30"/>
      <c r="AA619" s="29"/>
      <c r="AB619" s="30"/>
      <c r="AC619" s="29"/>
      <c r="AD619" s="29"/>
      <c r="AE619" s="29"/>
      <c r="AF619" s="29"/>
      <c r="AG619" s="29"/>
      <c r="AH619" s="30"/>
      <c r="AI619" s="30"/>
      <c r="AJ619" s="30"/>
      <c r="AK619" s="30"/>
      <c r="AL619" s="30"/>
      <c r="AM619" s="30"/>
      <c r="AN619" s="30"/>
      <c r="AO619" s="30"/>
      <c r="AP619" s="45"/>
      <c r="AQ619" s="30"/>
      <c r="AR619" s="46"/>
    </row>
    <row r="620" spans="25:44" x14ac:dyDescent="0.2">
      <c r="Y620" s="30"/>
      <c r="Z620" s="30"/>
      <c r="AA620" s="29"/>
      <c r="AB620" s="30"/>
      <c r="AC620" s="29"/>
      <c r="AD620" s="29"/>
      <c r="AE620" s="29"/>
      <c r="AF620" s="29"/>
      <c r="AG620" s="29"/>
      <c r="AH620" s="30"/>
      <c r="AI620" s="30"/>
      <c r="AJ620" s="30"/>
      <c r="AK620" s="30"/>
      <c r="AL620" s="30"/>
      <c r="AM620" s="30"/>
      <c r="AN620" s="30"/>
      <c r="AO620" s="30"/>
      <c r="AP620" s="45"/>
      <c r="AQ620" s="30"/>
      <c r="AR620" s="46"/>
    </row>
    <row r="621" spans="25:44" x14ac:dyDescent="0.2">
      <c r="Y621" s="30"/>
      <c r="Z621" s="30"/>
      <c r="AA621" s="29"/>
      <c r="AB621" s="30"/>
      <c r="AC621" s="29"/>
      <c r="AD621" s="29"/>
      <c r="AE621" s="29"/>
      <c r="AF621" s="29"/>
      <c r="AG621" s="29"/>
      <c r="AH621" s="30"/>
      <c r="AI621" s="30"/>
      <c r="AJ621" s="30"/>
      <c r="AK621" s="30"/>
      <c r="AL621" s="30"/>
      <c r="AM621" s="30"/>
      <c r="AN621" s="30"/>
      <c r="AO621" s="30"/>
      <c r="AP621" s="45"/>
      <c r="AQ621" s="30"/>
      <c r="AR621" s="46"/>
    </row>
    <row r="622" spans="25:44" x14ac:dyDescent="0.2">
      <c r="Y622" s="30"/>
      <c r="Z622" s="30"/>
      <c r="AA622" s="29"/>
      <c r="AB622" s="30"/>
      <c r="AC622" s="29"/>
      <c r="AD622" s="29"/>
      <c r="AE622" s="29"/>
      <c r="AF622" s="29"/>
      <c r="AG622" s="29"/>
      <c r="AH622" s="30"/>
      <c r="AI622" s="30"/>
      <c r="AJ622" s="30"/>
      <c r="AK622" s="30"/>
      <c r="AL622" s="30"/>
      <c r="AM622" s="30"/>
      <c r="AN622" s="30"/>
      <c r="AO622" s="30"/>
      <c r="AP622" s="45"/>
      <c r="AQ622" s="30"/>
      <c r="AR622" s="46"/>
    </row>
    <row r="623" spans="25:44" x14ac:dyDescent="0.2">
      <c r="Y623" s="30"/>
      <c r="Z623" s="30"/>
      <c r="AA623" s="29"/>
      <c r="AB623" s="30"/>
      <c r="AC623" s="29"/>
      <c r="AD623" s="29"/>
      <c r="AE623" s="29"/>
      <c r="AF623" s="29"/>
      <c r="AG623" s="29"/>
      <c r="AH623" s="30"/>
      <c r="AI623" s="30"/>
      <c r="AJ623" s="30"/>
      <c r="AK623" s="30"/>
      <c r="AL623" s="30"/>
      <c r="AM623" s="30"/>
      <c r="AN623" s="30"/>
      <c r="AO623" s="30"/>
      <c r="AP623" s="45"/>
      <c r="AQ623" s="30"/>
      <c r="AR623" s="46"/>
    </row>
    <row r="624" spans="25:44" x14ac:dyDescent="0.2">
      <c r="Y624" s="30"/>
      <c r="Z624" s="30"/>
      <c r="AA624" s="29"/>
      <c r="AB624" s="30"/>
      <c r="AC624" s="29"/>
      <c r="AD624" s="29"/>
      <c r="AE624" s="29"/>
      <c r="AF624" s="29"/>
      <c r="AG624" s="29"/>
      <c r="AH624" s="30"/>
      <c r="AI624" s="30"/>
      <c r="AJ624" s="30"/>
      <c r="AK624" s="30"/>
      <c r="AL624" s="30"/>
      <c r="AM624" s="30"/>
      <c r="AN624" s="30"/>
      <c r="AO624" s="30"/>
      <c r="AP624" s="45"/>
      <c r="AQ624" s="30"/>
      <c r="AR624" s="46"/>
    </row>
    <row r="625" spans="25:44" x14ac:dyDescent="0.2">
      <c r="Y625" s="30"/>
      <c r="Z625" s="30"/>
      <c r="AA625" s="29"/>
      <c r="AB625" s="30"/>
      <c r="AC625" s="29"/>
      <c r="AD625" s="29"/>
      <c r="AE625" s="29"/>
      <c r="AF625" s="29"/>
      <c r="AG625" s="29"/>
      <c r="AH625" s="30"/>
      <c r="AI625" s="30"/>
      <c r="AJ625" s="30"/>
      <c r="AK625" s="30"/>
      <c r="AL625" s="30"/>
      <c r="AM625" s="30"/>
      <c r="AN625" s="30"/>
      <c r="AO625" s="30"/>
      <c r="AP625" s="45"/>
      <c r="AQ625" s="30"/>
      <c r="AR625" s="46"/>
    </row>
    <row r="626" spans="25:44" x14ac:dyDescent="0.2">
      <c r="Y626" s="30"/>
      <c r="Z626" s="30"/>
      <c r="AA626" s="29"/>
      <c r="AB626" s="30"/>
      <c r="AC626" s="29"/>
      <c r="AD626" s="29"/>
      <c r="AE626" s="29"/>
      <c r="AF626" s="29"/>
      <c r="AG626" s="29"/>
      <c r="AH626" s="30"/>
      <c r="AI626" s="30"/>
      <c r="AJ626" s="30"/>
      <c r="AK626" s="30"/>
      <c r="AL626" s="30"/>
      <c r="AM626" s="30"/>
      <c r="AN626" s="30"/>
      <c r="AO626" s="30"/>
      <c r="AP626" s="45"/>
      <c r="AQ626" s="30"/>
      <c r="AR626" s="46"/>
    </row>
    <row r="627" spans="25:44" x14ac:dyDescent="0.2">
      <c r="Y627" s="30"/>
      <c r="Z627" s="30"/>
      <c r="AA627" s="29"/>
      <c r="AB627" s="30"/>
      <c r="AC627" s="29"/>
      <c r="AD627" s="29"/>
      <c r="AE627" s="29"/>
      <c r="AF627" s="29"/>
      <c r="AG627" s="29"/>
      <c r="AH627" s="30"/>
      <c r="AI627" s="30"/>
      <c r="AJ627" s="30"/>
      <c r="AK627" s="30"/>
      <c r="AL627" s="30"/>
      <c r="AM627" s="30"/>
      <c r="AN627" s="30"/>
      <c r="AO627" s="30"/>
      <c r="AP627" s="45"/>
      <c r="AQ627" s="30"/>
      <c r="AR627" s="46"/>
    </row>
    <row r="628" spans="25:44" x14ac:dyDescent="0.2">
      <c r="Y628" s="30"/>
      <c r="Z628" s="30"/>
      <c r="AA628" s="29"/>
      <c r="AB628" s="30"/>
      <c r="AC628" s="29"/>
      <c r="AD628" s="29"/>
      <c r="AE628" s="29"/>
      <c r="AF628" s="29"/>
      <c r="AG628" s="29"/>
      <c r="AH628" s="30"/>
      <c r="AI628" s="30"/>
      <c r="AJ628" s="30"/>
      <c r="AK628" s="30"/>
      <c r="AL628" s="30"/>
      <c r="AM628" s="30"/>
      <c r="AN628" s="30"/>
      <c r="AO628" s="30"/>
      <c r="AP628" s="45"/>
      <c r="AQ628" s="30"/>
      <c r="AR628" s="46"/>
    </row>
    <row r="629" spans="25:44" x14ac:dyDescent="0.2">
      <c r="Y629" s="30"/>
      <c r="Z629" s="30"/>
      <c r="AA629" s="29"/>
      <c r="AB629" s="30"/>
      <c r="AC629" s="29"/>
      <c r="AD629" s="29"/>
      <c r="AE629" s="29"/>
      <c r="AF629" s="29"/>
      <c r="AG629" s="29"/>
      <c r="AH629" s="30"/>
      <c r="AI629" s="30"/>
      <c r="AJ629" s="30"/>
      <c r="AK629" s="30"/>
      <c r="AL629" s="30"/>
      <c r="AM629" s="30"/>
      <c r="AN629" s="30"/>
      <c r="AO629" s="30"/>
      <c r="AP629" s="45"/>
      <c r="AQ629" s="30"/>
      <c r="AR629" s="46"/>
    </row>
    <row r="630" spans="25:44" x14ac:dyDescent="0.2">
      <c r="Y630" s="30"/>
      <c r="Z630" s="30"/>
      <c r="AA630" s="29"/>
      <c r="AB630" s="30"/>
      <c r="AC630" s="29"/>
      <c r="AD630" s="29"/>
      <c r="AE630" s="29"/>
      <c r="AF630" s="29"/>
      <c r="AG630" s="29"/>
      <c r="AH630" s="30"/>
      <c r="AI630" s="30"/>
      <c r="AJ630" s="30"/>
      <c r="AK630" s="30"/>
      <c r="AL630" s="30"/>
      <c r="AM630" s="30"/>
      <c r="AN630" s="30"/>
      <c r="AO630" s="30"/>
      <c r="AP630" s="45"/>
      <c r="AQ630" s="30"/>
      <c r="AR630" s="46"/>
    </row>
    <row r="631" spans="25:44" x14ac:dyDescent="0.2">
      <c r="Y631" s="30"/>
      <c r="Z631" s="30"/>
      <c r="AA631" s="29"/>
      <c r="AB631" s="30"/>
      <c r="AC631" s="29"/>
      <c r="AD631" s="29"/>
      <c r="AE631" s="29"/>
      <c r="AF631" s="29"/>
      <c r="AG631" s="29"/>
      <c r="AH631" s="30"/>
      <c r="AI631" s="30"/>
      <c r="AJ631" s="30"/>
      <c r="AK631" s="30"/>
      <c r="AL631" s="30"/>
      <c r="AM631" s="30"/>
      <c r="AN631" s="30"/>
      <c r="AO631" s="30"/>
      <c r="AP631" s="45"/>
      <c r="AQ631" s="30"/>
      <c r="AR631" s="46"/>
    </row>
    <row r="632" spans="25:44" x14ac:dyDescent="0.2">
      <c r="Y632" s="30"/>
      <c r="Z632" s="30"/>
      <c r="AA632" s="29"/>
      <c r="AB632" s="30"/>
      <c r="AC632" s="29"/>
      <c r="AD632" s="29"/>
      <c r="AE632" s="29"/>
      <c r="AF632" s="29"/>
      <c r="AG632" s="29"/>
      <c r="AH632" s="30"/>
      <c r="AI632" s="30"/>
      <c r="AJ632" s="30"/>
      <c r="AK632" s="30"/>
      <c r="AL632" s="30"/>
      <c r="AM632" s="30"/>
      <c r="AN632" s="30"/>
      <c r="AO632" s="30"/>
      <c r="AP632" s="45"/>
      <c r="AQ632" s="30"/>
      <c r="AR632" s="46"/>
    </row>
    <row r="633" spans="25:44" x14ac:dyDescent="0.2">
      <c r="Y633" s="30"/>
      <c r="Z633" s="30"/>
      <c r="AA633" s="29"/>
      <c r="AB633" s="30"/>
      <c r="AC633" s="29"/>
      <c r="AD633" s="29"/>
      <c r="AE633" s="29"/>
      <c r="AF633" s="29"/>
      <c r="AG633" s="29"/>
      <c r="AH633" s="30"/>
      <c r="AI633" s="30"/>
      <c r="AJ633" s="30"/>
      <c r="AK633" s="30"/>
      <c r="AL633" s="30"/>
      <c r="AM633" s="30"/>
      <c r="AN633" s="30"/>
      <c r="AO633" s="30"/>
      <c r="AP633" s="45"/>
      <c r="AQ633" s="30"/>
      <c r="AR633" s="46"/>
    </row>
    <row r="634" spans="25:44" x14ac:dyDescent="0.2">
      <c r="Y634" s="30"/>
      <c r="Z634" s="30"/>
      <c r="AA634" s="29"/>
      <c r="AB634" s="30"/>
      <c r="AC634" s="29"/>
      <c r="AD634" s="29"/>
      <c r="AE634" s="29"/>
      <c r="AF634" s="29"/>
      <c r="AG634" s="29"/>
      <c r="AH634" s="30"/>
      <c r="AI634" s="30"/>
      <c r="AJ634" s="30"/>
      <c r="AK634" s="30"/>
      <c r="AL634" s="30"/>
      <c r="AM634" s="30"/>
      <c r="AN634" s="30"/>
      <c r="AO634" s="30"/>
      <c r="AP634" s="45"/>
      <c r="AQ634" s="30"/>
      <c r="AR634" s="46"/>
    </row>
    <row r="635" spans="25:44" x14ac:dyDescent="0.2">
      <c r="Y635" s="30"/>
      <c r="Z635" s="30"/>
      <c r="AA635" s="29"/>
      <c r="AB635" s="30"/>
      <c r="AC635" s="29"/>
      <c r="AD635" s="29"/>
      <c r="AE635" s="29"/>
      <c r="AF635" s="29"/>
      <c r="AG635" s="29"/>
      <c r="AH635" s="30"/>
      <c r="AI635" s="30"/>
      <c r="AJ635" s="30"/>
      <c r="AK635" s="30"/>
      <c r="AL635" s="30"/>
      <c r="AM635" s="30"/>
      <c r="AN635" s="30"/>
      <c r="AO635" s="30"/>
      <c r="AP635" s="45"/>
      <c r="AQ635" s="30"/>
      <c r="AR635" s="46"/>
    </row>
    <row r="636" spans="25:44" x14ac:dyDescent="0.2">
      <c r="Y636" s="30"/>
      <c r="Z636" s="30"/>
      <c r="AA636" s="29"/>
      <c r="AB636" s="30"/>
      <c r="AC636" s="29"/>
      <c r="AD636" s="29"/>
      <c r="AE636" s="29"/>
      <c r="AF636" s="29"/>
      <c r="AG636" s="29"/>
      <c r="AH636" s="30"/>
      <c r="AI636" s="30"/>
      <c r="AJ636" s="30"/>
      <c r="AK636" s="30"/>
      <c r="AL636" s="30"/>
      <c r="AM636" s="30"/>
      <c r="AN636" s="30"/>
      <c r="AO636" s="30"/>
      <c r="AP636" s="45"/>
      <c r="AQ636" s="30"/>
      <c r="AR636" s="46"/>
    </row>
    <row r="637" spans="25:44" x14ac:dyDescent="0.2">
      <c r="Y637" s="30"/>
      <c r="Z637" s="30"/>
      <c r="AA637" s="29"/>
      <c r="AB637" s="30"/>
      <c r="AC637" s="29"/>
      <c r="AD637" s="29"/>
      <c r="AE637" s="29"/>
      <c r="AF637" s="29"/>
      <c r="AG637" s="29"/>
      <c r="AH637" s="30"/>
      <c r="AI637" s="30"/>
      <c r="AJ637" s="30"/>
      <c r="AK637" s="30"/>
      <c r="AL637" s="30"/>
      <c r="AM637" s="30"/>
      <c r="AN637" s="30"/>
      <c r="AO637" s="30"/>
      <c r="AP637" s="45"/>
      <c r="AQ637" s="30"/>
      <c r="AR637" s="46"/>
    </row>
    <row r="638" spans="25:44" x14ac:dyDescent="0.2">
      <c r="Y638" s="30"/>
      <c r="Z638" s="30"/>
      <c r="AA638" s="29"/>
      <c r="AB638" s="30"/>
      <c r="AC638" s="29"/>
      <c r="AD638" s="29"/>
      <c r="AE638" s="29"/>
      <c r="AF638" s="29"/>
      <c r="AG638" s="29"/>
      <c r="AH638" s="30"/>
      <c r="AI638" s="30"/>
      <c r="AJ638" s="30"/>
      <c r="AK638" s="30"/>
      <c r="AL638" s="30"/>
      <c r="AM638" s="30"/>
      <c r="AN638" s="30"/>
      <c r="AO638" s="30"/>
      <c r="AP638" s="45"/>
      <c r="AQ638" s="30"/>
      <c r="AR638" s="46"/>
    </row>
    <row r="639" spans="25:44" x14ac:dyDescent="0.2">
      <c r="Y639" s="30"/>
      <c r="Z639" s="30"/>
      <c r="AA639" s="29"/>
      <c r="AB639" s="30"/>
      <c r="AC639" s="29"/>
      <c r="AD639" s="29"/>
      <c r="AE639" s="29"/>
      <c r="AF639" s="29"/>
      <c r="AG639" s="29"/>
      <c r="AH639" s="30"/>
      <c r="AI639" s="30"/>
      <c r="AJ639" s="30"/>
      <c r="AK639" s="30"/>
      <c r="AL639" s="30"/>
      <c r="AM639" s="30"/>
      <c r="AN639" s="30"/>
      <c r="AO639" s="30"/>
      <c r="AP639" s="45"/>
      <c r="AQ639" s="30"/>
      <c r="AR639" s="46"/>
    </row>
    <row r="640" spans="25:44" x14ac:dyDescent="0.2">
      <c r="Y640" s="30"/>
      <c r="Z640" s="30"/>
      <c r="AA640" s="29"/>
      <c r="AB640" s="30"/>
      <c r="AC640" s="29"/>
      <c r="AD640" s="29"/>
      <c r="AE640" s="29"/>
      <c r="AF640" s="29"/>
      <c r="AG640" s="29"/>
      <c r="AH640" s="30"/>
      <c r="AI640" s="30"/>
      <c r="AJ640" s="30"/>
      <c r="AK640" s="30"/>
      <c r="AL640" s="30"/>
      <c r="AM640" s="30"/>
      <c r="AN640" s="30"/>
      <c r="AO640" s="30"/>
      <c r="AP640" s="45"/>
      <c r="AQ640" s="30"/>
      <c r="AR640" s="46"/>
    </row>
    <row r="641" spans="25:44" x14ac:dyDescent="0.2">
      <c r="Y641" s="30"/>
      <c r="Z641" s="30"/>
      <c r="AA641" s="29"/>
      <c r="AB641" s="30"/>
      <c r="AC641" s="29"/>
      <c r="AD641" s="29"/>
      <c r="AE641" s="29"/>
      <c r="AF641" s="29"/>
      <c r="AG641" s="29"/>
      <c r="AH641" s="30"/>
      <c r="AI641" s="30"/>
      <c r="AJ641" s="30"/>
      <c r="AK641" s="30"/>
      <c r="AL641" s="30"/>
      <c r="AM641" s="30"/>
      <c r="AN641" s="30"/>
      <c r="AO641" s="30"/>
      <c r="AP641" s="45"/>
      <c r="AQ641" s="30"/>
      <c r="AR641" s="46"/>
    </row>
    <row r="642" spans="25:44" x14ac:dyDescent="0.2">
      <c r="Y642" s="30"/>
      <c r="Z642" s="30"/>
      <c r="AA642" s="29"/>
      <c r="AB642" s="30"/>
      <c r="AC642" s="29"/>
      <c r="AD642" s="29"/>
      <c r="AE642" s="29"/>
      <c r="AF642" s="29"/>
      <c r="AG642" s="29"/>
      <c r="AH642" s="30"/>
      <c r="AI642" s="30"/>
      <c r="AJ642" s="30"/>
      <c r="AK642" s="30"/>
      <c r="AL642" s="30"/>
      <c r="AM642" s="30"/>
      <c r="AN642" s="30"/>
      <c r="AO642" s="30"/>
      <c r="AP642" s="45"/>
      <c r="AQ642" s="30"/>
      <c r="AR642" s="46"/>
    </row>
    <row r="643" spans="25:44" x14ac:dyDescent="0.2">
      <c r="Y643" s="30"/>
      <c r="Z643" s="30"/>
      <c r="AA643" s="29"/>
      <c r="AB643" s="30"/>
      <c r="AC643" s="29"/>
      <c r="AD643" s="29"/>
      <c r="AE643" s="29"/>
      <c r="AF643" s="29"/>
      <c r="AG643" s="29"/>
      <c r="AH643" s="30"/>
      <c r="AI643" s="30"/>
      <c r="AJ643" s="30"/>
      <c r="AK643" s="30"/>
      <c r="AL643" s="30"/>
      <c r="AM643" s="30"/>
      <c r="AN643" s="30"/>
      <c r="AO643" s="30"/>
      <c r="AP643" s="45"/>
      <c r="AQ643" s="30"/>
      <c r="AR643" s="46"/>
    </row>
    <row r="644" spans="25:44" x14ac:dyDescent="0.2">
      <c r="Y644" s="30"/>
      <c r="Z644" s="30"/>
      <c r="AA644" s="29"/>
      <c r="AB644" s="30"/>
      <c r="AC644" s="29"/>
      <c r="AD644" s="29"/>
      <c r="AE644" s="29"/>
      <c r="AF644" s="29"/>
      <c r="AG644" s="29"/>
      <c r="AH644" s="30"/>
      <c r="AI644" s="30"/>
      <c r="AJ644" s="30"/>
      <c r="AK644" s="30"/>
      <c r="AL644" s="30"/>
      <c r="AM644" s="30"/>
      <c r="AN644" s="30"/>
      <c r="AO644" s="30"/>
      <c r="AP644" s="45"/>
      <c r="AQ644" s="30"/>
      <c r="AR644" s="46"/>
    </row>
    <row r="645" spans="25:44" x14ac:dyDescent="0.2">
      <c r="Y645" s="30"/>
      <c r="Z645" s="30"/>
      <c r="AA645" s="29"/>
      <c r="AB645" s="30"/>
      <c r="AC645" s="29"/>
      <c r="AD645" s="29"/>
      <c r="AE645" s="29"/>
      <c r="AF645" s="29"/>
      <c r="AG645" s="29"/>
      <c r="AH645" s="30"/>
      <c r="AI645" s="30"/>
      <c r="AJ645" s="30"/>
      <c r="AK645" s="30"/>
      <c r="AL645" s="30"/>
      <c r="AM645" s="30"/>
      <c r="AN645" s="30"/>
      <c r="AO645" s="30"/>
      <c r="AP645" s="45"/>
      <c r="AQ645" s="30"/>
      <c r="AR645" s="46"/>
    </row>
    <row r="646" spans="25:44" x14ac:dyDescent="0.2">
      <c r="Y646" s="30"/>
      <c r="Z646" s="30"/>
      <c r="AA646" s="29"/>
      <c r="AB646" s="30"/>
      <c r="AC646" s="29"/>
      <c r="AD646" s="29"/>
      <c r="AE646" s="29"/>
      <c r="AF646" s="29"/>
      <c r="AG646" s="29"/>
      <c r="AH646" s="30"/>
      <c r="AI646" s="30"/>
      <c r="AJ646" s="30"/>
      <c r="AK646" s="30"/>
      <c r="AL646" s="30"/>
      <c r="AM646" s="30"/>
      <c r="AN646" s="30"/>
      <c r="AO646" s="30"/>
      <c r="AP646" s="45"/>
      <c r="AQ646" s="30"/>
      <c r="AR646" s="46"/>
    </row>
    <row r="647" spans="25:44" x14ac:dyDescent="0.2">
      <c r="Y647" s="30"/>
      <c r="Z647" s="30"/>
      <c r="AA647" s="29"/>
      <c r="AB647" s="30"/>
      <c r="AC647" s="29"/>
      <c r="AD647" s="29"/>
      <c r="AE647" s="29"/>
      <c r="AF647" s="29"/>
      <c r="AG647" s="29"/>
      <c r="AH647" s="30"/>
      <c r="AI647" s="30"/>
      <c r="AJ647" s="30"/>
      <c r="AK647" s="30"/>
      <c r="AL647" s="30"/>
      <c r="AM647" s="30"/>
      <c r="AN647" s="30"/>
      <c r="AO647" s="30"/>
      <c r="AP647" s="45"/>
      <c r="AQ647" s="30"/>
      <c r="AR647" s="46"/>
    </row>
    <row r="648" spans="25:44" x14ac:dyDescent="0.2">
      <c r="Y648" s="30"/>
      <c r="Z648" s="30"/>
      <c r="AA648" s="29"/>
      <c r="AB648" s="30"/>
      <c r="AC648" s="29"/>
      <c r="AD648" s="29"/>
      <c r="AE648" s="29"/>
      <c r="AF648" s="29"/>
      <c r="AG648" s="29"/>
      <c r="AH648" s="30"/>
      <c r="AI648" s="30"/>
      <c r="AJ648" s="30"/>
      <c r="AK648" s="30"/>
      <c r="AL648" s="30"/>
      <c r="AM648" s="30"/>
      <c r="AN648" s="30"/>
      <c r="AO648" s="30"/>
      <c r="AP648" s="45"/>
      <c r="AQ648" s="30"/>
      <c r="AR648" s="46"/>
    </row>
    <row r="649" spans="25:44" x14ac:dyDescent="0.2">
      <c r="Y649" s="30"/>
      <c r="Z649" s="30"/>
      <c r="AA649" s="29"/>
      <c r="AB649" s="30"/>
      <c r="AC649" s="29"/>
      <c r="AD649" s="29"/>
      <c r="AE649" s="29"/>
      <c r="AF649" s="29"/>
      <c r="AG649" s="29"/>
      <c r="AH649" s="30"/>
      <c r="AI649" s="30"/>
      <c r="AJ649" s="30"/>
      <c r="AK649" s="30"/>
      <c r="AL649" s="30"/>
      <c r="AM649" s="30"/>
      <c r="AN649" s="30"/>
      <c r="AO649" s="30"/>
      <c r="AP649" s="45"/>
      <c r="AQ649" s="30"/>
      <c r="AR649" s="46"/>
    </row>
    <row r="650" spans="25:44" x14ac:dyDescent="0.2">
      <c r="Y650" s="30"/>
      <c r="Z650" s="30"/>
      <c r="AA650" s="29"/>
      <c r="AB650" s="30"/>
      <c r="AC650" s="29"/>
      <c r="AD650" s="29"/>
      <c r="AE650" s="29"/>
      <c r="AF650" s="29"/>
      <c r="AG650" s="29"/>
      <c r="AH650" s="30"/>
      <c r="AI650" s="30"/>
      <c r="AJ650" s="30"/>
      <c r="AK650" s="30"/>
      <c r="AL650" s="30"/>
      <c r="AM650" s="30"/>
      <c r="AN650" s="30"/>
      <c r="AO650" s="30"/>
      <c r="AP650" s="45"/>
      <c r="AQ650" s="30"/>
      <c r="AR650" s="46"/>
    </row>
    <row r="651" spans="25:44" x14ac:dyDescent="0.2">
      <c r="Y651" s="30"/>
      <c r="Z651" s="30"/>
      <c r="AA651" s="29"/>
      <c r="AB651" s="30"/>
      <c r="AC651" s="29"/>
      <c r="AD651" s="29"/>
      <c r="AE651" s="29"/>
      <c r="AF651" s="29"/>
      <c r="AG651" s="29"/>
      <c r="AH651" s="30"/>
      <c r="AI651" s="30"/>
      <c r="AJ651" s="30"/>
      <c r="AK651" s="30"/>
      <c r="AL651" s="30"/>
      <c r="AM651" s="30"/>
      <c r="AN651" s="30"/>
      <c r="AO651" s="30"/>
      <c r="AP651" s="45"/>
      <c r="AQ651" s="30"/>
      <c r="AR651" s="46"/>
    </row>
    <row r="652" spans="25:44" x14ac:dyDescent="0.2">
      <c r="Y652" s="30"/>
      <c r="Z652" s="30"/>
      <c r="AA652" s="29"/>
      <c r="AB652" s="30"/>
      <c r="AC652" s="29"/>
      <c r="AD652" s="29"/>
      <c r="AE652" s="29"/>
      <c r="AF652" s="29"/>
      <c r="AG652" s="29"/>
      <c r="AH652" s="30"/>
      <c r="AI652" s="30"/>
      <c r="AJ652" s="30"/>
      <c r="AK652" s="30"/>
      <c r="AL652" s="30"/>
      <c r="AM652" s="30"/>
      <c r="AN652" s="30"/>
      <c r="AO652" s="30"/>
      <c r="AP652" s="45"/>
      <c r="AQ652" s="30"/>
      <c r="AR652" s="46"/>
    </row>
    <row r="653" spans="25:44" x14ac:dyDescent="0.2">
      <c r="Y653" s="30"/>
      <c r="Z653" s="30"/>
      <c r="AA653" s="29"/>
      <c r="AB653" s="30"/>
      <c r="AC653" s="29"/>
      <c r="AD653" s="29"/>
      <c r="AE653" s="29"/>
      <c r="AF653" s="29"/>
      <c r="AG653" s="29"/>
      <c r="AH653" s="30"/>
      <c r="AI653" s="30"/>
      <c r="AJ653" s="30"/>
      <c r="AK653" s="30"/>
      <c r="AL653" s="30"/>
      <c r="AM653" s="30"/>
      <c r="AN653" s="30"/>
      <c r="AO653" s="30"/>
      <c r="AP653" s="45"/>
      <c r="AQ653" s="30"/>
      <c r="AR653" s="46"/>
    </row>
    <row r="654" spans="25:44" x14ac:dyDescent="0.2">
      <c r="Y654" s="30"/>
      <c r="Z654" s="30"/>
      <c r="AA654" s="29"/>
      <c r="AB654" s="30"/>
      <c r="AC654" s="29"/>
      <c r="AD654" s="29"/>
      <c r="AE654" s="29"/>
      <c r="AF654" s="29"/>
      <c r="AG654" s="29"/>
      <c r="AH654" s="30"/>
      <c r="AI654" s="30"/>
      <c r="AJ654" s="30"/>
      <c r="AK654" s="30"/>
      <c r="AL654" s="30"/>
      <c r="AM654" s="30"/>
      <c r="AN654" s="30"/>
      <c r="AO654" s="30"/>
      <c r="AP654" s="45"/>
      <c r="AQ654" s="30"/>
      <c r="AR654" s="46"/>
    </row>
    <row r="655" spans="25:44" x14ac:dyDescent="0.2">
      <c r="Y655" s="30"/>
      <c r="Z655" s="30"/>
      <c r="AA655" s="29"/>
      <c r="AB655" s="30"/>
      <c r="AC655" s="29"/>
      <c r="AD655" s="29"/>
      <c r="AE655" s="29"/>
      <c r="AF655" s="29"/>
      <c r="AG655" s="29"/>
      <c r="AH655" s="30"/>
      <c r="AI655" s="30"/>
      <c r="AJ655" s="30"/>
      <c r="AK655" s="30"/>
      <c r="AL655" s="30"/>
      <c r="AM655" s="30"/>
      <c r="AN655" s="30"/>
      <c r="AO655" s="30"/>
      <c r="AP655" s="45"/>
      <c r="AQ655" s="30"/>
      <c r="AR655" s="46"/>
    </row>
    <row r="656" spans="25:44" x14ac:dyDescent="0.2">
      <c r="Y656" s="30"/>
      <c r="Z656" s="30"/>
      <c r="AA656" s="29"/>
      <c r="AB656" s="30"/>
      <c r="AC656" s="29"/>
      <c r="AD656" s="29"/>
      <c r="AE656" s="29"/>
      <c r="AF656" s="29"/>
      <c r="AG656" s="29"/>
      <c r="AH656" s="30"/>
      <c r="AI656" s="30"/>
      <c r="AJ656" s="30"/>
      <c r="AK656" s="30"/>
      <c r="AL656" s="30"/>
      <c r="AM656" s="30"/>
      <c r="AN656" s="30"/>
      <c r="AO656" s="30"/>
      <c r="AP656" s="45"/>
      <c r="AQ656" s="30"/>
      <c r="AR656" s="46"/>
    </row>
    <row r="657" spans="25:44" x14ac:dyDescent="0.2">
      <c r="Y657" s="30"/>
      <c r="Z657" s="30"/>
      <c r="AA657" s="29"/>
      <c r="AB657" s="30"/>
      <c r="AC657" s="29"/>
      <c r="AD657" s="29"/>
      <c r="AE657" s="29"/>
      <c r="AF657" s="29"/>
      <c r="AG657" s="29"/>
      <c r="AH657" s="30"/>
      <c r="AI657" s="30"/>
      <c r="AJ657" s="30"/>
      <c r="AK657" s="30"/>
      <c r="AL657" s="30"/>
      <c r="AM657" s="30"/>
      <c r="AN657" s="30"/>
      <c r="AO657" s="30"/>
      <c r="AP657" s="45"/>
      <c r="AQ657" s="30"/>
      <c r="AR657" s="46"/>
    </row>
    <row r="658" spans="25:44" x14ac:dyDescent="0.2">
      <c r="Y658" s="30"/>
      <c r="Z658" s="30"/>
      <c r="AA658" s="29"/>
      <c r="AB658" s="30"/>
      <c r="AC658" s="29"/>
      <c r="AD658" s="29"/>
      <c r="AE658" s="29"/>
      <c r="AF658" s="29"/>
      <c r="AG658" s="29"/>
      <c r="AH658" s="30"/>
      <c r="AI658" s="30"/>
      <c r="AJ658" s="30"/>
      <c r="AK658" s="30"/>
      <c r="AL658" s="30"/>
      <c r="AM658" s="30"/>
      <c r="AN658" s="30"/>
      <c r="AO658" s="30"/>
      <c r="AP658" s="45"/>
      <c r="AQ658" s="30"/>
      <c r="AR658" s="46"/>
    </row>
    <row r="659" spans="25:44" x14ac:dyDescent="0.2">
      <c r="Y659" s="30"/>
      <c r="Z659" s="30"/>
      <c r="AA659" s="29"/>
      <c r="AB659" s="30"/>
      <c r="AC659" s="29"/>
      <c r="AD659" s="29"/>
      <c r="AE659" s="29"/>
      <c r="AF659" s="29"/>
      <c r="AG659" s="29"/>
      <c r="AH659" s="30"/>
      <c r="AI659" s="30"/>
      <c r="AJ659" s="30"/>
      <c r="AK659" s="30"/>
      <c r="AL659" s="30"/>
      <c r="AM659" s="30"/>
      <c r="AN659" s="30"/>
      <c r="AO659" s="30"/>
      <c r="AP659" s="45"/>
      <c r="AQ659" s="30"/>
      <c r="AR659" s="46"/>
    </row>
    <row r="660" spans="25:44" x14ac:dyDescent="0.2">
      <c r="Y660" s="30"/>
      <c r="Z660" s="30"/>
      <c r="AA660" s="29"/>
      <c r="AB660" s="30"/>
      <c r="AC660" s="29"/>
      <c r="AD660" s="29"/>
      <c r="AE660" s="29"/>
      <c r="AF660" s="29"/>
      <c r="AG660" s="29"/>
      <c r="AH660" s="30"/>
      <c r="AI660" s="30"/>
      <c r="AJ660" s="30"/>
      <c r="AK660" s="30"/>
      <c r="AL660" s="30"/>
      <c r="AM660" s="30"/>
      <c r="AN660" s="30"/>
      <c r="AO660" s="30"/>
      <c r="AP660" s="45"/>
      <c r="AQ660" s="30"/>
      <c r="AR660" s="46"/>
    </row>
    <row r="661" spans="25:44" x14ac:dyDescent="0.2">
      <c r="Y661" s="30"/>
      <c r="Z661" s="30"/>
      <c r="AA661" s="29"/>
      <c r="AB661" s="30"/>
      <c r="AC661" s="29"/>
      <c r="AD661" s="29"/>
      <c r="AE661" s="29"/>
      <c r="AF661" s="29"/>
      <c r="AG661" s="29"/>
      <c r="AH661" s="30"/>
      <c r="AI661" s="30"/>
      <c r="AJ661" s="30"/>
      <c r="AK661" s="30"/>
      <c r="AL661" s="30"/>
      <c r="AM661" s="30"/>
      <c r="AN661" s="30"/>
      <c r="AO661" s="30"/>
      <c r="AP661" s="45"/>
      <c r="AQ661" s="30"/>
      <c r="AR661" s="46"/>
    </row>
    <row r="662" spans="25:44" x14ac:dyDescent="0.2">
      <c r="Y662" s="30"/>
      <c r="Z662" s="30"/>
      <c r="AA662" s="29"/>
      <c r="AB662" s="30"/>
      <c r="AC662" s="29"/>
      <c r="AD662" s="29"/>
      <c r="AE662" s="29"/>
      <c r="AF662" s="29"/>
      <c r="AG662" s="29"/>
      <c r="AH662" s="30"/>
      <c r="AI662" s="30"/>
      <c r="AJ662" s="30"/>
      <c r="AK662" s="30"/>
      <c r="AL662" s="30"/>
      <c r="AM662" s="30"/>
      <c r="AN662" s="30"/>
      <c r="AO662" s="30"/>
      <c r="AP662" s="45"/>
      <c r="AQ662" s="30"/>
      <c r="AR662" s="46"/>
    </row>
    <row r="663" spans="25:44" x14ac:dyDescent="0.2">
      <c r="Y663" s="30"/>
      <c r="Z663" s="30"/>
      <c r="AA663" s="29"/>
      <c r="AB663" s="30"/>
      <c r="AC663" s="29"/>
      <c r="AD663" s="29"/>
      <c r="AE663" s="29"/>
      <c r="AF663" s="29"/>
      <c r="AG663" s="29"/>
      <c r="AH663" s="30"/>
      <c r="AI663" s="30"/>
      <c r="AJ663" s="30"/>
      <c r="AK663" s="30"/>
      <c r="AL663" s="30"/>
      <c r="AM663" s="30"/>
      <c r="AN663" s="30"/>
      <c r="AO663" s="30"/>
      <c r="AP663" s="45"/>
      <c r="AQ663" s="30"/>
      <c r="AR663" s="46"/>
    </row>
    <row r="664" spans="25:44" x14ac:dyDescent="0.2">
      <c r="Y664" s="30"/>
      <c r="Z664" s="30"/>
      <c r="AA664" s="29"/>
      <c r="AB664" s="30"/>
      <c r="AC664" s="29"/>
      <c r="AD664" s="29"/>
      <c r="AE664" s="29"/>
      <c r="AF664" s="29"/>
      <c r="AG664" s="29"/>
      <c r="AH664" s="30"/>
      <c r="AI664" s="30"/>
      <c r="AJ664" s="30"/>
      <c r="AK664" s="30"/>
      <c r="AL664" s="30"/>
      <c r="AM664" s="30"/>
      <c r="AN664" s="30"/>
      <c r="AO664" s="30"/>
      <c r="AP664" s="45"/>
      <c r="AQ664" s="30"/>
      <c r="AR664" s="46"/>
    </row>
    <row r="665" spans="25:44" x14ac:dyDescent="0.2">
      <c r="Y665" s="30"/>
      <c r="Z665" s="30"/>
      <c r="AA665" s="29"/>
      <c r="AB665" s="30"/>
      <c r="AC665" s="29"/>
      <c r="AD665" s="29"/>
      <c r="AE665" s="29"/>
      <c r="AF665" s="29"/>
      <c r="AG665" s="29"/>
      <c r="AH665" s="30"/>
      <c r="AI665" s="30"/>
      <c r="AJ665" s="30"/>
      <c r="AK665" s="30"/>
      <c r="AL665" s="30"/>
      <c r="AM665" s="30"/>
      <c r="AN665" s="30"/>
      <c r="AO665" s="30"/>
      <c r="AP665" s="45"/>
      <c r="AQ665" s="30"/>
      <c r="AR665" s="46"/>
    </row>
    <row r="666" spans="25:44" x14ac:dyDescent="0.2">
      <c r="Y666" s="30"/>
      <c r="Z666" s="30"/>
      <c r="AA666" s="29"/>
      <c r="AB666" s="30"/>
      <c r="AC666" s="29"/>
      <c r="AD666" s="29"/>
      <c r="AE666" s="29"/>
      <c r="AF666" s="29"/>
      <c r="AG666" s="29"/>
      <c r="AH666" s="30"/>
      <c r="AI666" s="30"/>
      <c r="AJ666" s="30"/>
      <c r="AK666" s="30"/>
      <c r="AL666" s="30"/>
      <c r="AM666" s="30"/>
      <c r="AN666" s="30"/>
      <c r="AO666" s="30"/>
      <c r="AP666" s="45"/>
      <c r="AQ666" s="30"/>
      <c r="AR666" s="46"/>
    </row>
    <row r="667" spans="25:44" x14ac:dyDescent="0.2">
      <c r="Y667" s="30"/>
      <c r="Z667" s="30"/>
      <c r="AA667" s="29"/>
      <c r="AB667" s="30"/>
      <c r="AC667" s="29"/>
      <c r="AD667" s="29"/>
      <c r="AE667" s="29"/>
      <c r="AF667" s="29"/>
      <c r="AG667" s="29"/>
      <c r="AH667" s="30"/>
      <c r="AI667" s="30"/>
      <c r="AJ667" s="30"/>
      <c r="AK667" s="30"/>
      <c r="AL667" s="30"/>
      <c r="AM667" s="30"/>
      <c r="AN667" s="30"/>
      <c r="AO667" s="30"/>
      <c r="AP667" s="45"/>
      <c r="AQ667" s="30"/>
      <c r="AR667" s="46"/>
    </row>
    <row r="668" spans="25:44" x14ac:dyDescent="0.2">
      <c r="Y668" s="30"/>
      <c r="Z668" s="30"/>
      <c r="AA668" s="29"/>
      <c r="AB668" s="30"/>
      <c r="AC668" s="29"/>
      <c r="AD668" s="29"/>
      <c r="AE668" s="29"/>
      <c r="AF668" s="29"/>
      <c r="AG668" s="29"/>
      <c r="AH668" s="30"/>
      <c r="AI668" s="30"/>
      <c r="AJ668" s="30"/>
      <c r="AK668" s="30"/>
      <c r="AL668" s="30"/>
      <c r="AM668" s="30"/>
      <c r="AN668" s="30"/>
      <c r="AO668" s="30"/>
      <c r="AP668" s="45"/>
      <c r="AQ668" s="30"/>
      <c r="AR668" s="46"/>
    </row>
    <row r="669" spans="25:44" x14ac:dyDescent="0.2">
      <c r="Y669" s="30"/>
      <c r="Z669" s="30"/>
      <c r="AA669" s="29"/>
      <c r="AB669" s="30"/>
      <c r="AC669" s="29"/>
      <c r="AD669" s="29"/>
      <c r="AE669" s="29"/>
      <c r="AF669" s="29"/>
      <c r="AG669" s="29"/>
      <c r="AH669" s="30"/>
      <c r="AI669" s="30"/>
      <c r="AJ669" s="30"/>
      <c r="AK669" s="30"/>
      <c r="AL669" s="30"/>
      <c r="AM669" s="30"/>
      <c r="AN669" s="30"/>
      <c r="AO669" s="30"/>
      <c r="AP669" s="45"/>
      <c r="AQ669" s="30"/>
      <c r="AR669" s="46"/>
    </row>
    <row r="670" spans="25:44" x14ac:dyDescent="0.2">
      <c r="Y670" s="30"/>
      <c r="Z670" s="30"/>
      <c r="AA670" s="29"/>
      <c r="AB670" s="30"/>
      <c r="AC670" s="29"/>
      <c r="AD670" s="29"/>
      <c r="AE670" s="29"/>
      <c r="AF670" s="29"/>
      <c r="AG670" s="29"/>
      <c r="AH670" s="30"/>
      <c r="AI670" s="30"/>
      <c r="AJ670" s="30"/>
      <c r="AK670" s="30"/>
      <c r="AL670" s="30"/>
      <c r="AM670" s="30"/>
      <c r="AN670" s="30"/>
      <c r="AO670" s="30"/>
      <c r="AP670" s="45"/>
      <c r="AQ670" s="30"/>
      <c r="AR670" s="46"/>
    </row>
    <row r="671" spans="25:44" x14ac:dyDescent="0.2">
      <c r="Y671" s="30"/>
      <c r="Z671" s="30"/>
      <c r="AA671" s="29"/>
      <c r="AB671" s="30"/>
      <c r="AC671" s="29"/>
      <c r="AD671" s="29"/>
      <c r="AE671" s="29"/>
      <c r="AF671" s="29"/>
      <c r="AG671" s="29"/>
      <c r="AH671" s="30"/>
      <c r="AI671" s="30"/>
      <c r="AJ671" s="30"/>
      <c r="AK671" s="30"/>
      <c r="AL671" s="30"/>
      <c r="AM671" s="30"/>
      <c r="AN671" s="30"/>
      <c r="AO671" s="30"/>
      <c r="AP671" s="45"/>
      <c r="AQ671" s="30"/>
      <c r="AR671" s="46"/>
    </row>
    <row r="672" spans="25:44" x14ac:dyDescent="0.2">
      <c r="Y672" s="30"/>
      <c r="Z672" s="30"/>
      <c r="AA672" s="29"/>
      <c r="AB672" s="30"/>
      <c r="AC672" s="29"/>
      <c r="AD672" s="29"/>
      <c r="AE672" s="29"/>
      <c r="AF672" s="29"/>
      <c r="AG672" s="29"/>
      <c r="AH672" s="30"/>
      <c r="AI672" s="30"/>
      <c r="AJ672" s="30"/>
      <c r="AK672" s="30"/>
      <c r="AL672" s="30"/>
      <c r="AM672" s="30"/>
      <c r="AN672" s="30"/>
      <c r="AO672" s="30"/>
      <c r="AP672" s="45"/>
      <c r="AQ672" s="30"/>
      <c r="AR672" s="46"/>
    </row>
    <row r="673" spans="25:44" x14ac:dyDescent="0.2">
      <c r="Y673" s="30"/>
      <c r="Z673" s="30"/>
      <c r="AA673" s="29"/>
      <c r="AB673" s="30"/>
      <c r="AC673" s="29"/>
      <c r="AD673" s="29"/>
      <c r="AE673" s="29"/>
      <c r="AF673" s="29"/>
      <c r="AG673" s="29"/>
      <c r="AH673" s="30"/>
      <c r="AI673" s="30"/>
      <c r="AJ673" s="30"/>
      <c r="AK673" s="30"/>
      <c r="AL673" s="30"/>
      <c r="AM673" s="30"/>
      <c r="AN673" s="30"/>
      <c r="AO673" s="30"/>
      <c r="AP673" s="45"/>
      <c r="AQ673" s="30"/>
      <c r="AR673" s="46"/>
    </row>
    <row r="674" spans="25:44" x14ac:dyDescent="0.2">
      <c r="Y674" s="30"/>
      <c r="Z674" s="30"/>
      <c r="AA674" s="29"/>
      <c r="AB674" s="30"/>
      <c r="AC674" s="29"/>
      <c r="AD674" s="29"/>
      <c r="AE674" s="29"/>
      <c r="AF674" s="29"/>
      <c r="AG674" s="29"/>
      <c r="AH674" s="30"/>
      <c r="AI674" s="30"/>
      <c r="AJ674" s="30"/>
      <c r="AK674" s="30"/>
      <c r="AL674" s="30"/>
      <c r="AM674" s="30"/>
      <c r="AN674" s="30"/>
      <c r="AO674" s="30"/>
      <c r="AP674" s="45"/>
      <c r="AQ674" s="30"/>
      <c r="AR674" s="46"/>
    </row>
    <row r="675" spans="25:44" x14ac:dyDescent="0.2">
      <c r="Y675" s="30"/>
      <c r="Z675" s="30"/>
      <c r="AA675" s="29"/>
      <c r="AB675" s="30"/>
      <c r="AC675" s="29"/>
      <c r="AD675" s="29"/>
      <c r="AE675" s="29"/>
      <c r="AF675" s="29"/>
      <c r="AG675" s="29"/>
      <c r="AH675" s="30"/>
      <c r="AI675" s="30"/>
      <c r="AJ675" s="30"/>
      <c r="AK675" s="30"/>
      <c r="AL675" s="30"/>
      <c r="AM675" s="30"/>
      <c r="AN675" s="30"/>
      <c r="AO675" s="30"/>
      <c r="AP675" s="45"/>
      <c r="AQ675" s="30"/>
      <c r="AR675" s="46"/>
    </row>
    <row r="676" spans="25:44" x14ac:dyDescent="0.2">
      <c r="Y676" s="30"/>
      <c r="Z676" s="30"/>
      <c r="AA676" s="29"/>
      <c r="AB676" s="30"/>
      <c r="AC676" s="29"/>
      <c r="AD676" s="29"/>
      <c r="AE676" s="29"/>
      <c r="AF676" s="29"/>
      <c r="AG676" s="29"/>
      <c r="AH676" s="30"/>
      <c r="AI676" s="30"/>
      <c r="AJ676" s="30"/>
      <c r="AK676" s="30"/>
      <c r="AL676" s="30"/>
      <c r="AM676" s="30"/>
      <c r="AN676" s="30"/>
      <c r="AO676" s="30"/>
      <c r="AP676" s="45"/>
      <c r="AQ676" s="30"/>
      <c r="AR676" s="46"/>
    </row>
    <row r="677" spans="25:44" x14ac:dyDescent="0.2">
      <c r="Y677" s="30"/>
      <c r="Z677" s="30"/>
      <c r="AA677" s="29"/>
      <c r="AB677" s="30"/>
      <c r="AC677" s="29"/>
      <c r="AD677" s="29"/>
      <c r="AE677" s="29"/>
      <c r="AF677" s="29"/>
      <c r="AG677" s="29"/>
      <c r="AH677" s="30"/>
      <c r="AI677" s="30"/>
      <c r="AJ677" s="30"/>
      <c r="AK677" s="30"/>
      <c r="AL677" s="30"/>
      <c r="AM677" s="30"/>
      <c r="AN677" s="30"/>
      <c r="AO677" s="30"/>
      <c r="AP677" s="45"/>
      <c r="AQ677" s="30"/>
      <c r="AR677" s="46"/>
    </row>
    <row r="678" spans="25:44" x14ac:dyDescent="0.2">
      <c r="Y678" s="30"/>
      <c r="Z678" s="30"/>
      <c r="AA678" s="29"/>
      <c r="AB678" s="30"/>
      <c r="AC678" s="29"/>
      <c r="AD678" s="29"/>
      <c r="AE678" s="29"/>
      <c r="AF678" s="29"/>
      <c r="AG678" s="29"/>
      <c r="AH678" s="30"/>
      <c r="AI678" s="30"/>
      <c r="AJ678" s="30"/>
      <c r="AK678" s="30"/>
      <c r="AL678" s="30"/>
      <c r="AM678" s="30"/>
      <c r="AN678" s="30"/>
      <c r="AO678" s="30"/>
      <c r="AP678" s="45"/>
      <c r="AQ678" s="30"/>
      <c r="AR678" s="46"/>
    </row>
    <row r="679" spans="25:44" x14ac:dyDescent="0.2">
      <c r="Y679" s="30"/>
      <c r="Z679" s="30"/>
      <c r="AA679" s="29"/>
      <c r="AB679" s="30"/>
      <c r="AC679" s="29"/>
      <c r="AD679" s="29"/>
      <c r="AE679" s="29"/>
      <c r="AF679" s="29"/>
      <c r="AG679" s="29"/>
      <c r="AH679" s="30"/>
      <c r="AI679" s="30"/>
      <c r="AJ679" s="30"/>
      <c r="AK679" s="30"/>
      <c r="AL679" s="30"/>
      <c r="AM679" s="30"/>
      <c r="AN679" s="30"/>
      <c r="AO679" s="30"/>
      <c r="AP679" s="45"/>
      <c r="AQ679" s="30"/>
      <c r="AR679" s="46"/>
    </row>
    <row r="680" spans="25:44" x14ac:dyDescent="0.2">
      <c r="Y680" s="30"/>
      <c r="Z680" s="30"/>
      <c r="AA680" s="29"/>
      <c r="AB680" s="30"/>
      <c r="AC680" s="29"/>
      <c r="AD680" s="29"/>
      <c r="AE680" s="29"/>
      <c r="AF680" s="29"/>
      <c r="AG680" s="29"/>
      <c r="AH680" s="30"/>
      <c r="AI680" s="30"/>
      <c r="AJ680" s="30"/>
      <c r="AK680" s="30"/>
      <c r="AL680" s="30"/>
      <c r="AM680" s="30"/>
      <c r="AN680" s="30"/>
      <c r="AO680" s="30"/>
      <c r="AP680" s="45"/>
      <c r="AQ680" s="30"/>
      <c r="AR680" s="46"/>
    </row>
    <row r="681" spans="25:44" x14ac:dyDescent="0.2">
      <c r="Y681" s="30"/>
      <c r="Z681" s="30"/>
      <c r="AA681" s="29"/>
      <c r="AB681" s="30"/>
      <c r="AC681" s="29"/>
      <c r="AD681" s="29"/>
      <c r="AE681" s="29"/>
      <c r="AF681" s="29"/>
      <c r="AG681" s="29"/>
      <c r="AH681" s="30"/>
      <c r="AI681" s="30"/>
      <c r="AJ681" s="30"/>
      <c r="AK681" s="30"/>
      <c r="AL681" s="30"/>
      <c r="AM681" s="30"/>
      <c r="AN681" s="30"/>
      <c r="AO681" s="30"/>
      <c r="AP681" s="45"/>
      <c r="AQ681" s="30"/>
      <c r="AR681" s="46"/>
    </row>
    <row r="682" spans="25:44" x14ac:dyDescent="0.2">
      <c r="Y682" s="30"/>
      <c r="Z682" s="30"/>
      <c r="AA682" s="29"/>
      <c r="AB682" s="30"/>
      <c r="AC682" s="29"/>
      <c r="AD682" s="29"/>
      <c r="AE682" s="29"/>
      <c r="AF682" s="29"/>
      <c r="AG682" s="29"/>
      <c r="AH682" s="30"/>
      <c r="AI682" s="30"/>
      <c r="AJ682" s="30"/>
      <c r="AK682" s="30"/>
      <c r="AL682" s="30"/>
      <c r="AM682" s="30"/>
      <c r="AN682" s="30"/>
      <c r="AO682" s="30"/>
      <c r="AP682" s="45"/>
      <c r="AQ682" s="30"/>
      <c r="AR682" s="46"/>
    </row>
    <row r="683" spans="25:44" x14ac:dyDescent="0.2">
      <c r="Y683" s="30"/>
      <c r="Z683" s="30"/>
      <c r="AA683" s="29"/>
      <c r="AB683" s="30"/>
      <c r="AC683" s="29"/>
      <c r="AD683" s="29"/>
      <c r="AE683" s="29"/>
      <c r="AF683" s="29"/>
      <c r="AG683" s="29"/>
      <c r="AH683" s="30"/>
      <c r="AI683" s="30"/>
      <c r="AJ683" s="30"/>
      <c r="AK683" s="30"/>
      <c r="AL683" s="30"/>
      <c r="AM683" s="30"/>
      <c r="AN683" s="30"/>
      <c r="AO683" s="30"/>
      <c r="AP683" s="45"/>
      <c r="AQ683" s="30"/>
      <c r="AR683" s="46"/>
    </row>
    <row r="684" spans="25:44" x14ac:dyDescent="0.2">
      <c r="Y684" s="30"/>
      <c r="Z684" s="30"/>
      <c r="AA684" s="29"/>
      <c r="AB684" s="30"/>
      <c r="AC684" s="29"/>
      <c r="AD684" s="29"/>
      <c r="AE684" s="29"/>
      <c r="AF684" s="29"/>
      <c r="AG684" s="29"/>
      <c r="AH684" s="30"/>
      <c r="AI684" s="30"/>
      <c r="AJ684" s="30"/>
      <c r="AK684" s="30"/>
      <c r="AL684" s="30"/>
      <c r="AM684" s="30"/>
      <c r="AN684" s="30"/>
      <c r="AO684" s="30"/>
      <c r="AP684" s="45"/>
      <c r="AQ684" s="30"/>
      <c r="AR684" s="46"/>
    </row>
    <row r="685" spans="25:44" x14ac:dyDescent="0.2">
      <c r="Y685" s="30"/>
      <c r="Z685" s="30"/>
      <c r="AA685" s="29"/>
      <c r="AB685" s="30"/>
      <c r="AC685" s="29"/>
      <c r="AD685" s="29"/>
      <c r="AE685" s="29"/>
      <c r="AF685" s="29"/>
      <c r="AG685" s="29"/>
      <c r="AH685" s="30"/>
      <c r="AI685" s="30"/>
      <c r="AJ685" s="30"/>
      <c r="AK685" s="30"/>
      <c r="AL685" s="30"/>
      <c r="AM685" s="30"/>
      <c r="AN685" s="30"/>
      <c r="AO685" s="30"/>
      <c r="AP685" s="45"/>
      <c r="AQ685" s="30"/>
      <c r="AR685" s="46"/>
    </row>
    <row r="686" spans="25:44" x14ac:dyDescent="0.2">
      <c r="Y686" s="30"/>
      <c r="Z686" s="30"/>
      <c r="AA686" s="29"/>
      <c r="AB686" s="30"/>
      <c r="AC686" s="29"/>
      <c r="AD686" s="29"/>
      <c r="AE686" s="29"/>
      <c r="AF686" s="29"/>
      <c r="AG686" s="29"/>
      <c r="AH686" s="30"/>
      <c r="AI686" s="30"/>
      <c r="AJ686" s="30"/>
      <c r="AK686" s="30"/>
      <c r="AL686" s="30"/>
      <c r="AM686" s="30"/>
      <c r="AN686" s="30"/>
      <c r="AO686" s="30"/>
      <c r="AP686" s="45"/>
      <c r="AQ686" s="30"/>
      <c r="AR686" s="46"/>
    </row>
    <row r="687" spans="25:44" x14ac:dyDescent="0.2">
      <c r="Y687" s="30"/>
      <c r="Z687" s="30"/>
      <c r="AA687" s="29"/>
      <c r="AB687" s="30"/>
      <c r="AC687" s="29"/>
      <c r="AD687" s="29"/>
      <c r="AE687" s="29"/>
      <c r="AF687" s="29"/>
      <c r="AG687" s="29"/>
      <c r="AH687" s="30"/>
      <c r="AI687" s="30"/>
      <c r="AJ687" s="30"/>
      <c r="AK687" s="30"/>
      <c r="AL687" s="30"/>
      <c r="AM687" s="30"/>
      <c r="AN687" s="30"/>
      <c r="AO687" s="30"/>
      <c r="AP687" s="45"/>
      <c r="AQ687" s="30"/>
      <c r="AR687" s="46"/>
    </row>
    <row r="688" spans="25:44" x14ac:dyDescent="0.2">
      <c r="Y688" s="30"/>
      <c r="Z688" s="30"/>
      <c r="AA688" s="29"/>
      <c r="AB688" s="30"/>
      <c r="AC688" s="29"/>
      <c r="AD688" s="29"/>
      <c r="AE688" s="29"/>
      <c r="AF688" s="29"/>
      <c r="AG688" s="29"/>
      <c r="AH688" s="30"/>
      <c r="AI688" s="30"/>
      <c r="AJ688" s="30"/>
      <c r="AK688" s="30"/>
      <c r="AL688" s="30"/>
      <c r="AM688" s="30"/>
      <c r="AN688" s="30"/>
      <c r="AO688" s="30"/>
      <c r="AP688" s="45"/>
      <c r="AQ688" s="30"/>
      <c r="AR688" s="46"/>
    </row>
    <row r="689" spans="25:44" x14ac:dyDescent="0.2">
      <c r="Y689" s="30"/>
      <c r="Z689" s="30"/>
      <c r="AA689" s="29"/>
      <c r="AB689" s="30"/>
      <c r="AC689" s="29"/>
      <c r="AD689" s="29"/>
      <c r="AE689" s="29"/>
      <c r="AF689" s="29"/>
      <c r="AG689" s="29"/>
      <c r="AH689" s="30"/>
      <c r="AI689" s="30"/>
      <c r="AJ689" s="30"/>
      <c r="AK689" s="30"/>
      <c r="AL689" s="30"/>
      <c r="AM689" s="30"/>
      <c r="AN689" s="30"/>
      <c r="AO689" s="30"/>
      <c r="AP689" s="45"/>
      <c r="AQ689" s="30"/>
      <c r="AR689" s="46"/>
    </row>
    <row r="690" spans="25:44" x14ac:dyDescent="0.2">
      <c r="Y690" s="30"/>
      <c r="Z690" s="30"/>
      <c r="AA690" s="29"/>
      <c r="AB690" s="30"/>
      <c r="AC690" s="29"/>
      <c r="AD690" s="29"/>
      <c r="AE690" s="29"/>
      <c r="AF690" s="29"/>
      <c r="AG690" s="29"/>
      <c r="AH690" s="30"/>
      <c r="AI690" s="30"/>
      <c r="AJ690" s="30"/>
      <c r="AK690" s="30"/>
      <c r="AL690" s="30"/>
      <c r="AM690" s="30"/>
      <c r="AN690" s="30"/>
      <c r="AO690" s="30"/>
      <c r="AP690" s="45"/>
      <c r="AQ690" s="30"/>
      <c r="AR690" s="46"/>
    </row>
    <row r="691" spans="25:44" x14ac:dyDescent="0.2">
      <c r="Y691" s="30"/>
      <c r="Z691" s="30"/>
      <c r="AA691" s="29"/>
      <c r="AB691" s="30"/>
      <c r="AC691" s="29"/>
      <c r="AD691" s="29"/>
      <c r="AE691" s="29"/>
      <c r="AF691" s="29"/>
      <c r="AG691" s="29"/>
      <c r="AH691" s="30"/>
      <c r="AI691" s="30"/>
      <c r="AJ691" s="30"/>
      <c r="AK691" s="30"/>
      <c r="AL691" s="30"/>
      <c r="AM691" s="30"/>
      <c r="AN691" s="30"/>
      <c r="AO691" s="30"/>
      <c r="AP691" s="45"/>
      <c r="AQ691" s="30"/>
      <c r="AR691" s="46"/>
    </row>
    <row r="692" spans="25:44" x14ac:dyDescent="0.2">
      <c r="Y692" s="30"/>
      <c r="Z692" s="30"/>
      <c r="AA692" s="29"/>
      <c r="AB692" s="30"/>
      <c r="AC692" s="29"/>
      <c r="AD692" s="29"/>
      <c r="AE692" s="29"/>
      <c r="AF692" s="29"/>
      <c r="AG692" s="29"/>
      <c r="AH692" s="30"/>
      <c r="AI692" s="30"/>
      <c r="AJ692" s="30"/>
      <c r="AK692" s="30"/>
      <c r="AL692" s="30"/>
      <c r="AM692" s="30"/>
      <c r="AN692" s="30"/>
      <c r="AO692" s="30"/>
      <c r="AP692" s="45"/>
      <c r="AQ692" s="30"/>
      <c r="AR692" s="46"/>
    </row>
    <row r="693" spans="25:44" x14ac:dyDescent="0.2">
      <c r="Y693" s="30"/>
      <c r="Z693" s="30"/>
      <c r="AA693" s="29"/>
      <c r="AB693" s="30"/>
      <c r="AC693" s="29"/>
      <c r="AD693" s="29"/>
      <c r="AE693" s="29"/>
      <c r="AF693" s="29"/>
      <c r="AG693" s="29"/>
      <c r="AH693" s="30"/>
      <c r="AI693" s="30"/>
      <c r="AJ693" s="30"/>
      <c r="AK693" s="30"/>
      <c r="AL693" s="30"/>
      <c r="AM693" s="30"/>
      <c r="AN693" s="30"/>
      <c r="AO693" s="30"/>
      <c r="AP693" s="45"/>
      <c r="AQ693" s="30"/>
      <c r="AR693" s="46"/>
    </row>
    <row r="694" spans="25:44" x14ac:dyDescent="0.2">
      <c r="Y694" s="30"/>
      <c r="Z694" s="30"/>
      <c r="AA694" s="29"/>
      <c r="AB694" s="30"/>
      <c r="AC694" s="29"/>
      <c r="AD694" s="29"/>
      <c r="AE694" s="29"/>
      <c r="AF694" s="29"/>
      <c r="AG694" s="29"/>
      <c r="AH694" s="30"/>
      <c r="AI694" s="30"/>
      <c r="AJ694" s="30"/>
      <c r="AK694" s="30"/>
      <c r="AL694" s="30"/>
      <c r="AM694" s="30"/>
      <c r="AN694" s="30"/>
      <c r="AO694" s="30"/>
      <c r="AP694" s="45"/>
      <c r="AQ694" s="30"/>
      <c r="AR694" s="46"/>
    </row>
    <row r="695" spans="25:44" x14ac:dyDescent="0.2">
      <c r="Y695" s="30"/>
      <c r="Z695" s="30"/>
      <c r="AA695" s="29"/>
      <c r="AB695" s="30"/>
      <c r="AC695" s="29"/>
      <c r="AD695" s="29"/>
      <c r="AE695" s="29"/>
      <c r="AF695" s="29"/>
      <c r="AG695" s="29"/>
      <c r="AH695" s="30"/>
      <c r="AI695" s="30"/>
      <c r="AJ695" s="30"/>
      <c r="AK695" s="30"/>
      <c r="AL695" s="30"/>
      <c r="AM695" s="30"/>
      <c r="AN695" s="30"/>
      <c r="AO695" s="30"/>
      <c r="AP695" s="45"/>
      <c r="AQ695" s="30"/>
      <c r="AR695" s="46"/>
    </row>
    <row r="696" spans="25:44" x14ac:dyDescent="0.2">
      <c r="Y696" s="30"/>
      <c r="Z696" s="30"/>
      <c r="AA696" s="29"/>
      <c r="AB696" s="30"/>
      <c r="AC696" s="29"/>
      <c r="AD696" s="29"/>
      <c r="AE696" s="29"/>
      <c r="AF696" s="29"/>
      <c r="AG696" s="29"/>
      <c r="AH696" s="30"/>
      <c r="AI696" s="30"/>
      <c r="AJ696" s="30"/>
      <c r="AK696" s="30"/>
      <c r="AL696" s="30"/>
      <c r="AM696" s="30"/>
      <c r="AN696" s="30"/>
      <c r="AO696" s="30"/>
      <c r="AP696" s="45"/>
      <c r="AQ696" s="30"/>
      <c r="AR696" s="46"/>
    </row>
    <row r="697" spans="25:44" x14ac:dyDescent="0.2">
      <c r="Y697" s="30"/>
      <c r="Z697" s="30"/>
      <c r="AA697" s="29"/>
      <c r="AB697" s="30"/>
      <c r="AC697" s="29"/>
      <c r="AD697" s="29"/>
      <c r="AE697" s="29"/>
      <c r="AF697" s="29"/>
      <c r="AG697" s="29"/>
      <c r="AH697" s="30"/>
      <c r="AI697" s="30"/>
      <c r="AJ697" s="30"/>
      <c r="AK697" s="30"/>
      <c r="AL697" s="30"/>
      <c r="AM697" s="30"/>
      <c r="AN697" s="30"/>
      <c r="AO697" s="30"/>
      <c r="AP697" s="45"/>
      <c r="AQ697" s="30"/>
      <c r="AR697" s="46"/>
    </row>
    <row r="698" spans="25:44" x14ac:dyDescent="0.2">
      <c r="Y698" s="30"/>
      <c r="Z698" s="30"/>
      <c r="AA698" s="29"/>
      <c r="AB698" s="30"/>
      <c r="AC698" s="29"/>
      <c r="AD698" s="29"/>
      <c r="AE698" s="29"/>
      <c r="AF698" s="29"/>
      <c r="AG698" s="29"/>
      <c r="AH698" s="30"/>
      <c r="AI698" s="30"/>
      <c r="AJ698" s="30"/>
      <c r="AK698" s="30"/>
      <c r="AL698" s="30"/>
      <c r="AM698" s="30"/>
      <c r="AN698" s="30"/>
      <c r="AO698" s="30"/>
      <c r="AP698" s="45"/>
      <c r="AQ698" s="30"/>
      <c r="AR698" s="46"/>
    </row>
    <row r="699" spans="25:44" x14ac:dyDescent="0.2">
      <c r="Y699" s="30"/>
      <c r="Z699" s="30"/>
      <c r="AA699" s="29"/>
      <c r="AB699" s="30"/>
      <c r="AC699" s="29"/>
      <c r="AD699" s="29"/>
      <c r="AE699" s="29"/>
      <c r="AF699" s="29"/>
      <c r="AG699" s="29"/>
      <c r="AH699" s="30"/>
      <c r="AI699" s="30"/>
      <c r="AJ699" s="30"/>
      <c r="AK699" s="30"/>
      <c r="AL699" s="30"/>
      <c r="AM699" s="30"/>
      <c r="AN699" s="30"/>
      <c r="AO699" s="30"/>
      <c r="AP699" s="45"/>
      <c r="AQ699" s="30"/>
      <c r="AR699" s="46"/>
    </row>
    <row r="700" spans="25:44" x14ac:dyDescent="0.2">
      <c r="Y700" s="30"/>
      <c r="Z700" s="30"/>
      <c r="AA700" s="29"/>
      <c r="AB700" s="30"/>
      <c r="AC700" s="29"/>
      <c r="AD700" s="29"/>
      <c r="AE700" s="29"/>
      <c r="AF700" s="29"/>
      <c r="AG700" s="29"/>
      <c r="AH700" s="30"/>
      <c r="AI700" s="30"/>
      <c r="AJ700" s="30"/>
      <c r="AK700" s="30"/>
      <c r="AL700" s="30"/>
      <c r="AM700" s="30"/>
      <c r="AN700" s="30"/>
      <c r="AO700" s="30"/>
      <c r="AP700" s="45"/>
      <c r="AQ700" s="30"/>
      <c r="AR700" s="46"/>
    </row>
    <row r="701" spans="25:44" x14ac:dyDescent="0.2">
      <c r="Y701" s="30"/>
      <c r="Z701" s="30"/>
      <c r="AA701" s="29"/>
      <c r="AB701" s="30"/>
      <c r="AC701" s="29"/>
      <c r="AD701" s="29"/>
      <c r="AE701" s="29"/>
      <c r="AF701" s="29"/>
      <c r="AG701" s="29"/>
      <c r="AH701" s="30"/>
      <c r="AI701" s="30"/>
      <c r="AJ701" s="30"/>
      <c r="AK701" s="30"/>
      <c r="AL701" s="30"/>
      <c r="AM701" s="30"/>
      <c r="AN701" s="30"/>
      <c r="AO701" s="30"/>
      <c r="AP701" s="45"/>
      <c r="AQ701" s="30"/>
      <c r="AR701" s="46"/>
    </row>
    <row r="702" spans="25:44" x14ac:dyDescent="0.2">
      <c r="Y702" s="30"/>
      <c r="Z702" s="30"/>
      <c r="AA702" s="29"/>
      <c r="AB702" s="30"/>
      <c r="AC702" s="29"/>
      <c r="AD702" s="29"/>
      <c r="AE702" s="29"/>
      <c r="AF702" s="29"/>
      <c r="AG702" s="29"/>
      <c r="AH702" s="30"/>
      <c r="AI702" s="30"/>
      <c r="AJ702" s="30"/>
      <c r="AK702" s="30"/>
      <c r="AL702" s="30"/>
      <c r="AM702" s="30"/>
      <c r="AN702" s="30"/>
      <c r="AO702" s="30"/>
      <c r="AP702" s="45"/>
      <c r="AQ702" s="30"/>
      <c r="AR702" s="46"/>
    </row>
    <row r="703" spans="25:44" x14ac:dyDescent="0.2">
      <c r="Y703" s="30"/>
      <c r="Z703" s="30"/>
      <c r="AA703" s="29"/>
      <c r="AB703" s="30"/>
      <c r="AC703" s="29"/>
      <c r="AD703" s="29"/>
      <c r="AE703" s="29"/>
      <c r="AF703" s="29"/>
      <c r="AG703" s="29"/>
      <c r="AH703" s="30"/>
      <c r="AI703" s="30"/>
      <c r="AJ703" s="30"/>
      <c r="AK703" s="30"/>
      <c r="AL703" s="30"/>
      <c r="AM703" s="30"/>
      <c r="AN703" s="30"/>
      <c r="AO703" s="30"/>
      <c r="AP703" s="45"/>
      <c r="AQ703" s="30"/>
      <c r="AR703" s="46"/>
    </row>
    <row r="704" spans="25:44" x14ac:dyDescent="0.2">
      <c r="Y704" s="30"/>
      <c r="Z704" s="30"/>
      <c r="AA704" s="29"/>
      <c r="AB704" s="30"/>
      <c r="AC704" s="29"/>
      <c r="AD704" s="29"/>
      <c r="AE704" s="29"/>
      <c r="AF704" s="29"/>
      <c r="AG704" s="29"/>
      <c r="AH704" s="30"/>
      <c r="AI704" s="30"/>
      <c r="AJ704" s="30"/>
      <c r="AK704" s="30"/>
      <c r="AL704" s="30"/>
      <c r="AM704" s="30"/>
      <c r="AN704" s="30"/>
      <c r="AO704" s="30"/>
      <c r="AP704" s="45"/>
      <c r="AQ704" s="30"/>
      <c r="AR704" s="46"/>
    </row>
    <row r="705" spans="25:44" x14ac:dyDescent="0.2">
      <c r="Y705" s="30"/>
      <c r="Z705" s="30"/>
      <c r="AA705" s="29"/>
      <c r="AB705" s="30"/>
      <c r="AC705" s="29"/>
      <c r="AD705" s="29"/>
      <c r="AE705" s="29"/>
      <c r="AF705" s="29"/>
      <c r="AG705" s="29"/>
      <c r="AH705" s="30"/>
      <c r="AI705" s="30"/>
      <c r="AJ705" s="30"/>
      <c r="AK705" s="30"/>
      <c r="AL705" s="30"/>
      <c r="AM705" s="30"/>
      <c r="AN705" s="30"/>
      <c r="AO705" s="30"/>
      <c r="AP705" s="45"/>
      <c r="AQ705" s="30"/>
      <c r="AR705" s="46"/>
    </row>
    <row r="706" spans="25:44" x14ac:dyDescent="0.2">
      <c r="Y706" s="30"/>
      <c r="Z706" s="30"/>
      <c r="AA706" s="29"/>
      <c r="AB706" s="30"/>
      <c r="AC706" s="29"/>
      <c r="AD706" s="29"/>
      <c r="AE706" s="29"/>
      <c r="AF706" s="29"/>
      <c r="AG706" s="29"/>
      <c r="AH706" s="30"/>
      <c r="AI706" s="30"/>
      <c r="AJ706" s="30"/>
      <c r="AK706" s="30"/>
      <c r="AL706" s="30"/>
      <c r="AM706" s="30"/>
      <c r="AN706" s="30"/>
      <c r="AO706" s="30"/>
      <c r="AP706" s="45"/>
      <c r="AQ706" s="30"/>
      <c r="AR706" s="46"/>
    </row>
    <row r="707" spans="25:44" x14ac:dyDescent="0.2">
      <c r="Y707" s="30"/>
      <c r="Z707" s="30"/>
      <c r="AA707" s="29"/>
      <c r="AB707" s="30"/>
      <c r="AC707" s="29"/>
      <c r="AD707" s="29"/>
      <c r="AE707" s="29"/>
      <c r="AF707" s="29"/>
      <c r="AG707" s="29"/>
      <c r="AH707" s="30"/>
      <c r="AI707" s="30"/>
      <c r="AJ707" s="30"/>
      <c r="AK707" s="30"/>
      <c r="AL707" s="30"/>
      <c r="AM707" s="30"/>
      <c r="AN707" s="30"/>
      <c r="AO707" s="30"/>
      <c r="AP707" s="45"/>
      <c r="AQ707" s="30"/>
      <c r="AR707" s="46"/>
    </row>
    <row r="708" spans="25:44" x14ac:dyDescent="0.2">
      <c r="Y708" s="30"/>
      <c r="Z708" s="30"/>
      <c r="AA708" s="29"/>
      <c r="AB708" s="30"/>
      <c r="AC708" s="29"/>
      <c r="AD708" s="29"/>
      <c r="AE708" s="29"/>
      <c r="AF708" s="29"/>
      <c r="AG708" s="29"/>
      <c r="AH708" s="30"/>
      <c r="AI708" s="30"/>
      <c r="AJ708" s="30"/>
      <c r="AK708" s="30"/>
      <c r="AL708" s="30"/>
      <c r="AM708" s="30"/>
      <c r="AN708" s="30"/>
      <c r="AO708" s="30"/>
      <c r="AP708" s="45"/>
      <c r="AQ708" s="30"/>
      <c r="AR708" s="46"/>
    </row>
    <row r="709" spans="25:44" x14ac:dyDescent="0.2">
      <c r="Y709" s="30"/>
      <c r="Z709" s="30"/>
      <c r="AA709" s="29"/>
      <c r="AB709" s="30"/>
      <c r="AC709" s="29"/>
      <c r="AD709" s="29"/>
      <c r="AE709" s="29"/>
      <c r="AF709" s="29"/>
      <c r="AG709" s="29"/>
      <c r="AH709" s="30"/>
      <c r="AI709" s="30"/>
      <c r="AJ709" s="30"/>
      <c r="AK709" s="30"/>
      <c r="AL709" s="30"/>
      <c r="AM709" s="30"/>
      <c r="AN709" s="30"/>
      <c r="AO709" s="30"/>
      <c r="AP709" s="45"/>
      <c r="AQ709" s="30"/>
      <c r="AR709" s="46"/>
    </row>
    <row r="710" spans="25:44" x14ac:dyDescent="0.2">
      <c r="Y710" s="30"/>
      <c r="Z710" s="30"/>
      <c r="AA710" s="29"/>
      <c r="AB710" s="30"/>
      <c r="AC710" s="29"/>
      <c r="AD710" s="29"/>
      <c r="AE710" s="29"/>
      <c r="AF710" s="29"/>
      <c r="AG710" s="29"/>
      <c r="AH710" s="30"/>
      <c r="AI710" s="30"/>
      <c r="AJ710" s="30"/>
      <c r="AK710" s="30"/>
      <c r="AL710" s="30"/>
      <c r="AM710" s="30"/>
      <c r="AN710" s="30"/>
      <c r="AO710" s="30"/>
      <c r="AP710" s="45"/>
      <c r="AQ710" s="30"/>
      <c r="AR710" s="46"/>
    </row>
    <row r="711" spans="25:44" x14ac:dyDescent="0.2">
      <c r="Y711" s="30"/>
      <c r="Z711" s="30"/>
      <c r="AA711" s="29"/>
      <c r="AB711" s="30"/>
      <c r="AC711" s="29"/>
      <c r="AD711" s="29"/>
      <c r="AE711" s="29"/>
      <c r="AF711" s="29"/>
      <c r="AG711" s="29"/>
      <c r="AH711" s="30"/>
      <c r="AI711" s="30"/>
      <c r="AJ711" s="30"/>
      <c r="AK711" s="30"/>
      <c r="AL711" s="30"/>
      <c r="AM711" s="30"/>
      <c r="AN711" s="30"/>
      <c r="AO711" s="30"/>
      <c r="AP711" s="45"/>
      <c r="AQ711" s="30"/>
      <c r="AR711" s="46"/>
    </row>
    <row r="712" spans="25:44" x14ac:dyDescent="0.2">
      <c r="Y712" s="30"/>
      <c r="Z712" s="30"/>
      <c r="AA712" s="29"/>
      <c r="AB712" s="30"/>
      <c r="AC712" s="29"/>
      <c r="AD712" s="29"/>
      <c r="AE712" s="29"/>
      <c r="AF712" s="29"/>
      <c r="AG712" s="29"/>
      <c r="AH712" s="30"/>
      <c r="AI712" s="30"/>
      <c r="AJ712" s="30"/>
      <c r="AK712" s="30"/>
      <c r="AL712" s="30"/>
      <c r="AM712" s="30"/>
      <c r="AN712" s="30"/>
      <c r="AO712" s="30"/>
      <c r="AP712" s="45"/>
      <c r="AQ712" s="30"/>
      <c r="AR712" s="46"/>
    </row>
    <row r="713" spans="25:44" x14ac:dyDescent="0.2">
      <c r="Y713" s="30"/>
      <c r="Z713" s="30"/>
      <c r="AA713" s="29"/>
      <c r="AB713" s="30"/>
      <c r="AC713" s="29"/>
      <c r="AD713" s="29"/>
      <c r="AE713" s="29"/>
      <c r="AF713" s="29"/>
      <c r="AG713" s="29"/>
      <c r="AH713" s="30"/>
      <c r="AI713" s="30"/>
      <c r="AJ713" s="30"/>
      <c r="AK713" s="30"/>
      <c r="AL713" s="30"/>
      <c r="AM713" s="30"/>
      <c r="AN713" s="30"/>
      <c r="AO713" s="30"/>
      <c r="AP713" s="45"/>
      <c r="AQ713" s="30"/>
      <c r="AR713" s="46"/>
    </row>
    <row r="714" spans="25:44" x14ac:dyDescent="0.2">
      <c r="Y714" s="30"/>
      <c r="Z714" s="30"/>
      <c r="AA714" s="29"/>
      <c r="AB714" s="30"/>
      <c r="AC714" s="29"/>
      <c r="AD714" s="29"/>
      <c r="AE714" s="29"/>
      <c r="AF714" s="29"/>
      <c r="AG714" s="29"/>
      <c r="AH714" s="30"/>
      <c r="AI714" s="30"/>
      <c r="AJ714" s="30"/>
      <c r="AK714" s="30"/>
      <c r="AL714" s="30"/>
      <c r="AM714" s="30"/>
      <c r="AN714" s="30"/>
      <c r="AO714" s="30"/>
      <c r="AP714" s="45"/>
      <c r="AQ714" s="30"/>
      <c r="AR714" s="46"/>
    </row>
    <row r="715" spans="25:44" x14ac:dyDescent="0.2">
      <c r="Y715" s="30"/>
      <c r="Z715" s="30"/>
      <c r="AA715" s="29"/>
      <c r="AB715" s="30"/>
      <c r="AC715" s="29"/>
      <c r="AD715" s="29"/>
      <c r="AE715" s="29"/>
      <c r="AF715" s="29"/>
      <c r="AG715" s="29"/>
      <c r="AH715" s="30"/>
      <c r="AI715" s="30"/>
      <c r="AJ715" s="30"/>
      <c r="AK715" s="30"/>
      <c r="AL715" s="30"/>
      <c r="AM715" s="30"/>
      <c r="AN715" s="30"/>
      <c r="AO715" s="30"/>
      <c r="AP715" s="45"/>
      <c r="AQ715" s="30"/>
      <c r="AR715" s="46"/>
    </row>
    <row r="716" spans="25:44" x14ac:dyDescent="0.2">
      <c r="Y716" s="30"/>
      <c r="Z716" s="30"/>
      <c r="AA716" s="29"/>
      <c r="AB716" s="30"/>
      <c r="AC716" s="29"/>
      <c r="AD716" s="29"/>
      <c r="AE716" s="29"/>
      <c r="AF716" s="29"/>
      <c r="AG716" s="29"/>
      <c r="AH716" s="30"/>
      <c r="AI716" s="30"/>
      <c r="AJ716" s="30"/>
      <c r="AK716" s="30"/>
      <c r="AL716" s="30"/>
      <c r="AM716" s="30"/>
      <c r="AN716" s="30"/>
      <c r="AO716" s="30"/>
      <c r="AP716" s="45"/>
      <c r="AQ716" s="30"/>
      <c r="AR716" s="46"/>
    </row>
    <row r="717" spans="25:44" x14ac:dyDescent="0.2">
      <c r="Y717" s="30"/>
      <c r="Z717" s="30"/>
      <c r="AA717" s="29"/>
      <c r="AB717" s="30"/>
      <c r="AC717" s="29"/>
      <c r="AD717" s="29"/>
      <c r="AE717" s="29"/>
      <c r="AF717" s="29"/>
      <c r="AG717" s="29"/>
      <c r="AH717" s="30"/>
      <c r="AI717" s="30"/>
      <c r="AJ717" s="30"/>
      <c r="AK717" s="30"/>
      <c r="AL717" s="30"/>
      <c r="AM717" s="30"/>
      <c r="AN717" s="30"/>
      <c r="AO717" s="30"/>
      <c r="AP717" s="45"/>
      <c r="AQ717" s="30"/>
      <c r="AR717" s="46"/>
    </row>
    <row r="718" spans="25:44" x14ac:dyDescent="0.2">
      <c r="Y718" s="30"/>
      <c r="Z718" s="30"/>
      <c r="AA718" s="29"/>
      <c r="AB718" s="30"/>
      <c r="AC718" s="29"/>
      <c r="AD718" s="29"/>
      <c r="AE718" s="29"/>
      <c r="AF718" s="29"/>
      <c r="AG718" s="29"/>
      <c r="AH718" s="30"/>
      <c r="AI718" s="30"/>
      <c r="AJ718" s="30"/>
      <c r="AK718" s="30"/>
      <c r="AL718" s="30"/>
      <c r="AM718" s="30"/>
      <c r="AN718" s="30"/>
      <c r="AO718" s="30"/>
      <c r="AP718" s="45"/>
      <c r="AQ718" s="30"/>
      <c r="AR718" s="46"/>
    </row>
    <row r="719" spans="25:44" x14ac:dyDescent="0.2">
      <c r="Y719" s="30"/>
      <c r="Z719" s="30"/>
      <c r="AA719" s="29"/>
      <c r="AB719" s="30"/>
      <c r="AC719" s="29"/>
      <c r="AD719" s="29"/>
      <c r="AE719" s="29"/>
      <c r="AF719" s="29"/>
      <c r="AG719" s="29"/>
      <c r="AH719" s="30"/>
      <c r="AI719" s="30"/>
      <c r="AJ719" s="30"/>
      <c r="AK719" s="30"/>
      <c r="AL719" s="30"/>
      <c r="AM719" s="30"/>
      <c r="AN719" s="30"/>
      <c r="AO719" s="30"/>
      <c r="AP719" s="45"/>
      <c r="AQ719" s="30"/>
      <c r="AR719" s="46"/>
    </row>
    <row r="720" spans="25:44" x14ac:dyDescent="0.2">
      <c r="Y720" s="30"/>
      <c r="Z720" s="30"/>
      <c r="AA720" s="29"/>
      <c r="AB720" s="30"/>
      <c r="AC720" s="29"/>
      <c r="AD720" s="29"/>
      <c r="AE720" s="29"/>
      <c r="AF720" s="29"/>
      <c r="AG720" s="29"/>
      <c r="AH720" s="30"/>
      <c r="AI720" s="30"/>
      <c r="AJ720" s="30"/>
      <c r="AK720" s="30"/>
      <c r="AL720" s="30"/>
      <c r="AM720" s="30"/>
      <c r="AN720" s="30"/>
      <c r="AO720" s="30"/>
      <c r="AP720" s="45"/>
      <c r="AQ720" s="30"/>
      <c r="AR720" s="46"/>
    </row>
    <row r="721" spans="25:44" x14ac:dyDescent="0.2">
      <c r="Y721" s="30"/>
      <c r="Z721" s="30"/>
      <c r="AA721" s="29"/>
      <c r="AB721" s="30"/>
      <c r="AC721" s="29"/>
      <c r="AD721" s="29"/>
      <c r="AE721" s="29"/>
      <c r="AF721" s="29"/>
      <c r="AG721" s="29"/>
      <c r="AH721" s="30"/>
      <c r="AI721" s="30"/>
      <c r="AJ721" s="30"/>
      <c r="AK721" s="30"/>
      <c r="AL721" s="30"/>
      <c r="AM721" s="30"/>
      <c r="AN721" s="30"/>
      <c r="AO721" s="30"/>
      <c r="AP721" s="45"/>
      <c r="AQ721" s="30"/>
      <c r="AR721" s="46"/>
    </row>
    <row r="722" spans="25:44" x14ac:dyDescent="0.2">
      <c r="Y722" s="30"/>
      <c r="Z722" s="30"/>
      <c r="AA722" s="29"/>
      <c r="AB722" s="30"/>
      <c r="AC722" s="29"/>
      <c r="AD722" s="29"/>
      <c r="AE722" s="29"/>
      <c r="AF722" s="29"/>
      <c r="AG722" s="29"/>
      <c r="AH722" s="30"/>
      <c r="AI722" s="30"/>
      <c r="AJ722" s="30"/>
      <c r="AK722" s="30"/>
      <c r="AL722" s="30"/>
      <c r="AM722" s="30"/>
      <c r="AN722" s="30"/>
      <c r="AO722" s="30"/>
      <c r="AP722" s="45"/>
      <c r="AQ722" s="30"/>
      <c r="AR722" s="46"/>
    </row>
    <row r="723" spans="25:44" x14ac:dyDescent="0.2">
      <c r="Y723" s="30"/>
      <c r="Z723" s="30"/>
      <c r="AA723" s="29"/>
      <c r="AB723" s="30"/>
      <c r="AC723" s="29"/>
      <c r="AD723" s="29"/>
      <c r="AE723" s="29"/>
      <c r="AF723" s="29"/>
      <c r="AG723" s="29"/>
      <c r="AH723" s="30"/>
      <c r="AI723" s="30"/>
      <c r="AJ723" s="30"/>
      <c r="AK723" s="30"/>
      <c r="AL723" s="30"/>
      <c r="AM723" s="30"/>
      <c r="AN723" s="30"/>
      <c r="AO723" s="30"/>
      <c r="AP723" s="45"/>
      <c r="AQ723" s="30"/>
      <c r="AR723" s="46"/>
    </row>
    <row r="724" spans="25:44" x14ac:dyDescent="0.2">
      <c r="Y724" s="30"/>
      <c r="Z724" s="30"/>
      <c r="AA724" s="29"/>
      <c r="AB724" s="30"/>
      <c r="AC724" s="29"/>
      <c r="AD724" s="29"/>
      <c r="AE724" s="29"/>
      <c r="AF724" s="29"/>
      <c r="AG724" s="29"/>
      <c r="AH724" s="30"/>
      <c r="AI724" s="30"/>
      <c r="AJ724" s="30"/>
      <c r="AK724" s="30"/>
      <c r="AL724" s="30"/>
      <c r="AM724" s="30"/>
      <c r="AN724" s="30"/>
      <c r="AO724" s="30"/>
      <c r="AP724" s="45"/>
      <c r="AQ724" s="30"/>
      <c r="AR724" s="46"/>
    </row>
    <row r="725" spans="25:44" x14ac:dyDescent="0.2">
      <c r="Y725" s="30"/>
      <c r="Z725" s="30"/>
      <c r="AA725" s="29"/>
      <c r="AB725" s="30"/>
      <c r="AC725" s="29"/>
      <c r="AD725" s="29"/>
      <c r="AE725" s="29"/>
      <c r="AF725" s="29"/>
      <c r="AG725" s="29"/>
      <c r="AH725" s="30"/>
      <c r="AI725" s="30"/>
      <c r="AJ725" s="30"/>
      <c r="AK725" s="30"/>
      <c r="AL725" s="30"/>
      <c r="AM725" s="30"/>
      <c r="AN725" s="30"/>
      <c r="AO725" s="30"/>
      <c r="AP725" s="45"/>
      <c r="AQ725" s="30"/>
      <c r="AR725" s="46"/>
    </row>
    <row r="726" spans="25:44" x14ac:dyDescent="0.2">
      <c r="Y726" s="30"/>
      <c r="Z726" s="30"/>
      <c r="AA726" s="29"/>
      <c r="AB726" s="30"/>
      <c r="AC726" s="29"/>
      <c r="AD726" s="29"/>
      <c r="AE726" s="29"/>
      <c r="AF726" s="29"/>
      <c r="AG726" s="29"/>
      <c r="AH726" s="30"/>
      <c r="AI726" s="30"/>
      <c r="AJ726" s="30"/>
      <c r="AK726" s="30"/>
      <c r="AL726" s="30"/>
      <c r="AM726" s="30"/>
      <c r="AN726" s="30"/>
      <c r="AO726" s="30"/>
      <c r="AP726" s="45"/>
      <c r="AQ726" s="30"/>
      <c r="AR726" s="46"/>
    </row>
    <row r="727" spans="25:44" x14ac:dyDescent="0.2">
      <c r="Y727" s="30"/>
      <c r="Z727" s="30"/>
      <c r="AA727" s="29"/>
      <c r="AB727" s="30"/>
      <c r="AC727" s="29"/>
      <c r="AD727" s="29"/>
      <c r="AE727" s="29"/>
      <c r="AF727" s="29"/>
      <c r="AG727" s="29"/>
      <c r="AH727" s="30"/>
      <c r="AI727" s="30"/>
      <c r="AJ727" s="30"/>
      <c r="AK727" s="30"/>
      <c r="AL727" s="30"/>
      <c r="AM727" s="30"/>
      <c r="AN727" s="30"/>
      <c r="AO727" s="30"/>
      <c r="AP727" s="45"/>
      <c r="AQ727" s="30"/>
      <c r="AR727" s="46"/>
    </row>
    <row r="728" spans="25:44" x14ac:dyDescent="0.2">
      <c r="Y728" s="30"/>
      <c r="Z728" s="30"/>
      <c r="AA728" s="29"/>
      <c r="AB728" s="30"/>
      <c r="AC728" s="29"/>
      <c r="AD728" s="29"/>
      <c r="AE728" s="29"/>
      <c r="AF728" s="29"/>
      <c r="AG728" s="29"/>
      <c r="AH728" s="30"/>
      <c r="AI728" s="30"/>
      <c r="AJ728" s="30"/>
      <c r="AK728" s="30"/>
      <c r="AL728" s="30"/>
      <c r="AM728" s="30"/>
      <c r="AN728" s="30"/>
      <c r="AO728" s="30"/>
      <c r="AP728" s="45"/>
      <c r="AQ728" s="30"/>
      <c r="AR728" s="46"/>
    </row>
    <row r="729" spans="25:44" x14ac:dyDescent="0.2">
      <c r="Y729" s="30"/>
      <c r="Z729" s="30"/>
      <c r="AA729" s="29"/>
      <c r="AB729" s="30"/>
      <c r="AC729" s="29"/>
      <c r="AD729" s="29"/>
      <c r="AE729" s="29"/>
      <c r="AF729" s="29"/>
      <c r="AG729" s="29"/>
      <c r="AH729" s="30"/>
      <c r="AI729" s="30"/>
      <c r="AJ729" s="30"/>
      <c r="AK729" s="30"/>
      <c r="AL729" s="30"/>
      <c r="AM729" s="30"/>
      <c r="AN729" s="30"/>
      <c r="AO729" s="30"/>
      <c r="AP729" s="45"/>
      <c r="AQ729" s="30"/>
      <c r="AR729" s="46"/>
    </row>
    <row r="730" spans="25:44" x14ac:dyDescent="0.2">
      <c r="Y730" s="30"/>
      <c r="Z730" s="30"/>
      <c r="AA730" s="29"/>
      <c r="AB730" s="30"/>
      <c r="AC730" s="29"/>
      <c r="AD730" s="29"/>
      <c r="AE730" s="29"/>
      <c r="AF730" s="29"/>
      <c r="AG730" s="29"/>
      <c r="AH730" s="30"/>
      <c r="AI730" s="30"/>
      <c r="AJ730" s="30"/>
      <c r="AK730" s="30"/>
      <c r="AL730" s="30"/>
      <c r="AM730" s="30"/>
      <c r="AN730" s="30"/>
      <c r="AO730" s="30"/>
      <c r="AP730" s="45"/>
      <c r="AQ730" s="30"/>
      <c r="AR730" s="46"/>
    </row>
  </sheetData>
  <autoFilter ref="A1:X1" xr:uid="{E38F41DE-163B-8247-8275-B8575298C03B}">
    <sortState xmlns:xlrd2="http://schemas.microsoft.com/office/spreadsheetml/2017/richdata2" ref="A2:X49">
      <sortCondition descending="1" ref="G1:G49"/>
    </sortState>
  </autoFilter>
  <conditionalFormatting sqref="V1:V1048576">
    <cfRule type="colorScale" priority="4">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F73D-6790-5C48-8578-3547604CDD9D}">
  <dimension ref="A1:AR527"/>
  <sheetViews>
    <sheetView workbookViewId="0">
      <pane xSplit="1" topLeftCell="B1" activePane="topRight" state="frozen"/>
      <selection activeCell="A43" sqref="A43"/>
      <selection pane="topRight" activeCell="A64" sqref="A64:XFD64"/>
    </sheetView>
  </sheetViews>
  <sheetFormatPr baseColWidth="10" defaultColWidth="10.83203125" defaultRowHeight="16" x14ac:dyDescent="0.2"/>
  <cols>
    <col min="1" max="1" width="9" style="10" customWidth="1"/>
    <col min="2" max="2" width="37.33203125" style="10" customWidth="1"/>
    <col min="3" max="3" width="44.33203125" style="12" customWidth="1"/>
    <col min="4" max="4" width="2.6640625" style="10" hidden="1" customWidth="1"/>
    <col min="5" max="5" width="10.83203125" style="11" customWidth="1"/>
    <col min="6" max="6" width="47" style="10" hidden="1" customWidth="1"/>
    <col min="7" max="7" width="19.1640625" style="28" customWidth="1"/>
    <col min="8" max="9" width="10.83203125" style="11"/>
    <col min="10" max="10" width="13.83203125" style="35" customWidth="1"/>
    <col min="11" max="12" width="10.83203125" style="11"/>
    <col min="13" max="13" width="20.1640625" style="26" customWidth="1"/>
    <col min="14" max="16" width="25.6640625" style="26" customWidth="1"/>
    <col min="17" max="17" width="12.33203125" style="26" customWidth="1"/>
    <col min="18" max="18" width="25.6640625" style="26" customWidth="1"/>
    <col min="19" max="19" width="60.6640625" style="27" customWidth="1"/>
    <col min="20" max="23" width="10.83203125" style="11"/>
    <col min="24" max="24" width="10.83203125" style="10"/>
    <col min="25" max="35" width="10.83203125" style="1"/>
    <col min="37" max="44" width="10.83203125" style="1"/>
    <col min="45" max="16384" width="10.83203125" style="10"/>
  </cols>
  <sheetData>
    <row r="1" spans="1:44" s="123"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122" t="s">
        <v>16</v>
      </c>
      <c r="N1" s="122" t="s">
        <v>17</v>
      </c>
      <c r="O1" s="122" t="s">
        <v>18</v>
      </c>
      <c r="P1" s="122" t="s">
        <v>14971</v>
      </c>
      <c r="Q1" s="122" t="s">
        <v>19</v>
      </c>
      <c r="R1" s="122" t="s">
        <v>17191</v>
      </c>
      <c r="S1" s="122"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s="24" customFormat="1" x14ac:dyDescent="0.2">
      <c r="A2" s="10" t="s">
        <v>1310</v>
      </c>
      <c r="B2" s="10" t="s">
        <v>1311</v>
      </c>
      <c r="C2" s="12" t="s">
        <v>1312</v>
      </c>
      <c r="D2" s="10" t="e" vm="314">
        <v>#VALUE!</v>
      </c>
      <c r="E2" s="32" t="s">
        <v>46</v>
      </c>
      <c r="F2" s="10" t="str" cm="1">
        <f t="array" ref="F2">_FV(D2,"Description")</f>
        <v>Sarepta Therapeutics, Inc. is a commercial-stage biopharmaceutical company. The Company is focused on helping patients through the discovery and development of ribonucleic acid (RNA)-targeted therapeutics, gene therapy and other genetic therapeutic modalities for the treatment of rare diseases. It is developing therapeutic candidates for a range of diseases and disorders, including Duchenne muscular dystrophy (Duchenne), Limb-girdle muscular dystrophies (LGMDs) and other neuromuscular and central nervous system (CNS) disorders. It commercializes three products, such as EXONDYS 51 (eteplirsen) Injection, VYONDYS 53 (golodirsen) Injection and AMONDYS 45 (casimersen) Injection. These commercial products are indicated for the treatment of Duchenne in patients who have a confirmed mutation of the dystrophin gene that is amenable to exon 51, exon 53 and exon 45 skipping. Its pipeline includes more than 40 programs at various stages of discovery, pre-clinical and clinical development.</v>
      </c>
      <c r="G2" s="28" cm="1">
        <f t="array" ref="G2">_FV(D2,"Market cap",TRUE)/1000000000</f>
        <v>11.431050000000001</v>
      </c>
      <c r="H2" s="11" cm="1">
        <f t="array" ref="H2">_FV(D2,"Price")</f>
        <v>130.22</v>
      </c>
      <c r="I2" s="11" t="s">
        <v>47</v>
      </c>
      <c r="J2" s="11" cm="1">
        <f t="array" ref="J2">_FV(D2,"Shares outstanding",TRUE)/1000000</f>
        <v>87.782579999999996</v>
      </c>
      <c r="K2" s="35">
        <v>83.74</v>
      </c>
      <c r="L2" s="89">
        <v>8.2400000000000001E-2</v>
      </c>
      <c r="M2" s="25" t="s">
        <v>13789</v>
      </c>
      <c r="N2" s="53" t="s">
        <v>15158</v>
      </c>
      <c r="O2" s="53" t="s">
        <v>15159</v>
      </c>
      <c r="P2" s="130">
        <v>92.54</v>
      </c>
      <c r="Q2" s="53" t="s">
        <v>15160</v>
      </c>
      <c r="R2" s="53" t="s">
        <v>15161</v>
      </c>
      <c r="S2" s="126" t="s">
        <v>14848</v>
      </c>
      <c r="T2" s="11" t="s">
        <v>14590</v>
      </c>
      <c r="U2" s="11">
        <v>4.3600000000000003</v>
      </c>
      <c r="V2" s="65" cm="1">
        <f t="array" ref="V2">(H2-(_FV(D2,"52 week high",TRUE)))/(_FV(D2,"52 week high",TRUE))</f>
        <v>-2.8788782816229215E-2</v>
      </c>
      <c r="W2" s="65" cm="1">
        <f t="array" ref="W2">(H2-(_FV(D2,"52 week low",TRUE)))/(_FV(D2,"52 week low",TRUE))</f>
        <v>1.125</v>
      </c>
      <c r="X2" s="10"/>
      <c r="Y2" s="30" t="str">
        <f>HYPERLINK(_xlfn.CONCAT("https://twitter.com/search?q=%24",A2,"&amp;src=typed_query&amp;f=live&amp;pf=on"),"Twitter")</f>
        <v>Twitter</v>
      </c>
      <c r="Z2" s="30" t="str">
        <f t="shared" ref="Z2:Z64" si="0">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64" si="1">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64" si="2">HYPERLINK(_xlfn.CONCAT("http://openinsider.com/search?q=",A2),"OI")</f>
        <v>OI</v>
      </c>
      <c r="AM2" s="30" t="str">
        <f>HYPERLINK(_xlfn.CONCAT("https://iborrowdesk.com/report/",A2),"IB")</f>
        <v>IB</v>
      </c>
      <c r="AN2" s="30" t="str">
        <f t="shared" ref="AN2:AN64" si="3">HYPERLINK(_xlfn.CONCAT("https://www.nasdaq.com/market-activity/stocks/",A2,"/short-interest"),"SI")</f>
        <v>SI</v>
      </c>
      <c r="AO2" s="30" t="str">
        <f t="shared" ref="AO2:AO64" si="4">HYPERLINK(_xlfn.CONCAT("https://shortsqueeze.com/?symbol=",A2),"SS")</f>
        <v>SS</v>
      </c>
      <c r="AP2" s="45" t="str">
        <f t="shared" ref="AP2:AP64" si="5">HYPERLINK(_xlfn.CONCAT("https://roic.ai/company/",A2),"ROIC")</f>
        <v>ROIC</v>
      </c>
      <c r="AQ2" s="30" t="str">
        <f t="shared" ref="AQ2:AQ64" si="6">HYPERLINK(_xlfn.CONCAT("https://www.dataroma.com/m/stock.php?sym=",A2),"DR")</f>
        <v>DR</v>
      </c>
      <c r="AR2" s="46" t="str">
        <f t="shared" ref="AR2:AR64" si="7">HYPERLINK(_xlfn.CONCAT("https://www.sharesoutstandinghistory.com/?symbol=",A2),"SOH")</f>
        <v>SOH</v>
      </c>
    </row>
    <row r="3" spans="1:44" x14ac:dyDescent="0.2">
      <c r="A3" s="10" t="s">
        <v>1329</v>
      </c>
      <c r="B3" s="10" t="s">
        <v>1330</v>
      </c>
      <c r="C3" s="12" t="s">
        <v>1331</v>
      </c>
      <c r="D3" s="10" t="e" vm="315">
        <v>#VALUE!</v>
      </c>
      <c r="E3" s="32" t="s">
        <v>46</v>
      </c>
      <c r="F3" s="10" t="str" cm="1">
        <f t="array" ref="F3">_FV(D3,"Description")</f>
        <v>Ascendis Pharma A/S is a Denmark-based company that manufactures pharmaceutical products. The Company produces products for the treatments of growth hormone deficiency, endocrinology, central nervous system disorders, infectious diseases, and diabetes. The Company operates globally though its subsidiaries: Ascendis Pharma GmbH (Germany), Ascendis Pharma, Inc. (Delaware, United States), Ascendis Pharma Endocrinology, Inc. (Delaware, United States), Ascendis Pharma, Ophthalmology Division A/S (Denmark), Ascendis Pharma, Endocrinology Division A/S (Denmark), Ascendis Pharma Bone Diseases A/S (Denmark), Ascendis Pharma Growth Disorders A/S (Denmark) and Ascendis Pharma Oncology Division A/S (Denmark).</v>
      </c>
      <c r="G3" s="28" cm="1">
        <f t="array" ref="G3">_FV(D3,"Market cap",TRUE)/1000000000</f>
        <v>7.0154909999999999</v>
      </c>
      <c r="H3" s="11" cm="1">
        <f t="array" ref="H3">_FV(D3,"Price")</f>
        <v>123.02</v>
      </c>
      <c r="I3" s="11" t="s">
        <v>47</v>
      </c>
      <c r="J3" s="11" cm="1">
        <f t="array" ref="J3">_FV(D3,"Shares outstanding",TRUE)/1000000</f>
        <v>57.027239999999999</v>
      </c>
      <c r="K3" s="35">
        <v>55.36</v>
      </c>
      <c r="L3" s="11" t="s">
        <v>59</v>
      </c>
      <c r="M3" s="25" t="s">
        <v>13920</v>
      </c>
      <c r="N3" s="53" t="s">
        <v>15170</v>
      </c>
      <c r="O3" s="53" t="s">
        <v>15171</v>
      </c>
      <c r="P3" s="130">
        <v>24.75</v>
      </c>
      <c r="Q3" s="53" t="s">
        <v>15172</v>
      </c>
      <c r="R3" s="53" t="s">
        <v>15173</v>
      </c>
      <c r="S3" s="126" t="s">
        <v>14848</v>
      </c>
      <c r="T3" s="11" t="s">
        <v>14593</v>
      </c>
      <c r="U3" s="11">
        <v>7.56</v>
      </c>
      <c r="V3" s="65" cm="1">
        <f t="array" ref="V3">(H3-(_FV(D3,"52 week high",TRUE)))/(_FV(D3,"52 week high",TRUE))</f>
        <v>-8.552313696338977E-2</v>
      </c>
      <c r="W3" s="65" cm="1">
        <f t="array" ref="W3">(H3-(_FV(D3,"52 week low",TRUE)))/(_FV(D3,"52 week low",TRUE))</f>
        <v>0.99775573205844192</v>
      </c>
      <c r="Y3" s="30" t="str">
        <f t="shared" ref="Y3:Y65" si="8">HYPERLINK(_xlfn.CONCAT("https://twitter.com/search?q=%24",A3,"&amp;src=typed_query&amp;f=live&amp;pf=on"),"Twitter")</f>
        <v>Twitter</v>
      </c>
      <c r="Z3" s="30" t="str">
        <f t="shared" si="0"/>
        <v>Twitter</v>
      </c>
      <c r="AA3" s="29" t="str">
        <f>HYPERLINK(_xlfn.CONCAT("https://www.sec.gov/edgar/browse/?CIK=",(_xlfn.XLOOKUP(A3,CIK!$A$1:$A$99999,CIK!$B$1:$B$99999,,0))),"SEC")</f>
        <v>SEC</v>
      </c>
      <c r="AB3" s="30" t="str">
        <f t="shared" ref="AB3:AB65" si="9">HYPERLINK(_xlfn.CONCAT("https://duckduckgo.com/?q=%5cprofiles+biocentury+",B3),"BC")</f>
        <v>BC</v>
      </c>
      <c r="AC3" s="29" t="str">
        <f t="shared" ref="AC3:AC65" si="10">HYPERLINK(_xlfn.CONCAT("https://endpts.com/?s=",LEFT(B3,FIND(" ",B3)-1)),"News")</f>
        <v>News</v>
      </c>
      <c r="AD3" s="30" t="str">
        <f t="shared" ref="AD3:AD65" si="11">HYPERLINK(_xlfn.CONCAT("https://www.evaluate.com/vantage-search?search_api_fulltext=",LEFT(B3,FIND(" ",B3)-1)),"News")</f>
        <v>News</v>
      </c>
      <c r="AE3" s="29" t="str">
        <f t="shared" ref="AE3:AE65" si="12">HYPERLINK(_xlfn.CONCAT("https://www.biopharmadive.com/search/?q=",LEFT(B3,FIND(" ",B3)-1)),"News")</f>
        <v>News</v>
      </c>
      <c r="AF3" s="29" t="str">
        <f t="shared" ref="AF3:AF65" si="13">HYPERLINK(_xlfn.CONCAT("https://www.biospace.com/news/?Keywords=",LEFT(B3,FIND(" ",B3)-1)),"News")</f>
        <v>News</v>
      </c>
      <c r="AG3" s="29" t="str">
        <f t="shared" ref="AG3:AG65" si="14">HYPERLINK(_xlfn.CONCAT("https://www.fiercebiotech.com/search-results?fulltext_search=",LEFT(B3,FIND(" ",B3)-1)),"News")</f>
        <v>News</v>
      </c>
      <c r="AH3" s="30" t="str">
        <f t="shared" si="1"/>
        <v>News</v>
      </c>
      <c r="AI3" s="30" t="str">
        <f t="shared" ref="AI3:AI65" si="15">HYPERLINK(_xlfn.CONCAT("https://www.nasdaq.com/market-activity/stocks/",A3,"/option-chain"),"OC")</f>
        <v>OC</v>
      </c>
      <c r="AJ3" s="30" t="str">
        <f t="shared" ref="AJ3:AJ65" si="16">HYPERLINK(_xlfn.CONCAT("https://whalewisdom.com/stock/",A3),"WW")</f>
        <v>WW</v>
      </c>
      <c r="AK3" s="30" t="str">
        <f t="shared" ref="AK3:AK65" si="17">HYPERLINK(_xlfn.CONCAT("https://fintel.io/n/us/",A3),"FIN")</f>
        <v>FIN</v>
      </c>
      <c r="AL3" s="30" t="str">
        <f t="shared" si="2"/>
        <v>OI</v>
      </c>
      <c r="AM3" s="30" t="str">
        <f t="shared" ref="AM3:AM65" si="18">HYPERLINK(_xlfn.CONCAT("https://iborrowdesk.com/report/",A3),"IB")</f>
        <v>IB</v>
      </c>
      <c r="AN3" s="30" t="str">
        <f t="shared" si="3"/>
        <v>SI</v>
      </c>
      <c r="AO3" s="30" t="str">
        <f t="shared" si="4"/>
        <v>SS</v>
      </c>
      <c r="AP3" s="45" t="str">
        <f t="shared" si="5"/>
        <v>ROIC</v>
      </c>
      <c r="AQ3" s="30" t="str">
        <f t="shared" si="6"/>
        <v>DR</v>
      </c>
      <c r="AR3" s="46" t="str">
        <f t="shared" si="7"/>
        <v>SOH</v>
      </c>
    </row>
    <row r="4" spans="1:44" x14ac:dyDescent="0.2">
      <c r="A4" s="10" t="s">
        <v>1085</v>
      </c>
      <c r="B4" s="10" t="s">
        <v>1086</v>
      </c>
      <c r="C4" s="12" t="s">
        <v>1087</v>
      </c>
      <c r="D4" s="10" t="e" vm="316">
        <v>#VALUE!</v>
      </c>
      <c r="E4" s="32" t="str">
        <f>HYPERLINK(_xlfn.CONCAT("https://duckduckgo.com/?q=%5c",LEFT(B4,FIND(" ",B4)-1)," pipeline"),"Link")</f>
        <v>Link</v>
      </c>
      <c r="F4" s="10" t="s">
        <v>1088</v>
      </c>
      <c r="G4" s="28" cm="1">
        <f t="array" ref="G4">_FV(D4,"Market cap",TRUE)/1000000000</f>
        <v>5.7554569999999998</v>
      </c>
      <c r="H4" s="11" cm="1">
        <f t="array" ref="H4">_FV(D4,"Price")</f>
        <v>52.05</v>
      </c>
      <c r="I4" s="11" t="s">
        <v>47</v>
      </c>
      <c r="J4" s="11" cm="1">
        <f t="array" ref="J4">_FV(D4,"Shares outstanding",TRUE)/1000000</f>
        <v>110.57550000000001</v>
      </c>
      <c r="K4" s="35">
        <v>84.21</v>
      </c>
      <c r="L4" s="89">
        <v>0.1229</v>
      </c>
      <c r="M4" s="25" t="s">
        <v>14076</v>
      </c>
      <c r="N4" s="53" t="s">
        <v>15162</v>
      </c>
      <c r="O4" s="53" t="s">
        <v>15163</v>
      </c>
      <c r="P4" s="130">
        <v>10.6</v>
      </c>
      <c r="Q4" s="53" t="s">
        <v>15164</v>
      </c>
      <c r="R4" s="53" t="s">
        <v>15165</v>
      </c>
      <c r="S4" s="126" t="s">
        <v>14848</v>
      </c>
      <c r="T4" s="11" t="s">
        <v>14591</v>
      </c>
      <c r="U4" s="11">
        <v>7.21</v>
      </c>
      <c r="V4" s="65" cm="1">
        <f t="array" ref="V4">(H4-(_FV(D4,"52 week high",TRUE)))/(_FV(D4,"52 week high",TRUE))</f>
        <v>-0.25642857142857145</v>
      </c>
      <c r="W4" s="65" cm="1">
        <f t="array" ref="W4">(H4-(_FV(D4,"52 week low",TRUE)))/(_FV(D4,"52 week low",TRUE))</f>
        <v>0.56212484993997591</v>
      </c>
      <c r="Y4" s="30" t="str">
        <f t="shared" si="8"/>
        <v>Twitter</v>
      </c>
      <c r="Z4" s="30" t="str">
        <f t="shared" si="0"/>
        <v>Twitter</v>
      </c>
      <c r="AA4" s="29" t="str">
        <f>HYPERLINK(_xlfn.CONCAT("https://www.sec.gov/edgar/browse/?CIK=",(_xlfn.XLOOKUP(A4,CIK!$A$1:$A$99999,CIK!$B$1:$B$99999,,0))),"SEC")</f>
        <v>SEC</v>
      </c>
      <c r="AB4" s="30" t="str">
        <f t="shared" si="9"/>
        <v>BC</v>
      </c>
      <c r="AC4" s="29" t="str">
        <f t="shared" si="10"/>
        <v>News</v>
      </c>
      <c r="AD4" s="30" t="str">
        <f t="shared" si="11"/>
        <v>News</v>
      </c>
      <c r="AE4" s="29" t="str">
        <f t="shared" si="12"/>
        <v>News</v>
      </c>
      <c r="AF4" s="29" t="str">
        <f t="shared" si="13"/>
        <v>News</v>
      </c>
      <c r="AG4" s="29" t="str">
        <f t="shared" si="14"/>
        <v>News</v>
      </c>
      <c r="AH4" s="30" t="str">
        <f t="shared" si="1"/>
        <v>News</v>
      </c>
      <c r="AI4" s="30" t="str">
        <f t="shared" si="15"/>
        <v>OC</v>
      </c>
      <c r="AJ4" s="30" t="str">
        <f t="shared" si="16"/>
        <v>WW</v>
      </c>
      <c r="AK4" s="30" t="str">
        <f t="shared" si="17"/>
        <v>FIN</v>
      </c>
      <c r="AL4" s="30" t="str">
        <f t="shared" si="2"/>
        <v>OI</v>
      </c>
      <c r="AM4" s="30" t="str">
        <f t="shared" si="18"/>
        <v>IB</v>
      </c>
      <c r="AN4" s="30" t="str">
        <f t="shared" si="3"/>
        <v>SI</v>
      </c>
      <c r="AO4" s="30" t="str">
        <f t="shared" si="4"/>
        <v>SS</v>
      </c>
      <c r="AP4" s="45" t="str">
        <f t="shared" si="5"/>
        <v>ROIC</v>
      </c>
      <c r="AQ4" s="30" t="str">
        <f t="shared" si="6"/>
        <v>DR</v>
      </c>
      <c r="AR4" s="46" t="str">
        <f t="shared" si="7"/>
        <v>SOH</v>
      </c>
    </row>
    <row r="5" spans="1:44" x14ac:dyDescent="0.2">
      <c r="A5" s="10" t="s">
        <v>1108</v>
      </c>
      <c r="B5" s="10" t="s">
        <v>1109</v>
      </c>
      <c r="C5" s="12" t="s">
        <v>1095</v>
      </c>
      <c r="D5" s="10" t="e" vm="317">
        <v>#VALUE!</v>
      </c>
      <c r="E5" s="32" t="str">
        <f>HYPERLINK(_xlfn.CONCAT("https://duckduckgo.com/?q=%5c",LEFT(B5,FIND(" ",B5)-1)," pipeline"),"Link")</f>
        <v>Link</v>
      </c>
      <c r="F5" s="12" t="s">
        <v>1110</v>
      </c>
      <c r="G5" s="28" cm="1">
        <f t="array" ref="G5">_FV(D5,"Market cap",TRUE)/1000000000</f>
        <v>6.3691769999999996</v>
      </c>
      <c r="H5" s="11" cm="1">
        <f t="array" ref="H5">_FV(D5,"Price")</f>
        <v>8.7799999999999994</v>
      </c>
      <c r="I5" s="11" t="s">
        <v>47</v>
      </c>
      <c r="J5" s="35" cm="1">
        <f t="array" ref="J5">_FV(D5,"Shares outstanding",TRUE)/1000000</f>
        <v>725.41880000000003</v>
      </c>
      <c r="K5" s="11">
        <v>138.13</v>
      </c>
      <c r="L5" s="89">
        <v>0.111</v>
      </c>
      <c r="M5" s="25" t="s">
        <v>13846</v>
      </c>
      <c r="N5" s="53" t="s">
        <v>15213</v>
      </c>
      <c r="O5" s="53" t="s">
        <v>14879</v>
      </c>
      <c r="P5" s="130">
        <v>18.670000000000002</v>
      </c>
      <c r="Q5" s="53" t="s">
        <v>15214</v>
      </c>
      <c r="R5" s="53" t="s">
        <v>15215</v>
      </c>
      <c r="S5" s="126" t="s">
        <v>15216</v>
      </c>
      <c r="T5" s="11" t="s">
        <v>14603</v>
      </c>
      <c r="U5" s="11">
        <v>7.43</v>
      </c>
      <c r="V5" s="65" cm="1">
        <f t="array" ref="V5">(H5-(_FV(D5,"52 week high",TRUE)))/(_FV(D5,"52 week high",TRUE))</f>
        <v>-0.12200000000000007</v>
      </c>
      <c r="W5" s="65" cm="1">
        <f t="array" ref="W5">(H5-(_FV(D5,"52 week low",TRUE)))/(_FV(D5,"52 week low",TRUE))</f>
        <v>2.4841269841269842</v>
      </c>
      <c r="Y5" s="30" t="str">
        <f t="shared" si="8"/>
        <v>Twitter</v>
      </c>
      <c r="Z5" s="30" t="str">
        <f t="shared" si="0"/>
        <v>Twitter</v>
      </c>
      <c r="AA5" s="29" t="str">
        <f>HYPERLINK(_xlfn.CONCAT("https://www.sec.gov/edgar/browse/?CIK=",(_xlfn.XLOOKUP(A5,CIK!$A$1:$A$99999,CIK!$B$1:$B$99999,,0))),"SEC")</f>
        <v>SEC</v>
      </c>
      <c r="AB5" s="30" t="str">
        <f t="shared" si="9"/>
        <v>BC</v>
      </c>
      <c r="AC5" s="29" t="str">
        <f t="shared" si="10"/>
        <v>News</v>
      </c>
      <c r="AD5" s="30" t="str">
        <f t="shared" si="11"/>
        <v>News</v>
      </c>
      <c r="AE5" s="29" t="str">
        <f t="shared" si="12"/>
        <v>News</v>
      </c>
      <c r="AF5" s="29" t="str">
        <f t="shared" si="13"/>
        <v>News</v>
      </c>
      <c r="AG5" s="29" t="str">
        <f t="shared" si="14"/>
        <v>News</v>
      </c>
      <c r="AH5" s="30" t="str">
        <f t="shared" si="1"/>
        <v>News</v>
      </c>
      <c r="AI5" s="30" t="str">
        <f t="shared" si="15"/>
        <v>OC</v>
      </c>
      <c r="AJ5" s="30" t="str">
        <f t="shared" si="16"/>
        <v>WW</v>
      </c>
      <c r="AK5" s="30" t="str">
        <f t="shared" si="17"/>
        <v>FIN</v>
      </c>
      <c r="AL5" s="30" t="str">
        <f t="shared" si="2"/>
        <v>OI</v>
      </c>
      <c r="AM5" s="30" t="str">
        <f t="shared" si="18"/>
        <v>IB</v>
      </c>
      <c r="AN5" s="30" t="str">
        <f t="shared" si="3"/>
        <v>SI</v>
      </c>
      <c r="AO5" s="30" t="str">
        <f t="shared" si="4"/>
        <v>SS</v>
      </c>
      <c r="AP5" s="45" t="str">
        <f t="shared" si="5"/>
        <v>ROIC</v>
      </c>
      <c r="AQ5" s="30" t="str">
        <f t="shared" si="6"/>
        <v>DR</v>
      </c>
      <c r="AR5" s="46" t="str">
        <f t="shared" si="7"/>
        <v>SOH</v>
      </c>
    </row>
    <row r="6" spans="1:44" x14ac:dyDescent="0.2">
      <c r="A6" s="93" t="s">
        <v>1093</v>
      </c>
      <c r="B6" s="93" t="s">
        <v>1094</v>
      </c>
      <c r="C6" s="12" t="s">
        <v>1095</v>
      </c>
      <c r="D6" s="10" t="e" vm="318">
        <v>#VALUE!</v>
      </c>
      <c r="E6" s="32" t="str">
        <f>HYPERLINK(_xlfn.CONCAT("https://duckduckgo.com/?q=%5c",LEFT(B6,FIND(" ",B6)-1)," pipeline"),"Link")</f>
        <v>Link</v>
      </c>
      <c r="F6" s="12" t="s">
        <v>1096</v>
      </c>
      <c r="G6" s="28">
        <v>4.34</v>
      </c>
      <c r="H6" s="11" cm="1">
        <f t="array" ref="H6">_FV(D6,"Price")</f>
        <v>9.91</v>
      </c>
      <c r="I6" s="11" t="s">
        <v>47</v>
      </c>
      <c r="J6" s="35" t="e" cm="1" vm="105">
        <f t="array" ref="J6">_FV(D6,"Shares outstanding",TRUE)/1000000</f>
        <v>#VALUE!</v>
      </c>
      <c r="K6" s="11">
        <v>285.77999999999997</v>
      </c>
      <c r="L6" s="89" t="s">
        <v>59</v>
      </c>
      <c r="M6" s="25" t="s">
        <v>14335</v>
      </c>
      <c r="N6" s="53" t="s">
        <v>15183</v>
      </c>
      <c r="O6" s="53" t="s">
        <v>15184</v>
      </c>
      <c r="P6" s="130">
        <v>642.12</v>
      </c>
      <c r="Q6" s="53" t="s">
        <v>15185</v>
      </c>
      <c r="R6" s="53" t="s">
        <v>15186</v>
      </c>
      <c r="S6" s="126" t="s">
        <v>15187</v>
      </c>
      <c r="T6" s="11" t="s">
        <v>14596</v>
      </c>
      <c r="U6" s="11">
        <v>3.21</v>
      </c>
      <c r="V6" s="65" cm="1">
        <f t="array" ref="V6">(H6-(_FV(D6,"52 week high",TRUE)))/(_FV(D6,"52 week high",TRUE))</f>
        <v>-0.54013921113689101</v>
      </c>
      <c r="W6" s="65" cm="1">
        <f t="array" ref="W6">(H6-(_FV(D6,"52 week low",TRUE)))/(_FV(D6,"52 week low",TRUE))</f>
        <v>0.27051282051282055</v>
      </c>
      <c r="Y6" s="30" t="str">
        <f t="shared" si="8"/>
        <v>Twitter</v>
      </c>
      <c r="Z6" s="30" t="str">
        <f t="shared" si="0"/>
        <v>Twitter</v>
      </c>
      <c r="AA6" s="29" t="str">
        <f>HYPERLINK(_xlfn.CONCAT("https://www.sec.gov/edgar/browse/?CIK=",(_xlfn.XLOOKUP(A6,CIK!$A$1:$A$99999,CIK!$B$1:$B$99999,,0))),"SEC")</f>
        <v>SEC</v>
      </c>
      <c r="AB6" s="30" t="str">
        <f t="shared" si="9"/>
        <v>BC</v>
      </c>
      <c r="AC6" s="29" t="str">
        <f t="shared" si="10"/>
        <v>News</v>
      </c>
      <c r="AD6" s="30" t="str">
        <f t="shared" si="11"/>
        <v>News</v>
      </c>
      <c r="AE6" s="29" t="str">
        <f t="shared" si="12"/>
        <v>News</v>
      </c>
      <c r="AF6" s="29" t="str">
        <f t="shared" si="13"/>
        <v>News</v>
      </c>
      <c r="AG6" s="29" t="str">
        <f t="shared" si="14"/>
        <v>News</v>
      </c>
      <c r="AH6" s="30" t="str">
        <f t="shared" si="1"/>
        <v>News</v>
      </c>
      <c r="AI6" s="30" t="str">
        <f t="shared" si="15"/>
        <v>OC</v>
      </c>
      <c r="AJ6" s="30" t="str">
        <f t="shared" si="16"/>
        <v>WW</v>
      </c>
      <c r="AK6" s="30" t="str">
        <f t="shared" si="17"/>
        <v>FIN</v>
      </c>
      <c r="AL6" s="30" t="str">
        <f t="shared" si="2"/>
        <v>OI</v>
      </c>
      <c r="AM6" s="30" t="str">
        <f t="shared" si="18"/>
        <v>IB</v>
      </c>
      <c r="AN6" s="30" t="str">
        <f t="shared" si="3"/>
        <v>SI</v>
      </c>
      <c r="AO6" s="30" t="str">
        <f t="shared" si="4"/>
        <v>SS</v>
      </c>
      <c r="AP6" s="45" t="str">
        <f t="shared" si="5"/>
        <v>ROIC</v>
      </c>
      <c r="AQ6" s="30" t="str">
        <f t="shared" si="6"/>
        <v>DR</v>
      </c>
      <c r="AR6" s="46" t="str">
        <f t="shared" si="7"/>
        <v>SOH</v>
      </c>
    </row>
    <row r="7" spans="1:44" x14ac:dyDescent="0.2">
      <c r="A7" s="93" t="s">
        <v>1105</v>
      </c>
      <c r="B7" s="93" t="s">
        <v>1106</v>
      </c>
      <c r="C7" s="12" t="s">
        <v>1089</v>
      </c>
      <c r="D7" s="10" t="e" vm="319">
        <v>#VALUE!</v>
      </c>
      <c r="E7" s="32" t="str">
        <f>HYPERLINK(_xlfn.CONCAT("https://duckduckgo.com/?q=%5c",LEFT(B7,FIND(" ",B7)-1)," pipeline"),"Link")</f>
        <v>Link</v>
      </c>
      <c r="F7" s="12" t="s">
        <v>1107</v>
      </c>
      <c r="G7" s="28" cm="1">
        <f t="array" ref="G7">_FV(D7,"Market cap",TRUE)/1000000000</f>
        <v>3.6607172590000001</v>
      </c>
      <c r="H7" s="11" cm="1">
        <f t="array" ref="H7">_FV(D7,"Price")</f>
        <v>13.03</v>
      </c>
      <c r="I7" s="11" t="s">
        <v>47</v>
      </c>
      <c r="J7" s="35" cm="1">
        <f t="array" ref="J7">_FV(D7,"Shares outstanding",TRUE)/1000000</f>
        <v>280.94529999999997</v>
      </c>
      <c r="K7" s="11">
        <v>201.95</v>
      </c>
      <c r="L7" s="89">
        <v>6.4000000000000001E-2</v>
      </c>
      <c r="M7" s="25" t="s">
        <v>13820</v>
      </c>
      <c r="N7" s="53" t="s">
        <v>15201</v>
      </c>
      <c r="O7" s="53" t="s">
        <v>15202</v>
      </c>
      <c r="P7" s="130">
        <v>88.36</v>
      </c>
      <c r="Q7" s="53" t="s">
        <v>15203</v>
      </c>
      <c r="R7" s="53" t="s">
        <v>15204</v>
      </c>
      <c r="S7" s="126" t="s">
        <v>14848</v>
      </c>
      <c r="T7" s="11" t="s">
        <v>14600</v>
      </c>
      <c r="U7" s="11">
        <v>2.79</v>
      </c>
      <c r="V7" s="65" cm="1">
        <f t="array" ref="V7">(H7-(_FV(D7,"52 week high",TRUE)))/(_FV(D7,"52 week high",TRUE))</f>
        <v>-4.2967315460888784E-2</v>
      </c>
      <c r="W7" s="65" cm="1">
        <f t="array" ref="W7">(H7-(_FV(D7,"52 week low",TRUE)))/(_FV(D7,"52 week low",TRUE))</f>
        <v>1.2047377326565143</v>
      </c>
      <c r="Y7" s="30" t="str">
        <f t="shared" si="8"/>
        <v>Twitter</v>
      </c>
      <c r="Z7" s="30" t="str">
        <f t="shared" si="0"/>
        <v>Twitter</v>
      </c>
      <c r="AA7" s="29" t="str">
        <f>HYPERLINK(_xlfn.CONCAT("https://www.sec.gov/edgar/browse/?CIK=",(_xlfn.XLOOKUP(A7,CIK!$A$1:$A$99999,CIK!$B$1:$B$99999,,0))),"SEC")</f>
        <v>SEC</v>
      </c>
      <c r="AB7" s="30" t="str">
        <f t="shared" si="9"/>
        <v>BC</v>
      </c>
      <c r="AC7" s="29" t="str">
        <f t="shared" si="10"/>
        <v>News</v>
      </c>
      <c r="AD7" s="30" t="str">
        <f t="shared" si="11"/>
        <v>News</v>
      </c>
      <c r="AE7" s="29" t="str">
        <f t="shared" si="12"/>
        <v>News</v>
      </c>
      <c r="AF7" s="29" t="str">
        <f t="shared" si="13"/>
        <v>News</v>
      </c>
      <c r="AG7" s="29" t="str">
        <f t="shared" si="14"/>
        <v>News</v>
      </c>
      <c r="AH7" s="30" t="str">
        <f t="shared" si="1"/>
        <v>News</v>
      </c>
      <c r="AI7" s="30" t="str">
        <f t="shared" si="15"/>
        <v>OC</v>
      </c>
      <c r="AJ7" s="30" t="str">
        <f t="shared" si="16"/>
        <v>WW</v>
      </c>
      <c r="AK7" s="30" t="str">
        <f t="shared" si="17"/>
        <v>FIN</v>
      </c>
      <c r="AL7" s="30" t="str">
        <f t="shared" si="2"/>
        <v>OI</v>
      </c>
      <c r="AM7" s="30" t="str">
        <f t="shared" si="18"/>
        <v>IB</v>
      </c>
      <c r="AN7" s="30" t="str">
        <f t="shared" si="3"/>
        <v>SI</v>
      </c>
      <c r="AO7" s="30" t="str">
        <f t="shared" si="4"/>
        <v>SS</v>
      </c>
      <c r="AP7" s="45" t="str">
        <f t="shared" si="5"/>
        <v>ROIC</v>
      </c>
      <c r="AQ7" s="30" t="str">
        <f t="shared" si="6"/>
        <v>DR</v>
      </c>
      <c r="AR7" s="46" t="str">
        <f t="shared" si="7"/>
        <v>SOH</v>
      </c>
    </row>
    <row r="8" spans="1:44" x14ac:dyDescent="0.2">
      <c r="A8" s="93" t="s">
        <v>1313</v>
      </c>
      <c r="B8" s="93" t="s">
        <v>1314</v>
      </c>
      <c r="C8" s="12" t="s">
        <v>1315</v>
      </c>
      <c r="D8" s="10" t="e" vm="320">
        <v>#VALUE!</v>
      </c>
      <c r="E8" s="32" t="s">
        <v>46</v>
      </c>
      <c r="F8" s="10" t="str" cm="1">
        <f t="array" ref="F8">_FV(D8,"Description")</f>
        <v>CRISPR Therapeutics AG is a Switzerland-based gene editing company focused on the development of CRISPR/Cas9-based therapeutics. CRISPR/Cas9 stands for Clustered Regularly Interspaced Short Palindromic Repeats (CRISPR)/CRISPR-associated protein 9 (Cas9) and is a technology for gene editing, the process of precisely altering specific sequences of genomic DNA. The Company aims to apply this technology to disrupt, delete, correct and insert genes to treat genetically-defined diseases and to engineer advanced cellular therapies. The Company has acquired the rights to the intellectual property (IP) encompassing CRISPR/Cas9 and related technologies and is also involved in its own IP research and additional in-licensing efforts. The Company product development and partnership strategies are designed to exploit the full potential of the CRISPR/Cas9 platform while maximizing the probability of successfully developing their product candidates.</v>
      </c>
      <c r="G8" s="28" cm="1">
        <f t="array" ref="G8">_FV(D8,"Market cap",TRUE)/1000000000</f>
        <v>3.884172</v>
      </c>
      <c r="H8" s="11" cm="1">
        <f t="array" ref="H8">_FV(D8,"Price")</f>
        <v>49.61</v>
      </c>
      <c r="I8" s="11" t="s">
        <v>47</v>
      </c>
      <c r="J8" s="11" cm="1">
        <f t="array" ref="J8">_FV(D8,"Shares outstanding",TRUE)/1000000</f>
        <v>78.294139999999999</v>
      </c>
      <c r="K8" s="35">
        <v>77.069999999999993</v>
      </c>
      <c r="L8" s="89">
        <v>0.13800000000000001</v>
      </c>
      <c r="M8" s="25" t="s">
        <v>13995</v>
      </c>
      <c r="N8" s="53" t="s">
        <v>15166</v>
      </c>
      <c r="O8" s="53" t="s">
        <v>15167</v>
      </c>
      <c r="P8" s="130">
        <v>50.89</v>
      </c>
      <c r="Q8" s="53" t="s">
        <v>15168</v>
      </c>
      <c r="R8" s="53" t="s">
        <v>15169</v>
      </c>
      <c r="S8" s="126" t="s">
        <v>14848</v>
      </c>
      <c r="T8" s="11" t="s">
        <v>14592</v>
      </c>
      <c r="U8" s="11">
        <v>12.81</v>
      </c>
      <c r="V8" s="65" cm="1">
        <f t="array" ref="V8">(H8-(_FV(D8,"52 week high",TRUE)))/(_FV(D8,"52 week high",TRUE))</f>
        <v>-0.42944220816561246</v>
      </c>
      <c r="W8" s="65" cm="1">
        <f t="array" ref="W8">(H8-(_FV(D8,"52 week low",TRUE)))/(_FV(D8,"52 week low",TRUE))</f>
        <v>0.27401129943502833</v>
      </c>
      <c r="Y8" s="30" t="str">
        <f t="shared" si="8"/>
        <v>Twitter</v>
      </c>
      <c r="Z8" s="30" t="str">
        <f t="shared" si="0"/>
        <v>Twitter</v>
      </c>
      <c r="AA8" s="29" t="str">
        <f>HYPERLINK(_xlfn.CONCAT("https://www.sec.gov/edgar/browse/?CIK=",(_xlfn.XLOOKUP(A8,CIK!$A$1:$A$99999,CIK!$B$1:$B$99999,,0))),"SEC")</f>
        <v>SEC</v>
      </c>
      <c r="AB8" s="30" t="str">
        <f t="shared" si="9"/>
        <v>BC</v>
      </c>
      <c r="AC8" s="29" t="str">
        <f t="shared" si="10"/>
        <v>News</v>
      </c>
      <c r="AD8" s="30" t="str">
        <f t="shared" si="11"/>
        <v>News</v>
      </c>
      <c r="AE8" s="29" t="str">
        <f t="shared" si="12"/>
        <v>News</v>
      </c>
      <c r="AF8" s="29" t="str">
        <f t="shared" si="13"/>
        <v>News</v>
      </c>
      <c r="AG8" s="29" t="str">
        <f t="shared" si="14"/>
        <v>News</v>
      </c>
      <c r="AH8" s="30" t="str">
        <f t="shared" si="1"/>
        <v>News</v>
      </c>
      <c r="AI8" s="30" t="str">
        <f t="shared" si="15"/>
        <v>OC</v>
      </c>
      <c r="AJ8" s="30" t="str">
        <f t="shared" si="16"/>
        <v>WW</v>
      </c>
      <c r="AK8" s="30" t="str">
        <f t="shared" si="17"/>
        <v>FIN</v>
      </c>
      <c r="AL8" s="30" t="str">
        <f t="shared" si="2"/>
        <v>OI</v>
      </c>
      <c r="AM8" s="30" t="str">
        <f t="shared" si="18"/>
        <v>IB</v>
      </c>
      <c r="AN8" s="30" t="str">
        <f t="shared" si="3"/>
        <v>SI</v>
      </c>
      <c r="AO8" s="30" t="str">
        <f t="shared" si="4"/>
        <v>SS</v>
      </c>
      <c r="AP8" s="45" t="str">
        <f t="shared" si="5"/>
        <v>ROIC</v>
      </c>
      <c r="AQ8" s="30" t="str">
        <f t="shared" si="6"/>
        <v>DR</v>
      </c>
      <c r="AR8" s="46" t="str">
        <f t="shared" si="7"/>
        <v>SOH</v>
      </c>
    </row>
    <row r="9" spans="1:44" x14ac:dyDescent="0.2">
      <c r="A9" s="93" t="s">
        <v>1089</v>
      </c>
      <c r="B9" s="93" t="s">
        <v>1090</v>
      </c>
      <c r="C9" s="12" t="s">
        <v>1091</v>
      </c>
      <c r="D9" s="10" t="e" vm="321">
        <v>#VALUE!</v>
      </c>
      <c r="E9" s="32" t="str">
        <f>HYPERLINK(_xlfn.CONCAT("https://duckduckgo.com/?q=%5c",LEFT(B9,FIND(" ",B9)-1)," pipeline"),"Link")</f>
        <v>Link</v>
      </c>
      <c r="F9" s="12" t="s">
        <v>1092</v>
      </c>
      <c r="G9" s="28" cm="1">
        <f t="array" ref="G9">_FV(D9,"Market cap",TRUE)/1000000000</f>
        <v>2.97248</v>
      </c>
      <c r="H9" s="11" cm="1">
        <f t="array" ref="H9">_FV(D9,"Price")</f>
        <v>42.4</v>
      </c>
      <c r="I9" s="11" t="s">
        <v>47</v>
      </c>
      <c r="J9" s="35" cm="1">
        <f t="array" ref="J9">_FV(D9,"Shares outstanding",TRUE)/1000000</f>
        <v>70.105649999999997</v>
      </c>
      <c r="K9" s="11">
        <v>66.760000000000005</v>
      </c>
      <c r="L9" s="89">
        <v>6.1499999999999999E-2</v>
      </c>
      <c r="M9" s="25" t="s">
        <v>13993</v>
      </c>
      <c r="N9" s="53" t="s">
        <v>15193</v>
      </c>
      <c r="O9" s="53" t="s">
        <v>15194</v>
      </c>
      <c r="P9" s="130">
        <v>24.8</v>
      </c>
      <c r="Q9" s="53" t="s">
        <v>15195</v>
      </c>
      <c r="R9" s="53" t="s">
        <v>15196</v>
      </c>
      <c r="S9" s="126" t="s">
        <v>14848</v>
      </c>
      <c r="T9" s="11" t="s">
        <v>14598</v>
      </c>
      <c r="U9" s="11">
        <v>4.45</v>
      </c>
      <c r="V9" s="65" cm="1">
        <f t="array" ref="V9">(H9-(_FV(D9,"52 week high",TRUE)))/(_FV(D9,"52 week high",TRUE))</f>
        <v>-0.50426750847655799</v>
      </c>
      <c r="W9" s="65" cm="1">
        <f t="array" ref="W9">(H9-(_FV(D9,"52 week low",TRUE)))/(_FV(D9,"52 week low",TRUE))</f>
        <v>0.27098321342925658</v>
      </c>
      <c r="Y9" s="30" t="str">
        <f t="shared" si="8"/>
        <v>Twitter</v>
      </c>
      <c r="Z9" s="30" t="str">
        <f t="shared" si="0"/>
        <v>Twitter</v>
      </c>
      <c r="AA9" s="29" t="str">
        <f>HYPERLINK(_xlfn.CONCAT("https://www.sec.gov/edgar/browse/?CIK=",(_xlfn.XLOOKUP(A9,CIK!$A$1:$A$99999,CIK!$B$1:$B$99999,,0))),"SEC")</f>
        <v>SEC</v>
      </c>
      <c r="AB9" s="30" t="str">
        <f t="shared" si="9"/>
        <v>BC</v>
      </c>
      <c r="AC9" s="29" t="str">
        <f t="shared" si="10"/>
        <v>News</v>
      </c>
      <c r="AD9" s="30" t="str">
        <f t="shared" si="11"/>
        <v>News</v>
      </c>
      <c r="AE9" s="29" t="str">
        <f t="shared" si="12"/>
        <v>News</v>
      </c>
      <c r="AF9" s="29" t="str">
        <f t="shared" si="13"/>
        <v>News</v>
      </c>
      <c r="AG9" s="29" t="str">
        <f t="shared" si="14"/>
        <v>News</v>
      </c>
      <c r="AH9" s="30" t="str">
        <f t="shared" si="1"/>
        <v>News</v>
      </c>
      <c r="AI9" s="30" t="str">
        <f t="shared" si="15"/>
        <v>OC</v>
      </c>
      <c r="AJ9" s="30" t="str">
        <f t="shared" si="16"/>
        <v>WW</v>
      </c>
      <c r="AK9" s="30" t="str">
        <f t="shared" si="17"/>
        <v>FIN</v>
      </c>
      <c r="AL9" s="30" t="str">
        <f t="shared" si="2"/>
        <v>OI</v>
      </c>
      <c r="AM9" s="30" t="str">
        <f t="shared" si="18"/>
        <v>IB</v>
      </c>
      <c r="AN9" s="30" t="str">
        <f t="shared" si="3"/>
        <v>SI</v>
      </c>
      <c r="AO9" s="30" t="str">
        <f t="shared" si="4"/>
        <v>SS</v>
      </c>
      <c r="AP9" s="45" t="str">
        <f t="shared" si="5"/>
        <v>ROIC</v>
      </c>
      <c r="AQ9" s="30" t="str">
        <f t="shared" si="6"/>
        <v>DR</v>
      </c>
      <c r="AR9" s="46" t="str">
        <f t="shared" si="7"/>
        <v>SOH</v>
      </c>
    </row>
    <row r="10" spans="1:44" x14ac:dyDescent="0.2">
      <c r="A10" s="93" t="s">
        <v>1316</v>
      </c>
      <c r="B10" s="93" t="s">
        <v>1317</v>
      </c>
      <c r="C10" s="12" t="s">
        <v>1315</v>
      </c>
      <c r="D10" s="10" t="e" vm="322">
        <v>#VALUE!</v>
      </c>
      <c r="E10" s="32" t="s">
        <v>46</v>
      </c>
      <c r="F10" s="12" t="str" cm="1">
        <f t="array" ref="F10">_FV(D10,"Description")</f>
        <v>Intellia Therapeutics, Inc. is a clinical-stage genome editing company. The Company is focused on developing curative therapeutics using Clustered, Regularly Interspaced Short Palindromic Repeats/CRISPR associated 9 (CRISPR/Cas9) technology. CRISPR/Cas9 is a technology for genome editing, the process of altering selected sequences of genomic deoxyribonucleic acid (DNA). It is focused on leveraging its modular platform to advance in vivo and ex vivo therapies for diseases with high unmet need. Its lead in vivo candidate, NTLA-2001, is for the treatment of transthyretin (ATTR) amyloidosis, as well as NTLA-2002 for the treatment of hereditary angioedema (HAE). The Company is developing ex vivo applications to address immuno-oncology and autoimmune diseases. Its advanced ex vivo programs include a wholly owned T cell receptor (TCR)-T cell candidate, NTLA-5001 for the treatment of acute myeloid leukemia (AML) and hematopoietic stem cells (HSCs) for the treatment of sickle cell disease.</v>
      </c>
      <c r="G10" s="28" cm="1">
        <f t="array" ref="G10">_FV(D10,"Market cap",TRUE)/1000000000</f>
        <v>2.8142269999999998</v>
      </c>
      <c r="H10" s="11" cm="1">
        <f t="array" ref="H10">_FV(D10,"Price")</f>
        <v>33.85</v>
      </c>
      <c r="I10" s="11" t="s">
        <v>47</v>
      </c>
      <c r="J10" s="35" cm="1">
        <f t="array" ref="J10">_FV(D10,"Shares outstanding",TRUE)/1000000</f>
        <v>83.138170000000002</v>
      </c>
      <c r="K10" s="11">
        <v>74.489999999999995</v>
      </c>
      <c r="L10" s="89">
        <v>7.8899999999999998E-2</v>
      </c>
      <c r="M10" s="25" t="s">
        <v>14137</v>
      </c>
      <c r="N10" s="53" t="s">
        <v>15174</v>
      </c>
      <c r="O10" s="53" t="s">
        <v>15175</v>
      </c>
      <c r="P10" s="130">
        <v>39.93</v>
      </c>
      <c r="Q10" s="53" t="s">
        <v>15176</v>
      </c>
      <c r="R10" s="53" t="s">
        <v>15177</v>
      </c>
      <c r="S10" s="126" t="s">
        <v>15178</v>
      </c>
      <c r="T10" s="11" t="s">
        <v>14594</v>
      </c>
      <c r="U10" s="11">
        <v>6.55</v>
      </c>
      <c r="V10" s="65" cm="1">
        <f t="array" ref="V10">(H10-(_FV(D10,"52 week high",TRUE)))/(_FV(D10,"52 week high",TRUE))</f>
        <v>-0.67721941451320689</v>
      </c>
      <c r="W10" s="65" cm="1">
        <f t="array" ref="W10">(H10-(_FV(D10,"52 week low",TRUE)))/(_FV(D10,"52 week low",TRUE))</f>
        <v>4.3625712964390287E-2</v>
      </c>
      <c r="Y10" s="30" t="str">
        <f t="shared" si="8"/>
        <v>Twitter</v>
      </c>
      <c r="Z10" s="30" t="str">
        <f t="shared" si="0"/>
        <v>Twitter</v>
      </c>
      <c r="AA10" s="29" t="str">
        <f>HYPERLINK(_xlfn.CONCAT("https://www.sec.gov/edgar/browse/?CIK=",(_xlfn.XLOOKUP(A10,CIK!$A$1:$A$99999,CIK!$B$1:$B$99999,,0))),"SEC")</f>
        <v>SEC</v>
      </c>
      <c r="AB10" s="30" t="str">
        <f t="shared" si="9"/>
        <v>BC</v>
      </c>
      <c r="AC10" s="29" t="str">
        <f t="shared" si="10"/>
        <v>News</v>
      </c>
      <c r="AD10" s="30" t="str">
        <f t="shared" si="11"/>
        <v>News</v>
      </c>
      <c r="AE10" s="29" t="str">
        <f t="shared" si="12"/>
        <v>News</v>
      </c>
      <c r="AF10" s="29" t="str">
        <f t="shared" si="13"/>
        <v>News</v>
      </c>
      <c r="AG10" s="29" t="str">
        <f t="shared" si="14"/>
        <v>News</v>
      </c>
      <c r="AH10" s="30" t="str">
        <f t="shared" si="1"/>
        <v>News</v>
      </c>
      <c r="AI10" s="30" t="str">
        <f t="shared" si="15"/>
        <v>OC</v>
      </c>
      <c r="AJ10" s="30" t="str">
        <f t="shared" si="16"/>
        <v>WW</v>
      </c>
      <c r="AK10" s="30" t="str">
        <f t="shared" si="17"/>
        <v>FIN</v>
      </c>
      <c r="AL10" s="30" t="str">
        <f t="shared" si="2"/>
        <v>OI</v>
      </c>
      <c r="AM10" s="30" t="str">
        <f t="shared" si="18"/>
        <v>IB</v>
      </c>
      <c r="AN10" s="30" t="str">
        <f t="shared" si="3"/>
        <v>SI</v>
      </c>
      <c r="AO10" s="30" t="str">
        <f t="shared" si="4"/>
        <v>SS</v>
      </c>
      <c r="AP10" s="45" t="str">
        <f t="shared" si="5"/>
        <v>ROIC</v>
      </c>
      <c r="AQ10" s="30" t="str">
        <f t="shared" si="6"/>
        <v>DR</v>
      </c>
      <c r="AR10" s="46" t="str">
        <f t="shared" si="7"/>
        <v>SOH</v>
      </c>
    </row>
    <row r="11" spans="1:44" x14ac:dyDescent="0.2">
      <c r="A11" s="93" t="s">
        <v>1101</v>
      </c>
      <c r="B11" s="93" t="s">
        <v>1102</v>
      </c>
      <c r="C11" s="12" t="s">
        <v>1103</v>
      </c>
      <c r="D11" s="10" t="e" vm="323">
        <v>#VALUE!</v>
      </c>
      <c r="E11" s="32" t="str">
        <f>HYPERLINK(_xlfn.CONCAT("https://duckduckgo.com/?q=%5c",LEFT(B11,FIND(" ",B11)-1)," pipeline"),"Link")</f>
        <v>Link</v>
      </c>
      <c r="F11" s="12" t="s">
        <v>1104</v>
      </c>
      <c r="G11" s="28" cm="1">
        <f t="array" ref="G11">_FV(D11,"Market cap",TRUE)/1000000000</f>
        <v>3.4316490000000002</v>
      </c>
      <c r="H11" s="11" cm="1">
        <f t="array" ref="H11">_FV(D11,"Price")</f>
        <v>47.74</v>
      </c>
      <c r="I11" s="11" t="s">
        <v>47</v>
      </c>
      <c r="J11" s="35" cm="1">
        <f t="array" ref="J11">_FV(D11,"Shares outstanding",TRUE)/1000000</f>
        <v>71.882040000000003</v>
      </c>
      <c r="K11" s="11">
        <v>64.7</v>
      </c>
      <c r="L11" s="89">
        <v>8.8300000000000003E-2</v>
      </c>
      <c r="M11" s="25" t="s">
        <v>13990</v>
      </c>
      <c r="N11" s="53" t="s">
        <v>15188</v>
      </c>
      <c r="O11" s="53" t="s">
        <v>15189</v>
      </c>
      <c r="P11" s="130">
        <v>59</v>
      </c>
      <c r="Q11" s="53" t="s">
        <v>15190</v>
      </c>
      <c r="R11" s="53" t="s">
        <v>15191</v>
      </c>
      <c r="S11" s="126" t="s">
        <v>15192</v>
      </c>
      <c r="T11" s="11" t="s">
        <v>14597</v>
      </c>
      <c r="U11" s="11">
        <v>1.23</v>
      </c>
      <c r="V11" s="65" cm="1">
        <f t="array" ref="V11">(H11-(_FV(D11,"52 week high",TRUE)))/(_FV(D11,"52 week high",TRUE))</f>
        <v>-0.14105638909030063</v>
      </c>
      <c r="W11" s="65" cm="1">
        <f t="array" ref="W11">(H11-(_FV(D11,"52 week low",TRUE)))/(_FV(D11,"52 week low",TRUE))</f>
        <v>0.90883646541383445</v>
      </c>
      <c r="Y11" s="30" t="str">
        <f t="shared" si="8"/>
        <v>Twitter</v>
      </c>
      <c r="Z11" s="30" t="str">
        <f t="shared" si="0"/>
        <v>Twitter</v>
      </c>
      <c r="AA11" s="29" t="str">
        <f>HYPERLINK(_xlfn.CONCAT("https://www.sec.gov/edgar/browse/?CIK=",(_xlfn.XLOOKUP(A11,CIK!$A$1:$A$99999,CIK!$B$1:$B$99999,,0))),"SEC")</f>
        <v>SEC</v>
      </c>
      <c r="AB11" s="30" t="str">
        <f t="shared" si="9"/>
        <v>BC</v>
      </c>
      <c r="AC11" s="29" t="str">
        <f t="shared" si="10"/>
        <v>News</v>
      </c>
      <c r="AD11" s="30" t="str">
        <f t="shared" si="11"/>
        <v>News</v>
      </c>
      <c r="AE11" s="29" t="str">
        <f t="shared" si="12"/>
        <v>News</v>
      </c>
      <c r="AF11" s="29" t="str">
        <f t="shared" si="13"/>
        <v>News</v>
      </c>
      <c r="AG11" s="29" t="str">
        <f t="shared" si="14"/>
        <v>News</v>
      </c>
      <c r="AH11" s="30" t="str">
        <f t="shared" si="1"/>
        <v>News</v>
      </c>
      <c r="AI11" s="30" t="str">
        <f t="shared" si="15"/>
        <v>OC</v>
      </c>
      <c r="AJ11" s="30" t="str">
        <f t="shared" si="16"/>
        <v>WW</v>
      </c>
      <c r="AK11" s="30" t="str">
        <f t="shared" si="17"/>
        <v>FIN</v>
      </c>
      <c r="AL11" s="30" t="str">
        <f t="shared" si="2"/>
        <v>OI</v>
      </c>
      <c r="AM11" s="30" t="str">
        <f t="shared" si="18"/>
        <v>IB</v>
      </c>
      <c r="AN11" s="30" t="str">
        <f t="shared" si="3"/>
        <v>SI</v>
      </c>
      <c r="AO11" s="30" t="str">
        <f t="shared" si="4"/>
        <v>SS</v>
      </c>
      <c r="AP11" s="45" t="str">
        <f t="shared" si="5"/>
        <v>ROIC</v>
      </c>
      <c r="AQ11" s="30" t="str">
        <f t="shared" si="6"/>
        <v>DR</v>
      </c>
      <c r="AR11" s="46" t="str">
        <f t="shared" si="7"/>
        <v>SOH</v>
      </c>
    </row>
    <row r="12" spans="1:44" x14ac:dyDescent="0.2">
      <c r="A12" s="93" t="s">
        <v>1318</v>
      </c>
      <c r="B12" s="93" t="s">
        <v>1319</v>
      </c>
      <c r="C12" s="12" t="s">
        <v>1320</v>
      </c>
      <c r="D12" s="10" t="e" vm="324">
        <v>#VALUE!</v>
      </c>
      <c r="E12" s="32" t="s">
        <v>46</v>
      </c>
      <c r="F12" s="12" t="str" cm="1">
        <f t="array" ref="F12">_FV(D12,"Description")</f>
        <v>Beam Therapeutics Inc. is a biotechnology company. The Company is focused on developing precision genetic medicines based on its base editing technology to provide life-long cures to patients suffering from diseases. Its base editing technology enables a new class of precision genetic medicines that targets a single base in the genome without making a double-stranded break in the deoxyribonucleic acid (DNA). The Company’s base editing technology of therapeutic applications pursue a suite of both clinically validated and delivery modalities, depending on tissue type, which includes electroporation for delivery to blood cells and immune cells ex vivo; lipid nanoparticles (LNPs), for non-viral in vivo delivery to the liver and potentially other organs in the future, and adeno-associated viral vectors (AAV), for in vivo viral delivery to the eye and potentially other organs. The Company has four development candidates, which include BEAM-101, BEAM-102, BEAM-201 and BEAM-301.</v>
      </c>
      <c r="G12" s="28" cm="1">
        <f t="array" ref="G12">_FV(D12,"Market cap",TRUE)/1000000000</f>
        <v>3.1386880000000001</v>
      </c>
      <c r="H12" s="11" cm="1">
        <f t="array" ref="H12">_FV(D12,"Price")</f>
        <v>44.54</v>
      </c>
      <c r="I12" s="11" t="s">
        <v>47</v>
      </c>
      <c r="J12" s="35" cm="1">
        <f t="array" ref="J12">_FV(D12,"Shares outstanding",TRUE)/1000000</f>
        <v>70.468959999999996</v>
      </c>
      <c r="K12" s="11">
        <v>58.13</v>
      </c>
      <c r="L12" s="89">
        <v>0.1918</v>
      </c>
      <c r="M12" s="25" t="s">
        <v>13768</v>
      </c>
      <c r="N12" s="53" t="s">
        <v>15179</v>
      </c>
      <c r="O12" s="53" t="s">
        <v>15180</v>
      </c>
      <c r="P12" s="130">
        <v>40.909999999999997</v>
      </c>
      <c r="Q12" s="53" t="s">
        <v>15181</v>
      </c>
      <c r="R12" s="53" t="s">
        <v>15182</v>
      </c>
      <c r="S12" s="126" t="s">
        <v>14848</v>
      </c>
      <c r="T12" s="11" t="s">
        <v>14595</v>
      </c>
      <c r="U12" s="11">
        <v>4.6399999999999997</v>
      </c>
      <c r="V12" s="65" cm="1">
        <f t="array" ref="V12">(H12-(_FV(D12,"52 week high",TRUE)))/(_FV(D12,"52 week high",TRUE))</f>
        <v>-0.44325000000000003</v>
      </c>
      <c r="W12" s="65" cm="1">
        <f t="array" ref="W12">(H12-(_FV(D12,"52 week low",TRUE)))/(_FV(D12,"52 week low",TRUE))</f>
        <v>0.60388908894490456</v>
      </c>
      <c r="Y12" s="30" t="str">
        <f t="shared" si="8"/>
        <v>Twitter</v>
      </c>
      <c r="Z12" s="30" t="str">
        <f t="shared" si="0"/>
        <v>Twitter</v>
      </c>
      <c r="AA12" s="29" t="str">
        <f>HYPERLINK(_xlfn.CONCAT("https://www.sec.gov/edgar/browse/?CIK=",(_xlfn.XLOOKUP(A12,CIK!$A$1:$A$99999,CIK!$B$1:$B$99999,,0))),"SEC")</f>
        <v>SEC</v>
      </c>
      <c r="AB12" s="30" t="str">
        <f t="shared" si="9"/>
        <v>BC</v>
      </c>
      <c r="AC12" s="29" t="str">
        <f t="shared" si="10"/>
        <v>News</v>
      </c>
      <c r="AD12" s="30" t="str">
        <f t="shared" si="11"/>
        <v>News</v>
      </c>
      <c r="AE12" s="29" t="str">
        <f t="shared" si="12"/>
        <v>News</v>
      </c>
      <c r="AF12" s="29" t="str">
        <f t="shared" si="13"/>
        <v>News</v>
      </c>
      <c r="AG12" s="29" t="str">
        <f t="shared" si="14"/>
        <v>News</v>
      </c>
      <c r="AH12" s="30" t="str">
        <f t="shared" si="1"/>
        <v>News</v>
      </c>
      <c r="AI12" s="30" t="str">
        <f t="shared" si="15"/>
        <v>OC</v>
      </c>
      <c r="AJ12" s="30" t="str">
        <f t="shared" si="16"/>
        <v>WW</v>
      </c>
      <c r="AK12" s="30" t="str">
        <f t="shared" si="17"/>
        <v>FIN</v>
      </c>
      <c r="AL12" s="30" t="str">
        <f t="shared" si="2"/>
        <v>OI</v>
      </c>
      <c r="AM12" s="30" t="str">
        <f t="shared" si="18"/>
        <v>IB</v>
      </c>
      <c r="AN12" s="30" t="str">
        <f t="shared" si="3"/>
        <v>SI</v>
      </c>
      <c r="AO12" s="30" t="str">
        <f t="shared" si="4"/>
        <v>SS</v>
      </c>
      <c r="AP12" s="45" t="str">
        <f t="shared" si="5"/>
        <v>ROIC</v>
      </c>
      <c r="AQ12" s="30" t="str">
        <f t="shared" si="6"/>
        <v>DR</v>
      </c>
      <c r="AR12" s="46" t="str">
        <f t="shared" si="7"/>
        <v>SOH</v>
      </c>
    </row>
    <row r="13" spans="1:44" x14ac:dyDescent="0.2">
      <c r="A13" s="93" t="s">
        <v>1097</v>
      </c>
      <c r="B13" s="93" t="s">
        <v>1098</v>
      </c>
      <c r="C13" s="12" t="s">
        <v>1099</v>
      </c>
      <c r="D13" s="10" t="e" vm="325">
        <v>#VALUE!</v>
      </c>
      <c r="E13" s="32" t="str">
        <f>HYPERLINK(_xlfn.CONCAT("https://duckduckgo.com/?q=%5c",LEFT(B13,FIND(" ",B13)-1)," pipeline"),"Link")</f>
        <v>Link</v>
      </c>
      <c r="F13" s="12" t="s">
        <v>1100</v>
      </c>
      <c r="G13" s="28" cm="1">
        <f t="array" ref="G13">_FV(D13,"Market cap",TRUE)/1000000000</f>
        <v>2.958278</v>
      </c>
      <c r="H13" s="11" cm="1">
        <f t="array" ref="H13">_FV(D13,"Price")</f>
        <v>10.34</v>
      </c>
      <c r="I13" s="11" t="s">
        <v>47</v>
      </c>
      <c r="J13" s="35" cm="1">
        <f t="array" ref="J13">_FV(D13,"Shares outstanding",TRUE)/1000000</f>
        <v>286.10039999999998</v>
      </c>
      <c r="K13" s="11">
        <v>208.08</v>
      </c>
      <c r="L13" s="89">
        <v>0.1003</v>
      </c>
      <c r="M13" s="25" t="s">
        <v>14251</v>
      </c>
      <c r="N13" s="53" t="s">
        <v>15197</v>
      </c>
      <c r="O13" s="53" t="s">
        <v>15198</v>
      </c>
      <c r="P13" s="130">
        <v>17.38</v>
      </c>
      <c r="Q13" s="53" t="s">
        <v>15199</v>
      </c>
      <c r="R13" s="53" t="s">
        <v>15200</v>
      </c>
      <c r="S13" s="126" t="s">
        <v>14848</v>
      </c>
      <c r="T13" s="11" t="s">
        <v>14599</v>
      </c>
      <c r="U13" s="11">
        <v>9.86</v>
      </c>
      <c r="V13" s="65" cm="1">
        <f t="array" ref="V13">(H13-(_FV(D13,"52 week high",TRUE)))/(_FV(D13,"52 week high",TRUE))</f>
        <v>-0.30928523714094858</v>
      </c>
      <c r="W13" s="65" cm="1">
        <f t="array" ref="W13">(H13-(_FV(D13,"52 week low",TRUE)))/(_FV(D13,"52 week low",TRUE))</f>
        <v>0.90774907749077494</v>
      </c>
      <c r="Y13" s="30" t="str">
        <f t="shared" si="8"/>
        <v>Twitter</v>
      </c>
      <c r="Z13" s="30" t="str">
        <f t="shared" si="0"/>
        <v>Twitter</v>
      </c>
      <c r="AA13" s="29" t="str">
        <f>HYPERLINK(_xlfn.CONCAT("https://www.sec.gov/edgar/browse/?CIK=",(_xlfn.XLOOKUP(A13,CIK!$A$1:$A$99999,CIK!$B$1:$B$99999,,0))),"SEC")</f>
        <v>SEC</v>
      </c>
      <c r="AB13" s="30" t="str">
        <f t="shared" si="9"/>
        <v>BC</v>
      </c>
      <c r="AC13" s="29" t="str">
        <f t="shared" si="10"/>
        <v>News</v>
      </c>
      <c r="AD13" s="30" t="str">
        <f t="shared" si="11"/>
        <v>News</v>
      </c>
      <c r="AE13" s="29" t="str">
        <f t="shared" si="12"/>
        <v>News</v>
      </c>
      <c r="AF13" s="29" t="str">
        <f t="shared" si="13"/>
        <v>News</v>
      </c>
      <c r="AG13" s="29" t="str">
        <f t="shared" si="14"/>
        <v>News</v>
      </c>
      <c r="AH13" s="30" t="str">
        <f t="shared" si="1"/>
        <v>News</v>
      </c>
      <c r="AI13" s="30" t="str">
        <f t="shared" si="15"/>
        <v>OC</v>
      </c>
      <c r="AJ13" s="30" t="str">
        <f t="shared" si="16"/>
        <v>WW</v>
      </c>
      <c r="AK13" s="30" t="str">
        <f t="shared" si="17"/>
        <v>FIN</v>
      </c>
      <c r="AL13" s="30" t="str">
        <f t="shared" si="2"/>
        <v>OI</v>
      </c>
      <c r="AM13" s="30" t="str">
        <f t="shared" si="18"/>
        <v>IB</v>
      </c>
      <c r="AN13" s="30" t="str">
        <f t="shared" si="3"/>
        <v>SI</v>
      </c>
      <c r="AO13" s="30" t="str">
        <f t="shared" si="4"/>
        <v>SS</v>
      </c>
      <c r="AP13" s="45" t="str">
        <f t="shared" si="5"/>
        <v>ROIC</v>
      </c>
      <c r="AQ13" s="30" t="str">
        <f t="shared" si="6"/>
        <v>DR</v>
      </c>
      <c r="AR13" s="46" t="str">
        <f t="shared" si="7"/>
        <v>SOH</v>
      </c>
    </row>
    <row r="14" spans="1:44" x14ac:dyDescent="0.2">
      <c r="A14" s="93" t="s">
        <v>1111</v>
      </c>
      <c r="B14" s="93" t="s">
        <v>1112</v>
      </c>
      <c r="C14" s="12" t="s">
        <v>1113</v>
      </c>
      <c r="D14" s="10" t="e" vm="326">
        <v>#VALUE!</v>
      </c>
      <c r="E14" s="32" t="str">
        <f>HYPERLINK(_xlfn.CONCAT("https://duckduckgo.com/?q=%5c",LEFT(B14,FIND(" ",B14)-1)," pipeline"),"Link")</f>
        <v>Link</v>
      </c>
      <c r="F14" s="12" t="s">
        <v>1114</v>
      </c>
      <c r="G14" s="28" cm="1">
        <f t="array" ref="G14">_FV(D14,"Market cap",TRUE)/1000000000</f>
        <v>2.5760610000000002</v>
      </c>
      <c r="H14" s="11" cm="1">
        <f t="array" ref="H14">_FV(D14,"Price")</f>
        <v>23.93</v>
      </c>
      <c r="I14" s="11" t="s">
        <v>47</v>
      </c>
      <c r="J14" s="35" cm="1">
        <f t="array" ref="J14">_FV(D14,"Shares outstanding",TRUE)/1000000</f>
        <v>107.6498</v>
      </c>
      <c r="K14" s="11">
        <v>88.63</v>
      </c>
      <c r="L14" s="89">
        <v>0.19089999999999999</v>
      </c>
      <c r="M14" s="25" t="s">
        <v>13942</v>
      </c>
      <c r="N14" s="53" t="s">
        <v>15205</v>
      </c>
      <c r="O14" s="53" t="s">
        <v>15206</v>
      </c>
      <c r="P14" s="130">
        <v>38.5</v>
      </c>
      <c r="Q14" s="53" t="s">
        <v>15207</v>
      </c>
      <c r="R14" s="53" t="s">
        <v>15208</v>
      </c>
      <c r="S14" s="126" t="s">
        <v>14848</v>
      </c>
      <c r="T14" s="11" t="s">
        <v>14601</v>
      </c>
      <c r="U14" s="11">
        <v>8.52</v>
      </c>
      <c r="V14" s="65" cm="1">
        <f t="array" ref="V14">(H14-(_FV(D14,"52 week high",TRUE)))/(_FV(D14,"52 week high",TRUE))</f>
        <v>-0.20603848706038488</v>
      </c>
      <c r="W14" s="65" cm="1">
        <f t="array" ref="W14">(H14-(_FV(D14,"52 week low",TRUE)))/(_FV(D14,"52 week low",TRUE))</f>
        <v>0.4529447480267153</v>
      </c>
      <c r="Y14" s="30" t="str">
        <f t="shared" si="8"/>
        <v>Twitter</v>
      </c>
      <c r="Z14" s="30" t="str">
        <f t="shared" si="0"/>
        <v>Twitter</v>
      </c>
      <c r="AA14" s="29" t="str">
        <f>HYPERLINK(_xlfn.CONCAT("https://www.sec.gov/edgar/browse/?CIK=",(_xlfn.XLOOKUP(A14,CIK!$A$1:$A$99999,CIK!$B$1:$B$99999,,0))),"SEC")</f>
        <v>SEC</v>
      </c>
      <c r="AB14" s="30" t="str">
        <f t="shared" si="9"/>
        <v>BC</v>
      </c>
      <c r="AC14" s="29" t="str">
        <f t="shared" si="10"/>
        <v>News</v>
      </c>
      <c r="AD14" s="30" t="str">
        <f t="shared" si="11"/>
        <v>News</v>
      </c>
      <c r="AE14" s="29" t="str">
        <f t="shared" si="12"/>
        <v>News</v>
      </c>
      <c r="AF14" s="29" t="str">
        <f t="shared" si="13"/>
        <v>News</v>
      </c>
      <c r="AG14" s="29" t="str">
        <f t="shared" si="14"/>
        <v>News</v>
      </c>
      <c r="AH14" s="30" t="str">
        <f t="shared" si="1"/>
        <v>News</v>
      </c>
      <c r="AI14" s="30" t="str">
        <f t="shared" si="15"/>
        <v>OC</v>
      </c>
      <c r="AJ14" s="30" t="str">
        <f t="shared" si="16"/>
        <v>WW</v>
      </c>
      <c r="AK14" s="30" t="str">
        <f t="shared" si="17"/>
        <v>FIN</v>
      </c>
      <c r="AL14" s="30" t="str">
        <f t="shared" si="2"/>
        <v>OI</v>
      </c>
      <c r="AM14" s="30" t="str">
        <f t="shared" si="18"/>
        <v>IB</v>
      </c>
      <c r="AN14" s="30" t="str">
        <f t="shared" si="3"/>
        <v>SI</v>
      </c>
      <c r="AO14" s="30" t="str">
        <f t="shared" si="4"/>
        <v>SS</v>
      </c>
      <c r="AP14" s="45" t="str">
        <f t="shared" si="5"/>
        <v>ROIC</v>
      </c>
      <c r="AQ14" s="30" t="str">
        <f t="shared" si="6"/>
        <v>DR</v>
      </c>
      <c r="AR14" s="46" t="str">
        <f t="shared" si="7"/>
        <v>SOH</v>
      </c>
    </row>
    <row r="15" spans="1:44" x14ac:dyDescent="0.2">
      <c r="A15" s="93" t="s">
        <v>1119</v>
      </c>
      <c r="B15" s="93" t="s">
        <v>1120</v>
      </c>
      <c r="C15" s="12" t="s">
        <v>1121</v>
      </c>
      <c r="D15" s="10" t="e" vm="327">
        <v>#VALUE!</v>
      </c>
      <c r="E15" s="32" t="str">
        <f>HYPERLINK(_xlfn.CONCAT("https://duckduckgo.com/?q=%5c",LEFT(B15,FIND(" ",B15)-1)," pipeline"),"Link")</f>
        <v>Link</v>
      </c>
      <c r="F15" s="12" t="s">
        <v>1122</v>
      </c>
      <c r="G15" s="28" cm="1">
        <f t="array" ref="G15">_FV(D15,"Market cap",TRUE)/1000000000</f>
        <v>1.9388080000000001</v>
      </c>
      <c r="H15" s="11" cm="1">
        <f t="array" ref="H15">_FV(D15,"Price")</f>
        <v>10.4</v>
      </c>
      <c r="I15" s="11" t="s">
        <v>47</v>
      </c>
      <c r="J15" s="35" cm="1">
        <f t="array" ref="J15">_FV(D15,"Shares outstanding",TRUE)/1000000</f>
        <v>186.4238</v>
      </c>
      <c r="K15" s="11">
        <v>168.05</v>
      </c>
      <c r="L15" s="89">
        <v>0.16650000000000001</v>
      </c>
      <c r="M15" s="25" t="s">
        <v>13927</v>
      </c>
      <c r="N15" s="53" t="s">
        <v>15217</v>
      </c>
      <c r="O15" s="53" t="s">
        <v>15218</v>
      </c>
      <c r="P15" s="130">
        <v>36.299999999999997</v>
      </c>
      <c r="Q15" s="53" t="s">
        <v>15219</v>
      </c>
      <c r="R15" s="53" t="s">
        <v>15220</v>
      </c>
      <c r="S15" s="126" t="s">
        <v>14848</v>
      </c>
      <c r="T15" s="11" t="s">
        <v>14604</v>
      </c>
      <c r="U15" s="11">
        <v>6.24</v>
      </c>
      <c r="V15" s="65" cm="1">
        <f t="array" ref="V15">(H15-(_FV(D15,"52 week high",TRUE)))/(_FV(D15,"52 week high",TRUE))</f>
        <v>-0.47973986993496742</v>
      </c>
      <c r="W15" s="65" cm="1">
        <f t="array" ref="W15">(H15-(_FV(D15,"52 week low",TRUE)))/(_FV(D15,"52 week low",TRUE))</f>
        <v>0.36662286465177396</v>
      </c>
      <c r="Y15" s="30" t="str">
        <f t="shared" si="8"/>
        <v>Twitter</v>
      </c>
      <c r="Z15" s="30" t="str">
        <f t="shared" si="0"/>
        <v>Twitter</v>
      </c>
      <c r="AA15" s="29" t="str">
        <f>HYPERLINK(_xlfn.CONCAT("https://www.sec.gov/edgar/browse/?CIK=",(_xlfn.XLOOKUP(A15,CIK!$A$1:$A$99999,CIK!$B$1:$B$99999,,0))),"SEC")</f>
        <v>SEC</v>
      </c>
      <c r="AB15" s="30" t="str">
        <f t="shared" si="9"/>
        <v>BC</v>
      </c>
      <c r="AC15" s="29" t="str">
        <f t="shared" si="10"/>
        <v>News</v>
      </c>
      <c r="AD15" s="30" t="str">
        <f t="shared" si="11"/>
        <v>News</v>
      </c>
      <c r="AE15" s="29" t="str">
        <f t="shared" si="12"/>
        <v>News</v>
      </c>
      <c r="AF15" s="29" t="str">
        <f t="shared" si="13"/>
        <v>News</v>
      </c>
      <c r="AG15" s="29" t="str">
        <f t="shared" si="14"/>
        <v>News</v>
      </c>
      <c r="AH15" s="30" t="str">
        <f t="shared" si="1"/>
        <v>News</v>
      </c>
      <c r="AI15" s="30" t="str">
        <f t="shared" si="15"/>
        <v>OC</v>
      </c>
      <c r="AJ15" s="30" t="str">
        <f t="shared" si="16"/>
        <v>WW</v>
      </c>
      <c r="AK15" s="30" t="str">
        <f t="shared" si="17"/>
        <v>FIN</v>
      </c>
      <c r="AL15" s="30" t="str">
        <f t="shared" si="2"/>
        <v>OI</v>
      </c>
      <c r="AM15" s="30" t="str">
        <f t="shared" si="18"/>
        <v>IB</v>
      </c>
      <c r="AN15" s="30" t="str">
        <f t="shared" si="3"/>
        <v>SI</v>
      </c>
      <c r="AO15" s="30" t="str">
        <f t="shared" si="4"/>
        <v>SS</v>
      </c>
      <c r="AP15" s="45" t="str">
        <f t="shared" si="5"/>
        <v>ROIC</v>
      </c>
      <c r="AQ15" s="30" t="str">
        <f t="shared" si="6"/>
        <v>DR</v>
      </c>
      <c r="AR15" s="46" t="str">
        <f t="shared" si="7"/>
        <v>SOH</v>
      </c>
    </row>
    <row r="16" spans="1:44" x14ac:dyDescent="0.2">
      <c r="A16" s="93" t="s">
        <v>1321</v>
      </c>
      <c r="B16" s="93" t="s">
        <v>1322</v>
      </c>
      <c r="C16" s="92" t="s">
        <v>14840</v>
      </c>
      <c r="D16" s="10" t="e" vm="328">
        <v>#VALUE!</v>
      </c>
      <c r="E16" s="32" t="s">
        <v>46</v>
      </c>
      <c r="F16" s="10" t="str" cm="1">
        <f t="array" ref="F16">_FV(D16,"Description")</f>
        <v>Krystal Biotech, Inc. is a clinical-stage biotechnology company. The Company is focused on the development of redosable gene therapies for patients living with debilitating diseases. It has developed a gene delivery platform that enables off-the-shelf treatments for serious dermatology and respiratory diseases. Its platform consists of an engineered viral vector derived from the herpes simplex virus type 1 (HSV-1) that it has optimized for local and repeat gene transfer to epithelial cells. Its product candidates in various stages of clinical and preclinical development include Vyjuvek for dystrophic epidermolysis bullosa (Dystrophic EB), KB105 for TGM1-deficient autosomal recessive congenital ichthyosis (ARCI), KB104 for Netherton Syndrome, KB407 for Cystic Fibrosis (CF), and KB408 for Alpha-1 antitrypsin deficiency (AATD). Its KB301 is for aesthetic skin conditions. Its subsidiary, Jeune Aesthetics, Inc, focuses on preclinical and clinical studies for aesthetic skin conditions.</v>
      </c>
      <c r="G16" s="28" cm="1">
        <f t="array" ref="G16">_FV(D16,"Market cap",TRUE)/1000000000</f>
        <v>2.0914809999999999</v>
      </c>
      <c r="H16" s="11" cm="1">
        <f t="array" ref="H16">_FV(D16,"Price")</f>
        <v>81.23</v>
      </c>
      <c r="I16" s="11" t="s">
        <v>47</v>
      </c>
      <c r="J16" s="11" cm="1">
        <f t="array" ref="J16">_FV(D16,"Shares outstanding",TRUE)/1000000</f>
        <v>25.74765</v>
      </c>
      <c r="K16" s="35">
        <v>19.84</v>
      </c>
      <c r="L16" s="89">
        <v>5.1299999999999998E-2</v>
      </c>
      <c r="M16" s="25" t="s">
        <v>14085</v>
      </c>
      <c r="N16" s="53" t="s">
        <v>15231</v>
      </c>
      <c r="O16" s="53" t="s">
        <v>15232</v>
      </c>
      <c r="P16" s="130">
        <v>56.93</v>
      </c>
      <c r="Q16" s="53" t="s">
        <v>15233</v>
      </c>
      <c r="R16" s="53" t="s">
        <v>15234</v>
      </c>
      <c r="S16" s="126" t="s">
        <v>14848</v>
      </c>
      <c r="T16" s="11" t="s">
        <v>14607</v>
      </c>
      <c r="U16" s="11">
        <v>14.18</v>
      </c>
      <c r="V16" s="65" cm="1">
        <f t="array" ref="V16">(H16-(_FV(D16,"52 week high",TRUE)))/(_FV(D16,"52 week high",TRUE))</f>
        <v>-5.1605370694687701E-2</v>
      </c>
      <c r="W16" s="65" cm="1">
        <f t="array" ref="W16">(H16-(_FV(D16,"52 week low",TRUE)))/(_FV(D16,"52 week low",TRUE))</f>
        <v>0.70400671281728555</v>
      </c>
      <c r="Y16" s="30" t="str">
        <f t="shared" si="8"/>
        <v>Twitter</v>
      </c>
      <c r="Z16" s="30" t="str">
        <f t="shared" si="0"/>
        <v>Twitter</v>
      </c>
      <c r="AA16" s="29" t="str">
        <f>HYPERLINK(_xlfn.CONCAT("https://www.sec.gov/edgar/browse/?CIK=",(_xlfn.XLOOKUP(A16,CIK!$A$1:$A$99999,CIK!$B$1:$B$99999,,0))),"SEC")</f>
        <v>SEC</v>
      </c>
      <c r="AB16" s="30" t="str">
        <f t="shared" si="9"/>
        <v>BC</v>
      </c>
      <c r="AC16" s="29" t="str">
        <f t="shared" si="10"/>
        <v>News</v>
      </c>
      <c r="AD16" s="30" t="str">
        <f t="shared" si="11"/>
        <v>News</v>
      </c>
      <c r="AE16" s="29" t="str">
        <f t="shared" si="12"/>
        <v>News</v>
      </c>
      <c r="AF16" s="29" t="str">
        <f t="shared" si="13"/>
        <v>News</v>
      </c>
      <c r="AG16" s="29" t="str">
        <f t="shared" si="14"/>
        <v>News</v>
      </c>
      <c r="AH16" s="30" t="str">
        <f t="shared" si="1"/>
        <v>News</v>
      </c>
      <c r="AI16" s="30" t="str">
        <f t="shared" si="15"/>
        <v>OC</v>
      </c>
      <c r="AJ16" s="30" t="str">
        <f t="shared" si="16"/>
        <v>WW</v>
      </c>
      <c r="AK16" s="30" t="str">
        <f t="shared" si="17"/>
        <v>FIN</v>
      </c>
      <c r="AL16" s="30" t="str">
        <f t="shared" si="2"/>
        <v>OI</v>
      </c>
      <c r="AM16" s="30" t="str">
        <f t="shared" si="18"/>
        <v>IB</v>
      </c>
      <c r="AN16" s="30" t="str">
        <f t="shared" si="3"/>
        <v>SI</v>
      </c>
      <c r="AO16" s="30" t="str">
        <f t="shared" si="4"/>
        <v>SS</v>
      </c>
      <c r="AP16" s="45" t="str">
        <f t="shared" si="5"/>
        <v>ROIC</v>
      </c>
      <c r="AQ16" s="30" t="str">
        <f t="shared" si="6"/>
        <v>DR</v>
      </c>
      <c r="AR16" s="46" t="str">
        <f t="shared" si="7"/>
        <v>SOH</v>
      </c>
    </row>
    <row r="17" spans="1:44" x14ac:dyDescent="0.2">
      <c r="A17" s="93" t="s">
        <v>1142</v>
      </c>
      <c r="B17" s="93" t="s">
        <v>1143</v>
      </c>
      <c r="C17" s="12" t="s">
        <v>1144</v>
      </c>
      <c r="D17" s="10" t="e" vm="329">
        <v>#VALUE!</v>
      </c>
      <c r="E17" s="32" t="str">
        <f t="shared" ref="E17:E28" si="19">HYPERLINK(_xlfn.CONCAT("https://duckduckgo.com/?q=%5c",LEFT(B17,FIND(" ",B17)-1)," pipeline"),"Link")</f>
        <v>Link</v>
      </c>
      <c r="F17" s="12" t="s">
        <v>1145</v>
      </c>
      <c r="G17" s="28" cm="1">
        <f t="array" ref="G17">_FV(D17,"Market cap",TRUE)/1000000000</f>
        <v>2.1646839999999998</v>
      </c>
      <c r="H17" s="11" cm="1">
        <f t="array" ref="H17">_FV(D17,"Price")</f>
        <v>20.8</v>
      </c>
      <c r="I17" s="11" t="s">
        <v>47</v>
      </c>
      <c r="J17" s="35" cm="1">
        <f t="array" ref="J17">_FV(D17,"Shares outstanding",TRUE)/1000000</f>
        <v>104.0714</v>
      </c>
      <c r="K17" s="11">
        <v>91.93</v>
      </c>
      <c r="L17" s="89">
        <v>7.8600000000000003E-2</v>
      </c>
      <c r="M17" s="25" t="s">
        <v>13943</v>
      </c>
      <c r="N17" s="53" t="s">
        <v>15235</v>
      </c>
      <c r="O17" s="53" t="s">
        <v>15236</v>
      </c>
      <c r="P17" s="130">
        <v>21.77</v>
      </c>
      <c r="Q17" s="53" t="s">
        <v>15237</v>
      </c>
      <c r="R17" s="53" t="s">
        <v>15238</v>
      </c>
      <c r="S17" s="126" t="s">
        <v>14848</v>
      </c>
      <c r="T17" s="11" t="s">
        <v>14608</v>
      </c>
      <c r="U17" s="11">
        <v>6.18</v>
      </c>
      <c r="V17" s="65" cm="1">
        <f t="array" ref="V17">(H17-(_FV(D17,"52 week high",TRUE)))/(_FV(D17,"52 week high",TRUE))</f>
        <v>-5.9249208502939792E-2</v>
      </c>
      <c r="W17" s="65" cm="1">
        <f t="array" ref="W17">(H17-(_FV(D17,"52 week low",TRUE)))/(_FV(D17,"52 week low",TRUE))</f>
        <v>2.9694656488549618</v>
      </c>
      <c r="Y17" s="30" t="str">
        <f t="shared" si="8"/>
        <v>Twitter</v>
      </c>
      <c r="Z17" s="30" t="str">
        <f t="shared" si="0"/>
        <v>Twitter</v>
      </c>
      <c r="AA17" s="29" t="str">
        <f>HYPERLINK(_xlfn.CONCAT("https://www.sec.gov/edgar/browse/?CIK=",(_xlfn.XLOOKUP(A17,CIK!$A$1:$A$99999,CIK!$B$1:$B$99999,,0))),"SEC")</f>
        <v>SEC</v>
      </c>
      <c r="AB17" s="30" t="str">
        <f t="shared" si="9"/>
        <v>BC</v>
      </c>
      <c r="AC17" s="29" t="str">
        <f t="shared" si="10"/>
        <v>News</v>
      </c>
      <c r="AD17" s="30" t="str">
        <f t="shared" si="11"/>
        <v>News</v>
      </c>
      <c r="AE17" s="29" t="str">
        <f t="shared" si="12"/>
        <v>News</v>
      </c>
      <c r="AF17" s="29" t="str">
        <f t="shared" si="13"/>
        <v>News</v>
      </c>
      <c r="AG17" s="29" t="str">
        <f t="shared" si="14"/>
        <v>News</v>
      </c>
      <c r="AH17" s="30" t="str">
        <f t="shared" si="1"/>
        <v>News</v>
      </c>
      <c r="AI17" s="30" t="str">
        <f t="shared" si="15"/>
        <v>OC</v>
      </c>
      <c r="AJ17" s="30" t="str">
        <f t="shared" si="16"/>
        <v>WW</v>
      </c>
      <c r="AK17" s="30" t="str">
        <f t="shared" si="17"/>
        <v>FIN</v>
      </c>
      <c r="AL17" s="30" t="str">
        <f t="shared" si="2"/>
        <v>OI</v>
      </c>
      <c r="AM17" s="30" t="str">
        <f t="shared" si="18"/>
        <v>IB</v>
      </c>
      <c r="AN17" s="30" t="str">
        <f t="shared" si="3"/>
        <v>SI</v>
      </c>
      <c r="AO17" s="30" t="str">
        <f t="shared" si="4"/>
        <v>SS</v>
      </c>
      <c r="AP17" s="45" t="str">
        <f t="shared" si="5"/>
        <v>ROIC</v>
      </c>
      <c r="AQ17" s="30" t="str">
        <f t="shared" si="6"/>
        <v>DR</v>
      </c>
      <c r="AR17" s="46" t="str">
        <f t="shared" si="7"/>
        <v>SOH</v>
      </c>
    </row>
    <row r="18" spans="1:44" x14ac:dyDescent="0.2">
      <c r="A18" s="93" t="s">
        <v>1123</v>
      </c>
      <c r="B18" s="93" t="s">
        <v>1124</v>
      </c>
      <c r="C18" s="12" t="s">
        <v>1095</v>
      </c>
      <c r="D18" s="10" t="e" vm="330">
        <v>#VALUE!</v>
      </c>
      <c r="E18" s="32" t="str">
        <f t="shared" si="19"/>
        <v>Link</v>
      </c>
      <c r="F18" s="12" t="s">
        <v>1125</v>
      </c>
      <c r="G18" s="28" cm="1">
        <f t="array" ref="G18">_FV(D18,"Market cap",TRUE)/1000000000</f>
        <v>2.4880170000000001</v>
      </c>
      <c r="H18" s="11" cm="1">
        <f t="array" ref="H18">_FV(D18,"Price")</f>
        <v>20.58</v>
      </c>
      <c r="I18" s="11" t="s">
        <v>47</v>
      </c>
      <c r="J18" s="35" cm="1">
        <f t="array" ref="J18">_FV(D18,"Shares outstanding",TRUE)/1000000</f>
        <v>120.89490000000001</v>
      </c>
      <c r="K18" s="11">
        <v>88.91</v>
      </c>
      <c r="L18" s="89">
        <v>0.18129999999999999</v>
      </c>
      <c r="M18" s="25" t="s">
        <v>13806</v>
      </c>
      <c r="N18" s="53" t="s">
        <v>15209</v>
      </c>
      <c r="O18" s="53" t="s">
        <v>15210</v>
      </c>
      <c r="P18" s="130">
        <v>44.63</v>
      </c>
      <c r="Q18" s="53" t="s">
        <v>15211</v>
      </c>
      <c r="R18" s="53" t="s">
        <v>15212</v>
      </c>
      <c r="S18" s="126" t="s">
        <v>14848</v>
      </c>
      <c r="T18" s="11" t="s">
        <v>14602</v>
      </c>
      <c r="U18" s="11">
        <v>15.22</v>
      </c>
      <c r="V18" s="65" cm="1">
        <f t="array" ref="V18">(H18-(_FV(D18,"52 week high",TRUE)))/(_FV(D18,"52 week high",TRUE))</f>
        <v>-0.41798642533936653</v>
      </c>
      <c r="W18" s="65" cm="1">
        <f t="array" ref="W18">(H18-(_FV(D18,"52 week low",TRUE)))/(_FV(D18,"52 week low",TRUE))</f>
        <v>0.62687747035573105</v>
      </c>
      <c r="Y18" s="30" t="str">
        <f t="shared" si="8"/>
        <v>Twitter</v>
      </c>
      <c r="Z18" s="30" t="str">
        <f t="shared" si="0"/>
        <v>Twitter</v>
      </c>
      <c r="AA18" s="29" t="str">
        <f>HYPERLINK(_xlfn.CONCAT("https://www.sec.gov/edgar/browse/?CIK=",(_xlfn.XLOOKUP(A18,CIK!$A$1:$A$99999,CIK!$B$1:$B$99999,,0))),"SEC")</f>
        <v>SEC</v>
      </c>
      <c r="AB18" s="30" t="str">
        <f t="shared" si="9"/>
        <v>BC</v>
      </c>
      <c r="AC18" s="29" t="str">
        <f t="shared" si="10"/>
        <v>News</v>
      </c>
      <c r="AD18" s="30" t="str">
        <f t="shared" si="11"/>
        <v>News</v>
      </c>
      <c r="AE18" s="29" t="str">
        <f t="shared" si="12"/>
        <v>News</v>
      </c>
      <c r="AF18" s="29" t="str">
        <f t="shared" si="13"/>
        <v>News</v>
      </c>
      <c r="AG18" s="29" t="str">
        <f t="shared" si="14"/>
        <v>News</v>
      </c>
      <c r="AH18" s="30" t="str">
        <f t="shared" si="1"/>
        <v>News</v>
      </c>
      <c r="AI18" s="30" t="str">
        <f t="shared" si="15"/>
        <v>OC</v>
      </c>
      <c r="AJ18" s="30" t="str">
        <f t="shared" si="16"/>
        <v>WW</v>
      </c>
      <c r="AK18" s="30" t="str">
        <f t="shared" si="17"/>
        <v>FIN</v>
      </c>
      <c r="AL18" s="30" t="str">
        <f t="shared" si="2"/>
        <v>OI</v>
      </c>
      <c r="AM18" s="30" t="str">
        <f t="shared" si="18"/>
        <v>IB</v>
      </c>
      <c r="AN18" s="30" t="str">
        <f t="shared" si="3"/>
        <v>SI</v>
      </c>
      <c r="AO18" s="30" t="str">
        <f t="shared" si="4"/>
        <v>SS</v>
      </c>
      <c r="AP18" s="45" t="str">
        <f t="shared" si="5"/>
        <v>ROIC</v>
      </c>
      <c r="AQ18" s="30" t="str">
        <f t="shared" si="6"/>
        <v>DR</v>
      </c>
      <c r="AR18" s="46" t="str">
        <f t="shared" si="7"/>
        <v>SOH</v>
      </c>
    </row>
    <row r="19" spans="1:44" x14ac:dyDescent="0.2">
      <c r="A19" s="93" t="s">
        <v>1165</v>
      </c>
      <c r="B19" s="93" t="s">
        <v>1166</v>
      </c>
      <c r="C19" s="12" t="s">
        <v>1167</v>
      </c>
      <c r="D19" s="10" t="e" vm="331">
        <v>#VALUE!</v>
      </c>
      <c r="E19" s="32" t="str">
        <f t="shared" si="19"/>
        <v>Link</v>
      </c>
      <c r="F19" s="12" t="s">
        <v>1168</v>
      </c>
      <c r="G19" s="28" cm="1">
        <f t="array" ref="G19">_FV(D19,"Market cap",TRUE)/1000000000</f>
        <v>1.6543870000000001</v>
      </c>
      <c r="H19" s="11" cm="1">
        <f t="array" ref="H19">_FV(D19,"Price")</f>
        <v>29.36</v>
      </c>
      <c r="I19" s="11" t="s">
        <v>47</v>
      </c>
      <c r="J19" s="35" cm="1">
        <f t="array" ref="J19">_FV(D19,"Shares outstanding",TRUE)/1000000</f>
        <v>56.348329999999997</v>
      </c>
      <c r="K19" s="11">
        <v>39.14</v>
      </c>
      <c r="L19" s="89">
        <v>0.20230000000000001</v>
      </c>
      <c r="M19" s="25" t="s">
        <v>14072</v>
      </c>
      <c r="N19" s="53" t="s">
        <v>15248</v>
      </c>
      <c r="O19" s="53" t="s">
        <v>15249</v>
      </c>
      <c r="P19" s="130">
        <v>19.04</v>
      </c>
      <c r="Q19" s="53" t="s">
        <v>15250</v>
      </c>
      <c r="R19" s="53" t="s">
        <v>15251</v>
      </c>
      <c r="S19" s="126" t="s">
        <v>14848</v>
      </c>
      <c r="T19" s="11" t="s">
        <v>13895</v>
      </c>
      <c r="U19" s="11">
        <v>10.93</v>
      </c>
      <c r="V19" s="65" cm="1">
        <f t="array" ref="V19">(H19-(_FV(D19,"52 week high",TRUE)))/(_FV(D19,"52 week high",TRUE))</f>
        <v>-0.16090311517576456</v>
      </c>
      <c r="W19" s="65" cm="1">
        <f t="array" ref="W19">(H19-(_FV(D19,"52 week low",TRUE)))/(_FV(D19,"52 week low",TRUE))</f>
        <v>8.6578947368421044</v>
      </c>
      <c r="Y19" s="30" t="str">
        <f t="shared" si="8"/>
        <v>Twitter</v>
      </c>
      <c r="Z19" s="30" t="str">
        <f t="shared" si="0"/>
        <v>Twitter</v>
      </c>
      <c r="AA19" s="29" t="str">
        <f>HYPERLINK(_xlfn.CONCAT("https://www.sec.gov/edgar/browse/?CIK=",(_xlfn.XLOOKUP(A19,CIK!$A$1:$A$99999,CIK!$B$1:$B$99999,,0))),"SEC")</f>
        <v>SEC</v>
      </c>
      <c r="AB19" s="30" t="str">
        <f t="shared" si="9"/>
        <v>BC</v>
      </c>
      <c r="AC19" s="29" t="str">
        <f t="shared" si="10"/>
        <v>News</v>
      </c>
      <c r="AD19" s="30" t="str">
        <f t="shared" si="11"/>
        <v>News</v>
      </c>
      <c r="AE19" s="29" t="str">
        <f t="shared" si="12"/>
        <v>News</v>
      </c>
      <c r="AF19" s="29" t="str">
        <f t="shared" si="13"/>
        <v>News</v>
      </c>
      <c r="AG19" s="29" t="str">
        <f t="shared" si="14"/>
        <v>News</v>
      </c>
      <c r="AH19" s="30" t="str">
        <f t="shared" si="1"/>
        <v>News</v>
      </c>
      <c r="AI19" s="30" t="str">
        <f t="shared" si="15"/>
        <v>OC</v>
      </c>
      <c r="AJ19" s="30" t="str">
        <f t="shared" si="16"/>
        <v>WW</v>
      </c>
      <c r="AK19" s="30" t="str">
        <f t="shared" si="17"/>
        <v>FIN</v>
      </c>
      <c r="AL19" s="30" t="str">
        <f t="shared" si="2"/>
        <v>OI</v>
      </c>
      <c r="AM19" s="30" t="str">
        <f t="shared" si="18"/>
        <v>IB</v>
      </c>
      <c r="AN19" s="30" t="str">
        <f t="shared" si="3"/>
        <v>SI</v>
      </c>
      <c r="AO19" s="30" t="str">
        <f t="shared" si="4"/>
        <v>SS</v>
      </c>
      <c r="AP19" s="45" t="str">
        <f t="shared" si="5"/>
        <v>ROIC</v>
      </c>
      <c r="AQ19" s="30" t="str">
        <f t="shared" si="6"/>
        <v>DR</v>
      </c>
      <c r="AR19" s="46" t="str">
        <f t="shared" si="7"/>
        <v>SOH</v>
      </c>
    </row>
    <row r="20" spans="1:44" x14ac:dyDescent="0.2">
      <c r="A20" s="93" t="s">
        <v>1135</v>
      </c>
      <c r="B20" s="93" t="s">
        <v>1136</v>
      </c>
      <c r="C20" s="12" t="s">
        <v>1137</v>
      </c>
      <c r="D20" s="10" t="e" vm="332">
        <v>#VALUE!</v>
      </c>
      <c r="E20" s="32" t="str">
        <f t="shared" si="19"/>
        <v>Link</v>
      </c>
      <c r="F20" s="12" t="s">
        <v>1138</v>
      </c>
      <c r="G20" s="28" cm="1">
        <f t="array" ref="G20">_FV(D20,"Market cap",TRUE)/1000000000</f>
        <v>1.589539</v>
      </c>
      <c r="H20" s="11" cm="1">
        <f t="array" ref="H20">_FV(D20,"Price")</f>
        <v>20.190000000000001</v>
      </c>
      <c r="I20" s="11" t="s">
        <v>47</v>
      </c>
      <c r="J20" s="35" cm="1">
        <f t="array" ref="J20">_FV(D20,"Shares outstanding",TRUE)/1000000</f>
        <v>78.729020000000006</v>
      </c>
      <c r="K20" s="11">
        <v>56.42</v>
      </c>
      <c r="L20" s="89">
        <v>0.1182</v>
      </c>
      <c r="M20" s="25" t="s">
        <v>14080</v>
      </c>
      <c r="N20" s="53" t="s">
        <v>15254</v>
      </c>
      <c r="O20" s="53" t="s">
        <v>15255</v>
      </c>
      <c r="P20" s="130">
        <v>24.66</v>
      </c>
      <c r="Q20" s="53" t="s">
        <v>15256</v>
      </c>
      <c r="R20" s="53" t="s">
        <v>15257</v>
      </c>
      <c r="S20" s="126" t="s">
        <v>15258</v>
      </c>
      <c r="T20" s="11" t="s">
        <v>14611</v>
      </c>
      <c r="U20" s="11">
        <v>10.31</v>
      </c>
      <c r="V20" s="65" cm="1">
        <f t="array" ref="V20">(H20-(_FV(D20,"52 week high",TRUE)))/(_FV(D20,"52 week high",TRUE))</f>
        <v>-0.14011925042589435</v>
      </c>
      <c r="W20" s="65" cm="1">
        <f t="array" ref="W20">(H20-(_FV(D20,"52 week low",TRUE)))/(_FV(D20,"52 week low",TRUE))</f>
        <v>1.6688697951090548</v>
      </c>
      <c r="Y20" s="30" t="str">
        <f t="shared" si="8"/>
        <v>Twitter</v>
      </c>
      <c r="Z20" s="30" t="str">
        <f t="shared" si="0"/>
        <v>Twitter</v>
      </c>
      <c r="AA20" s="29" t="str">
        <f>HYPERLINK(_xlfn.CONCAT("https://www.sec.gov/edgar/browse/?CIK=",(_xlfn.XLOOKUP(A20,CIK!$A$1:$A$99999,CIK!$B$1:$B$99999,,0))),"SEC")</f>
        <v>SEC</v>
      </c>
      <c r="AB20" s="30" t="str">
        <f t="shared" si="9"/>
        <v>BC</v>
      </c>
      <c r="AC20" s="29" t="str">
        <f t="shared" si="10"/>
        <v>News</v>
      </c>
      <c r="AD20" s="30" t="str">
        <f t="shared" si="11"/>
        <v>News</v>
      </c>
      <c r="AE20" s="29" t="str">
        <f t="shared" si="12"/>
        <v>News</v>
      </c>
      <c r="AF20" s="29" t="str">
        <f t="shared" si="13"/>
        <v>News</v>
      </c>
      <c r="AG20" s="29" t="str">
        <f t="shared" si="14"/>
        <v>News</v>
      </c>
      <c r="AH20" s="30" t="str">
        <f t="shared" si="1"/>
        <v>News</v>
      </c>
      <c r="AI20" s="30" t="str">
        <f t="shared" si="15"/>
        <v>OC</v>
      </c>
      <c r="AJ20" s="30" t="str">
        <f t="shared" si="16"/>
        <v>WW</v>
      </c>
      <c r="AK20" s="30" t="str">
        <f t="shared" si="17"/>
        <v>FIN</v>
      </c>
      <c r="AL20" s="30" t="str">
        <f t="shared" si="2"/>
        <v>OI</v>
      </c>
      <c r="AM20" s="30" t="str">
        <f t="shared" si="18"/>
        <v>IB</v>
      </c>
      <c r="AN20" s="30" t="str">
        <f t="shared" si="3"/>
        <v>SI</v>
      </c>
      <c r="AO20" s="30" t="str">
        <f t="shared" si="4"/>
        <v>SS</v>
      </c>
      <c r="AP20" s="45" t="str">
        <f t="shared" si="5"/>
        <v>ROIC</v>
      </c>
      <c r="AQ20" s="30" t="str">
        <f t="shared" si="6"/>
        <v>DR</v>
      </c>
      <c r="AR20" s="46" t="str">
        <f t="shared" si="7"/>
        <v>SOH</v>
      </c>
    </row>
    <row r="21" spans="1:44" x14ac:dyDescent="0.2">
      <c r="A21" s="93" t="s">
        <v>1126</v>
      </c>
      <c r="B21" s="93" t="s">
        <v>1127</v>
      </c>
      <c r="C21" s="12" t="s">
        <v>1095</v>
      </c>
      <c r="D21" s="10" t="e" vm="333">
        <v>#VALUE!</v>
      </c>
      <c r="E21" s="32" t="str">
        <f t="shared" si="19"/>
        <v>Link</v>
      </c>
      <c r="F21" s="12" t="s">
        <v>1128</v>
      </c>
      <c r="G21" s="28" cm="1">
        <f t="array" ref="G21">_FV(D21,"Market cap",TRUE)/1000000000</f>
        <v>1.6396569999999999</v>
      </c>
      <c r="H21" s="11" cm="1">
        <f t="array" ref="H21">_FV(D21,"Price")</f>
        <v>8.65</v>
      </c>
      <c r="I21" s="11" t="s">
        <v>47</v>
      </c>
      <c r="J21" s="35" cm="1">
        <f t="array" ref="J21">_FV(D21,"Shares outstanding",TRUE)/1000000</f>
        <v>189.5558</v>
      </c>
      <c r="K21" s="11">
        <v>127.15</v>
      </c>
      <c r="L21" s="89">
        <v>0.10630000000000001</v>
      </c>
      <c r="M21" s="25" t="s">
        <v>14283</v>
      </c>
      <c r="N21" s="53" t="s">
        <v>15226</v>
      </c>
      <c r="O21" s="53" t="s">
        <v>15227</v>
      </c>
      <c r="P21" s="130">
        <v>30.09</v>
      </c>
      <c r="Q21" s="53" t="s">
        <v>15228</v>
      </c>
      <c r="R21" s="53" t="s">
        <v>15229</v>
      </c>
      <c r="S21" s="126" t="s">
        <v>15230</v>
      </c>
      <c r="T21" s="11" t="s">
        <v>14606</v>
      </c>
      <c r="U21" s="11">
        <v>5.8</v>
      </c>
      <c r="V21" s="65" cm="1">
        <f t="array" ref="V21">(H21-(_FV(D21,"52 week high",TRUE)))/(_FV(D21,"52 week high",TRUE))</f>
        <v>-0.38998589562764452</v>
      </c>
      <c r="W21" s="65" cm="1">
        <f t="array" ref="W21">(H21-(_FV(D21,"52 week low",TRUE)))/(_FV(D21,"52 week low",TRUE))</f>
        <v>0.75813008130081305</v>
      </c>
      <c r="Y21" s="30" t="str">
        <f t="shared" si="8"/>
        <v>Twitter</v>
      </c>
      <c r="Z21" s="30" t="str">
        <f t="shared" si="0"/>
        <v>Twitter</v>
      </c>
      <c r="AA21" s="29" t="str">
        <f>HYPERLINK(_xlfn.CONCAT("https://www.sec.gov/edgar/browse/?CIK=",(_xlfn.XLOOKUP(A21,CIK!$A$1:$A$99999,CIK!$B$1:$B$99999,,0))),"SEC")</f>
        <v>SEC</v>
      </c>
      <c r="AB21" s="30" t="str">
        <f t="shared" si="9"/>
        <v>BC</v>
      </c>
      <c r="AC21" s="29" t="str">
        <f t="shared" si="10"/>
        <v>News</v>
      </c>
      <c r="AD21" s="30" t="str">
        <f t="shared" si="11"/>
        <v>News</v>
      </c>
      <c r="AE21" s="29" t="str">
        <f t="shared" si="12"/>
        <v>News</v>
      </c>
      <c r="AF21" s="29" t="str">
        <f t="shared" si="13"/>
        <v>News</v>
      </c>
      <c r="AG21" s="29" t="str">
        <f t="shared" si="14"/>
        <v>News</v>
      </c>
      <c r="AH21" s="30" t="str">
        <f t="shared" si="1"/>
        <v>News</v>
      </c>
      <c r="AI21" s="30" t="str">
        <f t="shared" si="15"/>
        <v>OC</v>
      </c>
      <c r="AJ21" s="30" t="str">
        <f t="shared" si="16"/>
        <v>WW</v>
      </c>
      <c r="AK21" s="30" t="str">
        <f t="shared" si="17"/>
        <v>FIN</v>
      </c>
      <c r="AL21" s="30" t="str">
        <f t="shared" si="2"/>
        <v>OI</v>
      </c>
      <c r="AM21" s="30" t="str">
        <f t="shared" si="18"/>
        <v>IB</v>
      </c>
      <c r="AN21" s="30" t="str">
        <f t="shared" si="3"/>
        <v>SI</v>
      </c>
      <c r="AO21" s="30" t="str">
        <f t="shared" si="4"/>
        <v>SS</v>
      </c>
      <c r="AP21" s="45" t="str">
        <f t="shared" si="5"/>
        <v>ROIC</v>
      </c>
      <c r="AQ21" s="30" t="str">
        <f t="shared" si="6"/>
        <v>DR</v>
      </c>
      <c r="AR21" s="46" t="str">
        <f t="shared" si="7"/>
        <v>SOH</v>
      </c>
    </row>
    <row r="22" spans="1:44" x14ac:dyDescent="0.2">
      <c r="A22" s="10" t="s">
        <v>656</v>
      </c>
      <c r="B22" s="10" t="s">
        <v>1146</v>
      </c>
      <c r="C22" s="12" t="s">
        <v>1103</v>
      </c>
      <c r="D22" s="10" t="e" vm="334">
        <v>#VALUE!</v>
      </c>
      <c r="E22" s="32" t="str">
        <f t="shared" si="19"/>
        <v>Link</v>
      </c>
      <c r="F22" s="12" t="s">
        <v>1147</v>
      </c>
      <c r="G22" s="28" cm="1">
        <f t="array" ref="G22">_FV(D22,"Market cap",TRUE)/1000000000</f>
        <v>1.4930559999999999</v>
      </c>
      <c r="H22" s="11" cm="1">
        <f t="array" ref="H22">_FV(D22,"Price")</f>
        <v>22.47</v>
      </c>
      <c r="I22" s="11" t="s">
        <v>47</v>
      </c>
      <c r="J22" s="35" cm="1">
        <f t="array" ref="J22">_FV(D22,"Shares outstanding",TRUE)/1000000</f>
        <v>66.446619999999996</v>
      </c>
      <c r="K22" s="11">
        <v>42.81</v>
      </c>
      <c r="L22" s="89">
        <v>0.14319999999999999</v>
      </c>
      <c r="M22" s="25" t="s">
        <v>14196</v>
      </c>
      <c r="N22" s="53" t="s">
        <v>15243</v>
      </c>
      <c r="O22" s="53" t="s">
        <v>15244</v>
      </c>
      <c r="P22" s="130">
        <v>54.33</v>
      </c>
      <c r="Q22" s="53" t="s">
        <v>15245</v>
      </c>
      <c r="R22" s="53" t="s">
        <v>15246</v>
      </c>
      <c r="S22" s="126" t="s">
        <v>15247</v>
      </c>
      <c r="T22" s="11" t="s">
        <v>14609</v>
      </c>
      <c r="U22" s="11">
        <v>9.7100000000000009</v>
      </c>
      <c r="V22" s="65" cm="1">
        <f t="array" ref="V22">(H22-(_FV(D22,"52 week high",TRUE)))/(_FV(D22,"52 week high",TRUE))</f>
        <v>-4.6669495120916477E-2</v>
      </c>
      <c r="W22" s="65" cm="1">
        <f t="array" ref="W22">(H22-(_FV(D22,"52 week low",TRUE)))/(_FV(D22,"52 week low",TRUE))</f>
        <v>1.2858596134282807</v>
      </c>
      <c r="Y22" s="30" t="str">
        <f t="shared" si="8"/>
        <v>Twitter</v>
      </c>
      <c r="Z22" s="30" t="str">
        <f t="shared" si="0"/>
        <v>Twitter</v>
      </c>
      <c r="AA22" s="29" t="str">
        <f>HYPERLINK(_xlfn.CONCAT("https://www.sec.gov/edgar/browse/?CIK=",(_xlfn.XLOOKUP(A22,CIK!$A$1:$A$99999,CIK!$B$1:$B$99999,,0))),"SEC")</f>
        <v>SEC</v>
      </c>
      <c r="AB22" s="30" t="str">
        <f t="shared" si="9"/>
        <v>BC</v>
      </c>
      <c r="AC22" s="29" t="str">
        <f t="shared" si="10"/>
        <v>News</v>
      </c>
      <c r="AD22" s="30" t="str">
        <f t="shared" si="11"/>
        <v>News</v>
      </c>
      <c r="AE22" s="29" t="str">
        <f t="shared" si="12"/>
        <v>News</v>
      </c>
      <c r="AF22" s="29" t="str">
        <f t="shared" si="13"/>
        <v>News</v>
      </c>
      <c r="AG22" s="29" t="str">
        <f t="shared" si="14"/>
        <v>News</v>
      </c>
      <c r="AH22" s="30" t="str">
        <f t="shared" si="1"/>
        <v>News</v>
      </c>
      <c r="AI22" s="30" t="str">
        <f t="shared" si="15"/>
        <v>OC</v>
      </c>
      <c r="AJ22" s="30" t="str">
        <f t="shared" si="16"/>
        <v>WW</v>
      </c>
      <c r="AK22" s="30" t="str">
        <f t="shared" si="17"/>
        <v>FIN</v>
      </c>
      <c r="AL22" s="30" t="str">
        <f t="shared" si="2"/>
        <v>OI</v>
      </c>
      <c r="AM22" s="30" t="str">
        <f t="shared" si="18"/>
        <v>IB</v>
      </c>
      <c r="AN22" s="30" t="str">
        <f t="shared" si="3"/>
        <v>SI</v>
      </c>
      <c r="AO22" s="30" t="str">
        <f t="shared" si="4"/>
        <v>SS</v>
      </c>
      <c r="AP22" s="45" t="str">
        <f t="shared" si="5"/>
        <v>ROIC</v>
      </c>
      <c r="AQ22" s="30" t="str">
        <f t="shared" si="6"/>
        <v>DR</v>
      </c>
      <c r="AR22" s="46" t="str">
        <f t="shared" si="7"/>
        <v>SOH</v>
      </c>
    </row>
    <row r="23" spans="1:44" x14ac:dyDescent="0.2">
      <c r="A23" s="93" t="s">
        <v>1116</v>
      </c>
      <c r="B23" s="93" t="s">
        <v>1117</v>
      </c>
      <c r="C23" s="12" t="s">
        <v>1095</v>
      </c>
      <c r="D23" s="10" t="e" vm="335">
        <v>#VALUE!</v>
      </c>
      <c r="E23" s="32" t="str">
        <f t="shared" si="19"/>
        <v>Link</v>
      </c>
      <c r="F23" s="12" t="s">
        <v>1118</v>
      </c>
      <c r="G23" s="28" cm="1">
        <f t="array" ref="G23">_FV(D23,"Market cap",TRUE)/1000000000</f>
        <v>1.6455850000000001</v>
      </c>
      <c r="H23" s="11" cm="1">
        <f t="array" ref="H23">_FV(D23,"Price")</f>
        <v>23.1</v>
      </c>
      <c r="I23" s="11" t="s">
        <v>47</v>
      </c>
      <c r="J23" s="35" cm="1">
        <f t="array" ref="J23">_FV(D23,"Shares outstanding",TRUE)/1000000</f>
        <v>71.237459999999999</v>
      </c>
      <c r="K23" s="11">
        <v>58.21</v>
      </c>
      <c r="L23" s="89">
        <v>5.57E-2</v>
      </c>
      <c r="M23" s="25" t="s">
        <v>14240</v>
      </c>
      <c r="N23" s="53" t="s">
        <v>15221</v>
      </c>
      <c r="O23" s="53" t="s">
        <v>15222</v>
      </c>
      <c r="P23" s="130">
        <v>43.62</v>
      </c>
      <c r="Q23" s="53" t="s">
        <v>15223</v>
      </c>
      <c r="R23" s="53" t="s">
        <v>15224</v>
      </c>
      <c r="S23" s="126" t="s">
        <v>15225</v>
      </c>
      <c r="T23" s="11" t="s">
        <v>14605</v>
      </c>
      <c r="U23" s="11">
        <v>5.9</v>
      </c>
      <c r="V23" s="65" cm="1">
        <f t="array" ref="V23">(H23-(_FV(D23,"52 week high",TRUE)))/(_FV(D23,"52 week high",TRUE))</f>
        <v>-0.37986577181208048</v>
      </c>
      <c r="W23" s="65" cm="1">
        <f t="array" ref="W23">(H23-(_FV(D23,"52 week low",TRUE)))/(_FV(D23,"52 week low",TRUE))</f>
        <v>0.45741324921135657</v>
      </c>
      <c r="Y23" s="30" t="str">
        <f t="shared" si="8"/>
        <v>Twitter</v>
      </c>
      <c r="Z23" s="30" t="str">
        <f t="shared" si="0"/>
        <v>Twitter</v>
      </c>
      <c r="AA23" s="29" t="str">
        <f>HYPERLINK(_xlfn.CONCAT("https://www.sec.gov/edgar/browse/?CIK=",(_xlfn.XLOOKUP(A23,CIK!$A$1:$A$99999,CIK!$B$1:$B$99999,,0))),"SEC")</f>
        <v>SEC</v>
      </c>
      <c r="AB23" s="30" t="str">
        <f t="shared" si="9"/>
        <v>BC</v>
      </c>
      <c r="AC23" s="29" t="str">
        <f t="shared" si="10"/>
        <v>News</v>
      </c>
      <c r="AD23" s="30" t="str">
        <f t="shared" si="11"/>
        <v>News</v>
      </c>
      <c r="AE23" s="29" t="str">
        <f t="shared" si="12"/>
        <v>News</v>
      </c>
      <c r="AF23" s="29" t="str">
        <f t="shared" si="13"/>
        <v>News</v>
      </c>
      <c r="AG23" s="29" t="str">
        <f t="shared" si="14"/>
        <v>News</v>
      </c>
      <c r="AH23" s="30" t="str">
        <f t="shared" si="1"/>
        <v>News</v>
      </c>
      <c r="AI23" s="30" t="str">
        <f t="shared" si="15"/>
        <v>OC</v>
      </c>
      <c r="AJ23" s="30" t="str">
        <f t="shared" si="16"/>
        <v>WW</v>
      </c>
      <c r="AK23" s="30" t="str">
        <f t="shared" si="17"/>
        <v>FIN</v>
      </c>
      <c r="AL23" s="30" t="str">
        <f t="shared" si="2"/>
        <v>OI</v>
      </c>
      <c r="AM23" s="30" t="str">
        <f t="shared" si="18"/>
        <v>IB</v>
      </c>
      <c r="AN23" s="30" t="str">
        <f t="shared" si="3"/>
        <v>SI</v>
      </c>
      <c r="AO23" s="30" t="str">
        <f t="shared" si="4"/>
        <v>SS</v>
      </c>
      <c r="AP23" s="45" t="str">
        <f t="shared" si="5"/>
        <v>ROIC</v>
      </c>
      <c r="AQ23" s="30" t="str">
        <f t="shared" si="6"/>
        <v>DR</v>
      </c>
      <c r="AR23" s="46" t="str">
        <f t="shared" si="7"/>
        <v>SOH</v>
      </c>
    </row>
    <row r="24" spans="1:44" x14ac:dyDescent="0.2">
      <c r="A24" s="10" t="s">
        <v>1132</v>
      </c>
      <c r="B24" s="10" t="s">
        <v>1133</v>
      </c>
      <c r="C24" s="12" t="s">
        <v>1103</v>
      </c>
      <c r="D24" s="10" t="e" vm="336">
        <v>#VALUE!</v>
      </c>
      <c r="E24" s="32" t="str">
        <f t="shared" si="19"/>
        <v>Link</v>
      </c>
      <c r="F24" s="12" t="s">
        <v>1134</v>
      </c>
      <c r="G24" s="28" cm="1">
        <f t="array" ref="G24">_FV(D24,"Market cap",TRUE)/1000000000</f>
        <v>1.4236059999999999</v>
      </c>
      <c r="H24" s="11" cm="1">
        <f t="array" ref="H24">_FV(D24,"Price")</f>
        <v>38.85</v>
      </c>
      <c r="I24" s="11" t="s">
        <v>47</v>
      </c>
      <c r="J24" s="35" cm="1">
        <f t="array" ref="J24">_FV(D24,"Shares outstanding",TRUE)/1000000</f>
        <v>36.643659999999997</v>
      </c>
      <c r="K24" s="11">
        <v>25.79</v>
      </c>
      <c r="L24" s="89">
        <v>0.35709999999999997</v>
      </c>
      <c r="M24" s="25" t="s">
        <v>14022</v>
      </c>
      <c r="N24" s="53" t="s">
        <v>15267</v>
      </c>
      <c r="O24" s="53" t="s">
        <v>15268</v>
      </c>
      <c r="P24" s="130">
        <v>24.93</v>
      </c>
      <c r="Q24" s="53" t="s">
        <v>15269</v>
      </c>
      <c r="R24" s="53" t="s">
        <v>15270</v>
      </c>
      <c r="S24" s="126" t="s">
        <v>14848</v>
      </c>
      <c r="T24" s="11" t="s">
        <v>14612</v>
      </c>
      <c r="U24" s="11">
        <v>8.7799999999999994</v>
      </c>
      <c r="V24" s="65" cm="1">
        <f t="array" ref="V24">(H24-(_FV(D24,"52 week high",TRUE)))/(_FV(D24,"52 week high",TRUE))</f>
        <v>-0.11503416856492021</v>
      </c>
      <c r="W24" s="65" cm="1">
        <f t="array" ref="W24">(H24-(_FV(D24,"52 week low",TRUE)))/(_FV(D24,"52 week low",TRUE))</f>
        <v>1.1034109366540337</v>
      </c>
      <c r="Y24" s="30" t="str">
        <f t="shared" si="8"/>
        <v>Twitter</v>
      </c>
      <c r="Z24" s="30" t="str">
        <f t="shared" si="0"/>
        <v>Twitter</v>
      </c>
      <c r="AA24" s="29" t="str">
        <f>HYPERLINK(_xlfn.CONCAT("https://www.sec.gov/edgar/browse/?CIK=",(_xlfn.XLOOKUP(A24,CIK!$A$1:$A$99999,CIK!$B$1:$B$99999,,0))),"SEC")</f>
        <v>SEC</v>
      </c>
      <c r="AB24" s="30" t="str">
        <f t="shared" si="9"/>
        <v>BC</v>
      </c>
      <c r="AC24" s="29" t="str">
        <f t="shared" si="10"/>
        <v>News</v>
      </c>
      <c r="AD24" s="30" t="str">
        <f t="shared" si="11"/>
        <v>News</v>
      </c>
      <c r="AE24" s="29" t="str">
        <f t="shared" si="12"/>
        <v>News</v>
      </c>
      <c r="AF24" s="29" t="str">
        <f t="shared" si="13"/>
        <v>News</v>
      </c>
      <c r="AG24" s="29" t="str">
        <f t="shared" si="14"/>
        <v>News</v>
      </c>
      <c r="AH24" s="30" t="str">
        <f t="shared" si="1"/>
        <v>News</v>
      </c>
      <c r="AI24" s="30" t="str">
        <f t="shared" si="15"/>
        <v>OC</v>
      </c>
      <c r="AJ24" s="30" t="str">
        <f t="shared" si="16"/>
        <v>WW</v>
      </c>
      <c r="AK24" s="30" t="str">
        <f t="shared" si="17"/>
        <v>FIN</v>
      </c>
      <c r="AL24" s="30" t="str">
        <f t="shared" si="2"/>
        <v>OI</v>
      </c>
      <c r="AM24" s="30" t="str">
        <f t="shared" si="18"/>
        <v>IB</v>
      </c>
      <c r="AN24" s="30" t="str">
        <f t="shared" si="3"/>
        <v>SI</v>
      </c>
      <c r="AO24" s="30" t="str">
        <f t="shared" si="4"/>
        <v>SS</v>
      </c>
      <c r="AP24" s="45" t="str">
        <f t="shared" si="5"/>
        <v>ROIC</v>
      </c>
      <c r="AQ24" s="30" t="str">
        <f t="shared" si="6"/>
        <v>DR</v>
      </c>
      <c r="AR24" s="46" t="str">
        <f t="shared" si="7"/>
        <v>SOH</v>
      </c>
    </row>
    <row r="25" spans="1:44" x14ac:dyDescent="0.2">
      <c r="A25" s="10" t="s">
        <v>1148</v>
      </c>
      <c r="B25" s="10" t="s">
        <v>1149</v>
      </c>
      <c r="C25" s="12" t="s">
        <v>1150</v>
      </c>
      <c r="D25" s="10" t="e" vm="337">
        <v>#VALUE!</v>
      </c>
      <c r="E25" s="32" t="str">
        <f t="shared" si="19"/>
        <v>Link</v>
      </c>
      <c r="F25" s="12" t="s">
        <v>1151</v>
      </c>
      <c r="G25" s="28" cm="1">
        <f t="array" ref="G25">_FV(D25,"Market cap",TRUE)/1000000000</f>
        <v>0.84755599999999998</v>
      </c>
      <c r="H25" s="11" cm="1">
        <f t="array" ref="H25">_FV(D25,"Price")</f>
        <v>16.940000000000001</v>
      </c>
      <c r="I25" s="11" t="s">
        <v>47</v>
      </c>
      <c r="J25" s="35" cm="1">
        <f t="array" ref="J25">_FV(D25,"Shares outstanding",TRUE)/1000000</f>
        <v>46.53819</v>
      </c>
      <c r="M25" s="25" t="s">
        <v>14389</v>
      </c>
      <c r="N25" s="53" t="s">
        <v>15263</v>
      </c>
      <c r="O25" s="53" t="s">
        <v>15264</v>
      </c>
      <c r="P25" s="130">
        <v>4.99</v>
      </c>
      <c r="Q25" s="53" t="s">
        <v>15265</v>
      </c>
      <c r="R25" s="53" t="s">
        <v>15266</v>
      </c>
      <c r="S25" s="126" t="s">
        <v>14848</v>
      </c>
      <c r="V25" s="65" cm="1">
        <f t="array" ref="V25">(H25-(_FV(D25,"52 week high",TRUE)))/(_FV(D25,"52 week high",TRUE))</f>
        <v>-0.5061224489795918</v>
      </c>
      <c r="W25" s="65" cm="1">
        <f t="array" ref="W25">(H25-(_FV(D25,"52 week low",TRUE)))/(_FV(D25,"52 week low",TRUE))</f>
        <v>0.70594159113796595</v>
      </c>
      <c r="Y25" s="30" t="str">
        <f t="shared" si="8"/>
        <v>Twitter</v>
      </c>
      <c r="Z25" s="30" t="str">
        <f t="shared" si="0"/>
        <v>Twitter</v>
      </c>
      <c r="AA25" s="29" t="str">
        <f>HYPERLINK(_xlfn.CONCAT("https://www.sec.gov/edgar/browse/?CIK=",(_xlfn.XLOOKUP(A25,CIK!$A$1:$A$99999,CIK!$B$1:$B$99999,,0))),"SEC")</f>
        <v>SEC</v>
      </c>
      <c r="AB25" s="30" t="str">
        <f t="shared" si="9"/>
        <v>BC</v>
      </c>
      <c r="AC25" s="29" t="str">
        <f t="shared" si="10"/>
        <v>News</v>
      </c>
      <c r="AD25" s="30" t="str">
        <f t="shared" si="11"/>
        <v>News</v>
      </c>
      <c r="AE25" s="29" t="str">
        <f t="shared" si="12"/>
        <v>News</v>
      </c>
      <c r="AF25" s="29" t="str">
        <f t="shared" si="13"/>
        <v>News</v>
      </c>
      <c r="AG25" s="29" t="str">
        <f t="shared" si="14"/>
        <v>News</v>
      </c>
      <c r="AH25" s="30" t="str">
        <f t="shared" si="1"/>
        <v>News</v>
      </c>
      <c r="AI25" s="30" t="str">
        <f t="shared" si="15"/>
        <v>OC</v>
      </c>
      <c r="AJ25" s="30" t="str">
        <f t="shared" si="16"/>
        <v>WW</v>
      </c>
      <c r="AK25" s="30" t="str">
        <f t="shared" si="17"/>
        <v>FIN</v>
      </c>
      <c r="AL25" s="30" t="str">
        <f t="shared" si="2"/>
        <v>OI</v>
      </c>
      <c r="AM25" s="30" t="str">
        <f t="shared" si="18"/>
        <v>IB</v>
      </c>
      <c r="AN25" s="30" t="str">
        <f t="shared" si="3"/>
        <v>SI</v>
      </c>
      <c r="AO25" s="30" t="str">
        <f t="shared" si="4"/>
        <v>SS</v>
      </c>
      <c r="AP25" s="45" t="str">
        <f t="shared" si="5"/>
        <v>ROIC</v>
      </c>
      <c r="AQ25" s="30" t="str">
        <f t="shared" si="6"/>
        <v>DR</v>
      </c>
      <c r="AR25" s="46" t="str">
        <f t="shared" si="7"/>
        <v>SOH</v>
      </c>
    </row>
    <row r="26" spans="1:44" x14ac:dyDescent="0.2">
      <c r="A26" s="10" t="s">
        <v>1129</v>
      </c>
      <c r="B26" s="10" t="s">
        <v>1130</v>
      </c>
      <c r="C26" s="12" t="s">
        <v>1095</v>
      </c>
      <c r="D26" s="10" t="e" vm="338">
        <v>#VALUE!</v>
      </c>
      <c r="E26" s="32" t="str">
        <f t="shared" si="19"/>
        <v>Link</v>
      </c>
      <c r="F26" s="12" t="s">
        <v>1131</v>
      </c>
      <c r="G26" s="28" cm="1">
        <f t="array" ref="G26">_FV(D26,"Market cap",TRUE)/1000000000</f>
        <v>0.71883909999999995</v>
      </c>
      <c r="H26" s="11" cm="1">
        <f t="array" ref="H26">_FV(D26,"Price")</f>
        <v>5.85</v>
      </c>
      <c r="I26" s="11" t="s">
        <v>47</v>
      </c>
      <c r="J26" s="35" cm="1">
        <f t="array" ref="J26">_FV(D26,"Shares outstanding",TRUE)/1000000</f>
        <v>122.8785</v>
      </c>
      <c r="K26" s="11">
        <v>103.75</v>
      </c>
      <c r="L26" s="11" t="s">
        <v>59</v>
      </c>
      <c r="M26" s="25" t="s">
        <v>13864</v>
      </c>
      <c r="N26" s="53" t="s">
        <v>14869</v>
      </c>
      <c r="O26" s="53" t="s">
        <v>14869</v>
      </c>
      <c r="P26" s="130" t="s">
        <v>14848</v>
      </c>
      <c r="Q26" s="53" t="s">
        <v>14869</v>
      </c>
      <c r="R26" s="53" t="s">
        <v>15252</v>
      </c>
      <c r="S26" s="126" t="s">
        <v>15253</v>
      </c>
      <c r="T26" s="11" t="s">
        <v>14610</v>
      </c>
      <c r="U26" s="11">
        <v>7.55</v>
      </c>
      <c r="V26" s="65" cm="1">
        <f t="array" ref="V26">(H26-(_FV(D26,"52 week high",TRUE)))/(_FV(D26,"52 week high",TRUE))</f>
        <v>-0.74554153979991311</v>
      </c>
      <c r="W26" s="65" cm="1">
        <f t="array" ref="W26">(H26-(_FV(D26,"52 week low",TRUE)))/(_FV(D26,"52 week low",TRUE))</f>
        <v>0.43031784841075793</v>
      </c>
      <c r="Y26" s="30" t="str">
        <f t="shared" si="8"/>
        <v>Twitter</v>
      </c>
      <c r="Z26" s="30" t="str">
        <f t="shared" si="0"/>
        <v>Twitter</v>
      </c>
      <c r="AA26" s="29" t="str">
        <f>HYPERLINK(_xlfn.CONCAT("https://www.sec.gov/edgar/browse/?CIK=",(_xlfn.XLOOKUP(A26,CIK!$A$1:$A$99999,CIK!$B$1:$B$99999,,0))),"SEC")</f>
        <v>SEC</v>
      </c>
      <c r="AB26" s="30" t="str">
        <f t="shared" si="9"/>
        <v>BC</v>
      </c>
      <c r="AC26" s="29" t="str">
        <f t="shared" si="10"/>
        <v>News</v>
      </c>
      <c r="AD26" s="30" t="str">
        <f t="shared" si="11"/>
        <v>News</v>
      </c>
      <c r="AE26" s="29" t="str">
        <f t="shared" si="12"/>
        <v>News</v>
      </c>
      <c r="AF26" s="29" t="str">
        <f t="shared" si="13"/>
        <v>News</v>
      </c>
      <c r="AG26" s="29" t="str">
        <f t="shared" si="14"/>
        <v>News</v>
      </c>
      <c r="AH26" s="30" t="str">
        <f t="shared" si="1"/>
        <v>News</v>
      </c>
      <c r="AI26" s="30" t="str">
        <f t="shared" si="15"/>
        <v>OC</v>
      </c>
      <c r="AJ26" s="30" t="str">
        <f t="shared" si="16"/>
        <v>WW</v>
      </c>
      <c r="AK26" s="30" t="str">
        <f t="shared" si="17"/>
        <v>FIN</v>
      </c>
      <c r="AL26" s="30" t="str">
        <f t="shared" si="2"/>
        <v>OI</v>
      </c>
      <c r="AM26" s="30" t="str">
        <f t="shared" si="18"/>
        <v>IB</v>
      </c>
      <c r="AN26" s="30" t="str">
        <f t="shared" si="3"/>
        <v>SI</v>
      </c>
      <c r="AO26" s="30" t="str">
        <f t="shared" si="4"/>
        <v>SS</v>
      </c>
      <c r="AP26" s="45" t="str">
        <f t="shared" si="5"/>
        <v>ROIC</v>
      </c>
      <c r="AQ26" s="30" t="str">
        <f t="shared" si="6"/>
        <v>DR</v>
      </c>
      <c r="AR26" s="46" t="str">
        <f t="shared" si="7"/>
        <v>SOH</v>
      </c>
    </row>
    <row r="27" spans="1:44" x14ac:dyDescent="0.2">
      <c r="A27" s="10" t="s">
        <v>1159</v>
      </c>
      <c r="B27" s="10" t="s">
        <v>1160</v>
      </c>
      <c r="C27" s="12" t="s">
        <v>1103</v>
      </c>
      <c r="D27" s="10" t="e" vm="339">
        <v>#VALUE!</v>
      </c>
      <c r="E27" s="32" t="str">
        <f t="shared" si="19"/>
        <v>Link</v>
      </c>
      <c r="F27" s="12" t="s">
        <v>1161</v>
      </c>
      <c r="G27" s="28" cm="1">
        <f t="array" ref="G27">_FV(D27,"Market cap",TRUE)/1000000000</f>
        <v>0.72352119999999998</v>
      </c>
      <c r="H27" s="11" cm="1">
        <f t="array" ref="H27">_FV(D27,"Price")</f>
        <v>13.88</v>
      </c>
      <c r="I27" s="11" t="s">
        <v>47</v>
      </c>
      <c r="J27" s="35" cm="1">
        <f t="array" ref="J27">_FV(D27,"Shares outstanding",TRUE)/1000000</f>
        <v>52.126890000000003</v>
      </c>
      <c r="K27" s="11">
        <v>24.79</v>
      </c>
      <c r="L27" s="89">
        <v>8.6499999999999994E-2</v>
      </c>
      <c r="M27" s="25" t="s">
        <v>14218</v>
      </c>
      <c r="N27" s="53" t="s">
        <v>15271</v>
      </c>
      <c r="O27" s="53" t="s">
        <v>15272</v>
      </c>
      <c r="P27" s="130">
        <v>14.22</v>
      </c>
      <c r="Q27" s="53" t="s">
        <v>15273</v>
      </c>
      <c r="R27" s="53" t="s">
        <v>15274</v>
      </c>
      <c r="S27" s="126" t="s">
        <v>14848</v>
      </c>
      <c r="T27" s="11" t="s">
        <v>14613</v>
      </c>
      <c r="U27" s="11">
        <v>11.07</v>
      </c>
      <c r="V27" s="65" cm="1">
        <f t="array" ref="V27">(H27-(_FV(D27,"52 week high",TRUE)))/(_FV(D27,"52 week high",TRUE))</f>
        <v>-0.11196417146513116</v>
      </c>
      <c r="W27" s="65" cm="1">
        <f t="array" ref="W27">(H27-(_FV(D27,"52 week low",TRUE)))/(_FV(D27,"52 week low",TRUE))</f>
        <v>2.2279069767441864</v>
      </c>
      <c r="Y27" s="30" t="str">
        <f t="shared" si="8"/>
        <v>Twitter</v>
      </c>
      <c r="Z27" s="30" t="str">
        <f t="shared" si="0"/>
        <v>Twitter</v>
      </c>
      <c r="AA27" s="29" t="str">
        <f>HYPERLINK(_xlfn.CONCAT("https://www.sec.gov/edgar/browse/?CIK=",(_xlfn.XLOOKUP(A27,CIK!$A$1:$A$99999,CIK!$B$1:$B$99999,,0))),"SEC")</f>
        <v>SEC</v>
      </c>
      <c r="AB27" s="30" t="str">
        <f t="shared" si="9"/>
        <v>BC</v>
      </c>
      <c r="AC27" s="29" t="str">
        <f t="shared" si="10"/>
        <v>News</v>
      </c>
      <c r="AD27" s="30" t="str">
        <f t="shared" si="11"/>
        <v>News</v>
      </c>
      <c r="AE27" s="29" t="str">
        <f t="shared" si="12"/>
        <v>News</v>
      </c>
      <c r="AF27" s="29" t="str">
        <f t="shared" si="13"/>
        <v>News</v>
      </c>
      <c r="AG27" s="29" t="str">
        <f t="shared" si="14"/>
        <v>News</v>
      </c>
      <c r="AH27" s="30" t="str">
        <f t="shared" si="1"/>
        <v>News</v>
      </c>
      <c r="AI27" s="30" t="str">
        <f t="shared" si="15"/>
        <v>OC</v>
      </c>
      <c r="AJ27" s="30" t="str">
        <f t="shared" si="16"/>
        <v>WW</v>
      </c>
      <c r="AK27" s="30" t="str">
        <f t="shared" si="17"/>
        <v>FIN</v>
      </c>
      <c r="AL27" s="30" t="str">
        <f t="shared" si="2"/>
        <v>OI</v>
      </c>
      <c r="AM27" s="30" t="str">
        <f t="shared" si="18"/>
        <v>IB</v>
      </c>
      <c r="AN27" s="30" t="str">
        <f t="shared" si="3"/>
        <v>SI</v>
      </c>
      <c r="AO27" s="30" t="str">
        <f t="shared" si="4"/>
        <v>SS</v>
      </c>
      <c r="AP27" s="45" t="str">
        <f t="shared" si="5"/>
        <v>ROIC</v>
      </c>
      <c r="AQ27" s="30" t="str">
        <f t="shared" si="6"/>
        <v>DR</v>
      </c>
      <c r="AR27" s="46" t="str">
        <f t="shared" si="7"/>
        <v>SOH</v>
      </c>
    </row>
    <row r="28" spans="1:44" x14ac:dyDescent="0.2">
      <c r="A28" s="10" t="s">
        <v>1169</v>
      </c>
      <c r="B28" s="10" t="s">
        <v>1170</v>
      </c>
      <c r="C28" s="12" t="s">
        <v>1137</v>
      </c>
      <c r="D28" s="10" t="e" vm="340">
        <v>#VALUE!</v>
      </c>
      <c r="E28" s="32" t="str">
        <f t="shared" si="19"/>
        <v>Link</v>
      </c>
      <c r="F28" s="12" t="s">
        <v>1171</v>
      </c>
      <c r="G28" s="28" cm="1">
        <f t="array" ref="G28">_FV(D28,"Market cap",TRUE)/1000000000</f>
        <v>0.51412449999999998</v>
      </c>
      <c r="H28" s="11" cm="1">
        <f t="array" ref="H28">_FV(D28,"Price")</f>
        <v>6.2</v>
      </c>
      <c r="I28" s="11" t="s">
        <v>47</v>
      </c>
      <c r="J28" s="35" cm="1">
        <f t="array" ref="J28">_FV(D28,"Shares outstanding",TRUE)/1000000</f>
        <v>82.923299999999998</v>
      </c>
      <c r="K28" s="11">
        <v>75.86</v>
      </c>
      <c r="L28" s="89">
        <v>0.2974</v>
      </c>
      <c r="M28" s="25" t="s">
        <v>13929</v>
      </c>
      <c r="N28" s="53" t="s">
        <v>15283</v>
      </c>
      <c r="O28" s="53" t="s">
        <v>15284</v>
      </c>
      <c r="P28" s="130">
        <v>6.24</v>
      </c>
      <c r="Q28" s="53" t="s">
        <v>15285</v>
      </c>
      <c r="R28" s="53" t="s">
        <v>15286</v>
      </c>
      <c r="S28" s="126" t="s">
        <v>15287</v>
      </c>
      <c r="T28" s="11" t="s">
        <v>14616</v>
      </c>
      <c r="U28" s="11">
        <v>1.27</v>
      </c>
      <c r="V28" s="65" cm="1">
        <f t="array" ref="V28">(H28-(_FV(D28,"52 week high",TRUE)))/(_FV(D28,"52 week high",TRUE))</f>
        <v>-0.27738927738927738</v>
      </c>
      <c r="W28" s="65" cm="1">
        <f t="array" ref="W28">(H28-(_FV(D28,"52 week low",TRUE)))/(_FV(D28,"52 week low",TRUE))</f>
        <v>1.1640488656195462</v>
      </c>
      <c r="Y28" s="30" t="str">
        <f t="shared" si="8"/>
        <v>Twitter</v>
      </c>
      <c r="Z28" s="30" t="str">
        <f t="shared" si="0"/>
        <v>Twitter</v>
      </c>
      <c r="AA28" s="29" t="str">
        <f>HYPERLINK(_xlfn.CONCAT("https://www.sec.gov/edgar/browse/?CIK=",(_xlfn.XLOOKUP(A28,CIK!$A$1:$A$99999,CIK!$B$1:$B$99999,,0))),"SEC")</f>
        <v>SEC</v>
      </c>
      <c r="AB28" s="30" t="str">
        <f t="shared" si="9"/>
        <v>BC</v>
      </c>
      <c r="AC28" s="29" t="str">
        <f t="shared" si="10"/>
        <v>News</v>
      </c>
      <c r="AD28" s="30" t="str">
        <f t="shared" si="11"/>
        <v>News</v>
      </c>
      <c r="AE28" s="29" t="str">
        <f t="shared" si="12"/>
        <v>News</v>
      </c>
      <c r="AF28" s="29" t="str">
        <f t="shared" si="13"/>
        <v>News</v>
      </c>
      <c r="AG28" s="29" t="str">
        <f t="shared" si="14"/>
        <v>News</v>
      </c>
      <c r="AH28" s="30" t="str">
        <f t="shared" si="1"/>
        <v>News</v>
      </c>
      <c r="AI28" s="30" t="str">
        <f t="shared" si="15"/>
        <v>OC</v>
      </c>
      <c r="AJ28" s="30" t="str">
        <f t="shared" si="16"/>
        <v>WW</v>
      </c>
      <c r="AK28" s="30" t="str">
        <f t="shared" si="17"/>
        <v>FIN</v>
      </c>
      <c r="AL28" s="30" t="str">
        <f t="shared" si="2"/>
        <v>OI</v>
      </c>
      <c r="AM28" s="30" t="str">
        <f t="shared" si="18"/>
        <v>IB</v>
      </c>
      <c r="AN28" s="30" t="str">
        <f t="shared" si="3"/>
        <v>SI</v>
      </c>
      <c r="AO28" s="30" t="str">
        <f t="shared" si="4"/>
        <v>SS</v>
      </c>
      <c r="AP28" s="45" t="str">
        <f t="shared" si="5"/>
        <v>ROIC</v>
      </c>
      <c r="AQ28" s="30" t="str">
        <f t="shared" si="6"/>
        <v>DR</v>
      </c>
      <c r="AR28" s="46" t="str">
        <f t="shared" si="7"/>
        <v>SOH</v>
      </c>
    </row>
    <row r="29" spans="1:44" x14ac:dyDescent="0.2">
      <c r="A29" s="10" t="s">
        <v>1324</v>
      </c>
      <c r="B29" s="10" t="s">
        <v>1325</v>
      </c>
      <c r="C29" s="12" t="s">
        <v>1315</v>
      </c>
      <c r="D29" s="10" t="e" vm="341">
        <v>#VALUE!</v>
      </c>
      <c r="E29" s="32" t="s">
        <v>46</v>
      </c>
      <c r="F29" s="10" t="str" cm="1">
        <f t="array" ref="F29">_FV(D29,"Description")</f>
        <v>Editas Medicine, Inc. is a clinical-stage gene editing company. The Company is focused on developing transformative gene editing medicines to treat a range of serious diseases. It has developed a gene editing platform based on clustered, regularly interspaced short palindromic repeats (CRISPR) technology. CRISPR uses a protein-ribonucleic acid (RNA) complex composed of an enzyme, including either CRISPR associated protein 9 (Cas9) or CRISPR from Prevotella and Francisella 1 (Cpf1), bound to a guide RNA molecule designed to recognize a particular deoxyribonucleic acid (DNA) sequence. The Company is focused on both in vivo gene editing medicines, in which the medicine is injected or infused into the patient to edit the cells inside their body, and ex vivo gene-edited cell medicines, in which cells are edited with its technology. The Company's gene editing medicine programs include EDIT-101, EDIT-102, EDIT-103, EDIT-301 and EDIT-202.</v>
      </c>
      <c r="G29" s="28" cm="1">
        <f t="array" ref="G29">_FV(D29,"Market cap",TRUE)/1000000000</f>
        <v>0.55354179999999997</v>
      </c>
      <c r="H29" s="11" cm="1">
        <f t="array" ref="H29">_FV(D29,"Price")</f>
        <v>8.0500000000000007</v>
      </c>
      <c r="I29" s="11" t="s">
        <v>47</v>
      </c>
      <c r="J29" s="11" cm="1">
        <f t="array" ref="J29">_FV(D29,"Shares outstanding",TRUE)/1000000</f>
        <v>68.762960000000007</v>
      </c>
      <c r="K29" s="35">
        <v>67</v>
      </c>
      <c r="L29" s="89">
        <v>0.3453</v>
      </c>
      <c r="M29" s="25" t="s">
        <v>14126</v>
      </c>
      <c r="N29" s="53" t="s">
        <v>15259</v>
      </c>
      <c r="O29" s="53" t="s">
        <v>15260</v>
      </c>
      <c r="P29" s="130">
        <v>23.06</v>
      </c>
      <c r="Q29" s="53" t="s">
        <v>15261</v>
      </c>
      <c r="R29" s="53" t="s">
        <v>15262</v>
      </c>
      <c r="S29" s="126" t="s">
        <v>14848</v>
      </c>
      <c r="T29" s="11" t="s">
        <v>13877</v>
      </c>
      <c r="U29" s="11">
        <v>10.09</v>
      </c>
      <c r="V29" s="65" cm="1">
        <f t="array" ref="V29">(H29-(_FV(D29,"52 week high",TRUE)))/(_FV(D29,"52 week high",TRUE))</f>
        <v>-0.62722852512155591</v>
      </c>
      <c r="W29" s="65" cm="1">
        <f t="array" ref="W29">(H29-(_FV(D29,"52 week low",TRUE)))/(_FV(D29,"52 week low",TRUE))</f>
        <v>4.4776119402985155E-2</v>
      </c>
      <c r="Y29" s="30" t="str">
        <f t="shared" si="8"/>
        <v>Twitter</v>
      </c>
      <c r="Z29" s="30" t="str">
        <f t="shared" si="0"/>
        <v>Twitter</v>
      </c>
      <c r="AA29" s="29" t="str">
        <f>HYPERLINK(_xlfn.CONCAT("https://www.sec.gov/edgar/browse/?CIK=",(_xlfn.XLOOKUP(A29,CIK!$A$1:$A$99999,CIK!$B$1:$B$99999,,0))),"SEC")</f>
        <v>SEC</v>
      </c>
      <c r="AB29" s="30" t="str">
        <f t="shared" si="9"/>
        <v>BC</v>
      </c>
      <c r="AC29" s="29" t="str">
        <f t="shared" si="10"/>
        <v>News</v>
      </c>
      <c r="AD29" s="30" t="str">
        <f t="shared" si="11"/>
        <v>News</v>
      </c>
      <c r="AE29" s="29" t="str">
        <f t="shared" si="12"/>
        <v>News</v>
      </c>
      <c r="AF29" s="29" t="str">
        <f t="shared" si="13"/>
        <v>News</v>
      </c>
      <c r="AG29" s="29" t="str">
        <f t="shared" si="14"/>
        <v>News</v>
      </c>
      <c r="AH29" s="30" t="str">
        <f t="shared" si="1"/>
        <v>News</v>
      </c>
      <c r="AI29" s="30" t="str">
        <f t="shared" si="15"/>
        <v>OC</v>
      </c>
      <c r="AJ29" s="30" t="str">
        <f t="shared" si="16"/>
        <v>WW</v>
      </c>
      <c r="AK29" s="30" t="str">
        <f t="shared" si="17"/>
        <v>FIN</v>
      </c>
      <c r="AL29" s="30" t="str">
        <f t="shared" si="2"/>
        <v>OI</v>
      </c>
      <c r="AM29" s="30" t="str">
        <f t="shared" si="18"/>
        <v>IB</v>
      </c>
      <c r="AN29" s="30" t="str">
        <f t="shared" si="3"/>
        <v>SI</v>
      </c>
      <c r="AO29" s="30" t="str">
        <f t="shared" si="4"/>
        <v>SS</v>
      </c>
      <c r="AP29" s="45" t="str">
        <f t="shared" si="5"/>
        <v>ROIC</v>
      </c>
      <c r="AQ29" s="30" t="str">
        <f t="shared" si="6"/>
        <v>DR</v>
      </c>
      <c r="AR29" s="46" t="str">
        <f t="shared" si="7"/>
        <v>SOH</v>
      </c>
    </row>
    <row r="30" spans="1:44" x14ac:dyDescent="0.2">
      <c r="A30" s="10" t="s">
        <v>1156</v>
      </c>
      <c r="B30" s="10" t="s">
        <v>1157</v>
      </c>
      <c r="C30" s="12" t="s">
        <v>1103</v>
      </c>
      <c r="D30" s="10" t="e" vm="342">
        <v>#VALUE!</v>
      </c>
      <c r="E30" s="32" t="str">
        <f t="shared" ref="E30:E62" si="20">HYPERLINK(_xlfn.CONCAT("https://duckduckgo.com/?q=%5c",LEFT(B30,FIND(" ",B30)-1)," pipeline"),"Link")</f>
        <v>Link</v>
      </c>
      <c r="F30" s="12" t="s">
        <v>1158</v>
      </c>
      <c r="G30" s="28" cm="1">
        <f t="array" ref="G30">_FV(D30,"Market cap",TRUE)/1000000000</f>
        <v>0.68649930000000003</v>
      </c>
      <c r="H30" s="11" cm="1">
        <f t="array" ref="H30">_FV(D30,"Price")</f>
        <v>10.86</v>
      </c>
      <c r="I30" s="11" t="s">
        <v>47</v>
      </c>
      <c r="J30" s="35" cm="1">
        <f t="array" ref="J30">_FV(D30,"Shares outstanding",TRUE)/1000000</f>
        <v>63.213560000000001</v>
      </c>
      <c r="K30" s="11">
        <v>26.8</v>
      </c>
      <c r="L30" s="89">
        <v>6.7100000000000007E-2</v>
      </c>
      <c r="M30" s="25" t="s">
        <v>14279</v>
      </c>
      <c r="N30" s="53" t="s">
        <v>15275</v>
      </c>
      <c r="O30" s="53" t="s">
        <v>15276</v>
      </c>
      <c r="P30" s="130">
        <v>88.05</v>
      </c>
      <c r="Q30" s="53" t="s">
        <v>15277</v>
      </c>
      <c r="R30" s="53" t="s">
        <v>15278</v>
      </c>
      <c r="S30" s="126" t="s">
        <v>14848</v>
      </c>
      <c r="T30" s="11" t="s">
        <v>13892</v>
      </c>
      <c r="U30" s="11">
        <v>27.82</v>
      </c>
      <c r="V30" s="65" cm="1">
        <f t="array" ref="V30">(H30-(_FV(D30,"52 week high",TRUE)))/(_FV(D30,"52 week high",TRUE))</f>
        <v>-0.28599605522682453</v>
      </c>
      <c r="W30" s="65" cm="1">
        <f t="array" ref="W30">(H30-(_FV(D30,"52 week low",TRUE)))/(_FV(D30,"52 week low",TRUE))</f>
        <v>1.0092506938020349</v>
      </c>
      <c r="Y30" s="30" t="str">
        <f t="shared" si="8"/>
        <v>Twitter</v>
      </c>
      <c r="Z30" s="30" t="str">
        <f t="shared" si="0"/>
        <v>Twitter</v>
      </c>
      <c r="AA30" s="29" t="str">
        <f>HYPERLINK(_xlfn.CONCAT("https://www.sec.gov/edgar/browse/?CIK=",(_xlfn.XLOOKUP(A30,CIK!$A$1:$A$99999,CIK!$B$1:$B$99999,,0))),"SEC")</f>
        <v>SEC</v>
      </c>
      <c r="AB30" s="30" t="str">
        <f t="shared" si="9"/>
        <v>BC</v>
      </c>
      <c r="AC30" s="29" t="str">
        <f t="shared" si="10"/>
        <v>News</v>
      </c>
      <c r="AD30" s="30" t="str">
        <f t="shared" si="11"/>
        <v>News</v>
      </c>
      <c r="AE30" s="29" t="str">
        <f t="shared" si="12"/>
        <v>News</v>
      </c>
      <c r="AF30" s="29" t="str">
        <f t="shared" si="13"/>
        <v>News</v>
      </c>
      <c r="AG30" s="29" t="str">
        <f t="shared" si="14"/>
        <v>News</v>
      </c>
      <c r="AH30" s="30" t="str">
        <f t="shared" si="1"/>
        <v>News</v>
      </c>
      <c r="AI30" s="30" t="str">
        <f t="shared" si="15"/>
        <v>OC</v>
      </c>
      <c r="AJ30" s="30" t="str">
        <f t="shared" si="16"/>
        <v>WW</v>
      </c>
      <c r="AK30" s="30" t="str">
        <f t="shared" si="17"/>
        <v>FIN</v>
      </c>
      <c r="AL30" s="30" t="str">
        <f t="shared" si="2"/>
        <v>OI</v>
      </c>
      <c r="AM30" s="30" t="str">
        <f t="shared" si="18"/>
        <v>IB</v>
      </c>
      <c r="AN30" s="30" t="str">
        <f t="shared" si="3"/>
        <v>SI</v>
      </c>
      <c r="AO30" s="30" t="str">
        <f t="shared" si="4"/>
        <v>SS</v>
      </c>
      <c r="AP30" s="45" t="str">
        <f t="shared" si="5"/>
        <v>ROIC</v>
      </c>
      <c r="AQ30" s="30" t="str">
        <f t="shared" si="6"/>
        <v>DR</v>
      </c>
      <c r="AR30" s="46" t="str">
        <f t="shared" si="7"/>
        <v>SOH</v>
      </c>
    </row>
    <row r="31" spans="1:44" x14ac:dyDescent="0.2">
      <c r="A31" s="10" t="s">
        <v>1152</v>
      </c>
      <c r="B31" s="10" t="s">
        <v>1153</v>
      </c>
      <c r="C31" s="12" t="s">
        <v>1154</v>
      </c>
      <c r="D31" s="10" t="e" vm="343">
        <v>#VALUE!</v>
      </c>
      <c r="E31" s="32" t="str">
        <f t="shared" si="20"/>
        <v>Link</v>
      </c>
      <c r="F31" s="12" t="s">
        <v>1155</v>
      </c>
      <c r="G31" s="28" cm="1">
        <f t="array" ref="G31">_FV(D31,"Market cap",TRUE)/1000000000</f>
        <v>0.56799580000000005</v>
      </c>
      <c r="H31" s="11" cm="1">
        <f t="array" ref="H31">_FV(D31,"Price")</f>
        <v>13.2</v>
      </c>
      <c r="I31" s="11" t="s">
        <v>47</v>
      </c>
      <c r="J31" s="35" cm="1">
        <f t="array" ref="J31">_FV(D31,"Shares outstanding",TRUE)/1000000</f>
        <v>89.784719999999993</v>
      </c>
      <c r="K31" s="11">
        <v>8.4600000000000009</v>
      </c>
      <c r="L31" s="11" t="s">
        <v>59</v>
      </c>
      <c r="M31" s="25" t="e">
        <v>#N/A</v>
      </c>
      <c r="N31" s="53" t="e">
        <v>#N/A</v>
      </c>
      <c r="O31" s="53" t="e">
        <v>#N/A</v>
      </c>
      <c r="P31" s="130" t="e">
        <v>#N/A</v>
      </c>
      <c r="Q31" s="53" t="e">
        <v>#N/A</v>
      </c>
      <c r="R31" s="53" t="e">
        <v>#N/A</v>
      </c>
      <c r="S31" s="126" t="e">
        <v>#N/A</v>
      </c>
      <c r="T31" s="11" t="s">
        <v>14614</v>
      </c>
      <c r="U31" s="11">
        <v>4.38</v>
      </c>
      <c r="V31" s="65" cm="1">
        <f t="array" ref="V31">(H31-(_FV(D31,"52 week high",TRUE)))/(_FV(D31,"52 week high",TRUE))</f>
        <v>-0.43176926388291009</v>
      </c>
      <c r="W31" s="65" cm="1">
        <f t="array" ref="W31">(H31-(_FV(D31,"52 week low",TRUE)))/(_FV(D31,"52 week low",TRUE))</f>
        <v>0.69230769230769229</v>
      </c>
      <c r="Y31" s="30" t="str">
        <f t="shared" si="8"/>
        <v>Twitter</v>
      </c>
      <c r="Z31" s="30" t="str">
        <f t="shared" si="0"/>
        <v>Twitter</v>
      </c>
      <c r="AA31" s="29" t="str">
        <f>HYPERLINK(_xlfn.CONCAT("https://www.sec.gov/edgar/browse/?CIK=",(_xlfn.XLOOKUP(A31,CIK!$A$1:$A$99999,CIK!$B$1:$B$99999,,0))),"SEC")</f>
        <v>SEC</v>
      </c>
      <c r="AB31" s="30" t="str">
        <f t="shared" si="9"/>
        <v>BC</v>
      </c>
      <c r="AC31" s="29" t="str">
        <f t="shared" si="10"/>
        <v>News</v>
      </c>
      <c r="AD31" s="30" t="str">
        <f t="shared" si="11"/>
        <v>News</v>
      </c>
      <c r="AE31" s="29" t="str">
        <f t="shared" si="12"/>
        <v>News</v>
      </c>
      <c r="AF31" s="29" t="str">
        <f t="shared" si="13"/>
        <v>News</v>
      </c>
      <c r="AG31" s="29" t="str">
        <f t="shared" si="14"/>
        <v>News</v>
      </c>
      <c r="AH31" s="30" t="str">
        <f t="shared" si="1"/>
        <v>News</v>
      </c>
      <c r="AI31" s="30" t="str">
        <f t="shared" si="15"/>
        <v>OC</v>
      </c>
      <c r="AJ31" s="30" t="str">
        <f t="shared" si="16"/>
        <v>WW</v>
      </c>
      <c r="AK31" s="30" t="str">
        <f t="shared" si="17"/>
        <v>FIN</v>
      </c>
      <c r="AL31" s="30" t="str">
        <f t="shared" si="2"/>
        <v>OI</v>
      </c>
      <c r="AM31" s="30" t="str">
        <f t="shared" si="18"/>
        <v>IB</v>
      </c>
      <c r="AN31" s="30" t="str">
        <f t="shared" si="3"/>
        <v>SI</v>
      </c>
      <c r="AO31" s="30" t="str">
        <f t="shared" si="4"/>
        <v>SS</v>
      </c>
      <c r="AP31" s="45" t="str">
        <f t="shared" si="5"/>
        <v>ROIC</v>
      </c>
      <c r="AQ31" s="30" t="str">
        <f t="shared" si="6"/>
        <v>DR</v>
      </c>
      <c r="AR31" s="46" t="str">
        <f t="shared" si="7"/>
        <v>SOH</v>
      </c>
    </row>
    <row r="32" spans="1:44" x14ac:dyDescent="0.2">
      <c r="A32" s="10" t="s">
        <v>1139</v>
      </c>
      <c r="B32" s="10" t="s">
        <v>1140</v>
      </c>
      <c r="C32" s="12" t="s">
        <v>1103</v>
      </c>
      <c r="D32" s="10" t="e" vm="344">
        <v>#VALUE!</v>
      </c>
      <c r="E32" s="32" t="str">
        <f t="shared" si="20"/>
        <v>Link</v>
      </c>
      <c r="F32" s="12" t="s">
        <v>1141</v>
      </c>
      <c r="G32" s="28" cm="1">
        <f t="array" ref="G32">_FV(D32,"Market cap",TRUE)/1000000000</f>
        <v>0.49871779999999999</v>
      </c>
      <c r="H32" s="11" cm="1">
        <f t="array" ref="H32">_FV(D32,"Price")</f>
        <v>8.92</v>
      </c>
      <c r="I32" s="11" t="s">
        <v>47</v>
      </c>
      <c r="J32" s="35" cm="1">
        <f t="array" ref="J32">_FV(D32,"Shares outstanding",TRUE)/1000000</f>
        <v>55.910069999999997</v>
      </c>
      <c r="K32" s="11">
        <v>17.84</v>
      </c>
      <c r="L32" s="89">
        <v>0.17430000000000001</v>
      </c>
      <c r="M32" s="25" t="s">
        <v>14278</v>
      </c>
      <c r="N32" s="53" t="s">
        <v>15239</v>
      </c>
      <c r="O32" s="53" t="s">
        <v>15240</v>
      </c>
      <c r="P32" s="130">
        <v>71.13</v>
      </c>
      <c r="Q32" s="53" t="s">
        <v>15241</v>
      </c>
      <c r="R32" s="53" t="s">
        <v>15242</v>
      </c>
      <c r="S32" s="126" t="s">
        <v>14848</v>
      </c>
      <c r="T32" s="11" t="s">
        <v>2278</v>
      </c>
      <c r="U32" s="11">
        <v>33.47</v>
      </c>
      <c r="V32" s="65" cm="1">
        <f t="array" ref="V32">(H32-(_FV(D32,"52 week high",TRUE)))/(_FV(D32,"52 week high",TRUE))</f>
        <v>-0.66083650190114074</v>
      </c>
      <c r="W32" s="65" cm="1">
        <f t="array" ref="W32">(H32-(_FV(D32,"52 week low",TRUE)))/(_FV(D32,"52 week low",TRUE))</f>
        <v>0.28483975513143683</v>
      </c>
      <c r="Y32" s="30" t="str">
        <f t="shared" si="8"/>
        <v>Twitter</v>
      </c>
      <c r="Z32" s="30" t="str">
        <f t="shared" si="0"/>
        <v>Twitter</v>
      </c>
      <c r="AA32" s="29" t="str">
        <f>HYPERLINK(_xlfn.CONCAT("https://www.sec.gov/edgar/browse/?CIK=",(_xlfn.XLOOKUP(A32,CIK!$A$1:$A$99999,CIK!$B$1:$B$99999,,0))),"SEC")</f>
        <v>SEC</v>
      </c>
      <c r="AB32" s="30" t="str">
        <f t="shared" si="9"/>
        <v>BC</v>
      </c>
      <c r="AC32" s="29" t="str">
        <f t="shared" si="10"/>
        <v>News</v>
      </c>
      <c r="AD32" s="30" t="str">
        <f t="shared" si="11"/>
        <v>News</v>
      </c>
      <c r="AE32" s="29" t="str">
        <f t="shared" si="12"/>
        <v>News</v>
      </c>
      <c r="AF32" s="29" t="str">
        <f t="shared" si="13"/>
        <v>News</v>
      </c>
      <c r="AG32" s="29" t="str">
        <f t="shared" si="14"/>
        <v>News</v>
      </c>
      <c r="AH32" s="30" t="str">
        <f t="shared" si="1"/>
        <v>News</v>
      </c>
      <c r="AI32" s="30" t="str">
        <f t="shared" si="15"/>
        <v>OC</v>
      </c>
      <c r="AJ32" s="30" t="str">
        <f t="shared" si="16"/>
        <v>WW</v>
      </c>
      <c r="AK32" s="30" t="str">
        <f t="shared" si="17"/>
        <v>FIN</v>
      </c>
      <c r="AL32" s="30" t="str">
        <f t="shared" si="2"/>
        <v>OI</v>
      </c>
      <c r="AM32" s="30" t="str">
        <f t="shared" si="18"/>
        <v>IB</v>
      </c>
      <c r="AN32" s="30" t="str">
        <f t="shared" si="3"/>
        <v>SI</v>
      </c>
      <c r="AO32" s="30" t="str">
        <f t="shared" si="4"/>
        <v>SS</v>
      </c>
      <c r="AP32" s="45" t="str">
        <f t="shared" si="5"/>
        <v>ROIC</v>
      </c>
      <c r="AQ32" s="30" t="str">
        <f t="shared" si="6"/>
        <v>DR</v>
      </c>
      <c r="AR32" s="46" t="str">
        <f t="shared" si="7"/>
        <v>SOH</v>
      </c>
    </row>
    <row r="33" spans="1:44" x14ac:dyDescent="0.2">
      <c r="A33" s="10" t="s">
        <v>1182</v>
      </c>
      <c r="B33" s="10" t="s">
        <v>1183</v>
      </c>
      <c r="C33" s="12" t="s">
        <v>1089</v>
      </c>
      <c r="D33" s="10" t="e" vm="345">
        <v>#VALUE!</v>
      </c>
      <c r="E33" s="32" t="str">
        <f t="shared" si="20"/>
        <v>Link</v>
      </c>
      <c r="F33" s="12" t="s">
        <v>1184</v>
      </c>
      <c r="G33" s="28" cm="1">
        <f t="array" ref="G33">_FV(D33,"Market cap",TRUE)/1000000000</f>
        <v>0.48119770000000001</v>
      </c>
      <c r="H33" s="11" cm="1">
        <f t="array" ref="H33">_FV(D33,"Price")</f>
        <v>7.67</v>
      </c>
      <c r="I33" s="11" t="s">
        <v>47</v>
      </c>
      <c r="J33" s="35" cm="1">
        <f t="array" ref="J33">_FV(D33,"Shares outstanding",TRUE)/1000000</f>
        <v>62.737639999999999</v>
      </c>
      <c r="K33" s="11">
        <v>24.06</v>
      </c>
      <c r="L33" s="89">
        <v>4.0000000000000002E-4</v>
      </c>
      <c r="M33" s="25" t="s">
        <v>14280</v>
      </c>
      <c r="N33" s="53" t="s">
        <v>14869</v>
      </c>
      <c r="O33" s="53" t="s">
        <v>15310</v>
      </c>
      <c r="P33" s="130" t="s">
        <v>14848</v>
      </c>
      <c r="Q33" s="53" t="s">
        <v>15311</v>
      </c>
      <c r="R33" s="53" t="s">
        <v>15312</v>
      </c>
      <c r="S33" s="126" t="s">
        <v>15313</v>
      </c>
      <c r="T33" s="11" t="s">
        <v>14622</v>
      </c>
      <c r="U33" s="11">
        <v>4.6900000000000004</v>
      </c>
      <c r="V33" s="65" cm="1">
        <f t="array" ref="V33">(H33-(_FV(D33,"52 week high",TRUE)))/(_FV(D33,"52 week high",TRUE))</f>
        <v>-0.18835978835978831</v>
      </c>
      <c r="W33" s="65" cm="1">
        <f t="array" ref="W33">(H33-(_FV(D33,"52 week low",TRUE)))/(_FV(D33,"52 week low",TRUE))</f>
        <v>1.0131233595800524</v>
      </c>
      <c r="Y33" s="30" t="str">
        <f t="shared" si="8"/>
        <v>Twitter</v>
      </c>
      <c r="Z33" s="30" t="str">
        <f t="shared" si="0"/>
        <v>Twitter</v>
      </c>
      <c r="AA33" s="29" t="str">
        <f>HYPERLINK(_xlfn.CONCAT("https://www.sec.gov/edgar/browse/?CIK=",(_xlfn.XLOOKUP(A33,CIK!$A$1:$A$99999,CIK!$B$1:$B$99999,,0))),"SEC")</f>
        <v>SEC</v>
      </c>
      <c r="AB33" s="30" t="str">
        <f t="shared" si="9"/>
        <v>BC</v>
      </c>
      <c r="AC33" s="29" t="str">
        <f t="shared" si="10"/>
        <v>News</v>
      </c>
      <c r="AD33" s="30" t="str">
        <f t="shared" si="11"/>
        <v>News</v>
      </c>
      <c r="AE33" s="29" t="str">
        <f t="shared" si="12"/>
        <v>News</v>
      </c>
      <c r="AF33" s="29" t="str">
        <f t="shared" si="13"/>
        <v>News</v>
      </c>
      <c r="AG33" s="29" t="str">
        <f t="shared" si="14"/>
        <v>News</v>
      </c>
      <c r="AH33" s="30" t="str">
        <f t="shared" si="1"/>
        <v>News</v>
      </c>
      <c r="AI33" s="30" t="str">
        <f t="shared" si="15"/>
        <v>OC</v>
      </c>
      <c r="AJ33" s="30" t="str">
        <f t="shared" si="16"/>
        <v>WW</v>
      </c>
      <c r="AK33" s="30" t="str">
        <f t="shared" si="17"/>
        <v>FIN</v>
      </c>
      <c r="AL33" s="30" t="str">
        <f t="shared" si="2"/>
        <v>OI</v>
      </c>
      <c r="AM33" s="30" t="str">
        <f t="shared" si="18"/>
        <v>IB</v>
      </c>
      <c r="AN33" s="30" t="str">
        <f t="shared" si="3"/>
        <v>SI</v>
      </c>
      <c r="AO33" s="30" t="str">
        <f t="shared" si="4"/>
        <v>SS</v>
      </c>
      <c r="AP33" s="45" t="str">
        <f t="shared" si="5"/>
        <v>ROIC</v>
      </c>
      <c r="AQ33" s="30" t="str">
        <f t="shared" si="6"/>
        <v>DR</v>
      </c>
      <c r="AR33" s="46" t="str">
        <f t="shared" si="7"/>
        <v>SOH</v>
      </c>
    </row>
    <row r="34" spans="1:44" x14ac:dyDescent="0.2">
      <c r="A34" s="10" t="s">
        <v>1162</v>
      </c>
      <c r="B34" s="10" t="s">
        <v>1163</v>
      </c>
      <c r="C34" s="12" t="s">
        <v>1103</v>
      </c>
      <c r="D34" s="10" t="e" vm="346">
        <v>#VALUE!</v>
      </c>
      <c r="E34" s="32" t="str">
        <f t="shared" si="20"/>
        <v>Link</v>
      </c>
      <c r="F34" s="12" t="s">
        <v>1164</v>
      </c>
      <c r="G34" s="28" cm="1">
        <f t="array" ref="G34">_FV(D34,"Market cap",TRUE)/1000000000</f>
        <v>0.59826210000000002</v>
      </c>
      <c r="H34" s="11" cm="1">
        <f t="array" ref="H34">_FV(D34,"Price")</f>
        <v>11.58</v>
      </c>
      <c r="I34" s="11" t="s">
        <v>47</v>
      </c>
      <c r="J34" s="35" cm="1">
        <f t="array" ref="J34">_FV(D34,"Shares outstanding",TRUE)/1000000</f>
        <v>51.66339</v>
      </c>
      <c r="K34" s="11">
        <v>30.68</v>
      </c>
      <c r="L34" s="89">
        <v>7.0800000000000002E-2</v>
      </c>
      <c r="M34" s="25" t="s">
        <v>14097</v>
      </c>
      <c r="N34" s="53" t="s">
        <v>15279</v>
      </c>
      <c r="O34" s="53" t="s">
        <v>15280</v>
      </c>
      <c r="P34" s="130">
        <v>35.76</v>
      </c>
      <c r="Q34" s="53" t="s">
        <v>15281</v>
      </c>
      <c r="R34" s="53" t="s">
        <v>15282</v>
      </c>
      <c r="S34" s="126" t="s">
        <v>14848</v>
      </c>
      <c r="T34" s="11" t="s">
        <v>14615</v>
      </c>
      <c r="U34" s="11">
        <v>10.6</v>
      </c>
      <c r="V34" s="65" cm="1">
        <f t="array" ref="V34">(H34-(_FV(D34,"52 week high",TRUE)))/(_FV(D34,"52 week high",TRUE))</f>
        <v>-0.45299952763344359</v>
      </c>
      <c r="W34" s="65" cm="1">
        <f t="array" ref="W34">(H34-(_FV(D34,"52 week low",TRUE)))/(_FV(D34,"52 week low",TRUE))</f>
        <v>1.6774566473988439</v>
      </c>
      <c r="Y34" s="30" t="str">
        <f t="shared" si="8"/>
        <v>Twitter</v>
      </c>
      <c r="Z34" s="30" t="str">
        <f t="shared" si="0"/>
        <v>Twitter</v>
      </c>
      <c r="AA34" s="29" t="str">
        <f>HYPERLINK(_xlfn.CONCAT("https://www.sec.gov/edgar/browse/?CIK=",(_xlfn.XLOOKUP(A34,CIK!$A$1:$A$99999,CIK!$B$1:$B$99999,,0))),"SEC")</f>
        <v>SEC</v>
      </c>
      <c r="AB34" s="30" t="str">
        <f t="shared" si="9"/>
        <v>BC</v>
      </c>
      <c r="AC34" s="29" t="str">
        <f t="shared" si="10"/>
        <v>News</v>
      </c>
      <c r="AD34" s="30" t="str">
        <f t="shared" si="11"/>
        <v>News</v>
      </c>
      <c r="AE34" s="29" t="str">
        <f t="shared" si="12"/>
        <v>News</v>
      </c>
      <c r="AF34" s="29" t="str">
        <f t="shared" si="13"/>
        <v>News</v>
      </c>
      <c r="AG34" s="29" t="str">
        <f t="shared" si="14"/>
        <v>News</v>
      </c>
      <c r="AH34" s="30" t="str">
        <f t="shared" si="1"/>
        <v>News</v>
      </c>
      <c r="AI34" s="30" t="str">
        <f t="shared" si="15"/>
        <v>OC</v>
      </c>
      <c r="AJ34" s="30" t="str">
        <f t="shared" si="16"/>
        <v>WW</v>
      </c>
      <c r="AK34" s="30" t="str">
        <f t="shared" si="17"/>
        <v>FIN</v>
      </c>
      <c r="AL34" s="30" t="str">
        <f t="shared" si="2"/>
        <v>OI</v>
      </c>
      <c r="AM34" s="30" t="str">
        <f t="shared" si="18"/>
        <v>IB</v>
      </c>
      <c r="AN34" s="30" t="str">
        <f t="shared" si="3"/>
        <v>SI</v>
      </c>
      <c r="AO34" s="30" t="str">
        <f t="shared" si="4"/>
        <v>SS</v>
      </c>
      <c r="AP34" s="45" t="str">
        <f t="shared" si="5"/>
        <v>ROIC</v>
      </c>
      <c r="AQ34" s="30" t="str">
        <f t="shared" si="6"/>
        <v>DR</v>
      </c>
      <c r="AR34" s="46" t="str">
        <f t="shared" si="7"/>
        <v>SOH</v>
      </c>
    </row>
    <row r="35" spans="1:44" x14ac:dyDescent="0.2">
      <c r="A35" s="10" t="s">
        <v>1172</v>
      </c>
      <c r="B35" s="10" t="s">
        <v>1173</v>
      </c>
      <c r="C35" s="12" t="s">
        <v>1103</v>
      </c>
      <c r="D35" s="10" t="e" vm="347">
        <v>#VALUE!</v>
      </c>
      <c r="E35" s="32" t="str">
        <f t="shared" si="20"/>
        <v>Link</v>
      </c>
      <c r="F35" s="12" t="s">
        <v>1174</v>
      </c>
      <c r="G35" s="28" cm="1">
        <f t="array" ref="G35">_FV(D35,"Market cap",TRUE)/1000000000</f>
        <v>0.41990040000000001</v>
      </c>
      <c r="H35" s="11" cm="1">
        <f t="array" ref="H35">_FV(D35,"Price")</f>
        <v>13.37</v>
      </c>
      <c r="I35" s="11" t="s">
        <v>47</v>
      </c>
      <c r="J35" s="35" cm="1">
        <f t="array" ref="J35">_FV(D35,"Shares outstanding",TRUE)/1000000</f>
        <v>31.406169999999999</v>
      </c>
      <c r="K35" s="11">
        <v>10.73</v>
      </c>
      <c r="L35" s="89">
        <v>6.5100000000000005E-2</v>
      </c>
      <c r="M35" s="25" t="s">
        <v>14334</v>
      </c>
      <c r="N35" s="53" t="s">
        <v>15293</v>
      </c>
      <c r="O35" s="53" t="s">
        <v>15294</v>
      </c>
      <c r="P35" s="130">
        <v>44.82</v>
      </c>
      <c r="Q35" s="53" t="s">
        <v>15295</v>
      </c>
      <c r="R35" s="53" t="s">
        <v>15296</v>
      </c>
      <c r="S35" s="126" t="s">
        <v>15297</v>
      </c>
      <c r="T35" s="11" t="s">
        <v>14618</v>
      </c>
      <c r="U35" s="11">
        <v>10.89</v>
      </c>
      <c r="V35" s="65" cm="1">
        <f t="array" ref="V35">(H35-(_FV(D35,"52 week high",TRUE)))/(_FV(D35,"52 week high",TRUE))</f>
        <v>-0.45159967186218214</v>
      </c>
      <c r="W35" s="65" cm="1">
        <f t="array" ref="W35">(H35-(_FV(D35,"52 week low",TRUE)))/(_FV(D35,"52 week low",TRUE))</f>
        <v>1.611328125</v>
      </c>
      <c r="Y35" s="30" t="str">
        <f t="shared" si="8"/>
        <v>Twitter</v>
      </c>
      <c r="Z35" s="30" t="str">
        <f t="shared" si="0"/>
        <v>Twitter</v>
      </c>
      <c r="AA35" s="29" t="str">
        <f>HYPERLINK(_xlfn.CONCAT("https://www.sec.gov/edgar/browse/?CIK=",(_xlfn.XLOOKUP(A35,CIK!$A$1:$A$99999,CIK!$B$1:$B$99999,,0))),"SEC")</f>
        <v>SEC</v>
      </c>
      <c r="AB35" s="30" t="str">
        <f t="shared" si="9"/>
        <v>BC</v>
      </c>
      <c r="AC35" s="29" t="str">
        <f t="shared" si="10"/>
        <v>News</v>
      </c>
      <c r="AD35" s="30" t="str">
        <f t="shared" si="11"/>
        <v>News</v>
      </c>
      <c r="AE35" s="29" t="str">
        <f t="shared" si="12"/>
        <v>News</v>
      </c>
      <c r="AF35" s="29" t="str">
        <f t="shared" si="13"/>
        <v>News</v>
      </c>
      <c r="AG35" s="29" t="str">
        <f t="shared" si="14"/>
        <v>News</v>
      </c>
      <c r="AH35" s="30" t="str">
        <f t="shared" si="1"/>
        <v>News</v>
      </c>
      <c r="AI35" s="30" t="str">
        <f t="shared" si="15"/>
        <v>OC</v>
      </c>
      <c r="AJ35" s="30" t="str">
        <f t="shared" si="16"/>
        <v>WW</v>
      </c>
      <c r="AK35" s="30" t="str">
        <f t="shared" si="17"/>
        <v>FIN</v>
      </c>
      <c r="AL35" s="30" t="str">
        <f t="shared" si="2"/>
        <v>OI</v>
      </c>
      <c r="AM35" s="30" t="str">
        <f t="shared" si="18"/>
        <v>IB</v>
      </c>
      <c r="AN35" s="30" t="str">
        <f t="shared" si="3"/>
        <v>SI</v>
      </c>
      <c r="AO35" s="30" t="str">
        <f t="shared" si="4"/>
        <v>SS</v>
      </c>
      <c r="AP35" s="45" t="str">
        <f t="shared" si="5"/>
        <v>ROIC</v>
      </c>
      <c r="AQ35" s="30" t="str">
        <f t="shared" si="6"/>
        <v>DR</v>
      </c>
      <c r="AR35" s="46" t="str">
        <f t="shared" si="7"/>
        <v>SOH</v>
      </c>
    </row>
    <row r="36" spans="1:44" x14ac:dyDescent="0.2">
      <c r="A36" s="10" t="s">
        <v>1191</v>
      </c>
      <c r="B36" s="10" t="s">
        <v>1192</v>
      </c>
      <c r="C36" s="12" t="s">
        <v>1193</v>
      </c>
      <c r="D36" s="10" t="e" vm="348">
        <v>#VALUE!</v>
      </c>
      <c r="E36" s="32" t="str">
        <f t="shared" si="20"/>
        <v>Link</v>
      </c>
      <c r="F36" s="12" t="s">
        <v>1194</v>
      </c>
      <c r="G36" s="28" cm="1">
        <f t="array" ref="G36">_FV(D36,"Market cap",TRUE)/1000000000</f>
        <v>0.77883270000000004</v>
      </c>
      <c r="H36" s="11" cm="1">
        <f t="array" ref="H36">_FV(D36,"Price")</f>
        <v>12.63</v>
      </c>
      <c r="I36" s="11" t="s">
        <v>47</v>
      </c>
      <c r="J36" s="35" cm="1">
        <f t="array" ref="J36">_FV(D36,"Shares outstanding",TRUE)/1000000</f>
        <v>61.665300000000002</v>
      </c>
      <c r="K36" s="11">
        <v>28</v>
      </c>
      <c r="L36" s="89">
        <v>7.5899999999999995E-2</v>
      </c>
      <c r="M36" s="25" t="s">
        <v>14155</v>
      </c>
      <c r="N36" s="53" t="s">
        <v>15302</v>
      </c>
      <c r="O36" s="53" t="s">
        <v>15303</v>
      </c>
      <c r="P36" s="130">
        <v>20.7</v>
      </c>
      <c r="Q36" s="53" t="s">
        <v>15304</v>
      </c>
      <c r="R36" s="53" t="s">
        <v>15305</v>
      </c>
      <c r="S36" s="126" t="s">
        <v>14848</v>
      </c>
      <c r="T36" s="11" t="s">
        <v>14619</v>
      </c>
      <c r="U36" s="11">
        <v>15.49</v>
      </c>
      <c r="V36" s="65" cm="1">
        <f t="array" ref="V36">(H36-(_FV(D36,"52 week high",TRUE)))/(_FV(D36,"52 week high",TRUE))</f>
        <v>-0.490520371117386</v>
      </c>
      <c r="W36" s="65" cm="1">
        <f t="array" ref="W36">(H36-(_FV(D36,"52 week low",TRUE)))/(_FV(D36,"52 week low",TRUE))</f>
        <v>2.934579439252337</v>
      </c>
      <c r="Y36" s="30" t="str">
        <f t="shared" si="8"/>
        <v>Twitter</v>
      </c>
      <c r="Z36" s="30" t="str">
        <f t="shared" si="0"/>
        <v>Twitter</v>
      </c>
      <c r="AA36" s="29" t="str">
        <f>HYPERLINK(_xlfn.CONCAT("https://www.sec.gov/edgar/browse/?CIK=",(_xlfn.XLOOKUP(A36,CIK!$A$1:$A$99999,CIK!$B$1:$B$99999,,0))),"SEC")</f>
        <v>SEC</v>
      </c>
      <c r="AB36" s="30" t="str">
        <f t="shared" si="9"/>
        <v>BC</v>
      </c>
      <c r="AC36" s="29" t="str">
        <f t="shared" si="10"/>
        <v>News</v>
      </c>
      <c r="AD36" s="30" t="str">
        <f t="shared" si="11"/>
        <v>News</v>
      </c>
      <c r="AE36" s="29" t="str">
        <f t="shared" si="12"/>
        <v>News</v>
      </c>
      <c r="AF36" s="29" t="str">
        <f t="shared" si="13"/>
        <v>News</v>
      </c>
      <c r="AG36" s="29" t="str">
        <f t="shared" si="14"/>
        <v>News</v>
      </c>
      <c r="AH36" s="30" t="str">
        <f t="shared" si="1"/>
        <v>News</v>
      </c>
      <c r="AI36" s="30" t="str">
        <f t="shared" si="15"/>
        <v>OC</v>
      </c>
      <c r="AJ36" s="30" t="str">
        <f t="shared" si="16"/>
        <v>WW</v>
      </c>
      <c r="AK36" s="30" t="str">
        <f t="shared" si="17"/>
        <v>FIN</v>
      </c>
      <c r="AL36" s="30" t="str">
        <f t="shared" si="2"/>
        <v>OI</v>
      </c>
      <c r="AM36" s="30" t="str">
        <f t="shared" si="18"/>
        <v>IB</v>
      </c>
      <c r="AN36" s="30" t="str">
        <f t="shared" si="3"/>
        <v>SI</v>
      </c>
      <c r="AO36" s="30" t="str">
        <f t="shared" si="4"/>
        <v>SS</v>
      </c>
      <c r="AP36" s="45" t="str">
        <f t="shared" si="5"/>
        <v>ROIC</v>
      </c>
      <c r="AQ36" s="30" t="str">
        <f t="shared" si="6"/>
        <v>DR</v>
      </c>
      <c r="AR36" s="46" t="str">
        <f t="shared" si="7"/>
        <v>SOH</v>
      </c>
    </row>
    <row r="37" spans="1:44" x14ac:dyDescent="0.2">
      <c r="A37" s="10" t="s">
        <v>1188</v>
      </c>
      <c r="B37" s="10" t="s">
        <v>1189</v>
      </c>
      <c r="C37" s="12" t="s">
        <v>1103</v>
      </c>
      <c r="D37" s="10" t="e" vm="349">
        <v>#VALUE!</v>
      </c>
      <c r="E37" s="32" t="str">
        <f t="shared" si="20"/>
        <v>Link</v>
      </c>
      <c r="F37" s="12" t="s">
        <v>1190</v>
      </c>
      <c r="G37" s="28" cm="1">
        <f t="array" ref="G37">_FV(D37,"Market cap",TRUE)/1000000000</f>
        <v>0.40859600000000001</v>
      </c>
      <c r="H37" s="11" cm="1">
        <f t="array" ref="H37">_FV(D37,"Price")</f>
        <v>17.29</v>
      </c>
      <c r="I37" s="11" t="s">
        <v>47</v>
      </c>
      <c r="J37" s="35" cm="1">
        <f t="array" ref="J37">_FV(D37,"Shares outstanding",TRUE)/1000000</f>
        <v>23.631920000000001</v>
      </c>
      <c r="K37" s="11">
        <v>8.51</v>
      </c>
      <c r="L37" s="89">
        <v>6.6E-3</v>
      </c>
      <c r="M37" s="25" t="s">
        <v>3045</v>
      </c>
      <c r="N37" s="53" t="s">
        <v>14869</v>
      </c>
      <c r="O37" s="53" t="s">
        <v>14869</v>
      </c>
      <c r="P37" s="130" t="s">
        <v>14848</v>
      </c>
      <c r="Q37" s="53" t="s">
        <v>14869</v>
      </c>
      <c r="R37" s="53" t="s">
        <v>15314</v>
      </c>
      <c r="S37" s="126" t="s">
        <v>14848</v>
      </c>
      <c r="T37" s="11" t="s">
        <v>59</v>
      </c>
      <c r="U37" s="11">
        <v>13.16</v>
      </c>
      <c r="V37" s="65" cm="1">
        <f t="array" ref="V37">(H37-(_FV(D37,"52 week high",TRUE)))/(_FV(D37,"52 week high",TRUE))</f>
        <v>-2.9197080291970781E-2</v>
      </c>
      <c r="W37" s="65" cm="1">
        <f t="array" ref="W37">(H37-(_FV(D37,"52 week low",TRUE)))/(_FV(D37,"52 week low",TRUE))</f>
        <v>3.0023148148148144</v>
      </c>
      <c r="Y37" s="30" t="str">
        <f t="shared" si="8"/>
        <v>Twitter</v>
      </c>
      <c r="Z37" s="30" t="str">
        <f t="shared" si="0"/>
        <v>Twitter</v>
      </c>
      <c r="AA37" s="29" t="str">
        <f>HYPERLINK(_xlfn.CONCAT("https://www.sec.gov/edgar/browse/?CIK=",(_xlfn.XLOOKUP(A37,CIK!$A$1:$A$99999,CIK!$B$1:$B$99999,,0))),"SEC")</f>
        <v>SEC</v>
      </c>
      <c r="AB37" s="30" t="str">
        <f t="shared" si="9"/>
        <v>BC</v>
      </c>
      <c r="AC37" s="29" t="str">
        <f t="shared" si="10"/>
        <v>News</v>
      </c>
      <c r="AD37" s="30" t="str">
        <f t="shared" si="11"/>
        <v>News</v>
      </c>
      <c r="AE37" s="29" t="str">
        <f t="shared" si="12"/>
        <v>News</v>
      </c>
      <c r="AF37" s="29" t="str">
        <f t="shared" si="13"/>
        <v>News</v>
      </c>
      <c r="AG37" s="29" t="str">
        <f t="shared" si="14"/>
        <v>News</v>
      </c>
      <c r="AH37" s="30" t="str">
        <f t="shared" si="1"/>
        <v>News</v>
      </c>
      <c r="AI37" s="30" t="str">
        <f t="shared" si="15"/>
        <v>OC</v>
      </c>
      <c r="AJ37" s="30" t="str">
        <f t="shared" si="16"/>
        <v>WW</v>
      </c>
      <c r="AK37" s="30" t="str">
        <f t="shared" si="17"/>
        <v>FIN</v>
      </c>
      <c r="AL37" s="30" t="str">
        <f t="shared" si="2"/>
        <v>OI</v>
      </c>
      <c r="AM37" s="30" t="str">
        <f t="shared" si="18"/>
        <v>IB</v>
      </c>
      <c r="AN37" s="30" t="str">
        <f t="shared" si="3"/>
        <v>SI</v>
      </c>
      <c r="AO37" s="30" t="str">
        <f t="shared" si="4"/>
        <v>SS</v>
      </c>
      <c r="AP37" s="45" t="str">
        <f t="shared" si="5"/>
        <v>ROIC</v>
      </c>
      <c r="AQ37" s="30" t="str">
        <f t="shared" si="6"/>
        <v>DR</v>
      </c>
      <c r="AR37" s="46" t="str">
        <f t="shared" si="7"/>
        <v>SOH</v>
      </c>
    </row>
    <row r="38" spans="1:44" x14ac:dyDescent="0.2">
      <c r="A38" s="10" t="s">
        <v>1199</v>
      </c>
      <c r="B38" s="10" t="s">
        <v>1200</v>
      </c>
      <c r="C38" s="12" t="s">
        <v>1201</v>
      </c>
      <c r="D38" s="10" t="e" vm="350">
        <v>#VALUE!</v>
      </c>
      <c r="E38" s="32" t="str">
        <f t="shared" si="20"/>
        <v>Link</v>
      </c>
      <c r="F38" s="12" t="s">
        <v>1202</v>
      </c>
      <c r="G38" s="28" cm="1">
        <f t="array" ref="G38">_FV(D38,"Market cap",TRUE)/1000000000</f>
        <v>0.28723929999999998</v>
      </c>
      <c r="H38" s="11" cm="1">
        <f t="array" ref="H38">_FV(D38,"Price")</f>
        <v>1.67</v>
      </c>
      <c r="I38" s="11" t="s">
        <v>109</v>
      </c>
      <c r="J38" s="35" cm="1">
        <f t="array" ref="J38">_FV(D38,"Shares outstanding",TRUE)/1000000</f>
        <v>50.665599999999998</v>
      </c>
      <c r="K38" s="11">
        <v>41.95</v>
      </c>
      <c r="L38" s="89">
        <v>3.5200000000000002E-2</v>
      </c>
      <c r="M38" s="25" t="s">
        <v>13986</v>
      </c>
      <c r="N38" s="53" t="s">
        <v>15319</v>
      </c>
      <c r="O38" s="53" t="s">
        <v>15320</v>
      </c>
      <c r="P38" s="130">
        <v>3.62</v>
      </c>
      <c r="Q38" s="53" t="s">
        <v>15321</v>
      </c>
      <c r="R38" s="53" t="s">
        <v>15322</v>
      </c>
      <c r="S38" s="126" t="s">
        <v>14848</v>
      </c>
      <c r="T38" s="11" t="s">
        <v>14624</v>
      </c>
      <c r="U38" s="11">
        <v>1.33</v>
      </c>
      <c r="V38" s="65" cm="1">
        <f t="array" ref="V38">(H38-(_FV(D38,"52 week high",TRUE)))/(_FV(D38,"52 week high",TRUE))</f>
        <v>-0.16500000000000004</v>
      </c>
      <c r="W38" s="65" cm="1">
        <f t="array" ref="W38">(H38-(_FV(D38,"52 week low",TRUE)))/(_FV(D38,"52 week low",TRUE))</f>
        <v>1.3857142857142857</v>
      </c>
      <c r="Y38" s="30" t="str">
        <f t="shared" si="8"/>
        <v>Twitter</v>
      </c>
      <c r="Z38" s="30" t="str">
        <f t="shared" si="0"/>
        <v>Twitter</v>
      </c>
      <c r="AA38" s="29" t="str">
        <f>HYPERLINK(_xlfn.CONCAT("https://www.sec.gov/edgar/browse/?CIK=",(_xlfn.XLOOKUP(A38,CIK!$A$1:$A$99999,CIK!$B$1:$B$99999,,0))),"SEC")</f>
        <v>SEC</v>
      </c>
      <c r="AB38" s="30" t="str">
        <f t="shared" si="9"/>
        <v>BC</v>
      </c>
      <c r="AC38" s="29" t="str">
        <f t="shared" si="10"/>
        <v>News</v>
      </c>
      <c r="AD38" s="30" t="str">
        <f t="shared" si="11"/>
        <v>News</v>
      </c>
      <c r="AE38" s="29" t="str">
        <f t="shared" si="12"/>
        <v>News</v>
      </c>
      <c r="AF38" s="29" t="str">
        <f t="shared" si="13"/>
        <v>News</v>
      </c>
      <c r="AG38" s="29" t="str">
        <f t="shared" si="14"/>
        <v>News</v>
      </c>
      <c r="AH38" s="30" t="str">
        <f t="shared" si="1"/>
        <v>News</v>
      </c>
      <c r="AI38" s="30" t="str">
        <f t="shared" si="15"/>
        <v>OC</v>
      </c>
      <c r="AJ38" s="30" t="str">
        <f t="shared" si="16"/>
        <v>WW</v>
      </c>
      <c r="AK38" s="30" t="str">
        <f t="shared" si="17"/>
        <v>FIN</v>
      </c>
      <c r="AL38" s="30" t="str">
        <f t="shared" si="2"/>
        <v>OI</v>
      </c>
      <c r="AM38" s="30" t="str">
        <f t="shared" si="18"/>
        <v>IB</v>
      </c>
      <c r="AN38" s="30" t="str">
        <f t="shared" si="3"/>
        <v>SI</v>
      </c>
      <c r="AO38" s="30" t="str">
        <f t="shared" si="4"/>
        <v>SS</v>
      </c>
      <c r="AP38" s="45" t="str">
        <f t="shared" si="5"/>
        <v>ROIC</v>
      </c>
      <c r="AQ38" s="30" t="str">
        <f t="shared" si="6"/>
        <v>DR</v>
      </c>
      <c r="AR38" s="46" t="str">
        <f t="shared" si="7"/>
        <v>SOH</v>
      </c>
    </row>
    <row r="39" spans="1:44" x14ac:dyDescent="0.2">
      <c r="A39" s="10" t="s">
        <v>1185</v>
      </c>
      <c r="B39" s="10" t="s">
        <v>1186</v>
      </c>
      <c r="C39" s="12" t="s">
        <v>1095</v>
      </c>
      <c r="D39" s="10" t="e" vm="351">
        <v>#VALUE!</v>
      </c>
      <c r="E39" s="32" t="str">
        <f t="shared" si="20"/>
        <v>Link</v>
      </c>
      <c r="F39" s="12" t="s">
        <v>1187</v>
      </c>
      <c r="G39" s="28" cm="1">
        <f t="array" ref="G39">_FV(D39,"Market cap",TRUE)/1000000000</f>
        <v>0.34889799999999999</v>
      </c>
      <c r="H39" s="11" cm="1">
        <f t="array" ref="H39">_FV(D39,"Price")</f>
        <v>7.29</v>
      </c>
      <c r="I39" s="11" t="s">
        <v>47</v>
      </c>
      <c r="J39" s="35" cm="1">
        <f t="array" ref="J39">_FV(D39,"Shares outstanding",TRUE)/1000000</f>
        <v>47.859810000000003</v>
      </c>
      <c r="K39" s="11">
        <v>13</v>
      </c>
      <c r="L39" s="89">
        <v>0.24540000000000001</v>
      </c>
      <c r="M39" s="25" t="s">
        <v>13802</v>
      </c>
      <c r="N39" s="53" t="s">
        <v>15298</v>
      </c>
      <c r="O39" s="53" t="s">
        <v>15299</v>
      </c>
      <c r="P39" s="130">
        <v>29.72</v>
      </c>
      <c r="Q39" s="53" t="s">
        <v>15300</v>
      </c>
      <c r="R39" s="53" t="s">
        <v>15301</v>
      </c>
      <c r="S39" s="126" t="s">
        <v>14848</v>
      </c>
      <c r="T39" s="11" t="s">
        <v>13893</v>
      </c>
      <c r="U39" s="11">
        <v>10.52</v>
      </c>
      <c r="V39" s="65" cm="1">
        <f t="array" ref="V39">(H39-(_FV(D39,"52 week high",TRUE)))/(_FV(D39,"52 week high",TRUE))</f>
        <v>-0.3199626865671642</v>
      </c>
      <c r="W39" s="65" cm="1">
        <f t="array" ref="W39">(H39-(_FV(D39,"52 week low",TRUE)))/(_FV(D39,"52 week low",TRUE))</f>
        <v>0.88372093023255804</v>
      </c>
      <c r="Y39" s="30" t="str">
        <f t="shared" si="8"/>
        <v>Twitter</v>
      </c>
      <c r="Z39" s="30" t="str">
        <f t="shared" si="0"/>
        <v>Twitter</v>
      </c>
      <c r="AA39" s="29" t="str">
        <f>HYPERLINK(_xlfn.CONCAT("https://www.sec.gov/edgar/browse/?CIK=",(_xlfn.XLOOKUP(A39,CIK!$A$1:$A$99999,CIK!$B$1:$B$99999,,0))),"SEC")</f>
        <v>SEC</v>
      </c>
      <c r="AB39" s="30" t="str">
        <f t="shared" si="9"/>
        <v>BC</v>
      </c>
      <c r="AC39" s="29" t="str">
        <f t="shared" si="10"/>
        <v>News</v>
      </c>
      <c r="AD39" s="30" t="str">
        <f t="shared" si="11"/>
        <v>News</v>
      </c>
      <c r="AE39" s="29" t="str">
        <f t="shared" si="12"/>
        <v>News</v>
      </c>
      <c r="AF39" s="29" t="str">
        <f t="shared" si="13"/>
        <v>News</v>
      </c>
      <c r="AG39" s="29" t="str">
        <f t="shared" si="14"/>
        <v>News</v>
      </c>
      <c r="AH39" s="30" t="str">
        <f t="shared" si="1"/>
        <v>News</v>
      </c>
      <c r="AI39" s="30" t="str">
        <f t="shared" si="15"/>
        <v>OC</v>
      </c>
      <c r="AJ39" s="30" t="str">
        <f t="shared" si="16"/>
        <v>WW</v>
      </c>
      <c r="AK39" s="30" t="str">
        <f t="shared" si="17"/>
        <v>FIN</v>
      </c>
      <c r="AL39" s="30" t="str">
        <f t="shared" si="2"/>
        <v>OI</v>
      </c>
      <c r="AM39" s="30" t="str">
        <f t="shared" si="18"/>
        <v>IB</v>
      </c>
      <c r="AN39" s="30" t="str">
        <f t="shared" si="3"/>
        <v>SI</v>
      </c>
      <c r="AO39" s="30" t="str">
        <f t="shared" si="4"/>
        <v>SS</v>
      </c>
      <c r="AP39" s="45" t="str">
        <f t="shared" si="5"/>
        <v>ROIC</v>
      </c>
      <c r="AQ39" s="30" t="str">
        <f t="shared" si="6"/>
        <v>DR</v>
      </c>
      <c r="AR39" s="46" t="str">
        <f t="shared" si="7"/>
        <v>SOH</v>
      </c>
    </row>
    <row r="40" spans="1:44" x14ac:dyDescent="0.2">
      <c r="A40" s="10" t="s">
        <v>1236</v>
      </c>
      <c r="B40" s="10" t="s">
        <v>1237</v>
      </c>
      <c r="C40" s="12" t="s">
        <v>1238</v>
      </c>
      <c r="D40" s="10" t="e" vm="352">
        <v>#VALUE!</v>
      </c>
      <c r="E40" s="32" t="str">
        <f t="shared" si="20"/>
        <v>Link</v>
      </c>
      <c r="F40" s="12" t="s">
        <v>1239</v>
      </c>
      <c r="G40" s="28" cm="1">
        <f t="array" ref="G40">_FV(D40,"Market cap",TRUE)/1000000000</f>
        <v>0.20072899999999999</v>
      </c>
      <c r="H40" s="11" cm="1">
        <f t="array" ref="H40">_FV(D40,"Price")</f>
        <v>2.81</v>
      </c>
      <c r="I40" s="11" t="s">
        <v>47</v>
      </c>
      <c r="J40" s="35" cm="1">
        <f t="array" ref="J40">_FV(D40,"Shares outstanding",TRUE)/1000000</f>
        <v>71.433809999999994</v>
      </c>
      <c r="K40" s="11">
        <v>57.21</v>
      </c>
      <c r="L40" s="89">
        <v>1.47E-2</v>
      </c>
      <c r="M40" s="25" t="s">
        <v>13987</v>
      </c>
      <c r="N40" s="53" t="s">
        <v>15368</v>
      </c>
      <c r="O40" s="53" t="s">
        <v>15369</v>
      </c>
      <c r="P40" s="130">
        <v>31.09</v>
      </c>
      <c r="Q40" s="53" t="s">
        <v>15370</v>
      </c>
      <c r="R40" s="53" t="s">
        <v>15371</v>
      </c>
      <c r="S40" s="126" t="s">
        <v>15372</v>
      </c>
      <c r="T40" s="11" t="s">
        <v>14634</v>
      </c>
      <c r="U40" s="11">
        <v>3.86</v>
      </c>
      <c r="V40" s="65" cm="1">
        <f t="array" ref="V40">(H40-(_FV(D40,"52 week high",TRUE)))/(_FV(D40,"52 week high",TRUE))</f>
        <v>-0.54308943089430894</v>
      </c>
      <c r="W40" s="65" cm="1">
        <f t="array" ref="W40">(H40-(_FV(D40,"52 week low",TRUE)))/(_FV(D40,"52 week low",TRUE))</f>
        <v>4.3018867924528301</v>
      </c>
      <c r="Y40" s="30" t="str">
        <f t="shared" si="8"/>
        <v>Twitter</v>
      </c>
      <c r="Z40" s="30" t="str">
        <f t="shared" si="0"/>
        <v>Twitter</v>
      </c>
      <c r="AA40" s="29" t="str">
        <f>HYPERLINK(_xlfn.CONCAT("https://www.sec.gov/edgar/browse/?CIK=",(_xlfn.XLOOKUP(A40,CIK!$A$1:$A$99999,CIK!$B$1:$B$99999,,0))),"SEC")</f>
        <v>SEC</v>
      </c>
      <c r="AB40" s="30" t="str">
        <f t="shared" si="9"/>
        <v>BC</v>
      </c>
      <c r="AC40" s="29" t="str">
        <f t="shared" si="10"/>
        <v>News</v>
      </c>
      <c r="AD40" s="30" t="str">
        <f t="shared" si="11"/>
        <v>News</v>
      </c>
      <c r="AE40" s="29" t="str">
        <f t="shared" si="12"/>
        <v>News</v>
      </c>
      <c r="AF40" s="29" t="str">
        <f t="shared" si="13"/>
        <v>News</v>
      </c>
      <c r="AG40" s="29" t="str">
        <f t="shared" si="14"/>
        <v>News</v>
      </c>
      <c r="AH40" s="30" t="str">
        <f t="shared" si="1"/>
        <v>News</v>
      </c>
      <c r="AI40" s="30" t="str">
        <f t="shared" si="15"/>
        <v>OC</v>
      </c>
      <c r="AJ40" s="30" t="str">
        <f t="shared" si="16"/>
        <v>WW</v>
      </c>
      <c r="AK40" s="30" t="str">
        <f t="shared" si="17"/>
        <v>FIN</v>
      </c>
      <c r="AL40" s="30" t="str">
        <f t="shared" si="2"/>
        <v>OI</v>
      </c>
      <c r="AM40" s="30" t="str">
        <f t="shared" si="18"/>
        <v>IB</v>
      </c>
      <c r="AN40" s="30" t="str">
        <f t="shared" si="3"/>
        <v>SI</v>
      </c>
      <c r="AO40" s="30" t="str">
        <f t="shared" si="4"/>
        <v>SS</v>
      </c>
      <c r="AP40" s="45" t="str">
        <f t="shared" si="5"/>
        <v>ROIC</v>
      </c>
      <c r="AQ40" s="30" t="str">
        <f t="shared" si="6"/>
        <v>DR</v>
      </c>
      <c r="AR40" s="46" t="str">
        <f t="shared" si="7"/>
        <v>SOH</v>
      </c>
    </row>
    <row r="41" spans="1:44" x14ac:dyDescent="0.2">
      <c r="A41" s="93" t="s">
        <v>1203</v>
      </c>
      <c r="B41" s="93" t="s">
        <v>1204</v>
      </c>
      <c r="C41" s="12" t="s">
        <v>1205</v>
      </c>
      <c r="D41" s="10" t="e" vm="353">
        <v>#VALUE!</v>
      </c>
      <c r="E41" s="32" t="str">
        <f t="shared" si="20"/>
        <v>Link</v>
      </c>
      <c r="F41" s="12" t="s">
        <v>1206</v>
      </c>
      <c r="G41" s="28" cm="1">
        <f t="array" ref="G41">_FV(D41,"Market cap",TRUE)/1000000000</f>
        <v>0.32912599999999997</v>
      </c>
      <c r="H41" s="11" cm="1">
        <f t="array" ref="H41">_FV(D41,"Price")</f>
        <v>6.91</v>
      </c>
      <c r="I41" s="11" t="s">
        <v>47</v>
      </c>
      <c r="J41" s="35" cm="1">
        <f t="array" ref="J41">_FV(D41,"Shares outstanding",TRUE)/1000000</f>
        <v>47.630389999999998</v>
      </c>
      <c r="K41" s="11">
        <v>21.17</v>
      </c>
      <c r="L41" s="89">
        <v>3.3099999999999997E-2</v>
      </c>
      <c r="M41" s="25" t="s">
        <v>14208</v>
      </c>
      <c r="N41" s="53" t="s">
        <v>15306</v>
      </c>
      <c r="O41" s="53" t="s">
        <v>15307</v>
      </c>
      <c r="P41" s="130">
        <v>23.16</v>
      </c>
      <c r="Q41" s="53" t="s">
        <v>15308</v>
      </c>
      <c r="R41" s="53" t="s">
        <v>15309</v>
      </c>
      <c r="S41" s="126" t="s">
        <v>14848</v>
      </c>
      <c r="T41" s="11" t="s">
        <v>14621</v>
      </c>
      <c r="U41" s="11">
        <v>13.59</v>
      </c>
      <c r="V41" s="65" cm="1">
        <f t="array" ref="V41">(H41-(_FV(D41,"52 week high",TRUE)))/(_FV(D41,"52 week high",TRUE))</f>
        <v>-0.18030842230130481</v>
      </c>
      <c r="W41" s="65" cm="1">
        <f t="array" ref="W41">(H41-(_FV(D41,"52 week low",TRUE)))/(_FV(D41,"52 week low",TRUE))</f>
        <v>2.3543689320388346</v>
      </c>
      <c r="Y41" s="30" t="str">
        <f t="shared" si="8"/>
        <v>Twitter</v>
      </c>
      <c r="Z41" s="30" t="str">
        <f t="shared" si="0"/>
        <v>Twitter</v>
      </c>
      <c r="AA41" s="29" t="str">
        <f>HYPERLINK(_xlfn.CONCAT("https://www.sec.gov/edgar/browse/?CIK=",(_xlfn.XLOOKUP(A41,CIK!$A$1:$A$99999,CIK!$B$1:$B$99999,,0))),"SEC")</f>
        <v>SEC</v>
      </c>
      <c r="AB41" s="30" t="str">
        <f t="shared" si="9"/>
        <v>BC</v>
      </c>
      <c r="AC41" s="29" t="str">
        <f t="shared" si="10"/>
        <v>News</v>
      </c>
      <c r="AD41" s="30" t="str">
        <f t="shared" si="11"/>
        <v>News</v>
      </c>
      <c r="AE41" s="29" t="str">
        <f t="shared" si="12"/>
        <v>News</v>
      </c>
      <c r="AF41" s="29" t="str">
        <f t="shared" si="13"/>
        <v>News</v>
      </c>
      <c r="AG41" s="29" t="str">
        <f t="shared" si="14"/>
        <v>News</v>
      </c>
      <c r="AH41" s="30" t="str">
        <f t="shared" si="1"/>
        <v>News</v>
      </c>
      <c r="AI41" s="30" t="str">
        <f t="shared" si="15"/>
        <v>OC</v>
      </c>
      <c r="AJ41" s="30" t="str">
        <f t="shared" si="16"/>
        <v>WW</v>
      </c>
      <c r="AK41" s="30" t="str">
        <f t="shared" si="17"/>
        <v>FIN</v>
      </c>
      <c r="AL41" s="30" t="str">
        <f t="shared" si="2"/>
        <v>OI</v>
      </c>
      <c r="AM41" s="30" t="str">
        <f t="shared" si="18"/>
        <v>IB</v>
      </c>
      <c r="AN41" s="30" t="str">
        <f t="shared" si="3"/>
        <v>SI</v>
      </c>
      <c r="AO41" s="30" t="str">
        <f t="shared" si="4"/>
        <v>SS</v>
      </c>
      <c r="AP41" s="45" t="str">
        <f t="shared" si="5"/>
        <v>ROIC</v>
      </c>
      <c r="AQ41" s="30" t="str">
        <f t="shared" si="6"/>
        <v>DR</v>
      </c>
      <c r="AR41" s="46" t="str">
        <f t="shared" si="7"/>
        <v>SOH</v>
      </c>
    </row>
    <row r="42" spans="1:44" x14ac:dyDescent="0.2">
      <c r="A42" s="93" t="s">
        <v>1178</v>
      </c>
      <c r="B42" s="93" t="s">
        <v>1179</v>
      </c>
      <c r="C42" s="12" t="s">
        <v>1180</v>
      </c>
      <c r="D42" s="10" t="e" vm="354">
        <v>#VALUE!</v>
      </c>
      <c r="E42" s="32" t="str">
        <f t="shared" si="20"/>
        <v>Link</v>
      </c>
      <c r="F42" s="12" t="s">
        <v>1181</v>
      </c>
      <c r="G42" s="28" cm="1">
        <f t="array" ref="G42">_FV(D42,"Market cap",TRUE)/1000000000</f>
        <v>0.2581561</v>
      </c>
      <c r="H42" s="11" cm="1">
        <f t="array" ref="H42">_FV(D42,"Price")</f>
        <v>6.96</v>
      </c>
      <c r="I42" s="11" t="s">
        <v>47</v>
      </c>
      <c r="J42" s="35" cm="1">
        <f t="array" ref="J42">_FV(D42,"Shares outstanding",TRUE)/1000000</f>
        <v>37.0914</v>
      </c>
      <c r="K42" s="11">
        <v>12.87</v>
      </c>
      <c r="L42" s="89">
        <v>2.52E-2</v>
      </c>
      <c r="M42" s="25" t="s">
        <v>14314</v>
      </c>
      <c r="N42" s="53" t="s">
        <v>15288</v>
      </c>
      <c r="O42" s="53" t="s">
        <v>15289</v>
      </c>
      <c r="P42" s="130">
        <v>33.97</v>
      </c>
      <c r="Q42" s="53" t="s">
        <v>15290</v>
      </c>
      <c r="R42" s="53" t="s">
        <v>15291</v>
      </c>
      <c r="S42" s="126" t="s">
        <v>15292</v>
      </c>
      <c r="T42" s="11" t="s">
        <v>14617</v>
      </c>
      <c r="U42" s="11">
        <v>12.61</v>
      </c>
      <c r="V42" s="65" cm="1">
        <f t="array" ref="V42">(H42-(_FV(D42,"52 week high",TRUE)))/(_FV(D42,"52 week high",TRUE))</f>
        <v>-0.5619886721208307</v>
      </c>
      <c r="W42" s="65" cm="1">
        <f t="array" ref="W42">(H42-(_FV(D42,"52 week low",TRUE)))/(_FV(D42,"52 week low",TRUE))</f>
        <v>0.53303964757709255</v>
      </c>
      <c r="Y42" s="30" t="str">
        <f t="shared" si="8"/>
        <v>Twitter</v>
      </c>
      <c r="Z42" s="30" t="str">
        <f t="shared" si="0"/>
        <v>Twitter</v>
      </c>
      <c r="AA42" s="29" t="str">
        <f>HYPERLINK(_xlfn.CONCAT("https://www.sec.gov/edgar/browse/?CIK=",(_xlfn.XLOOKUP(A42,CIK!$A$1:$A$99999,CIK!$B$1:$B$99999,,0))),"SEC")</f>
        <v>SEC</v>
      </c>
      <c r="AB42" s="30" t="str">
        <f t="shared" si="9"/>
        <v>BC</v>
      </c>
      <c r="AC42" s="29" t="str">
        <f t="shared" si="10"/>
        <v>News</v>
      </c>
      <c r="AD42" s="30" t="str">
        <f t="shared" si="11"/>
        <v>News</v>
      </c>
      <c r="AE42" s="29" t="str">
        <f t="shared" si="12"/>
        <v>News</v>
      </c>
      <c r="AF42" s="29" t="str">
        <f t="shared" si="13"/>
        <v>News</v>
      </c>
      <c r="AG42" s="29" t="str">
        <f t="shared" si="14"/>
        <v>News</v>
      </c>
      <c r="AH42" s="30" t="str">
        <f t="shared" si="1"/>
        <v>News</v>
      </c>
      <c r="AI42" s="30" t="str">
        <f t="shared" si="15"/>
        <v>OC</v>
      </c>
      <c r="AJ42" s="30" t="str">
        <f t="shared" si="16"/>
        <v>WW</v>
      </c>
      <c r="AK42" s="30" t="str">
        <f t="shared" si="17"/>
        <v>FIN</v>
      </c>
      <c r="AL42" s="30" t="str">
        <f t="shared" si="2"/>
        <v>OI</v>
      </c>
      <c r="AM42" s="30" t="str">
        <f t="shared" si="18"/>
        <v>IB</v>
      </c>
      <c r="AN42" s="30" t="str">
        <f t="shared" si="3"/>
        <v>SI</v>
      </c>
      <c r="AO42" s="30" t="str">
        <f t="shared" si="4"/>
        <v>SS</v>
      </c>
      <c r="AP42" s="45" t="str">
        <f t="shared" si="5"/>
        <v>ROIC</v>
      </c>
      <c r="AQ42" s="30" t="str">
        <f t="shared" si="6"/>
        <v>DR</v>
      </c>
      <c r="AR42" s="46" t="str">
        <f t="shared" si="7"/>
        <v>SOH</v>
      </c>
    </row>
    <row r="43" spans="1:44" x14ac:dyDescent="0.2">
      <c r="A43" s="93" t="s">
        <v>1195</v>
      </c>
      <c r="B43" s="93" t="s">
        <v>1196</v>
      </c>
      <c r="C43" s="12" t="s">
        <v>1197</v>
      </c>
      <c r="D43" s="10" t="e" vm="355">
        <v>#VALUE!</v>
      </c>
      <c r="E43" s="32" t="str">
        <f t="shared" si="20"/>
        <v>Link</v>
      </c>
      <c r="F43" s="12" t="s">
        <v>1198</v>
      </c>
      <c r="G43" s="28" cm="1">
        <f t="array" ref="G43">_FV(D43,"Market cap",TRUE)/1000000000</f>
        <v>0.112234</v>
      </c>
      <c r="H43" s="11" cm="1">
        <f t="array" ref="H43">_FV(D43,"Price")</f>
        <v>1.93</v>
      </c>
      <c r="I43" s="11" t="s">
        <v>47</v>
      </c>
      <c r="J43" s="35" cm="1">
        <f t="array" ref="J43">_FV(D43,"Shares outstanding",TRUE)/1000000</f>
        <v>58.152320000000003</v>
      </c>
      <c r="K43" s="11">
        <v>22.03</v>
      </c>
      <c r="L43" s="89">
        <v>4.5999999999999999E-2</v>
      </c>
      <c r="M43" s="25" t="s">
        <v>14303</v>
      </c>
      <c r="N43" s="53" t="s">
        <v>15315</v>
      </c>
      <c r="O43" s="53" t="s">
        <v>15316</v>
      </c>
      <c r="P43" s="130">
        <v>36.22</v>
      </c>
      <c r="Q43" s="53" t="s">
        <v>15317</v>
      </c>
      <c r="R43" s="53" t="s">
        <v>15318</v>
      </c>
      <c r="S43" s="126" t="s">
        <v>14848</v>
      </c>
      <c r="T43" s="11" t="s">
        <v>14623</v>
      </c>
      <c r="U43" s="11">
        <v>22.07</v>
      </c>
      <c r="V43" s="65" cm="1">
        <f t="array" ref="V43">(H43-(_FV(D43,"52 week high",TRUE)))/(_FV(D43,"52 week high",TRUE))</f>
        <v>-0.82920353982300887</v>
      </c>
      <c r="W43" s="65" cm="1">
        <f t="array" ref="W43">(H43-(_FV(D43,"52 week low",TRUE)))/(_FV(D43,"52 week low",TRUE))</f>
        <v>0.21383647798742128</v>
      </c>
      <c r="Y43" s="30" t="str">
        <f t="shared" si="8"/>
        <v>Twitter</v>
      </c>
      <c r="Z43" s="30" t="str">
        <f t="shared" si="0"/>
        <v>Twitter</v>
      </c>
      <c r="AA43" s="29" t="str">
        <f>HYPERLINK(_xlfn.CONCAT("https://www.sec.gov/edgar/browse/?CIK=",(_xlfn.XLOOKUP(A43,CIK!$A$1:$A$99999,CIK!$B$1:$B$99999,,0))),"SEC")</f>
        <v>SEC</v>
      </c>
      <c r="AB43" s="30" t="str">
        <f t="shared" si="9"/>
        <v>BC</v>
      </c>
      <c r="AC43" s="29" t="str">
        <f t="shared" si="10"/>
        <v>News</v>
      </c>
      <c r="AD43" s="30" t="str">
        <f t="shared" si="11"/>
        <v>News</v>
      </c>
      <c r="AE43" s="29" t="str">
        <f t="shared" si="12"/>
        <v>News</v>
      </c>
      <c r="AF43" s="29" t="str">
        <f t="shared" si="13"/>
        <v>News</v>
      </c>
      <c r="AG43" s="29" t="str">
        <f t="shared" si="14"/>
        <v>News</v>
      </c>
      <c r="AH43" s="30" t="str">
        <f t="shared" si="1"/>
        <v>News</v>
      </c>
      <c r="AI43" s="30" t="str">
        <f t="shared" si="15"/>
        <v>OC</v>
      </c>
      <c r="AJ43" s="30" t="str">
        <f t="shared" si="16"/>
        <v>WW</v>
      </c>
      <c r="AK43" s="30" t="str">
        <f t="shared" si="17"/>
        <v>FIN</v>
      </c>
      <c r="AL43" s="30" t="str">
        <f t="shared" si="2"/>
        <v>OI</v>
      </c>
      <c r="AM43" s="30" t="str">
        <f t="shared" si="18"/>
        <v>IB</v>
      </c>
      <c r="AN43" s="30" t="str">
        <f t="shared" si="3"/>
        <v>SI</v>
      </c>
      <c r="AO43" s="30" t="str">
        <f t="shared" si="4"/>
        <v>SS</v>
      </c>
      <c r="AP43" s="45" t="str">
        <f t="shared" si="5"/>
        <v>ROIC</v>
      </c>
      <c r="AQ43" s="30" t="str">
        <f t="shared" si="6"/>
        <v>DR</v>
      </c>
      <c r="AR43" s="46" t="str">
        <f t="shared" si="7"/>
        <v>SOH</v>
      </c>
    </row>
    <row r="44" spans="1:44" x14ac:dyDescent="0.2">
      <c r="A44" s="93" t="s">
        <v>1175</v>
      </c>
      <c r="B44" s="93" t="s">
        <v>1176</v>
      </c>
      <c r="C44" s="12" t="s">
        <v>1099</v>
      </c>
      <c r="D44" s="10" t="e" vm="356">
        <v>#VALUE!</v>
      </c>
      <c r="E44" s="32" t="str">
        <f t="shared" si="20"/>
        <v>Link</v>
      </c>
      <c r="F44" s="12" t="s">
        <v>1177</v>
      </c>
      <c r="G44" s="28" cm="1">
        <f t="array" ref="G44">_FV(D44,"Market cap",TRUE)/1000000000</f>
        <v>0.15292210000000001</v>
      </c>
      <c r="H44" s="11" cm="1">
        <f t="array" ref="H44">_FV(D44,"Price")</f>
        <v>2.23</v>
      </c>
      <c r="I44" s="11" t="s">
        <v>47</v>
      </c>
      <c r="J44" s="35" cm="1">
        <f t="array" ref="J44">_FV(D44,"Shares outstanding",TRUE)/1000000</f>
        <v>68.574960000000004</v>
      </c>
      <c r="K44" s="11">
        <v>54.22</v>
      </c>
      <c r="L44" s="89">
        <v>3.8800000000000001E-2</v>
      </c>
      <c r="M44" s="25" t="e">
        <v>#N/A</v>
      </c>
      <c r="N44" s="53" t="e">
        <v>#N/A</v>
      </c>
      <c r="O44" s="53" t="e">
        <v>#N/A</v>
      </c>
      <c r="P44" s="130" t="e">
        <v>#N/A</v>
      </c>
      <c r="Q44" s="53" t="e">
        <v>#N/A</v>
      </c>
      <c r="R44" s="53" t="e">
        <v>#N/A</v>
      </c>
      <c r="S44" s="126" t="e">
        <v>#N/A</v>
      </c>
      <c r="T44" s="11" t="s">
        <v>14620</v>
      </c>
      <c r="U44" s="11">
        <v>5.26</v>
      </c>
      <c r="V44" s="65" cm="1">
        <f t="array" ref="V44">(H44-(_FV(D44,"52 week high",TRUE)))/(_FV(D44,"52 week high",TRUE))</f>
        <v>-0.78328474246841584</v>
      </c>
      <c r="W44" s="65" cm="1">
        <f t="array" ref="W44">(H44-(_FV(D44,"52 week low",TRUE)))/(_FV(D44,"52 week low",TRUE))</f>
        <v>0.22191780821917811</v>
      </c>
      <c r="Y44" s="30" t="str">
        <f t="shared" si="8"/>
        <v>Twitter</v>
      </c>
      <c r="Z44" s="30" t="str">
        <f t="shared" si="0"/>
        <v>Twitter</v>
      </c>
      <c r="AA44" s="29" t="str">
        <f>HYPERLINK(_xlfn.CONCAT("https://www.sec.gov/edgar/browse/?CIK=",(_xlfn.XLOOKUP(A44,CIK!$A$1:$A$99999,CIK!$B$1:$B$99999,,0))),"SEC")</f>
        <v>SEC</v>
      </c>
      <c r="AB44" s="30" t="str">
        <f t="shared" si="9"/>
        <v>BC</v>
      </c>
      <c r="AC44" s="29" t="str">
        <f t="shared" si="10"/>
        <v>News</v>
      </c>
      <c r="AD44" s="30" t="str">
        <f t="shared" si="11"/>
        <v>News</v>
      </c>
      <c r="AE44" s="29" t="str">
        <f t="shared" si="12"/>
        <v>News</v>
      </c>
      <c r="AF44" s="29" t="str">
        <f t="shared" si="13"/>
        <v>News</v>
      </c>
      <c r="AG44" s="29" t="str">
        <f t="shared" si="14"/>
        <v>News</v>
      </c>
      <c r="AH44" s="30" t="str">
        <f t="shared" si="1"/>
        <v>News</v>
      </c>
      <c r="AI44" s="30" t="str">
        <f t="shared" si="15"/>
        <v>OC</v>
      </c>
      <c r="AJ44" s="30" t="str">
        <f t="shared" si="16"/>
        <v>WW</v>
      </c>
      <c r="AK44" s="30" t="str">
        <f t="shared" si="17"/>
        <v>FIN</v>
      </c>
      <c r="AL44" s="30" t="str">
        <f t="shared" si="2"/>
        <v>OI</v>
      </c>
      <c r="AM44" s="30" t="str">
        <f t="shared" si="18"/>
        <v>IB</v>
      </c>
      <c r="AN44" s="30" t="str">
        <f t="shared" si="3"/>
        <v>SI</v>
      </c>
      <c r="AO44" s="30" t="str">
        <f t="shared" si="4"/>
        <v>SS</v>
      </c>
      <c r="AP44" s="45" t="str">
        <f t="shared" si="5"/>
        <v>ROIC</v>
      </c>
      <c r="AQ44" s="30" t="str">
        <f t="shared" si="6"/>
        <v>DR</v>
      </c>
      <c r="AR44" s="46" t="str">
        <f t="shared" si="7"/>
        <v>SOH</v>
      </c>
    </row>
    <row r="45" spans="1:44" x14ac:dyDescent="0.2">
      <c r="A45" s="93" t="s">
        <v>1254</v>
      </c>
      <c r="B45" s="93" t="s">
        <v>1255</v>
      </c>
      <c r="C45" s="12" t="s">
        <v>1103</v>
      </c>
      <c r="D45" s="10" t="e" vm="357">
        <v>#VALUE!</v>
      </c>
      <c r="E45" s="32" t="str">
        <f t="shared" si="20"/>
        <v>Link</v>
      </c>
      <c r="F45" s="10" t="s">
        <v>1256</v>
      </c>
      <c r="G45" s="28" cm="1">
        <f t="array" ref="G45">_FV(D45,"Market cap",TRUE)/1000000000</f>
        <v>0.188221</v>
      </c>
      <c r="H45" s="11" cm="1">
        <f t="array" ref="H45">_FV(D45,"Price")</f>
        <v>4.3499999999999996</v>
      </c>
      <c r="I45" s="11" t="s">
        <v>47</v>
      </c>
      <c r="J45" s="35" cm="1">
        <f t="array" ref="J45">_FV(D45,"Shares outstanding",TRUE)/1000000</f>
        <v>43.269199999999998</v>
      </c>
      <c r="K45" s="11">
        <v>19.45</v>
      </c>
      <c r="L45" s="89">
        <v>9.4000000000000004E-3</v>
      </c>
      <c r="M45" s="25" t="s">
        <v>14192</v>
      </c>
      <c r="N45" s="53" t="s">
        <v>15373</v>
      </c>
      <c r="O45" s="53" t="s">
        <v>15374</v>
      </c>
      <c r="P45" s="130">
        <v>60.48</v>
      </c>
      <c r="Q45" s="53" t="s">
        <v>15375</v>
      </c>
      <c r="R45" s="53" t="s">
        <v>15376</v>
      </c>
      <c r="S45" s="126" t="s">
        <v>14848</v>
      </c>
      <c r="T45" s="11" t="s">
        <v>14635</v>
      </c>
      <c r="U45" s="11">
        <v>13.49</v>
      </c>
      <c r="V45" s="65" cm="1">
        <f t="array" ref="V45">(H45-(_FV(D45,"52 week high",TRUE)))/(_FV(D45,"52 week high",TRUE))</f>
        <v>-0.60633484162895934</v>
      </c>
      <c r="W45" s="65" cm="1">
        <f t="array" ref="W45">(H45-(_FV(D45,"52 week low",TRUE)))/(_FV(D45,"52 week low",TRUE))</f>
        <v>1.8431372549019605</v>
      </c>
      <c r="Y45" s="30" t="str">
        <f t="shared" si="8"/>
        <v>Twitter</v>
      </c>
      <c r="Z45" s="30" t="str">
        <f t="shared" si="0"/>
        <v>Twitter</v>
      </c>
      <c r="AA45" s="29" t="str">
        <f>HYPERLINK(_xlfn.CONCAT("https://www.sec.gov/edgar/browse/?CIK=",(_xlfn.XLOOKUP(A45,CIK!$A$1:$A$99999,CIK!$B$1:$B$99999,,0))),"SEC")</f>
        <v>SEC</v>
      </c>
      <c r="AB45" s="30" t="str">
        <f t="shared" si="9"/>
        <v>BC</v>
      </c>
      <c r="AC45" s="29" t="str">
        <f t="shared" si="10"/>
        <v>News</v>
      </c>
      <c r="AD45" s="30" t="str">
        <f t="shared" si="11"/>
        <v>News</v>
      </c>
      <c r="AE45" s="29" t="str">
        <f t="shared" si="12"/>
        <v>News</v>
      </c>
      <c r="AF45" s="29" t="str">
        <f t="shared" si="13"/>
        <v>News</v>
      </c>
      <c r="AG45" s="29" t="str">
        <f t="shared" si="14"/>
        <v>News</v>
      </c>
      <c r="AH45" s="30" t="str">
        <f t="shared" si="1"/>
        <v>News</v>
      </c>
      <c r="AI45" s="30" t="str">
        <f t="shared" si="15"/>
        <v>OC</v>
      </c>
      <c r="AJ45" s="30" t="str">
        <f t="shared" si="16"/>
        <v>WW</v>
      </c>
      <c r="AK45" s="30" t="str">
        <f t="shared" si="17"/>
        <v>FIN</v>
      </c>
      <c r="AL45" s="30" t="str">
        <f t="shared" si="2"/>
        <v>OI</v>
      </c>
      <c r="AM45" s="30" t="str">
        <f t="shared" si="18"/>
        <v>IB</v>
      </c>
      <c r="AN45" s="30" t="str">
        <f t="shared" si="3"/>
        <v>SI</v>
      </c>
      <c r="AO45" s="30" t="str">
        <f t="shared" si="4"/>
        <v>SS</v>
      </c>
      <c r="AP45" s="45" t="str">
        <f t="shared" si="5"/>
        <v>ROIC</v>
      </c>
      <c r="AQ45" s="30" t="str">
        <f t="shared" si="6"/>
        <v>DR</v>
      </c>
      <c r="AR45" s="46" t="str">
        <f t="shared" si="7"/>
        <v>SOH</v>
      </c>
    </row>
    <row r="46" spans="1:44" x14ac:dyDescent="0.2">
      <c r="A46" s="93" t="s">
        <v>1263</v>
      </c>
      <c r="B46" s="93" t="s">
        <v>1264</v>
      </c>
      <c r="C46" s="12" t="s">
        <v>1265</v>
      </c>
      <c r="D46" s="10" t="e" vm="358">
        <v>#VALUE!</v>
      </c>
      <c r="E46" s="32" t="str">
        <f t="shared" si="20"/>
        <v>Link</v>
      </c>
      <c r="F46" s="10" t="s">
        <v>1266</v>
      </c>
      <c r="G46" s="28" cm="1">
        <f t="array" ref="G46">_FV(D46,"Market cap",TRUE)/1000000000</f>
        <v>0.13192770000000001</v>
      </c>
      <c r="H46" s="11" cm="1">
        <f t="array" ref="H46">_FV(D46,"Price")</f>
        <v>1.0900000000000001</v>
      </c>
      <c r="I46" s="11" t="s">
        <v>47</v>
      </c>
      <c r="J46" s="35" cm="1">
        <f t="array" ref="J46">_FV(D46,"Shares outstanding",TRUE)/1000000</f>
        <v>121.0346</v>
      </c>
      <c r="K46" s="11">
        <v>58.73</v>
      </c>
      <c r="L46" s="89">
        <v>1.11E-2</v>
      </c>
      <c r="M46" s="25" t="s">
        <v>13800</v>
      </c>
      <c r="N46" s="53" t="s">
        <v>15350</v>
      </c>
      <c r="O46" s="53" t="s">
        <v>15351</v>
      </c>
      <c r="P46" s="130">
        <v>20.95</v>
      </c>
      <c r="Q46" s="53" t="s">
        <v>15352</v>
      </c>
      <c r="R46" s="53" t="s">
        <v>15353</v>
      </c>
      <c r="S46" s="126" t="s">
        <v>15354</v>
      </c>
      <c r="T46" s="11" t="s">
        <v>14630</v>
      </c>
      <c r="U46" s="11">
        <v>2.98</v>
      </c>
      <c r="V46" s="65" cm="1">
        <f t="array" ref="V46">(H46-(_FV(D46,"52 week high",TRUE)))/(_FV(D46,"52 week high",TRUE))</f>
        <v>-0.54818652849740934</v>
      </c>
      <c r="W46" s="65" cm="1">
        <f t="array" ref="W46">(H46-(_FV(D46,"52 week low",TRUE)))/(_FV(D46,"52 week low",TRUE))</f>
        <v>0.67692307692307696</v>
      </c>
      <c r="Y46" s="30" t="str">
        <f t="shared" si="8"/>
        <v>Twitter</v>
      </c>
      <c r="Z46" s="30" t="str">
        <f t="shared" si="0"/>
        <v>Twitter</v>
      </c>
      <c r="AA46" s="29" t="str">
        <f>HYPERLINK(_xlfn.CONCAT("https://www.sec.gov/edgar/browse/?CIK=",(_xlfn.XLOOKUP(A46,CIK!$A$1:$A$99999,CIK!$B$1:$B$99999,,0))),"SEC")</f>
        <v>SEC</v>
      </c>
      <c r="AB46" s="30" t="str">
        <f t="shared" si="9"/>
        <v>BC</v>
      </c>
      <c r="AC46" s="29" t="str">
        <f t="shared" si="10"/>
        <v>News</v>
      </c>
      <c r="AD46" s="30" t="str">
        <f t="shared" si="11"/>
        <v>News</v>
      </c>
      <c r="AE46" s="29" t="str">
        <f t="shared" si="12"/>
        <v>News</v>
      </c>
      <c r="AF46" s="29" t="str">
        <f t="shared" si="13"/>
        <v>News</v>
      </c>
      <c r="AG46" s="29" t="str">
        <f t="shared" si="14"/>
        <v>News</v>
      </c>
      <c r="AH46" s="30" t="str">
        <f t="shared" si="1"/>
        <v>News</v>
      </c>
      <c r="AI46" s="30" t="str">
        <f t="shared" si="15"/>
        <v>OC</v>
      </c>
      <c r="AJ46" s="30" t="str">
        <f t="shared" si="16"/>
        <v>WW</v>
      </c>
      <c r="AK46" s="30" t="str">
        <f t="shared" si="17"/>
        <v>FIN</v>
      </c>
      <c r="AL46" s="30" t="str">
        <f t="shared" si="2"/>
        <v>OI</v>
      </c>
      <c r="AM46" s="30" t="str">
        <f t="shared" si="18"/>
        <v>IB</v>
      </c>
      <c r="AN46" s="30" t="str">
        <f t="shared" si="3"/>
        <v>SI</v>
      </c>
      <c r="AO46" s="30" t="str">
        <f t="shared" si="4"/>
        <v>SS</v>
      </c>
      <c r="AP46" s="45" t="str">
        <f t="shared" si="5"/>
        <v>ROIC</v>
      </c>
      <c r="AQ46" s="30" t="str">
        <f t="shared" si="6"/>
        <v>DR</v>
      </c>
      <c r="AR46" s="46" t="str">
        <f t="shared" si="7"/>
        <v>SOH</v>
      </c>
    </row>
    <row r="47" spans="1:44" x14ac:dyDescent="0.2">
      <c r="A47" s="93" t="s">
        <v>1215</v>
      </c>
      <c r="B47" s="93" t="s">
        <v>1216</v>
      </c>
      <c r="C47" s="12" t="s">
        <v>1103</v>
      </c>
      <c r="D47" s="10" t="e" vm="359">
        <v>#VALUE!</v>
      </c>
      <c r="E47" s="32" t="str">
        <f t="shared" si="20"/>
        <v>Link</v>
      </c>
      <c r="F47" s="12" t="s">
        <v>1217</v>
      </c>
      <c r="G47" s="28" cm="1">
        <f t="array" ref="G47">_FV(D47,"Market cap",TRUE)/1000000000</f>
        <v>0.14313609999999999</v>
      </c>
      <c r="H47" s="11" cm="1">
        <f t="array" ref="H47">_FV(D47,"Price")</f>
        <v>7.33</v>
      </c>
      <c r="I47" s="11" t="s">
        <v>47</v>
      </c>
      <c r="J47" s="35" cm="1">
        <f t="array" ref="J47">_FV(D47,"Shares outstanding",TRUE)/1000000</f>
        <v>19.527439999999999</v>
      </c>
      <c r="K47" s="11">
        <v>2.74</v>
      </c>
      <c r="L47" s="89">
        <v>4.4000000000000003E-3</v>
      </c>
      <c r="M47" s="25" t="s">
        <v>14088</v>
      </c>
      <c r="N47" s="53" t="s">
        <v>15298</v>
      </c>
      <c r="O47" s="53" t="s">
        <v>15335</v>
      </c>
      <c r="P47" s="130">
        <v>2.85</v>
      </c>
      <c r="Q47" s="53" t="s">
        <v>15336</v>
      </c>
      <c r="R47" s="53" t="s">
        <v>15337</v>
      </c>
      <c r="S47" s="126" t="s">
        <v>15338</v>
      </c>
      <c r="T47" s="11" t="s">
        <v>14626</v>
      </c>
      <c r="U47" s="11">
        <v>8.7200000000000006</v>
      </c>
      <c r="V47" s="65" cm="1">
        <f t="array" ref="V47">(H47-(_FV(D47,"52 week high",TRUE)))/(_FV(D47,"52 week high",TRUE))</f>
        <v>-0.65827505827505828</v>
      </c>
      <c r="W47" s="65" cm="1">
        <f t="array" ref="W47">(H47-(_FV(D47,"52 week low",TRUE)))/(_FV(D47,"52 week low",TRUE))</f>
        <v>0.40690978886756241</v>
      </c>
      <c r="Y47" s="30" t="str">
        <f t="shared" si="8"/>
        <v>Twitter</v>
      </c>
      <c r="Z47" s="30" t="str">
        <f t="shared" si="0"/>
        <v>Twitter</v>
      </c>
      <c r="AA47" s="29" t="str">
        <f>HYPERLINK(_xlfn.CONCAT("https://www.sec.gov/edgar/browse/?CIK=",(_xlfn.XLOOKUP(A47,CIK!$A$1:$A$99999,CIK!$B$1:$B$99999,,0))),"SEC")</f>
        <v>SEC</v>
      </c>
      <c r="AB47" s="30" t="str">
        <f t="shared" si="9"/>
        <v>BC</v>
      </c>
      <c r="AC47" s="29" t="str">
        <f t="shared" si="10"/>
        <v>News</v>
      </c>
      <c r="AD47" s="30" t="str">
        <f t="shared" si="11"/>
        <v>News</v>
      </c>
      <c r="AE47" s="29" t="str">
        <f t="shared" si="12"/>
        <v>News</v>
      </c>
      <c r="AF47" s="29" t="str">
        <f t="shared" si="13"/>
        <v>News</v>
      </c>
      <c r="AG47" s="29" t="str">
        <f t="shared" si="14"/>
        <v>News</v>
      </c>
      <c r="AH47" s="30" t="str">
        <f t="shared" si="1"/>
        <v>News</v>
      </c>
      <c r="AI47" s="30" t="str">
        <f t="shared" si="15"/>
        <v>OC</v>
      </c>
      <c r="AJ47" s="30" t="str">
        <f t="shared" si="16"/>
        <v>WW</v>
      </c>
      <c r="AK47" s="30" t="str">
        <f t="shared" si="17"/>
        <v>FIN</v>
      </c>
      <c r="AL47" s="30" t="str">
        <f t="shared" si="2"/>
        <v>OI</v>
      </c>
      <c r="AM47" s="30" t="str">
        <f t="shared" si="18"/>
        <v>IB</v>
      </c>
      <c r="AN47" s="30" t="str">
        <f t="shared" si="3"/>
        <v>SI</v>
      </c>
      <c r="AO47" s="30" t="str">
        <f t="shared" si="4"/>
        <v>SS</v>
      </c>
      <c r="AP47" s="45" t="str">
        <f t="shared" si="5"/>
        <v>ROIC</v>
      </c>
      <c r="AQ47" s="30" t="str">
        <f t="shared" si="6"/>
        <v>DR</v>
      </c>
      <c r="AR47" s="46" t="str">
        <f t="shared" si="7"/>
        <v>SOH</v>
      </c>
    </row>
    <row r="48" spans="1:44" x14ac:dyDescent="0.2">
      <c r="A48" s="93" t="s">
        <v>1267</v>
      </c>
      <c r="B48" s="93" t="s">
        <v>1268</v>
      </c>
      <c r="C48" s="12" t="s">
        <v>1269</v>
      </c>
      <c r="D48" s="10" t="e" vm="360">
        <v>#VALUE!</v>
      </c>
      <c r="E48" s="32" t="str">
        <f t="shared" si="20"/>
        <v>Link</v>
      </c>
      <c r="F48" s="10" t="s">
        <v>1270</v>
      </c>
      <c r="G48" s="28" cm="1">
        <f t="array" ref="G48">_FV(D48,"Market cap",TRUE)/1000000000</f>
        <v>0.107252</v>
      </c>
      <c r="H48" s="11" cm="1">
        <f t="array" ref="H48">_FV(D48,"Price")</f>
        <v>4.08</v>
      </c>
      <c r="I48" s="11" t="s">
        <v>47</v>
      </c>
      <c r="J48" s="35" cm="1">
        <f t="array" ref="J48">_FV(D48,"Shares outstanding",TRUE)/1000000</f>
        <v>26.28726</v>
      </c>
      <c r="K48" s="11">
        <v>8.34</v>
      </c>
      <c r="L48" s="89">
        <v>0.1011</v>
      </c>
      <c r="M48" s="25" t="s">
        <v>14183</v>
      </c>
      <c r="N48" s="53" t="s">
        <v>15394</v>
      </c>
      <c r="O48" s="53" t="s">
        <v>15395</v>
      </c>
      <c r="P48" s="130">
        <v>37.04</v>
      </c>
      <c r="Q48" s="53" t="s">
        <v>15396</v>
      </c>
      <c r="R48" s="53" t="s">
        <v>15397</v>
      </c>
      <c r="S48" s="126" t="s">
        <v>14848</v>
      </c>
      <c r="T48" s="11" t="s">
        <v>59</v>
      </c>
      <c r="U48" s="11">
        <v>32.51</v>
      </c>
      <c r="V48" s="65" cm="1">
        <f t="array" ref="V48">(H48-(_FV(D48,"52 week high",TRUE)))/(_FV(D48,"52 week high",TRUE))</f>
        <v>-0.22454099669289543</v>
      </c>
      <c r="W48" s="65" cm="1">
        <f t="array" ref="W48">(H48-(_FV(D48,"52 week low",TRUE)))/(_FV(D48,"52 week low",TRUE))</f>
        <v>3.1893418215422531</v>
      </c>
      <c r="Y48" s="30" t="str">
        <f t="shared" si="8"/>
        <v>Twitter</v>
      </c>
      <c r="Z48" s="30" t="str">
        <f t="shared" si="0"/>
        <v>Twitter</v>
      </c>
      <c r="AA48" s="29" t="str">
        <f>HYPERLINK(_xlfn.CONCAT("https://www.sec.gov/edgar/browse/?CIK=",(_xlfn.XLOOKUP(A48,CIK!$A$1:$A$99999,CIK!$B$1:$B$99999,,0))),"SEC")</f>
        <v>SEC</v>
      </c>
      <c r="AB48" s="30" t="str">
        <f t="shared" si="9"/>
        <v>BC</v>
      </c>
      <c r="AC48" s="29" t="str">
        <f t="shared" si="10"/>
        <v>News</v>
      </c>
      <c r="AD48" s="30" t="str">
        <f t="shared" si="11"/>
        <v>News</v>
      </c>
      <c r="AE48" s="29" t="str">
        <f t="shared" si="12"/>
        <v>News</v>
      </c>
      <c r="AF48" s="29" t="str">
        <f t="shared" si="13"/>
        <v>News</v>
      </c>
      <c r="AG48" s="29" t="str">
        <f t="shared" si="14"/>
        <v>News</v>
      </c>
      <c r="AH48" s="30" t="str">
        <f t="shared" si="1"/>
        <v>News</v>
      </c>
      <c r="AI48" s="30" t="str">
        <f t="shared" si="15"/>
        <v>OC</v>
      </c>
      <c r="AJ48" s="30" t="str">
        <f t="shared" si="16"/>
        <v>WW</v>
      </c>
      <c r="AK48" s="30" t="str">
        <f t="shared" si="17"/>
        <v>FIN</v>
      </c>
      <c r="AL48" s="30" t="str">
        <f t="shared" si="2"/>
        <v>OI</v>
      </c>
      <c r="AM48" s="30" t="str">
        <f t="shared" si="18"/>
        <v>IB</v>
      </c>
      <c r="AN48" s="30" t="str">
        <f t="shared" si="3"/>
        <v>SI</v>
      </c>
      <c r="AO48" s="30" t="str">
        <f t="shared" si="4"/>
        <v>SS</v>
      </c>
      <c r="AP48" s="45" t="str">
        <f t="shared" si="5"/>
        <v>ROIC</v>
      </c>
      <c r="AQ48" s="30" t="str">
        <f t="shared" si="6"/>
        <v>DR</v>
      </c>
      <c r="AR48" s="46" t="str">
        <f t="shared" si="7"/>
        <v>SOH</v>
      </c>
    </row>
    <row r="49" spans="1:44" x14ac:dyDescent="0.2">
      <c r="A49" s="10" t="s">
        <v>1211</v>
      </c>
      <c r="B49" s="10" t="s">
        <v>1212</v>
      </c>
      <c r="C49" s="12" t="s">
        <v>1103</v>
      </c>
      <c r="D49" s="10" t="e" vm="361">
        <v>#VALUE!</v>
      </c>
      <c r="E49" s="32" t="str">
        <f t="shared" si="20"/>
        <v>Link</v>
      </c>
      <c r="F49" s="12" t="s">
        <v>1213</v>
      </c>
      <c r="G49" s="28" cm="1">
        <f t="array" ref="G49">_FV(D49,"Market cap",TRUE)/1000000000</f>
        <v>0.1098001</v>
      </c>
      <c r="H49" s="11" cm="1">
        <f t="array" ref="H49">_FV(D49,"Price")</f>
        <v>4.3499999999999996</v>
      </c>
      <c r="I49" s="11" t="s">
        <v>47</v>
      </c>
      <c r="J49" s="35" cm="1">
        <f t="array" ref="J49">_FV(D49,"Shares outstanding",TRUE)/1000000</f>
        <v>25.241399999999999</v>
      </c>
      <c r="K49" s="11">
        <v>24.04</v>
      </c>
      <c r="L49" s="89">
        <v>1.2699999999999999E-2</v>
      </c>
      <c r="M49" s="25" t="s">
        <v>13931</v>
      </c>
      <c r="N49" s="53" t="s">
        <v>15327</v>
      </c>
      <c r="O49" s="53" t="s">
        <v>15328</v>
      </c>
      <c r="P49" s="130">
        <v>21.43</v>
      </c>
      <c r="Q49" s="53" t="s">
        <v>15329</v>
      </c>
      <c r="R49" s="53" t="s">
        <v>15330</v>
      </c>
      <c r="S49" s="126" t="s">
        <v>14848</v>
      </c>
      <c r="T49" s="11" t="s">
        <v>59</v>
      </c>
      <c r="U49" s="11">
        <v>1.4</v>
      </c>
      <c r="V49" s="65" cm="1">
        <f t="array" ref="V49">(H49-(_FV(D49,"52 week high",TRUE)))/(_FV(D49,"52 week high",TRUE))</f>
        <v>-0.3389057750759879</v>
      </c>
      <c r="W49" s="65" cm="1">
        <f t="array" ref="W49">(H49-(_FV(D49,"52 week low",TRUE)))/(_FV(D49,"52 week low",TRUE))</f>
        <v>0.69921874999999978</v>
      </c>
      <c r="Y49" s="30" t="str">
        <f t="shared" si="8"/>
        <v>Twitter</v>
      </c>
      <c r="Z49" s="30" t="str">
        <f t="shared" si="0"/>
        <v>Twitter</v>
      </c>
      <c r="AA49" s="29" t="str">
        <f>HYPERLINK(_xlfn.CONCAT("https://www.sec.gov/edgar/browse/?CIK=",(_xlfn.XLOOKUP(A49,CIK!$A$1:$A$99999,CIK!$B$1:$B$99999,,0))),"SEC")</f>
        <v>SEC</v>
      </c>
      <c r="AB49" s="30" t="str">
        <f t="shared" si="9"/>
        <v>BC</v>
      </c>
      <c r="AC49" s="29" t="str">
        <f t="shared" si="10"/>
        <v>News</v>
      </c>
      <c r="AD49" s="30" t="str">
        <f t="shared" si="11"/>
        <v>News</v>
      </c>
      <c r="AE49" s="29" t="str">
        <f t="shared" si="12"/>
        <v>News</v>
      </c>
      <c r="AF49" s="29" t="str">
        <f t="shared" si="13"/>
        <v>News</v>
      </c>
      <c r="AG49" s="29" t="str">
        <f t="shared" si="14"/>
        <v>News</v>
      </c>
      <c r="AH49" s="30" t="str">
        <f t="shared" si="1"/>
        <v>News</v>
      </c>
      <c r="AI49" s="30" t="str">
        <f t="shared" si="15"/>
        <v>OC</v>
      </c>
      <c r="AJ49" s="30" t="str">
        <f t="shared" si="16"/>
        <v>WW</v>
      </c>
      <c r="AK49" s="30" t="str">
        <f t="shared" si="17"/>
        <v>FIN</v>
      </c>
      <c r="AL49" s="30" t="str">
        <f t="shared" si="2"/>
        <v>OI</v>
      </c>
      <c r="AM49" s="30" t="str">
        <f t="shared" si="18"/>
        <v>IB</v>
      </c>
      <c r="AN49" s="30" t="str">
        <f t="shared" si="3"/>
        <v>SI</v>
      </c>
      <c r="AO49" s="30" t="str">
        <f t="shared" si="4"/>
        <v>SS</v>
      </c>
      <c r="AP49" s="45" t="str">
        <f t="shared" si="5"/>
        <v>ROIC</v>
      </c>
      <c r="AQ49" s="30" t="str">
        <f t="shared" si="6"/>
        <v>DR</v>
      </c>
      <c r="AR49" s="46" t="str">
        <f t="shared" si="7"/>
        <v>SOH</v>
      </c>
    </row>
    <row r="50" spans="1:44" x14ac:dyDescent="0.2">
      <c r="A50" s="10" t="s">
        <v>1207</v>
      </c>
      <c r="B50" s="10" t="s">
        <v>1208</v>
      </c>
      <c r="C50" s="12" t="s">
        <v>1209</v>
      </c>
      <c r="D50" s="10" t="e" vm="362">
        <v>#VALUE!</v>
      </c>
      <c r="E50" s="32" t="str">
        <f t="shared" si="20"/>
        <v>Link</v>
      </c>
      <c r="F50" s="12" t="s">
        <v>1210</v>
      </c>
      <c r="G50" s="28" cm="1">
        <f t="array" ref="G50">_FV(D50,"Market cap",TRUE)/1000000000</f>
        <v>9.4268199999999996E-2</v>
      </c>
      <c r="H50" s="11" cm="1">
        <f t="array" ref="H50">_FV(D50,"Price")</f>
        <v>1.64</v>
      </c>
      <c r="I50" s="11" t="s">
        <v>47</v>
      </c>
      <c r="J50" s="35" cm="1">
        <f t="array" ref="J50">_FV(D50,"Shares outstanding",TRUE)/1000000</f>
        <v>57.480609999999999</v>
      </c>
      <c r="K50" s="11">
        <v>36.270000000000003</v>
      </c>
      <c r="L50" s="89">
        <v>1.46E-2</v>
      </c>
      <c r="M50" s="25" t="s">
        <v>14173</v>
      </c>
      <c r="N50" s="53" t="s">
        <v>15323</v>
      </c>
      <c r="O50" s="53" t="s">
        <v>15324</v>
      </c>
      <c r="P50" s="130">
        <v>21.03</v>
      </c>
      <c r="Q50" s="53" t="s">
        <v>15325</v>
      </c>
      <c r="R50" s="53" t="s">
        <v>15326</v>
      </c>
      <c r="S50" s="126" t="s">
        <v>14848</v>
      </c>
      <c r="T50" s="11" t="s">
        <v>14625</v>
      </c>
      <c r="U50" s="11">
        <v>8.44</v>
      </c>
      <c r="V50" s="65" cm="1">
        <f t="array" ref="V50">(H50-(_FV(D50,"52 week high",TRUE)))/(_FV(D50,"52 week high",TRUE))</f>
        <v>-0.61502347417840386</v>
      </c>
      <c r="W50" s="65" cm="1">
        <f t="array" ref="W50">(H50-(_FV(D50,"52 week low",TRUE)))/(_FV(D50,"52 week low",TRUE))</f>
        <v>0.57692307692307676</v>
      </c>
      <c r="Y50" s="30" t="str">
        <f t="shared" si="8"/>
        <v>Twitter</v>
      </c>
      <c r="Z50" s="30" t="str">
        <f t="shared" si="0"/>
        <v>Twitter</v>
      </c>
      <c r="AA50" s="29" t="str">
        <f>HYPERLINK(_xlfn.CONCAT("https://www.sec.gov/edgar/browse/?CIK=",(_xlfn.XLOOKUP(A50,CIK!$A$1:$A$99999,CIK!$B$1:$B$99999,,0))),"SEC")</f>
        <v>SEC</v>
      </c>
      <c r="AB50" s="30" t="str">
        <f t="shared" si="9"/>
        <v>BC</v>
      </c>
      <c r="AC50" s="29" t="str">
        <f t="shared" si="10"/>
        <v>News</v>
      </c>
      <c r="AD50" s="30" t="str">
        <f t="shared" si="11"/>
        <v>News</v>
      </c>
      <c r="AE50" s="29" t="str">
        <f t="shared" si="12"/>
        <v>News</v>
      </c>
      <c r="AF50" s="29" t="str">
        <f t="shared" si="13"/>
        <v>News</v>
      </c>
      <c r="AG50" s="29" t="str">
        <f t="shared" si="14"/>
        <v>News</v>
      </c>
      <c r="AH50" s="30" t="str">
        <f t="shared" si="1"/>
        <v>News</v>
      </c>
      <c r="AI50" s="30" t="str">
        <f t="shared" si="15"/>
        <v>OC</v>
      </c>
      <c r="AJ50" s="30" t="str">
        <f t="shared" si="16"/>
        <v>WW</v>
      </c>
      <c r="AK50" s="30" t="str">
        <f t="shared" si="17"/>
        <v>FIN</v>
      </c>
      <c r="AL50" s="30" t="str">
        <f t="shared" si="2"/>
        <v>OI</v>
      </c>
      <c r="AM50" s="30" t="str">
        <f t="shared" si="18"/>
        <v>IB</v>
      </c>
      <c r="AN50" s="30" t="str">
        <f t="shared" si="3"/>
        <v>SI</v>
      </c>
      <c r="AO50" s="30" t="str">
        <f t="shared" si="4"/>
        <v>SS</v>
      </c>
      <c r="AP50" s="45" t="str">
        <f t="shared" si="5"/>
        <v>ROIC</v>
      </c>
      <c r="AQ50" s="30" t="str">
        <f t="shared" si="6"/>
        <v>DR</v>
      </c>
      <c r="AR50" s="46" t="str">
        <f t="shared" si="7"/>
        <v>SOH</v>
      </c>
    </row>
    <row r="51" spans="1:44" s="43" customFormat="1" x14ac:dyDescent="0.2">
      <c r="A51" s="10" t="s">
        <v>1302</v>
      </c>
      <c r="B51" s="10" t="s">
        <v>1303</v>
      </c>
      <c r="C51" s="12" t="s">
        <v>1304</v>
      </c>
      <c r="D51" s="10" t="e" vm="363">
        <v>#VALUE!</v>
      </c>
      <c r="E51" s="32" t="str">
        <f t="shared" si="20"/>
        <v>Link</v>
      </c>
      <c r="F51" s="10" t="s">
        <v>1305</v>
      </c>
      <c r="G51" s="28" cm="1">
        <f t="array" ref="G51">_FV(D51,"Market cap",TRUE)/1000000000</f>
        <v>6.8232850999999997E-2</v>
      </c>
      <c r="H51" s="11" cm="1">
        <f t="array" ref="H51">_FV(D51,"Price")</f>
        <v>2.0699999999999998</v>
      </c>
      <c r="I51" s="11" t="s">
        <v>47</v>
      </c>
      <c r="J51" s="35" cm="1">
        <f t="array" ref="J51">_FV(D51,"Shares outstanding",TRUE)/1000000</f>
        <v>32.962730000000001</v>
      </c>
      <c r="K51" s="11"/>
      <c r="L51" s="89"/>
      <c r="M51" s="25" t="s">
        <v>13795</v>
      </c>
      <c r="N51" s="53" t="s">
        <v>15416</v>
      </c>
      <c r="O51" s="53" t="s">
        <v>15417</v>
      </c>
      <c r="P51" s="130">
        <v>32.369999999999997</v>
      </c>
      <c r="Q51" s="53" t="s">
        <v>15418</v>
      </c>
      <c r="R51" s="53" t="s">
        <v>15419</v>
      </c>
      <c r="S51" s="126" t="s">
        <v>14848</v>
      </c>
      <c r="T51" s="11"/>
      <c r="U51" s="11"/>
      <c r="V51" s="65" cm="1">
        <f t="array" ref="V51">(H51-(_FV(D51,"52 week high",TRUE)))/(_FV(D51,"52 week high",TRUE))</f>
        <v>-0.45092838196286478</v>
      </c>
      <c r="W51" s="65" cm="1">
        <f t="array" ref="W51">(H51-(_FV(D51,"52 week low",TRUE)))/(_FV(D51,"52 week low",TRUE))</f>
        <v>7.0450835600466384</v>
      </c>
      <c r="X51" s="10"/>
      <c r="Y51" s="44" t="str">
        <f t="shared" si="8"/>
        <v>Twitter</v>
      </c>
      <c r="Z51" s="44" t="str">
        <f t="shared" si="0"/>
        <v>Twitter</v>
      </c>
      <c r="AA51" s="85" t="str">
        <f>HYPERLINK(_xlfn.CONCAT("https://www.sec.gov/edgar/browse/?CIK=",(_xlfn.XLOOKUP(A51,CIK!$A$1:$A$99999,CIK!$B$1:$B$99999,,0))),"SEC")</f>
        <v>SEC</v>
      </c>
      <c r="AB51" s="44" t="str">
        <f t="shared" si="9"/>
        <v>BC</v>
      </c>
      <c r="AC51" s="85" t="str">
        <f t="shared" si="10"/>
        <v>News</v>
      </c>
      <c r="AD51" s="44" t="str">
        <f t="shared" si="11"/>
        <v>News</v>
      </c>
      <c r="AE51" s="85" t="str">
        <f t="shared" si="12"/>
        <v>News</v>
      </c>
      <c r="AF51" s="85" t="str">
        <f t="shared" si="13"/>
        <v>News</v>
      </c>
      <c r="AG51" s="85" t="str">
        <f t="shared" si="14"/>
        <v>News</v>
      </c>
      <c r="AH51" s="44" t="str">
        <f t="shared" si="1"/>
        <v>News</v>
      </c>
      <c r="AI51" s="44" t="str">
        <f t="shared" si="15"/>
        <v>OC</v>
      </c>
      <c r="AJ51" s="44" t="str">
        <f t="shared" si="16"/>
        <v>WW</v>
      </c>
      <c r="AK51" s="44" t="str">
        <f t="shared" si="17"/>
        <v>FIN</v>
      </c>
      <c r="AL51" s="44" t="str">
        <f t="shared" si="2"/>
        <v>OI</v>
      </c>
      <c r="AM51" s="44" t="str">
        <f t="shared" si="18"/>
        <v>IB</v>
      </c>
      <c r="AN51" s="44" t="str">
        <f t="shared" si="3"/>
        <v>SI</v>
      </c>
      <c r="AO51" s="44" t="str">
        <f t="shared" si="4"/>
        <v>SS</v>
      </c>
      <c r="AP51" s="86" t="str">
        <f t="shared" si="5"/>
        <v>ROIC</v>
      </c>
      <c r="AQ51" s="44" t="str">
        <f t="shared" si="6"/>
        <v>DR</v>
      </c>
      <c r="AR51" s="87" t="str">
        <f t="shared" si="7"/>
        <v>SOH</v>
      </c>
    </row>
    <row r="52" spans="1:44" x14ac:dyDescent="0.2">
      <c r="A52" s="10" t="s">
        <v>1222</v>
      </c>
      <c r="B52" s="10" t="s">
        <v>1223</v>
      </c>
      <c r="C52" s="12" t="s">
        <v>1089</v>
      </c>
      <c r="D52" s="10" t="e" vm="364">
        <v>#VALUE!</v>
      </c>
      <c r="E52" s="32" t="str">
        <f t="shared" si="20"/>
        <v>Link</v>
      </c>
      <c r="F52" s="12" t="s">
        <v>1224</v>
      </c>
      <c r="G52" s="28" cm="1">
        <f t="array" ref="G52">_FV(D52,"Market cap",TRUE)/1000000000</f>
        <v>5.9852339999999997E-2</v>
      </c>
      <c r="H52" s="11" cm="1">
        <f t="array" ref="H52">_FV(D52,"Price")</f>
        <v>2.41</v>
      </c>
      <c r="I52" s="11" t="s">
        <v>47</v>
      </c>
      <c r="J52" s="35" cm="1">
        <f t="array" ref="J52">_FV(D52,"Shares outstanding",TRUE)/1000000</f>
        <v>24.52965</v>
      </c>
      <c r="K52" s="11">
        <v>9.07</v>
      </c>
      <c r="L52" s="89">
        <v>4.3E-3</v>
      </c>
      <c r="M52" s="25" t="s">
        <v>14281</v>
      </c>
      <c r="N52" s="53" t="s">
        <v>15339</v>
      </c>
      <c r="O52" s="53" t="s">
        <v>15340</v>
      </c>
      <c r="P52" s="130">
        <v>29.1</v>
      </c>
      <c r="Q52" s="53" t="s">
        <v>15341</v>
      </c>
      <c r="R52" s="53" t="s">
        <v>15342</v>
      </c>
      <c r="S52" s="126" t="s">
        <v>14848</v>
      </c>
      <c r="T52" s="11" t="s">
        <v>14627</v>
      </c>
      <c r="U52" s="11">
        <v>12.8</v>
      </c>
      <c r="V52" s="65" cm="1">
        <f t="array" ref="V52">(H52-(_FV(D52,"52 week high",TRUE)))/(_FV(D52,"52 week high",TRUE))</f>
        <v>-0.70392392933487302</v>
      </c>
      <c r="W52" s="65" cm="1">
        <f t="array" ref="W52">(H52-(_FV(D52,"52 week low",TRUE)))/(_FV(D52,"52 week low",TRUE))</f>
        <v>0.34636871508379896</v>
      </c>
      <c r="Y52" s="30" t="str">
        <f t="shared" si="8"/>
        <v>Twitter</v>
      </c>
      <c r="Z52" s="30" t="str">
        <f t="shared" si="0"/>
        <v>Twitter</v>
      </c>
      <c r="AA52" s="29" t="str">
        <f>HYPERLINK(_xlfn.CONCAT("https://www.sec.gov/edgar/browse/?CIK=",(_xlfn.XLOOKUP(A52,CIK!$A$1:$A$99999,CIK!$B$1:$B$99999,,0))),"SEC")</f>
        <v>SEC</v>
      </c>
      <c r="AB52" s="30" t="str">
        <f t="shared" si="9"/>
        <v>BC</v>
      </c>
      <c r="AC52" s="29" t="str">
        <f t="shared" si="10"/>
        <v>News</v>
      </c>
      <c r="AD52" s="30" t="str">
        <f t="shared" si="11"/>
        <v>News</v>
      </c>
      <c r="AE52" s="29" t="str">
        <f t="shared" si="12"/>
        <v>News</v>
      </c>
      <c r="AF52" s="29" t="str">
        <f t="shared" si="13"/>
        <v>News</v>
      </c>
      <c r="AG52" s="29" t="str">
        <f t="shared" si="14"/>
        <v>News</v>
      </c>
      <c r="AH52" s="30" t="str">
        <f t="shared" si="1"/>
        <v>News</v>
      </c>
      <c r="AI52" s="30" t="str">
        <f t="shared" si="15"/>
        <v>OC</v>
      </c>
      <c r="AJ52" s="30" t="str">
        <f t="shared" si="16"/>
        <v>WW</v>
      </c>
      <c r="AK52" s="30" t="str">
        <f t="shared" si="17"/>
        <v>FIN</v>
      </c>
      <c r="AL52" s="30" t="str">
        <f t="shared" si="2"/>
        <v>OI</v>
      </c>
      <c r="AM52" s="30" t="str">
        <f t="shared" si="18"/>
        <v>IB</v>
      </c>
      <c r="AN52" s="30" t="str">
        <f t="shared" si="3"/>
        <v>SI</v>
      </c>
      <c r="AO52" s="30" t="str">
        <f t="shared" si="4"/>
        <v>SS</v>
      </c>
      <c r="AP52" s="45" t="str">
        <f t="shared" si="5"/>
        <v>ROIC</v>
      </c>
      <c r="AQ52" s="30" t="str">
        <f t="shared" si="6"/>
        <v>DR</v>
      </c>
      <c r="AR52" s="46" t="str">
        <f t="shared" si="7"/>
        <v>SOH</v>
      </c>
    </row>
    <row r="53" spans="1:44" x14ac:dyDescent="0.2">
      <c r="A53" s="10" t="s">
        <v>1225</v>
      </c>
      <c r="B53" s="10" t="s">
        <v>1226</v>
      </c>
      <c r="C53" s="12" t="s">
        <v>1227</v>
      </c>
      <c r="D53" s="10" t="e" vm="365">
        <v>#VALUE!</v>
      </c>
      <c r="E53" s="32" t="str">
        <f t="shared" si="20"/>
        <v>Link</v>
      </c>
      <c r="F53" s="10" t="s">
        <v>1228</v>
      </c>
      <c r="G53" s="28" cm="1">
        <f t="array" ref="G53">_FV(D53,"Market cap",TRUE)/1000000000</f>
        <v>8.2335649999999996E-2</v>
      </c>
      <c r="H53" s="11" cm="1">
        <f t="array" ref="H53">_FV(D53,"Price")</f>
        <v>0.64990000000000003</v>
      </c>
      <c r="I53" s="11" t="s">
        <v>47</v>
      </c>
      <c r="J53" s="35" cm="1">
        <f t="array" ref="J53">_FV(D53,"Shares outstanding",TRUE)/1000000</f>
        <v>126.6897</v>
      </c>
      <c r="K53" s="11">
        <v>70.8</v>
      </c>
      <c r="L53" s="11" t="s">
        <v>59</v>
      </c>
      <c r="M53" s="25" t="s">
        <v>14131</v>
      </c>
      <c r="N53" s="53" t="s">
        <v>15355</v>
      </c>
      <c r="O53" s="53" t="s">
        <v>15356</v>
      </c>
      <c r="P53" s="130">
        <v>21.36</v>
      </c>
      <c r="Q53" s="53" t="s">
        <v>15357</v>
      </c>
      <c r="R53" s="53" t="s">
        <v>15358</v>
      </c>
      <c r="S53" s="126" t="s">
        <v>14848</v>
      </c>
      <c r="T53" s="11" t="s">
        <v>14631</v>
      </c>
      <c r="U53" s="11">
        <v>3.57</v>
      </c>
      <c r="V53" s="65" cm="1">
        <f t="array" ref="V53">(H53-(_FV(D53,"52 week high",TRUE)))/(_FV(D53,"52 week high",TRUE))</f>
        <v>-0.47158305553297014</v>
      </c>
      <c r="W53" s="65" cm="1">
        <f t="array" ref="W53">(H53-(_FV(D53,"52 week low",TRUE)))/(_FV(D53,"52 week low",TRUE))</f>
        <v>0.8047764509858375</v>
      </c>
      <c r="Y53" s="30" t="str">
        <f t="shared" si="8"/>
        <v>Twitter</v>
      </c>
      <c r="Z53" s="30" t="str">
        <f t="shared" si="0"/>
        <v>Twitter</v>
      </c>
      <c r="AA53" s="29" t="str">
        <f>HYPERLINK(_xlfn.CONCAT("https://www.sec.gov/edgar/browse/?CIK=",(_xlfn.XLOOKUP(A53,CIK!$A$1:$A$99999,CIK!$B$1:$B$99999,,0))),"SEC")</f>
        <v>SEC</v>
      </c>
      <c r="AB53" s="30" t="str">
        <f t="shared" si="9"/>
        <v>BC</v>
      </c>
      <c r="AC53" s="29" t="str">
        <f t="shared" si="10"/>
        <v>News</v>
      </c>
      <c r="AD53" s="30" t="str">
        <f t="shared" si="11"/>
        <v>News</v>
      </c>
      <c r="AE53" s="29" t="str">
        <f t="shared" si="12"/>
        <v>News</v>
      </c>
      <c r="AF53" s="29" t="str">
        <f t="shared" si="13"/>
        <v>News</v>
      </c>
      <c r="AG53" s="29" t="str">
        <f t="shared" si="14"/>
        <v>News</v>
      </c>
      <c r="AH53" s="30" t="str">
        <f t="shared" si="1"/>
        <v>News</v>
      </c>
      <c r="AI53" s="30" t="str">
        <f t="shared" si="15"/>
        <v>OC</v>
      </c>
      <c r="AJ53" s="30" t="str">
        <f t="shared" si="16"/>
        <v>WW</v>
      </c>
      <c r="AK53" s="30" t="str">
        <f t="shared" si="17"/>
        <v>FIN</v>
      </c>
      <c r="AL53" s="30" t="str">
        <f t="shared" si="2"/>
        <v>OI</v>
      </c>
      <c r="AM53" s="30" t="str">
        <f t="shared" si="18"/>
        <v>IB</v>
      </c>
      <c r="AN53" s="30" t="str">
        <f t="shared" si="3"/>
        <v>SI</v>
      </c>
      <c r="AO53" s="30" t="str">
        <f t="shared" si="4"/>
        <v>SS</v>
      </c>
      <c r="AP53" s="45" t="str">
        <f t="shared" si="5"/>
        <v>ROIC</v>
      </c>
      <c r="AQ53" s="30" t="str">
        <f t="shared" si="6"/>
        <v>DR</v>
      </c>
      <c r="AR53" s="46" t="str">
        <f t="shared" si="7"/>
        <v>SOH</v>
      </c>
    </row>
    <row r="54" spans="1:44" x14ac:dyDescent="0.2">
      <c r="A54" s="10" t="s">
        <v>1218</v>
      </c>
      <c r="B54" s="10" t="s">
        <v>1219</v>
      </c>
      <c r="C54" s="12" t="s">
        <v>1220</v>
      </c>
      <c r="D54" s="10" t="e" vm="366">
        <v>#VALUE!</v>
      </c>
      <c r="E54" s="32" t="str">
        <f t="shared" si="20"/>
        <v>Link</v>
      </c>
      <c r="F54" s="12" t="s">
        <v>1221</v>
      </c>
      <c r="G54" s="28" cm="1">
        <f t="array" ref="G54">_FV(D54,"Market cap",TRUE)/1000000000</f>
        <v>7.0526989999999998E-2</v>
      </c>
      <c r="H54" s="11" cm="1">
        <f t="array" ref="H54">_FV(D54,"Price")</f>
        <v>1.0001</v>
      </c>
      <c r="I54" s="11" t="s">
        <v>47</v>
      </c>
      <c r="J54" s="35" cm="1">
        <f t="array" ref="J54">_FV(D54,"Shares outstanding",TRUE)/1000000</f>
        <v>70.519940000000005</v>
      </c>
      <c r="K54" s="11">
        <v>45.18</v>
      </c>
      <c r="L54" s="89">
        <v>5.3E-3</v>
      </c>
      <c r="M54" s="25" t="s">
        <v>14086</v>
      </c>
      <c r="N54" s="53" t="s">
        <v>15004</v>
      </c>
      <c r="O54" s="53" t="s">
        <v>15347</v>
      </c>
      <c r="P54" s="130">
        <v>14.63</v>
      </c>
      <c r="Q54" s="53" t="s">
        <v>15348</v>
      </c>
      <c r="R54" s="53" t="s">
        <v>15349</v>
      </c>
      <c r="S54" s="126" t="s">
        <v>14848</v>
      </c>
      <c r="T54" s="11" t="s">
        <v>14629</v>
      </c>
      <c r="U54" s="11">
        <v>8.4</v>
      </c>
      <c r="V54" s="65" cm="1">
        <f t="array" ref="V54">(H54-(_FV(D54,"52 week high",TRUE)))/(_FV(D54,"52 week high",TRUE))</f>
        <v>-0.62258953168044084</v>
      </c>
      <c r="W54" s="65" cm="1">
        <f t="array" ref="W54">(H54-(_FV(D54,"52 week low",TRUE)))/(_FV(D54,"52 week low",TRUE))</f>
        <v>0.81836363636363618</v>
      </c>
      <c r="Y54" s="30" t="str">
        <f t="shared" si="8"/>
        <v>Twitter</v>
      </c>
      <c r="Z54" s="30" t="str">
        <f t="shared" si="0"/>
        <v>Twitter</v>
      </c>
      <c r="AA54" s="29" t="str">
        <f>HYPERLINK(_xlfn.CONCAT("https://www.sec.gov/edgar/browse/?CIK=",(_xlfn.XLOOKUP(A54,CIK!$A$1:$A$99999,CIK!$B$1:$B$99999,,0))),"SEC")</f>
        <v>SEC</v>
      </c>
      <c r="AB54" s="30" t="str">
        <f t="shared" si="9"/>
        <v>BC</v>
      </c>
      <c r="AC54" s="29" t="str">
        <f t="shared" si="10"/>
        <v>News</v>
      </c>
      <c r="AD54" s="30" t="str">
        <f t="shared" si="11"/>
        <v>News</v>
      </c>
      <c r="AE54" s="29" t="str">
        <f t="shared" si="12"/>
        <v>News</v>
      </c>
      <c r="AF54" s="29" t="str">
        <f t="shared" si="13"/>
        <v>News</v>
      </c>
      <c r="AG54" s="29" t="str">
        <f t="shared" si="14"/>
        <v>News</v>
      </c>
      <c r="AH54" s="30" t="str">
        <f t="shared" si="1"/>
        <v>News</v>
      </c>
      <c r="AI54" s="30" t="str">
        <f t="shared" si="15"/>
        <v>OC</v>
      </c>
      <c r="AJ54" s="30" t="str">
        <f t="shared" si="16"/>
        <v>WW</v>
      </c>
      <c r="AK54" s="30" t="str">
        <f t="shared" si="17"/>
        <v>FIN</v>
      </c>
      <c r="AL54" s="30" t="str">
        <f t="shared" si="2"/>
        <v>OI</v>
      </c>
      <c r="AM54" s="30" t="str">
        <f t="shared" si="18"/>
        <v>IB</v>
      </c>
      <c r="AN54" s="30" t="str">
        <f t="shared" si="3"/>
        <v>SI</v>
      </c>
      <c r="AO54" s="30" t="str">
        <f t="shared" si="4"/>
        <v>SS</v>
      </c>
      <c r="AP54" s="45" t="str">
        <f t="shared" si="5"/>
        <v>ROIC</v>
      </c>
      <c r="AQ54" s="30" t="str">
        <f t="shared" si="6"/>
        <v>DR</v>
      </c>
      <c r="AR54" s="46" t="str">
        <f t="shared" si="7"/>
        <v>SOH</v>
      </c>
    </row>
    <row r="55" spans="1:44" x14ac:dyDescent="0.2">
      <c r="A55" s="10" t="s">
        <v>1271</v>
      </c>
      <c r="B55" s="10" t="s">
        <v>1272</v>
      </c>
      <c r="C55" s="12" t="s">
        <v>1273</v>
      </c>
      <c r="D55" s="10" t="e" vm="367">
        <v>#VALUE!</v>
      </c>
      <c r="E55" s="32" t="str">
        <f t="shared" si="20"/>
        <v>Link</v>
      </c>
      <c r="F55" s="10" t="s">
        <v>1274</v>
      </c>
      <c r="G55" s="28" cm="1">
        <f t="array" ref="G55">_FV(D55,"Market cap",TRUE)/1000000000</f>
        <v>4.3970049999999997E-2</v>
      </c>
      <c r="H55" s="11" cm="1">
        <f t="array" ref="H55">_FV(D55,"Price")</f>
        <v>2.56</v>
      </c>
      <c r="I55" s="11" t="s">
        <v>47</v>
      </c>
      <c r="J55" s="35" cm="1">
        <f t="array" ref="J55">_FV(D55,"Shares outstanding",TRUE)/1000000</f>
        <v>17.175799999999999</v>
      </c>
      <c r="K55" s="11">
        <v>12.97</v>
      </c>
      <c r="L55" s="89">
        <v>6.3399999999999998E-2</v>
      </c>
      <c r="M55" s="25" t="s">
        <v>13899</v>
      </c>
      <c r="N55" s="53" t="s">
        <v>15398</v>
      </c>
      <c r="O55" s="53" t="s">
        <v>15399</v>
      </c>
      <c r="P55" s="130">
        <v>20.32</v>
      </c>
      <c r="Q55" s="53" t="s">
        <v>15400</v>
      </c>
      <c r="R55" s="53" t="s">
        <v>15401</v>
      </c>
      <c r="S55" s="126" t="s">
        <v>15402</v>
      </c>
      <c r="T55" s="11" t="s">
        <v>14641</v>
      </c>
      <c r="U55" s="11">
        <v>2.02</v>
      </c>
      <c r="V55" s="65" cm="1">
        <f t="array" ref="V55">(H55-(_FV(D55,"52 week high",TRUE)))/(_FV(D55,"52 week high",TRUE))</f>
        <v>-0.72634954569748789</v>
      </c>
      <c r="W55" s="65" cm="1">
        <f t="array" ref="W55">(H55-(_FV(D55,"52 week low",TRUE)))/(_FV(D55,"52 week low",TRUE))</f>
        <v>9.4017094017094099E-2</v>
      </c>
      <c r="Y55" s="30" t="str">
        <f t="shared" si="8"/>
        <v>Twitter</v>
      </c>
      <c r="Z55" s="30" t="str">
        <f t="shared" si="0"/>
        <v>Twitter</v>
      </c>
      <c r="AA55" s="29" t="str">
        <f>HYPERLINK(_xlfn.CONCAT("https://www.sec.gov/edgar/browse/?CIK=",(_xlfn.XLOOKUP(A55,CIK!$A$1:$A$99999,CIK!$B$1:$B$99999,,0))),"SEC")</f>
        <v>SEC</v>
      </c>
      <c r="AB55" s="30" t="str">
        <f t="shared" si="9"/>
        <v>BC</v>
      </c>
      <c r="AC55" s="29" t="str">
        <f t="shared" si="10"/>
        <v>News</v>
      </c>
      <c r="AD55" s="30" t="str">
        <f t="shared" si="11"/>
        <v>News</v>
      </c>
      <c r="AE55" s="29" t="str">
        <f t="shared" si="12"/>
        <v>News</v>
      </c>
      <c r="AF55" s="29" t="str">
        <f t="shared" si="13"/>
        <v>News</v>
      </c>
      <c r="AG55" s="29" t="str">
        <f t="shared" si="14"/>
        <v>News</v>
      </c>
      <c r="AH55" s="30" t="str">
        <f t="shared" si="1"/>
        <v>News</v>
      </c>
      <c r="AI55" s="30" t="str">
        <f t="shared" si="15"/>
        <v>OC</v>
      </c>
      <c r="AJ55" s="30" t="str">
        <f t="shared" si="16"/>
        <v>WW</v>
      </c>
      <c r="AK55" s="30" t="str">
        <f t="shared" si="17"/>
        <v>FIN</v>
      </c>
      <c r="AL55" s="30" t="str">
        <f t="shared" si="2"/>
        <v>OI</v>
      </c>
      <c r="AM55" s="30" t="str">
        <f t="shared" si="18"/>
        <v>IB</v>
      </c>
      <c r="AN55" s="30" t="str">
        <f t="shared" si="3"/>
        <v>SI</v>
      </c>
      <c r="AO55" s="30" t="str">
        <f t="shared" si="4"/>
        <v>SS</v>
      </c>
      <c r="AP55" s="45" t="str">
        <f t="shared" si="5"/>
        <v>ROIC</v>
      </c>
      <c r="AQ55" s="30" t="str">
        <f t="shared" si="6"/>
        <v>DR</v>
      </c>
      <c r="AR55" s="46" t="str">
        <f t="shared" si="7"/>
        <v>SOH</v>
      </c>
    </row>
    <row r="56" spans="1:44" x14ac:dyDescent="0.2">
      <c r="A56" s="10" t="s">
        <v>1246</v>
      </c>
      <c r="B56" s="10" t="s">
        <v>1247</v>
      </c>
      <c r="C56" s="12" t="s">
        <v>1248</v>
      </c>
      <c r="D56" s="10" t="e" vm="368">
        <v>#VALUE!</v>
      </c>
      <c r="E56" s="32" t="str">
        <f t="shared" si="20"/>
        <v>Link</v>
      </c>
      <c r="F56" s="12" t="s">
        <v>1249</v>
      </c>
      <c r="G56" s="28" cm="1">
        <f t="array" ref="G56">_FV(D56,"Market cap",TRUE)/1000000000</f>
        <v>4.6129110000000001E-2</v>
      </c>
      <c r="H56" s="11" cm="1">
        <f t="array" ref="H56">_FV(D56,"Price")</f>
        <v>4.8499999999999996</v>
      </c>
      <c r="I56" s="11" t="s">
        <v>47</v>
      </c>
      <c r="J56" s="35" cm="1">
        <f t="array" ref="J56">_FV(D56,"Shares outstanding",TRUE)/1000000</f>
        <v>9.4140999999999995</v>
      </c>
      <c r="K56" s="11">
        <v>3.35</v>
      </c>
      <c r="L56" s="89">
        <v>7.7000000000000002E-3</v>
      </c>
      <c r="M56" s="25" t="s">
        <v>14320</v>
      </c>
      <c r="N56" s="53" t="s">
        <v>15385</v>
      </c>
      <c r="O56" s="53" t="s">
        <v>15151</v>
      </c>
      <c r="P56" s="130">
        <v>14.66</v>
      </c>
      <c r="Q56" s="53" t="s">
        <v>15386</v>
      </c>
      <c r="R56" s="53" t="s">
        <v>15387</v>
      </c>
      <c r="S56" s="126" t="s">
        <v>15388</v>
      </c>
      <c r="T56" s="11" t="s">
        <v>14638</v>
      </c>
      <c r="U56" s="11">
        <v>1.07</v>
      </c>
      <c r="V56" s="65" cm="1">
        <f t="array" ref="V56">(H56-(_FV(D56,"52 week high",TRUE)))/(_FV(D56,"52 week high",TRUE))</f>
        <v>-0.61507936507936511</v>
      </c>
      <c r="W56" s="65" cm="1">
        <f t="array" ref="W56">(H56-(_FV(D56,"52 week low",TRUE)))/(_FV(D56,"52 week low",TRUE))</f>
        <v>1.0018160805679377</v>
      </c>
      <c r="Y56" s="30" t="str">
        <f t="shared" si="8"/>
        <v>Twitter</v>
      </c>
      <c r="Z56" s="30" t="str">
        <f t="shared" si="0"/>
        <v>Twitter</v>
      </c>
      <c r="AA56" s="29" t="str">
        <f>HYPERLINK(_xlfn.CONCAT("https://www.sec.gov/edgar/browse/?CIK=",(_xlfn.XLOOKUP(A56,CIK!$A$1:$A$99999,CIK!$B$1:$B$99999,,0))),"SEC")</f>
        <v>SEC</v>
      </c>
      <c r="AB56" s="30" t="str">
        <f t="shared" si="9"/>
        <v>BC</v>
      </c>
      <c r="AC56" s="29" t="str">
        <f t="shared" si="10"/>
        <v>News</v>
      </c>
      <c r="AD56" s="30" t="str">
        <f t="shared" si="11"/>
        <v>News</v>
      </c>
      <c r="AE56" s="29" t="str">
        <f t="shared" si="12"/>
        <v>News</v>
      </c>
      <c r="AF56" s="29" t="str">
        <f t="shared" si="13"/>
        <v>News</v>
      </c>
      <c r="AG56" s="29" t="str">
        <f t="shared" si="14"/>
        <v>News</v>
      </c>
      <c r="AH56" s="30" t="str">
        <f t="shared" si="1"/>
        <v>News</v>
      </c>
      <c r="AI56" s="30" t="str">
        <f t="shared" si="15"/>
        <v>OC</v>
      </c>
      <c r="AJ56" s="30" t="str">
        <f t="shared" si="16"/>
        <v>WW</v>
      </c>
      <c r="AK56" s="30" t="str">
        <f t="shared" si="17"/>
        <v>FIN</v>
      </c>
      <c r="AL56" s="30" t="str">
        <f t="shared" si="2"/>
        <v>OI</v>
      </c>
      <c r="AM56" s="30" t="str">
        <f t="shared" si="18"/>
        <v>IB</v>
      </c>
      <c r="AN56" s="30" t="str">
        <f t="shared" si="3"/>
        <v>SI</v>
      </c>
      <c r="AO56" s="30" t="str">
        <f t="shared" si="4"/>
        <v>SS</v>
      </c>
      <c r="AP56" s="45" t="str">
        <f t="shared" si="5"/>
        <v>ROIC</v>
      </c>
      <c r="AQ56" s="30" t="str">
        <f t="shared" si="6"/>
        <v>DR</v>
      </c>
      <c r="AR56" s="46" t="str">
        <f t="shared" si="7"/>
        <v>SOH</v>
      </c>
    </row>
    <row r="57" spans="1:44" x14ac:dyDescent="0.2">
      <c r="A57" s="10" t="s">
        <v>1232</v>
      </c>
      <c r="B57" s="10" t="s">
        <v>1233</v>
      </c>
      <c r="C57" s="12" t="s">
        <v>1234</v>
      </c>
      <c r="D57" s="10" t="e" vm="369">
        <v>#VALUE!</v>
      </c>
      <c r="E57" s="32" t="str">
        <f t="shared" si="20"/>
        <v>Link</v>
      </c>
      <c r="F57" s="12" t="s">
        <v>1235</v>
      </c>
      <c r="G57" s="28" cm="1">
        <f t="array" ref="G57">_FV(D57,"Market cap",TRUE)/1000000000</f>
        <v>3.9563929999999997E-2</v>
      </c>
      <c r="H57" s="11" cm="1">
        <f t="array" ref="H57">_FV(D57,"Price")</f>
        <v>1.66</v>
      </c>
      <c r="I57" s="11" t="s">
        <v>47</v>
      </c>
      <c r="J57" s="35" cm="1">
        <f t="array" ref="J57">_FV(D57,"Shares outstanding",TRUE)/1000000</f>
        <v>23.833690000000001</v>
      </c>
      <c r="K57" s="11">
        <v>14.03</v>
      </c>
      <c r="L57" s="11" t="s">
        <v>59</v>
      </c>
      <c r="M57" s="25" t="s">
        <v>14264</v>
      </c>
      <c r="N57" s="53" t="s">
        <v>14869</v>
      </c>
      <c r="O57" s="53" t="s">
        <v>15094</v>
      </c>
      <c r="P57" s="130" t="s">
        <v>14848</v>
      </c>
      <c r="Q57" s="53" t="s">
        <v>15366</v>
      </c>
      <c r="R57" s="53" t="s">
        <v>15367</v>
      </c>
      <c r="S57" s="126" t="s">
        <v>14848</v>
      </c>
      <c r="T57" s="11" t="s">
        <v>13879</v>
      </c>
      <c r="U57" s="11" t="s">
        <v>59</v>
      </c>
      <c r="V57" s="65" cm="1">
        <f t="array" ref="V57">(H57-(_FV(D57,"52 week high",TRUE)))/(_FV(D57,"52 week high",TRUE))</f>
        <v>-0.54395604395604402</v>
      </c>
      <c r="W57" s="65" cm="1">
        <f t="array" ref="W57">(H57-(_FV(D57,"52 week low",TRUE)))/(_FV(D57,"52 week low",TRUE))</f>
        <v>0.1773049645390071</v>
      </c>
      <c r="Y57" s="30" t="str">
        <f t="shared" si="8"/>
        <v>Twitter</v>
      </c>
      <c r="Z57" s="30" t="str">
        <f t="shared" si="0"/>
        <v>Twitter</v>
      </c>
      <c r="AA57" s="29" t="str">
        <f>HYPERLINK(_xlfn.CONCAT("https://www.sec.gov/edgar/browse/?CIK=",(_xlfn.XLOOKUP(A57,CIK!$A$1:$A$99999,CIK!$B$1:$B$99999,,0))),"SEC")</f>
        <v>SEC</v>
      </c>
      <c r="AB57" s="30" t="str">
        <f t="shared" si="9"/>
        <v>BC</v>
      </c>
      <c r="AC57" s="29" t="str">
        <f t="shared" si="10"/>
        <v>News</v>
      </c>
      <c r="AD57" s="30" t="str">
        <f t="shared" si="11"/>
        <v>News</v>
      </c>
      <c r="AE57" s="29" t="str">
        <f t="shared" si="12"/>
        <v>News</v>
      </c>
      <c r="AF57" s="29" t="str">
        <f t="shared" si="13"/>
        <v>News</v>
      </c>
      <c r="AG57" s="29" t="str">
        <f t="shared" si="14"/>
        <v>News</v>
      </c>
      <c r="AH57" s="30" t="str">
        <f t="shared" si="1"/>
        <v>News</v>
      </c>
      <c r="AI57" s="30" t="str">
        <f t="shared" si="15"/>
        <v>OC</v>
      </c>
      <c r="AJ57" s="30" t="str">
        <f t="shared" si="16"/>
        <v>WW</v>
      </c>
      <c r="AK57" s="30" t="str">
        <f t="shared" si="17"/>
        <v>FIN</v>
      </c>
      <c r="AL57" s="30" t="str">
        <f t="shared" si="2"/>
        <v>OI</v>
      </c>
      <c r="AM57" s="30" t="str">
        <f t="shared" si="18"/>
        <v>IB</v>
      </c>
      <c r="AN57" s="30" t="str">
        <f t="shared" si="3"/>
        <v>SI</v>
      </c>
      <c r="AO57" s="30" t="str">
        <f t="shared" si="4"/>
        <v>SS</v>
      </c>
      <c r="AP57" s="45" t="str">
        <f t="shared" si="5"/>
        <v>ROIC</v>
      </c>
      <c r="AQ57" s="30" t="str">
        <f t="shared" si="6"/>
        <v>DR</v>
      </c>
      <c r="AR57" s="46" t="str">
        <f t="shared" si="7"/>
        <v>SOH</v>
      </c>
    </row>
    <row r="58" spans="1:44" x14ac:dyDescent="0.2">
      <c r="A58" s="10" t="s">
        <v>1278</v>
      </c>
      <c r="B58" s="10" t="s">
        <v>1279</v>
      </c>
      <c r="C58" s="12" t="s">
        <v>1089</v>
      </c>
      <c r="D58" s="10" t="e" vm="370">
        <v>#VALUE!</v>
      </c>
      <c r="E58" s="32" t="str">
        <f t="shared" si="20"/>
        <v>Link</v>
      </c>
      <c r="F58" s="10" t="s">
        <v>1280</v>
      </c>
      <c r="G58" s="28" cm="1">
        <f t="array" ref="G58">_FV(D58,"Market cap",TRUE)/1000000000</f>
        <v>4.9500728000000001E-2</v>
      </c>
      <c r="H58" s="11" cm="1">
        <f t="array" ref="H58">_FV(D58,"Price")</f>
        <v>1.03</v>
      </c>
      <c r="I58" s="11" t="s">
        <v>47</v>
      </c>
      <c r="J58" s="35" cm="1">
        <f t="array" ref="J58">_FV(D58,"Shares outstanding",TRUE)/1000000</f>
        <v>48.058959999999999</v>
      </c>
      <c r="K58" s="11">
        <v>28.24</v>
      </c>
      <c r="L58" s="89">
        <v>8.9999999999999993E-3</v>
      </c>
      <c r="M58" s="25" t="s">
        <v>13800</v>
      </c>
      <c r="N58" s="53" t="s">
        <v>15343</v>
      </c>
      <c r="O58" s="53" t="s">
        <v>15344</v>
      </c>
      <c r="P58" s="130">
        <v>4.16</v>
      </c>
      <c r="Q58" s="53" t="s">
        <v>15345</v>
      </c>
      <c r="R58" s="53" t="s">
        <v>15346</v>
      </c>
      <c r="S58" s="126" t="s">
        <v>14848</v>
      </c>
      <c r="T58" s="11" t="s">
        <v>14628</v>
      </c>
      <c r="U58" s="11">
        <v>1.19</v>
      </c>
      <c r="V58" s="65" cm="1">
        <f t="array" ref="V58">(H58-(_FV(D58,"52 week high",TRUE)))/(_FV(D58,"52 week high",TRUE))</f>
        <v>-0.70487106017191969</v>
      </c>
      <c r="W58" s="65" cm="1">
        <f t="array" ref="W58">(H58-(_FV(D58,"52 week low",TRUE)))/(_FV(D58,"52 week low",TRUE))</f>
        <v>1.062062062062062</v>
      </c>
      <c r="Y58" s="30" t="str">
        <f t="shared" si="8"/>
        <v>Twitter</v>
      </c>
      <c r="Z58" s="30" t="str">
        <f t="shared" si="0"/>
        <v>Twitter</v>
      </c>
      <c r="AA58" s="29" t="str">
        <f>HYPERLINK(_xlfn.CONCAT("https://www.sec.gov/edgar/browse/?CIK=",(_xlfn.XLOOKUP(A58,CIK!$A$1:$A$99999,CIK!$B$1:$B$99999,,0))),"SEC")</f>
        <v>SEC</v>
      </c>
      <c r="AB58" s="30" t="str">
        <f t="shared" si="9"/>
        <v>BC</v>
      </c>
      <c r="AC58" s="29" t="str">
        <f t="shared" si="10"/>
        <v>News</v>
      </c>
      <c r="AD58" s="30" t="str">
        <f t="shared" si="11"/>
        <v>News</v>
      </c>
      <c r="AE58" s="29" t="str">
        <f t="shared" si="12"/>
        <v>News</v>
      </c>
      <c r="AF58" s="29" t="str">
        <f t="shared" si="13"/>
        <v>News</v>
      </c>
      <c r="AG58" s="29" t="str">
        <f t="shared" si="14"/>
        <v>News</v>
      </c>
      <c r="AH58" s="30" t="str">
        <f t="shared" si="1"/>
        <v>News</v>
      </c>
      <c r="AI58" s="30" t="str">
        <f t="shared" si="15"/>
        <v>OC</v>
      </c>
      <c r="AJ58" s="30" t="str">
        <f t="shared" si="16"/>
        <v>WW</v>
      </c>
      <c r="AK58" s="30" t="str">
        <f t="shared" si="17"/>
        <v>FIN</v>
      </c>
      <c r="AL58" s="30" t="str">
        <f t="shared" si="2"/>
        <v>OI</v>
      </c>
      <c r="AM58" s="30" t="str">
        <f t="shared" si="18"/>
        <v>IB</v>
      </c>
      <c r="AN58" s="30" t="str">
        <f t="shared" si="3"/>
        <v>SI</v>
      </c>
      <c r="AO58" s="30" t="str">
        <f t="shared" si="4"/>
        <v>SS</v>
      </c>
      <c r="AP58" s="45" t="str">
        <f t="shared" si="5"/>
        <v>ROIC</v>
      </c>
      <c r="AQ58" s="30" t="str">
        <f t="shared" si="6"/>
        <v>DR</v>
      </c>
      <c r="AR58" s="46" t="str">
        <f t="shared" si="7"/>
        <v>SOH</v>
      </c>
    </row>
    <row r="59" spans="1:44" x14ac:dyDescent="0.2">
      <c r="A59" s="10" t="s">
        <v>1240</v>
      </c>
      <c r="B59" s="10" t="s">
        <v>1241</v>
      </c>
      <c r="C59" s="12" t="s">
        <v>1089</v>
      </c>
      <c r="D59" s="10" t="e" vm="371">
        <v>#VALUE!</v>
      </c>
      <c r="E59" s="32" t="str">
        <f t="shared" si="20"/>
        <v>Link</v>
      </c>
      <c r="F59" s="12" t="s">
        <v>1242</v>
      </c>
      <c r="G59" s="28" cm="1">
        <f t="array" ref="G59">_FV(D59,"Market cap",TRUE)/1000000000</f>
        <v>3.7217140000000003E-2</v>
      </c>
      <c r="H59" s="11" cm="1">
        <f t="array" ref="H59">_FV(D59,"Price")</f>
        <v>0.49990000000000001</v>
      </c>
      <c r="I59" s="11" t="s">
        <v>47</v>
      </c>
      <c r="J59" s="35" cm="1">
        <f t="array" ref="J59">_FV(D59,"Shares outstanding",TRUE)/1000000</f>
        <v>0.74448999999999999</v>
      </c>
      <c r="K59" s="11">
        <v>35.67</v>
      </c>
      <c r="L59" s="11" t="s">
        <v>59</v>
      </c>
      <c r="M59" s="25" t="s">
        <v>14057</v>
      </c>
      <c r="N59" s="53" t="s">
        <v>15085</v>
      </c>
      <c r="O59" s="53" t="s">
        <v>15363</v>
      </c>
      <c r="P59" s="130">
        <v>3.38</v>
      </c>
      <c r="Q59" s="53" t="s">
        <v>15364</v>
      </c>
      <c r="R59" s="53" t="s">
        <v>15365</v>
      </c>
      <c r="S59" s="126" t="s">
        <v>14848</v>
      </c>
      <c r="T59" s="11" t="s">
        <v>59</v>
      </c>
      <c r="U59" s="11">
        <v>3.73</v>
      </c>
      <c r="V59" s="65" cm="1">
        <f t="array" ref="V59">(H59-(_FV(D59,"52 week high",TRUE)))/(_FV(D59,"52 week high",TRUE))</f>
        <v>-0.68950310559006212</v>
      </c>
      <c r="W59" s="65" cm="1">
        <f t="array" ref="W59">(H59-(_FV(D59,"52 week low",TRUE)))/(_FV(D59,"52 week low",TRUE))</f>
        <v>0.31552631578947371</v>
      </c>
      <c r="Y59" s="30" t="str">
        <f t="shared" si="8"/>
        <v>Twitter</v>
      </c>
      <c r="Z59" s="30" t="str">
        <f t="shared" si="0"/>
        <v>Twitter</v>
      </c>
      <c r="AA59" s="29" t="str">
        <f>HYPERLINK(_xlfn.CONCAT("https://www.sec.gov/edgar/browse/?CIK=",(_xlfn.XLOOKUP(A59,CIK!$A$1:$A$99999,CIK!$B$1:$B$99999,,0))),"SEC")</f>
        <v>SEC</v>
      </c>
      <c r="AB59" s="30" t="str">
        <f t="shared" si="9"/>
        <v>BC</v>
      </c>
      <c r="AC59" s="29" t="str">
        <f t="shared" si="10"/>
        <v>News</v>
      </c>
      <c r="AD59" s="30" t="str">
        <f t="shared" si="11"/>
        <v>News</v>
      </c>
      <c r="AE59" s="29" t="str">
        <f t="shared" si="12"/>
        <v>News</v>
      </c>
      <c r="AF59" s="29" t="str">
        <f t="shared" si="13"/>
        <v>News</v>
      </c>
      <c r="AG59" s="29" t="str">
        <f t="shared" si="14"/>
        <v>News</v>
      </c>
      <c r="AH59" s="30" t="str">
        <f t="shared" si="1"/>
        <v>News</v>
      </c>
      <c r="AI59" s="30" t="str">
        <f t="shared" si="15"/>
        <v>OC</v>
      </c>
      <c r="AJ59" s="30" t="str">
        <f t="shared" si="16"/>
        <v>WW</v>
      </c>
      <c r="AK59" s="30" t="str">
        <f t="shared" si="17"/>
        <v>FIN</v>
      </c>
      <c r="AL59" s="30" t="str">
        <f t="shared" si="2"/>
        <v>OI</v>
      </c>
      <c r="AM59" s="30" t="str">
        <f t="shared" si="18"/>
        <v>IB</v>
      </c>
      <c r="AN59" s="30" t="str">
        <f t="shared" si="3"/>
        <v>SI</v>
      </c>
      <c r="AO59" s="30" t="str">
        <f t="shared" si="4"/>
        <v>SS</v>
      </c>
      <c r="AP59" s="45" t="str">
        <f t="shared" si="5"/>
        <v>ROIC</v>
      </c>
      <c r="AQ59" s="30" t="str">
        <f t="shared" si="6"/>
        <v>DR</v>
      </c>
      <c r="AR59" s="46" t="str">
        <f t="shared" si="7"/>
        <v>SOH</v>
      </c>
    </row>
    <row r="60" spans="1:44" x14ac:dyDescent="0.2">
      <c r="A60" s="10" t="s">
        <v>1250</v>
      </c>
      <c r="B60" s="10" t="s">
        <v>1251</v>
      </c>
      <c r="C60" s="12" t="s">
        <v>1252</v>
      </c>
      <c r="D60" s="10" t="e" vm="372">
        <v>#VALUE!</v>
      </c>
      <c r="E60" s="32" t="str">
        <f t="shared" si="20"/>
        <v>Link</v>
      </c>
      <c r="F60" s="12" t="s">
        <v>1253</v>
      </c>
      <c r="G60" s="28" cm="1">
        <f t="array" ref="G60">_FV(D60,"Market cap",TRUE)/1000000000</f>
        <v>3.8079080000000001E-2</v>
      </c>
      <c r="H60" s="11" cm="1">
        <f t="array" ref="H60">_FV(D60,"Price")</f>
        <v>0.86990000000000001</v>
      </c>
      <c r="I60" s="11" t="s">
        <v>47</v>
      </c>
      <c r="J60" s="35" cm="1">
        <f t="array" ref="J60">_FV(D60,"Shares outstanding",TRUE)/1000000</f>
        <v>43.774090000000001</v>
      </c>
      <c r="K60" s="11">
        <v>31.74</v>
      </c>
      <c r="L60" s="89">
        <v>5.4999999999999997E-3</v>
      </c>
      <c r="M60" s="25" t="s">
        <v>14101</v>
      </c>
      <c r="N60" s="53" t="s">
        <v>15381</v>
      </c>
      <c r="O60" s="53" t="s">
        <v>15382</v>
      </c>
      <c r="P60" s="130">
        <v>18.03</v>
      </c>
      <c r="Q60" s="53" t="s">
        <v>15383</v>
      </c>
      <c r="R60" s="53" t="s">
        <v>15384</v>
      </c>
      <c r="S60" s="126" t="s">
        <v>14848</v>
      </c>
      <c r="T60" s="11" t="s">
        <v>14637</v>
      </c>
      <c r="U60" s="11">
        <v>7.8</v>
      </c>
      <c r="V60" s="65" cm="1">
        <f t="array" ref="V60">(H60-(_FV(D60,"52 week high",TRUE)))/(_FV(D60,"52 week high",TRUE))</f>
        <v>-0.56935643564356442</v>
      </c>
      <c r="W60" s="65" cm="1">
        <f t="array" ref="W60">(H60-(_FV(D60,"52 week low",TRUE)))/(_FV(D60,"52 week low",TRUE))</f>
        <v>0.55339285714285702</v>
      </c>
      <c r="Y60" s="30" t="str">
        <f t="shared" si="8"/>
        <v>Twitter</v>
      </c>
      <c r="Z60" s="30" t="str">
        <f t="shared" si="0"/>
        <v>Twitter</v>
      </c>
      <c r="AA60" s="29" t="str">
        <f>HYPERLINK(_xlfn.CONCAT("https://www.sec.gov/edgar/browse/?CIK=",(_xlfn.XLOOKUP(A60,CIK!$A$1:$A$99999,CIK!$B$1:$B$99999,,0))),"SEC")</f>
        <v>SEC</v>
      </c>
      <c r="AB60" s="30" t="str">
        <f t="shared" si="9"/>
        <v>BC</v>
      </c>
      <c r="AC60" s="29" t="str">
        <f t="shared" si="10"/>
        <v>News</v>
      </c>
      <c r="AD60" s="30" t="str">
        <f t="shared" si="11"/>
        <v>News</v>
      </c>
      <c r="AE60" s="29" t="str">
        <f t="shared" si="12"/>
        <v>News</v>
      </c>
      <c r="AF60" s="29" t="str">
        <f t="shared" si="13"/>
        <v>News</v>
      </c>
      <c r="AG60" s="29" t="str">
        <f t="shared" si="14"/>
        <v>News</v>
      </c>
      <c r="AH60" s="30" t="str">
        <f t="shared" si="1"/>
        <v>News</v>
      </c>
      <c r="AI60" s="30" t="str">
        <f t="shared" si="15"/>
        <v>OC</v>
      </c>
      <c r="AJ60" s="30" t="str">
        <f t="shared" si="16"/>
        <v>WW</v>
      </c>
      <c r="AK60" s="30" t="str">
        <f t="shared" si="17"/>
        <v>FIN</v>
      </c>
      <c r="AL60" s="30" t="str">
        <f t="shared" si="2"/>
        <v>OI</v>
      </c>
      <c r="AM60" s="30" t="str">
        <f t="shared" si="18"/>
        <v>IB</v>
      </c>
      <c r="AN60" s="30" t="str">
        <f t="shared" si="3"/>
        <v>SI</v>
      </c>
      <c r="AO60" s="30" t="str">
        <f t="shared" si="4"/>
        <v>SS</v>
      </c>
      <c r="AP60" s="45" t="str">
        <f t="shared" si="5"/>
        <v>ROIC</v>
      </c>
      <c r="AQ60" s="30" t="str">
        <f t="shared" si="6"/>
        <v>DR</v>
      </c>
      <c r="AR60" s="46" t="str">
        <f t="shared" si="7"/>
        <v>SOH</v>
      </c>
    </row>
    <row r="61" spans="1:44" x14ac:dyDescent="0.2">
      <c r="A61" s="10" t="s">
        <v>1229</v>
      </c>
      <c r="B61" s="10" t="s">
        <v>1230</v>
      </c>
      <c r="C61" s="12" t="s">
        <v>1089</v>
      </c>
      <c r="D61" s="10" t="e" vm="373">
        <v>#VALUE!</v>
      </c>
      <c r="E61" s="32" t="str">
        <f t="shared" si="20"/>
        <v>Link</v>
      </c>
      <c r="F61" s="12" t="s">
        <v>1231</v>
      </c>
      <c r="G61" s="28" cm="1">
        <f t="array" ref="G61">_FV(D61,"Market cap",TRUE)/1000000000</f>
        <v>3.057315E-2</v>
      </c>
      <c r="H61" s="11" cm="1">
        <f t="array" ref="H61">_FV(D61,"Price")</f>
        <v>3.67</v>
      </c>
      <c r="I61" s="11" t="s">
        <v>47</v>
      </c>
      <c r="J61" s="35" cm="1">
        <f t="array" ref="J61">_FV(D61,"Shares outstanding",TRUE)/1000000</f>
        <v>8.3762100000000004</v>
      </c>
      <c r="K61" s="11">
        <v>5.04</v>
      </c>
      <c r="L61" s="89">
        <v>3.7900000000000003E-2</v>
      </c>
      <c r="M61" s="25" t="s">
        <v>14191</v>
      </c>
      <c r="N61" s="53" t="s">
        <v>15359</v>
      </c>
      <c r="O61" s="53" t="s">
        <v>15360</v>
      </c>
      <c r="P61" s="130">
        <v>36.880000000000003</v>
      </c>
      <c r="Q61" s="53" t="s">
        <v>15361</v>
      </c>
      <c r="R61" s="53" t="s">
        <v>15362</v>
      </c>
      <c r="S61" s="126" t="s">
        <v>14848</v>
      </c>
      <c r="T61" s="11" t="s">
        <v>14632</v>
      </c>
      <c r="U61" s="11">
        <v>14.38</v>
      </c>
      <c r="V61" s="65" cm="1">
        <f t="array" ref="V61">(H61-(_FV(D61,"52 week high",TRUE)))/(_FV(D61,"52 week high",TRUE))</f>
        <v>-0.64264849074975661</v>
      </c>
      <c r="W61" s="65" cm="1">
        <f t="array" ref="W61">(H61-(_FV(D61,"52 week low",TRUE)))/(_FV(D61,"52 week low",TRUE))</f>
        <v>0.24406779661016939</v>
      </c>
      <c r="Y61" s="30" t="str">
        <f t="shared" si="8"/>
        <v>Twitter</v>
      </c>
      <c r="Z61" s="30" t="str">
        <f t="shared" si="0"/>
        <v>Twitter</v>
      </c>
      <c r="AA61" s="29" t="str">
        <f>HYPERLINK(_xlfn.CONCAT("https://www.sec.gov/edgar/browse/?CIK=",(_xlfn.XLOOKUP(A61,CIK!$A$1:$A$99999,CIK!$B$1:$B$99999,,0))),"SEC")</f>
        <v>SEC</v>
      </c>
      <c r="AB61" s="30" t="str">
        <f t="shared" si="9"/>
        <v>BC</v>
      </c>
      <c r="AC61" s="29" t="str">
        <f t="shared" si="10"/>
        <v>News</v>
      </c>
      <c r="AD61" s="30" t="str">
        <f t="shared" si="11"/>
        <v>News</v>
      </c>
      <c r="AE61" s="29" t="str">
        <f t="shared" si="12"/>
        <v>News</v>
      </c>
      <c r="AF61" s="29" t="str">
        <f t="shared" si="13"/>
        <v>News</v>
      </c>
      <c r="AG61" s="29" t="str">
        <f t="shared" si="14"/>
        <v>News</v>
      </c>
      <c r="AH61" s="30" t="str">
        <f t="shared" si="1"/>
        <v>News</v>
      </c>
      <c r="AI61" s="30" t="str">
        <f t="shared" si="15"/>
        <v>OC</v>
      </c>
      <c r="AJ61" s="30" t="str">
        <f t="shared" si="16"/>
        <v>WW</v>
      </c>
      <c r="AK61" s="30" t="str">
        <f t="shared" si="17"/>
        <v>FIN</v>
      </c>
      <c r="AL61" s="30" t="str">
        <f t="shared" si="2"/>
        <v>OI</v>
      </c>
      <c r="AM61" s="30" t="str">
        <f t="shared" si="18"/>
        <v>IB</v>
      </c>
      <c r="AN61" s="30" t="str">
        <f t="shared" si="3"/>
        <v>SI</v>
      </c>
      <c r="AO61" s="30" t="str">
        <f t="shared" si="4"/>
        <v>SS</v>
      </c>
      <c r="AP61" s="45" t="str">
        <f t="shared" si="5"/>
        <v>ROIC</v>
      </c>
      <c r="AQ61" s="30" t="str">
        <f t="shared" si="6"/>
        <v>DR</v>
      </c>
      <c r="AR61" s="46" t="str">
        <f t="shared" si="7"/>
        <v>SOH</v>
      </c>
    </row>
    <row r="62" spans="1:44" x14ac:dyDescent="0.2">
      <c r="A62" s="10" t="s">
        <v>1243</v>
      </c>
      <c r="B62" s="10" t="s">
        <v>1244</v>
      </c>
      <c r="C62" s="12" t="s">
        <v>1089</v>
      </c>
      <c r="D62" s="10" t="e" vm="374">
        <v>#VALUE!</v>
      </c>
      <c r="E62" s="32" t="str">
        <f t="shared" si="20"/>
        <v>Link</v>
      </c>
      <c r="F62" s="12" t="s">
        <v>1245</v>
      </c>
      <c r="G62" s="28" cm="1">
        <f t="array" ref="G62">_FV(D62,"Market cap",TRUE)/1000000000</f>
        <v>4.9966370000000003E-2</v>
      </c>
      <c r="H62" s="11" cm="1">
        <f t="array" ref="H62">_FV(D62,"Price")</f>
        <v>0.81299999999999994</v>
      </c>
      <c r="I62" s="11" t="s">
        <v>47</v>
      </c>
      <c r="J62" s="35" cm="1">
        <f t="array" ref="J62">_FV(D62,"Shares outstanding",TRUE)/1000000</f>
        <v>44.612830000000002</v>
      </c>
      <c r="K62" s="11">
        <v>35.619999999999997</v>
      </c>
      <c r="L62" s="89">
        <v>1.8E-3</v>
      </c>
      <c r="M62" s="25" t="s">
        <v>13904</v>
      </c>
      <c r="N62" s="53" t="s">
        <v>15377</v>
      </c>
      <c r="O62" s="53" t="s">
        <v>15378</v>
      </c>
      <c r="P62" s="130">
        <v>27.31</v>
      </c>
      <c r="Q62" s="53" t="s">
        <v>15379</v>
      </c>
      <c r="R62" s="53" t="s">
        <v>15380</v>
      </c>
      <c r="S62" s="126" t="s">
        <v>14848</v>
      </c>
      <c r="T62" s="11" t="s">
        <v>14636</v>
      </c>
      <c r="U62" s="11">
        <v>9.86</v>
      </c>
      <c r="V62" s="65" cm="1">
        <f t="array" ref="V62">(H62-(_FV(D62,"52 week high",TRUE)))/(_FV(D62,"52 week high",TRUE))</f>
        <v>-0.39777777777777784</v>
      </c>
      <c r="W62" s="65" cm="1">
        <f t="array" ref="W62">(H62-(_FV(D62,"52 week low",TRUE)))/(_FV(D62,"52 week low",TRUE))</f>
        <v>1.391176470588235</v>
      </c>
      <c r="Y62" s="30" t="str">
        <f t="shared" si="8"/>
        <v>Twitter</v>
      </c>
      <c r="Z62" s="30" t="str">
        <f t="shared" si="0"/>
        <v>Twitter</v>
      </c>
      <c r="AA62" s="29" t="str">
        <f>HYPERLINK(_xlfn.CONCAT("https://www.sec.gov/edgar/browse/?CIK=",(_xlfn.XLOOKUP(A62,CIK!$A$1:$A$99999,CIK!$B$1:$B$99999,,0))),"SEC")</f>
        <v>SEC</v>
      </c>
      <c r="AB62" s="30" t="str">
        <f t="shared" si="9"/>
        <v>BC</v>
      </c>
      <c r="AC62" s="29" t="str">
        <f t="shared" si="10"/>
        <v>News</v>
      </c>
      <c r="AD62" s="30" t="str">
        <f t="shared" si="11"/>
        <v>News</v>
      </c>
      <c r="AE62" s="29" t="str">
        <f t="shared" si="12"/>
        <v>News</v>
      </c>
      <c r="AF62" s="29" t="str">
        <f t="shared" si="13"/>
        <v>News</v>
      </c>
      <c r="AG62" s="29" t="str">
        <f t="shared" si="14"/>
        <v>News</v>
      </c>
      <c r="AH62" s="30" t="str">
        <f t="shared" si="1"/>
        <v>News</v>
      </c>
      <c r="AI62" s="30" t="str">
        <f t="shared" si="15"/>
        <v>OC</v>
      </c>
      <c r="AJ62" s="30" t="str">
        <f t="shared" si="16"/>
        <v>WW</v>
      </c>
      <c r="AK62" s="30" t="str">
        <f t="shared" si="17"/>
        <v>FIN</v>
      </c>
      <c r="AL62" s="30" t="str">
        <f t="shared" si="2"/>
        <v>OI</v>
      </c>
      <c r="AM62" s="30" t="str">
        <f t="shared" si="18"/>
        <v>IB</v>
      </c>
      <c r="AN62" s="30" t="str">
        <f t="shared" si="3"/>
        <v>SI</v>
      </c>
      <c r="AO62" s="30" t="str">
        <f t="shared" si="4"/>
        <v>SS</v>
      </c>
      <c r="AP62" s="45" t="str">
        <f t="shared" si="5"/>
        <v>ROIC</v>
      </c>
      <c r="AQ62" s="30" t="str">
        <f t="shared" si="6"/>
        <v>DR</v>
      </c>
      <c r="AR62" s="46" t="str">
        <f t="shared" si="7"/>
        <v>SOH</v>
      </c>
    </row>
    <row r="63" spans="1:44" x14ac:dyDescent="0.2">
      <c r="A63" s="10" t="s">
        <v>1326</v>
      </c>
      <c r="B63" s="10" t="s">
        <v>1327</v>
      </c>
      <c r="C63" s="12" t="s">
        <v>1328</v>
      </c>
      <c r="D63" s="10" t="e" vm="375">
        <v>#VALUE!</v>
      </c>
      <c r="E63" s="32" t="s">
        <v>46</v>
      </c>
      <c r="F63" s="10" t="str" cm="1">
        <f t="array" ref="F63">_FV(D63,"Description")</f>
        <v>Magenta Therapeutics, Inc. is a clinical-stage biotechnology company. The Company is developing medicines designed to bring the curative power of stem cell transplants to more patients with blood cancers, genetic diseases and autoimmune diseases. Its drug development pipeline includes multiple product candidates designed to improve stem cell transplants. Its lead clinical program is designed to mobilize and collect sufficient functional stem cells for use in stem cell transplantation, a process known as mobilization. It is also developing product candidates that are designed to deplete targeted cells in the bone marrow to make space for the bone marrow to receive newly transplanted stem cells, a process known as conditioning. The Company's pipeline of stem cell transplant product candidates consists of MGTA-145, MGTA-117, C300, C100, G100, MGTA-456 and E478. It is developing product candidates to be used individually or, in some cases, in combination with each other.</v>
      </c>
      <c r="G63" s="28" cm="1">
        <f t="array" ref="G63">_FV(D63,"Market cap",TRUE)/1000000000</f>
        <v>3.0883319999999999E-2</v>
      </c>
      <c r="H63" s="11" cm="1">
        <f t="array" ref="H63">_FV(D63,"Price")</f>
        <v>0.51</v>
      </c>
      <c r="I63" s="11" t="s">
        <v>47</v>
      </c>
      <c r="J63" s="11" cm="1">
        <f t="array" ref="J63">_FV(D63,"Shares outstanding",TRUE)/1000000</f>
        <v>60.555520000000001</v>
      </c>
      <c r="K63" s="35">
        <v>36.229999999999997</v>
      </c>
      <c r="L63" s="89">
        <v>0.1021</v>
      </c>
      <c r="M63" s="25" t="s">
        <v>14100</v>
      </c>
      <c r="N63" s="53" t="s">
        <v>15331</v>
      </c>
      <c r="O63" s="53" t="s">
        <v>15332</v>
      </c>
      <c r="P63" s="130">
        <v>24.71</v>
      </c>
      <c r="Q63" s="53" t="s">
        <v>15333</v>
      </c>
      <c r="R63" s="53" t="s">
        <v>15334</v>
      </c>
      <c r="S63" s="126" t="s">
        <v>14848</v>
      </c>
      <c r="T63" s="11" t="s">
        <v>2326</v>
      </c>
      <c r="U63" s="11">
        <v>10.220000000000001</v>
      </c>
      <c r="V63" s="65" cm="1">
        <f t="array" ref="V63">(H63-(_FV(D63,"52 week high",TRUE)))/(_FV(D63,"52 week high",TRUE))</f>
        <v>-0.86027397260273963</v>
      </c>
      <c r="W63" s="65" cm="1">
        <f t="array" ref="W63">(H63-(_FV(D63,"52 week low",TRUE)))/(_FV(D63,"52 week low",TRUE))</f>
        <v>0.58878504672897192</v>
      </c>
      <c r="Y63" s="30" t="str">
        <f t="shared" si="8"/>
        <v>Twitter</v>
      </c>
      <c r="Z63" s="30" t="str">
        <f t="shared" si="0"/>
        <v>Twitter</v>
      </c>
      <c r="AA63" s="29" t="str">
        <f>HYPERLINK(_xlfn.CONCAT("https://www.sec.gov/edgar/browse/?CIK=",(_xlfn.XLOOKUP(A63,CIK!$A$1:$A$99999,CIK!$B$1:$B$99999,,0))),"SEC")</f>
        <v>SEC</v>
      </c>
      <c r="AB63" s="30" t="str">
        <f t="shared" si="9"/>
        <v>BC</v>
      </c>
      <c r="AC63" s="29" t="str">
        <f t="shared" si="10"/>
        <v>News</v>
      </c>
      <c r="AD63" s="30" t="str">
        <f t="shared" si="11"/>
        <v>News</v>
      </c>
      <c r="AE63" s="29" t="str">
        <f t="shared" si="12"/>
        <v>News</v>
      </c>
      <c r="AF63" s="29" t="str">
        <f t="shared" si="13"/>
        <v>News</v>
      </c>
      <c r="AG63" s="29" t="str">
        <f t="shared" si="14"/>
        <v>News</v>
      </c>
      <c r="AH63" s="30" t="str">
        <f t="shared" si="1"/>
        <v>News</v>
      </c>
      <c r="AI63" s="30" t="str">
        <f t="shared" si="15"/>
        <v>OC</v>
      </c>
      <c r="AJ63" s="30" t="str">
        <f t="shared" si="16"/>
        <v>WW</v>
      </c>
      <c r="AK63" s="30" t="str">
        <f t="shared" si="17"/>
        <v>FIN</v>
      </c>
      <c r="AL63" s="30" t="str">
        <f t="shared" si="2"/>
        <v>OI</v>
      </c>
      <c r="AM63" s="30" t="str">
        <f t="shared" si="18"/>
        <v>IB</v>
      </c>
      <c r="AN63" s="30" t="str">
        <f t="shared" si="3"/>
        <v>SI</v>
      </c>
      <c r="AO63" s="30" t="str">
        <f t="shared" si="4"/>
        <v>SS</v>
      </c>
      <c r="AP63" s="45" t="str">
        <f t="shared" si="5"/>
        <v>ROIC</v>
      </c>
      <c r="AQ63" s="30" t="str">
        <f t="shared" si="6"/>
        <v>DR</v>
      </c>
      <c r="AR63" s="46" t="str">
        <f t="shared" si="7"/>
        <v>SOH</v>
      </c>
    </row>
    <row r="64" spans="1:44" s="21" customFormat="1" x14ac:dyDescent="0.2">
      <c r="A64" s="36" t="s">
        <v>1257</v>
      </c>
      <c r="B64" s="36" t="s">
        <v>1258</v>
      </c>
      <c r="C64" s="187" t="s">
        <v>1089</v>
      </c>
      <c r="D64" s="36" t="e" vm="376">
        <v>#VALUE!</v>
      </c>
      <c r="E64" s="188" t="str">
        <f t="shared" ref="E64:E73" si="21">HYPERLINK(_xlfn.CONCAT("https://duckduckgo.com/?q=%5c",LEFT(B64,FIND(" ",B64)-1)," pipeline"),"Link")</f>
        <v>Link</v>
      </c>
      <c r="F64" s="36" t="s">
        <v>1259</v>
      </c>
      <c r="G64" s="189" cm="1">
        <f t="array" ref="G64">_FV(D64,"Market cap",TRUE)/1000000000</f>
        <v>2.4716430000000001E-2</v>
      </c>
      <c r="H64" s="190" cm="1">
        <f t="array" ref="H64">_FV(D64,"Price")</f>
        <v>3.855</v>
      </c>
      <c r="I64" s="190" t="s">
        <v>47</v>
      </c>
      <c r="J64" s="191" cm="1">
        <f t="array" ref="J64">_FV(D64,"Shares outstanding",TRUE)/1000000</f>
        <v>4.85588</v>
      </c>
      <c r="K64" s="190">
        <v>4.84</v>
      </c>
      <c r="L64" s="192">
        <v>1.9599999999999999E-2</v>
      </c>
      <c r="M64" s="193" t="e">
        <v>#N/A</v>
      </c>
      <c r="N64" s="194" t="e">
        <v>#N/A</v>
      </c>
      <c r="O64" s="194" t="e">
        <v>#N/A</v>
      </c>
      <c r="P64" s="195" t="e">
        <v>#N/A</v>
      </c>
      <c r="Q64" s="194" t="e">
        <v>#N/A</v>
      </c>
      <c r="R64" s="194" t="e">
        <v>#N/A</v>
      </c>
      <c r="S64" s="196" t="e">
        <v>#N/A</v>
      </c>
      <c r="T64" s="190" t="s">
        <v>14640</v>
      </c>
      <c r="U64" s="190">
        <v>9.82</v>
      </c>
      <c r="V64" s="197" cm="1">
        <f t="array" ref="V64">(H64-(_FV(D64,"52 week high",TRUE)))/(_FV(D64,"52 week high",TRUE))</f>
        <v>-0.64914675767918084</v>
      </c>
      <c r="W64" s="197" cm="1">
        <f t="array" ref="W64">(H64-(_FV(D64,"52 week low",TRUE)))/(_FV(D64,"52 week low",TRUE))</f>
        <v>0.33391003460207608</v>
      </c>
      <c r="X64" s="36"/>
      <c r="Y64" s="198" t="str">
        <f t="shared" si="8"/>
        <v>Twitter</v>
      </c>
      <c r="Z64" s="198" t="str">
        <f t="shared" si="0"/>
        <v>Twitter</v>
      </c>
      <c r="AA64" s="199" t="str">
        <f>HYPERLINK(_xlfn.CONCAT("https://www.sec.gov/edgar/browse/?CIK=",(_xlfn.XLOOKUP(A64,CIK!$A$1:$A$99999,CIK!$B$1:$B$99999,,0))),"SEC")</f>
        <v>SEC</v>
      </c>
      <c r="AB64" s="198" t="str">
        <f t="shared" si="9"/>
        <v>BC</v>
      </c>
      <c r="AC64" s="199" t="str">
        <f t="shared" si="10"/>
        <v>News</v>
      </c>
      <c r="AD64" s="198" t="str">
        <f t="shared" si="11"/>
        <v>News</v>
      </c>
      <c r="AE64" s="199" t="str">
        <f t="shared" si="12"/>
        <v>News</v>
      </c>
      <c r="AF64" s="199" t="str">
        <f t="shared" si="13"/>
        <v>News</v>
      </c>
      <c r="AG64" s="199" t="str">
        <f t="shared" si="14"/>
        <v>News</v>
      </c>
      <c r="AH64" s="198" t="str">
        <f t="shared" si="1"/>
        <v>News</v>
      </c>
      <c r="AI64" s="198" t="str">
        <f t="shared" si="15"/>
        <v>OC</v>
      </c>
      <c r="AJ64" s="198" t="str">
        <f t="shared" si="16"/>
        <v>WW</v>
      </c>
      <c r="AK64" s="198" t="str">
        <f t="shared" si="17"/>
        <v>FIN</v>
      </c>
      <c r="AL64" s="198" t="str">
        <f t="shared" si="2"/>
        <v>OI</v>
      </c>
      <c r="AM64" s="198" t="str">
        <f t="shared" si="18"/>
        <v>IB</v>
      </c>
      <c r="AN64" s="198" t="str">
        <f t="shared" si="3"/>
        <v>SI</v>
      </c>
      <c r="AO64" s="198" t="str">
        <f t="shared" si="4"/>
        <v>SS</v>
      </c>
      <c r="AP64" s="200" t="str">
        <f t="shared" si="5"/>
        <v>ROIC</v>
      </c>
      <c r="AQ64" s="198" t="str">
        <f t="shared" si="6"/>
        <v>DR</v>
      </c>
      <c r="AR64" s="201" t="str">
        <f t="shared" si="7"/>
        <v>SOH</v>
      </c>
    </row>
    <row r="65" spans="1:44" x14ac:dyDescent="0.2">
      <c r="A65" s="10" t="s">
        <v>1275</v>
      </c>
      <c r="B65" s="10" t="s">
        <v>1276</v>
      </c>
      <c r="C65" s="12" t="s">
        <v>1089</v>
      </c>
      <c r="D65" s="10" t="e" vm="377">
        <v>#VALUE!</v>
      </c>
      <c r="E65" s="32" t="str">
        <f t="shared" si="21"/>
        <v>Link</v>
      </c>
      <c r="F65" s="10" t="s">
        <v>1277</v>
      </c>
      <c r="G65" s="28" cm="1">
        <f t="array" ref="G65">_FV(D65,"Market cap",TRUE)/1000000000</f>
        <v>2.1671920000000001E-2</v>
      </c>
      <c r="H65" s="11" cm="1">
        <f t="array" ref="H65">_FV(D65,"Price")</f>
        <v>0.50009999999999999</v>
      </c>
      <c r="I65" s="11" t="s">
        <v>47</v>
      </c>
      <c r="J65" s="35" cm="1">
        <f t="array" ref="J65">_FV(D65,"Shares outstanding",TRUE)/1000000</f>
        <v>43.335169999999998</v>
      </c>
      <c r="K65" s="11">
        <v>43.07</v>
      </c>
      <c r="L65" s="89">
        <v>7.1999999999999998E-3</v>
      </c>
      <c r="M65" s="25" t="s">
        <v>13842</v>
      </c>
      <c r="N65" s="53" t="s">
        <v>15389</v>
      </c>
      <c r="O65" s="53" t="s">
        <v>15390</v>
      </c>
      <c r="P65" s="130">
        <v>13.48</v>
      </c>
      <c r="Q65" s="53" t="s">
        <v>15391</v>
      </c>
      <c r="R65" s="53" t="s">
        <v>15392</v>
      </c>
      <c r="S65" s="126" t="s">
        <v>15393</v>
      </c>
      <c r="T65" s="11" t="s">
        <v>14639</v>
      </c>
      <c r="U65" s="11">
        <v>1.81</v>
      </c>
      <c r="V65" s="65" cm="1">
        <f t="array" ref="V65">(H65-(_FV(D65,"52 week high",TRUE)))/(_FV(D65,"52 week high",TRUE))</f>
        <v>-0.49984998499849986</v>
      </c>
      <c r="W65" s="65" cm="1">
        <f t="array" ref="W65">(H65-(_FV(D65,"52 week low",TRUE)))/(_FV(D65,"52 week low",TRUE))</f>
        <v>0.31605263157894731</v>
      </c>
      <c r="Y65" s="30" t="str">
        <f t="shared" si="8"/>
        <v>Twitter</v>
      </c>
      <c r="Z65" s="30" t="str">
        <f t="shared" ref="Z65:Z71" si="22">HYPERLINK(_xlfn.CONCAT("https://twitter.com/search?q=%24",A65,"%20-%22discord.gg%22%20-%22database%22%20-%22chat%22%20-%22ultraalgo%22%20-%22signal%22%20-%22discord%22%20-%22chatroom%22%20-%22influencer%22%20-%22discord.io%22&amp;src=typed_query&amp;f=live"),"Twitter")</f>
        <v>Twitter</v>
      </c>
      <c r="AA65" s="29" t="str">
        <f>HYPERLINK(_xlfn.CONCAT("https://www.sec.gov/edgar/browse/?CIK=",(_xlfn.XLOOKUP(A65,CIK!$A$1:$A$99999,CIK!$B$1:$B$99999,,0))),"SEC")</f>
        <v>SEC</v>
      </c>
      <c r="AB65" s="30" t="str">
        <f t="shared" si="9"/>
        <v>BC</v>
      </c>
      <c r="AC65" s="29" t="str">
        <f t="shared" si="10"/>
        <v>News</v>
      </c>
      <c r="AD65" s="30" t="str">
        <f t="shared" si="11"/>
        <v>News</v>
      </c>
      <c r="AE65" s="29" t="str">
        <f t="shared" si="12"/>
        <v>News</v>
      </c>
      <c r="AF65" s="29" t="str">
        <f t="shared" si="13"/>
        <v>News</v>
      </c>
      <c r="AG65" s="29" t="str">
        <f t="shared" si="14"/>
        <v>News</v>
      </c>
      <c r="AH65" s="30" t="str">
        <f t="shared" ref="AH65:AH71" si="23">HYPERLINK(_xlfn.CONCAT("https://news.google.com/search?q=",B65),"News")</f>
        <v>News</v>
      </c>
      <c r="AI65" s="30" t="str">
        <f t="shared" si="15"/>
        <v>OC</v>
      </c>
      <c r="AJ65" s="30" t="str">
        <f t="shared" si="16"/>
        <v>WW</v>
      </c>
      <c r="AK65" s="30" t="str">
        <f t="shared" si="17"/>
        <v>FIN</v>
      </c>
      <c r="AL65" s="30" t="str">
        <f t="shared" ref="AL65:AL71" si="24">HYPERLINK(_xlfn.CONCAT("http://openinsider.com/search?q=",A65),"OI")</f>
        <v>OI</v>
      </c>
      <c r="AM65" s="30" t="str">
        <f t="shared" si="18"/>
        <v>IB</v>
      </c>
      <c r="AN65" s="30" t="str">
        <f t="shared" ref="AN65:AN71" si="25">HYPERLINK(_xlfn.CONCAT("https://www.nasdaq.com/market-activity/stocks/",A65,"/short-interest"),"SI")</f>
        <v>SI</v>
      </c>
      <c r="AO65" s="30" t="str">
        <f t="shared" ref="AO65:AO71" si="26">HYPERLINK(_xlfn.CONCAT("https://shortsqueeze.com/?symbol=",A65),"SS")</f>
        <v>SS</v>
      </c>
      <c r="AP65" s="45" t="str">
        <f t="shared" ref="AP65:AP71" si="27">HYPERLINK(_xlfn.CONCAT("https://roic.ai/company/",A65),"ROIC")</f>
        <v>ROIC</v>
      </c>
      <c r="AQ65" s="30" t="str">
        <f t="shared" ref="AQ65:AQ71" si="28">HYPERLINK(_xlfn.CONCAT("https://www.dataroma.com/m/stock.php?sym=",A65),"DR")</f>
        <v>DR</v>
      </c>
      <c r="AR65" s="46" t="str">
        <f t="shared" ref="AR65:AR71" si="29">HYPERLINK(_xlfn.CONCAT("https://www.sharesoutstandinghistory.com/?symbol=",A65),"SOH")</f>
        <v>SOH</v>
      </c>
    </row>
    <row r="66" spans="1:44" x14ac:dyDescent="0.2">
      <c r="A66" s="10" t="s">
        <v>1288</v>
      </c>
      <c r="B66" s="10" t="s">
        <v>1289</v>
      </c>
      <c r="C66" s="12" t="s">
        <v>1089</v>
      </c>
      <c r="D66" s="10" t="e" vm="378">
        <v>#VALUE!</v>
      </c>
      <c r="E66" s="32" t="str">
        <f t="shared" si="21"/>
        <v>Link</v>
      </c>
      <c r="F66" s="10" t="s">
        <v>1290</v>
      </c>
      <c r="G66" s="28" cm="1">
        <f t="array" ref="G66">_FV(D66,"Market cap",TRUE)/1000000000</f>
        <v>2.0153669999999999E-2</v>
      </c>
      <c r="H66" s="11" cm="1">
        <f t="array" ref="H66">_FV(D66,"Price")</f>
        <v>2.4700000000000002</v>
      </c>
      <c r="I66" s="11" t="s">
        <v>47</v>
      </c>
      <c r="J66" s="35" cm="1">
        <f t="array" ref="J66">_FV(D66,"Shares outstanding",TRUE)/1000000</f>
        <v>8.1593800000000005</v>
      </c>
      <c r="K66" s="11">
        <v>5.42</v>
      </c>
      <c r="L66" s="89">
        <v>5.9700000000000003E-2</v>
      </c>
      <c r="M66" s="25" t="s">
        <v>14125</v>
      </c>
      <c r="N66" s="53" t="s">
        <v>15403</v>
      </c>
      <c r="O66" s="53" t="s">
        <v>15404</v>
      </c>
      <c r="P66" s="130">
        <v>16</v>
      </c>
      <c r="Q66" s="53" t="s">
        <v>15405</v>
      </c>
      <c r="R66" s="53" t="s">
        <v>15406</v>
      </c>
      <c r="S66" s="126" t="s">
        <v>15407</v>
      </c>
      <c r="T66" s="11" t="s">
        <v>14644</v>
      </c>
      <c r="U66" s="11">
        <v>2.8</v>
      </c>
      <c r="V66" s="65" cm="1">
        <f t="array" ref="V66">(H66-(_FV(D66,"52 week high",TRUE)))/(_FV(D66,"52 week high",TRUE))</f>
        <v>-0.60793650793650789</v>
      </c>
      <c r="W66" s="65" cm="1">
        <f t="array" ref="W66">(H66-(_FV(D66,"52 week low",TRUE)))/(_FV(D66,"52 week low",TRUE))</f>
        <v>1.9058823529411766</v>
      </c>
      <c r="Y66" s="30" t="str">
        <f t="shared" ref="Y66:Y71" si="30">HYPERLINK(_xlfn.CONCAT("https://twitter.com/search?q=%24",A66,"&amp;src=typed_query&amp;f=live&amp;pf=on"),"Twitter")</f>
        <v>Twitter</v>
      </c>
      <c r="Z66" s="30" t="str">
        <f t="shared" si="22"/>
        <v>Twitter</v>
      </c>
      <c r="AA66" s="29" t="str">
        <f>HYPERLINK(_xlfn.CONCAT("https://www.sec.gov/edgar/browse/?CIK=",(_xlfn.XLOOKUP(A66,CIK!$A$1:$A$99999,CIK!$B$1:$B$99999,,0))),"SEC")</f>
        <v>SEC</v>
      </c>
      <c r="AB66" s="30" t="str">
        <f t="shared" ref="AB66:AB71" si="31">HYPERLINK(_xlfn.CONCAT("https://duckduckgo.com/?q=%5cprofiles+biocentury+",B66),"BC")</f>
        <v>BC</v>
      </c>
      <c r="AC66" s="29" t="str">
        <f t="shared" ref="AC66:AC71" si="32">HYPERLINK(_xlfn.CONCAT("https://endpts.com/?s=",LEFT(B66,FIND(" ",B66)-1)),"News")</f>
        <v>News</v>
      </c>
      <c r="AD66" s="30" t="str">
        <f t="shared" ref="AD66:AD71" si="33">HYPERLINK(_xlfn.CONCAT("https://www.evaluate.com/vantage-search?search_api_fulltext=",LEFT(B66,FIND(" ",B66)-1)),"News")</f>
        <v>News</v>
      </c>
      <c r="AE66" s="29" t="str">
        <f t="shared" ref="AE66:AE71" si="34">HYPERLINK(_xlfn.CONCAT("https://www.biopharmadive.com/search/?q=",LEFT(B66,FIND(" ",B66)-1)),"News")</f>
        <v>News</v>
      </c>
      <c r="AF66" s="29" t="str">
        <f t="shared" ref="AF66:AF71" si="35">HYPERLINK(_xlfn.CONCAT("https://www.biospace.com/news/?Keywords=",LEFT(B66,FIND(" ",B66)-1)),"News")</f>
        <v>News</v>
      </c>
      <c r="AG66" s="29" t="str">
        <f t="shared" ref="AG66:AG71" si="36">HYPERLINK(_xlfn.CONCAT("https://www.fiercebiotech.com/search-results?fulltext_search=",LEFT(B66,FIND(" ",B66)-1)),"News")</f>
        <v>News</v>
      </c>
      <c r="AH66" s="30" t="str">
        <f t="shared" si="23"/>
        <v>News</v>
      </c>
      <c r="AI66" s="30" t="str">
        <f t="shared" ref="AI66:AI71" si="37">HYPERLINK(_xlfn.CONCAT("https://www.nasdaq.com/market-activity/stocks/",A66,"/option-chain"),"OC")</f>
        <v>OC</v>
      </c>
      <c r="AJ66" s="30" t="str">
        <f t="shared" ref="AJ66:AJ71" si="38">HYPERLINK(_xlfn.CONCAT("https://whalewisdom.com/stock/",A66),"WW")</f>
        <v>WW</v>
      </c>
      <c r="AK66" s="30" t="str">
        <f t="shared" ref="AK66:AK71" si="39">HYPERLINK(_xlfn.CONCAT("https://fintel.io/n/us/",A66),"FIN")</f>
        <v>FIN</v>
      </c>
      <c r="AL66" s="30" t="str">
        <f t="shared" si="24"/>
        <v>OI</v>
      </c>
      <c r="AM66" s="30" t="str">
        <f t="shared" ref="AM66:AM71" si="40">HYPERLINK(_xlfn.CONCAT("https://iborrowdesk.com/report/",A66),"IB")</f>
        <v>IB</v>
      </c>
      <c r="AN66" s="30" t="str">
        <f t="shared" si="25"/>
        <v>SI</v>
      </c>
      <c r="AO66" s="30" t="str">
        <f t="shared" si="26"/>
        <v>SS</v>
      </c>
      <c r="AP66" s="45" t="str">
        <f t="shared" si="27"/>
        <v>ROIC</v>
      </c>
      <c r="AQ66" s="30" t="str">
        <f t="shared" si="28"/>
        <v>DR</v>
      </c>
      <c r="AR66" s="46" t="str">
        <f t="shared" si="29"/>
        <v>SOH</v>
      </c>
    </row>
    <row r="67" spans="1:44" x14ac:dyDescent="0.2">
      <c r="A67" s="10" t="s">
        <v>1285</v>
      </c>
      <c r="B67" s="10" t="s">
        <v>1286</v>
      </c>
      <c r="C67" s="12" t="s">
        <v>1089</v>
      </c>
      <c r="D67" s="10" t="e" vm="379">
        <v>#VALUE!</v>
      </c>
      <c r="E67" s="32" t="str">
        <f t="shared" si="21"/>
        <v>Link</v>
      </c>
      <c r="F67" s="10" t="s">
        <v>1287</v>
      </c>
      <c r="G67" s="28" cm="1">
        <f t="array" ref="G67">_FV(D67,"Market cap",TRUE)/1000000000</f>
        <v>1.1050010000000001E-2</v>
      </c>
      <c r="H67" s="11" cm="1">
        <f t="array" ref="H67">_FV(D67,"Price")</f>
        <v>3.54</v>
      </c>
      <c r="I67" s="11" t="s">
        <v>47</v>
      </c>
      <c r="J67" s="35" cm="1">
        <f t="array" ref="J67">_FV(D67,"Shares outstanding",TRUE)/1000000</f>
        <v>3.12147</v>
      </c>
      <c r="K67" s="11">
        <v>59.11</v>
      </c>
      <c r="L67" s="89">
        <v>4.6699999999999998E-2</v>
      </c>
      <c r="M67" s="25" t="s">
        <v>14319</v>
      </c>
      <c r="N67" s="53" t="s">
        <v>15420</v>
      </c>
      <c r="O67" s="53" t="s">
        <v>15421</v>
      </c>
      <c r="P67" s="130">
        <v>4.6399999999999997</v>
      </c>
      <c r="Q67" s="53" t="s">
        <v>15422</v>
      </c>
      <c r="R67" s="53" t="s">
        <v>15379</v>
      </c>
      <c r="S67" s="126" t="s">
        <v>14848</v>
      </c>
      <c r="T67" s="11" t="s">
        <v>14647</v>
      </c>
      <c r="U67" s="11">
        <v>1.02</v>
      </c>
      <c r="V67" s="65" cm="1">
        <f t="array" ref="V67">(H67-(_FV(D67,"52 week high",TRUE)))/(_FV(D67,"52 week high",TRUE))</f>
        <v>-0.87793103448275867</v>
      </c>
      <c r="W67" s="65" cm="1">
        <f t="array" ref="W67">(H67-(_FV(D67,"52 week low",TRUE)))/(_FV(D67,"52 week low",TRUE))</f>
        <v>0.19433198380566805</v>
      </c>
      <c r="Y67" s="30" t="str">
        <f t="shared" si="30"/>
        <v>Twitter</v>
      </c>
      <c r="Z67" s="30" t="str">
        <f t="shared" si="22"/>
        <v>Twitter</v>
      </c>
      <c r="AA67" s="29" t="str">
        <f>HYPERLINK(_xlfn.CONCAT("https://www.sec.gov/edgar/browse/?CIK=",(_xlfn.XLOOKUP(A67,CIK!$A$1:$A$99999,CIK!$B$1:$B$99999,,0))),"SEC")</f>
        <v>SEC</v>
      </c>
      <c r="AB67" s="30" t="str">
        <f t="shared" si="31"/>
        <v>BC</v>
      </c>
      <c r="AC67" s="29" t="str">
        <f t="shared" si="32"/>
        <v>News</v>
      </c>
      <c r="AD67" s="30" t="str">
        <f t="shared" si="33"/>
        <v>News</v>
      </c>
      <c r="AE67" s="29" t="str">
        <f t="shared" si="34"/>
        <v>News</v>
      </c>
      <c r="AF67" s="29" t="str">
        <f t="shared" si="35"/>
        <v>News</v>
      </c>
      <c r="AG67" s="29" t="str">
        <f t="shared" si="36"/>
        <v>News</v>
      </c>
      <c r="AH67" s="30" t="str">
        <f t="shared" si="23"/>
        <v>News</v>
      </c>
      <c r="AI67" s="30" t="str">
        <f t="shared" si="37"/>
        <v>OC</v>
      </c>
      <c r="AJ67" s="30" t="str">
        <f t="shared" si="38"/>
        <v>WW</v>
      </c>
      <c r="AK67" s="30" t="str">
        <f t="shared" si="39"/>
        <v>FIN</v>
      </c>
      <c r="AL67" s="30" t="str">
        <f t="shared" si="24"/>
        <v>OI</v>
      </c>
      <c r="AM67" s="30" t="str">
        <f t="shared" si="40"/>
        <v>IB</v>
      </c>
      <c r="AN67" s="30" t="str">
        <f t="shared" si="25"/>
        <v>SI</v>
      </c>
      <c r="AO67" s="30" t="str">
        <f t="shared" si="26"/>
        <v>SS</v>
      </c>
      <c r="AP67" s="45" t="str">
        <f t="shared" si="27"/>
        <v>ROIC</v>
      </c>
      <c r="AQ67" s="30" t="str">
        <f t="shared" si="28"/>
        <v>DR</v>
      </c>
      <c r="AR67" s="46" t="str">
        <f t="shared" si="29"/>
        <v>SOH</v>
      </c>
    </row>
    <row r="68" spans="1:44" x14ac:dyDescent="0.2">
      <c r="A68" s="10" t="s">
        <v>1291</v>
      </c>
      <c r="B68" s="10" t="s">
        <v>1292</v>
      </c>
      <c r="C68" s="12" t="s">
        <v>1089</v>
      </c>
      <c r="D68" s="10" t="e" vm="380">
        <v>#VALUE!</v>
      </c>
      <c r="E68" s="32" t="str">
        <f t="shared" si="21"/>
        <v>Link</v>
      </c>
      <c r="F68" s="10" t="s">
        <v>1293</v>
      </c>
      <c r="G68" s="28" cm="1">
        <f t="array" ref="G68">_FV(D68,"Market cap",TRUE)/1000000000</f>
        <v>1.863546E-2</v>
      </c>
      <c r="H68" s="11" cm="1">
        <f t="array" ref="H68">_FV(D68,"Price")</f>
        <v>1.98</v>
      </c>
      <c r="I68" s="11" t="s">
        <v>47</v>
      </c>
      <c r="J68" s="35" cm="1">
        <f t="array" ref="J68">_FV(D68,"Shares outstanding",TRUE)/1000000</f>
        <v>9.4118499999999994</v>
      </c>
      <c r="K68" s="11">
        <v>7.67</v>
      </c>
      <c r="L68" s="89">
        <v>4.3700000000000003E-2</v>
      </c>
      <c r="M68" s="25" t="s">
        <v>13822</v>
      </c>
      <c r="N68" s="53" t="s">
        <v>15408</v>
      </c>
      <c r="O68" s="53" t="s">
        <v>15409</v>
      </c>
      <c r="P68" s="130">
        <v>1.79</v>
      </c>
      <c r="Q68" s="53" t="s">
        <v>15410</v>
      </c>
      <c r="R68" s="53" t="s">
        <v>15411</v>
      </c>
      <c r="S68" s="126" t="s">
        <v>15412</v>
      </c>
      <c r="T68" s="11" t="s">
        <v>14646</v>
      </c>
      <c r="U68" s="11">
        <v>2.93</v>
      </c>
      <c r="V68" s="65" cm="1">
        <f t="array" ref="V68">(H68-(_FV(D68,"52 week high",TRUE)))/(_FV(D68,"52 week high",TRUE))</f>
        <v>-0.50988885863511479</v>
      </c>
      <c r="W68" s="65" cm="1">
        <f t="array" ref="W68">(H68-(_FV(D68,"52 week low",TRUE)))/(_FV(D68,"52 week low",TRUE))</f>
        <v>1.1758241758241756</v>
      </c>
      <c r="Y68" s="30" t="str">
        <f t="shared" si="30"/>
        <v>Twitter</v>
      </c>
      <c r="Z68" s="30" t="str">
        <f t="shared" si="22"/>
        <v>Twitter</v>
      </c>
      <c r="AA68" s="29" t="str">
        <f>HYPERLINK(_xlfn.CONCAT("https://www.sec.gov/edgar/browse/?CIK=",(_xlfn.XLOOKUP(A68,CIK!$A$1:$A$99999,CIK!$B$1:$B$99999,,0))),"SEC")</f>
        <v>SEC</v>
      </c>
      <c r="AB68" s="30" t="str">
        <f t="shared" si="31"/>
        <v>BC</v>
      </c>
      <c r="AC68" s="29" t="str">
        <f t="shared" si="32"/>
        <v>News</v>
      </c>
      <c r="AD68" s="30" t="str">
        <f t="shared" si="33"/>
        <v>News</v>
      </c>
      <c r="AE68" s="29" t="str">
        <f t="shared" si="34"/>
        <v>News</v>
      </c>
      <c r="AF68" s="29" t="str">
        <f t="shared" si="35"/>
        <v>News</v>
      </c>
      <c r="AG68" s="29" t="str">
        <f t="shared" si="36"/>
        <v>News</v>
      </c>
      <c r="AH68" s="30" t="str">
        <f t="shared" si="23"/>
        <v>News</v>
      </c>
      <c r="AI68" s="30" t="str">
        <f t="shared" si="37"/>
        <v>OC</v>
      </c>
      <c r="AJ68" s="30" t="str">
        <f t="shared" si="38"/>
        <v>WW</v>
      </c>
      <c r="AK68" s="30" t="str">
        <f t="shared" si="39"/>
        <v>FIN</v>
      </c>
      <c r="AL68" s="30" t="str">
        <f t="shared" si="24"/>
        <v>OI</v>
      </c>
      <c r="AM68" s="30" t="str">
        <f t="shared" si="40"/>
        <v>IB</v>
      </c>
      <c r="AN68" s="30" t="str">
        <f t="shared" si="25"/>
        <v>SI</v>
      </c>
      <c r="AO68" s="30" t="str">
        <f t="shared" si="26"/>
        <v>SS</v>
      </c>
      <c r="AP68" s="45" t="str">
        <f t="shared" si="27"/>
        <v>ROIC</v>
      </c>
      <c r="AQ68" s="30" t="str">
        <f t="shared" si="28"/>
        <v>DR</v>
      </c>
      <c r="AR68" s="46" t="str">
        <f t="shared" si="29"/>
        <v>SOH</v>
      </c>
    </row>
    <row r="69" spans="1:44" x14ac:dyDescent="0.2">
      <c r="A69" s="10" t="s">
        <v>1298</v>
      </c>
      <c r="B69" s="10" t="s">
        <v>1299</v>
      </c>
      <c r="C69" s="12" t="s">
        <v>1103</v>
      </c>
      <c r="D69" s="10" t="e" vm="381">
        <v>#VALUE!</v>
      </c>
      <c r="E69" s="32" t="str">
        <f t="shared" si="21"/>
        <v>Link</v>
      </c>
      <c r="F69" s="10" t="s">
        <v>1300</v>
      </c>
      <c r="G69" s="28" cm="1">
        <f t="array" ref="G69">_FV(D69,"Market cap",TRUE)/1000000000</f>
        <v>9.7252799999999993E-3</v>
      </c>
      <c r="H69" s="11" cm="1">
        <f t="array" ref="H69">_FV(D69,"Price")</f>
        <v>0.503</v>
      </c>
      <c r="I69" s="11" t="s">
        <v>47</v>
      </c>
      <c r="J69" s="35" cm="1">
        <f t="array" ref="J69">_FV(D69,"Shares outstanding",TRUE)/1000000</f>
        <v>21.851749999999999</v>
      </c>
      <c r="K69" s="11">
        <v>13.76</v>
      </c>
      <c r="L69" s="11" t="s">
        <v>59</v>
      </c>
      <c r="M69" s="25" t="s">
        <v>13854</v>
      </c>
      <c r="N69" s="53" t="s">
        <v>14869</v>
      </c>
      <c r="O69" s="53" t="s">
        <v>15413</v>
      </c>
      <c r="P69" s="130" t="s">
        <v>14848</v>
      </c>
      <c r="Q69" s="53" t="s">
        <v>15414</v>
      </c>
      <c r="R69" s="53" t="s">
        <v>15415</v>
      </c>
      <c r="S69" s="126" t="s">
        <v>14848</v>
      </c>
      <c r="T69" s="11" t="s">
        <v>1301</v>
      </c>
      <c r="U69" s="11">
        <v>1.37</v>
      </c>
      <c r="V69" s="65" cm="1">
        <f t="array" ref="V69">(H69-(_FV(D69,"52 week high",TRUE)))/(_FV(D69,"52 week high",TRUE))</f>
        <v>-0.91489001692047378</v>
      </c>
      <c r="W69" s="65" cm="1">
        <f t="array" ref="W69">(H69-(_FV(D69,"52 week low",TRUE)))/(_FV(D69,"52 week low",TRUE))</f>
        <v>0.43673236218223355</v>
      </c>
      <c r="Y69" s="30" t="str">
        <f t="shared" si="30"/>
        <v>Twitter</v>
      </c>
      <c r="Z69" s="30" t="str">
        <f t="shared" si="22"/>
        <v>Twitter</v>
      </c>
      <c r="AA69" s="29" t="str">
        <f>HYPERLINK(_xlfn.CONCAT("https://www.sec.gov/edgar/browse/?CIK=",(_xlfn.XLOOKUP(A69,CIK!$A$1:$A$99999,CIK!$B$1:$B$99999,,0))),"SEC")</f>
        <v>SEC</v>
      </c>
      <c r="AB69" s="30" t="str">
        <f t="shared" si="31"/>
        <v>BC</v>
      </c>
      <c r="AC69" s="29" t="str">
        <f t="shared" si="32"/>
        <v>News</v>
      </c>
      <c r="AD69" s="30" t="str">
        <f t="shared" si="33"/>
        <v>News</v>
      </c>
      <c r="AE69" s="29" t="str">
        <f t="shared" si="34"/>
        <v>News</v>
      </c>
      <c r="AF69" s="29" t="str">
        <f t="shared" si="35"/>
        <v>News</v>
      </c>
      <c r="AG69" s="29" t="str">
        <f t="shared" si="36"/>
        <v>News</v>
      </c>
      <c r="AH69" s="30" t="str">
        <f t="shared" si="23"/>
        <v>News</v>
      </c>
      <c r="AI69" s="30" t="str">
        <f t="shared" si="37"/>
        <v>OC</v>
      </c>
      <c r="AJ69" s="30" t="str">
        <f t="shared" si="38"/>
        <v>WW</v>
      </c>
      <c r="AK69" s="30" t="str">
        <f t="shared" si="39"/>
        <v>FIN</v>
      </c>
      <c r="AL69" s="30" t="str">
        <f t="shared" si="24"/>
        <v>OI</v>
      </c>
      <c r="AM69" s="30" t="str">
        <f t="shared" si="40"/>
        <v>IB</v>
      </c>
      <c r="AN69" s="30" t="str">
        <f t="shared" si="25"/>
        <v>SI</v>
      </c>
      <c r="AO69" s="30" t="str">
        <f t="shared" si="26"/>
        <v>SS</v>
      </c>
      <c r="AP69" s="45" t="str">
        <f t="shared" si="27"/>
        <v>ROIC</v>
      </c>
      <c r="AQ69" s="30" t="str">
        <f t="shared" si="28"/>
        <v>DR</v>
      </c>
      <c r="AR69" s="46" t="str">
        <f t="shared" si="29"/>
        <v>SOH</v>
      </c>
    </row>
    <row r="70" spans="1:44" x14ac:dyDescent="0.2">
      <c r="A70" s="10" t="s">
        <v>1295</v>
      </c>
      <c r="B70" s="10" t="s">
        <v>1296</v>
      </c>
      <c r="C70" s="12" t="s">
        <v>1089</v>
      </c>
      <c r="D70" s="10" t="e" vm="382">
        <v>#VALUE!</v>
      </c>
      <c r="E70" s="32" t="str">
        <f t="shared" si="21"/>
        <v>Link</v>
      </c>
      <c r="F70" s="10" t="s">
        <v>1297</v>
      </c>
      <c r="G70" s="28" cm="1">
        <f t="array" ref="G70">_FV(D70,"Market cap",TRUE)/1000000000</f>
        <v>7.4637699999999998E-3</v>
      </c>
      <c r="H70" s="11" cm="1">
        <f t="array" ref="H70">_FV(D70,"Price")</f>
        <v>1.54</v>
      </c>
      <c r="I70" s="11" t="s">
        <v>47</v>
      </c>
      <c r="J70" s="35" cm="1">
        <f t="array" ref="J70">_FV(D70,"Shares outstanding",TRUE)/1000000</f>
        <v>9.7000000000000005E-4</v>
      </c>
      <c r="K70" s="11">
        <v>4.3099999999999996</v>
      </c>
      <c r="L70" s="11" t="s">
        <v>59</v>
      </c>
      <c r="M70" s="25" t="s">
        <v>3045</v>
      </c>
      <c r="N70" s="53" t="s">
        <v>14869</v>
      </c>
      <c r="O70" s="53" t="s">
        <v>14869</v>
      </c>
      <c r="P70" s="130" t="s">
        <v>14848</v>
      </c>
      <c r="Q70" s="53" t="s">
        <v>14869</v>
      </c>
      <c r="R70" s="53" t="s">
        <v>15423</v>
      </c>
      <c r="S70" s="126" t="s">
        <v>15424</v>
      </c>
      <c r="T70" s="11" t="s">
        <v>14648</v>
      </c>
      <c r="U70" s="11">
        <v>4.3499999999999996</v>
      </c>
      <c r="V70" s="65" cm="1">
        <f t="array" ref="V70">(H70-(_FV(D70,"52 week high",TRUE)))/(_FV(D70,"52 week high",TRUE))</f>
        <v>-0.94521522589825691</v>
      </c>
      <c r="W70" s="65" cm="1">
        <f t="array" ref="W70">(H70-(_FV(D70,"52 week low",TRUE)))/(_FV(D70,"52 week low",TRUE))</f>
        <v>0.38738738738738732</v>
      </c>
      <c r="Y70" s="30" t="str">
        <f t="shared" si="30"/>
        <v>Twitter</v>
      </c>
      <c r="Z70" s="30" t="str">
        <f t="shared" si="22"/>
        <v>Twitter</v>
      </c>
      <c r="AA70" s="29" t="str">
        <f>HYPERLINK(_xlfn.CONCAT("https://www.sec.gov/edgar/browse/?CIK=",(_xlfn.XLOOKUP(A70,CIK!$A$1:$A$99999,CIK!$B$1:$B$99999,,0))),"SEC")</f>
        <v>SEC</v>
      </c>
      <c r="AB70" s="30" t="str">
        <f t="shared" si="31"/>
        <v>BC</v>
      </c>
      <c r="AC70" s="29" t="str">
        <f t="shared" si="32"/>
        <v>News</v>
      </c>
      <c r="AD70" s="30" t="str">
        <f t="shared" si="33"/>
        <v>News</v>
      </c>
      <c r="AE70" s="29" t="str">
        <f t="shared" si="34"/>
        <v>News</v>
      </c>
      <c r="AF70" s="29" t="str">
        <f t="shared" si="35"/>
        <v>News</v>
      </c>
      <c r="AG70" s="29" t="str">
        <f t="shared" si="36"/>
        <v>News</v>
      </c>
      <c r="AH70" s="30" t="str">
        <f t="shared" si="23"/>
        <v>News</v>
      </c>
      <c r="AI70" s="30" t="str">
        <f t="shared" si="37"/>
        <v>OC</v>
      </c>
      <c r="AJ70" s="30" t="str">
        <f t="shared" si="38"/>
        <v>WW</v>
      </c>
      <c r="AK70" s="30" t="str">
        <f t="shared" si="39"/>
        <v>FIN</v>
      </c>
      <c r="AL70" s="30" t="str">
        <f t="shared" si="24"/>
        <v>OI</v>
      </c>
      <c r="AM70" s="30" t="str">
        <f t="shared" si="40"/>
        <v>IB</v>
      </c>
      <c r="AN70" s="30" t="str">
        <f t="shared" si="25"/>
        <v>SI</v>
      </c>
      <c r="AO70" s="30" t="str">
        <f t="shared" si="26"/>
        <v>SS</v>
      </c>
      <c r="AP70" s="45" t="str">
        <f t="shared" si="27"/>
        <v>ROIC</v>
      </c>
      <c r="AQ70" s="30" t="str">
        <f t="shared" si="28"/>
        <v>DR</v>
      </c>
      <c r="AR70" s="46" t="str">
        <f t="shared" si="29"/>
        <v>SOH</v>
      </c>
    </row>
    <row r="71" spans="1:44" x14ac:dyDescent="0.2">
      <c r="A71" s="10" t="s">
        <v>1260</v>
      </c>
      <c r="B71" s="10" t="s">
        <v>1261</v>
      </c>
      <c r="C71" s="12" t="s">
        <v>1089</v>
      </c>
      <c r="D71" s="10" t="e" vm="383">
        <v>#VALUE!</v>
      </c>
      <c r="E71" s="32" t="str">
        <f t="shared" si="21"/>
        <v>Link</v>
      </c>
      <c r="F71" s="10" t="s">
        <v>1262</v>
      </c>
      <c r="G71" s="28" cm="1">
        <f t="array" ref="G71">_FV(D71,"Market cap",TRUE)/1000000000</f>
        <v>9.4404799999999994E-3</v>
      </c>
      <c r="H71" s="11" cm="1">
        <f t="array" ref="H71">_FV(D71,"Price")</f>
        <v>0.28599999999999998</v>
      </c>
      <c r="I71" s="11" t="s">
        <v>47</v>
      </c>
      <c r="J71" s="35" cm="1">
        <f t="array" ref="J71">_FV(D71,"Shares outstanding",TRUE)/1000000</f>
        <v>33.008659999999999</v>
      </c>
      <c r="K71" s="11">
        <v>28.09</v>
      </c>
      <c r="L71" s="89">
        <v>1.03E-2</v>
      </c>
      <c r="M71" s="25" t="e">
        <v>#N/A</v>
      </c>
      <c r="N71" s="53" t="e">
        <v>#N/A</v>
      </c>
      <c r="O71" s="53" t="e">
        <v>#N/A</v>
      </c>
      <c r="P71" s="130" t="e">
        <v>#N/A</v>
      </c>
      <c r="Q71" s="53" t="e">
        <v>#N/A</v>
      </c>
      <c r="R71" s="53" t="e">
        <v>#N/A</v>
      </c>
      <c r="S71" s="126" t="e">
        <v>#N/A</v>
      </c>
      <c r="T71" s="11" t="s">
        <v>14642</v>
      </c>
      <c r="U71" s="11">
        <v>5.92</v>
      </c>
      <c r="V71" s="65" cm="1">
        <f t="array" ref="V71">(H71-(_FV(D71,"52 week high",TRUE)))/(_FV(D71,"52 week high",TRUE))</f>
        <v>-0.86250000000000004</v>
      </c>
      <c r="W71" s="65" cm="1">
        <f t="array" ref="W71">(H71-(_FV(D71,"52 week low",TRUE)))/(_FV(D71,"52 week low",TRUE))</f>
        <v>0.66279069767441856</v>
      </c>
      <c r="Y71" s="30" t="str">
        <f t="shared" si="30"/>
        <v>Twitter</v>
      </c>
      <c r="Z71" s="30" t="str">
        <f t="shared" si="22"/>
        <v>Twitter</v>
      </c>
      <c r="AA71" s="29" t="str">
        <f>HYPERLINK(_xlfn.CONCAT("https://www.sec.gov/edgar/browse/?CIK=",(_xlfn.XLOOKUP(A71,CIK!$A$1:$A$99999,CIK!$B$1:$B$99999,,0))),"SEC")</f>
        <v>SEC</v>
      </c>
      <c r="AB71" s="30" t="str">
        <f t="shared" si="31"/>
        <v>BC</v>
      </c>
      <c r="AC71" s="29" t="str">
        <f t="shared" si="32"/>
        <v>News</v>
      </c>
      <c r="AD71" s="30" t="str">
        <f t="shared" si="33"/>
        <v>News</v>
      </c>
      <c r="AE71" s="29" t="str">
        <f t="shared" si="34"/>
        <v>News</v>
      </c>
      <c r="AF71" s="29" t="str">
        <f t="shared" si="35"/>
        <v>News</v>
      </c>
      <c r="AG71" s="29" t="str">
        <f t="shared" si="36"/>
        <v>News</v>
      </c>
      <c r="AH71" s="30" t="str">
        <f t="shared" si="23"/>
        <v>News</v>
      </c>
      <c r="AI71" s="30" t="str">
        <f t="shared" si="37"/>
        <v>OC</v>
      </c>
      <c r="AJ71" s="30" t="str">
        <f t="shared" si="38"/>
        <v>WW</v>
      </c>
      <c r="AK71" s="30" t="str">
        <f t="shared" si="39"/>
        <v>FIN</v>
      </c>
      <c r="AL71" s="30" t="str">
        <f t="shared" si="24"/>
        <v>OI</v>
      </c>
      <c r="AM71" s="30" t="str">
        <f t="shared" si="40"/>
        <v>IB</v>
      </c>
      <c r="AN71" s="30" t="str">
        <f t="shared" si="25"/>
        <v>SI</v>
      </c>
      <c r="AO71" s="30" t="str">
        <f t="shared" si="26"/>
        <v>SS</v>
      </c>
      <c r="AP71" s="45" t="str">
        <f t="shared" si="27"/>
        <v>ROIC</v>
      </c>
      <c r="AQ71" s="30" t="str">
        <f t="shared" si="28"/>
        <v>DR</v>
      </c>
      <c r="AR71" s="46" t="str">
        <f t="shared" si="29"/>
        <v>SOH</v>
      </c>
    </row>
    <row r="72" spans="1:44" x14ac:dyDescent="0.2">
      <c r="A72" s="10" t="s">
        <v>1306</v>
      </c>
      <c r="B72" s="10" t="s">
        <v>1307</v>
      </c>
      <c r="C72" s="12" t="s">
        <v>1308</v>
      </c>
      <c r="D72" s="10" t="e" vm="384">
        <v>#VALUE!</v>
      </c>
      <c r="E72" s="32" t="str">
        <f t="shared" si="21"/>
        <v>Link</v>
      </c>
      <c r="F72" s="10" t="s">
        <v>1309</v>
      </c>
      <c r="G72" s="28" cm="1">
        <f t="array" ref="G72">_FV(D72,"Market cap",TRUE)/1000000000</f>
        <v>6.5307999999999998E-3</v>
      </c>
      <c r="H72" s="11" cm="1">
        <f t="array" ref="H72">_FV(D72,"Price")</f>
        <v>0.2334</v>
      </c>
      <c r="I72" s="11" t="s">
        <v>47</v>
      </c>
      <c r="J72" s="35" cm="1">
        <f t="array" ref="J72">_FV(D72,"Shares outstanding",TRUE)/1000000</f>
        <v>27.981159999999999</v>
      </c>
      <c r="K72" s="11">
        <v>24.33</v>
      </c>
      <c r="L72" s="89">
        <v>1.6999999999999999E-3</v>
      </c>
      <c r="M72" s="25" t="s">
        <v>13930</v>
      </c>
      <c r="N72" s="53" t="s">
        <v>15425</v>
      </c>
      <c r="O72" s="53" t="s">
        <v>15426</v>
      </c>
      <c r="P72" s="130">
        <v>9.1</v>
      </c>
      <c r="Q72" s="53" t="s">
        <v>15427</v>
      </c>
      <c r="R72" s="53" t="s">
        <v>15428</v>
      </c>
      <c r="S72" s="126" t="s">
        <v>14848</v>
      </c>
      <c r="T72" s="11" t="s">
        <v>14649</v>
      </c>
      <c r="U72" s="11">
        <v>5.67</v>
      </c>
      <c r="V72" s="65" cm="1">
        <f t="array" ref="V72">(H72-(_FV(D72,"52 week high",TRUE)))/(_FV(D72,"52 week high",TRUE))</f>
        <v>-0.92347540983606557</v>
      </c>
      <c r="W72" s="65" cm="1">
        <f t="array" ref="W72">(H72-(_FV(D72,"52 week low",TRUE)))/(_FV(D72,"52 week low",TRUE))</f>
        <v>0.78304048892284195</v>
      </c>
      <c r="Y72" s="30" t="str">
        <f>HYPERLINK(_xlfn.CONCAT("https://twitter.com/search?q=%24",A72,"&amp;src=typed_query&amp;f=live&amp;pf=on"),"Twitter")</f>
        <v>Twitter</v>
      </c>
      <c r="Z72" s="30" t="str">
        <f>HYPERLINK(_xlfn.CONCAT("https://twitter.com/search?q=%24",A72,"%20-%22discord.gg%22%20-%22database%22%20-%22chat%22%20-%22ultraalgo%22%20-%22signal%22%20-%22discord%22%20-%22chatroom%22%20-%22influencer%22%20-%22discord.io%22&amp;src=typed_query&amp;f=live"),"Twitter")</f>
        <v>Twitter</v>
      </c>
      <c r="AA72" s="29" t="str">
        <f>HYPERLINK(_xlfn.CONCAT("https://www.sec.gov/edgar/browse/?CIK=",(_xlfn.XLOOKUP(A72,CIK!$A$1:$A$99999,CIK!$B$1:$B$99999,,0))),"SEC")</f>
        <v>SEC</v>
      </c>
      <c r="AB72" s="30" t="str">
        <f>HYPERLINK(_xlfn.CONCAT("https://duckduckgo.com/?q=%5cprofiles+biocentury+",B72),"BC")</f>
        <v>BC</v>
      </c>
      <c r="AC72" s="29" t="str">
        <f>HYPERLINK(_xlfn.CONCAT("https://endpts.com/?s=",LEFT(B72,FIND(" ",B72)-1)),"News")</f>
        <v>News</v>
      </c>
      <c r="AD72" s="30" t="str">
        <f>HYPERLINK(_xlfn.CONCAT("https://www.evaluate.com/vantage-search?search_api_fulltext=",LEFT(B72,FIND(" ",B72)-1)),"News")</f>
        <v>News</v>
      </c>
      <c r="AE72" s="29" t="str">
        <f>HYPERLINK(_xlfn.CONCAT("https://www.biopharmadive.com/search/?q=",LEFT(B72,FIND(" ",B72)-1)),"News")</f>
        <v>News</v>
      </c>
      <c r="AF72" s="29" t="str">
        <f>HYPERLINK(_xlfn.CONCAT("https://www.biospace.com/news/?Keywords=",LEFT(B72,FIND(" ",B72)-1)),"News")</f>
        <v>News</v>
      </c>
      <c r="AG72" s="29" t="str">
        <f>HYPERLINK(_xlfn.CONCAT("https://www.fiercebiotech.com/search-results?fulltext_search=",LEFT(B72,FIND(" ",B72)-1)),"News")</f>
        <v>News</v>
      </c>
      <c r="AH72" s="30" t="str">
        <f>HYPERLINK(_xlfn.CONCAT("https://news.google.com/search?q=",B72),"News")</f>
        <v>News</v>
      </c>
      <c r="AI72" s="30" t="str">
        <f>HYPERLINK(_xlfn.CONCAT("https://www.nasdaq.com/market-activity/stocks/",A72,"/option-chain"),"OC")</f>
        <v>OC</v>
      </c>
      <c r="AJ72" s="30" t="str">
        <f>HYPERLINK(_xlfn.CONCAT("https://whalewisdom.com/stock/",A72),"WW")</f>
        <v>WW</v>
      </c>
      <c r="AK72" s="30" t="str">
        <f>HYPERLINK(_xlfn.CONCAT("https://fintel.io/n/us/",A72),"FIN")</f>
        <v>FIN</v>
      </c>
      <c r="AL72" s="30" t="str">
        <f>HYPERLINK(_xlfn.CONCAT("http://openinsider.com/search?q=",A72),"OI")</f>
        <v>OI</v>
      </c>
      <c r="AM72" s="30" t="str">
        <f>HYPERLINK(_xlfn.CONCAT("https://iborrowdesk.com/report/",A72),"IB")</f>
        <v>IB</v>
      </c>
      <c r="AN72" s="30" t="str">
        <f>HYPERLINK(_xlfn.CONCAT("https://www.nasdaq.com/market-activity/stocks/",A72,"/short-interest"),"SI")</f>
        <v>SI</v>
      </c>
      <c r="AO72" s="30" t="str">
        <f>HYPERLINK(_xlfn.CONCAT("https://shortsqueeze.com/?symbol=",A72),"SS")</f>
        <v>SS</v>
      </c>
      <c r="AP72" s="45" t="str">
        <f>HYPERLINK(_xlfn.CONCAT("https://roic.ai/company/",A72),"ROIC")</f>
        <v>ROIC</v>
      </c>
      <c r="AQ72" s="30" t="str">
        <f>HYPERLINK(_xlfn.CONCAT("https://www.dataroma.com/m/stock.php?sym=",A72),"DR")</f>
        <v>DR</v>
      </c>
      <c r="AR72" s="46" t="str">
        <f>HYPERLINK(_xlfn.CONCAT("https://www.sharesoutstandinghistory.com/?symbol=",A72),"SOH")</f>
        <v>SOH</v>
      </c>
    </row>
    <row r="73" spans="1:44" x14ac:dyDescent="0.2">
      <c r="A73" s="10" t="s">
        <v>1281</v>
      </c>
      <c r="B73" s="10" t="s">
        <v>1282</v>
      </c>
      <c r="C73" s="12" t="s">
        <v>1283</v>
      </c>
      <c r="D73" s="10" t="e" vm="385">
        <v>#VALUE!</v>
      </c>
      <c r="E73" s="32" t="str">
        <f t="shared" si="21"/>
        <v>Link</v>
      </c>
      <c r="F73" s="10" t="s">
        <v>1284</v>
      </c>
      <c r="G73" s="28" cm="1">
        <f t="array" ref="G73">_FV(D73,"Market cap",TRUE)/1000000000</f>
        <v>4.8174899999999998E-3</v>
      </c>
      <c r="H73" s="11" cm="1">
        <f t="array" ref="H73">_FV(D73,"Price")</f>
        <v>0.81510000000000005</v>
      </c>
      <c r="I73" s="11" t="s">
        <v>47</v>
      </c>
      <c r="J73" s="35" cm="1">
        <f t="array" ref="J73">_FV(D73,"Shares outstanding",TRUE)/1000000</f>
        <v>5.91031</v>
      </c>
      <c r="K73" s="11">
        <v>4.75</v>
      </c>
      <c r="L73" s="89">
        <v>3.3E-3</v>
      </c>
      <c r="M73" s="25" t="e">
        <v>#N/A</v>
      </c>
      <c r="N73" s="53" t="e">
        <v>#N/A</v>
      </c>
      <c r="O73" s="53" t="e">
        <v>#N/A</v>
      </c>
      <c r="P73" s="130" t="e">
        <v>#N/A</v>
      </c>
      <c r="Q73" s="53" t="e">
        <v>#N/A</v>
      </c>
      <c r="R73" s="53" t="e">
        <v>#N/A</v>
      </c>
      <c r="S73" s="126" t="e">
        <v>#N/A</v>
      </c>
      <c r="T73" s="11" t="s">
        <v>14643</v>
      </c>
      <c r="U73" s="11">
        <v>1.81</v>
      </c>
      <c r="V73" s="65" cm="1">
        <f t="array" ref="V73">(H73-(_FV(D73,"52 week high",TRUE)))/(_FV(D73,"52 week high",TRUE))</f>
        <v>-0.91724873096446713</v>
      </c>
      <c r="W73" s="65" cm="1">
        <f t="array" ref="W73">(H73-(_FV(D73,"52 week low",TRUE)))/(_FV(D73,"52 week low",TRUE))</f>
        <v>0.23387829246139885</v>
      </c>
      <c r="Y73" s="30" t="str">
        <f>HYPERLINK(_xlfn.CONCAT("https://twitter.com/search?q=%24",A73,"&amp;src=typed_query&amp;f=live&amp;pf=on"),"Twitter")</f>
        <v>Twitter</v>
      </c>
      <c r="Z73" s="30" t="str">
        <f>HYPERLINK(_xlfn.CONCAT("https://twitter.com/search?q=%24",A73,"%20-%22discord.gg%22%20-%22database%22%20-%22chat%22%20-%22ultraalgo%22%20-%22signal%22%20-%22discord%22%20-%22chatroom%22%20-%22influencer%22%20-%22discord.io%22&amp;src=typed_query&amp;f=live"),"Twitter")</f>
        <v>Twitter</v>
      </c>
      <c r="AA73" s="29" t="str">
        <f>HYPERLINK(_xlfn.CONCAT("https://www.sec.gov/edgar/browse/?CIK=",(_xlfn.XLOOKUP(A73,CIK!$A$1:$A$99999,CIK!$B$1:$B$99999,,0))),"SEC")</f>
        <v>SEC</v>
      </c>
      <c r="AB73" s="30" t="str">
        <f>HYPERLINK(_xlfn.CONCAT("https://duckduckgo.com/?q=%5cprofiles+biocentury+",B73),"BC")</f>
        <v>BC</v>
      </c>
      <c r="AC73" s="29" t="str">
        <f>HYPERLINK(_xlfn.CONCAT("https://endpts.com/?s=",LEFT(B73,FIND(" ",B73)-1)),"News")</f>
        <v>News</v>
      </c>
      <c r="AD73" s="30" t="str">
        <f>HYPERLINK(_xlfn.CONCAT("https://www.evaluate.com/vantage-search?search_api_fulltext=",LEFT(B73,FIND(" ",B73)-1)),"News")</f>
        <v>News</v>
      </c>
      <c r="AE73" s="29" t="str">
        <f>HYPERLINK(_xlfn.CONCAT("https://www.biopharmadive.com/search/?q=",LEFT(B73,FIND(" ",B73)-1)),"News")</f>
        <v>News</v>
      </c>
      <c r="AF73" s="29" t="str">
        <f>HYPERLINK(_xlfn.CONCAT("https://www.biospace.com/news/?Keywords=",LEFT(B73,FIND(" ",B73)-1)),"News")</f>
        <v>News</v>
      </c>
      <c r="AG73" s="29" t="str">
        <f>HYPERLINK(_xlfn.CONCAT("https://www.fiercebiotech.com/search-results?fulltext_search=",LEFT(B73,FIND(" ",B73)-1)),"News")</f>
        <v>News</v>
      </c>
      <c r="AH73" s="30" t="str">
        <f>HYPERLINK(_xlfn.CONCAT("https://news.google.com/search?q=",B73),"News")</f>
        <v>News</v>
      </c>
      <c r="AI73" s="30" t="str">
        <f>HYPERLINK(_xlfn.CONCAT("https://www.nasdaq.com/market-activity/stocks/",A73,"/option-chain"),"OC")</f>
        <v>OC</v>
      </c>
      <c r="AJ73" s="30" t="str">
        <f>HYPERLINK(_xlfn.CONCAT("https://whalewisdom.com/stock/",A73),"WW")</f>
        <v>WW</v>
      </c>
      <c r="AK73" s="30" t="str">
        <f>HYPERLINK(_xlfn.CONCAT("https://fintel.io/n/us/",A73),"FIN")</f>
        <v>FIN</v>
      </c>
      <c r="AL73" s="30" t="str">
        <f>HYPERLINK(_xlfn.CONCAT("http://openinsider.com/search?q=",A73),"OI")</f>
        <v>OI</v>
      </c>
      <c r="AM73" s="30" t="str">
        <f>HYPERLINK(_xlfn.CONCAT("https://iborrowdesk.com/report/",A73),"IB")</f>
        <v>IB</v>
      </c>
      <c r="AN73" s="30" t="str">
        <f>HYPERLINK(_xlfn.CONCAT("https://www.nasdaq.com/market-activity/stocks/",A73,"/short-interest"),"SI")</f>
        <v>SI</v>
      </c>
      <c r="AO73" s="30" t="str">
        <f>HYPERLINK(_xlfn.CONCAT("https://shortsqueeze.com/?symbol=",A73),"SS")</f>
        <v>SS</v>
      </c>
      <c r="AP73" s="45" t="str">
        <f>HYPERLINK(_xlfn.CONCAT("https://roic.ai/company/",A73),"ROIC")</f>
        <v>ROIC</v>
      </c>
      <c r="AQ73" s="30" t="str">
        <f>HYPERLINK(_xlfn.CONCAT("https://www.dataroma.com/m/stock.php?sym=",A73),"DR")</f>
        <v>DR</v>
      </c>
      <c r="AR73" s="46" t="str">
        <f>HYPERLINK(_xlfn.CONCAT("https://www.sharesoutstandinghistory.com/?symbol=",A73),"SOH")</f>
        <v>SOH</v>
      </c>
    </row>
    <row r="74" spans="1:44" x14ac:dyDescent="0.2">
      <c r="Y74" s="30"/>
      <c r="Z74" s="30"/>
      <c r="AA74" s="29"/>
      <c r="AB74" s="30"/>
      <c r="AC74" s="29"/>
      <c r="AD74" s="29"/>
      <c r="AE74" s="29"/>
      <c r="AF74" s="29"/>
      <c r="AG74" s="29"/>
      <c r="AH74" s="30"/>
      <c r="AI74" s="30"/>
      <c r="AJ74" s="30"/>
      <c r="AK74" s="30"/>
      <c r="AL74" s="30"/>
      <c r="AM74" s="30"/>
      <c r="AN74" s="30"/>
      <c r="AO74" s="30"/>
      <c r="AP74" s="45"/>
      <c r="AQ74" s="30"/>
      <c r="AR74" s="46"/>
    </row>
    <row r="75" spans="1:44" x14ac:dyDescent="0.2">
      <c r="Y75" s="30"/>
      <c r="Z75" s="30"/>
      <c r="AA75" s="29"/>
      <c r="AB75" s="30"/>
      <c r="AC75" s="29"/>
      <c r="AD75" s="29"/>
      <c r="AE75" s="29"/>
      <c r="AF75" s="29"/>
      <c r="AG75" s="29"/>
      <c r="AH75" s="30"/>
      <c r="AI75" s="30"/>
      <c r="AJ75" s="30"/>
      <c r="AK75" s="30"/>
      <c r="AL75" s="30"/>
      <c r="AM75" s="30"/>
      <c r="AN75" s="30"/>
      <c r="AO75" s="30"/>
      <c r="AP75" s="45"/>
      <c r="AQ75" s="30"/>
      <c r="AR75" s="46"/>
    </row>
    <row r="76" spans="1:44" x14ac:dyDescent="0.2">
      <c r="Y76" s="30"/>
      <c r="Z76" s="30"/>
      <c r="AA76" s="29"/>
      <c r="AB76" s="30"/>
      <c r="AC76" s="29"/>
      <c r="AD76" s="29"/>
      <c r="AE76" s="29"/>
      <c r="AF76" s="29"/>
      <c r="AG76" s="29"/>
      <c r="AH76" s="30"/>
      <c r="AI76" s="30"/>
      <c r="AJ76" s="30"/>
      <c r="AK76" s="30"/>
      <c r="AL76" s="30"/>
      <c r="AM76" s="30"/>
      <c r="AN76" s="30"/>
      <c r="AO76" s="30"/>
      <c r="AP76" s="45"/>
      <c r="AQ76" s="30"/>
      <c r="AR76" s="46"/>
    </row>
    <row r="77" spans="1:44" x14ac:dyDescent="0.2">
      <c r="Y77" s="30"/>
      <c r="Z77" s="30"/>
      <c r="AA77" s="29"/>
      <c r="AB77" s="30"/>
      <c r="AC77" s="29"/>
      <c r="AD77" s="29"/>
      <c r="AE77" s="29"/>
      <c r="AF77" s="29"/>
      <c r="AG77" s="29"/>
      <c r="AH77" s="30"/>
      <c r="AI77" s="30"/>
      <c r="AJ77" s="30"/>
      <c r="AK77" s="30"/>
      <c r="AL77" s="30"/>
      <c r="AM77" s="30"/>
      <c r="AN77" s="30"/>
      <c r="AO77" s="30"/>
      <c r="AP77" s="45"/>
      <c r="AQ77" s="30"/>
      <c r="AR77" s="46"/>
    </row>
    <row r="78" spans="1:44" x14ac:dyDescent="0.2">
      <c r="Y78" s="30"/>
      <c r="Z78" s="30"/>
      <c r="AA78" s="29"/>
      <c r="AB78" s="30"/>
      <c r="AC78" s="29"/>
      <c r="AD78" s="29"/>
      <c r="AE78" s="29"/>
      <c r="AF78" s="29"/>
      <c r="AG78" s="29"/>
      <c r="AH78" s="30"/>
      <c r="AI78" s="30"/>
      <c r="AJ78" s="30"/>
      <c r="AK78" s="30"/>
      <c r="AL78" s="30"/>
      <c r="AM78" s="30"/>
      <c r="AN78" s="30"/>
      <c r="AO78" s="30"/>
      <c r="AP78" s="45"/>
      <c r="AQ78" s="30"/>
      <c r="AR78" s="46"/>
    </row>
    <row r="79" spans="1:44" x14ac:dyDescent="0.2">
      <c r="Y79" s="30"/>
      <c r="Z79" s="30"/>
      <c r="AA79" s="29"/>
      <c r="AB79" s="30"/>
      <c r="AC79" s="29"/>
      <c r="AD79" s="29"/>
      <c r="AE79" s="29"/>
      <c r="AF79" s="29"/>
      <c r="AG79" s="29"/>
      <c r="AH79" s="30"/>
      <c r="AI79" s="30"/>
      <c r="AJ79" s="30"/>
      <c r="AK79" s="30"/>
      <c r="AL79" s="30"/>
      <c r="AM79" s="30"/>
      <c r="AN79" s="30"/>
      <c r="AO79" s="30"/>
      <c r="AP79" s="45"/>
      <c r="AQ79" s="30"/>
      <c r="AR79" s="46"/>
    </row>
    <row r="80" spans="1:44" x14ac:dyDescent="0.2">
      <c r="Y80" s="30"/>
      <c r="Z80" s="30"/>
      <c r="AA80" s="29"/>
      <c r="AB80" s="30"/>
      <c r="AC80" s="29"/>
      <c r="AD80" s="29"/>
      <c r="AE80" s="29"/>
      <c r="AF80" s="29"/>
      <c r="AG80" s="29"/>
      <c r="AH80" s="30"/>
      <c r="AI80" s="30"/>
      <c r="AJ80" s="30"/>
      <c r="AK80" s="30"/>
      <c r="AL80" s="30"/>
      <c r="AM80" s="30"/>
      <c r="AN80" s="30"/>
      <c r="AO80" s="30"/>
      <c r="AP80" s="45"/>
      <c r="AQ80" s="30"/>
      <c r="AR80" s="46"/>
    </row>
    <row r="81" spans="25:44" x14ac:dyDescent="0.2">
      <c r="Y81" s="30"/>
      <c r="Z81" s="30"/>
      <c r="AA81" s="29"/>
      <c r="AB81" s="30"/>
      <c r="AC81" s="29"/>
      <c r="AD81" s="29"/>
      <c r="AE81" s="29"/>
      <c r="AF81" s="29"/>
      <c r="AG81" s="29"/>
      <c r="AH81" s="30"/>
      <c r="AI81" s="30"/>
      <c r="AJ81" s="30"/>
      <c r="AK81" s="30"/>
      <c r="AL81" s="30"/>
      <c r="AM81" s="30"/>
      <c r="AN81" s="30"/>
      <c r="AO81" s="30"/>
      <c r="AP81" s="45"/>
      <c r="AQ81" s="30"/>
      <c r="AR81" s="46"/>
    </row>
    <row r="82" spans="25:44" x14ac:dyDescent="0.2">
      <c r="Y82" s="30"/>
      <c r="Z82" s="30"/>
      <c r="AA82" s="29"/>
      <c r="AB82" s="30"/>
      <c r="AC82" s="29"/>
      <c r="AD82" s="29"/>
      <c r="AE82" s="29"/>
      <c r="AF82" s="29"/>
      <c r="AG82" s="29"/>
      <c r="AH82" s="30"/>
      <c r="AI82" s="30"/>
      <c r="AJ82" s="30"/>
      <c r="AK82" s="30"/>
      <c r="AL82" s="30"/>
      <c r="AM82" s="30"/>
      <c r="AN82" s="30"/>
      <c r="AO82" s="30"/>
      <c r="AP82" s="45"/>
      <c r="AQ82" s="30"/>
      <c r="AR82" s="46"/>
    </row>
    <row r="83" spans="25:44" x14ac:dyDescent="0.2">
      <c r="Y83" s="30"/>
      <c r="Z83" s="30"/>
      <c r="AA83" s="29"/>
      <c r="AB83" s="30"/>
      <c r="AC83" s="29"/>
      <c r="AD83" s="29"/>
      <c r="AE83" s="29"/>
      <c r="AF83" s="29"/>
      <c r="AG83" s="29"/>
      <c r="AH83" s="30"/>
      <c r="AI83" s="30"/>
      <c r="AJ83" s="30"/>
      <c r="AK83" s="30"/>
      <c r="AL83" s="30"/>
      <c r="AM83" s="30"/>
      <c r="AN83" s="30"/>
      <c r="AO83" s="30"/>
      <c r="AP83" s="45"/>
      <c r="AQ83" s="30"/>
      <c r="AR83" s="46"/>
    </row>
    <row r="84" spans="25:44" x14ac:dyDescent="0.2">
      <c r="Y84" s="30"/>
      <c r="Z84" s="30"/>
      <c r="AA84" s="29"/>
      <c r="AB84" s="30"/>
      <c r="AC84" s="29"/>
      <c r="AD84" s="29"/>
      <c r="AE84" s="29"/>
      <c r="AF84" s="29"/>
      <c r="AG84" s="29"/>
      <c r="AH84" s="30"/>
      <c r="AI84" s="30"/>
      <c r="AJ84" s="30"/>
      <c r="AK84" s="30"/>
      <c r="AL84" s="30"/>
      <c r="AM84" s="30"/>
      <c r="AN84" s="30"/>
      <c r="AO84" s="30"/>
      <c r="AP84" s="45"/>
      <c r="AQ84" s="30"/>
      <c r="AR84" s="46"/>
    </row>
    <row r="85" spans="25:44" x14ac:dyDescent="0.2">
      <c r="Y85" s="30"/>
      <c r="Z85" s="30"/>
      <c r="AA85" s="29"/>
      <c r="AB85" s="30"/>
      <c r="AC85" s="29"/>
      <c r="AD85" s="29"/>
      <c r="AE85" s="29"/>
      <c r="AF85" s="29"/>
      <c r="AG85" s="29"/>
      <c r="AH85" s="30"/>
      <c r="AI85" s="30"/>
      <c r="AJ85" s="30"/>
      <c r="AK85" s="30"/>
      <c r="AL85" s="30"/>
      <c r="AM85" s="30"/>
      <c r="AN85" s="30"/>
      <c r="AO85" s="30"/>
      <c r="AP85" s="45"/>
      <c r="AQ85" s="30"/>
      <c r="AR85" s="46"/>
    </row>
    <row r="86" spans="25:44" x14ac:dyDescent="0.2">
      <c r="Y86" s="30"/>
      <c r="Z86" s="30"/>
      <c r="AA86" s="29"/>
      <c r="AB86" s="30"/>
      <c r="AC86" s="29"/>
      <c r="AD86" s="29"/>
      <c r="AE86" s="29"/>
      <c r="AF86" s="29"/>
      <c r="AG86" s="29"/>
      <c r="AH86" s="30"/>
      <c r="AI86" s="30"/>
      <c r="AJ86" s="30"/>
      <c r="AK86" s="30"/>
      <c r="AL86" s="30"/>
      <c r="AM86" s="30"/>
      <c r="AN86" s="30"/>
      <c r="AO86" s="30"/>
      <c r="AP86" s="45"/>
      <c r="AQ86" s="30"/>
      <c r="AR86" s="46"/>
    </row>
    <row r="87" spans="25:44" x14ac:dyDescent="0.2">
      <c r="Y87" s="30"/>
      <c r="Z87" s="30"/>
      <c r="AA87" s="29"/>
      <c r="AB87" s="30"/>
      <c r="AC87" s="29"/>
      <c r="AD87" s="29"/>
      <c r="AE87" s="29"/>
      <c r="AF87" s="29"/>
      <c r="AG87" s="29"/>
      <c r="AH87" s="30"/>
      <c r="AI87" s="30"/>
      <c r="AJ87" s="30"/>
      <c r="AK87" s="30"/>
      <c r="AL87" s="30"/>
      <c r="AM87" s="30"/>
      <c r="AN87" s="30"/>
      <c r="AO87" s="30"/>
      <c r="AP87" s="45"/>
      <c r="AQ87" s="30"/>
      <c r="AR87" s="46"/>
    </row>
    <row r="88" spans="25:44" x14ac:dyDescent="0.2">
      <c r="Y88" s="30"/>
      <c r="Z88" s="30"/>
      <c r="AA88" s="29"/>
      <c r="AB88" s="30"/>
      <c r="AC88" s="29"/>
      <c r="AD88" s="29"/>
      <c r="AE88" s="29"/>
      <c r="AF88" s="29"/>
      <c r="AG88" s="29"/>
      <c r="AH88" s="30"/>
      <c r="AI88" s="30"/>
      <c r="AJ88" s="30"/>
      <c r="AK88" s="30"/>
      <c r="AL88" s="30"/>
      <c r="AM88" s="30"/>
      <c r="AN88" s="30"/>
      <c r="AO88" s="30"/>
      <c r="AP88" s="45"/>
      <c r="AQ88" s="30"/>
      <c r="AR88" s="46"/>
    </row>
    <row r="89" spans="25:44" x14ac:dyDescent="0.2">
      <c r="Y89" s="30"/>
      <c r="Z89" s="30"/>
      <c r="AA89" s="29"/>
      <c r="AB89" s="30"/>
      <c r="AC89" s="29"/>
      <c r="AD89" s="29"/>
      <c r="AE89" s="29"/>
      <c r="AF89" s="29"/>
      <c r="AG89" s="29"/>
      <c r="AH89" s="30"/>
      <c r="AI89" s="30"/>
      <c r="AJ89" s="30"/>
      <c r="AK89" s="30"/>
      <c r="AL89" s="30"/>
      <c r="AM89" s="30"/>
      <c r="AN89" s="30"/>
      <c r="AO89" s="30"/>
      <c r="AP89" s="45"/>
      <c r="AQ89" s="30"/>
      <c r="AR89" s="46"/>
    </row>
    <row r="90" spans="25:44" x14ac:dyDescent="0.2">
      <c r="Y90" s="30"/>
      <c r="Z90" s="30"/>
      <c r="AA90" s="29"/>
      <c r="AB90" s="30"/>
      <c r="AC90" s="29"/>
      <c r="AD90" s="29"/>
      <c r="AE90" s="29"/>
      <c r="AF90" s="29"/>
      <c r="AG90" s="29"/>
      <c r="AH90" s="30"/>
      <c r="AI90" s="30"/>
      <c r="AJ90" s="30"/>
      <c r="AK90" s="30"/>
      <c r="AL90" s="30"/>
      <c r="AM90" s="30"/>
      <c r="AN90" s="30"/>
      <c r="AO90" s="30"/>
      <c r="AP90" s="45"/>
      <c r="AQ90" s="30"/>
      <c r="AR90" s="46"/>
    </row>
    <row r="91" spans="25:44" x14ac:dyDescent="0.2">
      <c r="Y91" s="30"/>
      <c r="Z91" s="30"/>
      <c r="AA91" s="29"/>
      <c r="AB91" s="30"/>
      <c r="AC91" s="29"/>
      <c r="AD91" s="29"/>
      <c r="AE91" s="29"/>
      <c r="AF91" s="29"/>
      <c r="AG91" s="29"/>
      <c r="AH91" s="30"/>
      <c r="AI91" s="30"/>
      <c r="AJ91" s="30"/>
      <c r="AK91" s="30"/>
      <c r="AL91" s="30"/>
      <c r="AM91" s="30"/>
      <c r="AN91" s="30"/>
      <c r="AO91" s="30"/>
      <c r="AP91" s="45"/>
      <c r="AQ91" s="30"/>
      <c r="AR91" s="46"/>
    </row>
    <row r="92" spans="25:44" x14ac:dyDescent="0.2">
      <c r="Y92" s="30"/>
      <c r="Z92" s="30"/>
      <c r="AA92" s="29"/>
      <c r="AB92" s="30"/>
      <c r="AC92" s="29"/>
      <c r="AD92" s="29"/>
      <c r="AE92" s="29"/>
      <c r="AF92" s="29"/>
      <c r="AG92" s="29"/>
      <c r="AH92" s="30"/>
      <c r="AI92" s="30"/>
      <c r="AJ92" s="30"/>
      <c r="AK92" s="30"/>
      <c r="AL92" s="30"/>
      <c r="AM92" s="30"/>
      <c r="AN92" s="30"/>
      <c r="AO92" s="30"/>
      <c r="AP92" s="45"/>
      <c r="AQ92" s="30"/>
      <c r="AR92" s="46"/>
    </row>
    <row r="93" spans="25:44" x14ac:dyDescent="0.2">
      <c r="Y93" s="30"/>
      <c r="Z93" s="30"/>
      <c r="AA93" s="29"/>
      <c r="AB93" s="30"/>
      <c r="AC93" s="29"/>
      <c r="AD93" s="29"/>
      <c r="AE93" s="29"/>
      <c r="AF93" s="29"/>
      <c r="AG93" s="29"/>
      <c r="AH93" s="30"/>
      <c r="AI93" s="30"/>
      <c r="AJ93" s="30"/>
      <c r="AK93" s="30"/>
      <c r="AL93" s="30"/>
      <c r="AM93" s="30"/>
      <c r="AN93" s="30"/>
      <c r="AO93" s="30"/>
      <c r="AP93" s="45"/>
      <c r="AQ93" s="30"/>
      <c r="AR93" s="46"/>
    </row>
    <row r="94" spans="25:44" x14ac:dyDescent="0.2">
      <c r="Y94" s="30"/>
      <c r="Z94" s="30"/>
      <c r="AA94" s="29"/>
      <c r="AB94" s="30"/>
      <c r="AC94" s="29"/>
      <c r="AD94" s="29"/>
      <c r="AE94" s="29"/>
      <c r="AF94" s="29"/>
      <c r="AG94" s="29"/>
      <c r="AH94" s="30"/>
      <c r="AI94" s="30"/>
      <c r="AJ94" s="30"/>
      <c r="AK94" s="30"/>
      <c r="AL94" s="30"/>
      <c r="AM94" s="30"/>
      <c r="AN94" s="30"/>
      <c r="AO94" s="30"/>
      <c r="AP94" s="45"/>
      <c r="AQ94" s="30"/>
      <c r="AR94" s="46"/>
    </row>
    <row r="95" spans="25:44" x14ac:dyDescent="0.2">
      <c r="Y95" s="30"/>
      <c r="Z95" s="30"/>
      <c r="AA95" s="29"/>
      <c r="AB95" s="30"/>
      <c r="AC95" s="29"/>
      <c r="AD95" s="29"/>
      <c r="AE95" s="29"/>
      <c r="AF95" s="29"/>
      <c r="AG95" s="29"/>
      <c r="AH95" s="30"/>
      <c r="AI95" s="30"/>
      <c r="AJ95" s="30"/>
      <c r="AK95" s="30"/>
      <c r="AL95" s="30"/>
      <c r="AM95" s="30"/>
      <c r="AN95" s="30"/>
      <c r="AO95" s="30"/>
      <c r="AP95" s="45"/>
      <c r="AQ95" s="30"/>
      <c r="AR95" s="46"/>
    </row>
    <row r="96" spans="25:44" x14ac:dyDescent="0.2">
      <c r="Y96" s="30"/>
      <c r="Z96" s="30"/>
      <c r="AA96" s="29"/>
      <c r="AB96" s="30"/>
      <c r="AC96" s="29"/>
      <c r="AD96" s="29"/>
      <c r="AE96" s="29"/>
      <c r="AF96" s="29"/>
      <c r="AG96" s="29"/>
      <c r="AH96" s="30"/>
      <c r="AI96" s="30"/>
      <c r="AJ96" s="30"/>
      <c r="AK96" s="30"/>
      <c r="AL96" s="30"/>
      <c r="AM96" s="30"/>
      <c r="AN96" s="30"/>
      <c r="AO96" s="30"/>
      <c r="AP96" s="45"/>
      <c r="AQ96" s="30"/>
      <c r="AR96" s="46"/>
    </row>
    <row r="97" spans="25:44" x14ac:dyDescent="0.2">
      <c r="Y97" s="30"/>
      <c r="Z97" s="30"/>
      <c r="AA97" s="29"/>
      <c r="AB97" s="30"/>
      <c r="AC97" s="29"/>
      <c r="AD97" s="29"/>
      <c r="AE97" s="29"/>
      <c r="AF97" s="29"/>
      <c r="AG97" s="29"/>
      <c r="AH97" s="30"/>
      <c r="AI97" s="30"/>
      <c r="AJ97" s="30"/>
      <c r="AK97" s="30"/>
      <c r="AL97" s="30"/>
      <c r="AM97" s="30"/>
      <c r="AN97" s="30"/>
      <c r="AO97" s="30"/>
      <c r="AP97" s="45"/>
      <c r="AQ97" s="30"/>
      <c r="AR97" s="46"/>
    </row>
    <row r="98" spans="25:44" x14ac:dyDescent="0.2">
      <c r="Y98" s="30"/>
      <c r="Z98" s="30"/>
      <c r="AA98" s="29"/>
      <c r="AB98" s="30"/>
      <c r="AC98" s="29"/>
      <c r="AD98" s="29"/>
      <c r="AE98" s="29"/>
      <c r="AF98" s="29"/>
      <c r="AG98" s="29"/>
      <c r="AH98" s="30"/>
      <c r="AI98" s="30"/>
      <c r="AJ98" s="30"/>
      <c r="AK98" s="30"/>
      <c r="AL98" s="30"/>
      <c r="AM98" s="30"/>
      <c r="AN98" s="30"/>
      <c r="AO98" s="30"/>
      <c r="AP98" s="45"/>
      <c r="AQ98" s="30"/>
      <c r="AR98" s="46"/>
    </row>
    <row r="99" spans="25:44" x14ac:dyDescent="0.2">
      <c r="Y99" s="30"/>
      <c r="Z99" s="30"/>
      <c r="AA99" s="29"/>
      <c r="AB99" s="30"/>
      <c r="AC99" s="29"/>
      <c r="AD99" s="29"/>
      <c r="AE99" s="29"/>
      <c r="AF99" s="29"/>
      <c r="AG99" s="29"/>
      <c r="AH99" s="30"/>
      <c r="AI99" s="30"/>
      <c r="AJ99" s="30"/>
      <c r="AK99" s="30"/>
      <c r="AL99" s="30"/>
      <c r="AM99" s="30"/>
      <c r="AN99" s="30"/>
      <c r="AO99" s="30"/>
      <c r="AP99" s="45"/>
      <c r="AQ99" s="30"/>
      <c r="AR99" s="46"/>
    </row>
    <row r="100" spans="25:44" x14ac:dyDescent="0.2">
      <c r="Y100" s="30"/>
      <c r="Z100" s="30"/>
      <c r="AA100" s="29"/>
      <c r="AB100" s="30"/>
      <c r="AC100" s="29"/>
      <c r="AD100" s="29"/>
      <c r="AE100" s="29"/>
      <c r="AF100" s="29"/>
      <c r="AG100" s="29"/>
      <c r="AH100" s="30"/>
      <c r="AI100" s="30"/>
      <c r="AJ100" s="30"/>
      <c r="AK100" s="30"/>
      <c r="AL100" s="30"/>
      <c r="AM100" s="30"/>
      <c r="AN100" s="30"/>
      <c r="AO100" s="30"/>
      <c r="AP100" s="45"/>
      <c r="AQ100" s="30"/>
      <c r="AR100" s="46"/>
    </row>
    <row r="101" spans="25:44" x14ac:dyDescent="0.2">
      <c r="Y101" s="30"/>
      <c r="Z101" s="30"/>
      <c r="AA101" s="29"/>
      <c r="AB101" s="30"/>
      <c r="AC101" s="29"/>
      <c r="AD101" s="29"/>
      <c r="AE101" s="29"/>
      <c r="AF101" s="29"/>
      <c r="AG101" s="29"/>
      <c r="AH101" s="30"/>
      <c r="AI101" s="30"/>
      <c r="AJ101" s="30"/>
      <c r="AK101" s="30"/>
      <c r="AL101" s="30"/>
      <c r="AM101" s="30"/>
      <c r="AN101" s="30"/>
      <c r="AO101" s="30"/>
      <c r="AP101" s="45"/>
      <c r="AQ101" s="30"/>
      <c r="AR101" s="46"/>
    </row>
    <row r="102" spans="25:44" x14ac:dyDescent="0.2">
      <c r="Y102" s="30"/>
      <c r="Z102" s="30"/>
      <c r="AA102" s="29"/>
      <c r="AB102" s="30"/>
      <c r="AC102" s="29"/>
      <c r="AD102" s="29"/>
      <c r="AE102" s="29"/>
      <c r="AF102" s="29"/>
      <c r="AG102" s="29"/>
      <c r="AH102" s="30"/>
      <c r="AI102" s="30"/>
      <c r="AJ102" s="30"/>
      <c r="AK102" s="30"/>
      <c r="AL102" s="30"/>
      <c r="AM102" s="30"/>
      <c r="AN102" s="30"/>
      <c r="AO102" s="30"/>
      <c r="AP102" s="45"/>
      <c r="AQ102" s="30"/>
      <c r="AR102" s="46"/>
    </row>
    <row r="103" spans="25:44" x14ac:dyDescent="0.2">
      <c r="Y103" s="30"/>
      <c r="Z103" s="30"/>
      <c r="AA103" s="29"/>
      <c r="AB103" s="30"/>
      <c r="AC103" s="29"/>
      <c r="AD103" s="29"/>
      <c r="AE103" s="29"/>
      <c r="AF103" s="29"/>
      <c r="AG103" s="29"/>
      <c r="AH103" s="30"/>
      <c r="AI103" s="30"/>
      <c r="AJ103" s="30"/>
      <c r="AK103" s="30"/>
      <c r="AL103" s="30"/>
      <c r="AM103" s="30"/>
      <c r="AN103" s="30"/>
      <c r="AO103" s="30"/>
      <c r="AP103" s="45"/>
      <c r="AQ103" s="30"/>
      <c r="AR103" s="46"/>
    </row>
    <row r="104" spans="25:44" x14ac:dyDescent="0.2">
      <c r="Y104" s="30"/>
      <c r="Z104" s="30"/>
      <c r="AA104" s="29"/>
      <c r="AB104" s="30"/>
      <c r="AC104" s="29"/>
      <c r="AD104" s="29"/>
      <c r="AE104" s="29"/>
      <c r="AF104" s="29"/>
      <c r="AG104" s="29"/>
      <c r="AH104" s="30"/>
      <c r="AI104" s="30"/>
      <c r="AJ104" s="30"/>
      <c r="AK104" s="30"/>
      <c r="AL104" s="30"/>
      <c r="AM104" s="30"/>
      <c r="AN104" s="30"/>
      <c r="AO104" s="30"/>
      <c r="AP104" s="45"/>
      <c r="AQ104" s="30"/>
      <c r="AR104" s="46"/>
    </row>
    <row r="105" spans="25:44" x14ac:dyDescent="0.2">
      <c r="Y105" s="30"/>
      <c r="Z105" s="30"/>
      <c r="AA105" s="29"/>
      <c r="AB105" s="30"/>
      <c r="AC105" s="29"/>
      <c r="AD105" s="29"/>
      <c r="AE105" s="29"/>
      <c r="AF105" s="29"/>
      <c r="AG105" s="29"/>
      <c r="AH105" s="30"/>
      <c r="AI105" s="30"/>
      <c r="AJ105" s="30"/>
      <c r="AK105" s="30"/>
      <c r="AL105" s="30"/>
      <c r="AM105" s="30"/>
      <c r="AN105" s="30"/>
      <c r="AO105" s="30"/>
      <c r="AP105" s="45"/>
      <c r="AQ105" s="30"/>
      <c r="AR105" s="46"/>
    </row>
    <row r="106" spans="25:44" x14ac:dyDescent="0.2">
      <c r="Y106" s="30"/>
      <c r="Z106" s="30"/>
      <c r="AA106" s="29"/>
      <c r="AB106" s="30"/>
      <c r="AC106" s="29"/>
      <c r="AD106" s="29"/>
      <c r="AE106" s="29"/>
      <c r="AF106" s="29"/>
      <c r="AG106" s="29"/>
      <c r="AH106" s="30"/>
      <c r="AI106" s="30"/>
      <c r="AJ106" s="30"/>
      <c r="AK106" s="30"/>
      <c r="AL106" s="30"/>
      <c r="AM106" s="30"/>
      <c r="AN106" s="30"/>
      <c r="AO106" s="30"/>
      <c r="AP106" s="45"/>
      <c r="AQ106" s="30"/>
      <c r="AR106" s="46"/>
    </row>
    <row r="107" spans="25:44" x14ac:dyDescent="0.2">
      <c r="Y107" s="30"/>
      <c r="Z107" s="30"/>
      <c r="AA107" s="29"/>
      <c r="AB107" s="30"/>
      <c r="AC107" s="29"/>
      <c r="AD107" s="29"/>
      <c r="AE107" s="29"/>
      <c r="AF107" s="29"/>
      <c r="AG107" s="29"/>
      <c r="AH107" s="30"/>
      <c r="AI107" s="30"/>
      <c r="AJ107" s="30"/>
      <c r="AK107" s="30"/>
      <c r="AL107" s="30"/>
      <c r="AM107" s="30"/>
      <c r="AN107" s="30"/>
      <c r="AO107" s="30"/>
      <c r="AP107" s="45"/>
      <c r="AQ107" s="30"/>
      <c r="AR107" s="46"/>
    </row>
    <row r="108" spans="25:44" x14ac:dyDescent="0.2">
      <c r="Y108" s="30"/>
      <c r="Z108" s="30"/>
      <c r="AA108" s="29"/>
      <c r="AB108" s="30"/>
      <c r="AC108" s="29"/>
      <c r="AD108" s="29"/>
      <c r="AE108" s="29"/>
      <c r="AF108" s="29"/>
      <c r="AG108" s="29"/>
      <c r="AH108" s="30"/>
      <c r="AI108" s="30"/>
      <c r="AJ108" s="30"/>
      <c r="AK108" s="30"/>
      <c r="AL108" s="30"/>
      <c r="AM108" s="30"/>
      <c r="AN108" s="30"/>
      <c r="AO108" s="30"/>
      <c r="AP108" s="45"/>
      <c r="AQ108" s="30"/>
      <c r="AR108" s="46"/>
    </row>
    <row r="109" spans="25:44" x14ac:dyDescent="0.2">
      <c r="Y109" s="30"/>
      <c r="Z109" s="30"/>
      <c r="AA109" s="29"/>
      <c r="AB109" s="30"/>
      <c r="AC109" s="29"/>
      <c r="AD109" s="29"/>
      <c r="AE109" s="29"/>
      <c r="AF109" s="29"/>
      <c r="AG109" s="29"/>
      <c r="AH109" s="30"/>
      <c r="AI109" s="30"/>
      <c r="AJ109" s="30"/>
      <c r="AK109" s="30"/>
      <c r="AL109" s="30"/>
      <c r="AM109" s="30"/>
      <c r="AN109" s="30"/>
      <c r="AO109" s="30"/>
      <c r="AP109" s="45"/>
      <c r="AQ109" s="30"/>
      <c r="AR109" s="46"/>
    </row>
    <row r="110" spans="25:44" x14ac:dyDescent="0.2">
      <c r="Y110" s="30"/>
      <c r="Z110" s="30"/>
      <c r="AA110" s="29"/>
      <c r="AB110" s="30"/>
      <c r="AC110" s="29"/>
      <c r="AD110" s="29"/>
      <c r="AE110" s="29"/>
      <c r="AF110" s="29"/>
      <c r="AG110" s="29"/>
      <c r="AH110" s="30"/>
      <c r="AI110" s="30"/>
      <c r="AJ110" s="30"/>
      <c r="AK110" s="30"/>
      <c r="AL110" s="30"/>
      <c r="AM110" s="30"/>
      <c r="AN110" s="30"/>
      <c r="AO110" s="30"/>
      <c r="AP110" s="45"/>
      <c r="AQ110" s="30"/>
      <c r="AR110" s="46"/>
    </row>
    <row r="111" spans="25:44" x14ac:dyDescent="0.2">
      <c r="Y111" s="30"/>
      <c r="Z111" s="30"/>
      <c r="AA111" s="29"/>
      <c r="AB111" s="30"/>
      <c r="AC111" s="29"/>
      <c r="AD111" s="29"/>
      <c r="AE111" s="29"/>
      <c r="AF111" s="29"/>
      <c r="AG111" s="29"/>
      <c r="AH111" s="30"/>
      <c r="AI111" s="30"/>
      <c r="AJ111" s="30"/>
      <c r="AK111" s="30"/>
      <c r="AL111" s="30"/>
      <c r="AM111" s="30"/>
      <c r="AN111" s="30"/>
      <c r="AO111" s="30"/>
      <c r="AP111" s="45"/>
      <c r="AQ111" s="30"/>
      <c r="AR111" s="46"/>
    </row>
    <row r="112" spans="25:44" x14ac:dyDescent="0.2">
      <c r="Y112" s="30"/>
      <c r="Z112" s="30"/>
      <c r="AA112" s="29"/>
      <c r="AB112" s="30"/>
      <c r="AC112" s="29"/>
      <c r="AD112" s="29"/>
      <c r="AE112" s="29"/>
      <c r="AF112" s="29"/>
      <c r="AG112" s="29"/>
      <c r="AH112" s="30"/>
      <c r="AI112" s="30"/>
      <c r="AJ112" s="30"/>
      <c r="AK112" s="30"/>
      <c r="AL112" s="30"/>
      <c r="AM112" s="30"/>
      <c r="AN112" s="30"/>
      <c r="AO112" s="30"/>
      <c r="AP112" s="45"/>
      <c r="AQ112" s="30"/>
      <c r="AR112" s="46"/>
    </row>
    <row r="113" spans="25:44" x14ac:dyDescent="0.2">
      <c r="Y113" s="30"/>
      <c r="Z113" s="30"/>
      <c r="AA113" s="29"/>
      <c r="AB113" s="30"/>
      <c r="AC113" s="29"/>
      <c r="AD113" s="29"/>
      <c r="AE113" s="29"/>
      <c r="AF113" s="29"/>
      <c r="AG113" s="29"/>
      <c r="AH113" s="30"/>
      <c r="AI113" s="30"/>
      <c r="AJ113" s="30"/>
      <c r="AK113" s="30"/>
      <c r="AL113" s="30"/>
      <c r="AM113" s="30"/>
      <c r="AN113" s="30"/>
      <c r="AO113" s="30"/>
      <c r="AP113" s="45"/>
      <c r="AQ113" s="30"/>
      <c r="AR113" s="46"/>
    </row>
    <row r="114" spans="25:44" x14ac:dyDescent="0.2">
      <c r="Y114" s="30"/>
      <c r="Z114" s="30"/>
      <c r="AA114" s="29"/>
      <c r="AB114" s="30"/>
      <c r="AC114" s="29"/>
      <c r="AD114" s="29"/>
      <c r="AE114" s="29"/>
      <c r="AF114" s="29"/>
      <c r="AG114" s="29"/>
      <c r="AH114" s="30"/>
      <c r="AI114" s="30"/>
      <c r="AJ114" s="30"/>
      <c r="AK114" s="30"/>
      <c r="AL114" s="30"/>
      <c r="AM114" s="30"/>
      <c r="AN114" s="30"/>
      <c r="AO114" s="30"/>
      <c r="AP114" s="45"/>
      <c r="AQ114" s="30"/>
      <c r="AR114" s="46"/>
    </row>
    <row r="115" spans="25:44" x14ac:dyDescent="0.2">
      <c r="Y115" s="30"/>
      <c r="Z115" s="30"/>
      <c r="AA115" s="29"/>
      <c r="AB115" s="30"/>
      <c r="AC115" s="29"/>
      <c r="AD115" s="29"/>
      <c r="AE115" s="29"/>
      <c r="AF115" s="29"/>
      <c r="AG115" s="29"/>
      <c r="AH115" s="30"/>
      <c r="AI115" s="30"/>
      <c r="AJ115" s="30"/>
      <c r="AK115" s="30"/>
      <c r="AL115" s="30"/>
      <c r="AM115" s="30"/>
      <c r="AN115" s="30"/>
      <c r="AO115" s="30"/>
      <c r="AP115" s="45"/>
      <c r="AQ115" s="30"/>
      <c r="AR115" s="46"/>
    </row>
    <row r="116" spans="25:44" x14ac:dyDescent="0.2">
      <c r="Y116" s="30"/>
      <c r="Z116" s="30"/>
      <c r="AA116" s="29"/>
      <c r="AB116" s="30"/>
      <c r="AC116" s="29"/>
      <c r="AD116" s="29"/>
      <c r="AE116" s="29"/>
      <c r="AF116" s="29"/>
      <c r="AG116" s="29"/>
      <c r="AH116" s="30"/>
      <c r="AI116" s="30"/>
      <c r="AJ116" s="30"/>
      <c r="AK116" s="30"/>
      <c r="AL116" s="30"/>
      <c r="AM116" s="30"/>
      <c r="AN116" s="30"/>
      <c r="AO116" s="30"/>
      <c r="AP116" s="45"/>
      <c r="AQ116" s="30"/>
      <c r="AR116" s="46"/>
    </row>
    <row r="117" spans="25:44" x14ac:dyDescent="0.2">
      <c r="Y117" s="30"/>
      <c r="Z117" s="30"/>
      <c r="AA117" s="29"/>
      <c r="AB117" s="30"/>
      <c r="AC117" s="29"/>
      <c r="AD117" s="29"/>
      <c r="AE117" s="29"/>
      <c r="AF117" s="29"/>
      <c r="AG117" s="29"/>
      <c r="AH117" s="30"/>
      <c r="AI117" s="30"/>
      <c r="AJ117" s="30"/>
      <c r="AK117" s="30"/>
      <c r="AL117" s="30"/>
      <c r="AM117" s="30"/>
      <c r="AN117" s="30"/>
      <c r="AO117" s="30"/>
      <c r="AP117" s="45"/>
      <c r="AQ117" s="30"/>
      <c r="AR117" s="46"/>
    </row>
    <row r="118" spans="25:44" x14ac:dyDescent="0.2">
      <c r="Y118" s="30"/>
      <c r="Z118" s="30"/>
      <c r="AA118" s="29"/>
      <c r="AB118" s="30"/>
      <c r="AC118" s="29"/>
      <c r="AD118" s="29"/>
      <c r="AE118" s="29"/>
      <c r="AF118" s="29"/>
      <c r="AG118" s="29"/>
      <c r="AH118" s="30"/>
      <c r="AI118" s="30"/>
      <c r="AJ118" s="30"/>
      <c r="AK118" s="30"/>
      <c r="AL118" s="30"/>
      <c r="AM118" s="30"/>
      <c r="AN118" s="30"/>
      <c r="AO118" s="30"/>
      <c r="AP118" s="45"/>
      <c r="AQ118" s="30"/>
      <c r="AR118" s="46"/>
    </row>
    <row r="119" spans="25:44" x14ac:dyDescent="0.2">
      <c r="Y119" s="30"/>
      <c r="Z119" s="30"/>
      <c r="AA119" s="29"/>
      <c r="AB119" s="30"/>
      <c r="AC119" s="29"/>
      <c r="AD119" s="29"/>
      <c r="AE119" s="29"/>
      <c r="AF119" s="29"/>
      <c r="AG119" s="29"/>
      <c r="AH119" s="30"/>
      <c r="AI119" s="30"/>
      <c r="AJ119" s="30"/>
      <c r="AK119" s="30"/>
      <c r="AL119" s="30"/>
      <c r="AM119" s="30"/>
      <c r="AN119" s="30"/>
      <c r="AO119" s="30"/>
      <c r="AP119" s="45"/>
      <c r="AQ119" s="30"/>
      <c r="AR119" s="46"/>
    </row>
    <row r="120" spans="25:44" x14ac:dyDescent="0.2">
      <c r="Y120" s="30"/>
      <c r="Z120" s="30"/>
      <c r="AA120" s="29"/>
      <c r="AB120" s="30"/>
      <c r="AC120" s="29"/>
      <c r="AD120" s="29"/>
      <c r="AE120" s="29"/>
      <c r="AF120" s="29"/>
      <c r="AG120" s="29"/>
      <c r="AH120" s="30"/>
      <c r="AI120" s="30"/>
      <c r="AJ120" s="30"/>
      <c r="AK120" s="30"/>
      <c r="AL120" s="30"/>
      <c r="AM120" s="30"/>
      <c r="AN120" s="30"/>
      <c r="AO120" s="30"/>
      <c r="AP120" s="45"/>
      <c r="AQ120" s="30"/>
      <c r="AR120" s="46"/>
    </row>
    <row r="121" spans="25:44" x14ac:dyDescent="0.2">
      <c r="Y121" s="30"/>
      <c r="Z121" s="30"/>
      <c r="AA121" s="29"/>
      <c r="AB121" s="30"/>
      <c r="AC121" s="29"/>
      <c r="AD121" s="29"/>
      <c r="AE121" s="29"/>
      <c r="AF121" s="29"/>
      <c r="AG121" s="29"/>
      <c r="AH121" s="30"/>
      <c r="AI121" s="30"/>
      <c r="AJ121" s="30"/>
      <c r="AK121" s="30"/>
      <c r="AL121" s="30"/>
      <c r="AM121" s="30"/>
      <c r="AN121" s="30"/>
      <c r="AO121" s="30"/>
      <c r="AP121" s="45"/>
      <c r="AQ121" s="30"/>
      <c r="AR121" s="46"/>
    </row>
    <row r="122" spans="25:44" x14ac:dyDescent="0.2">
      <c r="Y122" s="30"/>
      <c r="Z122" s="30"/>
      <c r="AA122" s="29"/>
      <c r="AB122" s="30"/>
      <c r="AC122" s="29"/>
      <c r="AD122" s="29"/>
      <c r="AE122" s="29"/>
      <c r="AF122" s="29"/>
      <c r="AG122" s="29"/>
      <c r="AH122" s="30"/>
      <c r="AI122" s="30"/>
      <c r="AJ122" s="30"/>
      <c r="AK122" s="30"/>
      <c r="AL122" s="30"/>
      <c r="AM122" s="30"/>
      <c r="AN122" s="30"/>
      <c r="AO122" s="30"/>
      <c r="AP122" s="45"/>
      <c r="AQ122" s="30"/>
      <c r="AR122" s="46"/>
    </row>
    <row r="123" spans="25:44" x14ac:dyDescent="0.2">
      <c r="Y123" s="30"/>
      <c r="Z123" s="30"/>
      <c r="AA123" s="29"/>
      <c r="AB123" s="30"/>
      <c r="AC123" s="29"/>
      <c r="AD123" s="29"/>
      <c r="AE123" s="29"/>
      <c r="AF123" s="29"/>
      <c r="AG123" s="29"/>
      <c r="AH123" s="30"/>
      <c r="AI123" s="30"/>
      <c r="AJ123" s="30"/>
      <c r="AK123" s="30"/>
      <c r="AL123" s="30"/>
      <c r="AM123" s="30"/>
      <c r="AN123" s="30"/>
      <c r="AO123" s="30"/>
      <c r="AP123" s="45"/>
      <c r="AQ123" s="30"/>
      <c r="AR123" s="46"/>
    </row>
    <row r="124" spans="25:44" x14ac:dyDescent="0.2">
      <c r="Y124" s="30"/>
      <c r="Z124" s="30"/>
      <c r="AA124" s="29"/>
      <c r="AB124" s="30"/>
      <c r="AC124" s="29"/>
      <c r="AD124" s="29"/>
      <c r="AE124" s="29"/>
      <c r="AF124" s="29"/>
      <c r="AG124" s="29"/>
      <c r="AH124" s="30"/>
      <c r="AI124" s="30"/>
      <c r="AJ124" s="30"/>
      <c r="AK124" s="30"/>
      <c r="AL124" s="30"/>
      <c r="AM124" s="30"/>
      <c r="AN124" s="30"/>
      <c r="AO124" s="30"/>
      <c r="AP124" s="45"/>
      <c r="AQ124" s="30"/>
      <c r="AR124" s="46"/>
    </row>
    <row r="125" spans="25:44" x14ac:dyDescent="0.2">
      <c r="Y125" s="30"/>
      <c r="Z125" s="30"/>
      <c r="AA125" s="29"/>
      <c r="AB125" s="30"/>
      <c r="AC125" s="29"/>
      <c r="AD125" s="29"/>
      <c r="AE125" s="29"/>
      <c r="AF125" s="29"/>
      <c r="AG125" s="29"/>
      <c r="AH125" s="30"/>
      <c r="AI125" s="30"/>
      <c r="AJ125" s="30"/>
      <c r="AK125" s="30"/>
      <c r="AL125" s="30"/>
      <c r="AM125" s="30"/>
      <c r="AN125" s="30"/>
      <c r="AO125" s="30"/>
      <c r="AP125" s="45"/>
      <c r="AQ125" s="30"/>
      <c r="AR125" s="46"/>
    </row>
    <row r="126" spans="25:44" x14ac:dyDescent="0.2">
      <c r="Y126" s="30"/>
      <c r="Z126" s="30"/>
      <c r="AA126" s="29"/>
      <c r="AB126" s="30"/>
      <c r="AC126" s="29"/>
      <c r="AD126" s="29"/>
      <c r="AE126" s="29"/>
      <c r="AF126" s="29"/>
      <c r="AG126" s="29"/>
      <c r="AH126" s="30"/>
      <c r="AI126" s="30"/>
      <c r="AJ126" s="30"/>
      <c r="AK126" s="30"/>
      <c r="AL126" s="30"/>
      <c r="AM126" s="30"/>
      <c r="AN126" s="30"/>
      <c r="AO126" s="30"/>
      <c r="AP126" s="45"/>
      <c r="AQ126" s="30"/>
      <c r="AR126" s="46"/>
    </row>
    <row r="127" spans="25:44" x14ac:dyDescent="0.2">
      <c r="Y127" s="30"/>
      <c r="Z127" s="30"/>
      <c r="AA127" s="29"/>
      <c r="AB127" s="30"/>
      <c r="AC127" s="29"/>
      <c r="AD127" s="29"/>
      <c r="AE127" s="29"/>
      <c r="AF127" s="29"/>
      <c r="AG127" s="29"/>
      <c r="AH127" s="30"/>
      <c r="AI127" s="30"/>
      <c r="AJ127" s="30"/>
      <c r="AK127" s="30"/>
      <c r="AL127" s="30"/>
      <c r="AM127" s="30"/>
      <c r="AN127" s="30"/>
      <c r="AO127" s="30"/>
      <c r="AP127" s="45"/>
      <c r="AQ127" s="30"/>
      <c r="AR127" s="46"/>
    </row>
    <row r="128" spans="25:44" x14ac:dyDescent="0.2">
      <c r="Y128" s="30"/>
      <c r="Z128" s="30"/>
      <c r="AA128" s="29"/>
      <c r="AB128" s="30"/>
      <c r="AC128" s="29"/>
      <c r="AD128" s="29"/>
      <c r="AE128" s="29"/>
      <c r="AF128" s="29"/>
      <c r="AG128" s="29"/>
      <c r="AH128" s="30"/>
      <c r="AI128" s="30"/>
      <c r="AJ128" s="30"/>
      <c r="AK128" s="30"/>
      <c r="AL128" s="30"/>
      <c r="AM128" s="30"/>
      <c r="AN128" s="30"/>
      <c r="AO128" s="30"/>
      <c r="AP128" s="45"/>
      <c r="AQ128" s="30"/>
      <c r="AR128" s="46"/>
    </row>
    <row r="129" spans="25:44" x14ac:dyDescent="0.2">
      <c r="Y129" s="30"/>
      <c r="Z129" s="30"/>
      <c r="AA129" s="29"/>
      <c r="AB129" s="30"/>
      <c r="AC129" s="29"/>
      <c r="AD129" s="29"/>
      <c r="AE129" s="29"/>
      <c r="AF129" s="29"/>
      <c r="AG129" s="29"/>
      <c r="AH129" s="30"/>
      <c r="AI129" s="30"/>
      <c r="AJ129" s="30"/>
      <c r="AK129" s="30"/>
      <c r="AL129" s="30"/>
      <c r="AM129" s="30"/>
      <c r="AN129" s="30"/>
      <c r="AO129" s="30"/>
      <c r="AP129" s="45"/>
      <c r="AQ129" s="30"/>
      <c r="AR129" s="46"/>
    </row>
    <row r="130" spans="25:44" x14ac:dyDescent="0.2">
      <c r="Y130" s="30"/>
      <c r="Z130" s="30"/>
      <c r="AA130" s="29"/>
      <c r="AB130" s="30"/>
      <c r="AC130" s="29"/>
      <c r="AD130" s="29"/>
      <c r="AE130" s="29"/>
      <c r="AF130" s="29"/>
      <c r="AG130" s="29"/>
      <c r="AH130" s="30"/>
      <c r="AI130" s="30"/>
      <c r="AJ130" s="30"/>
      <c r="AK130" s="30"/>
      <c r="AL130" s="30"/>
      <c r="AM130" s="30"/>
      <c r="AN130" s="30"/>
      <c r="AO130" s="30"/>
      <c r="AP130" s="45"/>
      <c r="AQ130" s="30"/>
      <c r="AR130" s="46"/>
    </row>
    <row r="131" spans="25:44" x14ac:dyDescent="0.2">
      <c r="Y131" s="30"/>
      <c r="Z131" s="30"/>
      <c r="AA131" s="29"/>
      <c r="AB131" s="30"/>
      <c r="AC131" s="29"/>
      <c r="AD131" s="29"/>
      <c r="AE131" s="29"/>
      <c r="AF131" s="29"/>
      <c r="AG131" s="29"/>
      <c r="AH131" s="30"/>
      <c r="AI131" s="30"/>
      <c r="AJ131" s="30"/>
      <c r="AK131" s="30"/>
      <c r="AL131" s="30"/>
      <c r="AM131" s="30"/>
      <c r="AN131" s="30"/>
      <c r="AO131" s="30"/>
      <c r="AP131" s="45"/>
      <c r="AQ131" s="30"/>
      <c r="AR131" s="46"/>
    </row>
    <row r="132" spans="25:44" x14ac:dyDescent="0.2">
      <c r="Y132" s="30"/>
      <c r="Z132" s="30"/>
      <c r="AA132" s="29"/>
      <c r="AB132" s="30"/>
      <c r="AC132" s="29"/>
      <c r="AD132" s="29"/>
      <c r="AE132" s="29"/>
      <c r="AF132" s="29"/>
      <c r="AG132" s="29"/>
      <c r="AH132" s="30"/>
      <c r="AI132" s="30"/>
      <c r="AJ132" s="30"/>
      <c r="AK132" s="30"/>
      <c r="AL132" s="30"/>
      <c r="AM132" s="30"/>
      <c r="AN132" s="30"/>
      <c r="AO132" s="30"/>
      <c r="AP132" s="45"/>
      <c r="AQ132" s="30"/>
      <c r="AR132" s="46"/>
    </row>
    <row r="133" spans="25:44" x14ac:dyDescent="0.2">
      <c r="Y133" s="30"/>
      <c r="Z133" s="30"/>
      <c r="AA133" s="29"/>
      <c r="AB133" s="30"/>
      <c r="AC133" s="29"/>
      <c r="AD133" s="29"/>
      <c r="AE133" s="29"/>
      <c r="AF133" s="29"/>
      <c r="AG133" s="29"/>
      <c r="AH133" s="30"/>
      <c r="AI133" s="30"/>
      <c r="AJ133" s="30"/>
      <c r="AK133" s="30"/>
      <c r="AL133" s="30"/>
      <c r="AM133" s="30"/>
      <c r="AN133" s="30"/>
      <c r="AO133" s="30"/>
      <c r="AP133" s="45"/>
      <c r="AQ133" s="30"/>
      <c r="AR133" s="46"/>
    </row>
    <row r="134" spans="25:44" x14ac:dyDescent="0.2">
      <c r="Y134" s="30"/>
      <c r="Z134" s="30"/>
      <c r="AA134" s="29"/>
      <c r="AB134" s="30"/>
      <c r="AC134" s="29"/>
      <c r="AD134" s="29"/>
      <c r="AE134" s="29"/>
      <c r="AF134" s="29"/>
      <c r="AG134" s="29"/>
      <c r="AH134" s="30"/>
      <c r="AI134" s="30"/>
      <c r="AJ134" s="30"/>
      <c r="AK134" s="30"/>
      <c r="AL134" s="30"/>
      <c r="AM134" s="30"/>
      <c r="AN134" s="30"/>
      <c r="AO134" s="30"/>
      <c r="AP134" s="45"/>
      <c r="AQ134" s="30"/>
      <c r="AR134" s="46"/>
    </row>
    <row r="135" spans="25:44" x14ac:dyDescent="0.2">
      <c r="Y135" s="30"/>
      <c r="Z135" s="30"/>
      <c r="AA135" s="29"/>
      <c r="AB135" s="30"/>
      <c r="AC135" s="29"/>
      <c r="AD135" s="29"/>
      <c r="AE135" s="29"/>
      <c r="AF135" s="29"/>
      <c r="AG135" s="29"/>
      <c r="AH135" s="30"/>
      <c r="AI135" s="30"/>
      <c r="AJ135" s="30"/>
      <c r="AK135" s="30"/>
      <c r="AL135" s="30"/>
      <c r="AM135" s="30"/>
      <c r="AN135" s="30"/>
      <c r="AO135" s="30"/>
      <c r="AP135" s="45"/>
      <c r="AQ135" s="30"/>
      <c r="AR135" s="46"/>
    </row>
    <row r="136" spans="25:44" x14ac:dyDescent="0.2">
      <c r="Y136" s="30"/>
      <c r="Z136" s="30"/>
      <c r="AA136" s="29"/>
      <c r="AB136" s="30"/>
      <c r="AC136" s="29"/>
      <c r="AD136" s="29"/>
      <c r="AE136" s="29"/>
      <c r="AF136" s="29"/>
      <c r="AG136" s="29"/>
      <c r="AH136" s="30"/>
      <c r="AI136" s="30"/>
      <c r="AJ136" s="30"/>
      <c r="AK136" s="30"/>
      <c r="AL136" s="30"/>
      <c r="AM136" s="30"/>
      <c r="AN136" s="30"/>
      <c r="AO136" s="30"/>
      <c r="AP136" s="45"/>
      <c r="AQ136" s="30"/>
      <c r="AR136" s="46"/>
    </row>
    <row r="137" spans="25:44" x14ac:dyDescent="0.2">
      <c r="Y137" s="30"/>
      <c r="Z137" s="30"/>
      <c r="AA137" s="29"/>
      <c r="AB137" s="30"/>
      <c r="AC137" s="29"/>
      <c r="AD137" s="29"/>
      <c r="AE137" s="29"/>
      <c r="AF137" s="29"/>
      <c r="AG137" s="29"/>
      <c r="AH137" s="30"/>
      <c r="AI137" s="30"/>
      <c r="AJ137" s="30"/>
      <c r="AK137" s="30"/>
      <c r="AL137" s="30"/>
      <c r="AM137" s="30"/>
      <c r="AN137" s="30"/>
      <c r="AO137" s="30"/>
      <c r="AP137" s="45"/>
      <c r="AQ137" s="30"/>
      <c r="AR137" s="46"/>
    </row>
    <row r="138" spans="25:44" x14ac:dyDescent="0.2">
      <c r="Y138" s="30"/>
      <c r="Z138" s="30"/>
      <c r="AA138" s="29"/>
      <c r="AB138" s="30"/>
      <c r="AC138" s="29"/>
      <c r="AD138" s="29"/>
      <c r="AE138" s="29"/>
      <c r="AF138" s="29"/>
      <c r="AG138" s="29"/>
      <c r="AH138" s="30"/>
      <c r="AI138" s="30"/>
      <c r="AJ138" s="30"/>
      <c r="AK138" s="30"/>
      <c r="AL138" s="30"/>
      <c r="AM138" s="30"/>
      <c r="AN138" s="30"/>
      <c r="AO138" s="30"/>
      <c r="AP138" s="45"/>
      <c r="AQ138" s="30"/>
      <c r="AR138" s="46"/>
    </row>
    <row r="139" spans="25:44" x14ac:dyDescent="0.2">
      <c r="Y139" s="30"/>
      <c r="Z139" s="30"/>
      <c r="AA139" s="29"/>
      <c r="AB139" s="30"/>
      <c r="AC139" s="29"/>
      <c r="AD139" s="29"/>
      <c r="AE139" s="29"/>
      <c r="AF139" s="29"/>
      <c r="AG139" s="29"/>
      <c r="AH139" s="30"/>
      <c r="AI139" s="30"/>
      <c r="AJ139" s="30"/>
      <c r="AK139" s="30"/>
      <c r="AL139" s="30"/>
      <c r="AM139" s="30"/>
      <c r="AN139" s="30"/>
      <c r="AO139" s="30"/>
      <c r="AP139" s="45"/>
      <c r="AQ139" s="30"/>
      <c r="AR139" s="46"/>
    </row>
    <row r="140" spans="25:44" x14ac:dyDescent="0.2">
      <c r="Y140" s="30"/>
      <c r="Z140" s="30"/>
      <c r="AA140" s="29"/>
      <c r="AB140" s="30"/>
      <c r="AC140" s="29"/>
      <c r="AD140" s="29"/>
      <c r="AE140" s="29"/>
      <c r="AF140" s="29"/>
      <c r="AG140" s="29"/>
      <c r="AH140" s="30"/>
      <c r="AI140" s="30"/>
      <c r="AJ140" s="30"/>
      <c r="AK140" s="30"/>
      <c r="AL140" s="30"/>
      <c r="AM140" s="30"/>
      <c r="AN140" s="30"/>
      <c r="AO140" s="30"/>
      <c r="AP140" s="45"/>
      <c r="AQ140" s="30"/>
      <c r="AR140" s="46"/>
    </row>
    <row r="141" spans="25:44" x14ac:dyDescent="0.2">
      <c r="Y141" s="30"/>
      <c r="Z141" s="30"/>
      <c r="AA141" s="29"/>
      <c r="AB141" s="30"/>
      <c r="AC141" s="29"/>
      <c r="AD141" s="29"/>
      <c r="AE141" s="29"/>
      <c r="AF141" s="29"/>
      <c r="AG141" s="29"/>
      <c r="AH141" s="30"/>
      <c r="AI141" s="30"/>
      <c r="AJ141" s="30"/>
      <c r="AK141" s="30"/>
      <c r="AL141" s="30"/>
      <c r="AM141" s="30"/>
      <c r="AN141" s="30"/>
      <c r="AO141" s="30"/>
      <c r="AP141" s="45"/>
      <c r="AQ141" s="30"/>
      <c r="AR141" s="46"/>
    </row>
    <row r="142" spans="25:44" x14ac:dyDescent="0.2">
      <c r="Y142" s="30"/>
      <c r="Z142" s="30"/>
      <c r="AA142" s="29"/>
      <c r="AB142" s="30"/>
      <c r="AC142" s="29"/>
      <c r="AD142" s="29"/>
      <c r="AE142" s="29"/>
      <c r="AF142" s="29"/>
      <c r="AG142" s="29"/>
      <c r="AH142" s="30"/>
      <c r="AI142" s="30"/>
      <c r="AJ142" s="30"/>
      <c r="AK142" s="30"/>
      <c r="AL142" s="30"/>
      <c r="AM142" s="30"/>
      <c r="AN142" s="30"/>
      <c r="AO142" s="30"/>
      <c r="AP142" s="45"/>
      <c r="AQ142" s="30"/>
      <c r="AR142" s="46"/>
    </row>
    <row r="143" spans="25:44" x14ac:dyDescent="0.2">
      <c r="Y143" s="30"/>
      <c r="Z143" s="30"/>
      <c r="AA143" s="29"/>
      <c r="AB143" s="30"/>
      <c r="AC143" s="29"/>
      <c r="AD143" s="29"/>
      <c r="AE143" s="29"/>
      <c r="AF143" s="29"/>
      <c r="AG143" s="29"/>
      <c r="AH143" s="30"/>
      <c r="AI143" s="30"/>
      <c r="AJ143" s="30"/>
      <c r="AK143" s="30"/>
      <c r="AL143" s="30"/>
      <c r="AM143" s="30"/>
      <c r="AN143" s="30"/>
      <c r="AO143" s="30"/>
      <c r="AP143" s="45"/>
      <c r="AQ143" s="30"/>
      <c r="AR143" s="46"/>
    </row>
    <row r="144" spans="25:44" x14ac:dyDescent="0.2">
      <c r="Y144" s="30"/>
      <c r="Z144" s="30"/>
      <c r="AA144" s="29"/>
      <c r="AB144" s="30"/>
      <c r="AC144" s="29"/>
      <c r="AD144" s="29"/>
      <c r="AE144" s="29"/>
      <c r="AF144" s="29"/>
      <c r="AG144" s="29"/>
      <c r="AH144" s="30"/>
      <c r="AI144" s="30"/>
      <c r="AJ144" s="30"/>
      <c r="AK144" s="30"/>
      <c r="AL144" s="30"/>
      <c r="AM144" s="30"/>
      <c r="AN144" s="30"/>
      <c r="AO144" s="30"/>
      <c r="AP144" s="45"/>
      <c r="AQ144" s="30"/>
      <c r="AR144" s="46"/>
    </row>
    <row r="145" spans="25:44" x14ac:dyDescent="0.2">
      <c r="Y145" s="30"/>
      <c r="Z145" s="30"/>
      <c r="AA145" s="29"/>
      <c r="AB145" s="30"/>
      <c r="AC145" s="29"/>
      <c r="AD145" s="29"/>
      <c r="AE145" s="29"/>
      <c r="AF145" s="29"/>
      <c r="AG145" s="29"/>
      <c r="AH145" s="30"/>
      <c r="AI145" s="30"/>
      <c r="AJ145" s="30"/>
      <c r="AK145" s="30"/>
      <c r="AL145" s="30"/>
      <c r="AM145" s="30"/>
      <c r="AN145" s="30"/>
      <c r="AO145" s="30"/>
      <c r="AP145" s="45"/>
      <c r="AQ145" s="30"/>
      <c r="AR145" s="46"/>
    </row>
    <row r="146" spans="25:44" x14ac:dyDescent="0.2">
      <c r="Y146" s="30"/>
      <c r="Z146" s="30"/>
      <c r="AA146" s="29"/>
      <c r="AB146" s="30"/>
      <c r="AC146" s="29"/>
      <c r="AD146" s="29"/>
      <c r="AE146" s="29"/>
      <c r="AF146" s="29"/>
      <c r="AG146" s="29"/>
      <c r="AH146" s="30"/>
      <c r="AI146" s="30"/>
      <c r="AJ146" s="30"/>
      <c r="AK146" s="30"/>
      <c r="AL146" s="30"/>
      <c r="AM146" s="30"/>
      <c r="AN146" s="30"/>
      <c r="AO146" s="30"/>
      <c r="AP146" s="45"/>
      <c r="AQ146" s="30"/>
      <c r="AR146" s="46"/>
    </row>
    <row r="147" spans="25:44" x14ac:dyDescent="0.2">
      <c r="Y147" s="30"/>
      <c r="Z147" s="30"/>
      <c r="AA147" s="29"/>
      <c r="AB147" s="30"/>
      <c r="AC147" s="29"/>
      <c r="AD147" s="29"/>
      <c r="AE147" s="29"/>
      <c r="AF147" s="29"/>
      <c r="AG147" s="29"/>
      <c r="AH147" s="30"/>
      <c r="AI147" s="30"/>
      <c r="AJ147" s="30"/>
      <c r="AK147" s="30"/>
      <c r="AL147" s="30"/>
      <c r="AM147" s="30"/>
      <c r="AN147" s="30"/>
      <c r="AO147" s="30"/>
      <c r="AP147" s="45"/>
      <c r="AQ147" s="30"/>
      <c r="AR147" s="46"/>
    </row>
    <row r="148" spans="25:44" x14ac:dyDescent="0.2">
      <c r="Y148" s="30"/>
      <c r="Z148" s="30"/>
      <c r="AA148" s="29"/>
      <c r="AB148" s="30"/>
      <c r="AC148" s="29"/>
      <c r="AD148" s="29"/>
      <c r="AE148" s="29"/>
      <c r="AF148" s="29"/>
      <c r="AG148" s="29"/>
      <c r="AH148" s="30"/>
      <c r="AI148" s="30"/>
      <c r="AJ148" s="30"/>
      <c r="AK148" s="30"/>
      <c r="AL148" s="30"/>
      <c r="AM148" s="30"/>
      <c r="AN148" s="30"/>
      <c r="AO148" s="30"/>
      <c r="AP148" s="45"/>
      <c r="AQ148" s="30"/>
      <c r="AR148" s="46"/>
    </row>
    <row r="149" spans="25:44" x14ac:dyDescent="0.2">
      <c r="Y149" s="30"/>
      <c r="Z149" s="30"/>
      <c r="AA149" s="29"/>
      <c r="AB149" s="30"/>
      <c r="AC149" s="29"/>
      <c r="AD149" s="29"/>
      <c r="AE149" s="29"/>
      <c r="AF149" s="29"/>
      <c r="AG149" s="29"/>
      <c r="AH149" s="30"/>
      <c r="AI149" s="30"/>
      <c r="AJ149" s="30"/>
      <c r="AK149" s="30"/>
      <c r="AL149" s="30"/>
      <c r="AM149" s="30"/>
      <c r="AN149" s="30"/>
      <c r="AO149" s="30"/>
      <c r="AP149" s="45"/>
      <c r="AQ149" s="30"/>
      <c r="AR149" s="46"/>
    </row>
    <row r="150" spans="25:44" x14ac:dyDescent="0.2">
      <c r="Y150" s="30"/>
      <c r="Z150" s="30"/>
      <c r="AA150" s="29"/>
      <c r="AB150" s="30"/>
      <c r="AC150" s="29"/>
      <c r="AD150" s="29"/>
      <c r="AE150" s="29"/>
      <c r="AF150" s="29"/>
      <c r="AG150" s="29"/>
      <c r="AH150" s="30"/>
      <c r="AI150" s="30"/>
      <c r="AJ150" s="30"/>
      <c r="AK150" s="30"/>
      <c r="AL150" s="30"/>
      <c r="AM150" s="30"/>
      <c r="AN150" s="30"/>
      <c r="AO150" s="30"/>
      <c r="AP150" s="45"/>
      <c r="AQ150" s="30"/>
      <c r="AR150" s="46"/>
    </row>
    <row r="151" spans="25:44" x14ac:dyDescent="0.2">
      <c r="Y151" s="30"/>
      <c r="Z151" s="30"/>
      <c r="AA151" s="29"/>
      <c r="AB151" s="30"/>
      <c r="AC151" s="29"/>
      <c r="AD151" s="29"/>
      <c r="AE151" s="29"/>
      <c r="AF151" s="29"/>
      <c r="AG151" s="29"/>
      <c r="AH151" s="30"/>
      <c r="AI151" s="30"/>
      <c r="AJ151" s="30"/>
      <c r="AK151" s="30"/>
      <c r="AL151" s="30"/>
      <c r="AM151" s="30"/>
      <c r="AN151" s="30"/>
      <c r="AO151" s="30"/>
      <c r="AP151" s="45"/>
      <c r="AQ151" s="30"/>
      <c r="AR151" s="46"/>
    </row>
    <row r="152" spans="25:44" x14ac:dyDescent="0.2">
      <c r="Y152" s="30"/>
      <c r="Z152" s="30"/>
      <c r="AA152" s="29"/>
      <c r="AB152" s="30"/>
      <c r="AC152" s="29"/>
      <c r="AD152" s="29"/>
      <c r="AE152" s="29"/>
      <c r="AF152" s="29"/>
      <c r="AG152" s="29"/>
      <c r="AH152" s="30"/>
      <c r="AI152" s="30"/>
      <c r="AJ152" s="30"/>
      <c r="AK152" s="30"/>
      <c r="AL152" s="30"/>
      <c r="AM152" s="30"/>
      <c r="AN152" s="30"/>
      <c r="AO152" s="30"/>
      <c r="AP152" s="45"/>
      <c r="AQ152" s="30"/>
      <c r="AR152" s="46"/>
    </row>
    <row r="153" spans="25:44" x14ac:dyDescent="0.2">
      <c r="Y153" s="30"/>
      <c r="Z153" s="30"/>
      <c r="AA153" s="29"/>
      <c r="AB153" s="30"/>
      <c r="AC153" s="29"/>
      <c r="AD153" s="29"/>
      <c r="AE153" s="29"/>
      <c r="AF153" s="29"/>
      <c r="AG153" s="29"/>
      <c r="AH153" s="30"/>
      <c r="AI153" s="30"/>
      <c r="AJ153" s="30"/>
      <c r="AK153" s="30"/>
      <c r="AL153" s="30"/>
      <c r="AM153" s="30"/>
      <c r="AN153" s="30"/>
      <c r="AO153" s="30"/>
      <c r="AP153" s="45"/>
      <c r="AQ153" s="30"/>
      <c r="AR153" s="46"/>
    </row>
    <row r="154" spans="25:44" x14ac:dyDescent="0.2">
      <c r="Y154" s="30"/>
      <c r="Z154" s="30"/>
      <c r="AA154" s="29"/>
      <c r="AB154" s="30"/>
      <c r="AC154" s="29"/>
      <c r="AD154" s="29"/>
      <c r="AE154" s="29"/>
      <c r="AF154" s="29"/>
      <c r="AG154" s="29"/>
      <c r="AH154" s="30"/>
      <c r="AI154" s="30"/>
      <c r="AJ154" s="30"/>
      <c r="AK154" s="30"/>
      <c r="AL154" s="30"/>
      <c r="AM154" s="30"/>
      <c r="AN154" s="30"/>
      <c r="AO154" s="30"/>
      <c r="AP154" s="45"/>
      <c r="AQ154" s="30"/>
      <c r="AR154" s="46"/>
    </row>
    <row r="155" spans="25:44" x14ac:dyDescent="0.2">
      <c r="Y155" s="30"/>
      <c r="Z155" s="30"/>
      <c r="AA155" s="29"/>
      <c r="AB155" s="30"/>
      <c r="AC155" s="29"/>
      <c r="AD155" s="29"/>
      <c r="AE155" s="29"/>
      <c r="AF155" s="29"/>
      <c r="AG155" s="29"/>
      <c r="AH155" s="30"/>
      <c r="AI155" s="30"/>
      <c r="AJ155" s="30"/>
      <c r="AK155" s="30"/>
      <c r="AL155" s="30"/>
      <c r="AM155" s="30"/>
      <c r="AN155" s="30"/>
      <c r="AO155" s="30"/>
      <c r="AP155" s="45"/>
      <c r="AQ155" s="30"/>
      <c r="AR155" s="46"/>
    </row>
    <row r="156" spans="25:44" x14ac:dyDescent="0.2">
      <c r="Y156" s="30"/>
      <c r="Z156" s="30"/>
      <c r="AA156" s="29"/>
      <c r="AB156" s="30"/>
      <c r="AC156" s="29"/>
      <c r="AD156" s="29"/>
      <c r="AE156" s="29"/>
      <c r="AF156" s="29"/>
      <c r="AG156" s="29"/>
      <c r="AH156" s="30"/>
      <c r="AI156" s="30"/>
      <c r="AJ156" s="30"/>
      <c r="AK156" s="30"/>
      <c r="AL156" s="30"/>
      <c r="AM156" s="30"/>
      <c r="AN156" s="30"/>
      <c r="AO156" s="30"/>
      <c r="AP156" s="45"/>
      <c r="AQ156" s="30"/>
      <c r="AR156" s="46"/>
    </row>
    <row r="157" spans="25:44" x14ac:dyDescent="0.2">
      <c r="Y157" s="30"/>
      <c r="Z157" s="30"/>
      <c r="AA157" s="29"/>
      <c r="AB157" s="30"/>
      <c r="AC157" s="29"/>
      <c r="AD157" s="29"/>
      <c r="AE157" s="29"/>
      <c r="AF157" s="29"/>
      <c r="AG157" s="29"/>
      <c r="AH157" s="30"/>
      <c r="AI157" s="30"/>
      <c r="AJ157" s="30"/>
      <c r="AK157" s="30"/>
      <c r="AL157" s="30"/>
      <c r="AM157" s="30"/>
      <c r="AN157" s="30"/>
      <c r="AO157" s="30"/>
      <c r="AP157" s="45"/>
      <c r="AQ157" s="30"/>
      <c r="AR157" s="46"/>
    </row>
    <row r="158" spans="25:44" x14ac:dyDescent="0.2">
      <c r="Y158" s="30"/>
      <c r="Z158" s="30"/>
      <c r="AA158" s="29"/>
      <c r="AB158" s="30"/>
      <c r="AC158" s="29"/>
      <c r="AD158" s="29"/>
      <c r="AE158" s="29"/>
      <c r="AF158" s="29"/>
      <c r="AG158" s="29"/>
      <c r="AH158" s="30"/>
      <c r="AI158" s="30"/>
      <c r="AJ158" s="30"/>
      <c r="AK158" s="30"/>
      <c r="AL158" s="30"/>
      <c r="AM158" s="30"/>
      <c r="AN158" s="30"/>
      <c r="AO158" s="30"/>
      <c r="AP158" s="45"/>
      <c r="AQ158" s="30"/>
      <c r="AR158" s="46"/>
    </row>
    <row r="159" spans="25:44" x14ac:dyDescent="0.2">
      <c r="Y159" s="30"/>
      <c r="Z159" s="30"/>
      <c r="AA159" s="29"/>
      <c r="AB159" s="30"/>
      <c r="AC159" s="29"/>
      <c r="AD159" s="29"/>
      <c r="AE159" s="29"/>
      <c r="AF159" s="29"/>
      <c r="AG159" s="29"/>
      <c r="AH159" s="30"/>
      <c r="AI159" s="30"/>
      <c r="AJ159" s="30"/>
      <c r="AK159" s="30"/>
      <c r="AL159" s="30"/>
      <c r="AM159" s="30"/>
      <c r="AN159" s="30"/>
      <c r="AO159" s="30"/>
      <c r="AP159" s="45"/>
      <c r="AQ159" s="30"/>
      <c r="AR159" s="46"/>
    </row>
    <row r="160" spans="25:44" x14ac:dyDescent="0.2">
      <c r="Y160" s="30"/>
      <c r="Z160" s="30"/>
      <c r="AA160" s="29"/>
      <c r="AB160" s="30"/>
      <c r="AC160" s="29"/>
      <c r="AD160" s="29"/>
      <c r="AE160" s="29"/>
      <c r="AF160" s="29"/>
      <c r="AG160" s="29"/>
      <c r="AH160" s="30"/>
      <c r="AI160" s="30"/>
      <c r="AJ160" s="30"/>
      <c r="AK160" s="30"/>
      <c r="AL160" s="30"/>
      <c r="AM160" s="30"/>
      <c r="AN160" s="30"/>
      <c r="AO160" s="30"/>
      <c r="AP160" s="45"/>
      <c r="AQ160" s="30"/>
      <c r="AR160" s="46"/>
    </row>
    <row r="161" spans="25:44" x14ac:dyDescent="0.2">
      <c r="Y161" s="30"/>
      <c r="Z161" s="30"/>
      <c r="AA161" s="29"/>
      <c r="AB161" s="30"/>
      <c r="AC161" s="29"/>
      <c r="AD161" s="29"/>
      <c r="AE161" s="29"/>
      <c r="AF161" s="29"/>
      <c r="AG161" s="29"/>
      <c r="AH161" s="30"/>
      <c r="AI161" s="30"/>
      <c r="AJ161" s="30"/>
      <c r="AK161" s="30"/>
      <c r="AL161" s="30"/>
      <c r="AM161" s="30"/>
      <c r="AN161" s="30"/>
      <c r="AO161" s="30"/>
      <c r="AP161" s="45"/>
      <c r="AQ161" s="30"/>
      <c r="AR161" s="46"/>
    </row>
    <row r="162" spans="25:44" x14ac:dyDescent="0.2">
      <c r="Y162" s="30"/>
      <c r="Z162" s="30"/>
      <c r="AA162" s="29"/>
      <c r="AB162" s="30"/>
      <c r="AC162" s="29"/>
      <c r="AD162" s="29"/>
      <c r="AE162" s="29"/>
      <c r="AF162" s="29"/>
      <c r="AG162" s="29"/>
      <c r="AH162" s="30"/>
      <c r="AI162" s="30"/>
      <c r="AJ162" s="30"/>
      <c r="AK162" s="30"/>
      <c r="AL162" s="30"/>
      <c r="AM162" s="30"/>
      <c r="AN162" s="30"/>
      <c r="AO162" s="30"/>
      <c r="AP162" s="45"/>
      <c r="AQ162" s="30"/>
      <c r="AR162" s="46"/>
    </row>
    <row r="163" spans="25:44" x14ac:dyDescent="0.2">
      <c r="Y163" s="30"/>
      <c r="Z163" s="30"/>
      <c r="AA163" s="29"/>
      <c r="AB163" s="30"/>
      <c r="AC163" s="29"/>
      <c r="AD163" s="29"/>
      <c r="AE163" s="29"/>
      <c r="AF163" s="29"/>
      <c r="AG163" s="29"/>
      <c r="AH163" s="30"/>
      <c r="AI163" s="30"/>
      <c r="AJ163" s="30"/>
      <c r="AK163" s="30"/>
      <c r="AL163" s="30"/>
      <c r="AM163" s="30"/>
      <c r="AN163" s="30"/>
      <c r="AO163" s="30"/>
      <c r="AP163" s="45"/>
      <c r="AQ163" s="30"/>
      <c r="AR163" s="46"/>
    </row>
    <row r="164" spans="25:44" x14ac:dyDescent="0.2">
      <c r="Y164" s="30"/>
      <c r="Z164" s="30"/>
      <c r="AA164" s="29"/>
      <c r="AB164" s="30"/>
      <c r="AC164" s="29"/>
      <c r="AD164" s="29"/>
      <c r="AE164" s="29"/>
      <c r="AF164" s="29"/>
      <c r="AG164" s="29"/>
      <c r="AH164" s="30"/>
      <c r="AI164" s="30"/>
      <c r="AJ164" s="30"/>
      <c r="AK164" s="30"/>
      <c r="AL164" s="30"/>
      <c r="AM164" s="30"/>
      <c r="AN164" s="30"/>
      <c r="AO164" s="30"/>
      <c r="AP164" s="45"/>
      <c r="AQ164" s="30"/>
      <c r="AR164" s="46"/>
    </row>
    <row r="165" spans="25:44" x14ac:dyDescent="0.2">
      <c r="Y165" s="30"/>
      <c r="Z165" s="30"/>
      <c r="AA165" s="29"/>
      <c r="AB165" s="30"/>
      <c r="AC165" s="29"/>
      <c r="AD165" s="29"/>
      <c r="AE165" s="29"/>
      <c r="AF165" s="29"/>
      <c r="AG165" s="29"/>
      <c r="AH165" s="30"/>
      <c r="AI165" s="30"/>
      <c r="AJ165" s="30"/>
      <c r="AK165" s="30"/>
      <c r="AL165" s="30"/>
      <c r="AM165" s="30"/>
      <c r="AN165" s="30"/>
      <c r="AO165" s="30"/>
      <c r="AP165" s="45"/>
      <c r="AQ165" s="30"/>
      <c r="AR165" s="46"/>
    </row>
    <row r="166" spans="25:44" x14ac:dyDescent="0.2">
      <c r="Y166" s="30"/>
      <c r="Z166" s="30"/>
      <c r="AA166" s="29"/>
      <c r="AB166" s="30"/>
      <c r="AC166" s="29"/>
      <c r="AD166" s="29"/>
      <c r="AE166" s="29"/>
      <c r="AF166" s="29"/>
      <c r="AG166" s="29"/>
      <c r="AH166" s="30"/>
      <c r="AI166" s="30"/>
      <c r="AJ166" s="30"/>
      <c r="AK166" s="30"/>
      <c r="AL166" s="30"/>
      <c r="AM166" s="30"/>
      <c r="AN166" s="30"/>
      <c r="AO166" s="30"/>
      <c r="AP166" s="45"/>
      <c r="AQ166" s="30"/>
      <c r="AR166" s="46"/>
    </row>
    <row r="167" spans="25:44" x14ac:dyDescent="0.2">
      <c r="Y167" s="30"/>
      <c r="Z167" s="30"/>
      <c r="AA167" s="29"/>
      <c r="AB167" s="30"/>
      <c r="AC167" s="29"/>
      <c r="AD167" s="29"/>
      <c r="AE167" s="29"/>
      <c r="AF167" s="29"/>
      <c r="AG167" s="29"/>
      <c r="AH167" s="30"/>
      <c r="AI167" s="30"/>
      <c r="AJ167" s="30"/>
      <c r="AK167" s="30"/>
      <c r="AL167" s="30"/>
      <c r="AM167" s="30"/>
      <c r="AN167" s="30"/>
      <c r="AO167" s="30"/>
      <c r="AP167" s="45"/>
      <c r="AQ167" s="30"/>
      <c r="AR167" s="46"/>
    </row>
    <row r="168" spans="25:44" x14ac:dyDescent="0.2">
      <c r="Y168" s="30"/>
      <c r="Z168" s="30"/>
      <c r="AA168" s="29"/>
      <c r="AB168" s="30"/>
      <c r="AC168" s="29"/>
      <c r="AD168" s="29"/>
      <c r="AE168" s="29"/>
      <c r="AF168" s="29"/>
      <c r="AG168" s="29"/>
      <c r="AH168" s="30"/>
      <c r="AI168" s="30"/>
      <c r="AJ168" s="30"/>
      <c r="AK168" s="30"/>
      <c r="AL168" s="30"/>
      <c r="AM168" s="30"/>
      <c r="AN168" s="30"/>
      <c r="AO168" s="30"/>
      <c r="AP168" s="45"/>
      <c r="AQ168" s="30"/>
      <c r="AR168" s="46"/>
    </row>
    <row r="169" spans="25:44" x14ac:dyDescent="0.2">
      <c r="Y169" s="30"/>
      <c r="Z169" s="30"/>
      <c r="AA169" s="29"/>
      <c r="AB169" s="30"/>
      <c r="AC169" s="29"/>
      <c r="AD169" s="29"/>
      <c r="AE169" s="29"/>
      <c r="AF169" s="29"/>
      <c r="AG169" s="29"/>
      <c r="AH169" s="30"/>
      <c r="AI169" s="30"/>
      <c r="AJ169" s="30"/>
      <c r="AK169" s="30"/>
      <c r="AL169" s="30"/>
      <c r="AM169" s="30"/>
      <c r="AN169" s="30"/>
      <c r="AO169" s="30"/>
      <c r="AP169" s="45"/>
      <c r="AQ169" s="30"/>
      <c r="AR169" s="46"/>
    </row>
    <row r="170" spans="25:44" x14ac:dyDescent="0.2">
      <c r="Y170" s="30"/>
      <c r="Z170" s="30"/>
      <c r="AA170" s="29"/>
      <c r="AB170" s="30"/>
      <c r="AC170" s="29"/>
      <c r="AD170" s="29"/>
      <c r="AE170" s="29"/>
      <c r="AF170" s="29"/>
      <c r="AG170" s="29"/>
      <c r="AH170" s="30"/>
      <c r="AI170" s="30"/>
      <c r="AJ170" s="30"/>
      <c r="AK170" s="30"/>
      <c r="AL170" s="30"/>
      <c r="AM170" s="30"/>
      <c r="AN170" s="30"/>
      <c r="AO170" s="30"/>
      <c r="AP170" s="45"/>
      <c r="AQ170" s="30"/>
      <c r="AR170" s="46"/>
    </row>
    <row r="171" spans="25:44" x14ac:dyDescent="0.2">
      <c r="Y171" s="30"/>
      <c r="Z171" s="30"/>
      <c r="AA171" s="29"/>
      <c r="AB171" s="30"/>
      <c r="AC171" s="29"/>
      <c r="AD171" s="29"/>
      <c r="AE171" s="29"/>
      <c r="AF171" s="29"/>
      <c r="AG171" s="29"/>
      <c r="AH171" s="30"/>
      <c r="AI171" s="30"/>
      <c r="AJ171" s="30"/>
      <c r="AK171" s="30"/>
      <c r="AL171" s="30"/>
      <c r="AM171" s="30"/>
      <c r="AN171" s="30"/>
      <c r="AO171" s="30"/>
      <c r="AP171" s="45"/>
      <c r="AQ171" s="30"/>
      <c r="AR171" s="46"/>
    </row>
    <row r="172" spans="25:44" x14ac:dyDescent="0.2">
      <c r="Y172" s="30"/>
      <c r="Z172" s="30"/>
      <c r="AA172" s="29"/>
      <c r="AB172" s="30"/>
      <c r="AC172" s="29"/>
      <c r="AD172" s="29"/>
      <c r="AE172" s="29"/>
      <c r="AF172" s="29"/>
      <c r="AG172" s="29"/>
      <c r="AH172" s="30"/>
      <c r="AI172" s="30"/>
      <c r="AJ172" s="30"/>
      <c r="AK172" s="30"/>
      <c r="AL172" s="30"/>
      <c r="AM172" s="30"/>
      <c r="AN172" s="30"/>
      <c r="AO172" s="30"/>
      <c r="AP172" s="45"/>
      <c r="AQ172" s="30"/>
      <c r="AR172" s="46"/>
    </row>
    <row r="173" spans="25:44" x14ac:dyDescent="0.2">
      <c r="Y173" s="30"/>
      <c r="Z173" s="30"/>
      <c r="AA173" s="29"/>
      <c r="AB173" s="30"/>
      <c r="AC173" s="29"/>
      <c r="AD173" s="29"/>
      <c r="AE173" s="29"/>
      <c r="AF173" s="29"/>
      <c r="AG173" s="29"/>
      <c r="AH173" s="30"/>
      <c r="AI173" s="30"/>
      <c r="AJ173" s="30"/>
      <c r="AK173" s="30"/>
      <c r="AL173" s="30"/>
      <c r="AM173" s="30"/>
      <c r="AN173" s="30"/>
      <c r="AO173" s="30"/>
      <c r="AP173" s="45"/>
      <c r="AQ173" s="30"/>
      <c r="AR173" s="46"/>
    </row>
    <row r="174" spans="25:44" x14ac:dyDescent="0.2">
      <c r="Y174" s="30"/>
      <c r="Z174" s="30"/>
      <c r="AA174" s="29"/>
      <c r="AB174" s="30"/>
      <c r="AC174" s="29"/>
      <c r="AD174" s="29"/>
      <c r="AE174" s="29"/>
      <c r="AF174" s="29"/>
      <c r="AG174" s="29"/>
      <c r="AH174" s="30"/>
      <c r="AI174" s="30"/>
      <c r="AJ174" s="30"/>
      <c r="AK174" s="30"/>
      <c r="AL174" s="30"/>
      <c r="AM174" s="30"/>
      <c r="AN174" s="30"/>
      <c r="AO174" s="30"/>
      <c r="AP174" s="45"/>
      <c r="AQ174" s="30"/>
      <c r="AR174" s="46"/>
    </row>
    <row r="175" spans="25:44" x14ac:dyDescent="0.2">
      <c r="Y175" s="30"/>
      <c r="Z175" s="30"/>
      <c r="AA175" s="29"/>
      <c r="AB175" s="30"/>
      <c r="AC175" s="29"/>
      <c r="AD175" s="29"/>
      <c r="AE175" s="29"/>
      <c r="AF175" s="29"/>
      <c r="AG175" s="29"/>
      <c r="AH175" s="30"/>
      <c r="AI175" s="30"/>
      <c r="AJ175" s="30"/>
      <c r="AK175" s="30"/>
      <c r="AL175" s="30"/>
      <c r="AM175" s="30"/>
      <c r="AN175" s="30"/>
      <c r="AO175" s="30"/>
      <c r="AP175" s="45"/>
      <c r="AQ175" s="30"/>
      <c r="AR175" s="46"/>
    </row>
    <row r="176" spans="25:44" x14ac:dyDescent="0.2">
      <c r="Y176" s="30"/>
      <c r="Z176" s="30"/>
      <c r="AA176" s="29"/>
      <c r="AB176" s="30"/>
      <c r="AC176" s="29"/>
      <c r="AD176" s="29"/>
      <c r="AE176" s="29"/>
      <c r="AF176" s="29"/>
      <c r="AG176" s="29"/>
      <c r="AH176" s="30"/>
      <c r="AI176" s="30"/>
      <c r="AJ176" s="30"/>
      <c r="AK176" s="30"/>
      <c r="AL176" s="30"/>
      <c r="AM176" s="30"/>
      <c r="AN176" s="30"/>
      <c r="AO176" s="30"/>
      <c r="AP176" s="45"/>
      <c r="AQ176" s="30"/>
      <c r="AR176" s="46"/>
    </row>
    <row r="177" spans="25:44" x14ac:dyDescent="0.2">
      <c r="Y177" s="30"/>
      <c r="Z177" s="30"/>
      <c r="AA177" s="29"/>
      <c r="AB177" s="30"/>
      <c r="AC177" s="29"/>
      <c r="AD177" s="29"/>
      <c r="AE177" s="29"/>
      <c r="AF177" s="29"/>
      <c r="AG177" s="29"/>
      <c r="AH177" s="30"/>
      <c r="AI177" s="30"/>
      <c r="AJ177" s="30"/>
      <c r="AK177" s="30"/>
      <c r="AL177" s="30"/>
      <c r="AM177" s="30"/>
      <c r="AN177" s="30"/>
      <c r="AO177" s="30"/>
      <c r="AP177" s="45"/>
      <c r="AQ177" s="30"/>
      <c r="AR177" s="46"/>
    </row>
    <row r="178" spans="25:44" x14ac:dyDescent="0.2">
      <c r="Y178" s="30"/>
      <c r="Z178" s="30"/>
      <c r="AA178" s="29"/>
      <c r="AB178" s="30"/>
      <c r="AC178" s="29"/>
      <c r="AD178" s="29"/>
      <c r="AE178" s="29"/>
      <c r="AF178" s="29"/>
      <c r="AG178" s="29"/>
      <c r="AH178" s="30"/>
      <c r="AI178" s="30"/>
      <c r="AJ178" s="30"/>
      <c r="AK178" s="30"/>
      <c r="AL178" s="30"/>
      <c r="AM178" s="30"/>
      <c r="AN178" s="30"/>
      <c r="AO178" s="30"/>
      <c r="AP178" s="45"/>
      <c r="AQ178" s="30"/>
      <c r="AR178" s="46"/>
    </row>
    <row r="179" spans="25:44" x14ac:dyDescent="0.2">
      <c r="Y179" s="30"/>
      <c r="Z179" s="30"/>
      <c r="AA179" s="29"/>
      <c r="AB179" s="30"/>
      <c r="AC179" s="29"/>
      <c r="AD179" s="29"/>
      <c r="AE179" s="29"/>
      <c r="AF179" s="29"/>
      <c r="AG179" s="29"/>
      <c r="AH179" s="30"/>
      <c r="AI179" s="30"/>
      <c r="AJ179" s="30"/>
      <c r="AK179" s="30"/>
      <c r="AL179" s="30"/>
      <c r="AM179" s="30"/>
      <c r="AN179" s="30"/>
      <c r="AO179" s="30"/>
      <c r="AP179" s="45"/>
      <c r="AQ179" s="30"/>
      <c r="AR179" s="46"/>
    </row>
    <row r="180" spans="25:44" x14ac:dyDescent="0.2">
      <c r="Y180" s="30"/>
      <c r="Z180" s="30"/>
      <c r="AA180" s="29"/>
      <c r="AB180" s="30"/>
      <c r="AC180" s="29"/>
      <c r="AD180" s="29"/>
      <c r="AE180" s="29"/>
      <c r="AF180" s="29"/>
      <c r="AG180" s="29"/>
      <c r="AH180" s="30"/>
      <c r="AI180" s="30"/>
      <c r="AJ180" s="30"/>
      <c r="AK180" s="30"/>
      <c r="AL180" s="30"/>
      <c r="AM180" s="30"/>
      <c r="AN180" s="30"/>
      <c r="AO180" s="30"/>
      <c r="AP180" s="45"/>
      <c r="AQ180" s="30"/>
      <c r="AR180" s="46"/>
    </row>
    <row r="181" spans="25:44" x14ac:dyDescent="0.2">
      <c r="Y181" s="30"/>
      <c r="Z181" s="30"/>
      <c r="AA181" s="29"/>
      <c r="AB181" s="30"/>
      <c r="AC181" s="29"/>
      <c r="AD181" s="29"/>
      <c r="AE181" s="29"/>
      <c r="AF181" s="29"/>
      <c r="AG181" s="29"/>
      <c r="AH181" s="30"/>
      <c r="AI181" s="30"/>
      <c r="AJ181" s="30"/>
      <c r="AK181" s="30"/>
      <c r="AL181" s="30"/>
      <c r="AM181" s="30"/>
      <c r="AN181" s="30"/>
      <c r="AO181" s="30"/>
      <c r="AP181" s="45"/>
      <c r="AQ181" s="30"/>
      <c r="AR181" s="46"/>
    </row>
    <row r="182" spans="25:44" x14ac:dyDescent="0.2">
      <c r="Y182" s="30"/>
      <c r="Z182" s="30"/>
      <c r="AA182" s="29"/>
      <c r="AB182" s="30"/>
      <c r="AC182" s="29"/>
      <c r="AD182" s="29"/>
      <c r="AE182" s="29"/>
      <c r="AF182" s="29"/>
      <c r="AG182" s="29"/>
      <c r="AH182" s="30"/>
      <c r="AI182" s="30"/>
      <c r="AJ182" s="30"/>
      <c r="AK182" s="30"/>
      <c r="AL182" s="30"/>
      <c r="AM182" s="30"/>
      <c r="AN182" s="30"/>
      <c r="AO182" s="30"/>
      <c r="AP182" s="45"/>
      <c r="AQ182" s="30"/>
      <c r="AR182" s="46"/>
    </row>
    <row r="183" spans="25:44" x14ac:dyDescent="0.2">
      <c r="Y183" s="30"/>
      <c r="Z183" s="30"/>
      <c r="AA183" s="29"/>
      <c r="AB183" s="30"/>
      <c r="AC183" s="29"/>
      <c r="AD183" s="29"/>
      <c r="AE183" s="29"/>
      <c r="AF183" s="29"/>
      <c r="AG183" s="29"/>
      <c r="AH183" s="30"/>
      <c r="AI183" s="30"/>
      <c r="AJ183" s="30"/>
      <c r="AK183" s="30"/>
      <c r="AL183" s="30"/>
      <c r="AM183" s="30"/>
      <c r="AN183" s="30"/>
      <c r="AO183" s="30"/>
      <c r="AP183" s="45"/>
      <c r="AQ183" s="30"/>
      <c r="AR183" s="46"/>
    </row>
    <row r="184" spans="25:44" x14ac:dyDescent="0.2">
      <c r="Y184" s="30"/>
      <c r="Z184" s="30"/>
      <c r="AA184" s="29"/>
      <c r="AB184" s="30"/>
      <c r="AC184" s="29"/>
      <c r="AD184" s="29"/>
      <c r="AE184" s="29"/>
      <c r="AF184" s="29"/>
      <c r="AG184" s="29"/>
      <c r="AH184" s="30"/>
      <c r="AI184" s="30"/>
      <c r="AJ184" s="30"/>
      <c r="AK184" s="30"/>
      <c r="AL184" s="30"/>
      <c r="AM184" s="30"/>
      <c r="AN184" s="30"/>
      <c r="AO184" s="30"/>
      <c r="AP184" s="45"/>
      <c r="AQ184" s="30"/>
      <c r="AR184" s="46"/>
    </row>
    <row r="185" spans="25:44" x14ac:dyDescent="0.2">
      <c r="Y185" s="30"/>
      <c r="Z185" s="30"/>
      <c r="AA185" s="29"/>
      <c r="AB185" s="30"/>
      <c r="AC185" s="29"/>
      <c r="AD185" s="29"/>
      <c r="AE185" s="29"/>
      <c r="AF185" s="29"/>
      <c r="AG185" s="29"/>
      <c r="AH185" s="30"/>
      <c r="AI185" s="30"/>
      <c r="AJ185" s="30"/>
      <c r="AK185" s="30"/>
      <c r="AL185" s="30"/>
      <c r="AM185" s="30"/>
      <c r="AN185" s="30"/>
      <c r="AO185" s="30"/>
      <c r="AP185" s="45"/>
      <c r="AQ185" s="30"/>
      <c r="AR185" s="46"/>
    </row>
    <row r="186" spans="25:44" x14ac:dyDescent="0.2">
      <c r="Y186" s="30"/>
      <c r="Z186" s="30"/>
      <c r="AA186" s="29"/>
      <c r="AB186" s="30"/>
      <c r="AC186" s="29"/>
      <c r="AD186" s="29"/>
      <c r="AE186" s="29"/>
      <c r="AF186" s="29"/>
      <c r="AG186" s="29"/>
      <c r="AH186" s="30"/>
      <c r="AI186" s="30"/>
      <c r="AJ186" s="30"/>
      <c r="AK186" s="30"/>
      <c r="AL186" s="30"/>
      <c r="AM186" s="30"/>
      <c r="AN186" s="30"/>
      <c r="AO186" s="30"/>
      <c r="AP186" s="45"/>
      <c r="AQ186" s="30"/>
      <c r="AR186" s="46"/>
    </row>
    <row r="187" spans="25:44" x14ac:dyDescent="0.2">
      <c r="Y187" s="30"/>
      <c r="Z187" s="30"/>
      <c r="AA187" s="29"/>
      <c r="AB187" s="30"/>
      <c r="AC187" s="29"/>
      <c r="AD187" s="29"/>
      <c r="AE187" s="29"/>
      <c r="AF187" s="29"/>
      <c r="AG187" s="29"/>
      <c r="AH187" s="30"/>
      <c r="AI187" s="30"/>
      <c r="AJ187" s="30"/>
      <c r="AK187" s="30"/>
      <c r="AL187" s="30"/>
      <c r="AM187" s="30"/>
      <c r="AN187" s="30"/>
      <c r="AO187" s="30"/>
      <c r="AP187" s="45"/>
      <c r="AQ187" s="30"/>
      <c r="AR187" s="46"/>
    </row>
    <row r="188" spans="25:44" x14ac:dyDescent="0.2">
      <c r="Y188" s="30"/>
      <c r="Z188" s="30"/>
      <c r="AA188" s="29"/>
      <c r="AB188" s="30"/>
      <c r="AC188" s="29"/>
      <c r="AD188" s="29"/>
      <c r="AE188" s="29"/>
      <c r="AF188" s="29"/>
      <c r="AG188" s="29"/>
      <c r="AH188" s="30"/>
      <c r="AI188" s="30"/>
      <c r="AJ188" s="30"/>
      <c r="AK188" s="30"/>
      <c r="AL188" s="30"/>
      <c r="AM188" s="30"/>
      <c r="AN188" s="30"/>
      <c r="AO188" s="30"/>
      <c r="AP188" s="45"/>
      <c r="AQ188" s="30"/>
      <c r="AR188" s="46"/>
    </row>
    <row r="189" spans="25:44" x14ac:dyDescent="0.2">
      <c r="Y189" s="30"/>
      <c r="Z189" s="30"/>
      <c r="AA189" s="29"/>
      <c r="AB189" s="30"/>
      <c r="AC189" s="29"/>
      <c r="AD189" s="29"/>
      <c r="AE189" s="29"/>
      <c r="AF189" s="29"/>
      <c r="AG189" s="29"/>
      <c r="AH189" s="30"/>
      <c r="AI189" s="30"/>
      <c r="AJ189" s="30"/>
      <c r="AK189" s="30"/>
      <c r="AL189" s="30"/>
      <c r="AM189" s="30"/>
      <c r="AN189" s="30"/>
      <c r="AO189" s="30"/>
      <c r="AP189" s="45"/>
      <c r="AQ189" s="30"/>
      <c r="AR189" s="46"/>
    </row>
    <row r="190" spans="25:44" x14ac:dyDescent="0.2">
      <c r="Y190" s="30"/>
      <c r="Z190" s="30"/>
      <c r="AA190" s="29"/>
      <c r="AB190" s="30"/>
      <c r="AC190" s="29"/>
      <c r="AD190" s="29"/>
      <c r="AE190" s="29"/>
      <c r="AF190" s="29"/>
      <c r="AG190" s="29"/>
      <c r="AH190" s="30"/>
      <c r="AI190" s="30"/>
      <c r="AJ190" s="30"/>
      <c r="AK190" s="30"/>
      <c r="AL190" s="30"/>
      <c r="AM190" s="30"/>
      <c r="AN190" s="30"/>
      <c r="AO190" s="30"/>
      <c r="AP190" s="45"/>
      <c r="AQ190" s="30"/>
      <c r="AR190" s="46"/>
    </row>
    <row r="191" spans="25:44" x14ac:dyDescent="0.2">
      <c r="Y191" s="30"/>
      <c r="Z191" s="30"/>
      <c r="AA191" s="29"/>
      <c r="AB191" s="30"/>
      <c r="AC191" s="29"/>
      <c r="AD191" s="29"/>
      <c r="AE191" s="29"/>
      <c r="AF191" s="29"/>
      <c r="AG191" s="29"/>
      <c r="AH191" s="30"/>
      <c r="AI191" s="30"/>
      <c r="AJ191" s="30"/>
      <c r="AK191" s="30"/>
      <c r="AL191" s="30"/>
      <c r="AM191" s="30"/>
      <c r="AN191" s="30"/>
      <c r="AO191" s="30"/>
      <c r="AP191" s="45"/>
      <c r="AQ191" s="30"/>
      <c r="AR191" s="46"/>
    </row>
    <row r="192" spans="25:44" x14ac:dyDescent="0.2">
      <c r="Y192" s="30"/>
      <c r="Z192" s="30"/>
      <c r="AA192" s="29"/>
      <c r="AB192" s="30"/>
      <c r="AC192" s="29"/>
      <c r="AD192" s="29"/>
      <c r="AE192" s="29"/>
      <c r="AF192" s="29"/>
      <c r="AG192" s="29"/>
      <c r="AH192" s="30"/>
      <c r="AI192" s="30"/>
      <c r="AJ192" s="30"/>
      <c r="AK192" s="30"/>
      <c r="AL192" s="30"/>
      <c r="AM192" s="30"/>
      <c r="AN192" s="30"/>
      <c r="AO192" s="30"/>
      <c r="AP192" s="45"/>
      <c r="AQ192" s="30"/>
      <c r="AR192" s="46"/>
    </row>
    <row r="193" spans="25:44" x14ac:dyDescent="0.2">
      <c r="Y193" s="30"/>
      <c r="Z193" s="30"/>
      <c r="AA193" s="29"/>
      <c r="AB193" s="30"/>
      <c r="AC193" s="29"/>
      <c r="AD193" s="29"/>
      <c r="AE193" s="29"/>
      <c r="AF193" s="29"/>
      <c r="AG193" s="29"/>
      <c r="AH193" s="30"/>
      <c r="AI193" s="30"/>
      <c r="AJ193" s="30"/>
      <c r="AK193" s="30"/>
      <c r="AL193" s="30"/>
      <c r="AM193" s="30"/>
      <c r="AN193" s="30"/>
      <c r="AO193" s="30"/>
      <c r="AP193" s="45"/>
      <c r="AQ193" s="30"/>
      <c r="AR193" s="46"/>
    </row>
    <row r="194" spans="25:44" x14ac:dyDescent="0.2">
      <c r="Y194" s="30"/>
      <c r="Z194" s="30"/>
      <c r="AA194" s="29"/>
      <c r="AB194" s="30"/>
      <c r="AC194" s="29"/>
      <c r="AD194" s="29"/>
      <c r="AE194" s="29"/>
      <c r="AF194" s="29"/>
      <c r="AG194" s="29"/>
      <c r="AH194" s="30"/>
      <c r="AI194" s="30"/>
      <c r="AJ194" s="30"/>
      <c r="AK194" s="30"/>
      <c r="AL194" s="30"/>
      <c r="AM194" s="30"/>
      <c r="AN194" s="30"/>
      <c r="AO194" s="30"/>
      <c r="AP194" s="45"/>
      <c r="AQ194" s="30"/>
      <c r="AR194" s="46"/>
    </row>
    <row r="195" spans="25:44" x14ac:dyDescent="0.2">
      <c r="Y195" s="30"/>
      <c r="Z195" s="30"/>
      <c r="AA195" s="29"/>
      <c r="AB195" s="30"/>
      <c r="AC195" s="29"/>
      <c r="AD195" s="29"/>
      <c r="AE195" s="29"/>
      <c r="AF195" s="29"/>
      <c r="AG195" s="29"/>
      <c r="AH195" s="30"/>
      <c r="AI195" s="30"/>
      <c r="AJ195" s="30"/>
      <c r="AK195" s="30"/>
      <c r="AL195" s="30"/>
      <c r="AM195" s="30"/>
      <c r="AN195" s="30"/>
      <c r="AO195" s="30"/>
      <c r="AP195" s="45"/>
      <c r="AQ195" s="30"/>
      <c r="AR195" s="46"/>
    </row>
    <row r="196" spans="25:44" x14ac:dyDescent="0.2">
      <c r="Y196" s="30"/>
      <c r="Z196" s="30"/>
      <c r="AA196" s="29"/>
      <c r="AB196" s="30"/>
      <c r="AC196" s="29"/>
      <c r="AD196" s="29"/>
      <c r="AE196" s="29"/>
      <c r="AF196" s="29"/>
      <c r="AG196" s="29"/>
      <c r="AH196" s="30"/>
      <c r="AI196" s="30"/>
      <c r="AJ196" s="30"/>
      <c r="AK196" s="30"/>
      <c r="AL196" s="30"/>
      <c r="AM196" s="30"/>
      <c r="AN196" s="30"/>
      <c r="AO196" s="30"/>
      <c r="AP196" s="45"/>
      <c r="AQ196" s="30"/>
      <c r="AR196" s="46"/>
    </row>
    <row r="197" spans="25:44" x14ac:dyDescent="0.2">
      <c r="Y197" s="30"/>
      <c r="Z197" s="30"/>
      <c r="AA197" s="29"/>
      <c r="AB197" s="30"/>
      <c r="AC197" s="29"/>
      <c r="AD197" s="29"/>
      <c r="AE197" s="29"/>
      <c r="AF197" s="29"/>
      <c r="AG197" s="29"/>
      <c r="AH197" s="30"/>
      <c r="AI197" s="30"/>
      <c r="AJ197" s="30"/>
      <c r="AK197" s="30"/>
      <c r="AL197" s="30"/>
      <c r="AM197" s="30"/>
      <c r="AN197" s="30"/>
      <c r="AO197" s="30"/>
      <c r="AP197" s="45"/>
      <c r="AQ197" s="30"/>
      <c r="AR197" s="46"/>
    </row>
    <row r="198" spans="25:44" x14ac:dyDescent="0.2">
      <c r="Y198" s="30"/>
      <c r="Z198" s="30"/>
      <c r="AA198" s="29"/>
      <c r="AB198" s="30"/>
      <c r="AC198" s="29"/>
      <c r="AD198" s="29"/>
      <c r="AE198" s="29"/>
      <c r="AF198" s="29"/>
      <c r="AG198" s="29"/>
      <c r="AH198" s="30"/>
      <c r="AI198" s="30"/>
      <c r="AJ198" s="30"/>
      <c r="AK198" s="30"/>
      <c r="AL198" s="30"/>
      <c r="AM198" s="30"/>
      <c r="AN198" s="30"/>
      <c r="AO198" s="30"/>
      <c r="AP198" s="45"/>
      <c r="AQ198" s="30"/>
      <c r="AR198" s="46"/>
    </row>
    <row r="199" spans="25:44" x14ac:dyDescent="0.2">
      <c r="Y199" s="30"/>
      <c r="Z199" s="30"/>
      <c r="AA199" s="29"/>
      <c r="AB199" s="30"/>
      <c r="AC199" s="29"/>
      <c r="AD199" s="29"/>
      <c r="AE199" s="29"/>
      <c r="AF199" s="29"/>
      <c r="AG199" s="29"/>
      <c r="AH199" s="30"/>
      <c r="AI199" s="30"/>
      <c r="AJ199" s="30"/>
      <c r="AK199" s="30"/>
      <c r="AL199" s="30"/>
      <c r="AM199" s="30"/>
      <c r="AN199" s="30"/>
      <c r="AO199" s="30"/>
      <c r="AP199" s="45"/>
      <c r="AQ199" s="30"/>
      <c r="AR199" s="46"/>
    </row>
    <row r="200" spans="25:44" x14ac:dyDescent="0.2">
      <c r="Y200" s="30"/>
      <c r="Z200" s="30"/>
      <c r="AA200" s="29"/>
      <c r="AB200" s="30"/>
      <c r="AC200" s="29"/>
      <c r="AD200" s="29"/>
      <c r="AE200" s="29"/>
      <c r="AF200" s="29"/>
      <c r="AG200" s="29"/>
      <c r="AH200" s="30"/>
      <c r="AI200" s="30"/>
      <c r="AJ200" s="30"/>
      <c r="AK200" s="30"/>
      <c r="AL200" s="30"/>
      <c r="AM200" s="30"/>
      <c r="AN200" s="30"/>
      <c r="AO200" s="30"/>
      <c r="AP200" s="45"/>
      <c r="AQ200" s="30"/>
      <c r="AR200" s="46"/>
    </row>
    <row r="201" spans="25:44" x14ac:dyDescent="0.2">
      <c r="Y201" s="30"/>
      <c r="Z201" s="30"/>
      <c r="AA201" s="29"/>
      <c r="AB201" s="30"/>
      <c r="AC201" s="29"/>
      <c r="AD201" s="29"/>
      <c r="AE201" s="29"/>
      <c r="AF201" s="29"/>
      <c r="AG201" s="29"/>
      <c r="AH201" s="30"/>
      <c r="AI201" s="30"/>
      <c r="AJ201" s="30"/>
      <c r="AK201" s="30"/>
      <c r="AL201" s="30"/>
      <c r="AM201" s="30"/>
      <c r="AN201" s="30"/>
      <c r="AO201" s="30"/>
      <c r="AP201" s="45"/>
      <c r="AQ201" s="30"/>
      <c r="AR201" s="46"/>
    </row>
    <row r="202" spans="25:44" x14ac:dyDescent="0.2">
      <c r="Y202" s="30"/>
      <c r="Z202" s="30"/>
      <c r="AA202" s="29"/>
      <c r="AB202" s="30"/>
      <c r="AC202" s="29"/>
      <c r="AD202" s="29"/>
      <c r="AE202" s="29"/>
      <c r="AF202" s="29"/>
      <c r="AG202" s="29"/>
      <c r="AH202" s="30"/>
      <c r="AI202" s="30"/>
      <c r="AJ202" s="30"/>
      <c r="AK202" s="30"/>
      <c r="AL202" s="30"/>
      <c r="AM202" s="30"/>
      <c r="AN202" s="30"/>
      <c r="AO202" s="30"/>
      <c r="AP202" s="45"/>
      <c r="AQ202" s="30"/>
      <c r="AR202" s="46"/>
    </row>
    <row r="203" spans="25:44" x14ac:dyDescent="0.2">
      <c r="Y203" s="30"/>
      <c r="Z203" s="30"/>
      <c r="AA203" s="29"/>
      <c r="AB203" s="30"/>
      <c r="AC203" s="29"/>
      <c r="AD203" s="29"/>
      <c r="AE203" s="29"/>
      <c r="AF203" s="29"/>
      <c r="AG203" s="29"/>
      <c r="AH203" s="30"/>
      <c r="AI203" s="30"/>
      <c r="AJ203" s="30"/>
      <c r="AK203" s="30"/>
      <c r="AL203" s="30"/>
      <c r="AM203" s="30"/>
      <c r="AN203" s="30"/>
      <c r="AO203" s="30"/>
      <c r="AP203" s="45"/>
      <c r="AQ203" s="30"/>
      <c r="AR203" s="46"/>
    </row>
    <row r="204" spans="25:44" x14ac:dyDescent="0.2">
      <c r="Y204" s="30"/>
      <c r="Z204" s="30"/>
      <c r="AA204" s="29"/>
      <c r="AB204" s="30"/>
      <c r="AC204" s="29"/>
      <c r="AD204" s="29"/>
      <c r="AE204" s="29"/>
      <c r="AF204" s="29"/>
      <c r="AG204" s="29"/>
      <c r="AH204" s="30"/>
      <c r="AI204" s="30"/>
      <c r="AJ204" s="30"/>
      <c r="AK204" s="30"/>
      <c r="AL204" s="30"/>
      <c r="AM204" s="30"/>
      <c r="AN204" s="30"/>
      <c r="AO204" s="30"/>
      <c r="AP204" s="45"/>
      <c r="AQ204" s="30"/>
      <c r="AR204" s="46"/>
    </row>
    <row r="205" spans="25:44" x14ac:dyDescent="0.2">
      <c r="Y205" s="30"/>
      <c r="Z205" s="30"/>
      <c r="AA205" s="29"/>
      <c r="AB205" s="30"/>
      <c r="AC205" s="29"/>
      <c r="AD205" s="29"/>
      <c r="AE205" s="29"/>
      <c r="AF205" s="29"/>
      <c r="AG205" s="29"/>
      <c r="AH205" s="30"/>
      <c r="AI205" s="30"/>
      <c r="AJ205" s="30"/>
      <c r="AK205" s="30"/>
      <c r="AL205" s="30"/>
      <c r="AM205" s="30"/>
      <c r="AN205" s="30"/>
      <c r="AO205" s="30"/>
      <c r="AP205" s="45"/>
      <c r="AQ205" s="30"/>
      <c r="AR205" s="46"/>
    </row>
    <row r="206" spans="25:44" x14ac:dyDescent="0.2">
      <c r="Y206" s="30"/>
      <c r="Z206" s="30"/>
      <c r="AA206" s="29"/>
      <c r="AB206" s="30"/>
      <c r="AC206" s="29"/>
      <c r="AD206" s="29"/>
      <c r="AE206" s="29"/>
      <c r="AF206" s="29"/>
      <c r="AG206" s="29"/>
      <c r="AH206" s="30"/>
      <c r="AI206" s="30"/>
      <c r="AJ206" s="30"/>
      <c r="AK206" s="30"/>
      <c r="AL206" s="30"/>
      <c r="AM206" s="30"/>
      <c r="AN206" s="30"/>
      <c r="AO206" s="30"/>
      <c r="AP206" s="45"/>
      <c r="AQ206" s="30"/>
      <c r="AR206" s="46"/>
    </row>
    <row r="207" spans="25:44" x14ac:dyDescent="0.2">
      <c r="Y207" s="30"/>
      <c r="Z207" s="30"/>
      <c r="AA207" s="29"/>
      <c r="AB207" s="30"/>
      <c r="AC207" s="29"/>
      <c r="AD207" s="29"/>
      <c r="AE207" s="29"/>
      <c r="AF207" s="29"/>
      <c r="AG207" s="29"/>
      <c r="AH207" s="30"/>
      <c r="AI207" s="30"/>
      <c r="AJ207" s="30"/>
      <c r="AK207" s="30"/>
      <c r="AL207" s="30"/>
      <c r="AM207" s="30"/>
      <c r="AN207" s="30"/>
      <c r="AO207" s="30"/>
      <c r="AP207" s="45"/>
      <c r="AQ207" s="30"/>
      <c r="AR207" s="46"/>
    </row>
    <row r="208" spans="25:44" x14ac:dyDescent="0.2">
      <c r="Y208" s="30"/>
      <c r="Z208" s="30"/>
      <c r="AA208" s="29"/>
      <c r="AB208" s="30"/>
      <c r="AC208" s="29"/>
      <c r="AD208" s="29"/>
      <c r="AE208" s="29"/>
      <c r="AF208" s="29"/>
      <c r="AG208" s="29"/>
      <c r="AH208" s="30"/>
      <c r="AI208" s="30"/>
      <c r="AJ208" s="30"/>
      <c r="AK208" s="30"/>
      <c r="AL208" s="30"/>
      <c r="AM208" s="30"/>
      <c r="AN208" s="30"/>
      <c r="AO208" s="30"/>
      <c r="AP208" s="45"/>
      <c r="AQ208" s="30"/>
      <c r="AR208" s="46"/>
    </row>
    <row r="209" spans="25:44" x14ac:dyDescent="0.2">
      <c r="Y209" s="30"/>
      <c r="Z209" s="30"/>
      <c r="AA209" s="29"/>
      <c r="AB209" s="30"/>
      <c r="AC209" s="29"/>
      <c r="AD209" s="29"/>
      <c r="AE209" s="29"/>
      <c r="AF209" s="29"/>
      <c r="AG209" s="29"/>
      <c r="AH209" s="30"/>
      <c r="AI209" s="30"/>
      <c r="AJ209" s="30"/>
      <c r="AK209" s="30"/>
      <c r="AL209" s="30"/>
      <c r="AM209" s="30"/>
      <c r="AN209" s="30"/>
      <c r="AO209" s="30"/>
      <c r="AP209" s="45"/>
      <c r="AQ209" s="30"/>
      <c r="AR209" s="46"/>
    </row>
    <row r="210" spans="25:44" x14ac:dyDescent="0.2">
      <c r="Y210" s="30"/>
      <c r="Z210" s="30"/>
      <c r="AA210" s="29"/>
      <c r="AB210" s="30"/>
      <c r="AC210" s="29"/>
      <c r="AD210" s="29"/>
      <c r="AE210" s="29"/>
      <c r="AF210" s="29"/>
      <c r="AG210" s="29"/>
      <c r="AH210" s="30"/>
      <c r="AI210" s="30"/>
      <c r="AJ210" s="30"/>
      <c r="AK210" s="30"/>
      <c r="AL210" s="30"/>
      <c r="AM210" s="30"/>
      <c r="AN210" s="30"/>
      <c r="AO210" s="30"/>
      <c r="AP210" s="45"/>
      <c r="AQ210" s="30"/>
      <c r="AR210" s="46"/>
    </row>
    <row r="211" spans="25:44" x14ac:dyDescent="0.2">
      <c r="Y211" s="30"/>
      <c r="Z211" s="30"/>
      <c r="AA211" s="29"/>
      <c r="AB211" s="30"/>
      <c r="AC211" s="29"/>
      <c r="AD211" s="29"/>
      <c r="AE211" s="29"/>
      <c r="AF211" s="29"/>
      <c r="AG211" s="29"/>
      <c r="AH211" s="30"/>
      <c r="AI211" s="30"/>
      <c r="AJ211" s="30"/>
      <c r="AK211" s="30"/>
      <c r="AL211" s="30"/>
      <c r="AM211" s="30"/>
      <c r="AN211" s="30"/>
      <c r="AO211" s="30"/>
      <c r="AP211" s="45"/>
      <c r="AQ211" s="30"/>
      <c r="AR211" s="46"/>
    </row>
    <row r="212" spans="25:44" x14ac:dyDescent="0.2">
      <c r="Y212" s="30"/>
      <c r="Z212" s="30"/>
      <c r="AA212" s="29"/>
      <c r="AB212" s="30"/>
      <c r="AC212" s="29"/>
      <c r="AD212" s="29"/>
      <c r="AE212" s="29"/>
      <c r="AF212" s="29"/>
      <c r="AG212" s="29"/>
      <c r="AH212" s="30"/>
      <c r="AI212" s="30"/>
      <c r="AJ212" s="30"/>
      <c r="AK212" s="30"/>
      <c r="AL212" s="30"/>
      <c r="AM212" s="30"/>
      <c r="AN212" s="30"/>
      <c r="AO212" s="30"/>
      <c r="AP212" s="45"/>
      <c r="AQ212" s="30"/>
      <c r="AR212" s="46"/>
    </row>
    <row r="213" spans="25:44" x14ac:dyDescent="0.2">
      <c r="Y213" s="30"/>
      <c r="Z213" s="30"/>
      <c r="AA213" s="29"/>
      <c r="AB213" s="30"/>
      <c r="AC213" s="29"/>
      <c r="AD213" s="29"/>
      <c r="AE213" s="29"/>
      <c r="AF213" s="29"/>
      <c r="AG213" s="29"/>
      <c r="AH213" s="30"/>
      <c r="AI213" s="30"/>
      <c r="AJ213" s="30"/>
      <c r="AK213" s="30"/>
      <c r="AL213" s="30"/>
      <c r="AM213" s="30"/>
      <c r="AN213" s="30"/>
      <c r="AO213" s="30"/>
      <c r="AP213" s="45"/>
      <c r="AQ213" s="30"/>
      <c r="AR213" s="46"/>
    </row>
    <row r="214" spans="25:44" x14ac:dyDescent="0.2">
      <c r="Y214" s="30"/>
      <c r="Z214" s="30"/>
      <c r="AA214" s="29"/>
      <c r="AB214" s="30"/>
      <c r="AC214" s="29"/>
      <c r="AD214" s="29"/>
      <c r="AE214" s="29"/>
      <c r="AF214" s="29"/>
      <c r="AG214" s="29"/>
      <c r="AH214" s="30"/>
      <c r="AI214" s="30"/>
      <c r="AJ214" s="30"/>
      <c r="AK214" s="30"/>
      <c r="AL214" s="30"/>
      <c r="AM214" s="30"/>
      <c r="AN214" s="30"/>
      <c r="AO214" s="30"/>
      <c r="AP214" s="45"/>
      <c r="AQ214" s="30"/>
      <c r="AR214" s="46"/>
    </row>
    <row r="215" spans="25:44" x14ac:dyDescent="0.2">
      <c r="Y215" s="30"/>
      <c r="Z215" s="30"/>
      <c r="AA215" s="29"/>
      <c r="AB215" s="30"/>
      <c r="AC215" s="29"/>
      <c r="AD215" s="29"/>
      <c r="AE215" s="29"/>
      <c r="AF215" s="29"/>
      <c r="AG215" s="29"/>
      <c r="AH215" s="30"/>
      <c r="AI215" s="30"/>
      <c r="AJ215" s="30"/>
      <c r="AK215" s="30"/>
      <c r="AL215" s="30"/>
      <c r="AM215" s="30"/>
      <c r="AN215" s="30"/>
      <c r="AO215" s="30"/>
      <c r="AP215" s="45"/>
      <c r="AQ215" s="30"/>
      <c r="AR215" s="46"/>
    </row>
    <row r="216" spans="25:44" x14ac:dyDescent="0.2">
      <c r="Y216" s="30"/>
      <c r="Z216" s="30"/>
      <c r="AA216" s="29"/>
      <c r="AB216" s="30"/>
      <c r="AC216" s="29"/>
      <c r="AD216" s="29"/>
      <c r="AE216" s="29"/>
      <c r="AF216" s="29"/>
      <c r="AG216" s="29"/>
      <c r="AH216" s="30"/>
      <c r="AI216" s="30"/>
      <c r="AJ216" s="30"/>
      <c r="AK216" s="30"/>
      <c r="AL216" s="30"/>
      <c r="AM216" s="30"/>
      <c r="AN216" s="30"/>
      <c r="AO216" s="30"/>
      <c r="AP216" s="45"/>
      <c r="AQ216" s="30"/>
      <c r="AR216" s="46"/>
    </row>
    <row r="217" spans="25:44" x14ac:dyDescent="0.2">
      <c r="Y217" s="30"/>
      <c r="Z217" s="30"/>
      <c r="AA217" s="29"/>
      <c r="AB217" s="30"/>
      <c r="AC217" s="29"/>
      <c r="AD217" s="29"/>
      <c r="AE217" s="29"/>
      <c r="AF217" s="29"/>
      <c r="AG217" s="29"/>
      <c r="AH217" s="30"/>
      <c r="AI217" s="30"/>
      <c r="AJ217" s="30"/>
      <c r="AK217" s="30"/>
      <c r="AL217" s="30"/>
      <c r="AM217" s="30"/>
      <c r="AN217" s="30"/>
      <c r="AO217" s="30"/>
      <c r="AP217" s="45"/>
      <c r="AQ217" s="30"/>
      <c r="AR217" s="46"/>
    </row>
    <row r="218" spans="25:44" x14ac:dyDescent="0.2">
      <c r="Y218" s="30"/>
      <c r="Z218" s="30"/>
      <c r="AA218" s="29"/>
      <c r="AB218" s="30"/>
      <c r="AC218" s="29"/>
      <c r="AD218" s="29"/>
      <c r="AE218" s="29"/>
      <c r="AF218" s="29"/>
      <c r="AG218" s="29"/>
      <c r="AH218" s="30"/>
      <c r="AI218" s="30"/>
      <c r="AJ218" s="30"/>
      <c r="AK218" s="30"/>
      <c r="AL218" s="30"/>
      <c r="AM218" s="30"/>
      <c r="AN218" s="30"/>
      <c r="AO218" s="30"/>
      <c r="AP218" s="45"/>
      <c r="AQ218" s="30"/>
      <c r="AR218" s="46"/>
    </row>
    <row r="219" spans="25:44" x14ac:dyDescent="0.2">
      <c r="Y219" s="30"/>
      <c r="Z219" s="30"/>
      <c r="AA219" s="29"/>
      <c r="AB219" s="30"/>
      <c r="AC219" s="29"/>
      <c r="AD219" s="29"/>
      <c r="AE219" s="29"/>
      <c r="AF219" s="29"/>
      <c r="AG219" s="29"/>
      <c r="AH219" s="30"/>
      <c r="AI219" s="30"/>
      <c r="AJ219" s="30"/>
      <c r="AK219" s="30"/>
      <c r="AL219" s="30"/>
      <c r="AM219" s="30"/>
      <c r="AN219" s="30"/>
      <c r="AO219" s="30"/>
      <c r="AP219" s="45"/>
      <c r="AQ219" s="30"/>
      <c r="AR219" s="46"/>
    </row>
    <row r="220" spans="25:44" x14ac:dyDescent="0.2">
      <c r="Y220" s="30"/>
      <c r="Z220" s="30"/>
      <c r="AA220" s="29"/>
      <c r="AB220" s="30"/>
      <c r="AC220" s="29"/>
      <c r="AD220" s="29"/>
      <c r="AE220" s="29"/>
      <c r="AF220" s="29"/>
      <c r="AG220" s="29"/>
      <c r="AH220" s="30"/>
      <c r="AI220" s="30"/>
      <c r="AJ220" s="30"/>
      <c r="AK220" s="30"/>
      <c r="AL220" s="30"/>
      <c r="AM220" s="30"/>
      <c r="AN220" s="30"/>
      <c r="AO220" s="30"/>
      <c r="AP220" s="45"/>
      <c r="AQ220" s="30"/>
      <c r="AR220" s="46"/>
    </row>
    <row r="221" spans="25:44" x14ac:dyDescent="0.2">
      <c r="Y221" s="30"/>
      <c r="Z221" s="30"/>
      <c r="AA221" s="29"/>
      <c r="AB221" s="30"/>
      <c r="AC221" s="29"/>
      <c r="AD221" s="29"/>
      <c r="AE221" s="29"/>
      <c r="AF221" s="29"/>
      <c r="AG221" s="29"/>
      <c r="AH221" s="30"/>
      <c r="AI221" s="30"/>
      <c r="AJ221" s="30"/>
      <c r="AK221" s="30"/>
      <c r="AL221" s="30"/>
      <c r="AM221" s="30"/>
      <c r="AN221" s="30"/>
      <c r="AO221" s="30"/>
      <c r="AP221" s="45"/>
      <c r="AQ221" s="30"/>
      <c r="AR221" s="46"/>
    </row>
    <row r="222" spans="25:44" x14ac:dyDescent="0.2">
      <c r="Y222" s="30"/>
      <c r="Z222" s="30"/>
      <c r="AA222" s="29"/>
      <c r="AB222" s="30"/>
      <c r="AC222" s="29"/>
      <c r="AD222" s="29"/>
      <c r="AE222" s="29"/>
      <c r="AF222" s="29"/>
      <c r="AG222" s="29"/>
      <c r="AH222" s="30"/>
      <c r="AI222" s="30"/>
      <c r="AJ222" s="30"/>
      <c r="AK222" s="30"/>
      <c r="AL222" s="30"/>
      <c r="AM222" s="30"/>
      <c r="AN222" s="30"/>
      <c r="AO222" s="30"/>
      <c r="AP222" s="45"/>
      <c r="AQ222" s="30"/>
      <c r="AR222" s="46"/>
    </row>
    <row r="223" spans="25:44" x14ac:dyDescent="0.2">
      <c r="Y223" s="30"/>
      <c r="Z223" s="30"/>
      <c r="AA223" s="29"/>
      <c r="AB223" s="30"/>
      <c r="AC223" s="29"/>
      <c r="AD223" s="29"/>
      <c r="AE223" s="29"/>
      <c r="AF223" s="29"/>
      <c r="AG223" s="29"/>
      <c r="AH223" s="30"/>
      <c r="AI223" s="30"/>
      <c r="AJ223" s="30"/>
      <c r="AK223" s="30"/>
      <c r="AL223" s="30"/>
      <c r="AM223" s="30"/>
      <c r="AN223" s="30"/>
      <c r="AO223" s="30"/>
      <c r="AP223" s="45"/>
      <c r="AQ223" s="30"/>
      <c r="AR223" s="46"/>
    </row>
    <row r="224" spans="25:44" x14ac:dyDescent="0.2">
      <c r="Y224" s="30"/>
      <c r="Z224" s="30"/>
      <c r="AA224" s="29"/>
      <c r="AB224" s="30"/>
      <c r="AC224" s="29"/>
      <c r="AD224" s="29"/>
      <c r="AE224" s="29"/>
      <c r="AF224" s="29"/>
      <c r="AG224" s="29"/>
      <c r="AH224" s="30"/>
      <c r="AI224" s="30"/>
      <c r="AJ224" s="30"/>
      <c r="AK224" s="30"/>
      <c r="AL224" s="30"/>
      <c r="AM224" s="30"/>
      <c r="AN224" s="30"/>
      <c r="AO224" s="30"/>
      <c r="AP224" s="45"/>
      <c r="AQ224" s="30"/>
      <c r="AR224" s="46"/>
    </row>
    <row r="225" spans="25:44" x14ac:dyDescent="0.2">
      <c r="Y225" s="30"/>
      <c r="Z225" s="30"/>
      <c r="AA225" s="29"/>
      <c r="AB225" s="30"/>
      <c r="AC225" s="29"/>
      <c r="AD225" s="29"/>
      <c r="AE225" s="29"/>
      <c r="AF225" s="29"/>
      <c r="AG225" s="29"/>
      <c r="AH225" s="30"/>
      <c r="AI225" s="30"/>
      <c r="AJ225" s="30"/>
      <c r="AK225" s="30"/>
      <c r="AL225" s="30"/>
      <c r="AM225" s="30"/>
      <c r="AN225" s="30"/>
      <c r="AO225" s="30"/>
      <c r="AP225" s="45"/>
      <c r="AQ225" s="30"/>
      <c r="AR225" s="46"/>
    </row>
    <row r="226" spans="25:44" x14ac:dyDescent="0.2">
      <c r="Y226" s="30"/>
      <c r="Z226" s="30"/>
      <c r="AA226" s="29"/>
      <c r="AB226" s="30"/>
      <c r="AC226" s="29"/>
      <c r="AD226" s="29"/>
      <c r="AE226" s="29"/>
      <c r="AF226" s="29"/>
      <c r="AG226" s="29"/>
      <c r="AH226" s="30"/>
      <c r="AI226" s="30"/>
      <c r="AJ226" s="30"/>
      <c r="AK226" s="30"/>
      <c r="AL226" s="30"/>
      <c r="AM226" s="30"/>
      <c r="AN226" s="30"/>
      <c r="AO226" s="30"/>
      <c r="AP226" s="45"/>
      <c r="AQ226" s="30"/>
      <c r="AR226" s="46"/>
    </row>
    <row r="227" spans="25:44" x14ac:dyDescent="0.2">
      <c r="Y227" s="30"/>
      <c r="Z227" s="30"/>
      <c r="AA227" s="29"/>
      <c r="AB227" s="30"/>
      <c r="AC227" s="29"/>
      <c r="AD227" s="29"/>
      <c r="AE227" s="29"/>
      <c r="AF227" s="29"/>
      <c r="AG227" s="29"/>
      <c r="AH227" s="30"/>
      <c r="AI227" s="30"/>
      <c r="AJ227" s="30"/>
      <c r="AK227" s="30"/>
      <c r="AL227" s="30"/>
      <c r="AM227" s="30"/>
      <c r="AN227" s="30"/>
      <c r="AO227" s="30"/>
      <c r="AP227" s="45"/>
      <c r="AQ227" s="30"/>
      <c r="AR227" s="46"/>
    </row>
    <row r="228" spans="25:44" x14ac:dyDescent="0.2">
      <c r="Y228" s="30"/>
      <c r="Z228" s="30"/>
      <c r="AA228" s="29"/>
      <c r="AB228" s="30"/>
      <c r="AC228" s="29"/>
      <c r="AD228" s="29"/>
      <c r="AE228" s="29"/>
      <c r="AF228" s="29"/>
      <c r="AG228" s="29"/>
      <c r="AH228" s="30"/>
      <c r="AI228" s="30"/>
      <c r="AJ228" s="30"/>
      <c r="AK228" s="30"/>
      <c r="AL228" s="30"/>
      <c r="AM228" s="30"/>
      <c r="AN228" s="30"/>
      <c r="AO228" s="30"/>
      <c r="AP228" s="45"/>
      <c r="AQ228" s="30"/>
      <c r="AR228" s="46"/>
    </row>
    <row r="229" spans="25:44" x14ac:dyDescent="0.2">
      <c r="Y229" s="30"/>
      <c r="Z229" s="30"/>
      <c r="AA229" s="29"/>
      <c r="AB229" s="30"/>
      <c r="AC229" s="29"/>
      <c r="AD229" s="29"/>
      <c r="AE229" s="29"/>
      <c r="AF229" s="29"/>
      <c r="AG229" s="29"/>
      <c r="AH229" s="30"/>
      <c r="AI229" s="30"/>
      <c r="AJ229" s="30"/>
      <c r="AK229" s="30"/>
      <c r="AL229" s="30"/>
      <c r="AM229" s="30"/>
      <c r="AN229" s="30"/>
      <c r="AO229" s="30"/>
      <c r="AP229" s="45"/>
      <c r="AQ229" s="30"/>
      <c r="AR229" s="46"/>
    </row>
    <row r="230" spans="25:44" x14ac:dyDescent="0.2">
      <c r="Y230" s="30"/>
      <c r="Z230" s="30"/>
      <c r="AA230" s="29"/>
      <c r="AB230" s="30"/>
      <c r="AC230" s="29"/>
      <c r="AD230" s="29"/>
      <c r="AE230" s="29"/>
      <c r="AF230" s="29"/>
      <c r="AG230" s="29"/>
      <c r="AH230" s="30"/>
      <c r="AI230" s="30"/>
      <c r="AJ230" s="30"/>
      <c r="AK230" s="30"/>
      <c r="AL230" s="30"/>
      <c r="AM230" s="30"/>
      <c r="AN230" s="30"/>
      <c r="AO230" s="30"/>
      <c r="AP230" s="45"/>
      <c r="AQ230" s="30"/>
      <c r="AR230" s="46"/>
    </row>
    <row r="231" spans="25:44" x14ac:dyDescent="0.2">
      <c r="Y231" s="30"/>
      <c r="Z231" s="30"/>
      <c r="AA231" s="29"/>
      <c r="AB231" s="30"/>
      <c r="AC231" s="29"/>
      <c r="AD231" s="29"/>
      <c r="AE231" s="29"/>
      <c r="AF231" s="29"/>
      <c r="AG231" s="29"/>
      <c r="AH231" s="30"/>
      <c r="AI231" s="30"/>
      <c r="AJ231" s="30"/>
      <c r="AK231" s="30"/>
      <c r="AL231" s="30"/>
      <c r="AM231" s="30"/>
      <c r="AN231" s="30"/>
      <c r="AO231" s="30"/>
      <c r="AP231" s="45"/>
      <c r="AQ231" s="30"/>
      <c r="AR231" s="46"/>
    </row>
    <row r="232" spans="25:44" x14ac:dyDescent="0.2">
      <c r="Y232" s="30"/>
      <c r="Z232" s="30"/>
      <c r="AA232" s="29"/>
      <c r="AB232" s="30"/>
      <c r="AC232" s="29"/>
      <c r="AD232" s="29"/>
      <c r="AE232" s="29"/>
      <c r="AF232" s="29"/>
      <c r="AG232" s="29"/>
      <c r="AH232" s="30"/>
      <c r="AI232" s="30"/>
      <c r="AJ232" s="30"/>
      <c r="AK232" s="30"/>
      <c r="AL232" s="30"/>
      <c r="AM232" s="30"/>
      <c r="AN232" s="30"/>
      <c r="AO232" s="30"/>
      <c r="AP232" s="45"/>
      <c r="AQ232" s="30"/>
      <c r="AR232" s="46"/>
    </row>
    <row r="233" spans="25:44" x14ac:dyDescent="0.2">
      <c r="Y233" s="30"/>
      <c r="Z233" s="30"/>
      <c r="AA233" s="29"/>
      <c r="AB233" s="30"/>
      <c r="AC233" s="29"/>
      <c r="AD233" s="29"/>
      <c r="AE233" s="29"/>
      <c r="AF233" s="29"/>
      <c r="AG233" s="29"/>
      <c r="AH233" s="30"/>
      <c r="AI233" s="30"/>
      <c r="AJ233" s="30"/>
      <c r="AK233" s="30"/>
      <c r="AL233" s="30"/>
      <c r="AM233" s="30"/>
      <c r="AN233" s="30"/>
      <c r="AO233" s="30"/>
      <c r="AP233" s="45"/>
      <c r="AQ233" s="30"/>
      <c r="AR233" s="46"/>
    </row>
    <row r="234" spans="25:44" x14ac:dyDescent="0.2">
      <c r="Y234" s="30"/>
      <c r="Z234" s="30"/>
      <c r="AA234" s="29"/>
      <c r="AB234" s="30"/>
      <c r="AC234" s="29"/>
      <c r="AD234" s="29"/>
      <c r="AE234" s="29"/>
      <c r="AF234" s="29"/>
      <c r="AG234" s="29"/>
      <c r="AH234" s="30"/>
      <c r="AI234" s="30"/>
      <c r="AJ234" s="30"/>
      <c r="AK234" s="30"/>
      <c r="AL234" s="30"/>
      <c r="AM234" s="30"/>
      <c r="AN234" s="30"/>
      <c r="AO234" s="30"/>
      <c r="AP234" s="45"/>
      <c r="AQ234" s="30"/>
      <c r="AR234" s="46"/>
    </row>
    <row r="235" spans="25:44" x14ac:dyDescent="0.2">
      <c r="Y235" s="30"/>
      <c r="Z235" s="30"/>
      <c r="AA235" s="29"/>
      <c r="AB235" s="30"/>
      <c r="AC235" s="29"/>
      <c r="AD235" s="29"/>
      <c r="AE235" s="29"/>
      <c r="AF235" s="29"/>
      <c r="AG235" s="29"/>
      <c r="AH235" s="30"/>
      <c r="AI235" s="30"/>
      <c r="AJ235" s="30"/>
      <c r="AK235" s="30"/>
      <c r="AL235" s="30"/>
      <c r="AM235" s="30"/>
      <c r="AN235" s="30"/>
      <c r="AO235" s="30"/>
      <c r="AP235" s="45"/>
      <c r="AQ235" s="30"/>
      <c r="AR235" s="46"/>
    </row>
    <row r="236" spans="25:44" x14ac:dyDescent="0.2">
      <c r="Y236" s="30"/>
      <c r="Z236" s="30"/>
      <c r="AA236" s="29"/>
      <c r="AB236" s="30"/>
      <c r="AC236" s="29"/>
      <c r="AD236" s="29"/>
      <c r="AE236" s="29"/>
      <c r="AF236" s="29"/>
      <c r="AG236" s="29"/>
      <c r="AH236" s="30"/>
      <c r="AI236" s="30"/>
      <c r="AJ236" s="30"/>
      <c r="AK236" s="30"/>
      <c r="AL236" s="30"/>
      <c r="AM236" s="30"/>
      <c r="AN236" s="30"/>
      <c r="AO236" s="30"/>
      <c r="AP236" s="45"/>
      <c r="AQ236" s="30"/>
      <c r="AR236" s="46"/>
    </row>
    <row r="237" spans="25:44" x14ac:dyDescent="0.2">
      <c r="Y237" s="30"/>
      <c r="Z237" s="30"/>
      <c r="AA237" s="29"/>
      <c r="AB237" s="30"/>
      <c r="AC237" s="29"/>
      <c r="AD237" s="29"/>
      <c r="AE237" s="29"/>
      <c r="AF237" s="29"/>
      <c r="AG237" s="29"/>
      <c r="AH237" s="30"/>
      <c r="AI237" s="30"/>
      <c r="AJ237" s="30"/>
      <c r="AK237" s="30"/>
      <c r="AL237" s="30"/>
      <c r="AM237" s="30"/>
      <c r="AN237" s="30"/>
      <c r="AO237" s="30"/>
      <c r="AP237" s="45"/>
      <c r="AQ237" s="30"/>
      <c r="AR237" s="46"/>
    </row>
    <row r="238" spans="25:44" x14ac:dyDescent="0.2">
      <c r="Y238" s="30"/>
      <c r="Z238" s="30"/>
      <c r="AA238" s="29"/>
      <c r="AB238" s="30"/>
      <c r="AC238" s="29"/>
      <c r="AD238" s="29"/>
      <c r="AE238" s="29"/>
      <c r="AF238" s="29"/>
      <c r="AG238" s="29"/>
      <c r="AH238" s="30"/>
      <c r="AI238" s="30"/>
      <c r="AJ238" s="30"/>
      <c r="AK238" s="30"/>
      <c r="AL238" s="30"/>
      <c r="AM238" s="30"/>
      <c r="AN238" s="30"/>
      <c r="AO238" s="30"/>
      <c r="AP238" s="45"/>
      <c r="AQ238" s="30"/>
      <c r="AR238" s="46"/>
    </row>
    <row r="239" spans="25:44" x14ac:dyDescent="0.2">
      <c r="Y239" s="30"/>
      <c r="Z239" s="30"/>
      <c r="AA239" s="29"/>
      <c r="AB239" s="30"/>
      <c r="AC239" s="29"/>
      <c r="AD239" s="29"/>
      <c r="AE239" s="29"/>
      <c r="AF239" s="29"/>
      <c r="AG239" s="29"/>
      <c r="AH239" s="30"/>
      <c r="AI239" s="30"/>
      <c r="AJ239" s="30"/>
      <c r="AK239" s="30"/>
      <c r="AL239" s="30"/>
      <c r="AM239" s="30"/>
      <c r="AN239" s="30"/>
      <c r="AO239" s="30"/>
      <c r="AP239" s="45"/>
      <c r="AQ239" s="30"/>
      <c r="AR239" s="46"/>
    </row>
    <row r="240" spans="25:44" x14ac:dyDescent="0.2">
      <c r="Y240" s="30"/>
      <c r="Z240" s="30"/>
      <c r="AA240" s="29"/>
      <c r="AB240" s="30"/>
      <c r="AC240" s="29"/>
      <c r="AD240" s="29"/>
      <c r="AE240" s="29"/>
      <c r="AF240" s="29"/>
      <c r="AG240" s="29"/>
      <c r="AH240" s="30"/>
      <c r="AI240" s="30"/>
      <c r="AJ240" s="30"/>
      <c r="AK240" s="30"/>
      <c r="AL240" s="30"/>
      <c r="AM240" s="30"/>
      <c r="AN240" s="30"/>
      <c r="AO240" s="30"/>
      <c r="AP240" s="45"/>
      <c r="AQ240" s="30"/>
      <c r="AR240" s="46"/>
    </row>
    <row r="241" spans="25:44" x14ac:dyDescent="0.2">
      <c r="Y241" s="30"/>
      <c r="Z241" s="30"/>
      <c r="AA241" s="29"/>
      <c r="AB241" s="30"/>
      <c r="AC241" s="29"/>
      <c r="AD241" s="29"/>
      <c r="AE241" s="29"/>
      <c r="AF241" s="29"/>
      <c r="AG241" s="29"/>
      <c r="AH241" s="30"/>
      <c r="AI241" s="30"/>
      <c r="AJ241" s="30"/>
      <c r="AK241" s="30"/>
      <c r="AL241" s="30"/>
      <c r="AM241" s="30"/>
      <c r="AN241" s="30"/>
      <c r="AO241" s="30"/>
      <c r="AP241" s="45"/>
      <c r="AQ241" s="30"/>
      <c r="AR241" s="46"/>
    </row>
    <row r="242" spans="25:44" x14ac:dyDescent="0.2">
      <c r="Y242" s="30"/>
      <c r="Z242" s="30"/>
      <c r="AA242" s="29"/>
      <c r="AB242" s="30"/>
      <c r="AC242" s="29"/>
      <c r="AD242" s="29"/>
      <c r="AE242" s="29"/>
      <c r="AF242" s="29"/>
      <c r="AG242" s="29"/>
      <c r="AH242" s="30"/>
      <c r="AI242" s="30"/>
      <c r="AJ242" s="30"/>
      <c r="AK242" s="30"/>
      <c r="AL242" s="30"/>
      <c r="AM242" s="30"/>
      <c r="AN242" s="30"/>
      <c r="AO242" s="30"/>
      <c r="AP242" s="45"/>
      <c r="AQ242" s="30"/>
      <c r="AR242" s="46"/>
    </row>
    <row r="243" spans="25:44" x14ac:dyDescent="0.2">
      <c r="Y243" s="30"/>
      <c r="Z243" s="30"/>
      <c r="AA243" s="29"/>
      <c r="AB243" s="30"/>
      <c r="AC243" s="29"/>
      <c r="AD243" s="29"/>
      <c r="AE243" s="29"/>
      <c r="AF243" s="29"/>
      <c r="AG243" s="29"/>
      <c r="AH243" s="30"/>
      <c r="AI243" s="30"/>
      <c r="AJ243" s="30"/>
      <c r="AK243" s="30"/>
      <c r="AL243" s="30"/>
      <c r="AM243" s="30"/>
      <c r="AN243" s="30"/>
      <c r="AO243" s="30"/>
      <c r="AP243" s="45"/>
      <c r="AQ243" s="30"/>
      <c r="AR243" s="46"/>
    </row>
    <row r="244" spans="25:44" x14ac:dyDescent="0.2">
      <c r="Y244" s="30"/>
      <c r="Z244" s="30"/>
      <c r="AA244" s="29"/>
      <c r="AB244" s="30"/>
      <c r="AC244" s="29"/>
      <c r="AD244" s="29"/>
      <c r="AE244" s="29"/>
      <c r="AF244" s="29"/>
      <c r="AG244" s="29"/>
      <c r="AH244" s="30"/>
      <c r="AI244" s="30"/>
      <c r="AJ244" s="30"/>
      <c r="AK244" s="30"/>
      <c r="AL244" s="30"/>
      <c r="AM244" s="30"/>
      <c r="AN244" s="30"/>
      <c r="AO244" s="30"/>
      <c r="AP244" s="45"/>
      <c r="AQ244" s="30"/>
      <c r="AR244" s="46"/>
    </row>
    <row r="245" spans="25:44" x14ac:dyDescent="0.2">
      <c r="Y245" s="30"/>
      <c r="Z245" s="30"/>
      <c r="AA245" s="29"/>
      <c r="AB245" s="30"/>
      <c r="AC245" s="29"/>
      <c r="AD245" s="29"/>
      <c r="AE245" s="29"/>
      <c r="AF245" s="29"/>
      <c r="AG245" s="29"/>
      <c r="AH245" s="30"/>
      <c r="AI245" s="30"/>
      <c r="AJ245" s="30"/>
      <c r="AK245" s="30"/>
      <c r="AL245" s="30"/>
      <c r="AM245" s="30"/>
      <c r="AN245" s="30"/>
      <c r="AO245" s="30"/>
      <c r="AP245" s="45"/>
      <c r="AQ245" s="30"/>
      <c r="AR245" s="46"/>
    </row>
    <row r="246" spans="25:44" x14ac:dyDescent="0.2">
      <c r="Y246" s="30"/>
      <c r="Z246" s="30"/>
      <c r="AA246" s="29"/>
      <c r="AB246" s="30"/>
      <c r="AC246" s="29"/>
      <c r="AD246" s="29"/>
      <c r="AE246" s="29"/>
      <c r="AF246" s="29"/>
      <c r="AG246" s="29"/>
      <c r="AH246" s="30"/>
      <c r="AI246" s="30"/>
      <c r="AJ246" s="30"/>
      <c r="AK246" s="30"/>
      <c r="AL246" s="30"/>
      <c r="AM246" s="30"/>
      <c r="AN246" s="30"/>
      <c r="AO246" s="30"/>
      <c r="AP246" s="45"/>
      <c r="AQ246" s="30"/>
      <c r="AR246" s="46"/>
    </row>
    <row r="247" spans="25:44" x14ac:dyDescent="0.2">
      <c r="Y247" s="30"/>
      <c r="Z247" s="30"/>
      <c r="AA247" s="29"/>
      <c r="AB247" s="30"/>
      <c r="AC247" s="29"/>
      <c r="AD247" s="29"/>
      <c r="AE247" s="29"/>
      <c r="AF247" s="29"/>
      <c r="AG247" s="29"/>
      <c r="AH247" s="30"/>
      <c r="AI247" s="30"/>
      <c r="AJ247" s="30"/>
      <c r="AK247" s="30"/>
      <c r="AL247" s="30"/>
      <c r="AM247" s="30"/>
      <c r="AN247" s="30"/>
      <c r="AO247" s="30"/>
      <c r="AP247" s="45"/>
      <c r="AQ247" s="30"/>
      <c r="AR247" s="46"/>
    </row>
    <row r="248" spans="25:44" x14ac:dyDescent="0.2">
      <c r="Y248" s="30"/>
      <c r="Z248" s="30"/>
      <c r="AA248" s="29"/>
      <c r="AB248" s="30"/>
      <c r="AC248" s="29"/>
      <c r="AD248" s="29"/>
      <c r="AE248" s="29"/>
      <c r="AF248" s="29"/>
      <c r="AG248" s="29"/>
      <c r="AH248" s="30"/>
      <c r="AI248" s="30"/>
      <c r="AJ248" s="30"/>
      <c r="AK248" s="30"/>
      <c r="AL248" s="30"/>
      <c r="AM248" s="30"/>
      <c r="AN248" s="30"/>
      <c r="AO248" s="30"/>
      <c r="AP248" s="45"/>
      <c r="AQ248" s="30"/>
      <c r="AR248" s="46"/>
    </row>
    <row r="249" spans="25:44" x14ac:dyDescent="0.2">
      <c r="Y249" s="30"/>
      <c r="Z249" s="30"/>
      <c r="AA249" s="29"/>
      <c r="AB249" s="30"/>
      <c r="AC249" s="29"/>
      <c r="AD249" s="29"/>
      <c r="AE249" s="29"/>
      <c r="AF249" s="29"/>
      <c r="AG249" s="29"/>
      <c r="AH249" s="30"/>
      <c r="AI249" s="30"/>
      <c r="AJ249" s="30"/>
      <c r="AK249" s="30"/>
      <c r="AL249" s="30"/>
      <c r="AM249" s="30"/>
      <c r="AN249" s="30"/>
      <c r="AO249" s="30"/>
      <c r="AP249" s="45"/>
      <c r="AQ249" s="30"/>
      <c r="AR249" s="46"/>
    </row>
    <row r="250" spans="25:44" x14ac:dyDescent="0.2">
      <c r="Y250" s="30"/>
      <c r="Z250" s="30"/>
      <c r="AA250" s="29"/>
      <c r="AB250" s="30"/>
      <c r="AC250" s="29"/>
      <c r="AD250" s="29"/>
      <c r="AE250" s="29"/>
      <c r="AF250" s="29"/>
      <c r="AG250" s="29"/>
      <c r="AH250" s="30"/>
      <c r="AI250" s="30"/>
      <c r="AJ250" s="30"/>
      <c r="AK250" s="30"/>
      <c r="AL250" s="30"/>
      <c r="AM250" s="30"/>
      <c r="AN250" s="30"/>
      <c r="AO250" s="30"/>
      <c r="AP250" s="45"/>
      <c r="AQ250" s="30"/>
      <c r="AR250" s="46"/>
    </row>
    <row r="251" spans="25:44" x14ac:dyDescent="0.2">
      <c r="Y251" s="30"/>
      <c r="Z251" s="30"/>
      <c r="AA251" s="29"/>
      <c r="AB251" s="30"/>
      <c r="AC251" s="29"/>
      <c r="AD251" s="29"/>
      <c r="AE251" s="29"/>
      <c r="AF251" s="29"/>
      <c r="AG251" s="29"/>
      <c r="AH251" s="30"/>
      <c r="AI251" s="30"/>
      <c r="AJ251" s="30"/>
      <c r="AK251" s="30"/>
      <c r="AL251" s="30"/>
      <c r="AM251" s="30"/>
      <c r="AN251" s="30"/>
      <c r="AO251" s="30"/>
      <c r="AP251" s="45"/>
      <c r="AQ251" s="30"/>
      <c r="AR251" s="46"/>
    </row>
    <row r="252" spans="25:44" x14ac:dyDescent="0.2">
      <c r="Y252" s="30"/>
      <c r="Z252" s="30"/>
      <c r="AA252" s="29"/>
      <c r="AB252" s="30"/>
      <c r="AC252" s="29"/>
      <c r="AD252" s="29"/>
      <c r="AE252" s="29"/>
      <c r="AF252" s="29"/>
      <c r="AG252" s="29"/>
      <c r="AH252" s="30"/>
      <c r="AI252" s="30"/>
      <c r="AJ252" s="30"/>
      <c r="AK252" s="30"/>
      <c r="AL252" s="30"/>
      <c r="AM252" s="30"/>
      <c r="AN252" s="30"/>
      <c r="AO252" s="30"/>
      <c r="AP252" s="45"/>
      <c r="AQ252" s="30"/>
      <c r="AR252" s="46"/>
    </row>
    <row r="253" spans="25:44" x14ac:dyDescent="0.2">
      <c r="Y253" s="30"/>
      <c r="Z253" s="30"/>
      <c r="AA253" s="29"/>
      <c r="AB253" s="30"/>
      <c r="AC253" s="29"/>
      <c r="AD253" s="29"/>
      <c r="AE253" s="29"/>
      <c r="AF253" s="29"/>
      <c r="AG253" s="29"/>
      <c r="AH253" s="30"/>
      <c r="AI253" s="30"/>
      <c r="AJ253" s="30"/>
      <c r="AK253" s="30"/>
      <c r="AL253" s="30"/>
      <c r="AM253" s="30"/>
      <c r="AN253" s="30"/>
      <c r="AO253" s="30"/>
      <c r="AP253" s="45"/>
      <c r="AQ253" s="30"/>
      <c r="AR253" s="46"/>
    </row>
    <row r="254" spans="25:44" x14ac:dyDescent="0.2">
      <c r="Y254" s="30"/>
      <c r="Z254" s="30"/>
      <c r="AA254" s="29"/>
      <c r="AB254" s="30"/>
      <c r="AC254" s="29"/>
      <c r="AD254" s="29"/>
      <c r="AE254" s="29"/>
      <c r="AF254" s="29"/>
      <c r="AG254" s="29"/>
      <c r="AH254" s="30"/>
      <c r="AI254" s="30"/>
      <c r="AJ254" s="30"/>
      <c r="AK254" s="30"/>
      <c r="AL254" s="30"/>
      <c r="AM254" s="30"/>
      <c r="AN254" s="30"/>
      <c r="AO254" s="30"/>
      <c r="AP254" s="45"/>
      <c r="AQ254" s="30"/>
      <c r="AR254" s="46"/>
    </row>
    <row r="255" spans="25:44" x14ac:dyDescent="0.2">
      <c r="Y255" s="30"/>
      <c r="Z255" s="30"/>
      <c r="AA255" s="29"/>
      <c r="AB255" s="30"/>
      <c r="AC255" s="29"/>
      <c r="AD255" s="29"/>
      <c r="AE255" s="29"/>
      <c r="AF255" s="29"/>
      <c r="AG255" s="29"/>
      <c r="AH255" s="30"/>
      <c r="AI255" s="30"/>
      <c r="AJ255" s="30"/>
      <c r="AK255" s="30"/>
      <c r="AL255" s="30"/>
      <c r="AM255" s="30"/>
      <c r="AN255" s="30"/>
      <c r="AO255" s="30"/>
      <c r="AP255" s="45"/>
      <c r="AQ255" s="30"/>
      <c r="AR255" s="46"/>
    </row>
    <row r="256" spans="25:44" x14ac:dyDescent="0.2">
      <c r="Y256" s="30"/>
      <c r="Z256" s="30"/>
      <c r="AA256" s="29"/>
      <c r="AB256" s="30"/>
      <c r="AC256" s="29"/>
      <c r="AD256" s="29"/>
      <c r="AE256" s="29"/>
      <c r="AF256" s="29"/>
      <c r="AG256" s="29"/>
      <c r="AH256" s="30"/>
      <c r="AI256" s="30"/>
      <c r="AJ256" s="30"/>
      <c r="AK256" s="30"/>
      <c r="AL256" s="30"/>
      <c r="AM256" s="30"/>
      <c r="AN256" s="30"/>
      <c r="AO256" s="30"/>
      <c r="AP256" s="45"/>
      <c r="AQ256" s="30"/>
      <c r="AR256" s="46"/>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row r="427" spans="25:44" x14ac:dyDescent="0.2">
      <c r="Y427" s="30"/>
      <c r="Z427" s="30"/>
      <c r="AA427" s="29"/>
      <c r="AB427" s="30"/>
      <c r="AC427" s="29"/>
      <c r="AD427" s="29"/>
      <c r="AE427" s="29"/>
      <c r="AF427" s="29"/>
      <c r="AG427" s="29"/>
      <c r="AH427" s="30"/>
      <c r="AI427" s="30"/>
      <c r="AJ427" s="30"/>
      <c r="AK427" s="30"/>
      <c r="AL427" s="30"/>
      <c r="AM427" s="30"/>
      <c r="AN427" s="30"/>
      <c r="AO427" s="30"/>
      <c r="AP427" s="45"/>
      <c r="AQ427" s="30"/>
      <c r="AR427" s="46"/>
    </row>
    <row r="428" spans="25:44" x14ac:dyDescent="0.2">
      <c r="Y428" s="30"/>
      <c r="Z428" s="30"/>
      <c r="AA428" s="29"/>
      <c r="AB428" s="30"/>
      <c r="AC428" s="29"/>
      <c r="AD428" s="29"/>
      <c r="AE428" s="29"/>
      <c r="AF428" s="29"/>
      <c r="AG428" s="29"/>
      <c r="AH428" s="30"/>
      <c r="AI428" s="30"/>
      <c r="AJ428" s="30"/>
      <c r="AK428" s="30"/>
      <c r="AL428" s="30"/>
      <c r="AM428" s="30"/>
      <c r="AN428" s="30"/>
      <c r="AO428" s="30"/>
      <c r="AP428" s="45"/>
      <c r="AQ428" s="30"/>
      <c r="AR428" s="46"/>
    </row>
    <row r="429" spans="25:44" x14ac:dyDescent="0.2">
      <c r="Y429" s="30"/>
      <c r="Z429" s="30"/>
      <c r="AA429" s="29"/>
      <c r="AB429" s="30"/>
      <c r="AC429" s="29"/>
      <c r="AD429" s="29"/>
      <c r="AE429" s="29"/>
      <c r="AF429" s="29"/>
      <c r="AG429" s="29"/>
      <c r="AH429" s="30"/>
      <c r="AI429" s="30"/>
      <c r="AJ429" s="30"/>
      <c r="AK429" s="30"/>
      <c r="AL429" s="30"/>
      <c r="AM429" s="30"/>
      <c r="AN429" s="30"/>
      <c r="AO429" s="30"/>
      <c r="AP429" s="45"/>
      <c r="AQ429" s="30"/>
      <c r="AR429" s="46"/>
    </row>
    <row r="430" spans="25:44" x14ac:dyDescent="0.2">
      <c r="Y430" s="30"/>
      <c r="Z430" s="30"/>
      <c r="AA430" s="29"/>
      <c r="AB430" s="30"/>
      <c r="AC430" s="29"/>
      <c r="AD430" s="29"/>
      <c r="AE430" s="29"/>
      <c r="AF430" s="29"/>
      <c r="AG430" s="29"/>
      <c r="AH430" s="30"/>
      <c r="AI430" s="30"/>
      <c r="AJ430" s="30"/>
      <c r="AK430" s="30"/>
      <c r="AL430" s="30"/>
      <c r="AM430" s="30"/>
      <c r="AN430" s="30"/>
      <c r="AO430" s="30"/>
      <c r="AP430" s="45"/>
      <c r="AQ430" s="30"/>
      <c r="AR430" s="46"/>
    </row>
    <row r="431" spans="25:44" x14ac:dyDescent="0.2">
      <c r="Y431" s="30"/>
      <c r="Z431" s="30"/>
      <c r="AA431" s="29"/>
      <c r="AB431" s="30"/>
      <c r="AC431" s="29"/>
      <c r="AD431" s="29"/>
      <c r="AE431" s="29"/>
      <c r="AF431" s="29"/>
      <c r="AG431" s="29"/>
      <c r="AH431" s="30"/>
      <c r="AI431" s="30"/>
      <c r="AJ431" s="30"/>
      <c r="AK431" s="30"/>
      <c r="AL431" s="30"/>
      <c r="AM431" s="30"/>
      <c r="AN431" s="30"/>
      <c r="AO431" s="30"/>
      <c r="AP431" s="45"/>
      <c r="AQ431" s="30"/>
      <c r="AR431" s="46"/>
    </row>
    <row r="432" spans="25:44" x14ac:dyDescent="0.2">
      <c r="Y432" s="30"/>
      <c r="Z432" s="30"/>
      <c r="AA432" s="29"/>
      <c r="AB432" s="30"/>
      <c r="AC432" s="29"/>
      <c r="AD432" s="29"/>
      <c r="AE432" s="29"/>
      <c r="AF432" s="29"/>
      <c r="AG432" s="29"/>
      <c r="AH432" s="30"/>
      <c r="AI432" s="30"/>
      <c r="AJ432" s="30"/>
      <c r="AK432" s="30"/>
      <c r="AL432" s="30"/>
      <c r="AM432" s="30"/>
      <c r="AN432" s="30"/>
      <c r="AO432" s="30"/>
      <c r="AP432" s="45"/>
      <c r="AQ432" s="30"/>
      <c r="AR432" s="46"/>
    </row>
    <row r="433" spans="25:44" x14ac:dyDescent="0.2">
      <c r="Y433" s="30"/>
      <c r="Z433" s="30"/>
      <c r="AA433" s="29"/>
      <c r="AB433" s="30"/>
      <c r="AC433" s="29"/>
      <c r="AD433" s="29"/>
      <c r="AE433" s="29"/>
      <c r="AF433" s="29"/>
      <c r="AG433" s="29"/>
      <c r="AH433" s="30"/>
      <c r="AI433" s="30"/>
      <c r="AJ433" s="30"/>
      <c r="AK433" s="30"/>
      <c r="AL433" s="30"/>
      <c r="AM433" s="30"/>
      <c r="AN433" s="30"/>
      <c r="AO433" s="30"/>
      <c r="AP433" s="45"/>
      <c r="AQ433" s="30"/>
      <c r="AR433" s="46"/>
    </row>
    <row r="434" spans="25:44" x14ac:dyDescent="0.2">
      <c r="Y434" s="30"/>
      <c r="Z434" s="30"/>
      <c r="AA434" s="29"/>
      <c r="AB434" s="30"/>
      <c r="AC434" s="29"/>
      <c r="AD434" s="29"/>
      <c r="AE434" s="29"/>
      <c r="AF434" s="29"/>
      <c r="AG434" s="29"/>
      <c r="AH434" s="30"/>
      <c r="AI434" s="30"/>
      <c r="AJ434" s="30"/>
      <c r="AK434" s="30"/>
      <c r="AL434" s="30"/>
      <c r="AM434" s="30"/>
      <c r="AN434" s="30"/>
      <c r="AO434" s="30"/>
      <c r="AP434" s="45"/>
      <c r="AQ434" s="30"/>
      <c r="AR434" s="46"/>
    </row>
    <row r="435" spans="25:44" x14ac:dyDescent="0.2">
      <c r="Y435" s="30"/>
      <c r="Z435" s="30"/>
      <c r="AA435" s="29"/>
      <c r="AB435" s="30"/>
      <c r="AC435" s="29"/>
      <c r="AD435" s="29"/>
      <c r="AE435" s="29"/>
      <c r="AF435" s="29"/>
      <c r="AG435" s="29"/>
      <c r="AH435" s="30"/>
      <c r="AI435" s="30"/>
      <c r="AJ435" s="30"/>
      <c r="AK435" s="30"/>
      <c r="AL435" s="30"/>
      <c r="AM435" s="30"/>
      <c r="AN435" s="30"/>
      <c r="AO435" s="30"/>
      <c r="AP435" s="45"/>
      <c r="AQ435" s="30"/>
      <c r="AR435" s="46"/>
    </row>
    <row r="436" spans="25:44" x14ac:dyDescent="0.2">
      <c r="Y436" s="30"/>
      <c r="Z436" s="30"/>
      <c r="AA436" s="29"/>
      <c r="AB436" s="30"/>
      <c r="AC436" s="29"/>
      <c r="AD436" s="29"/>
      <c r="AE436" s="29"/>
      <c r="AF436" s="29"/>
      <c r="AG436" s="29"/>
      <c r="AH436" s="30"/>
      <c r="AI436" s="30"/>
      <c r="AJ436" s="30"/>
      <c r="AK436" s="30"/>
      <c r="AL436" s="30"/>
      <c r="AM436" s="30"/>
      <c r="AN436" s="30"/>
      <c r="AO436" s="30"/>
      <c r="AP436" s="45"/>
      <c r="AQ436" s="30"/>
      <c r="AR436" s="46"/>
    </row>
    <row r="437" spans="25:44" x14ac:dyDescent="0.2">
      <c r="Y437" s="30"/>
      <c r="Z437" s="30"/>
      <c r="AA437" s="29"/>
      <c r="AB437" s="30"/>
      <c r="AC437" s="29"/>
      <c r="AD437" s="29"/>
      <c r="AE437" s="29"/>
      <c r="AF437" s="29"/>
      <c r="AG437" s="29"/>
      <c r="AH437" s="30"/>
      <c r="AI437" s="30"/>
      <c r="AJ437" s="30"/>
      <c r="AK437" s="30"/>
      <c r="AL437" s="30"/>
      <c r="AM437" s="30"/>
      <c r="AN437" s="30"/>
      <c r="AO437" s="30"/>
      <c r="AP437" s="45"/>
      <c r="AQ437" s="30"/>
      <c r="AR437" s="46"/>
    </row>
    <row r="438" spans="25:44" x14ac:dyDescent="0.2">
      <c r="Y438" s="30"/>
      <c r="Z438" s="30"/>
      <c r="AA438" s="29"/>
      <c r="AB438" s="30"/>
      <c r="AC438" s="29"/>
      <c r="AD438" s="29"/>
      <c r="AE438" s="29"/>
      <c r="AF438" s="29"/>
      <c r="AG438" s="29"/>
      <c r="AH438" s="30"/>
      <c r="AI438" s="30"/>
      <c r="AJ438" s="30"/>
      <c r="AK438" s="30"/>
      <c r="AL438" s="30"/>
      <c r="AM438" s="30"/>
      <c r="AN438" s="30"/>
      <c r="AO438" s="30"/>
      <c r="AP438" s="45"/>
      <c r="AQ438" s="30"/>
      <c r="AR438" s="46"/>
    </row>
    <row r="439" spans="25:44" x14ac:dyDescent="0.2">
      <c r="Y439" s="30"/>
      <c r="Z439" s="30"/>
      <c r="AA439" s="29"/>
      <c r="AB439" s="30"/>
      <c r="AC439" s="29"/>
      <c r="AD439" s="29"/>
      <c r="AE439" s="29"/>
      <c r="AF439" s="29"/>
      <c r="AG439" s="29"/>
      <c r="AH439" s="30"/>
      <c r="AI439" s="30"/>
      <c r="AJ439" s="30"/>
      <c r="AK439" s="30"/>
      <c r="AL439" s="30"/>
      <c r="AM439" s="30"/>
      <c r="AN439" s="30"/>
      <c r="AO439" s="30"/>
      <c r="AP439" s="45"/>
      <c r="AQ439" s="30"/>
      <c r="AR439" s="46"/>
    </row>
    <row r="440" spans="25:44" x14ac:dyDescent="0.2">
      <c r="Y440" s="30"/>
      <c r="Z440" s="30"/>
      <c r="AA440" s="29"/>
      <c r="AB440" s="30"/>
      <c r="AC440" s="29"/>
      <c r="AD440" s="29"/>
      <c r="AE440" s="29"/>
      <c r="AF440" s="29"/>
      <c r="AG440" s="29"/>
      <c r="AH440" s="30"/>
      <c r="AI440" s="30"/>
      <c r="AJ440" s="30"/>
      <c r="AK440" s="30"/>
      <c r="AL440" s="30"/>
      <c r="AM440" s="30"/>
      <c r="AN440" s="30"/>
      <c r="AO440" s="30"/>
      <c r="AP440" s="45"/>
      <c r="AQ440" s="30"/>
      <c r="AR440" s="46"/>
    </row>
    <row r="441" spans="25:44" x14ac:dyDescent="0.2">
      <c r="Y441" s="30"/>
      <c r="Z441" s="30"/>
      <c r="AA441" s="29"/>
      <c r="AB441" s="30"/>
      <c r="AC441" s="29"/>
      <c r="AD441" s="29"/>
      <c r="AE441" s="29"/>
      <c r="AF441" s="29"/>
      <c r="AG441" s="29"/>
      <c r="AH441" s="30"/>
      <c r="AI441" s="30"/>
      <c r="AJ441" s="30"/>
      <c r="AK441" s="30"/>
      <c r="AL441" s="30"/>
      <c r="AM441" s="30"/>
      <c r="AN441" s="30"/>
      <c r="AO441" s="30"/>
      <c r="AP441" s="45"/>
      <c r="AQ441" s="30"/>
      <c r="AR441" s="46"/>
    </row>
    <row r="442" spans="25:44" x14ac:dyDescent="0.2">
      <c r="Y442" s="30"/>
      <c r="Z442" s="30"/>
      <c r="AA442" s="29"/>
      <c r="AB442" s="30"/>
      <c r="AC442" s="29"/>
      <c r="AD442" s="29"/>
      <c r="AE442" s="29"/>
      <c r="AF442" s="29"/>
      <c r="AG442" s="29"/>
      <c r="AH442" s="30"/>
      <c r="AI442" s="30"/>
      <c r="AJ442" s="30"/>
      <c r="AK442" s="30"/>
      <c r="AL442" s="30"/>
      <c r="AM442" s="30"/>
      <c r="AN442" s="30"/>
      <c r="AO442" s="30"/>
      <c r="AP442" s="45"/>
      <c r="AQ442" s="30"/>
      <c r="AR442" s="46"/>
    </row>
    <row r="443" spans="25:44" x14ac:dyDescent="0.2">
      <c r="Y443" s="30"/>
      <c r="Z443" s="30"/>
      <c r="AA443" s="29"/>
      <c r="AB443" s="30"/>
      <c r="AC443" s="29"/>
      <c r="AD443" s="29"/>
      <c r="AE443" s="29"/>
      <c r="AF443" s="29"/>
      <c r="AG443" s="29"/>
      <c r="AH443" s="30"/>
      <c r="AI443" s="30"/>
      <c r="AJ443" s="30"/>
      <c r="AK443" s="30"/>
      <c r="AL443" s="30"/>
      <c r="AM443" s="30"/>
      <c r="AN443" s="30"/>
      <c r="AO443" s="30"/>
      <c r="AP443" s="45"/>
      <c r="AQ443" s="30"/>
      <c r="AR443" s="46"/>
    </row>
    <row r="444" spans="25:44" x14ac:dyDescent="0.2">
      <c r="Y444" s="30"/>
      <c r="Z444" s="30"/>
      <c r="AA444" s="29"/>
      <c r="AB444" s="30"/>
      <c r="AC444" s="29"/>
      <c r="AD444" s="29"/>
      <c r="AE444" s="29"/>
      <c r="AF444" s="29"/>
      <c r="AG444" s="29"/>
      <c r="AH444" s="30"/>
      <c r="AI444" s="30"/>
      <c r="AJ444" s="30"/>
      <c r="AK444" s="30"/>
      <c r="AL444" s="30"/>
      <c r="AM444" s="30"/>
      <c r="AN444" s="30"/>
      <c r="AO444" s="30"/>
      <c r="AP444" s="45"/>
      <c r="AQ444" s="30"/>
      <c r="AR444" s="46"/>
    </row>
    <row r="445" spans="25:44" x14ac:dyDescent="0.2">
      <c r="Y445" s="30"/>
      <c r="Z445" s="30"/>
      <c r="AA445" s="29"/>
      <c r="AB445" s="30"/>
      <c r="AC445" s="29"/>
      <c r="AD445" s="29"/>
      <c r="AE445" s="29"/>
      <c r="AF445" s="29"/>
      <c r="AG445" s="29"/>
      <c r="AH445" s="30"/>
      <c r="AI445" s="30"/>
      <c r="AJ445" s="30"/>
      <c r="AK445" s="30"/>
      <c r="AL445" s="30"/>
      <c r="AM445" s="30"/>
      <c r="AN445" s="30"/>
      <c r="AO445" s="30"/>
      <c r="AP445" s="45"/>
      <c r="AQ445" s="30"/>
      <c r="AR445" s="46"/>
    </row>
    <row r="446" spans="25:44" x14ac:dyDescent="0.2">
      <c r="Y446" s="30"/>
      <c r="Z446" s="30"/>
      <c r="AA446" s="29"/>
      <c r="AB446" s="30"/>
      <c r="AC446" s="29"/>
      <c r="AD446" s="29"/>
      <c r="AE446" s="29"/>
      <c r="AF446" s="29"/>
      <c r="AG446" s="29"/>
      <c r="AH446" s="30"/>
      <c r="AI446" s="30"/>
      <c r="AJ446" s="30"/>
      <c r="AK446" s="30"/>
      <c r="AL446" s="30"/>
      <c r="AM446" s="30"/>
      <c r="AN446" s="30"/>
      <c r="AO446" s="30"/>
      <c r="AP446" s="45"/>
      <c r="AQ446" s="30"/>
      <c r="AR446" s="46"/>
    </row>
    <row r="447" spans="25:44" x14ac:dyDescent="0.2">
      <c r="Y447" s="30"/>
      <c r="Z447" s="30"/>
      <c r="AA447" s="29"/>
      <c r="AB447" s="30"/>
      <c r="AC447" s="29"/>
      <c r="AD447" s="29"/>
      <c r="AE447" s="29"/>
      <c r="AF447" s="29"/>
      <c r="AG447" s="29"/>
      <c r="AH447" s="30"/>
      <c r="AI447" s="30"/>
      <c r="AJ447" s="30"/>
      <c r="AK447" s="30"/>
      <c r="AL447" s="30"/>
      <c r="AM447" s="30"/>
      <c r="AN447" s="30"/>
      <c r="AO447" s="30"/>
      <c r="AP447" s="45"/>
      <c r="AQ447" s="30"/>
      <c r="AR447" s="46"/>
    </row>
    <row r="448" spans="25:44" x14ac:dyDescent="0.2">
      <c r="Y448" s="30"/>
      <c r="Z448" s="30"/>
      <c r="AA448" s="29"/>
      <c r="AB448" s="30"/>
      <c r="AC448" s="29"/>
      <c r="AD448" s="29"/>
      <c r="AE448" s="29"/>
      <c r="AF448" s="29"/>
      <c r="AG448" s="29"/>
      <c r="AH448" s="30"/>
      <c r="AI448" s="30"/>
      <c r="AJ448" s="30"/>
      <c r="AK448" s="30"/>
      <c r="AL448" s="30"/>
      <c r="AM448" s="30"/>
      <c r="AN448" s="30"/>
      <c r="AO448" s="30"/>
      <c r="AP448" s="45"/>
      <c r="AQ448" s="30"/>
      <c r="AR448" s="46"/>
    </row>
    <row r="449" spans="25:44" x14ac:dyDescent="0.2">
      <c r="Y449" s="30"/>
      <c r="Z449" s="30"/>
      <c r="AA449" s="29"/>
      <c r="AB449" s="30"/>
      <c r="AC449" s="29"/>
      <c r="AD449" s="29"/>
      <c r="AE449" s="29"/>
      <c r="AF449" s="29"/>
      <c r="AG449" s="29"/>
      <c r="AH449" s="30"/>
      <c r="AI449" s="30"/>
      <c r="AJ449" s="30"/>
      <c r="AK449" s="30"/>
      <c r="AL449" s="30"/>
      <c r="AM449" s="30"/>
      <c r="AN449" s="30"/>
      <c r="AO449" s="30"/>
      <c r="AP449" s="45"/>
      <c r="AQ449" s="30"/>
      <c r="AR449" s="46"/>
    </row>
    <row r="450" spans="25:44" x14ac:dyDescent="0.2">
      <c r="Y450" s="30"/>
      <c r="Z450" s="30"/>
      <c r="AA450" s="29"/>
      <c r="AB450" s="30"/>
      <c r="AC450" s="29"/>
      <c r="AD450" s="29"/>
      <c r="AE450" s="29"/>
      <c r="AF450" s="29"/>
      <c r="AG450" s="29"/>
      <c r="AH450" s="30"/>
      <c r="AI450" s="30"/>
      <c r="AJ450" s="30"/>
      <c r="AK450" s="30"/>
      <c r="AL450" s="30"/>
      <c r="AM450" s="30"/>
      <c r="AN450" s="30"/>
      <c r="AO450" s="30"/>
      <c r="AP450" s="45"/>
      <c r="AQ450" s="30"/>
      <c r="AR450" s="46"/>
    </row>
    <row r="451" spans="25:44" x14ac:dyDescent="0.2">
      <c r="Y451" s="30"/>
      <c r="Z451" s="30"/>
      <c r="AA451" s="29"/>
      <c r="AB451" s="30"/>
      <c r="AC451" s="29"/>
      <c r="AD451" s="29"/>
      <c r="AE451" s="29"/>
      <c r="AF451" s="29"/>
      <c r="AG451" s="29"/>
      <c r="AH451" s="30"/>
      <c r="AI451" s="30"/>
      <c r="AJ451" s="30"/>
      <c r="AK451" s="30"/>
      <c r="AL451" s="30"/>
      <c r="AM451" s="30"/>
      <c r="AN451" s="30"/>
      <c r="AO451" s="30"/>
      <c r="AP451" s="45"/>
      <c r="AQ451" s="30"/>
      <c r="AR451" s="46"/>
    </row>
    <row r="452" spans="25:44" x14ac:dyDescent="0.2">
      <c r="Y452" s="30"/>
      <c r="Z452" s="30"/>
      <c r="AA452" s="29"/>
      <c r="AB452" s="30"/>
      <c r="AC452" s="29"/>
      <c r="AD452" s="29"/>
      <c r="AE452" s="29"/>
      <c r="AF452" s="29"/>
      <c r="AG452" s="29"/>
      <c r="AH452" s="30"/>
      <c r="AI452" s="30"/>
      <c r="AJ452" s="30"/>
      <c r="AK452" s="30"/>
      <c r="AL452" s="30"/>
      <c r="AM452" s="30"/>
      <c r="AN452" s="30"/>
      <c r="AO452" s="30"/>
      <c r="AP452" s="45"/>
      <c r="AQ452" s="30"/>
      <c r="AR452" s="46"/>
    </row>
    <row r="453" spans="25:44" x14ac:dyDescent="0.2">
      <c r="Y453" s="30"/>
      <c r="Z453" s="30"/>
      <c r="AA453" s="29"/>
      <c r="AB453" s="30"/>
      <c r="AC453" s="29"/>
      <c r="AD453" s="29"/>
      <c r="AE453" s="29"/>
      <c r="AF453" s="29"/>
      <c r="AG453" s="29"/>
      <c r="AH453" s="30"/>
      <c r="AI453" s="30"/>
      <c r="AJ453" s="30"/>
      <c r="AK453" s="30"/>
      <c r="AL453" s="30"/>
      <c r="AM453" s="30"/>
      <c r="AN453" s="30"/>
      <c r="AO453" s="30"/>
      <c r="AP453" s="45"/>
      <c r="AQ453" s="30"/>
      <c r="AR453" s="46"/>
    </row>
    <row r="454" spans="25:44" x14ac:dyDescent="0.2">
      <c r="Y454" s="30"/>
      <c r="Z454" s="30"/>
      <c r="AA454" s="29"/>
      <c r="AB454" s="30"/>
      <c r="AC454" s="29"/>
      <c r="AD454" s="29"/>
      <c r="AE454" s="29"/>
      <c r="AF454" s="29"/>
      <c r="AG454" s="29"/>
      <c r="AH454" s="30"/>
      <c r="AI454" s="30"/>
      <c r="AJ454" s="30"/>
      <c r="AK454" s="30"/>
      <c r="AL454" s="30"/>
      <c r="AM454" s="30"/>
      <c r="AN454" s="30"/>
      <c r="AO454" s="30"/>
      <c r="AP454" s="45"/>
      <c r="AQ454" s="30"/>
      <c r="AR454" s="46"/>
    </row>
    <row r="455" spans="25:44" x14ac:dyDescent="0.2">
      <c r="Y455" s="30"/>
      <c r="Z455" s="30"/>
      <c r="AA455" s="29"/>
      <c r="AB455" s="30"/>
      <c r="AC455" s="29"/>
      <c r="AD455" s="29"/>
      <c r="AE455" s="29"/>
      <c r="AF455" s="29"/>
      <c r="AG455" s="29"/>
      <c r="AH455" s="30"/>
      <c r="AI455" s="30"/>
      <c r="AJ455" s="30"/>
      <c r="AK455" s="30"/>
      <c r="AL455" s="30"/>
      <c r="AM455" s="30"/>
      <c r="AN455" s="30"/>
      <c r="AO455" s="30"/>
      <c r="AP455" s="45"/>
      <c r="AQ455" s="30"/>
      <c r="AR455" s="46"/>
    </row>
    <row r="456" spans="25:44" x14ac:dyDescent="0.2">
      <c r="Y456" s="30"/>
      <c r="Z456" s="30"/>
      <c r="AA456" s="29"/>
      <c r="AB456" s="30"/>
      <c r="AC456" s="29"/>
      <c r="AD456" s="29"/>
      <c r="AE456" s="29"/>
      <c r="AF456" s="29"/>
      <c r="AG456" s="29"/>
      <c r="AH456" s="30"/>
      <c r="AI456" s="30"/>
      <c r="AJ456" s="30"/>
      <c r="AK456" s="30"/>
      <c r="AL456" s="30"/>
      <c r="AM456" s="30"/>
      <c r="AN456" s="30"/>
      <c r="AO456" s="30"/>
      <c r="AP456" s="45"/>
      <c r="AQ456" s="30"/>
      <c r="AR456" s="46"/>
    </row>
    <row r="457" spans="25:44" x14ac:dyDescent="0.2">
      <c r="Y457" s="30"/>
      <c r="Z457" s="30"/>
      <c r="AA457" s="29"/>
      <c r="AB457" s="30"/>
      <c r="AC457" s="29"/>
      <c r="AD457" s="29"/>
      <c r="AE457" s="29"/>
      <c r="AF457" s="29"/>
      <c r="AG457" s="29"/>
      <c r="AH457" s="30"/>
      <c r="AI457" s="30"/>
      <c r="AJ457" s="30"/>
      <c r="AK457" s="30"/>
      <c r="AL457" s="30"/>
      <c r="AM457" s="30"/>
      <c r="AN457" s="30"/>
      <c r="AO457" s="30"/>
      <c r="AP457" s="45"/>
      <c r="AQ457" s="30"/>
      <c r="AR457" s="46"/>
    </row>
    <row r="458" spans="25:44" x14ac:dyDescent="0.2">
      <c r="Y458" s="30"/>
      <c r="Z458" s="30"/>
      <c r="AA458" s="29"/>
      <c r="AB458" s="30"/>
      <c r="AC458" s="29"/>
      <c r="AD458" s="29"/>
      <c r="AE458" s="29"/>
      <c r="AF458" s="29"/>
      <c r="AG458" s="29"/>
      <c r="AH458" s="30"/>
      <c r="AI458" s="30"/>
      <c r="AJ458" s="30"/>
      <c r="AK458" s="30"/>
      <c r="AL458" s="30"/>
      <c r="AM458" s="30"/>
      <c r="AN458" s="30"/>
      <c r="AO458" s="30"/>
      <c r="AP458" s="45"/>
      <c r="AQ458" s="30"/>
      <c r="AR458" s="46"/>
    </row>
    <row r="459" spans="25:44" x14ac:dyDescent="0.2">
      <c r="Y459" s="30"/>
      <c r="Z459" s="30"/>
      <c r="AA459" s="29"/>
      <c r="AB459" s="30"/>
      <c r="AC459" s="29"/>
      <c r="AD459" s="29"/>
      <c r="AE459" s="29"/>
      <c r="AF459" s="29"/>
      <c r="AG459" s="29"/>
      <c r="AH459" s="30"/>
      <c r="AI459" s="30"/>
      <c r="AJ459" s="30"/>
      <c r="AK459" s="30"/>
      <c r="AL459" s="30"/>
      <c r="AM459" s="30"/>
      <c r="AN459" s="30"/>
      <c r="AO459" s="30"/>
      <c r="AP459" s="45"/>
      <c r="AQ459" s="30"/>
      <c r="AR459" s="46"/>
    </row>
    <row r="460" spans="25:44" x14ac:dyDescent="0.2">
      <c r="Y460" s="30"/>
      <c r="Z460" s="30"/>
      <c r="AA460" s="29"/>
      <c r="AB460" s="30"/>
      <c r="AC460" s="29"/>
      <c r="AD460" s="29"/>
      <c r="AE460" s="29"/>
      <c r="AF460" s="29"/>
      <c r="AG460" s="29"/>
      <c r="AH460" s="30"/>
      <c r="AI460" s="30"/>
      <c r="AJ460" s="30"/>
      <c r="AK460" s="30"/>
      <c r="AL460" s="30"/>
      <c r="AM460" s="30"/>
      <c r="AN460" s="30"/>
      <c r="AO460" s="30"/>
      <c r="AP460" s="45"/>
      <c r="AQ460" s="30"/>
      <c r="AR460" s="46"/>
    </row>
    <row r="461" spans="25:44" x14ac:dyDescent="0.2">
      <c r="Y461" s="30"/>
      <c r="Z461" s="30"/>
      <c r="AA461" s="29"/>
      <c r="AB461" s="30"/>
      <c r="AC461" s="29"/>
      <c r="AD461" s="29"/>
      <c r="AE461" s="29"/>
      <c r="AF461" s="29"/>
      <c r="AG461" s="29"/>
      <c r="AH461" s="30"/>
      <c r="AI461" s="30"/>
      <c r="AJ461" s="30"/>
      <c r="AK461" s="30"/>
      <c r="AL461" s="30"/>
      <c r="AM461" s="30"/>
      <c r="AN461" s="30"/>
      <c r="AO461" s="30"/>
      <c r="AP461" s="45"/>
      <c r="AQ461" s="30"/>
      <c r="AR461" s="46"/>
    </row>
    <row r="462" spans="25:44" x14ac:dyDescent="0.2">
      <c r="Y462" s="30"/>
      <c r="Z462" s="30"/>
      <c r="AA462" s="29"/>
      <c r="AB462" s="30"/>
      <c r="AC462" s="29"/>
      <c r="AD462" s="29"/>
      <c r="AE462" s="29"/>
      <c r="AF462" s="29"/>
      <c r="AG462" s="29"/>
      <c r="AH462" s="30"/>
      <c r="AI462" s="30"/>
      <c r="AJ462" s="30"/>
      <c r="AK462" s="30"/>
      <c r="AL462" s="30"/>
      <c r="AM462" s="30"/>
      <c r="AN462" s="30"/>
      <c r="AO462" s="30"/>
      <c r="AP462" s="45"/>
      <c r="AQ462" s="30"/>
      <c r="AR462" s="46"/>
    </row>
    <row r="463" spans="25:44" x14ac:dyDescent="0.2">
      <c r="Y463" s="30"/>
      <c r="Z463" s="30"/>
      <c r="AA463" s="29"/>
      <c r="AB463" s="30"/>
      <c r="AC463" s="29"/>
      <c r="AD463" s="29"/>
      <c r="AE463" s="29"/>
      <c r="AF463" s="29"/>
      <c r="AG463" s="29"/>
      <c r="AH463" s="30"/>
      <c r="AI463" s="30"/>
      <c r="AJ463" s="30"/>
      <c r="AK463" s="30"/>
      <c r="AL463" s="30"/>
      <c r="AM463" s="30"/>
      <c r="AN463" s="30"/>
      <c r="AO463" s="30"/>
      <c r="AP463" s="45"/>
      <c r="AQ463" s="30"/>
      <c r="AR463" s="46"/>
    </row>
    <row r="464" spans="25:44" x14ac:dyDescent="0.2">
      <c r="Y464" s="30"/>
      <c r="Z464" s="30"/>
      <c r="AA464" s="29"/>
      <c r="AB464" s="30"/>
      <c r="AC464" s="29"/>
      <c r="AD464" s="29"/>
      <c r="AE464" s="29"/>
      <c r="AF464" s="29"/>
      <c r="AG464" s="29"/>
      <c r="AH464" s="30"/>
      <c r="AI464" s="30"/>
      <c r="AJ464" s="30"/>
      <c r="AK464" s="30"/>
      <c r="AL464" s="30"/>
      <c r="AM464" s="30"/>
      <c r="AN464" s="30"/>
      <c r="AO464" s="30"/>
      <c r="AP464" s="45"/>
      <c r="AQ464" s="30"/>
      <c r="AR464" s="46"/>
    </row>
    <row r="465" spans="25:44" x14ac:dyDescent="0.2">
      <c r="Y465" s="30"/>
      <c r="Z465" s="30"/>
      <c r="AA465" s="29"/>
      <c r="AB465" s="30"/>
      <c r="AC465" s="29"/>
      <c r="AD465" s="29"/>
      <c r="AE465" s="29"/>
      <c r="AF465" s="29"/>
      <c r="AG465" s="29"/>
      <c r="AH465" s="30"/>
      <c r="AI465" s="30"/>
      <c r="AJ465" s="30"/>
      <c r="AK465" s="30"/>
      <c r="AL465" s="30"/>
      <c r="AM465" s="30"/>
      <c r="AN465" s="30"/>
      <c r="AO465" s="30"/>
      <c r="AP465" s="45"/>
      <c r="AQ465" s="30"/>
      <c r="AR465" s="46"/>
    </row>
    <row r="466" spans="25:44" x14ac:dyDescent="0.2">
      <c r="Y466" s="30"/>
      <c r="Z466" s="30"/>
      <c r="AA466" s="29"/>
      <c r="AB466" s="30"/>
      <c r="AC466" s="29"/>
      <c r="AD466" s="29"/>
      <c r="AE466" s="29"/>
      <c r="AF466" s="29"/>
      <c r="AG466" s="29"/>
      <c r="AH466" s="30"/>
      <c r="AI466" s="30"/>
      <c r="AJ466" s="30"/>
      <c r="AK466" s="30"/>
      <c r="AL466" s="30"/>
      <c r="AM466" s="30"/>
      <c r="AN466" s="30"/>
      <c r="AO466" s="30"/>
      <c r="AP466" s="45"/>
      <c r="AQ466" s="30"/>
      <c r="AR466" s="46"/>
    </row>
    <row r="467" spans="25:44" x14ac:dyDescent="0.2">
      <c r="Y467" s="30"/>
      <c r="Z467" s="30"/>
      <c r="AA467" s="29"/>
      <c r="AB467" s="30"/>
      <c r="AC467" s="29"/>
      <c r="AD467" s="29"/>
      <c r="AE467" s="29"/>
      <c r="AF467" s="29"/>
      <c r="AG467" s="29"/>
      <c r="AH467" s="30"/>
      <c r="AI467" s="30"/>
      <c r="AJ467" s="30"/>
      <c r="AK467" s="30"/>
      <c r="AL467" s="30"/>
      <c r="AM467" s="30"/>
      <c r="AN467" s="30"/>
      <c r="AO467" s="30"/>
      <c r="AP467" s="45"/>
      <c r="AQ467" s="30"/>
      <c r="AR467" s="46"/>
    </row>
    <row r="468" spans="25:44" x14ac:dyDescent="0.2">
      <c r="Y468" s="30"/>
      <c r="Z468" s="30"/>
      <c r="AA468" s="29"/>
      <c r="AB468" s="30"/>
      <c r="AC468" s="29"/>
      <c r="AD468" s="29"/>
      <c r="AE468" s="29"/>
      <c r="AF468" s="29"/>
      <c r="AG468" s="29"/>
      <c r="AH468" s="30"/>
      <c r="AI468" s="30"/>
      <c r="AJ468" s="30"/>
      <c r="AK468" s="30"/>
      <c r="AL468" s="30"/>
      <c r="AM468" s="30"/>
      <c r="AN468" s="30"/>
      <c r="AO468" s="30"/>
      <c r="AP468" s="45"/>
      <c r="AQ468" s="30"/>
      <c r="AR468" s="46"/>
    </row>
    <row r="469" spans="25:44" x14ac:dyDescent="0.2">
      <c r="Y469" s="30"/>
      <c r="Z469" s="30"/>
      <c r="AA469" s="29"/>
      <c r="AB469" s="30"/>
      <c r="AC469" s="29"/>
      <c r="AD469" s="29"/>
      <c r="AE469" s="29"/>
      <c r="AF469" s="29"/>
      <c r="AG469" s="29"/>
      <c r="AH469" s="30"/>
      <c r="AI469" s="30"/>
      <c r="AJ469" s="30"/>
      <c r="AK469" s="30"/>
      <c r="AL469" s="30"/>
      <c r="AM469" s="30"/>
      <c r="AN469" s="30"/>
      <c r="AO469" s="30"/>
      <c r="AP469" s="45"/>
      <c r="AQ469" s="30"/>
      <c r="AR469" s="46"/>
    </row>
    <row r="470" spans="25:44" x14ac:dyDescent="0.2">
      <c r="Y470" s="30"/>
      <c r="Z470" s="30"/>
      <c r="AA470" s="29"/>
      <c r="AB470" s="30"/>
      <c r="AC470" s="29"/>
      <c r="AD470" s="29"/>
      <c r="AE470" s="29"/>
      <c r="AF470" s="29"/>
      <c r="AG470" s="29"/>
      <c r="AH470" s="30"/>
      <c r="AI470" s="30"/>
      <c r="AJ470" s="30"/>
      <c r="AK470" s="30"/>
      <c r="AL470" s="30"/>
      <c r="AM470" s="30"/>
      <c r="AN470" s="30"/>
      <c r="AO470" s="30"/>
      <c r="AP470" s="45"/>
      <c r="AQ470" s="30"/>
      <c r="AR470" s="46"/>
    </row>
    <row r="471" spans="25:44" x14ac:dyDescent="0.2">
      <c r="Y471" s="30"/>
      <c r="Z471" s="30"/>
      <c r="AA471" s="29"/>
      <c r="AB471" s="30"/>
      <c r="AC471" s="29"/>
      <c r="AD471" s="29"/>
      <c r="AE471" s="29"/>
      <c r="AF471" s="29"/>
      <c r="AG471" s="29"/>
      <c r="AH471" s="30"/>
      <c r="AI471" s="30"/>
      <c r="AJ471" s="30"/>
      <c r="AK471" s="30"/>
      <c r="AL471" s="30"/>
      <c r="AM471" s="30"/>
      <c r="AN471" s="30"/>
      <c r="AO471" s="30"/>
      <c r="AP471" s="45"/>
      <c r="AQ471" s="30"/>
      <c r="AR471" s="46"/>
    </row>
    <row r="472" spans="25:44" x14ac:dyDescent="0.2">
      <c r="Y472" s="30"/>
      <c r="Z472" s="30"/>
      <c r="AA472" s="29"/>
      <c r="AB472" s="30"/>
      <c r="AC472" s="29"/>
      <c r="AD472" s="29"/>
      <c r="AE472" s="29"/>
      <c r="AF472" s="29"/>
      <c r="AG472" s="29"/>
      <c r="AH472" s="30"/>
      <c r="AI472" s="30"/>
      <c r="AJ472" s="30"/>
      <c r="AK472" s="30"/>
      <c r="AL472" s="30"/>
      <c r="AM472" s="30"/>
      <c r="AN472" s="30"/>
      <c r="AO472" s="30"/>
      <c r="AP472" s="45"/>
      <c r="AQ472" s="30"/>
      <c r="AR472" s="46"/>
    </row>
    <row r="473" spans="25:44" x14ac:dyDescent="0.2">
      <c r="Y473" s="30"/>
      <c r="Z473" s="30"/>
      <c r="AA473" s="29"/>
      <c r="AB473" s="30"/>
      <c r="AC473" s="29"/>
      <c r="AD473" s="29"/>
      <c r="AE473" s="29"/>
      <c r="AF473" s="29"/>
      <c r="AG473" s="29"/>
      <c r="AH473" s="30"/>
      <c r="AI473" s="30"/>
      <c r="AJ473" s="30"/>
      <c r="AK473" s="30"/>
      <c r="AL473" s="30"/>
      <c r="AM473" s="30"/>
      <c r="AN473" s="30"/>
      <c r="AO473" s="30"/>
      <c r="AP473" s="45"/>
      <c r="AQ473" s="30"/>
      <c r="AR473" s="46"/>
    </row>
    <row r="474" spans="25:44" x14ac:dyDescent="0.2">
      <c r="Y474" s="30"/>
      <c r="Z474" s="30"/>
      <c r="AA474" s="29"/>
      <c r="AB474" s="30"/>
      <c r="AC474" s="29"/>
      <c r="AD474" s="29"/>
      <c r="AE474" s="29"/>
      <c r="AF474" s="29"/>
      <c r="AG474" s="29"/>
      <c r="AH474" s="30"/>
      <c r="AI474" s="30"/>
      <c r="AJ474" s="30"/>
      <c r="AK474" s="30"/>
      <c r="AL474" s="30"/>
      <c r="AM474" s="30"/>
      <c r="AN474" s="30"/>
      <c r="AO474" s="30"/>
      <c r="AP474" s="45"/>
      <c r="AQ474" s="30"/>
      <c r="AR474" s="46"/>
    </row>
    <row r="475" spans="25:44" x14ac:dyDescent="0.2">
      <c r="Y475" s="30"/>
      <c r="Z475" s="30"/>
      <c r="AA475" s="29"/>
      <c r="AB475" s="30"/>
      <c r="AC475" s="29"/>
      <c r="AD475" s="29"/>
      <c r="AE475" s="29"/>
      <c r="AF475" s="29"/>
      <c r="AG475" s="29"/>
      <c r="AH475" s="30"/>
      <c r="AI475" s="30"/>
      <c r="AJ475" s="30"/>
      <c r="AK475" s="30"/>
      <c r="AL475" s="30"/>
      <c r="AM475" s="30"/>
      <c r="AN475" s="30"/>
      <c r="AO475" s="30"/>
      <c r="AP475" s="45"/>
      <c r="AQ475" s="30"/>
      <c r="AR475" s="46"/>
    </row>
    <row r="476" spans="25:44" x14ac:dyDescent="0.2">
      <c r="Y476" s="30"/>
      <c r="Z476" s="30"/>
      <c r="AA476" s="29"/>
      <c r="AB476" s="30"/>
      <c r="AC476" s="29"/>
      <c r="AD476" s="29"/>
      <c r="AE476" s="29"/>
      <c r="AF476" s="29"/>
      <c r="AG476" s="29"/>
      <c r="AH476" s="30"/>
      <c r="AI476" s="30"/>
      <c r="AJ476" s="30"/>
      <c r="AK476" s="30"/>
      <c r="AL476" s="30"/>
      <c r="AM476" s="30"/>
      <c r="AN476" s="30"/>
      <c r="AO476" s="30"/>
      <c r="AP476" s="45"/>
      <c r="AQ476" s="30"/>
      <c r="AR476" s="46"/>
    </row>
    <row r="477" spans="25:44" x14ac:dyDescent="0.2">
      <c r="Y477" s="30"/>
      <c r="Z477" s="30"/>
      <c r="AA477" s="29"/>
      <c r="AB477" s="30"/>
      <c r="AC477" s="29"/>
      <c r="AD477" s="29"/>
      <c r="AE477" s="29"/>
      <c r="AF477" s="29"/>
      <c r="AG477" s="29"/>
      <c r="AH477" s="30"/>
      <c r="AI477" s="30"/>
      <c r="AJ477" s="30"/>
      <c r="AK477" s="30"/>
      <c r="AL477" s="30"/>
      <c r="AM477" s="30"/>
      <c r="AN477" s="30"/>
      <c r="AO477" s="30"/>
      <c r="AP477" s="45"/>
      <c r="AQ477" s="30"/>
      <c r="AR477" s="46"/>
    </row>
    <row r="478" spans="25:44" x14ac:dyDescent="0.2">
      <c r="Y478" s="30"/>
      <c r="Z478" s="30"/>
      <c r="AA478" s="29"/>
      <c r="AB478" s="30"/>
      <c r="AC478" s="29"/>
      <c r="AD478" s="29"/>
      <c r="AE478" s="29"/>
      <c r="AF478" s="29"/>
      <c r="AG478" s="29"/>
      <c r="AH478" s="30"/>
      <c r="AI478" s="30"/>
      <c r="AJ478" s="30"/>
      <c r="AK478" s="30"/>
      <c r="AL478" s="30"/>
      <c r="AM478" s="30"/>
      <c r="AN478" s="30"/>
      <c r="AO478" s="30"/>
      <c r="AP478" s="45"/>
      <c r="AQ478" s="30"/>
      <c r="AR478" s="46"/>
    </row>
    <row r="479" spans="25:44" x14ac:dyDescent="0.2">
      <c r="Y479" s="30"/>
      <c r="Z479" s="30"/>
      <c r="AA479" s="29"/>
      <c r="AB479" s="30"/>
      <c r="AC479" s="29"/>
      <c r="AD479" s="29"/>
      <c r="AE479" s="29"/>
      <c r="AF479" s="29"/>
      <c r="AG479" s="29"/>
      <c r="AH479" s="30"/>
      <c r="AI479" s="30"/>
      <c r="AJ479" s="30"/>
      <c r="AK479" s="30"/>
      <c r="AL479" s="30"/>
      <c r="AM479" s="30"/>
      <c r="AN479" s="30"/>
      <c r="AO479" s="30"/>
      <c r="AP479" s="45"/>
      <c r="AQ479" s="30"/>
      <c r="AR479" s="46"/>
    </row>
    <row r="480" spans="25:44" x14ac:dyDescent="0.2">
      <c r="Y480" s="30"/>
      <c r="Z480" s="30"/>
      <c r="AA480" s="29"/>
      <c r="AB480" s="30"/>
      <c r="AC480" s="29"/>
      <c r="AD480" s="29"/>
      <c r="AE480" s="29"/>
      <c r="AF480" s="29"/>
      <c r="AG480" s="29"/>
      <c r="AH480" s="30"/>
      <c r="AI480" s="30"/>
      <c r="AJ480" s="30"/>
      <c r="AK480" s="30"/>
      <c r="AL480" s="30"/>
      <c r="AM480" s="30"/>
      <c r="AN480" s="30"/>
      <c r="AO480" s="30"/>
      <c r="AP480" s="45"/>
      <c r="AQ480" s="30"/>
      <c r="AR480" s="46"/>
    </row>
    <row r="481" spans="25:44" x14ac:dyDescent="0.2">
      <c r="Y481" s="30"/>
      <c r="Z481" s="30"/>
      <c r="AA481" s="29"/>
      <c r="AB481" s="30"/>
      <c r="AC481" s="29"/>
      <c r="AD481" s="29"/>
      <c r="AE481" s="29"/>
      <c r="AF481" s="29"/>
      <c r="AG481" s="29"/>
      <c r="AH481" s="30"/>
      <c r="AI481" s="30"/>
      <c r="AJ481" s="30"/>
      <c r="AK481" s="30"/>
      <c r="AL481" s="30"/>
      <c r="AM481" s="30"/>
      <c r="AN481" s="30"/>
      <c r="AO481" s="30"/>
      <c r="AP481" s="45"/>
      <c r="AQ481" s="30"/>
      <c r="AR481" s="46"/>
    </row>
    <row r="482" spans="25:44" x14ac:dyDescent="0.2">
      <c r="Y482" s="30"/>
      <c r="Z482" s="30"/>
      <c r="AA482" s="29"/>
      <c r="AB482" s="30"/>
      <c r="AC482" s="29"/>
      <c r="AD482" s="29"/>
      <c r="AE482" s="29"/>
      <c r="AF482" s="29"/>
      <c r="AG482" s="29"/>
      <c r="AH482" s="30"/>
      <c r="AI482" s="30"/>
      <c r="AJ482" s="30"/>
      <c r="AK482" s="30"/>
      <c r="AL482" s="30"/>
      <c r="AM482" s="30"/>
      <c r="AN482" s="30"/>
      <c r="AO482" s="30"/>
      <c r="AP482" s="45"/>
      <c r="AQ482" s="30"/>
      <c r="AR482" s="46"/>
    </row>
    <row r="483" spans="25:44" x14ac:dyDescent="0.2">
      <c r="Y483" s="30"/>
      <c r="Z483" s="30"/>
      <c r="AA483" s="29"/>
      <c r="AB483" s="30"/>
      <c r="AC483" s="29"/>
      <c r="AD483" s="29"/>
      <c r="AE483" s="29"/>
      <c r="AF483" s="29"/>
      <c r="AG483" s="29"/>
      <c r="AH483" s="30"/>
      <c r="AI483" s="30"/>
      <c r="AJ483" s="30"/>
      <c r="AK483" s="30"/>
      <c r="AL483" s="30"/>
      <c r="AM483" s="30"/>
      <c r="AN483" s="30"/>
      <c r="AO483" s="30"/>
      <c r="AP483" s="45"/>
      <c r="AQ483" s="30"/>
      <c r="AR483" s="46"/>
    </row>
    <row r="484" spans="25:44" x14ac:dyDescent="0.2">
      <c r="Y484" s="30"/>
      <c r="Z484" s="30"/>
      <c r="AA484" s="29"/>
      <c r="AB484" s="30"/>
      <c r="AC484" s="29"/>
      <c r="AD484" s="29"/>
      <c r="AE484" s="29"/>
      <c r="AF484" s="29"/>
      <c r="AG484" s="29"/>
      <c r="AH484" s="30"/>
      <c r="AI484" s="30"/>
      <c r="AJ484" s="30"/>
      <c r="AK484" s="30"/>
      <c r="AL484" s="30"/>
      <c r="AM484" s="30"/>
      <c r="AN484" s="30"/>
      <c r="AO484" s="30"/>
      <c r="AP484" s="45"/>
      <c r="AQ484" s="30"/>
      <c r="AR484" s="46"/>
    </row>
    <row r="485" spans="25:44" x14ac:dyDescent="0.2">
      <c r="Y485" s="30"/>
      <c r="Z485" s="30"/>
      <c r="AA485" s="29"/>
      <c r="AB485" s="30"/>
      <c r="AC485" s="29"/>
      <c r="AD485" s="29"/>
      <c r="AE485" s="29"/>
      <c r="AF485" s="29"/>
      <c r="AG485" s="29"/>
      <c r="AH485" s="30"/>
      <c r="AI485" s="30"/>
      <c r="AJ485" s="30"/>
      <c r="AK485" s="30"/>
      <c r="AL485" s="30"/>
      <c r="AM485" s="30"/>
      <c r="AN485" s="30"/>
      <c r="AO485" s="30"/>
      <c r="AP485" s="45"/>
      <c r="AQ485" s="30"/>
      <c r="AR485" s="46"/>
    </row>
    <row r="486" spans="25:44" x14ac:dyDescent="0.2">
      <c r="Y486" s="30"/>
      <c r="Z486" s="30"/>
      <c r="AA486" s="29"/>
      <c r="AB486" s="30"/>
      <c r="AC486" s="29"/>
      <c r="AD486" s="29"/>
      <c r="AE486" s="29"/>
      <c r="AF486" s="29"/>
      <c r="AG486" s="29"/>
      <c r="AH486" s="30"/>
      <c r="AI486" s="30"/>
      <c r="AJ486" s="30"/>
      <c r="AK486" s="30"/>
      <c r="AL486" s="30"/>
      <c r="AM486" s="30"/>
      <c r="AN486" s="30"/>
      <c r="AO486" s="30"/>
      <c r="AP486" s="45"/>
      <c r="AQ486" s="30"/>
      <c r="AR486" s="46"/>
    </row>
    <row r="487" spans="25:44" x14ac:dyDescent="0.2">
      <c r="Y487" s="30"/>
      <c r="Z487" s="30"/>
      <c r="AA487" s="29"/>
      <c r="AB487" s="30"/>
      <c r="AC487" s="29"/>
      <c r="AD487" s="29"/>
      <c r="AE487" s="29"/>
      <c r="AF487" s="29"/>
      <c r="AG487" s="29"/>
      <c r="AH487" s="30"/>
      <c r="AI487" s="30"/>
      <c r="AJ487" s="30"/>
      <c r="AK487" s="30"/>
      <c r="AL487" s="30"/>
      <c r="AM487" s="30"/>
      <c r="AN487" s="30"/>
      <c r="AO487" s="30"/>
      <c r="AP487" s="45"/>
      <c r="AQ487" s="30"/>
      <c r="AR487" s="46"/>
    </row>
    <row r="488" spans="25:44" x14ac:dyDescent="0.2">
      <c r="Y488" s="30"/>
      <c r="Z488" s="30"/>
      <c r="AA488" s="29"/>
      <c r="AB488" s="30"/>
      <c r="AC488" s="29"/>
      <c r="AD488" s="29"/>
      <c r="AE488" s="29"/>
      <c r="AF488" s="29"/>
      <c r="AG488" s="29"/>
      <c r="AH488" s="30"/>
      <c r="AI488" s="30"/>
      <c r="AJ488" s="30"/>
      <c r="AK488" s="30"/>
      <c r="AL488" s="30"/>
      <c r="AM488" s="30"/>
      <c r="AN488" s="30"/>
      <c r="AO488" s="30"/>
      <c r="AP488" s="45"/>
      <c r="AQ488" s="30"/>
      <c r="AR488" s="46"/>
    </row>
    <row r="489" spans="25:44" x14ac:dyDescent="0.2">
      <c r="Y489" s="30"/>
      <c r="Z489" s="30"/>
      <c r="AA489" s="29"/>
      <c r="AB489" s="30"/>
      <c r="AC489" s="29"/>
      <c r="AD489" s="29"/>
      <c r="AE489" s="29"/>
      <c r="AF489" s="29"/>
      <c r="AG489" s="29"/>
      <c r="AH489" s="30"/>
      <c r="AI489" s="30"/>
      <c r="AJ489" s="30"/>
      <c r="AK489" s="30"/>
      <c r="AL489" s="30"/>
      <c r="AM489" s="30"/>
      <c r="AN489" s="30"/>
      <c r="AO489" s="30"/>
      <c r="AP489" s="45"/>
      <c r="AQ489" s="30"/>
      <c r="AR489" s="46"/>
    </row>
    <row r="490" spans="25:44" x14ac:dyDescent="0.2">
      <c r="Y490" s="30"/>
      <c r="Z490" s="30"/>
      <c r="AA490" s="29"/>
      <c r="AB490" s="30"/>
      <c r="AC490" s="29"/>
      <c r="AD490" s="29"/>
      <c r="AE490" s="29"/>
      <c r="AF490" s="29"/>
      <c r="AG490" s="29"/>
      <c r="AH490" s="30"/>
      <c r="AI490" s="30"/>
      <c r="AJ490" s="30"/>
      <c r="AK490" s="30"/>
      <c r="AL490" s="30"/>
      <c r="AM490" s="30"/>
      <c r="AN490" s="30"/>
      <c r="AO490" s="30"/>
      <c r="AP490" s="45"/>
      <c r="AQ490" s="30"/>
      <c r="AR490" s="46"/>
    </row>
    <row r="491" spans="25:44" x14ac:dyDescent="0.2">
      <c r="Y491" s="30"/>
      <c r="Z491" s="30"/>
      <c r="AA491" s="29"/>
      <c r="AB491" s="30"/>
      <c r="AC491" s="29"/>
      <c r="AD491" s="29"/>
      <c r="AE491" s="29"/>
      <c r="AF491" s="29"/>
      <c r="AG491" s="29"/>
      <c r="AH491" s="30"/>
      <c r="AI491" s="30"/>
      <c r="AJ491" s="30"/>
      <c r="AK491" s="30"/>
      <c r="AL491" s="30"/>
      <c r="AM491" s="30"/>
      <c r="AN491" s="30"/>
      <c r="AO491" s="30"/>
      <c r="AP491" s="45"/>
      <c r="AQ491" s="30"/>
      <c r="AR491" s="46"/>
    </row>
    <row r="492" spans="25:44" x14ac:dyDescent="0.2">
      <c r="Y492" s="30"/>
      <c r="Z492" s="30"/>
      <c r="AA492" s="29"/>
      <c r="AB492" s="30"/>
      <c r="AC492" s="29"/>
      <c r="AD492" s="29"/>
      <c r="AE492" s="29"/>
      <c r="AF492" s="29"/>
      <c r="AG492" s="29"/>
      <c r="AH492" s="30"/>
      <c r="AI492" s="30"/>
      <c r="AJ492" s="30"/>
      <c r="AK492" s="30"/>
      <c r="AL492" s="30"/>
      <c r="AM492" s="30"/>
      <c r="AN492" s="30"/>
      <c r="AO492" s="30"/>
      <c r="AP492" s="45"/>
      <c r="AQ492" s="30"/>
      <c r="AR492" s="46"/>
    </row>
    <row r="493" spans="25:44" x14ac:dyDescent="0.2">
      <c r="Y493" s="30"/>
      <c r="Z493" s="30"/>
      <c r="AA493" s="29"/>
      <c r="AB493" s="30"/>
      <c r="AC493" s="29"/>
      <c r="AD493" s="29"/>
      <c r="AE493" s="29"/>
      <c r="AF493" s="29"/>
      <c r="AG493" s="29"/>
      <c r="AH493" s="30"/>
      <c r="AI493" s="30"/>
      <c r="AJ493" s="30"/>
      <c r="AK493" s="30"/>
      <c r="AL493" s="30"/>
      <c r="AM493" s="30"/>
      <c r="AN493" s="30"/>
      <c r="AO493" s="30"/>
      <c r="AP493" s="45"/>
      <c r="AQ493" s="30"/>
      <c r="AR493" s="46"/>
    </row>
    <row r="494" spans="25:44" x14ac:dyDescent="0.2">
      <c r="Y494" s="30"/>
      <c r="Z494" s="30"/>
      <c r="AA494" s="29"/>
      <c r="AB494" s="30"/>
      <c r="AC494" s="29"/>
      <c r="AD494" s="29"/>
      <c r="AE494" s="29"/>
      <c r="AF494" s="29"/>
      <c r="AG494" s="29"/>
      <c r="AH494" s="30"/>
      <c r="AI494" s="30"/>
      <c r="AJ494" s="30"/>
      <c r="AK494" s="30"/>
      <c r="AL494" s="30"/>
      <c r="AM494" s="30"/>
      <c r="AN494" s="30"/>
      <c r="AO494" s="30"/>
      <c r="AP494" s="45"/>
      <c r="AQ494" s="30"/>
      <c r="AR494" s="46"/>
    </row>
    <row r="495" spans="25:44" x14ac:dyDescent="0.2">
      <c r="Y495" s="30"/>
      <c r="Z495" s="30"/>
      <c r="AA495" s="29"/>
      <c r="AB495" s="30"/>
      <c r="AC495" s="29"/>
      <c r="AD495" s="29"/>
      <c r="AE495" s="29"/>
      <c r="AF495" s="29"/>
      <c r="AG495" s="29"/>
      <c r="AH495" s="30"/>
      <c r="AI495" s="30"/>
      <c r="AJ495" s="30"/>
      <c r="AK495" s="30"/>
      <c r="AL495" s="30"/>
      <c r="AM495" s="30"/>
      <c r="AN495" s="30"/>
      <c r="AO495" s="30"/>
      <c r="AP495" s="45"/>
      <c r="AQ495" s="30"/>
      <c r="AR495" s="46"/>
    </row>
    <row r="496" spans="25:44" x14ac:dyDescent="0.2">
      <c r="Y496" s="30"/>
      <c r="Z496" s="30"/>
      <c r="AA496" s="29"/>
      <c r="AB496" s="30"/>
      <c r="AC496" s="29"/>
      <c r="AD496" s="29"/>
      <c r="AE496" s="29"/>
      <c r="AF496" s="29"/>
      <c r="AG496" s="29"/>
      <c r="AH496" s="30"/>
      <c r="AI496" s="30"/>
      <c r="AJ496" s="30"/>
      <c r="AK496" s="30"/>
      <c r="AL496" s="30"/>
      <c r="AM496" s="30"/>
      <c r="AN496" s="30"/>
      <c r="AO496" s="30"/>
      <c r="AP496" s="45"/>
      <c r="AQ496" s="30"/>
      <c r="AR496" s="46"/>
    </row>
    <row r="497" spans="25:44" x14ac:dyDescent="0.2">
      <c r="Y497" s="30"/>
      <c r="Z497" s="30"/>
      <c r="AA497" s="29"/>
      <c r="AB497" s="30"/>
      <c r="AC497" s="29"/>
      <c r="AD497" s="29"/>
      <c r="AE497" s="29"/>
      <c r="AF497" s="29"/>
      <c r="AG497" s="29"/>
      <c r="AH497" s="30"/>
      <c r="AI497" s="30"/>
      <c r="AJ497" s="30"/>
      <c r="AK497" s="30"/>
      <c r="AL497" s="30"/>
      <c r="AM497" s="30"/>
      <c r="AN497" s="30"/>
      <c r="AO497" s="30"/>
      <c r="AP497" s="45"/>
      <c r="AQ497" s="30"/>
      <c r="AR497" s="46"/>
    </row>
    <row r="498" spans="25:44" x14ac:dyDescent="0.2">
      <c r="Y498" s="30"/>
      <c r="Z498" s="30"/>
      <c r="AA498" s="29"/>
      <c r="AB498" s="30"/>
      <c r="AC498" s="29"/>
      <c r="AD498" s="29"/>
      <c r="AE498" s="29"/>
      <c r="AF498" s="29"/>
      <c r="AG498" s="29"/>
      <c r="AH498" s="30"/>
      <c r="AI498" s="30"/>
      <c r="AJ498" s="30"/>
      <c r="AK498" s="30"/>
      <c r="AL498" s="30"/>
      <c r="AM498" s="30"/>
      <c r="AN498" s="30"/>
      <c r="AO498" s="30"/>
      <c r="AP498" s="45"/>
      <c r="AQ498" s="30"/>
      <c r="AR498" s="46"/>
    </row>
    <row r="499" spans="25:44" x14ac:dyDescent="0.2">
      <c r="Y499" s="30"/>
      <c r="Z499" s="30"/>
      <c r="AA499" s="29"/>
      <c r="AB499" s="30"/>
      <c r="AC499" s="29"/>
      <c r="AD499" s="29"/>
      <c r="AE499" s="29"/>
      <c r="AF499" s="29"/>
      <c r="AG499" s="29"/>
      <c r="AH499" s="30"/>
      <c r="AI499" s="30"/>
      <c r="AJ499" s="30"/>
      <c r="AK499" s="30"/>
      <c r="AL499" s="30"/>
      <c r="AM499" s="30"/>
      <c r="AN499" s="30"/>
      <c r="AO499" s="30"/>
      <c r="AP499" s="45"/>
      <c r="AQ499" s="30"/>
      <c r="AR499" s="46"/>
    </row>
    <row r="500" spans="25:44" x14ac:dyDescent="0.2">
      <c r="Y500" s="30"/>
      <c r="Z500" s="30"/>
      <c r="AA500" s="29"/>
      <c r="AB500" s="30"/>
      <c r="AC500" s="29"/>
      <c r="AD500" s="29"/>
      <c r="AE500" s="29"/>
      <c r="AF500" s="29"/>
      <c r="AG500" s="29"/>
      <c r="AH500" s="30"/>
      <c r="AI500" s="30"/>
      <c r="AJ500" s="30"/>
      <c r="AK500" s="30"/>
      <c r="AL500" s="30"/>
      <c r="AM500" s="30"/>
      <c r="AN500" s="30"/>
      <c r="AO500" s="30"/>
      <c r="AP500" s="45"/>
      <c r="AQ500" s="30"/>
      <c r="AR500" s="46"/>
    </row>
    <row r="501" spans="25:44" x14ac:dyDescent="0.2">
      <c r="Y501" s="30"/>
      <c r="Z501" s="30"/>
      <c r="AA501" s="29"/>
      <c r="AB501" s="30"/>
      <c r="AC501" s="29"/>
      <c r="AD501" s="29"/>
      <c r="AE501" s="29"/>
      <c r="AF501" s="29"/>
      <c r="AG501" s="29"/>
      <c r="AH501" s="30"/>
      <c r="AI501" s="30"/>
      <c r="AJ501" s="30"/>
      <c r="AK501" s="30"/>
      <c r="AL501" s="30"/>
      <c r="AM501" s="30"/>
      <c r="AN501" s="30"/>
      <c r="AO501" s="30"/>
      <c r="AP501" s="45"/>
      <c r="AQ501" s="30"/>
      <c r="AR501" s="46"/>
    </row>
    <row r="502" spans="25:44" x14ac:dyDescent="0.2">
      <c r="Y502" s="30"/>
      <c r="Z502" s="30"/>
      <c r="AA502" s="29"/>
      <c r="AB502" s="30"/>
      <c r="AC502" s="29"/>
      <c r="AD502" s="29"/>
      <c r="AE502" s="29"/>
      <c r="AF502" s="29"/>
      <c r="AG502" s="29"/>
      <c r="AH502" s="30"/>
      <c r="AI502" s="30"/>
      <c r="AJ502" s="30"/>
      <c r="AK502" s="30"/>
      <c r="AL502" s="30"/>
      <c r="AM502" s="30"/>
      <c r="AN502" s="30"/>
      <c r="AO502" s="30"/>
      <c r="AP502" s="45"/>
      <c r="AQ502" s="30"/>
      <c r="AR502" s="46"/>
    </row>
    <row r="503" spans="25:44" x14ac:dyDescent="0.2">
      <c r="Y503" s="30"/>
      <c r="Z503" s="30"/>
      <c r="AA503" s="29"/>
      <c r="AB503" s="30"/>
      <c r="AC503" s="29"/>
      <c r="AD503" s="29"/>
      <c r="AE503" s="29"/>
      <c r="AF503" s="29"/>
      <c r="AG503" s="29"/>
      <c r="AH503" s="30"/>
      <c r="AI503" s="30"/>
      <c r="AJ503" s="30"/>
      <c r="AK503" s="30"/>
      <c r="AL503" s="30"/>
      <c r="AM503" s="30"/>
      <c r="AN503" s="30"/>
      <c r="AO503" s="30"/>
      <c r="AP503" s="45"/>
      <c r="AQ503" s="30"/>
      <c r="AR503" s="46"/>
    </row>
    <row r="504" spans="25:44" x14ac:dyDescent="0.2">
      <c r="Y504" s="30"/>
      <c r="Z504" s="30"/>
      <c r="AA504" s="29"/>
      <c r="AB504" s="30"/>
      <c r="AC504" s="29"/>
      <c r="AD504" s="29"/>
      <c r="AE504" s="29"/>
      <c r="AF504" s="29"/>
      <c r="AG504" s="29"/>
      <c r="AH504" s="30"/>
      <c r="AI504" s="30"/>
      <c r="AJ504" s="30"/>
      <c r="AK504" s="30"/>
      <c r="AL504" s="30"/>
      <c r="AM504" s="30"/>
      <c r="AN504" s="30"/>
      <c r="AO504" s="30"/>
      <c r="AP504" s="45"/>
      <c r="AQ504" s="30"/>
      <c r="AR504" s="46"/>
    </row>
    <row r="505" spans="25:44" x14ac:dyDescent="0.2">
      <c r="Y505" s="30"/>
      <c r="Z505" s="30"/>
      <c r="AA505" s="29"/>
      <c r="AB505" s="30"/>
      <c r="AC505" s="29"/>
      <c r="AD505" s="29"/>
      <c r="AE505" s="29"/>
      <c r="AF505" s="29"/>
      <c r="AG505" s="29"/>
      <c r="AH505" s="30"/>
      <c r="AI505" s="30"/>
      <c r="AJ505" s="30"/>
      <c r="AK505" s="30"/>
      <c r="AL505" s="30"/>
      <c r="AM505" s="30"/>
      <c r="AN505" s="30"/>
      <c r="AO505" s="30"/>
      <c r="AP505" s="45"/>
      <c r="AQ505" s="30"/>
      <c r="AR505" s="46"/>
    </row>
    <row r="506" spans="25:44" x14ac:dyDescent="0.2">
      <c r="Y506" s="30"/>
      <c r="Z506" s="30"/>
      <c r="AA506" s="29"/>
      <c r="AB506" s="30"/>
      <c r="AC506" s="29"/>
      <c r="AD506" s="29"/>
      <c r="AE506" s="29"/>
      <c r="AF506" s="29"/>
      <c r="AG506" s="29"/>
      <c r="AH506" s="30"/>
      <c r="AI506" s="30"/>
      <c r="AJ506" s="30"/>
      <c r="AK506" s="30"/>
      <c r="AL506" s="30"/>
      <c r="AM506" s="30"/>
      <c r="AN506" s="30"/>
      <c r="AO506" s="30"/>
      <c r="AP506" s="45"/>
      <c r="AQ506" s="30"/>
      <c r="AR506" s="46"/>
    </row>
    <row r="507" spans="25:44" x14ac:dyDescent="0.2">
      <c r="Y507" s="30"/>
      <c r="Z507" s="30"/>
      <c r="AA507" s="29"/>
      <c r="AB507" s="30"/>
      <c r="AC507" s="29"/>
      <c r="AD507" s="29"/>
      <c r="AE507" s="29"/>
      <c r="AF507" s="29"/>
      <c r="AG507" s="29"/>
      <c r="AH507" s="30"/>
      <c r="AI507" s="30"/>
      <c r="AJ507" s="30"/>
      <c r="AK507" s="30"/>
      <c r="AL507" s="30"/>
      <c r="AM507" s="30"/>
      <c r="AN507" s="30"/>
      <c r="AO507" s="30"/>
      <c r="AP507" s="45"/>
      <c r="AQ507" s="30"/>
      <c r="AR507" s="46"/>
    </row>
    <row r="508" spans="25:44" x14ac:dyDescent="0.2">
      <c r="Y508" s="30"/>
      <c r="Z508" s="30"/>
      <c r="AA508" s="29"/>
      <c r="AB508" s="30"/>
      <c r="AC508" s="29"/>
      <c r="AD508" s="29"/>
      <c r="AE508" s="29"/>
      <c r="AF508" s="29"/>
      <c r="AG508" s="29"/>
      <c r="AH508" s="30"/>
      <c r="AI508" s="30"/>
      <c r="AJ508" s="30"/>
      <c r="AK508" s="30"/>
      <c r="AL508" s="30"/>
      <c r="AM508" s="30"/>
      <c r="AN508" s="30"/>
      <c r="AO508" s="30"/>
      <c r="AP508" s="45"/>
      <c r="AQ508" s="30"/>
      <c r="AR508" s="46"/>
    </row>
    <row r="509" spans="25:44" x14ac:dyDescent="0.2">
      <c r="Y509" s="30"/>
      <c r="Z509" s="30"/>
      <c r="AA509" s="29"/>
      <c r="AB509" s="30"/>
      <c r="AC509" s="29"/>
      <c r="AD509" s="29"/>
      <c r="AE509" s="29"/>
      <c r="AF509" s="29"/>
      <c r="AG509" s="29"/>
      <c r="AH509" s="30"/>
      <c r="AI509" s="30"/>
      <c r="AJ509" s="30"/>
      <c r="AK509" s="30"/>
      <c r="AL509" s="30"/>
      <c r="AM509" s="30"/>
      <c r="AN509" s="30"/>
      <c r="AO509" s="30"/>
      <c r="AP509" s="45"/>
      <c r="AQ509" s="30"/>
      <c r="AR509" s="46"/>
    </row>
    <row r="510" spans="25:44" x14ac:dyDescent="0.2">
      <c r="Y510" s="30"/>
      <c r="Z510" s="30"/>
      <c r="AA510" s="29"/>
      <c r="AB510" s="30"/>
      <c r="AC510" s="29"/>
      <c r="AD510" s="29"/>
      <c r="AE510" s="29"/>
      <c r="AF510" s="29"/>
      <c r="AG510" s="29"/>
      <c r="AH510" s="30"/>
      <c r="AI510" s="30"/>
      <c r="AJ510" s="30"/>
      <c r="AK510" s="30"/>
      <c r="AL510" s="30"/>
      <c r="AM510" s="30"/>
      <c r="AN510" s="30"/>
      <c r="AO510" s="30"/>
      <c r="AP510" s="45"/>
      <c r="AQ510" s="30"/>
      <c r="AR510" s="46"/>
    </row>
    <row r="511" spans="25:44" x14ac:dyDescent="0.2">
      <c r="Y511" s="30"/>
      <c r="Z511" s="30"/>
      <c r="AA511" s="29"/>
      <c r="AB511" s="30"/>
      <c r="AC511" s="29"/>
      <c r="AD511" s="29"/>
      <c r="AE511" s="29"/>
      <c r="AF511" s="29"/>
      <c r="AG511" s="29"/>
      <c r="AH511" s="30"/>
      <c r="AI511" s="30"/>
      <c r="AJ511" s="30"/>
      <c r="AK511" s="30"/>
      <c r="AL511" s="30"/>
      <c r="AM511" s="30"/>
      <c r="AN511" s="30"/>
      <c r="AO511" s="30"/>
      <c r="AP511" s="45"/>
      <c r="AQ511" s="30"/>
      <c r="AR511" s="46"/>
    </row>
    <row r="512" spans="25:44" x14ac:dyDescent="0.2">
      <c r="Y512" s="30"/>
      <c r="Z512" s="30"/>
      <c r="AA512" s="29"/>
      <c r="AB512" s="30"/>
      <c r="AC512" s="29"/>
      <c r="AD512" s="29"/>
      <c r="AE512" s="29"/>
      <c r="AF512" s="29"/>
      <c r="AG512" s="29"/>
      <c r="AH512" s="30"/>
      <c r="AI512" s="30"/>
      <c r="AJ512" s="30"/>
      <c r="AK512" s="30"/>
      <c r="AL512" s="30"/>
      <c r="AM512" s="30"/>
      <c r="AN512" s="30"/>
      <c r="AO512" s="30"/>
      <c r="AP512" s="45"/>
      <c r="AQ512" s="30"/>
      <c r="AR512" s="46"/>
    </row>
    <row r="513" spans="25:44" x14ac:dyDescent="0.2">
      <c r="Y513" s="30"/>
      <c r="Z513" s="30"/>
      <c r="AA513" s="29"/>
      <c r="AB513" s="30"/>
      <c r="AC513" s="29"/>
      <c r="AD513" s="29"/>
      <c r="AE513" s="29"/>
      <c r="AF513" s="29"/>
      <c r="AG513" s="29"/>
      <c r="AH513" s="30"/>
      <c r="AI513" s="30"/>
      <c r="AJ513" s="30"/>
      <c r="AK513" s="30"/>
      <c r="AL513" s="30"/>
      <c r="AM513" s="30"/>
      <c r="AN513" s="30"/>
      <c r="AO513" s="30"/>
      <c r="AP513" s="45"/>
      <c r="AQ513" s="30"/>
      <c r="AR513" s="46"/>
    </row>
    <row r="514" spans="25:44" x14ac:dyDescent="0.2">
      <c r="Y514" s="30"/>
      <c r="Z514" s="30"/>
      <c r="AA514" s="29"/>
      <c r="AB514" s="30"/>
      <c r="AC514" s="29"/>
      <c r="AD514" s="29"/>
      <c r="AE514" s="29"/>
      <c r="AF514" s="29"/>
      <c r="AG514" s="29"/>
      <c r="AH514" s="30"/>
      <c r="AI514" s="30"/>
      <c r="AJ514" s="30"/>
      <c r="AK514" s="30"/>
      <c r="AL514" s="30"/>
      <c r="AM514" s="30"/>
      <c r="AN514" s="30"/>
      <c r="AO514" s="30"/>
      <c r="AP514" s="45"/>
      <c r="AQ514" s="30"/>
      <c r="AR514" s="46"/>
    </row>
    <row r="515" spans="25:44" x14ac:dyDescent="0.2">
      <c r="Y515" s="30"/>
      <c r="Z515" s="30"/>
      <c r="AA515" s="29"/>
      <c r="AB515" s="30"/>
      <c r="AC515" s="29"/>
      <c r="AD515" s="29"/>
      <c r="AE515" s="29"/>
      <c r="AF515" s="29"/>
      <c r="AG515" s="29"/>
      <c r="AH515" s="30"/>
      <c r="AI515" s="30"/>
      <c r="AJ515" s="30"/>
      <c r="AK515" s="30"/>
      <c r="AL515" s="30"/>
      <c r="AM515" s="30"/>
      <c r="AN515" s="30"/>
      <c r="AO515" s="30"/>
      <c r="AP515" s="45"/>
      <c r="AQ515" s="30"/>
      <c r="AR515" s="46"/>
    </row>
    <row r="516" spans="25:44" x14ac:dyDescent="0.2">
      <c r="Y516" s="30"/>
      <c r="Z516" s="30"/>
      <c r="AA516" s="29"/>
      <c r="AB516" s="30"/>
      <c r="AC516" s="29"/>
      <c r="AD516" s="29"/>
      <c r="AE516" s="29"/>
      <c r="AF516" s="29"/>
      <c r="AG516" s="29"/>
      <c r="AH516" s="30"/>
      <c r="AI516" s="30"/>
      <c r="AJ516" s="30"/>
      <c r="AK516" s="30"/>
      <c r="AL516" s="30"/>
      <c r="AM516" s="30"/>
      <c r="AN516" s="30"/>
      <c r="AO516" s="30"/>
      <c r="AP516" s="45"/>
      <c r="AQ516" s="30"/>
      <c r="AR516" s="46"/>
    </row>
    <row r="517" spans="25:44" x14ac:dyDescent="0.2">
      <c r="Y517" s="30"/>
      <c r="Z517" s="30"/>
      <c r="AA517" s="29"/>
      <c r="AB517" s="30"/>
      <c r="AC517" s="29"/>
      <c r="AD517" s="29"/>
      <c r="AE517" s="29"/>
      <c r="AF517" s="29"/>
      <c r="AG517" s="29"/>
      <c r="AH517" s="30"/>
      <c r="AI517" s="30"/>
      <c r="AJ517" s="30"/>
      <c r="AK517" s="30"/>
      <c r="AL517" s="30"/>
      <c r="AM517" s="30"/>
      <c r="AN517" s="30"/>
      <c r="AO517" s="30"/>
      <c r="AP517" s="45"/>
      <c r="AQ517" s="30"/>
      <c r="AR517" s="46"/>
    </row>
    <row r="518" spans="25:44" x14ac:dyDescent="0.2">
      <c r="Y518" s="30"/>
      <c r="Z518" s="30"/>
      <c r="AA518" s="29"/>
      <c r="AB518" s="30"/>
      <c r="AC518" s="29"/>
      <c r="AD518" s="29"/>
      <c r="AE518" s="29"/>
      <c r="AF518" s="29"/>
      <c r="AG518" s="29"/>
      <c r="AH518" s="30"/>
      <c r="AI518" s="30"/>
      <c r="AJ518" s="30"/>
      <c r="AK518" s="30"/>
      <c r="AL518" s="30"/>
      <c r="AM518" s="30"/>
      <c r="AN518" s="30"/>
      <c r="AO518" s="30"/>
      <c r="AP518" s="45"/>
      <c r="AQ518" s="30"/>
      <c r="AR518" s="46"/>
    </row>
    <row r="519" spans="25:44" x14ac:dyDescent="0.2">
      <c r="Y519" s="30"/>
      <c r="Z519" s="30"/>
      <c r="AA519" s="29"/>
      <c r="AB519" s="30"/>
      <c r="AC519" s="29"/>
      <c r="AD519" s="29"/>
      <c r="AE519" s="29"/>
      <c r="AF519" s="29"/>
      <c r="AG519" s="29"/>
      <c r="AH519" s="30"/>
      <c r="AI519" s="30"/>
      <c r="AJ519" s="30"/>
      <c r="AK519" s="30"/>
      <c r="AL519" s="30"/>
      <c r="AM519" s="30"/>
      <c r="AN519" s="30"/>
      <c r="AO519" s="30"/>
      <c r="AP519" s="45"/>
      <c r="AQ519" s="30"/>
      <c r="AR519" s="46"/>
    </row>
    <row r="520" spans="25:44" x14ac:dyDescent="0.2">
      <c r="Y520" s="30"/>
      <c r="Z520" s="30"/>
      <c r="AA520" s="29"/>
      <c r="AB520" s="30"/>
      <c r="AC520" s="29"/>
      <c r="AD520" s="29"/>
      <c r="AE520" s="29"/>
      <c r="AF520" s="29"/>
      <c r="AG520" s="29"/>
      <c r="AH520" s="30"/>
      <c r="AI520" s="30"/>
      <c r="AJ520" s="30"/>
      <c r="AK520" s="30"/>
      <c r="AL520" s="30"/>
      <c r="AM520" s="30"/>
      <c r="AN520" s="30"/>
      <c r="AO520" s="30"/>
      <c r="AP520" s="45"/>
      <c r="AQ520" s="30"/>
      <c r="AR520" s="46"/>
    </row>
    <row r="521" spans="25:44" x14ac:dyDescent="0.2">
      <c r="Y521" s="30"/>
      <c r="Z521" s="30"/>
      <c r="AA521" s="29"/>
      <c r="AB521" s="30"/>
      <c r="AC521" s="29"/>
      <c r="AD521" s="29"/>
      <c r="AE521" s="29"/>
      <c r="AF521" s="29"/>
      <c r="AG521" s="29"/>
      <c r="AH521" s="30"/>
      <c r="AI521" s="30"/>
      <c r="AJ521" s="30"/>
      <c r="AK521" s="30"/>
      <c r="AL521" s="30"/>
      <c r="AM521" s="30"/>
      <c r="AN521" s="30"/>
      <c r="AO521" s="30"/>
      <c r="AP521" s="45"/>
      <c r="AQ521" s="30"/>
      <c r="AR521" s="46"/>
    </row>
    <row r="522" spans="25:44" x14ac:dyDescent="0.2">
      <c r="Y522" s="30"/>
      <c r="Z522" s="30"/>
      <c r="AA522" s="29"/>
      <c r="AB522" s="30"/>
      <c r="AC522" s="29"/>
      <c r="AD522" s="29"/>
      <c r="AE522" s="29"/>
      <c r="AF522" s="29"/>
      <c r="AG522" s="29"/>
      <c r="AH522" s="30"/>
      <c r="AI522" s="30"/>
      <c r="AJ522" s="30"/>
      <c r="AK522" s="30"/>
      <c r="AL522" s="30"/>
      <c r="AM522" s="30"/>
      <c r="AN522" s="30"/>
      <c r="AO522" s="30"/>
      <c r="AP522" s="45"/>
      <c r="AQ522" s="30"/>
      <c r="AR522" s="46"/>
    </row>
    <row r="523" spans="25:44" x14ac:dyDescent="0.2">
      <c r="Y523" s="30"/>
      <c r="Z523" s="30"/>
      <c r="AA523" s="29"/>
      <c r="AB523" s="30"/>
      <c r="AC523" s="29"/>
      <c r="AD523" s="29"/>
      <c r="AE523" s="29"/>
      <c r="AF523" s="29"/>
      <c r="AG523" s="29"/>
      <c r="AH523" s="30"/>
      <c r="AI523" s="30"/>
      <c r="AJ523" s="30"/>
      <c r="AK523" s="30"/>
      <c r="AL523" s="30"/>
      <c r="AM523" s="30"/>
      <c r="AN523" s="30"/>
      <c r="AO523" s="30"/>
      <c r="AP523" s="45"/>
      <c r="AQ523" s="30"/>
      <c r="AR523" s="46"/>
    </row>
    <row r="524" spans="25:44" x14ac:dyDescent="0.2">
      <c r="Y524" s="30"/>
      <c r="Z524" s="30"/>
      <c r="AA524" s="29"/>
      <c r="AB524" s="30"/>
      <c r="AC524" s="29"/>
      <c r="AD524" s="29"/>
      <c r="AE524" s="29"/>
      <c r="AF524" s="29"/>
      <c r="AG524" s="29"/>
      <c r="AH524" s="30"/>
      <c r="AI524" s="30"/>
      <c r="AJ524" s="30"/>
      <c r="AK524" s="30"/>
      <c r="AL524" s="30"/>
      <c r="AM524" s="30"/>
      <c r="AN524" s="30"/>
      <c r="AO524" s="30"/>
      <c r="AP524" s="45"/>
      <c r="AQ524" s="30"/>
      <c r="AR524" s="46"/>
    </row>
    <row r="525" spans="25:44" x14ac:dyDescent="0.2">
      <c r="Y525" s="30"/>
      <c r="Z525" s="30"/>
      <c r="AA525" s="29"/>
      <c r="AB525" s="30"/>
      <c r="AC525" s="29"/>
      <c r="AD525" s="29"/>
      <c r="AE525" s="29"/>
      <c r="AF525" s="29"/>
      <c r="AG525" s="29"/>
      <c r="AH525" s="30"/>
      <c r="AI525" s="30"/>
      <c r="AJ525" s="30"/>
      <c r="AK525" s="30"/>
      <c r="AL525" s="30"/>
      <c r="AM525" s="30"/>
      <c r="AN525" s="30"/>
      <c r="AO525" s="30"/>
      <c r="AP525" s="45"/>
      <c r="AQ525" s="30"/>
      <c r="AR525" s="46"/>
    </row>
    <row r="526" spans="25:44" x14ac:dyDescent="0.2">
      <c r="Y526" s="30"/>
      <c r="Z526" s="30"/>
      <c r="AA526" s="29"/>
      <c r="AB526" s="30"/>
      <c r="AC526" s="29"/>
      <c r="AD526" s="29"/>
      <c r="AE526" s="29"/>
      <c r="AF526" s="29"/>
      <c r="AG526" s="29"/>
      <c r="AH526" s="30"/>
      <c r="AI526" s="30"/>
      <c r="AJ526" s="30"/>
      <c r="AK526" s="30"/>
      <c r="AL526" s="30"/>
      <c r="AM526" s="30"/>
      <c r="AN526" s="30"/>
      <c r="AO526" s="30"/>
      <c r="AP526" s="45"/>
      <c r="AQ526" s="30"/>
      <c r="AR526" s="46"/>
    </row>
    <row r="527" spans="25:44" x14ac:dyDescent="0.2">
      <c r="Y527" s="30"/>
      <c r="Z527" s="30"/>
      <c r="AA527" s="29"/>
      <c r="AB527" s="30"/>
      <c r="AC527" s="29"/>
      <c r="AD527" s="29"/>
      <c r="AE527" s="29"/>
      <c r="AF527" s="29"/>
      <c r="AG527" s="29"/>
      <c r="AH527" s="30"/>
      <c r="AI527" s="30"/>
      <c r="AJ527" s="30"/>
      <c r="AK527" s="30"/>
      <c r="AL527" s="30"/>
      <c r="AM527" s="30"/>
      <c r="AN527" s="30"/>
      <c r="AO527" s="30"/>
      <c r="AP527" s="45"/>
      <c r="AQ527" s="30"/>
      <c r="AR527" s="46"/>
    </row>
  </sheetData>
  <autoFilter ref="A1:X1" xr:uid="{8B83F73D-6790-5C48-8578-3547604CDD9D}">
    <sortState xmlns:xlrd2="http://schemas.microsoft.com/office/spreadsheetml/2017/richdata2" ref="A2:X73">
      <sortCondition descending="1" ref="G1:G73"/>
    </sortState>
  </autoFilter>
  <conditionalFormatting sqref="W67:W73">
    <cfRule type="colorScale" priority="22">
      <colorScale>
        <cfvo type="min"/>
        <cfvo type="percentile" val="50"/>
        <cfvo type="max"/>
        <color rgb="FF63BE7B"/>
        <color rgb="FFFFEB84"/>
        <color rgb="FFF8696B"/>
      </colorScale>
    </cfRule>
  </conditionalFormatting>
  <conditionalFormatting sqref="V67:V73">
    <cfRule type="colorScale" priority="21">
      <colorScale>
        <cfvo type="min"/>
        <cfvo type="percentile" val="50"/>
        <cfvo type="max"/>
        <color rgb="FFF8696B"/>
        <color rgb="FFFFEB84"/>
        <color rgb="FF63BE7B"/>
      </colorScale>
    </cfRule>
  </conditionalFormatting>
  <conditionalFormatting sqref="V1:W1048576">
    <cfRule type="colorScale" priority="4">
      <colorScale>
        <cfvo type="min"/>
        <cfvo type="percentile" val="50"/>
        <cfvo type="max"/>
        <color rgb="FFF8696B"/>
        <color rgb="FFFFEB84"/>
        <color rgb="FF63BE7B"/>
      </colorScale>
    </cfRule>
  </conditionalFormatting>
  <conditionalFormatting sqref="W1:W1048576">
    <cfRule type="colorScale" priority="3">
      <colorScale>
        <cfvo type="min"/>
        <cfvo type="percentile" val="50"/>
        <cfvo type="max"/>
        <color rgb="FFF8696B"/>
        <color rgb="FFFFEB84"/>
        <color rgb="FF63BE7B"/>
      </colorScale>
    </cfRule>
  </conditionalFormatting>
  <conditionalFormatting sqref="V1:V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hyperlinks>
    <hyperlink ref="E2" r:id="rId1" display="https://duckduckgo.com/?q=%5cSAREPTA%20THERAPEUTICS+pipeline" xr:uid="{1A70ECCA-F542-A74B-AAB3-F0266A2CE7E7}"/>
    <hyperlink ref="E8" r:id="rId2" display="https://duckduckgo.com/?q=%5cCRISPR+pipeline" xr:uid="{57CD522F-1E2F-0D41-9A7F-6965961B7BC2}"/>
    <hyperlink ref="E10" r:id="rId3" display="https://duckduckgo.com/?q=%5cINTELLIA%20THERAPEUTICS+pipeline" xr:uid="{AC9CBC20-30CE-A04E-9004-429E80073E9E}"/>
    <hyperlink ref="E12" r:id="rId4" display="https://duckduckgo.com/?q=%5cBEAM+pipeline" xr:uid="{566D0F09-60BB-B64C-8C70-432227CD6914}"/>
    <hyperlink ref="E16" r:id="rId5" display="https://duckduckgo.com/?q=%5cKRYSTAL%20BIOTECH+pipeline" xr:uid="{BCA3AE72-A721-A14C-B097-FED6756D420C}"/>
    <hyperlink ref="E29" r:id="rId6" display="https://duckduckgo.com/?q=%5cEDITAS%20MEDICINE+pipeline" xr:uid="{4321564B-8BFF-E641-AEFC-F0D66C0D5220}"/>
    <hyperlink ref="E63" r:id="rId7" display="https://duckduckgo.com/?q=%5cMAGENTA%20THERAPEUTICS+pipeline" xr:uid="{A0D39828-E4D2-5A45-A1B9-6B0753E096EB}"/>
    <hyperlink ref="E3" r:id="rId8" display="https://duckduckgo.com/?q=%5cASCENDIS+pipeline" xr:uid="{F431C27A-5A33-DF49-A752-D0D85F6470A4}"/>
  </hyperlink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D41B-A4AF-BE48-8B46-299E3B04536F}">
  <dimension ref="A1:AR553"/>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41" style="10" customWidth="1"/>
    <col min="3" max="3" width="40.83203125" style="12" customWidth="1"/>
    <col min="4" max="4" width="1" style="10" hidden="1" customWidth="1"/>
    <col min="5" max="5" width="10.83203125" style="11" customWidth="1"/>
    <col min="6" max="6" width="47" style="10" hidden="1" customWidth="1"/>
    <col min="7" max="7" width="18.33203125" style="11" customWidth="1"/>
    <col min="8" max="9" width="10.83203125" style="11"/>
    <col min="10" max="10" width="10.83203125" style="11" customWidth="1"/>
    <col min="11" max="12" width="10.83203125" style="11"/>
    <col min="13" max="13" width="19.83203125" style="26" customWidth="1"/>
    <col min="14" max="16" width="25.6640625" style="26" customWidth="1"/>
    <col min="17" max="17" width="12.33203125" style="26" customWidth="1"/>
    <col min="18" max="18" width="25.6640625" style="26" customWidth="1"/>
    <col min="19" max="19" width="62.5" style="129" customWidth="1"/>
    <col min="20" max="21" width="10.83203125" style="11"/>
    <col min="22"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10" t="s">
        <v>1673</v>
      </c>
      <c r="B2" s="10" t="s">
        <v>1674</v>
      </c>
      <c r="C2" s="12" t="s">
        <v>1675</v>
      </c>
      <c r="D2" s="10" t="e" vm="386">
        <v>#VALUE!</v>
      </c>
      <c r="E2" s="31" t="str">
        <f t="shared" ref="E2:E33" si="0">HYPERLINK(_xlfn.CONCAT("https://duckduckgo.com/?q=%5c",LEFT(B2,FIND(" ",B2)-1)," pipeline"),"Link")</f>
        <v>Link</v>
      </c>
      <c r="F2" s="12" t="s">
        <v>1676</v>
      </c>
      <c r="G2" s="28" cm="1">
        <f t="array" ref="G2">_FV(D2,"Market cap",TRUE)/1000000000</f>
        <v>10.70553</v>
      </c>
      <c r="H2" s="11" cm="1">
        <f t="array" ref="H2">_FV(D2,"Price")</f>
        <v>111.36</v>
      </c>
      <c r="I2" s="11" t="s">
        <v>47</v>
      </c>
      <c r="J2" s="35" cm="1">
        <f t="array" ref="J2">_FV(D2,"Shares outstanding",TRUE)/1000000</f>
        <v>96.134389999999996</v>
      </c>
      <c r="K2" s="11">
        <v>94.99</v>
      </c>
      <c r="L2" s="89">
        <v>2.6800000000000001E-2</v>
      </c>
      <c r="M2" s="25" t="s">
        <v>13978</v>
      </c>
      <c r="N2" s="53" t="s">
        <v>15792</v>
      </c>
      <c r="O2" s="53" t="s">
        <v>15793</v>
      </c>
      <c r="P2" s="130">
        <v>27.44</v>
      </c>
      <c r="Q2" s="53" t="s">
        <v>15794</v>
      </c>
      <c r="R2" s="53" t="s">
        <v>15795</v>
      </c>
      <c r="S2" s="135" t="s">
        <v>14848</v>
      </c>
      <c r="T2" s="11" t="s">
        <v>14759</v>
      </c>
      <c r="U2" s="11">
        <v>2.48</v>
      </c>
      <c r="V2" s="65" cm="1">
        <f t="array" ref="V2">(H2-(_FV(D2,"52 week high",TRUE)))/(_FV(D2,"52 week high",TRUE))</f>
        <v>-0.13868048572975478</v>
      </c>
      <c r="W2" s="65" cm="1">
        <f t="array" ref="W2">(H2-(_FV(D2,"52 week low",TRUE)))/(_FV(D2,"52 week low",TRUE))</f>
        <v>0.54067515218594353</v>
      </c>
      <c r="Y2" s="30" t="str">
        <f>HYPERLINK(_xlfn.CONCAT("https://twitter.com/search?q=%24",A2,"&amp;src=typed_query&amp;f=live&amp;pf=on"),"Twitter")</f>
        <v>Twitter</v>
      </c>
      <c r="Z2" s="30" t="str">
        <f t="shared" ref="Z2:Z65" si="1">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65" si="2">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65" si="3">HYPERLINK(_xlfn.CONCAT("http://openinsider.com/search?q=",A2),"OI")</f>
        <v>OI</v>
      </c>
      <c r="AM2" s="30" t="str">
        <f>HYPERLINK(_xlfn.CONCAT("https://iborrowdesk.com/report/",A2),"IB")</f>
        <v>IB</v>
      </c>
      <c r="AN2" s="30" t="str">
        <f t="shared" ref="AN2:AN65" si="4">HYPERLINK(_xlfn.CONCAT("https://www.nasdaq.com/market-activity/stocks/",A2,"/short-interest"),"SI")</f>
        <v>SI</v>
      </c>
      <c r="AO2" s="30" t="str">
        <f t="shared" ref="AO2:AO65" si="5">HYPERLINK(_xlfn.CONCAT("https://shortsqueeze.com/?symbol=",A2),"SS")</f>
        <v>SS</v>
      </c>
      <c r="AP2" s="45" t="str">
        <f t="shared" ref="AP2:AP65" si="6">HYPERLINK(_xlfn.CONCAT("https://roic.ai/company/",A2),"ROIC")</f>
        <v>ROIC</v>
      </c>
      <c r="AQ2" s="30" t="str">
        <f t="shared" ref="AQ2:AQ65" si="7">HYPERLINK(_xlfn.CONCAT("https://www.dataroma.com/m/stock.php?sym=",A2),"DR")</f>
        <v>DR</v>
      </c>
      <c r="AR2" s="46" t="str">
        <f t="shared" ref="AR2:AR65" si="8">HYPERLINK(_xlfn.CONCAT("https://www.sharesoutstandinghistory.com/?symbol=",A2),"SOH")</f>
        <v>SOH</v>
      </c>
    </row>
    <row r="3" spans="1:44" x14ac:dyDescent="0.2">
      <c r="A3" s="93" t="s">
        <v>1696</v>
      </c>
      <c r="B3" s="93" t="s">
        <v>1697</v>
      </c>
      <c r="C3" s="12" t="s">
        <v>1698</v>
      </c>
      <c r="D3" s="10" t="e" vm="387">
        <v>#VALUE!</v>
      </c>
      <c r="E3" s="31" t="str">
        <f t="shared" si="0"/>
        <v>Link</v>
      </c>
      <c r="F3" s="12" t="s">
        <v>1699</v>
      </c>
      <c r="G3" s="28" cm="1">
        <f t="array" ref="G3">_FV(D3,"Market cap",TRUE)/1000000000</f>
        <v>6.6625990000000002</v>
      </c>
      <c r="H3" s="11" cm="1">
        <f t="array" ref="H3">_FV(D3,"Price")</f>
        <v>193.89</v>
      </c>
      <c r="I3" s="11" t="s">
        <v>47</v>
      </c>
      <c r="J3" s="35" cm="1">
        <f t="array" ref="J3">_FV(D3,"Shares outstanding",TRUE)/1000000</f>
        <v>34.362780000000001</v>
      </c>
      <c r="K3" s="11">
        <v>30.55</v>
      </c>
      <c r="L3" s="89">
        <v>5.6500000000000002E-2</v>
      </c>
      <c r="M3" s="25" t="s">
        <v>13761</v>
      </c>
      <c r="N3" s="53" t="s">
        <v>15796</v>
      </c>
      <c r="O3" s="53" t="s">
        <v>15797</v>
      </c>
      <c r="P3" s="130">
        <v>56.49</v>
      </c>
      <c r="Q3" s="53" t="s">
        <v>15246</v>
      </c>
      <c r="R3" s="53" t="s">
        <v>15798</v>
      </c>
      <c r="S3" s="135" t="s">
        <v>14848</v>
      </c>
      <c r="T3" s="11" t="s">
        <v>1294</v>
      </c>
      <c r="U3" s="11">
        <v>29.93</v>
      </c>
      <c r="V3" s="65" cm="1">
        <f t="array" ref="V3">(H3-(_FV(D3,"52 week high",TRUE)))/(_FV(D3,"52 week high",TRUE))</f>
        <v>-0.30318860663597041</v>
      </c>
      <c r="W3" s="65" cm="1">
        <f t="array" ref="W3">(H3-(_FV(D3,"52 week low",TRUE)))/(_FV(D3,"52 week low",TRUE))</f>
        <v>1.1015608064166484</v>
      </c>
      <c r="Y3" s="30" t="str">
        <f t="shared" ref="Y3:Y66" si="9">HYPERLINK(_xlfn.CONCAT("https://twitter.com/search?q=%24",A3,"&amp;src=typed_query&amp;f=live&amp;pf=on"),"Twitter")</f>
        <v>Twitter</v>
      </c>
      <c r="Z3" s="30" t="str">
        <f t="shared" si="1"/>
        <v>Twitter</v>
      </c>
      <c r="AA3" s="29" t="str">
        <f>HYPERLINK(_xlfn.CONCAT("https://www.sec.gov/edgar/browse/?CIK=",(_xlfn.XLOOKUP(A3,CIK!$A$1:$A$99999,CIK!$B$1:$B$99999,,0))),"SEC")</f>
        <v>SEC</v>
      </c>
      <c r="AB3" s="30" t="str">
        <f t="shared" ref="AB3:AB66" si="10">HYPERLINK(_xlfn.CONCAT("https://duckduckgo.com/?q=%5cprofiles+biocentury+",B3),"BC")</f>
        <v>BC</v>
      </c>
      <c r="AC3" s="29" t="str">
        <f t="shared" ref="AC3:AC66" si="11">HYPERLINK(_xlfn.CONCAT("https://endpts.com/?s=",LEFT(B3,FIND(" ",B3)-1)),"News")</f>
        <v>News</v>
      </c>
      <c r="AD3" s="30" t="str">
        <f t="shared" ref="AD3:AD66" si="12">HYPERLINK(_xlfn.CONCAT("https://www.evaluate.com/vantage-search?search_api_fulltext=",LEFT(B3,FIND(" ",B3)-1)),"News")</f>
        <v>News</v>
      </c>
      <c r="AE3" s="29" t="str">
        <f t="shared" ref="AE3:AE66" si="13">HYPERLINK(_xlfn.CONCAT("https://www.biopharmadive.com/search/?q=",LEFT(B3,FIND(" ",B3)-1)),"News")</f>
        <v>News</v>
      </c>
      <c r="AF3" s="29" t="str">
        <f t="shared" ref="AF3:AF66" si="14">HYPERLINK(_xlfn.CONCAT("https://www.biospace.com/news/?Keywords=",LEFT(B3,FIND(" ",B3)-1)),"News")</f>
        <v>News</v>
      </c>
      <c r="AG3" s="29" t="str">
        <f t="shared" ref="AG3:AG66" si="15">HYPERLINK(_xlfn.CONCAT("https://www.fiercebiotech.com/search-results?fulltext_search=",LEFT(B3,FIND(" ",B3)-1)),"News")</f>
        <v>News</v>
      </c>
      <c r="AH3" s="30" t="str">
        <f t="shared" si="2"/>
        <v>News</v>
      </c>
      <c r="AI3" s="30" t="str">
        <f t="shared" ref="AI3:AI66" si="16">HYPERLINK(_xlfn.CONCAT("https://www.nasdaq.com/market-activity/stocks/",A3,"/option-chain"),"OC")</f>
        <v>OC</v>
      </c>
      <c r="AJ3" s="30" t="str">
        <f t="shared" ref="AJ3:AJ66" si="17">HYPERLINK(_xlfn.CONCAT("https://whalewisdom.com/stock/",A3),"WW")</f>
        <v>WW</v>
      </c>
      <c r="AK3" s="30" t="str">
        <f t="shared" ref="AK3:AK66" si="18">HYPERLINK(_xlfn.CONCAT("https://fintel.io/n/us/",A3),"FIN")</f>
        <v>FIN</v>
      </c>
      <c r="AL3" s="30" t="str">
        <f t="shared" si="3"/>
        <v>OI</v>
      </c>
      <c r="AM3" s="30" t="str">
        <f t="shared" ref="AM3:AM66" si="19">HYPERLINK(_xlfn.CONCAT("https://iborrowdesk.com/report/",A3),"IB")</f>
        <v>IB</v>
      </c>
      <c r="AN3" s="30" t="str">
        <f t="shared" si="4"/>
        <v>SI</v>
      </c>
      <c r="AO3" s="30" t="str">
        <f t="shared" si="5"/>
        <v>SS</v>
      </c>
      <c r="AP3" s="45" t="str">
        <f t="shared" si="6"/>
        <v>ROIC</v>
      </c>
      <c r="AQ3" s="30" t="str">
        <f t="shared" si="7"/>
        <v>DR</v>
      </c>
      <c r="AR3" s="46" t="str">
        <f t="shared" si="8"/>
        <v>SOH</v>
      </c>
    </row>
    <row r="4" spans="1:44" x14ac:dyDescent="0.2">
      <c r="A4" s="93" t="s">
        <v>1677</v>
      </c>
      <c r="B4" s="93" t="s">
        <v>1678</v>
      </c>
      <c r="C4" s="12" t="s">
        <v>1679</v>
      </c>
      <c r="D4" s="10" t="e" vm="388">
        <v>#VALUE!</v>
      </c>
      <c r="E4" s="31" t="str">
        <f t="shared" si="0"/>
        <v>Link</v>
      </c>
      <c r="F4" s="12" t="s">
        <v>1680</v>
      </c>
      <c r="G4" s="28" cm="1">
        <f t="array" ref="G4">_FV(D4,"Market cap",TRUE)/1000000000</f>
        <v>5.7899719999999997</v>
      </c>
      <c r="H4" s="11" cm="1">
        <f t="array" ref="H4">_FV(D4,"Price")</f>
        <v>40.76</v>
      </c>
      <c r="I4" s="11" t="s">
        <v>47</v>
      </c>
      <c r="J4" s="35" cm="1">
        <f t="array" ref="J4">_FV(D4,"Shares outstanding",TRUE)/1000000</f>
        <v>142.05029999999999</v>
      </c>
      <c r="K4" s="11">
        <v>141.13999999999999</v>
      </c>
      <c r="L4" s="89">
        <v>6.0699999999999997E-2</v>
      </c>
      <c r="M4" s="25" t="s">
        <v>13790</v>
      </c>
      <c r="N4" s="53" t="s">
        <v>15799</v>
      </c>
      <c r="O4" s="53" t="s">
        <v>15800</v>
      </c>
      <c r="P4" s="130">
        <v>240.19</v>
      </c>
      <c r="Q4" s="53" t="s">
        <v>15801</v>
      </c>
      <c r="R4" s="53" t="s">
        <v>15802</v>
      </c>
      <c r="S4" s="135" t="s">
        <v>14848</v>
      </c>
      <c r="T4" s="11" t="s">
        <v>170</v>
      </c>
      <c r="U4" s="11">
        <v>7.59</v>
      </c>
      <c r="V4" s="65" cm="1">
        <f t="array" ref="V4">(H4-(_FV(D4,"52 week high",TRUE)))/(_FV(D4,"52 week high",TRUE))</f>
        <v>-0.16509627201966412</v>
      </c>
      <c r="W4" s="65" cm="1">
        <f t="array" ref="W4">(H4-(_FV(D4,"52 week low",TRUE)))/(_FV(D4,"52 week low",TRUE))</f>
        <v>0.44283185840707956</v>
      </c>
      <c r="Y4" s="30" t="str">
        <f t="shared" si="9"/>
        <v>Twitter</v>
      </c>
      <c r="Z4" s="30" t="str">
        <f t="shared" si="1"/>
        <v>Twitter</v>
      </c>
      <c r="AA4" s="29" t="str">
        <f>HYPERLINK(_xlfn.CONCAT("https://www.sec.gov/edgar/browse/?CIK=",(_xlfn.XLOOKUP(A4,CIK!$A$1:$A$99999,CIK!$B$1:$B$99999,,0))),"SEC")</f>
        <v>SEC</v>
      </c>
      <c r="AB4" s="30" t="str">
        <f t="shared" si="10"/>
        <v>BC</v>
      </c>
      <c r="AC4" s="29" t="str">
        <f t="shared" si="11"/>
        <v>News</v>
      </c>
      <c r="AD4" s="30" t="str">
        <f t="shared" si="12"/>
        <v>News</v>
      </c>
      <c r="AE4" s="29" t="str">
        <f t="shared" si="13"/>
        <v>News</v>
      </c>
      <c r="AF4" s="29" t="str">
        <f t="shared" si="14"/>
        <v>News</v>
      </c>
      <c r="AG4" s="29" t="str">
        <f t="shared" si="15"/>
        <v>News</v>
      </c>
      <c r="AH4" s="30" t="str">
        <f t="shared" si="2"/>
        <v>News</v>
      </c>
      <c r="AI4" s="30" t="str">
        <f t="shared" si="16"/>
        <v>OC</v>
      </c>
      <c r="AJ4" s="30" t="str">
        <f t="shared" si="17"/>
        <v>WW</v>
      </c>
      <c r="AK4" s="30" t="str">
        <f t="shared" si="18"/>
        <v>FIN</v>
      </c>
      <c r="AL4" s="30" t="str">
        <f t="shared" si="3"/>
        <v>OI</v>
      </c>
      <c r="AM4" s="30" t="str">
        <f t="shared" si="19"/>
        <v>IB</v>
      </c>
      <c r="AN4" s="30" t="str">
        <f t="shared" si="4"/>
        <v>SI</v>
      </c>
      <c r="AO4" s="30" t="str">
        <f t="shared" si="5"/>
        <v>SS</v>
      </c>
      <c r="AP4" s="45" t="str">
        <f t="shared" si="6"/>
        <v>ROIC</v>
      </c>
      <c r="AQ4" s="30" t="str">
        <f t="shared" si="7"/>
        <v>DR</v>
      </c>
      <c r="AR4" s="46" t="str">
        <f t="shared" si="8"/>
        <v>SOH</v>
      </c>
    </row>
    <row r="5" spans="1:44" x14ac:dyDescent="0.2">
      <c r="A5" s="93" t="s">
        <v>1681</v>
      </c>
      <c r="B5" s="93" t="s">
        <v>1682</v>
      </c>
      <c r="C5" s="12" t="s">
        <v>1675</v>
      </c>
      <c r="D5" s="10" t="e" vm="389">
        <v>#VALUE!</v>
      </c>
      <c r="E5" s="31" t="str">
        <f t="shared" si="0"/>
        <v>Link</v>
      </c>
      <c r="F5" s="12" t="s">
        <v>1683</v>
      </c>
      <c r="G5" s="28" cm="1">
        <f t="array" ref="G5">_FV(D5,"Market cap",TRUE)/1000000000</f>
        <v>4.5411070000000002</v>
      </c>
      <c r="H5" s="11" cm="1">
        <f t="array" ref="H5">_FV(D5,"Price")</f>
        <v>47.95</v>
      </c>
      <c r="I5" s="11" t="s">
        <v>47</v>
      </c>
      <c r="J5" s="35" cm="1">
        <f t="array" ref="J5">_FV(D5,"Shares outstanding",TRUE)/1000000</f>
        <v>94.70505</v>
      </c>
      <c r="K5" s="11">
        <v>87.73</v>
      </c>
      <c r="L5" s="89">
        <v>3.6400000000000002E-2</v>
      </c>
      <c r="M5" s="25" t="s">
        <v>13966</v>
      </c>
      <c r="N5" s="53" t="s">
        <v>15807</v>
      </c>
      <c r="O5" s="53" t="s">
        <v>15808</v>
      </c>
      <c r="P5" s="130">
        <v>32.19</v>
      </c>
      <c r="Q5" s="53" t="s">
        <v>15809</v>
      </c>
      <c r="R5" s="53" t="s">
        <v>15810</v>
      </c>
      <c r="S5" s="135" t="s">
        <v>14848</v>
      </c>
      <c r="T5" s="11" t="s">
        <v>14765</v>
      </c>
      <c r="U5" s="11">
        <v>9.81</v>
      </c>
      <c r="V5" s="65" cm="1">
        <f t="array" ref="V5">(H5-(_FV(D5,"52 week high",TRUE)))/(_FV(D5,"52 week high",TRUE))</f>
        <v>-0.27348484848484844</v>
      </c>
      <c r="W5" s="65" cm="1">
        <f t="array" ref="W5">(H5-(_FV(D5,"52 week low",TRUE)))/(_FV(D5,"52 week low",TRUE))</f>
        <v>0.18074365919724214</v>
      </c>
      <c r="Y5" s="45" t="str">
        <f t="shared" si="9"/>
        <v>Twitter</v>
      </c>
      <c r="Z5" s="45" t="str">
        <f t="shared" si="1"/>
        <v>Twitter</v>
      </c>
      <c r="AA5" s="46" t="str">
        <f>HYPERLINK(_xlfn.CONCAT("https://www.sec.gov/edgar/browse/?CIK=",(_xlfn.XLOOKUP(A5,CIK!$A$1:$A$99999,CIK!$B$1:$B$99999,,0))),"SEC")</f>
        <v>SEC</v>
      </c>
      <c r="AB5" s="45" t="str">
        <f t="shared" si="10"/>
        <v>BC</v>
      </c>
      <c r="AC5" s="46" t="str">
        <f t="shared" si="11"/>
        <v>News</v>
      </c>
      <c r="AD5" s="45" t="str">
        <f t="shared" si="12"/>
        <v>News</v>
      </c>
      <c r="AE5" s="46" t="str">
        <f t="shared" si="13"/>
        <v>News</v>
      </c>
      <c r="AF5" s="46" t="str">
        <f t="shared" si="14"/>
        <v>News</v>
      </c>
      <c r="AG5" s="46" t="str">
        <f t="shared" si="15"/>
        <v>News</v>
      </c>
      <c r="AH5" s="45" t="str">
        <f t="shared" si="2"/>
        <v>News</v>
      </c>
      <c r="AI5" s="45" t="str">
        <f t="shared" si="16"/>
        <v>OC</v>
      </c>
      <c r="AJ5" s="45" t="str">
        <f t="shared" si="17"/>
        <v>WW</v>
      </c>
      <c r="AK5" s="45" t="str">
        <f t="shared" si="18"/>
        <v>FIN</v>
      </c>
      <c r="AL5" s="45" t="str">
        <f t="shared" si="3"/>
        <v>OI</v>
      </c>
      <c r="AM5" s="45" t="str">
        <f t="shared" si="19"/>
        <v>IB</v>
      </c>
      <c r="AN5" s="45" t="str">
        <f t="shared" si="4"/>
        <v>SI</v>
      </c>
      <c r="AO5" s="45" t="str">
        <f t="shared" si="5"/>
        <v>SS</v>
      </c>
      <c r="AP5" s="45" t="str">
        <f t="shared" si="6"/>
        <v>ROIC</v>
      </c>
      <c r="AQ5" s="45" t="str">
        <f t="shared" si="7"/>
        <v>DR</v>
      </c>
      <c r="AR5" s="46" t="str">
        <f t="shared" si="8"/>
        <v>SOH</v>
      </c>
    </row>
    <row r="6" spans="1:44" x14ac:dyDescent="0.2">
      <c r="A6" s="93" t="s">
        <v>1688</v>
      </c>
      <c r="B6" s="93" t="s">
        <v>1689</v>
      </c>
      <c r="C6" s="12" t="s">
        <v>1690</v>
      </c>
      <c r="D6" s="10" t="e" vm="390">
        <v>#VALUE!</v>
      </c>
      <c r="E6" s="32" t="str">
        <f t="shared" si="0"/>
        <v>Link</v>
      </c>
      <c r="F6" s="12" t="s">
        <v>1691</v>
      </c>
      <c r="G6" s="28" cm="1">
        <f t="array" ref="G6">_FV(D6,"Market cap",TRUE)/1000000000</f>
        <v>5.1336329999999997</v>
      </c>
      <c r="H6" s="11" cm="1">
        <f t="array" ref="H6">_FV(D6,"Price")</f>
        <v>32.840000000000003</v>
      </c>
      <c r="I6" s="11" t="s">
        <v>47</v>
      </c>
      <c r="J6" s="35" cm="1">
        <f t="array" ref="J6">_FV(D6,"Shares outstanding",TRUE)/1000000</f>
        <v>156.32259999999999</v>
      </c>
      <c r="K6" s="11">
        <v>68.099999999999994</v>
      </c>
      <c r="L6" s="89">
        <v>0.10349999999999999</v>
      </c>
      <c r="M6" s="25" t="s">
        <v>14234</v>
      </c>
      <c r="N6" s="95" t="s">
        <v>15803</v>
      </c>
      <c r="O6" s="95" t="s">
        <v>15804</v>
      </c>
      <c r="P6" s="131">
        <v>33.770000000000003</v>
      </c>
      <c r="Q6" s="95" t="s">
        <v>15805</v>
      </c>
      <c r="R6" s="95" t="s">
        <v>15806</v>
      </c>
      <c r="S6" s="127" t="s">
        <v>14848</v>
      </c>
      <c r="T6" s="11" t="s">
        <v>14760</v>
      </c>
      <c r="U6" s="11">
        <v>16.64</v>
      </c>
      <c r="V6" s="124" cm="1">
        <f t="array" ref="V6">(H6-(_FV(D6,"52 week high",TRUE)))/(_FV(D6,"52 week high",TRUE))</f>
        <v>-0.20791123974915574</v>
      </c>
      <c r="W6" s="124" cm="1">
        <f t="array" ref="W6">(H6-(_FV(D6,"52 week low",TRUE)))/(_FV(D6,"52 week low",TRUE))</f>
        <v>0.65357502517623389</v>
      </c>
      <c r="Y6" s="30" t="str">
        <f t="shared" si="9"/>
        <v>Twitter</v>
      </c>
      <c r="Z6" s="30" t="str">
        <f t="shared" si="1"/>
        <v>Twitter</v>
      </c>
      <c r="AA6" s="29" t="str">
        <f>HYPERLINK(_xlfn.CONCAT("https://www.sec.gov/edgar/browse/?CIK=",(_xlfn.XLOOKUP(A6,CIK!$A$1:$A$99999,CIK!$B$1:$B$99999,,0))),"SEC")</f>
        <v>SEC</v>
      </c>
      <c r="AB6" s="30" t="str">
        <f t="shared" si="10"/>
        <v>BC</v>
      </c>
      <c r="AC6" s="29" t="str">
        <f t="shared" si="11"/>
        <v>News</v>
      </c>
      <c r="AD6" s="30" t="str">
        <f t="shared" si="12"/>
        <v>News</v>
      </c>
      <c r="AE6" s="29" t="str">
        <f t="shared" si="13"/>
        <v>News</v>
      </c>
      <c r="AF6" s="29" t="str">
        <f t="shared" si="14"/>
        <v>News</v>
      </c>
      <c r="AG6" s="29" t="str">
        <f t="shared" si="15"/>
        <v>News</v>
      </c>
      <c r="AH6" s="30" t="str">
        <f t="shared" si="2"/>
        <v>News</v>
      </c>
      <c r="AI6" s="30" t="str">
        <f t="shared" si="16"/>
        <v>OC</v>
      </c>
      <c r="AJ6" s="30" t="str">
        <f t="shared" si="17"/>
        <v>WW</v>
      </c>
      <c r="AK6" s="30" t="str">
        <f t="shared" si="18"/>
        <v>FIN</v>
      </c>
      <c r="AL6" s="30" t="str">
        <f t="shared" si="3"/>
        <v>OI</v>
      </c>
      <c r="AM6" s="30" t="str">
        <f t="shared" si="19"/>
        <v>IB</v>
      </c>
      <c r="AN6" s="30" t="str">
        <f t="shared" si="4"/>
        <v>SI</v>
      </c>
      <c r="AO6" s="30" t="str">
        <f t="shared" si="5"/>
        <v>SS</v>
      </c>
      <c r="AP6" s="45" t="str">
        <f t="shared" si="6"/>
        <v>ROIC</v>
      </c>
      <c r="AQ6" s="30" t="str">
        <f t="shared" si="7"/>
        <v>DR</v>
      </c>
      <c r="AR6" s="46" t="str">
        <f t="shared" si="8"/>
        <v>SOH</v>
      </c>
    </row>
    <row r="7" spans="1:44" x14ac:dyDescent="0.2">
      <c r="A7" s="93" t="s">
        <v>1684</v>
      </c>
      <c r="B7" s="93" t="s">
        <v>1685</v>
      </c>
      <c r="C7" s="12" t="s">
        <v>1686</v>
      </c>
      <c r="D7" s="10" t="e" vm="391">
        <v>#VALUE!</v>
      </c>
      <c r="E7" s="31" t="str">
        <f t="shared" si="0"/>
        <v>Link</v>
      </c>
      <c r="F7" s="12" t="s">
        <v>1687</v>
      </c>
      <c r="G7" s="28" cm="1">
        <f t="array" ref="G7">_FV(D7,"Market cap",TRUE)/1000000000</f>
        <v>4.5547380000000004</v>
      </c>
      <c r="H7" s="11" cm="1">
        <f t="array" ref="H7">_FV(D7,"Price")</f>
        <v>27.72</v>
      </c>
      <c r="I7" s="11" t="s">
        <v>47</v>
      </c>
      <c r="J7" s="35" cm="1">
        <f t="array" ref="J7">_FV(D7,"Shares outstanding",TRUE)/1000000</f>
        <v>164.3124</v>
      </c>
      <c r="K7" s="11">
        <v>148.13</v>
      </c>
      <c r="L7" s="89">
        <v>7.1400000000000005E-2</v>
      </c>
      <c r="M7" s="25" t="s">
        <v>13913</v>
      </c>
      <c r="N7" s="53" t="s">
        <v>15811</v>
      </c>
      <c r="O7" s="53" t="s">
        <v>15812</v>
      </c>
      <c r="P7" s="130" t="s">
        <v>15813</v>
      </c>
      <c r="Q7" s="53" t="s">
        <v>15814</v>
      </c>
      <c r="R7" s="53" t="s">
        <v>15815</v>
      </c>
      <c r="S7" s="135" t="s">
        <v>14848</v>
      </c>
      <c r="T7" s="11" t="s">
        <v>14734</v>
      </c>
      <c r="U7" s="11">
        <v>2.2400000000000002</v>
      </c>
      <c r="V7" s="65" cm="1">
        <f t="array" ref="V7">(H7-(_FV(D7,"52 week high",TRUE)))/(_FV(D7,"52 week high",TRUE))</f>
        <v>-0.15462031107044832</v>
      </c>
      <c r="W7" s="65" cm="1">
        <f t="array" ref="W7">(H7-(_FV(D7,"52 week low",TRUE)))/(_FV(D7,"52 week low",TRUE))</f>
        <v>0.2744827586206896</v>
      </c>
      <c r="Y7" s="30" t="str">
        <f t="shared" si="9"/>
        <v>Twitter</v>
      </c>
      <c r="Z7" s="30" t="str">
        <f t="shared" si="1"/>
        <v>Twitter</v>
      </c>
      <c r="AA7" s="29" t="str">
        <f>HYPERLINK(_xlfn.CONCAT("https://www.sec.gov/edgar/browse/?CIK=",(_xlfn.XLOOKUP(A7,CIK!$A$1:$A$99999,CIK!$B$1:$B$99999,,0))),"SEC")</f>
        <v>SEC</v>
      </c>
      <c r="AB7" s="30" t="str">
        <f t="shared" si="10"/>
        <v>BC</v>
      </c>
      <c r="AC7" s="29" t="str">
        <f t="shared" si="11"/>
        <v>News</v>
      </c>
      <c r="AD7" s="30" t="str">
        <f t="shared" si="12"/>
        <v>News</v>
      </c>
      <c r="AE7" s="29" t="str">
        <f t="shared" si="13"/>
        <v>News</v>
      </c>
      <c r="AF7" s="29" t="str">
        <f t="shared" si="14"/>
        <v>News</v>
      </c>
      <c r="AG7" s="29" t="str">
        <f t="shared" si="15"/>
        <v>News</v>
      </c>
      <c r="AH7" s="30" t="str">
        <f t="shared" si="2"/>
        <v>News</v>
      </c>
      <c r="AI7" s="30" t="str">
        <f t="shared" si="16"/>
        <v>OC</v>
      </c>
      <c r="AJ7" s="30" t="str">
        <f t="shared" si="17"/>
        <v>WW</v>
      </c>
      <c r="AK7" s="30" t="str">
        <f t="shared" si="18"/>
        <v>FIN</v>
      </c>
      <c r="AL7" s="30" t="str">
        <f t="shared" si="3"/>
        <v>OI</v>
      </c>
      <c r="AM7" s="30" t="str">
        <f t="shared" si="19"/>
        <v>IB</v>
      </c>
      <c r="AN7" s="30" t="str">
        <f t="shared" si="4"/>
        <v>SI</v>
      </c>
      <c r="AO7" s="30" t="str">
        <f t="shared" si="5"/>
        <v>SS</v>
      </c>
      <c r="AP7" s="45" t="str">
        <f t="shared" si="6"/>
        <v>ROIC</v>
      </c>
      <c r="AQ7" s="30" t="str">
        <f t="shared" si="7"/>
        <v>DR</v>
      </c>
      <c r="AR7" s="46" t="str">
        <f t="shared" si="8"/>
        <v>SOH</v>
      </c>
    </row>
    <row r="8" spans="1:44" x14ac:dyDescent="0.2">
      <c r="A8" s="93" t="s">
        <v>1692</v>
      </c>
      <c r="B8" s="93" t="s">
        <v>1693</v>
      </c>
      <c r="C8" s="12" t="s">
        <v>1694</v>
      </c>
      <c r="D8" s="10" t="e" vm="392">
        <v>#VALUE!</v>
      </c>
      <c r="E8" s="31" t="str">
        <f t="shared" si="0"/>
        <v>Link</v>
      </c>
      <c r="F8" s="12" t="s">
        <v>1695</v>
      </c>
      <c r="G8" s="28" cm="1">
        <f t="array" ref="G8">_FV(D8,"Market cap",TRUE)/1000000000</f>
        <v>3.9481030000000001</v>
      </c>
      <c r="H8" s="11" cm="1">
        <f t="array" ref="H8">_FV(D8,"Price")</f>
        <v>29.07</v>
      </c>
      <c r="I8" s="11" t="s">
        <v>47</v>
      </c>
      <c r="J8" s="35" cm="1">
        <f t="array" ref="J8">_FV(D8,"Shares outstanding",TRUE)/1000000</f>
        <v>135.81370000000001</v>
      </c>
      <c r="K8" s="11">
        <v>108.51</v>
      </c>
      <c r="L8" s="89">
        <v>7.2700000000000001E-2</v>
      </c>
      <c r="M8" s="25" t="s">
        <v>13757</v>
      </c>
      <c r="N8" s="53" t="s">
        <v>15816</v>
      </c>
      <c r="O8" s="53" t="s">
        <v>15817</v>
      </c>
      <c r="P8" s="130">
        <v>71.62</v>
      </c>
      <c r="Q8" s="53" t="s">
        <v>15818</v>
      </c>
      <c r="R8" s="53" t="s">
        <v>15819</v>
      </c>
      <c r="S8" s="135" t="s">
        <v>15820</v>
      </c>
      <c r="T8" s="11" t="s">
        <v>14750</v>
      </c>
      <c r="U8" s="11">
        <v>3.16</v>
      </c>
      <c r="V8" s="65" cm="1">
        <f t="array" ref="V8">(H8-(_FV(D8,"52 week high",TRUE)))/(_FV(D8,"52 week high",TRUE))</f>
        <v>-0.26274410347451177</v>
      </c>
      <c r="W8" s="65" cm="1">
        <f t="array" ref="W8">(H8-(_FV(D8,"52 week low",TRUE)))/(_FV(D8,"52 week low",TRUE))</f>
        <v>0.4362648221343875</v>
      </c>
      <c r="Y8" s="30" t="str">
        <f t="shared" si="9"/>
        <v>Twitter</v>
      </c>
      <c r="Z8" s="30" t="str">
        <f t="shared" si="1"/>
        <v>Twitter</v>
      </c>
      <c r="AA8" s="29" t="str">
        <f>HYPERLINK(_xlfn.CONCAT("https://www.sec.gov/edgar/browse/?CIK=",(_xlfn.XLOOKUP(A8,CIK!$A$1:$A$99999,CIK!$B$1:$B$99999,,0))),"SEC")</f>
        <v>SEC</v>
      </c>
      <c r="AB8" s="30" t="str">
        <f t="shared" si="10"/>
        <v>BC</v>
      </c>
      <c r="AC8" s="29" t="str">
        <f t="shared" si="11"/>
        <v>News</v>
      </c>
      <c r="AD8" s="30" t="str">
        <f t="shared" si="12"/>
        <v>News</v>
      </c>
      <c r="AE8" s="29" t="str">
        <f t="shared" si="13"/>
        <v>News</v>
      </c>
      <c r="AF8" s="29" t="str">
        <f t="shared" si="14"/>
        <v>News</v>
      </c>
      <c r="AG8" s="29" t="str">
        <f t="shared" si="15"/>
        <v>News</v>
      </c>
      <c r="AH8" s="30" t="str">
        <f t="shared" si="2"/>
        <v>News</v>
      </c>
      <c r="AI8" s="30" t="str">
        <f t="shared" si="16"/>
        <v>OC</v>
      </c>
      <c r="AJ8" s="30" t="str">
        <f t="shared" si="17"/>
        <v>WW</v>
      </c>
      <c r="AK8" s="30" t="str">
        <f t="shared" si="18"/>
        <v>FIN</v>
      </c>
      <c r="AL8" s="30" t="str">
        <f t="shared" si="3"/>
        <v>OI</v>
      </c>
      <c r="AM8" s="30" t="str">
        <f t="shared" si="19"/>
        <v>IB</v>
      </c>
      <c r="AN8" s="30" t="str">
        <f t="shared" si="4"/>
        <v>SI</v>
      </c>
      <c r="AO8" s="30" t="str">
        <f t="shared" si="5"/>
        <v>SS</v>
      </c>
      <c r="AP8" s="45" t="str">
        <f t="shared" si="6"/>
        <v>ROIC</v>
      </c>
      <c r="AQ8" s="30" t="str">
        <f t="shared" si="7"/>
        <v>DR</v>
      </c>
      <c r="AR8" s="46" t="str">
        <f t="shared" si="8"/>
        <v>SOH</v>
      </c>
    </row>
    <row r="9" spans="1:44" x14ac:dyDescent="0.2">
      <c r="A9" s="93" t="s">
        <v>1716</v>
      </c>
      <c r="B9" s="93" t="s">
        <v>1717</v>
      </c>
      <c r="C9" s="12" t="s">
        <v>1718</v>
      </c>
      <c r="D9" s="10" t="e" vm="393">
        <v>#VALUE!</v>
      </c>
      <c r="E9" s="31" t="str">
        <f t="shared" si="0"/>
        <v>Link</v>
      </c>
      <c r="F9" s="10" t="s">
        <v>1719</v>
      </c>
      <c r="G9" s="28" cm="1">
        <f t="array" ref="G9">_FV(D9,"Market cap",TRUE)/1000000000</f>
        <v>3.0758749999999999</v>
      </c>
      <c r="H9" s="11" cm="1">
        <f t="array" ref="H9">_FV(D9,"Price")</f>
        <v>70.83</v>
      </c>
      <c r="I9" s="11" t="s">
        <v>47</v>
      </c>
      <c r="J9" s="35" cm="1">
        <f t="array" ref="J9">_FV(D9,"Shares outstanding",TRUE)/1000000</f>
        <v>43.426160000000003</v>
      </c>
      <c r="K9" s="11">
        <v>35.42</v>
      </c>
      <c r="L9" s="89">
        <v>0.20810000000000001</v>
      </c>
      <c r="M9" s="25" t="s">
        <v>13926</v>
      </c>
      <c r="N9" s="53" t="s">
        <v>15821</v>
      </c>
      <c r="O9" s="53" t="s">
        <v>15822</v>
      </c>
      <c r="P9" s="130">
        <v>26.83</v>
      </c>
      <c r="Q9" s="53" t="s">
        <v>15823</v>
      </c>
      <c r="R9" s="53" t="s">
        <v>15824</v>
      </c>
      <c r="S9" s="135" t="s">
        <v>14848</v>
      </c>
      <c r="T9" s="11" t="s">
        <v>14783</v>
      </c>
      <c r="U9" s="11">
        <v>4.1900000000000004</v>
      </c>
      <c r="V9" s="65" cm="1">
        <f t="array" ref="V9">(H9-(_FV(D9,"52 week high",TRUE)))/(_FV(D9,"52 week high",TRUE))</f>
        <v>-0.13621951219512196</v>
      </c>
      <c r="W9" s="65" cm="1">
        <f t="array" ref="W9">(H9-(_FV(D9,"52 week low",TRUE)))/(_FV(D9,"52 week low",TRUE))</f>
        <v>2.4333494910324771</v>
      </c>
      <c r="Y9" s="30" t="str">
        <f t="shared" si="9"/>
        <v>Twitter</v>
      </c>
      <c r="Z9" s="30" t="str">
        <f t="shared" si="1"/>
        <v>Twitter</v>
      </c>
      <c r="AA9" s="29" t="str">
        <f>HYPERLINK(_xlfn.CONCAT("https://www.sec.gov/edgar/browse/?CIK=",(_xlfn.XLOOKUP(A9,CIK!$A$1:$A$99999,CIK!$B$1:$B$99999,,0))),"SEC")</f>
        <v>SEC</v>
      </c>
      <c r="AB9" s="30" t="str">
        <f t="shared" si="10"/>
        <v>BC</v>
      </c>
      <c r="AC9" s="29" t="str">
        <f t="shared" si="11"/>
        <v>News</v>
      </c>
      <c r="AD9" s="30" t="str">
        <f t="shared" si="12"/>
        <v>News</v>
      </c>
      <c r="AE9" s="29" t="str">
        <f t="shared" si="13"/>
        <v>News</v>
      </c>
      <c r="AF9" s="29" t="str">
        <f t="shared" si="14"/>
        <v>News</v>
      </c>
      <c r="AG9" s="29" t="str">
        <f t="shared" si="15"/>
        <v>News</v>
      </c>
      <c r="AH9" s="30" t="str">
        <f t="shared" si="2"/>
        <v>News</v>
      </c>
      <c r="AI9" s="30" t="str">
        <f t="shared" si="16"/>
        <v>OC</v>
      </c>
      <c r="AJ9" s="30" t="str">
        <f t="shared" si="17"/>
        <v>WW</v>
      </c>
      <c r="AK9" s="30" t="str">
        <f t="shared" si="18"/>
        <v>FIN</v>
      </c>
      <c r="AL9" s="30" t="str">
        <f t="shared" si="3"/>
        <v>OI</v>
      </c>
      <c r="AM9" s="30" t="str">
        <f t="shared" si="19"/>
        <v>IB</v>
      </c>
      <c r="AN9" s="30" t="str">
        <f t="shared" si="4"/>
        <v>SI</v>
      </c>
      <c r="AO9" s="30" t="str">
        <f t="shared" si="5"/>
        <v>SS</v>
      </c>
      <c r="AP9" s="45" t="str">
        <f t="shared" si="6"/>
        <v>ROIC</v>
      </c>
      <c r="AQ9" s="30" t="str">
        <f t="shared" si="7"/>
        <v>DR</v>
      </c>
      <c r="AR9" s="46" t="str">
        <f t="shared" si="8"/>
        <v>SOH</v>
      </c>
    </row>
    <row r="10" spans="1:44" x14ac:dyDescent="0.2">
      <c r="A10" s="93" t="s">
        <v>1700</v>
      </c>
      <c r="B10" s="93" t="s">
        <v>1701</v>
      </c>
      <c r="C10" s="12" t="s">
        <v>1702</v>
      </c>
      <c r="D10" s="10" t="e" vm="394">
        <v>#VALUE!</v>
      </c>
      <c r="E10" s="31" t="str">
        <f t="shared" si="0"/>
        <v>Link</v>
      </c>
      <c r="F10" s="12" t="s">
        <v>1703</v>
      </c>
      <c r="G10" s="28" cm="1">
        <f t="array" ref="G10">_FV(D10,"Market cap",TRUE)/1000000000</f>
        <v>2.9362189999999999</v>
      </c>
      <c r="H10" s="11" cm="1">
        <f t="array" ref="H10">_FV(D10,"Price")</f>
        <v>49.5</v>
      </c>
      <c r="I10" s="11" t="s">
        <v>47</v>
      </c>
      <c r="J10" s="35" cm="1">
        <f t="array" ref="J10">_FV(D10,"Shares outstanding",TRUE)/1000000</f>
        <v>59.317549999999997</v>
      </c>
      <c r="K10" s="11">
        <v>37.200000000000003</v>
      </c>
      <c r="L10" s="89">
        <v>0.13919999999999999</v>
      </c>
      <c r="M10" s="25" t="s">
        <v>14212</v>
      </c>
      <c r="N10" s="53" t="s">
        <v>15825</v>
      </c>
      <c r="O10" s="53" t="s">
        <v>15826</v>
      </c>
      <c r="P10" s="130">
        <v>19.89</v>
      </c>
      <c r="Q10" s="53" t="s">
        <v>15827</v>
      </c>
      <c r="R10" s="53" t="s">
        <v>15828</v>
      </c>
      <c r="S10" s="135" t="s">
        <v>14848</v>
      </c>
      <c r="T10" s="11" t="s">
        <v>14755</v>
      </c>
      <c r="U10" s="11">
        <v>3.56</v>
      </c>
      <c r="V10" s="65" cm="1">
        <f t="array" ref="V10">(H10-(_FV(D10,"52 week high",TRUE)))/(_FV(D10,"52 week high",TRUE))</f>
        <v>-0.20270596762503021</v>
      </c>
      <c r="W10" s="65" cm="1">
        <f t="array" ref="W10">(H10-(_FV(D10,"52 week low",TRUE)))/(_FV(D10,"52 week low",TRUE))</f>
        <v>0.56952521069686923</v>
      </c>
      <c r="Y10" s="30" t="str">
        <f t="shared" si="9"/>
        <v>Twitter</v>
      </c>
      <c r="Z10" s="30" t="str">
        <f t="shared" si="1"/>
        <v>Twitter</v>
      </c>
      <c r="AA10" s="29" t="str">
        <f>HYPERLINK(_xlfn.CONCAT("https://www.sec.gov/edgar/browse/?CIK=",(_xlfn.XLOOKUP(A10,CIK!$A$1:$A$99999,CIK!$B$1:$B$99999,,0))),"SEC")</f>
        <v>SEC</v>
      </c>
      <c r="AB10" s="30" t="str">
        <f t="shared" si="10"/>
        <v>BC</v>
      </c>
      <c r="AC10" s="29" t="str">
        <f t="shared" si="11"/>
        <v>News</v>
      </c>
      <c r="AD10" s="30" t="str">
        <f t="shared" si="12"/>
        <v>News</v>
      </c>
      <c r="AE10" s="29" t="str">
        <f t="shared" si="13"/>
        <v>News</v>
      </c>
      <c r="AF10" s="29" t="str">
        <f t="shared" si="14"/>
        <v>News</v>
      </c>
      <c r="AG10" s="29" t="str">
        <f t="shared" si="15"/>
        <v>News</v>
      </c>
      <c r="AH10" s="30" t="str">
        <f t="shared" si="2"/>
        <v>News</v>
      </c>
      <c r="AI10" s="30" t="str">
        <f t="shared" si="16"/>
        <v>OC</v>
      </c>
      <c r="AJ10" s="30" t="str">
        <f t="shared" si="17"/>
        <v>WW</v>
      </c>
      <c r="AK10" s="30" t="str">
        <f t="shared" si="18"/>
        <v>FIN</v>
      </c>
      <c r="AL10" s="30" t="str">
        <f t="shared" si="3"/>
        <v>OI</v>
      </c>
      <c r="AM10" s="30" t="str">
        <f t="shared" si="19"/>
        <v>IB</v>
      </c>
      <c r="AN10" s="30" t="str">
        <f t="shared" si="4"/>
        <v>SI</v>
      </c>
      <c r="AO10" s="30" t="str">
        <f t="shared" si="5"/>
        <v>SS</v>
      </c>
      <c r="AP10" s="45" t="str">
        <f t="shared" si="6"/>
        <v>ROIC</v>
      </c>
      <c r="AQ10" s="30" t="str">
        <f t="shared" si="7"/>
        <v>DR</v>
      </c>
      <c r="AR10" s="46" t="str">
        <f t="shared" si="8"/>
        <v>SOH</v>
      </c>
    </row>
    <row r="11" spans="1:44" x14ac:dyDescent="0.2">
      <c r="A11" s="93" t="s">
        <v>1724</v>
      </c>
      <c r="B11" s="93" t="s">
        <v>1725</v>
      </c>
      <c r="C11" s="12" t="s">
        <v>1726</v>
      </c>
      <c r="D11" s="10" t="e" vm="395">
        <v>#VALUE!</v>
      </c>
      <c r="E11" s="31" t="str">
        <f t="shared" si="0"/>
        <v>Link</v>
      </c>
      <c r="F11" s="12" t="s">
        <v>1727</v>
      </c>
      <c r="G11" s="28" cm="1">
        <f t="array" ref="G11">_FV(D11,"Market cap",TRUE)/1000000000</f>
        <v>2.7899669999999999</v>
      </c>
      <c r="H11" s="11" cm="1">
        <f t="array" ref="H11">_FV(D11,"Price")</f>
        <v>54.56</v>
      </c>
      <c r="I11" s="11" t="s">
        <v>47</v>
      </c>
      <c r="J11" s="35" cm="1">
        <f t="array" ref="J11">_FV(D11,"Shares outstanding",TRUE)/1000000</f>
        <v>51.135759999999998</v>
      </c>
      <c r="K11" s="11">
        <v>24.27</v>
      </c>
      <c r="L11" s="89">
        <v>0.12529999999999999</v>
      </c>
      <c r="M11" s="25" t="s">
        <v>13988</v>
      </c>
      <c r="N11" s="53" t="s">
        <v>15829</v>
      </c>
      <c r="O11" s="53" t="s">
        <v>15830</v>
      </c>
      <c r="P11" s="130">
        <v>64.989999999999995</v>
      </c>
      <c r="Q11" s="53" t="s">
        <v>15831</v>
      </c>
      <c r="R11" s="53" t="s">
        <v>15832</v>
      </c>
      <c r="S11" s="135" t="s">
        <v>15833</v>
      </c>
      <c r="T11" s="11" t="s">
        <v>2272</v>
      </c>
      <c r="U11" s="11">
        <v>10.37</v>
      </c>
      <c r="V11" s="65" cm="1">
        <f t="array" ref="V11">(H11-(_FV(D11,"52 week high",TRUE)))/(_FV(D11,"52 week high",TRUE))</f>
        <v>-0.17917857680156457</v>
      </c>
      <c r="W11" s="65" cm="1">
        <f t="array" ref="W11">(H11-(_FV(D11,"52 week low",TRUE)))/(_FV(D11,"52 week low",TRUE))</f>
        <v>1.5906932573599242</v>
      </c>
      <c r="Y11" s="30" t="str">
        <f t="shared" si="9"/>
        <v>Twitter</v>
      </c>
      <c r="Z11" s="30" t="str">
        <f t="shared" si="1"/>
        <v>Twitter</v>
      </c>
      <c r="AA11" s="29" t="str">
        <f>HYPERLINK(_xlfn.CONCAT("https://www.sec.gov/edgar/browse/?CIK=",(_xlfn.XLOOKUP(A11,CIK!$A$1:$A$99999,CIK!$B$1:$B$99999,,0))),"SEC")</f>
        <v>SEC</v>
      </c>
      <c r="AB11" s="30" t="str">
        <f t="shared" si="10"/>
        <v>BC</v>
      </c>
      <c r="AC11" s="29" t="str">
        <f t="shared" si="11"/>
        <v>News</v>
      </c>
      <c r="AD11" s="30" t="str">
        <f t="shared" si="12"/>
        <v>News</v>
      </c>
      <c r="AE11" s="29" t="str">
        <f t="shared" si="13"/>
        <v>News</v>
      </c>
      <c r="AF11" s="29" t="str">
        <f t="shared" si="14"/>
        <v>News</v>
      </c>
      <c r="AG11" s="29" t="str">
        <f t="shared" si="15"/>
        <v>News</v>
      </c>
      <c r="AH11" s="30" t="str">
        <f t="shared" si="2"/>
        <v>News</v>
      </c>
      <c r="AI11" s="30" t="str">
        <f t="shared" si="16"/>
        <v>OC</v>
      </c>
      <c r="AJ11" s="30" t="str">
        <f t="shared" si="17"/>
        <v>WW</v>
      </c>
      <c r="AK11" s="30" t="str">
        <f t="shared" si="18"/>
        <v>FIN</v>
      </c>
      <c r="AL11" s="30" t="str">
        <f t="shared" si="3"/>
        <v>OI</v>
      </c>
      <c r="AM11" s="30" t="str">
        <f t="shared" si="19"/>
        <v>IB</v>
      </c>
      <c r="AN11" s="30" t="str">
        <f t="shared" si="4"/>
        <v>SI</v>
      </c>
      <c r="AO11" s="30" t="str">
        <f t="shared" si="5"/>
        <v>SS</v>
      </c>
      <c r="AP11" s="45" t="str">
        <f t="shared" si="6"/>
        <v>ROIC</v>
      </c>
      <c r="AQ11" s="30" t="str">
        <f t="shared" si="7"/>
        <v>DR</v>
      </c>
      <c r="AR11" s="46" t="str">
        <f t="shared" si="8"/>
        <v>SOH</v>
      </c>
    </row>
    <row r="12" spans="1:44" x14ac:dyDescent="0.2">
      <c r="A12" s="93" t="s">
        <v>1704</v>
      </c>
      <c r="B12" s="93" t="s">
        <v>1705</v>
      </c>
      <c r="C12" s="12" t="s">
        <v>1706</v>
      </c>
      <c r="D12" s="10" t="e" vm="396">
        <v>#VALUE!</v>
      </c>
      <c r="E12" s="31" t="str">
        <f t="shared" si="0"/>
        <v>Link</v>
      </c>
      <c r="F12" s="12" t="s">
        <v>1707</v>
      </c>
      <c r="G12" s="28" cm="1">
        <f t="array" ref="G12">_FV(D12,"Market cap",TRUE)/1000000000</f>
        <v>3.133365</v>
      </c>
      <c r="H12" s="11" cm="1">
        <f t="array" ref="H12">_FV(D12,"Price")</f>
        <v>19.350000000000001</v>
      </c>
      <c r="I12" s="11" t="s">
        <v>47</v>
      </c>
      <c r="J12" s="35" cm="1">
        <f t="array" ref="J12">_FV(D12,"Shares outstanding",TRUE)/1000000</f>
        <v>161.93100000000001</v>
      </c>
      <c r="K12" s="11">
        <v>119.59</v>
      </c>
      <c r="L12" s="89">
        <v>7.2599999999999998E-2</v>
      </c>
      <c r="M12" s="25" t="s">
        <v>13902</v>
      </c>
      <c r="N12" s="53" t="s">
        <v>15834</v>
      </c>
      <c r="O12" s="53" t="s">
        <v>15835</v>
      </c>
      <c r="P12" s="130" t="s">
        <v>15836</v>
      </c>
      <c r="Q12" s="53" t="s">
        <v>15837</v>
      </c>
      <c r="R12" s="53" t="s">
        <v>15656</v>
      </c>
      <c r="S12" s="135" t="s">
        <v>14848</v>
      </c>
      <c r="T12" s="11" t="s">
        <v>14745</v>
      </c>
      <c r="U12" s="11">
        <v>4.47</v>
      </c>
      <c r="V12" s="65" cm="1">
        <f t="array" ref="V12">(H12-(_FV(D12,"52 week high",TRUE)))/(_FV(D12,"52 week high",TRUE))</f>
        <v>-0.3102833719479593</v>
      </c>
      <c r="W12" s="65" cm="1">
        <f t="array" ref="W12">(H12-(_FV(D12,"52 week low",TRUE)))/(_FV(D12,"52 week low",TRUE))</f>
        <v>0.58088235294117652</v>
      </c>
      <c r="Y12" s="30" t="str">
        <f t="shared" si="9"/>
        <v>Twitter</v>
      </c>
      <c r="Z12" s="30" t="str">
        <f t="shared" si="1"/>
        <v>Twitter</v>
      </c>
      <c r="AA12" s="29" t="str">
        <f>HYPERLINK(_xlfn.CONCAT("https://www.sec.gov/edgar/browse/?CIK=",(_xlfn.XLOOKUP(A12,CIK!$A$1:$A$99999,CIK!$B$1:$B$99999,,0))),"SEC")</f>
        <v>SEC</v>
      </c>
      <c r="AB12" s="30" t="str">
        <f t="shared" si="10"/>
        <v>BC</v>
      </c>
      <c r="AC12" s="29" t="str">
        <f t="shared" si="11"/>
        <v>News</v>
      </c>
      <c r="AD12" s="30" t="str">
        <f t="shared" si="12"/>
        <v>News</v>
      </c>
      <c r="AE12" s="29" t="str">
        <f t="shared" si="13"/>
        <v>News</v>
      </c>
      <c r="AF12" s="29" t="str">
        <f t="shared" si="14"/>
        <v>News</v>
      </c>
      <c r="AG12" s="29" t="str">
        <f t="shared" si="15"/>
        <v>News</v>
      </c>
      <c r="AH12" s="30" t="str">
        <f t="shared" si="2"/>
        <v>News</v>
      </c>
      <c r="AI12" s="30" t="str">
        <f t="shared" si="16"/>
        <v>OC</v>
      </c>
      <c r="AJ12" s="30" t="str">
        <f t="shared" si="17"/>
        <v>WW</v>
      </c>
      <c r="AK12" s="30" t="str">
        <f t="shared" si="18"/>
        <v>FIN</v>
      </c>
      <c r="AL12" s="30" t="str">
        <f t="shared" si="3"/>
        <v>OI</v>
      </c>
      <c r="AM12" s="30" t="str">
        <f t="shared" si="19"/>
        <v>IB</v>
      </c>
      <c r="AN12" s="30" t="str">
        <f t="shared" si="4"/>
        <v>SI</v>
      </c>
      <c r="AO12" s="30" t="str">
        <f t="shared" si="5"/>
        <v>SS</v>
      </c>
      <c r="AP12" s="45" t="str">
        <f t="shared" si="6"/>
        <v>ROIC</v>
      </c>
      <c r="AQ12" s="30" t="str">
        <f t="shared" si="7"/>
        <v>DR</v>
      </c>
      <c r="AR12" s="46" t="str">
        <f t="shared" si="8"/>
        <v>SOH</v>
      </c>
    </row>
    <row r="13" spans="1:44" x14ac:dyDescent="0.2">
      <c r="A13" s="93" t="s">
        <v>1728</v>
      </c>
      <c r="B13" s="93" t="s">
        <v>1729</v>
      </c>
      <c r="C13" s="12" t="s">
        <v>1730</v>
      </c>
      <c r="D13" s="10" t="e" vm="397">
        <v>#VALUE!</v>
      </c>
      <c r="E13" s="31" t="str">
        <f t="shared" si="0"/>
        <v>Link</v>
      </c>
      <c r="F13" s="12" t="s">
        <v>1731</v>
      </c>
      <c r="G13" s="28" cm="1">
        <f t="array" ref="G13">_FV(D13,"Market cap",TRUE)/1000000000</f>
        <v>2.4428670000000001</v>
      </c>
      <c r="H13" s="11" cm="1">
        <f t="array" ref="H13">_FV(D13,"Price")</f>
        <v>36.869999999999997</v>
      </c>
      <c r="I13" s="11" t="s">
        <v>47</v>
      </c>
      <c r="J13" s="35" cm="1">
        <f t="array" ref="J13">_FV(D13,"Shares outstanding",TRUE)/1000000</f>
        <v>66.256219999999999</v>
      </c>
      <c r="K13" s="11">
        <v>32.979999999999997</v>
      </c>
      <c r="L13" s="89">
        <v>0.13</v>
      </c>
      <c r="M13" s="25" t="s">
        <v>14341</v>
      </c>
      <c r="N13" s="53" t="s">
        <v>15838</v>
      </c>
      <c r="O13" s="53" t="s">
        <v>15839</v>
      </c>
      <c r="P13" s="130">
        <v>25.31</v>
      </c>
      <c r="Q13" s="53" t="s">
        <v>15840</v>
      </c>
      <c r="R13" s="53" t="s">
        <v>15841</v>
      </c>
      <c r="S13" s="135" t="s">
        <v>15842</v>
      </c>
      <c r="T13" s="11" t="s">
        <v>14784</v>
      </c>
      <c r="U13" s="11">
        <v>5.28</v>
      </c>
      <c r="V13" s="65" cm="1">
        <f t="array" ref="V13">(H13-(_FV(D13,"52 week high",TRUE)))/(_FV(D13,"52 week high",TRUE))</f>
        <v>-7.3035826524198655E-2</v>
      </c>
      <c r="W13" s="65" cm="1">
        <f t="array" ref="W13">(H13-(_FV(D13,"52 week low",TRUE)))/(_FV(D13,"52 week low",TRUE))</f>
        <v>4.6635944700460827</v>
      </c>
      <c r="Y13" s="30" t="str">
        <f t="shared" si="9"/>
        <v>Twitter</v>
      </c>
      <c r="Z13" s="30" t="str">
        <f t="shared" si="1"/>
        <v>Twitter</v>
      </c>
      <c r="AA13" s="29" t="str">
        <f>HYPERLINK(_xlfn.CONCAT("https://www.sec.gov/edgar/browse/?CIK=",(_xlfn.XLOOKUP(A13,CIK!$A$1:$A$99999,CIK!$B$1:$B$99999,,0))),"SEC")</f>
        <v>SEC</v>
      </c>
      <c r="AB13" s="30" t="str">
        <f t="shared" si="10"/>
        <v>BC</v>
      </c>
      <c r="AC13" s="29" t="str">
        <f t="shared" si="11"/>
        <v>News</v>
      </c>
      <c r="AD13" s="30" t="str">
        <f t="shared" si="12"/>
        <v>News</v>
      </c>
      <c r="AE13" s="29" t="str">
        <f t="shared" si="13"/>
        <v>News</v>
      </c>
      <c r="AF13" s="29" t="str">
        <f t="shared" si="14"/>
        <v>News</v>
      </c>
      <c r="AG13" s="29" t="str">
        <f t="shared" si="15"/>
        <v>News</v>
      </c>
      <c r="AH13" s="30" t="str">
        <f t="shared" si="2"/>
        <v>News</v>
      </c>
      <c r="AI13" s="30" t="str">
        <f t="shared" si="16"/>
        <v>OC</v>
      </c>
      <c r="AJ13" s="30" t="str">
        <f t="shared" si="17"/>
        <v>WW</v>
      </c>
      <c r="AK13" s="30" t="str">
        <f t="shared" si="18"/>
        <v>FIN</v>
      </c>
      <c r="AL13" s="30" t="str">
        <f t="shared" si="3"/>
        <v>OI</v>
      </c>
      <c r="AM13" s="30" t="str">
        <f t="shared" si="19"/>
        <v>IB</v>
      </c>
      <c r="AN13" s="30" t="str">
        <f t="shared" si="4"/>
        <v>SI</v>
      </c>
      <c r="AO13" s="30" t="str">
        <f t="shared" si="5"/>
        <v>SS</v>
      </c>
      <c r="AP13" s="45" t="str">
        <f t="shared" si="6"/>
        <v>ROIC</v>
      </c>
      <c r="AQ13" s="30" t="str">
        <f t="shared" si="7"/>
        <v>DR</v>
      </c>
      <c r="AR13" s="46" t="str">
        <f t="shared" si="8"/>
        <v>SOH</v>
      </c>
    </row>
    <row r="14" spans="1:44" x14ac:dyDescent="0.2">
      <c r="A14" s="93" t="s">
        <v>1712</v>
      </c>
      <c r="B14" s="93" t="s">
        <v>1713</v>
      </c>
      <c r="C14" s="12" t="s">
        <v>1714</v>
      </c>
      <c r="D14" s="10" t="e" vm="398">
        <v>#VALUE!</v>
      </c>
      <c r="E14" s="31" t="str">
        <f t="shared" si="0"/>
        <v>Link</v>
      </c>
      <c r="F14" s="12" t="s">
        <v>1715</v>
      </c>
      <c r="G14" s="28" cm="1">
        <f t="array" ref="G14">_FV(D14,"Market cap",TRUE)/1000000000</f>
        <v>2.281606</v>
      </c>
      <c r="H14" s="11" cm="1">
        <f t="array" ref="H14">_FV(D14,"Price")</f>
        <v>36.479999999999997</v>
      </c>
      <c r="I14" s="11" t="s">
        <v>47</v>
      </c>
      <c r="J14" s="35" cm="1">
        <f t="array" ref="J14">_FV(D14,"Shares outstanding",TRUE)/1000000</f>
        <v>62.544020000000003</v>
      </c>
      <c r="K14" s="11">
        <v>57.42</v>
      </c>
      <c r="L14" s="89">
        <v>6.1800000000000001E-2</v>
      </c>
      <c r="M14" s="25" t="s">
        <v>14013</v>
      </c>
      <c r="N14" s="53" t="s">
        <v>15843</v>
      </c>
      <c r="O14" s="53" t="s">
        <v>15844</v>
      </c>
      <c r="P14" s="130">
        <v>59.81</v>
      </c>
      <c r="Q14" s="53" t="s">
        <v>15845</v>
      </c>
      <c r="R14" s="53" t="s">
        <v>15182</v>
      </c>
      <c r="S14" s="135" t="s">
        <v>14848</v>
      </c>
      <c r="T14" s="11" t="s">
        <v>14782</v>
      </c>
      <c r="U14" s="11">
        <v>41.78</v>
      </c>
      <c r="V14" s="65" cm="1">
        <f t="array" ref="V14">(H14-(_FV(D14,"52 week high",TRUE)))/(_FV(D14,"52 week high",TRUE))</f>
        <v>-0.11862768784730621</v>
      </c>
      <c r="W14" s="65" cm="1">
        <f t="array" ref="W14">(H14-(_FV(D14,"52 week low",TRUE)))/(_FV(D14,"52 week low",TRUE))</f>
        <v>0.48307754853135465</v>
      </c>
      <c r="Y14" s="30" t="str">
        <f t="shared" si="9"/>
        <v>Twitter</v>
      </c>
      <c r="Z14" s="30" t="str">
        <f t="shared" si="1"/>
        <v>Twitter</v>
      </c>
      <c r="AA14" s="29" t="str">
        <f>HYPERLINK(_xlfn.CONCAT("https://www.sec.gov/edgar/browse/?CIK=",(_xlfn.XLOOKUP(A14,CIK!$A$1:$A$99999,CIK!$B$1:$B$99999,,0))),"SEC")</f>
        <v>SEC</v>
      </c>
      <c r="AB14" s="30" t="str">
        <f t="shared" si="10"/>
        <v>BC</v>
      </c>
      <c r="AC14" s="29" t="str">
        <f t="shared" si="11"/>
        <v>News</v>
      </c>
      <c r="AD14" s="30" t="str">
        <f t="shared" si="12"/>
        <v>News</v>
      </c>
      <c r="AE14" s="29" t="str">
        <f t="shared" si="13"/>
        <v>News</v>
      </c>
      <c r="AF14" s="29" t="str">
        <f t="shared" si="14"/>
        <v>News</v>
      </c>
      <c r="AG14" s="29" t="str">
        <f t="shared" si="15"/>
        <v>News</v>
      </c>
      <c r="AH14" s="30" t="str">
        <f t="shared" si="2"/>
        <v>News</v>
      </c>
      <c r="AI14" s="30" t="str">
        <f t="shared" si="16"/>
        <v>OC</v>
      </c>
      <c r="AJ14" s="30" t="str">
        <f t="shared" si="17"/>
        <v>WW</v>
      </c>
      <c r="AK14" s="30" t="str">
        <f t="shared" si="18"/>
        <v>FIN</v>
      </c>
      <c r="AL14" s="30" t="str">
        <f t="shared" si="3"/>
        <v>OI</v>
      </c>
      <c r="AM14" s="30" t="str">
        <f t="shared" si="19"/>
        <v>IB</v>
      </c>
      <c r="AN14" s="30" t="str">
        <f t="shared" si="4"/>
        <v>SI</v>
      </c>
      <c r="AO14" s="30" t="str">
        <f t="shared" si="5"/>
        <v>SS</v>
      </c>
      <c r="AP14" s="45" t="str">
        <f t="shared" si="6"/>
        <v>ROIC</v>
      </c>
      <c r="AQ14" s="30" t="str">
        <f t="shared" si="7"/>
        <v>DR</v>
      </c>
      <c r="AR14" s="46" t="str">
        <f t="shared" si="8"/>
        <v>SOH</v>
      </c>
    </row>
    <row r="15" spans="1:44" x14ac:dyDescent="0.2">
      <c r="A15" s="93" t="s">
        <v>1708</v>
      </c>
      <c r="B15" s="93" t="s">
        <v>1709</v>
      </c>
      <c r="C15" s="12" t="s">
        <v>1710</v>
      </c>
      <c r="D15" s="10" t="e" vm="399">
        <v>#VALUE!</v>
      </c>
      <c r="E15" s="31" t="str">
        <f t="shared" si="0"/>
        <v>Link</v>
      </c>
      <c r="F15" s="12" t="s">
        <v>1711</v>
      </c>
      <c r="G15" s="28" cm="1">
        <f t="array" ref="G15">_FV(D15,"Market cap",TRUE)/1000000000</f>
        <v>2.5323500000000001</v>
      </c>
      <c r="H15" s="11" cm="1">
        <f t="array" ref="H15">_FV(D15,"Price")</f>
        <v>42.564999999999998</v>
      </c>
      <c r="I15" s="11" t="s">
        <v>47</v>
      </c>
      <c r="J15" s="35" cm="1">
        <f t="array" ref="J15">_FV(D15,"Shares outstanding",TRUE)/1000000</f>
        <v>59.493699999999997</v>
      </c>
      <c r="K15" s="11">
        <v>51.95</v>
      </c>
      <c r="L15" s="89">
        <v>9.0800000000000006E-2</v>
      </c>
      <c r="M15" s="25" t="s">
        <v>13952</v>
      </c>
      <c r="N15" s="53" t="s">
        <v>15846</v>
      </c>
      <c r="O15" s="53" t="s">
        <v>15847</v>
      </c>
      <c r="P15" s="130">
        <v>32.01</v>
      </c>
      <c r="Q15" s="53" t="s">
        <v>15848</v>
      </c>
      <c r="R15" s="53" t="s">
        <v>15849</v>
      </c>
      <c r="S15" s="135" t="s">
        <v>14848</v>
      </c>
      <c r="T15" s="11" t="s">
        <v>14753</v>
      </c>
      <c r="U15" s="11">
        <v>14.7</v>
      </c>
      <c r="V15" s="65" cm="1">
        <f t="array" ref="V15">(H15-(_FV(D15,"52 week high",TRUE)))/(_FV(D15,"52 week high",TRUE))</f>
        <v>-0.14114205004035521</v>
      </c>
      <c r="W15" s="65" cm="1">
        <f t="array" ref="W15">(H15-(_FV(D15,"52 week low",TRUE)))/(_FV(D15,"52 week low",TRUE))</f>
        <v>0.55573830409356717</v>
      </c>
      <c r="Y15" s="30" t="str">
        <f t="shared" si="9"/>
        <v>Twitter</v>
      </c>
      <c r="Z15" s="30" t="str">
        <f t="shared" si="1"/>
        <v>Twitter</v>
      </c>
      <c r="AA15" s="29" t="str">
        <f>HYPERLINK(_xlfn.CONCAT("https://www.sec.gov/edgar/browse/?CIK=",(_xlfn.XLOOKUP(A15,CIK!$A$1:$A$99999,CIK!$B$1:$B$99999,,0))),"SEC")</f>
        <v>SEC</v>
      </c>
      <c r="AB15" s="30" t="str">
        <f t="shared" si="10"/>
        <v>BC</v>
      </c>
      <c r="AC15" s="29" t="str">
        <f t="shared" si="11"/>
        <v>News</v>
      </c>
      <c r="AD15" s="30" t="str">
        <f t="shared" si="12"/>
        <v>News</v>
      </c>
      <c r="AE15" s="29" t="str">
        <f t="shared" si="13"/>
        <v>News</v>
      </c>
      <c r="AF15" s="29" t="str">
        <f t="shared" si="14"/>
        <v>News</v>
      </c>
      <c r="AG15" s="29" t="str">
        <f t="shared" si="15"/>
        <v>News</v>
      </c>
      <c r="AH15" s="30" t="str">
        <f t="shared" si="2"/>
        <v>News</v>
      </c>
      <c r="AI15" s="30" t="str">
        <f t="shared" si="16"/>
        <v>OC</v>
      </c>
      <c r="AJ15" s="30" t="str">
        <f t="shared" si="17"/>
        <v>WW</v>
      </c>
      <c r="AK15" s="30" t="str">
        <f t="shared" si="18"/>
        <v>FIN</v>
      </c>
      <c r="AL15" s="30" t="str">
        <f t="shared" si="3"/>
        <v>OI</v>
      </c>
      <c r="AM15" s="30" t="str">
        <f t="shared" si="19"/>
        <v>IB</v>
      </c>
      <c r="AN15" s="30" t="str">
        <f t="shared" si="4"/>
        <v>SI</v>
      </c>
      <c r="AO15" s="30" t="str">
        <f t="shared" si="5"/>
        <v>SS</v>
      </c>
      <c r="AP15" s="45" t="str">
        <f t="shared" si="6"/>
        <v>ROIC</v>
      </c>
      <c r="AQ15" s="30" t="str">
        <f t="shared" si="7"/>
        <v>DR</v>
      </c>
      <c r="AR15" s="46" t="str">
        <f t="shared" si="8"/>
        <v>SOH</v>
      </c>
    </row>
    <row r="16" spans="1:44" x14ac:dyDescent="0.2">
      <c r="A16" s="93" t="s">
        <v>1720</v>
      </c>
      <c r="B16" s="93" t="s">
        <v>1721</v>
      </c>
      <c r="C16" s="12" t="s">
        <v>1722</v>
      </c>
      <c r="D16" s="10" t="e" vm="400">
        <v>#VALUE!</v>
      </c>
      <c r="E16" s="31" t="str">
        <f t="shared" si="0"/>
        <v>Link</v>
      </c>
      <c r="F16" s="12" t="s">
        <v>1723</v>
      </c>
      <c r="G16" s="28" cm="1">
        <f t="array" ref="G16">_FV(D16,"Market cap",TRUE)/1000000000</f>
        <v>2.1790829999999999</v>
      </c>
      <c r="H16" s="11" cm="1">
        <f t="array" ref="H16">_FV(D16,"Price")</f>
        <v>40.31</v>
      </c>
      <c r="I16" s="11" t="s">
        <v>47</v>
      </c>
      <c r="J16" s="35" cm="1">
        <f t="array" ref="J16">_FV(D16,"Shares outstanding",TRUE)/1000000</f>
        <v>54.058140000000002</v>
      </c>
      <c r="K16" s="11">
        <v>47.24</v>
      </c>
      <c r="L16" s="89">
        <v>0.12920000000000001</v>
      </c>
      <c r="M16" s="25" t="s">
        <v>14001</v>
      </c>
      <c r="N16" s="53" t="s">
        <v>15850</v>
      </c>
      <c r="O16" s="53" t="s">
        <v>15851</v>
      </c>
      <c r="P16" s="130">
        <v>88.09</v>
      </c>
      <c r="Q16" s="53" t="s">
        <v>15852</v>
      </c>
      <c r="R16" s="53" t="s">
        <v>15435</v>
      </c>
      <c r="S16" s="135" t="s">
        <v>14848</v>
      </c>
      <c r="T16" s="11" t="s">
        <v>14752</v>
      </c>
      <c r="U16" s="11">
        <v>0.91</v>
      </c>
      <c r="V16" s="65" cm="1">
        <f t="array" ref="V16">(H16-(_FV(D16,"52 week high",TRUE)))/(_FV(D16,"52 week high",TRUE))</f>
        <v>-2.1364408837096272E-2</v>
      </c>
      <c r="W16" s="65" cm="1">
        <f t="array" ref="W16">(H16-(_FV(D16,"52 week low",TRUE)))/(_FV(D16,"52 week low",TRUE))</f>
        <v>0.61563126252505018</v>
      </c>
      <c r="Y16" s="30" t="str">
        <f t="shared" si="9"/>
        <v>Twitter</v>
      </c>
      <c r="Z16" s="30" t="str">
        <f t="shared" si="1"/>
        <v>Twitter</v>
      </c>
      <c r="AA16" s="29" t="str">
        <f>HYPERLINK(_xlfn.CONCAT("https://www.sec.gov/edgar/browse/?CIK=",(_xlfn.XLOOKUP(A16,CIK!$A$1:$A$99999,CIK!$B$1:$B$99999,,0))),"SEC")</f>
        <v>SEC</v>
      </c>
      <c r="AB16" s="30" t="str">
        <f t="shared" si="10"/>
        <v>BC</v>
      </c>
      <c r="AC16" s="29" t="str">
        <f t="shared" si="11"/>
        <v>News</v>
      </c>
      <c r="AD16" s="30" t="str">
        <f t="shared" si="12"/>
        <v>News</v>
      </c>
      <c r="AE16" s="29" t="str">
        <f t="shared" si="13"/>
        <v>News</v>
      </c>
      <c r="AF16" s="29" t="str">
        <f t="shared" si="14"/>
        <v>News</v>
      </c>
      <c r="AG16" s="29" t="str">
        <f t="shared" si="15"/>
        <v>News</v>
      </c>
      <c r="AH16" s="30" t="str">
        <f t="shared" si="2"/>
        <v>News</v>
      </c>
      <c r="AI16" s="30" t="str">
        <f t="shared" si="16"/>
        <v>OC</v>
      </c>
      <c r="AJ16" s="30" t="str">
        <f t="shared" si="17"/>
        <v>WW</v>
      </c>
      <c r="AK16" s="30" t="str">
        <f t="shared" si="18"/>
        <v>FIN</v>
      </c>
      <c r="AL16" s="30" t="str">
        <f t="shared" si="3"/>
        <v>OI</v>
      </c>
      <c r="AM16" s="30" t="str">
        <f t="shared" si="19"/>
        <v>IB</v>
      </c>
      <c r="AN16" s="30" t="str">
        <f t="shared" si="4"/>
        <v>SI</v>
      </c>
      <c r="AO16" s="30" t="str">
        <f t="shared" si="5"/>
        <v>SS</v>
      </c>
      <c r="AP16" s="45" t="str">
        <f t="shared" si="6"/>
        <v>ROIC</v>
      </c>
      <c r="AQ16" s="30" t="str">
        <f t="shared" si="7"/>
        <v>DR</v>
      </c>
      <c r="AR16" s="46" t="str">
        <f t="shared" si="8"/>
        <v>SOH</v>
      </c>
    </row>
    <row r="17" spans="1:44" x14ac:dyDescent="0.2">
      <c r="A17" s="93" t="s">
        <v>1736</v>
      </c>
      <c r="B17" s="93" t="s">
        <v>1737</v>
      </c>
      <c r="C17" s="12" t="s">
        <v>1738</v>
      </c>
      <c r="D17" s="10" t="e" vm="401">
        <v>#VALUE!</v>
      </c>
      <c r="E17" s="31" t="str">
        <f t="shared" si="0"/>
        <v>Link</v>
      </c>
      <c r="F17" s="12" t="s">
        <v>1739</v>
      </c>
      <c r="G17" s="28" cm="1">
        <f t="array" ref="G17">_FV(D17,"Market cap",TRUE)/1000000000</f>
        <v>1.024783</v>
      </c>
      <c r="H17" s="11" cm="1">
        <f t="array" ref="H17">_FV(D17,"Price")</f>
        <v>21.89</v>
      </c>
      <c r="I17" s="11" t="s">
        <v>47</v>
      </c>
      <c r="J17" s="35" cm="1">
        <f t="array" ref="J17">_FV(D17,"Shares outstanding",TRUE)/1000000</f>
        <v>46.815109999999997</v>
      </c>
      <c r="K17" s="11">
        <v>34.44</v>
      </c>
      <c r="L17" s="89">
        <v>5.7500000000000002E-2</v>
      </c>
      <c r="M17" s="25" t="s">
        <v>13992</v>
      </c>
      <c r="N17" s="53" t="s">
        <v>15853</v>
      </c>
      <c r="O17" s="53" t="s">
        <v>15854</v>
      </c>
      <c r="P17" s="130">
        <v>23.8</v>
      </c>
      <c r="Q17" s="53" t="s">
        <v>15855</v>
      </c>
      <c r="R17" s="53" t="s">
        <v>15856</v>
      </c>
      <c r="S17" s="135" t="s">
        <v>14848</v>
      </c>
      <c r="T17" s="11" t="s">
        <v>14767</v>
      </c>
      <c r="U17" s="11">
        <v>7.26</v>
      </c>
      <c r="V17" s="65" cm="1">
        <f t="array" ref="V17">(H17-(_FV(D17,"52 week high",TRUE)))/(_FV(D17,"52 week high",TRUE))</f>
        <v>-0.22526986374093075</v>
      </c>
      <c r="W17" s="65" cm="1">
        <f t="array" ref="W17">(H17-(_FV(D17,"52 week low",TRUE)))/(_FV(D17,"52 week low",TRUE))</f>
        <v>0.74840255591054328</v>
      </c>
      <c r="Y17" s="30" t="str">
        <f t="shared" si="9"/>
        <v>Twitter</v>
      </c>
      <c r="Z17" s="30" t="str">
        <f t="shared" si="1"/>
        <v>Twitter</v>
      </c>
      <c r="AA17" s="29" t="str">
        <f>HYPERLINK(_xlfn.CONCAT("https://www.sec.gov/edgar/browse/?CIK=",(_xlfn.XLOOKUP(A17,CIK!$A$1:$A$99999,CIK!$B$1:$B$99999,,0))),"SEC")</f>
        <v>SEC</v>
      </c>
      <c r="AB17" s="30" t="str">
        <f t="shared" si="10"/>
        <v>BC</v>
      </c>
      <c r="AC17" s="29" t="str">
        <f t="shared" si="11"/>
        <v>News</v>
      </c>
      <c r="AD17" s="30" t="str">
        <f t="shared" si="12"/>
        <v>News</v>
      </c>
      <c r="AE17" s="29" t="str">
        <f t="shared" si="13"/>
        <v>News</v>
      </c>
      <c r="AF17" s="29" t="str">
        <f t="shared" si="14"/>
        <v>News</v>
      </c>
      <c r="AG17" s="29" t="str">
        <f t="shared" si="15"/>
        <v>News</v>
      </c>
      <c r="AH17" s="30" t="str">
        <f t="shared" si="2"/>
        <v>News</v>
      </c>
      <c r="AI17" s="30" t="str">
        <f t="shared" si="16"/>
        <v>OC</v>
      </c>
      <c r="AJ17" s="30" t="str">
        <f t="shared" si="17"/>
        <v>WW</v>
      </c>
      <c r="AK17" s="30" t="str">
        <f t="shared" si="18"/>
        <v>FIN</v>
      </c>
      <c r="AL17" s="30" t="str">
        <f t="shared" si="3"/>
        <v>OI</v>
      </c>
      <c r="AM17" s="30" t="str">
        <f t="shared" si="19"/>
        <v>IB</v>
      </c>
      <c r="AN17" s="30" t="str">
        <f t="shared" si="4"/>
        <v>SI</v>
      </c>
      <c r="AO17" s="30" t="str">
        <f t="shared" si="5"/>
        <v>SS</v>
      </c>
      <c r="AP17" s="45" t="str">
        <f t="shared" si="6"/>
        <v>ROIC</v>
      </c>
      <c r="AQ17" s="30" t="str">
        <f t="shared" si="7"/>
        <v>DR</v>
      </c>
      <c r="AR17" s="46" t="str">
        <f t="shared" si="8"/>
        <v>SOH</v>
      </c>
    </row>
    <row r="18" spans="1:44" x14ac:dyDescent="0.2">
      <c r="A18" s="93" t="s">
        <v>1740</v>
      </c>
      <c r="B18" s="93" t="s">
        <v>1741</v>
      </c>
      <c r="C18" s="92" t="s">
        <v>1726</v>
      </c>
      <c r="D18" s="10" t="e" vm="402">
        <v>#VALUE!</v>
      </c>
      <c r="E18" s="31" t="str">
        <f t="shared" si="0"/>
        <v>Link</v>
      </c>
      <c r="F18" s="10" t="s">
        <v>1742</v>
      </c>
      <c r="G18" s="28" cm="1">
        <f t="array" ref="G18">_FV(D18,"Market cap",TRUE)/1000000000</f>
        <v>0.80300669999999996</v>
      </c>
      <c r="H18" s="11" cm="1">
        <f t="array" ref="H18">_FV(D18,"Price")</f>
        <v>10.3</v>
      </c>
      <c r="I18" s="11" t="s">
        <v>47</v>
      </c>
      <c r="J18" s="35" cm="1">
        <f t="array" ref="J18">_FV(D18,"Shares outstanding",TRUE)/1000000</f>
        <v>77.961820000000003</v>
      </c>
      <c r="K18" s="11">
        <v>75.61</v>
      </c>
      <c r="L18" s="89">
        <v>0.2082</v>
      </c>
      <c r="M18" s="25" t="s">
        <v>13925</v>
      </c>
      <c r="N18" s="53" t="s">
        <v>15425</v>
      </c>
      <c r="O18" s="53" t="s">
        <v>15857</v>
      </c>
      <c r="P18" s="130">
        <v>107.49</v>
      </c>
      <c r="Q18" s="53" t="s">
        <v>15858</v>
      </c>
      <c r="R18" s="53" t="s">
        <v>15859</v>
      </c>
      <c r="S18" s="135" t="s">
        <v>14848</v>
      </c>
      <c r="T18" s="11" t="s">
        <v>59</v>
      </c>
      <c r="U18" s="11">
        <v>14.95</v>
      </c>
      <c r="V18" s="65" cm="1">
        <f t="array" ref="V18">(H18-(_FV(D18,"52 week high",TRUE)))/(_FV(D18,"52 week high",TRUE))</f>
        <v>-0.32414698162729655</v>
      </c>
      <c r="W18" s="65" cm="1">
        <f t="array" ref="W18">(H18-(_FV(D18,"52 week low",TRUE)))/(_FV(D18,"52 week low",TRUE))</f>
        <v>0.44460028050490896</v>
      </c>
      <c r="Y18" s="30" t="str">
        <f t="shared" si="9"/>
        <v>Twitter</v>
      </c>
      <c r="Z18" s="30" t="str">
        <f t="shared" si="1"/>
        <v>Twitter</v>
      </c>
      <c r="AA18" s="29" t="str">
        <f>HYPERLINK(_xlfn.CONCAT("https://www.sec.gov/edgar/browse/?CIK=",(_xlfn.XLOOKUP(A18,CIK!$A$1:$A$99999,CIK!$B$1:$B$99999,,0))),"SEC")</f>
        <v>SEC</v>
      </c>
      <c r="AB18" s="30" t="str">
        <f t="shared" si="10"/>
        <v>BC</v>
      </c>
      <c r="AC18" s="29" t="str">
        <f t="shared" si="11"/>
        <v>News</v>
      </c>
      <c r="AD18" s="30" t="str">
        <f t="shared" si="12"/>
        <v>News</v>
      </c>
      <c r="AE18" s="29" t="str">
        <f t="shared" si="13"/>
        <v>News</v>
      </c>
      <c r="AF18" s="29" t="str">
        <f t="shared" si="14"/>
        <v>News</v>
      </c>
      <c r="AG18" s="29" t="str">
        <f t="shared" si="15"/>
        <v>News</v>
      </c>
      <c r="AH18" s="30" t="str">
        <f t="shared" si="2"/>
        <v>News</v>
      </c>
      <c r="AI18" s="30" t="str">
        <f t="shared" si="16"/>
        <v>OC</v>
      </c>
      <c r="AJ18" s="30" t="str">
        <f t="shared" si="17"/>
        <v>WW</v>
      </c>
      <c r="AK18" s="30" t="str">
        <f t="shared" si="18"/>
        <v>FIN</v>
      </c>
      <c r="AL18" s="30" t="str">
        <f t="shared" si="3"/>
        <v>OI</v>
      </c>
      <c r="AM18" s="30" t="str">
        <f t="shared" si="19"/>
        <v>IB</v>
      </c>
      <c r="AN18" s="30" t="str">
        <f t="shared" si="4"/>
        <v>SI</v>
      </c>
      <c r="AO18" s="30" t="str">
        <f t="shared" si="5"/>
        <v>SS</v>
      </c>
      <c r="AP18" s="45" t="str">
        <f t="shared" si="6"/>
        <v>ROIC</v>
      </c>
      <c r="AQ18" s="30" t="str">
        <f t="shared" si="7"/>
        <v>DR</v>
      </c>
      <c r="AR18" s="46" t="str">
        <f t="shared" si="8"/>
        <v>SOH</v>
      </c>
    </row>
    <row r="19" spans="1:44" x14ac:dyDescent="0.2">
      <c r="A19" s="93" t="s">
        <v>1732</v>
      </c>
      <c r="B19" s="93" t="s">
        <v>1733</v>
      </c>
      <c r="C19" s="12" t="s">
        <v>1734</v>
      </c>
      <c r="D19" s="10" t="e" vm="403">
        <v>#VALUE!</v>
      </c>
      <c r="E19" s="31" t="str">
        <f t="shared" si="0"/>
        <v>Link</v>
      </c>
      <c r="F19" s="12" t="s">
        <v>1735</v>
      </c>
      <c r="G19" s="28" cm="1">
        <f t="array" ref="G19">_FV(D19,"Market cap",TRUE)/1000000000</f>
        <v>0.69469289999999995</v>
      </c>
      <c r="H19" s="11" cm="1">
        <f t="array" ref="H19">_FV(D19,"Price")</f>
        <v>8.4</v>
      </c>
      <c r="I19" s="11" t="s">
        <v>47</v>
      </c>
      <c r="J19" s="35" cm="1">
        <f t="array" ref="J19">_FV(D19,"Shares outstanding",TRUE)/1000000</f>
        <v>82.701539999999994</v>
      </c>
      <c r="K19" s="11">
        <v>61.81</v>
      </c>
      <c r="L19" s="89">
        <v>7.3599999999999999E-2</v>
      </c>
      <c r="M19" s="25" t="s">
        <v>14132</v>
      </c>
      <c r="N19" s="53" t="s">
        <v>15860</v>
      </c>
      <c r="O19" s="53" t="s">
        <v>15861</v>
      </c>
      <c r="P19" s="130">
        <v>43.21</v>
      </c>
      <c r="Q19" s="53" t="s">
        <v>15862</v>
      </c>
      <c r="R19" s="53" t="s">
        <v>15863</v>
      </c>
      <c r="S19" s="135" t="s">
        <v>14848</v>
      </c>
      <c r="T19" s="11" t="s">
        <v>14754</v>
      </c>
      <c r="U19" s="11">
        <v>4.82</v>
      </c>
      <c r="V19" s="65" cm="1">
        <f t="array" ref="V19">(H19-(_FV(D19,"52 week high",TRUE)))/(_FV(D19,"52 week high",TRUE))</f>
        <v>-0.52488687782805432</v>
      </c>
      <c r="W19" s="65" cm="1">
        <f t="array" ref="W19">(H19-(_FV(D19,"52 week low",TRUE)))/(_FV(D19,"52 week low",TRUE))</f>
        <v>0.22717311906501106</v>
      </c>
      <c r="Y19" s="30" t="str">
        <f t="shared" si="9"/>
        <v>Twitter</v>
      </c>
      <c r="Z19" s="30" t="str">
        <f t="shared" si="1"/>
        <v>Twitter</v>
      </c>
      <c r="AA19" s="29" t="str">
        <f>HYPERLINK(_xlfn.CONCAT("https://www.sec.gov/edgar/browse/?CIK=",(_xlfn.XLOOKUP(A19,CIK!$A$1:$A$99999,CIK!$B$1:$B$99999,,0))),"SEC")</f>
        <v>SEC</v>
      </c>
      <c r="AB19" s="30" t="str">
        <f t="shared" si="10"/>
        <v>BC</v>
      </c>
      <c r="AC19" s="29" t="str">
        <f t="shared" si="11"/>
        <v>News</v>
      </c>
      <c r="AD19" s="30" t="str">
        <f t="shared" si="12"/>
        <v>News</v>
      </c>
      <c r="AE19" s="29" t="str">
        <f t="shared" si="13"/>
        <v>News</v>
      </c>
      <c r="AF19" s="29" t="str">
        <f t="shared" si="14"/>
        <v>News</v>
      </c>
      <c r="AG19" s="29" t="str">
        <f t="shared" si="15"/>
        <v>News</v>
      </c>
      <c r="AH19" s="30" t="str">
        <f t="shared" si="2"/>
        <v>News</v>
      </c>
      <c r="AI19" s="30" t="str">
        <f t="shared" si="16"/>
        <v>OC</v>
      </c>
      <c r="AJ19" s="30" t="str">
        <f t="shared" si="17"/>
        <v>WW</v>
      </c>
      <c r="AK19" s="30" t="str">
        <f t="shared" si="18"/>
        <v>FIN</v>
      </c>
      <c r="AL19" s="30" t="str">
        <f t="shared" si="3"/>
        <v>OI</v>
      </c>
      <c r="AM19" s="30" t="str">
        <f t="shared" si="19"/>
        <v>IB</v>
      </c>
      <c r="AN19" s="30" t="str">
        <f t="shared" si="4"/>
        <v>SI</v>
      </c>
      <c r="AO19" s="30" t="str">
        <f t="shared" si="5"/>
        <v>SS</v>
      </c>
      <c r="AP19" s="45" t="str">
        <f t="shared" si="6"/>
        <v>ROIC</v>
      </c>
      <c r="AQ19" s="30" t="str">
        <f t="shared" si="7"/>
        <v>DR</v>
      </c>
      <c r="AR19" s="46" t="str">
        <f t="shared" si="8"/>
        <v>SOH</v>
      </c>
    </row>
    <row r="20" spans="1:44" x14ac:dyDescent="0.2">
      <c r="A20" s="93" t="s">
        <v>1765</v>
      </c>
      <c r="B20" s="93" t="s">
        <v>1766</v>
      </c>
      <c r="C20" s="12" t="s">
        <v>1767</v>
      </c>
      <c r="D20" s="10" t="e" vm="404">
        <v>#VALUE!</v>
      </c>
      <c r="E20" s="31" t="str">
        <f t="shared" si="0"/>
        <v>Link</v>
      </c>
      <c r="F20" s="10" t="s">
        <v>1768</v>
      </c>
      <c r="G20" s="28" cm="1">
        <f t="array" ref="G20">_FV(D20,"Market cap",TRUE)/1000000000</f>
        <v>0.84910370000000002</v>
      </c>
      <c r="H20" s="11" cm="1">
        <f t="array" ref="H20">_FV(D20,"Price")</f>
        <v>30.3</v>
      </c>
      <c r="I20" s="11" t="s">
        <v>47</v>
      </c>
      <c r="J20" s="35" cm="1">
        <f t="array" ref="J20">_FV(D20,"Shares outstanding",TRUE)/1000000</f>
        <v>28.023230000000002</v>
      </c>
      <c r="K20" s="11">
        <v>19.25</v>
      </c>
      <c r="L20" s="89">
        <v>0.14699999999999999</v>
      </c>
      <c r="M20" s="25" t="s">
        <v>14090</v>
      </c>
      <c r="N20" s="53" t="s">
        <v>15864</v>
      </c>
      <c r="O20" s="53" t="s">
        <v>15865</v>
      </c>
      <c r="P20" s="130">
        <v>19.18</v>
      </c>
      <c r="Q20" s="53" t="s">
        <v>15866</v>
      </c>
      <c r="R20" s="53" t="s">
        <v>15867</v>
      </c>
      <c r="S20" s="135" t="s">
        <v>14848</v>
      </c>
      <c r="T20" s="11" t="s">
        <v>14766</v>
      </c>
      <c r="U20" s="11">
        <v>10.34</v>
      </c>
      <c r="V20" s="65" cm="1">
        <f t="array" ref="V20">(H20-(_FV(D20,"52 week high",TRUE)))/(_FV(D20,"52 week high",TRUE))</f>
        <v>-2.1001615508885255E-2</v>
      </c>
      <c r="W20" s="65" cm="1">
        <f t="array" ref="W20">(H20-(_FV(D20,"52 week low",TRUE)))/(_FV(D20,"52 week low",TRUE))</f>
        <v>2.4451392836839116</v>
      </c>
      <c r="Y20" s="30" t="str">
        <f t="shared" si="9"/>
        <v>Twitter</v>
      </c>
      <c r="Z20" s="30" t="str">
        <f t="shared" si="1"/>
        <v>Twitter</v>
      </c>
      <c r="AA20" s="29" t="str">
        <f>HYPERLINK(_xlfn.CONCAT("https://www.sec.gov/edgar/browse/?CIK=",(_xlfn.XLOOKUP(A20,CIK!$A$1:$A$99999,CIK!$B$1:$B$99999,,0))),"SEC")</f>
        <v>SEC</v>
      </c>
      <c r="AB20" s="30" t="str">
        <f t="shared" si="10"/>
        <v>BC</v>
      </c>
      <c r="AC20" s="29" t="str">
        <f t="shared" si="11"/>
        <v>News</v>
      </c>
      <c r="AD20" s="30" t="str">
        <f t="shared" si="12"/>
        <v>News</v>
      </c>
      <c r="AE20" s="29" t="str">
        <f t="shared" si="13"/>
        <v>News</v>
      </c>
      <c r="AF20" s="29" t="str">
        <f t="shared" si="14"/>
        <v>News</v>
      </c>
      <c r="AG20" s="29" t="str">
        <f t="shared" si="15"/>
        <v>News</v>
      </c>
      <c r="AH20" s="30" t="str">
        <f t="shared" si="2"/>
        <v>News</v>
      </c>
      <c r="AI20" s="30" t="str">
        <f t="shared" si="16"/>
        <v>OC</v>
      </c>
      <c r="AJ20" s="30" t="str">
        <f t="shared" si="17"/>
        <v>WW</v>
      </c>
      <c r="AK20" s="30" t="str">
        <f t="shared" si="18"/>
        <v>FIN</v>
      </c>
      <c r="AL20" s="30" t="str">
        <f t="shared" si="3"/>
        <v>OI</v>
      </c>
      <c r="AM20" s="30" t="str">
        <f t="shared" si="19"/>
        <v>IB</v>
      </c>
      <c r="AN20" s="30" t="str">
        <f t="shared" si="4"/>
        <v>SI</v>
      </c>
      <c r="AO20" s="30" t="str">
        <f t="shared" si="5"/>
        <v>SS</v>
      </c>
      <c r="AP20" s="45" t="str">
        <f t="shared" si="6"/>
        <v>ROIC</v>
      </c>
      <c r="AQ20" s="30" t="str">
        <f t="shared" si="7"/>
        <v>DR</v>
      </c>
      <c r="AR20" s="46" t="str">
        <f t="shared" si="8"/>
        <v>SOH</v>
      </c>
    </row>
    <row r="21" spans="1:44" s="36" customFormat="1" x14ac:dyDescent="0.2">
      <c r="A21" s="93" t="s">
        <v>1772</v>
      </c>
      <c r="B21" s="93" t="s">
        <v>1773</v>
      </c>
      <c r="C21" s="12" t="s">
        <v>1774</v>
      </c>
      <c r="D21" s="10" t="e" vm="405">
        <v>#VALUE!</v>
      </c>
      <c r="E21" s="31" t="str">
        <f t="shared" si="0"/>
        <v>Link</v>
      </c>
      <c r="F21" s="12" t="s">
        <v>1775</v>
      </c>
      <c r="G21" s="28" cm="1">
        <f t="array" ref="G21">_FV(D21,"Market cap",TRUE)/1000000000</f>
        <v>0.4136899</v>
      </c>
      <c r="H21" s="11" cm="1">
        <f t="array" ref="H21">_FV(D21,"Price")</f>
        <v>4.76</v>
      </c>
      <c r="I21" s="11" t="s">
        <v>47</v>
      </c>
      <c r="J21" s="35" cm="1">
        <f t="array" ref="J21">_FV(D21,"Shares outstanding",TRUE)/1000000</f>
        <v>86.909639999999996</v>
      </c>
      <c r="K21" s="11">
        <v>17.63</v>
      </c>
      <c r="L21" s="89">
        <v>3.0800000000000001E-2</v>
      </c>
      <c r="M21" s="25" t="s">
        <v>14091</v>
      </c>
      <c r="N21" s="53" t="s">
        <v>15868</v>
      </c>
      <c r="O21" s="53" t="s">
        <v>15869</v>
      </c>
      <c r="P21" s="130">
        <v>30.99</v>
      </c>
      <c r="Q21" s="53" t="s">
        <v>15870</v>
      </c>
      <c r="R21" s="53" t="s">
        <v>15871</v>
      </c>
      <c r="S21" s="135" t="s">
        <v>15872</v>
      </c>
      <c r="T21" s="11" t="s">
        <v>14780</v>
      </c>
      <c r="U21" s="11">
        <v>2.0499999999999998</v>
      </c>
      <c r="V21" s="65" cm="1">
        <f t="array" ref="V21">(H21-(_FV(D21,"52 week high",TRUE)))/(_FV(D21,"52 week high",TRUE))</f>
        <v>-0.3314606741573034</v>
      </c>
      <c r="W21" s="65" cm="1">
        <f t="array" ref="W21">(H21-(_FV(D21,"52 week low",TRUE)))/(_FV(D21,"52 week low",TRUE))</f>
        <v>3.103448275862069</v>
      </c>
      <c r="X21" s="10"/>
      <c r="Y21" s="30" t="str">
        <f t="shared" si="9"/>
        <v>Twitter</v>
      </c>
      <c r="Z21" s="30" t="str">
        <f t="shared" si="1"/>
        <v>Twitter</v>
      </c>
      <c r="AA21" s="29" t="str">
        <f>HYPERLINK(_xlfn.CONCAT("https://www.sec.gov/edgar/browse/?CIK=",(_xlfn.XLOOKUP(A21,CIK!$A$1:$A$99999,CIK!$B$1:$B$99999,,0))),"SEC")</f>
        <v>SEC</v>
      </c>
      <c r="AB21" s="30" t="str">
        <f t="shared" si="10"/>
        <v>BC</v>
      </c>
      <c r="AC21" s="29" t="str">
        <f t="shared" si="11"/>
        <v>News</v>
      </c>
      <c r="AD21" s="30" t="str">
        <f t="shared" si="12"/>
        <v>News</v>
      </c>
      <c r="AE21" s="29" t="str">
        <f t="shared" si="13"/>
        <v>News</v>
      </c>
      <c r="AF21" s="29" t="str">
        <f t="shared" si="14"/>
        <v>News</v>
      </c>
      <c r="AG21" s="29" t="str">
        <f t="shared" si="15"/>
        <v>News</v>
      </c>
      <c r="AH21" s="30" t="str">
        <f t="shared" si="2"/>
        <v>News</v>
      </c>
      <c r="AI21" s="30" t="str">
        <f t="shared" si="16"/>
        <v>OC</v>
      </c>
      <c r="AJ21" s="30" t="str">
        <f t="shared" si="17"/>
        <v>WW</v>
      </c>
      <c r="AK21" s="30" t="str">
        <f t="shared" si="18"/>
        <v>FIN</v>
      </c>
      <c r="AL21" s="30" t="str">
        <f t="shared" si="3"/>
        <v>OI</v>
      </c>
      <c r="AM21" s="30" t="str">
        <f t="shared" si="19"/>
        <v>IB</v>
      </c>
      <c r="AN21" s="30" t="str">
        <f t="shared" si="4"/>
        <v>SI</v>
      </c>
      <c r="AO21" s="30" t="str">
        <f t="shared" si="5"/>
        <v>SS</v>
      </c>
      <c r="AP21" s="45" t="str">
        <f t="shared" si="6"/>
        <v>ROIC</v>
      </c>
      <c r="AQ21" s="30" t="str">
        <f t="shared" si="7"/>
        <v>DR</v>
      </c>
      <c r="AR21" s="46" t="str">
        <f t="shared" si="8"/>
        <v>SOH</v>
      </c>
    </row>
    <row r="22" spans="1:44" s="21" customFormat="1" x14ac:dyDescent="0.2">
      <c r="A22" s="93" t="s">
        <v>1759</v>
      </c>
      <c r="B22" s="93" t="s">
        <v>1760</v>
      </c>
      <c r="C22" s="12" t="s">
        <v>1749</v>
      </c>
      <c r="D22" s="10" t="e" vm="406">
        <v>#VALUE!</v>
      </c>
      <c r="E22" s="31" t="str">
        <f t="shared" si="0"/>
        <v>Link</v>
      </c>
      <c r="F22" s="12" t="s">
        <v>1761</v>
      </c>
      <c r="G22" s="28" cm="1">
        <f t="array" ref="G22">_FV(D22,"Market cap",TRUE)/1000000000</f>
        <v>0.49055660000000001</v>
      </c>
      <c r="H22" s="11" cm="1">
        <f t="array" ref="H22">_FV(D22,"Price")</f>
        <v>9.43</v>
      </c>
      <c r="I22" s="11" t="s">
        <v>47</v>
      </c>
      <c r="J22" s="35" cm="1">
        <f t="array" ref="J22">_FV(D22,"Shares outstanding",TRUE)/1000000</f>
        <v>52.020850000000003</v>
      </c>
      <c r="K22" s="11">
        <v>12.81</v>
      </c>
      <c r="L22" s="89">
        <v>0.1109</v>
      </c>
      <c r="M22" s="25" t="s">
        <v>14304</v>
      </c>
      <c r="N22" s="53" t="s">
        <v>15873</v>
      </c>
      <c r="O22" s="53" t="s">
        <v>15874</v>
      </c>
      <c r="P22" s="130">
        <v>92.65</v>
      </c>
      <c r="Q22" s="53" t="s">
        <v>15875</v>
      </c>
      <c r="R22" s="53" t="s">
        <v>15876</v>
      </c>
      <c r="S22" s="135" t="s">
        <v>14848</v>
      </c>
      <c r="T22" s="11" t="s">
        <v>59</v>
      </c>
      <c r="U22" s="11">
        <v>76.819999999999993</v>
      </c>
      <c r="V22" s="65" cm="1">
        <f t="array" ref="V22">(H22-(_FV(D22,"52 week high",TRUE)))/(_FV(D22,"52 week high",TRUE))</f>
        <v>-0.53638151425762048</v>
      </c>
      <c r="W22" s="65" cm="1">
        <f t="array" ref="W22">(H22-(_FV(D22,"52 week low",TRUE)))/(_FV(D22,"52 week low",TRUE))</f>
        <v>0.11465721040189111</v>
      </c>
      <c r="X22" s="10"/>
      <c r="Y22" s="30" t="str">
        <f t="shared" si="9"/>
        <v>Twitter</v>
      </c>
      <c r="Z22" s="30" t="str">
        <f t="shared" si="1"/>
        <v>Twitter</v>
      </c>
      <c r="AA22" s="29" t="str">
        <f>HYPERLINK(_xlfn.CONCAT("https://www.sec.gov/edgar/browse/?CIK=",(_xlfn.XLOOKUP(A22,CIK!$A$1:$A$99999,CIK!$B$1:$B$99999,,0))),"SEC")</f>
        <v>SEC</v>
      </c>
      <c r="AB22" s="30" t="str">
        <f t="shared" si="10"/>
        <v>BC</v>
      </c>
      <c r="AC22" s="29" t="str">
        <f t="shared" si="11"/>
        <v>News</v>
      </c>
      <c r="AD22" s="30" t="str">
        <f t="shared" si="12"/>
        <v>News</v>
      </c>
      <c r="AE22" s="29" t="str">
        <f t="shared" si="13"/>
        <v>News</v>
      </c>
      <c r="AF22" s="29" t="str">
        <f t="shared" si="14"/>
        <v>News</v>
      </c>
      <c r="AG22" s="29" t="str">
        <f t="shared" si="15"/>
        <v>News</v>
      </c>
      <c r="AH22" s="30" t="str">
        <f t="shared" si="2"/>
        <v>News</v>
      </c>
      <c r="AI22" s="30" t="str">
        <f t="shared" si="16"/>
        <v>OC</v>
      </c>
      <c r="AJ22" s="30" t="str">
        <f t="shared" si="17"/>
        <v>WW</v>
      </c>
      <c r="AK22" s="30" t="str">
        <f t="shared" si="18"/>
        <v>FIN</v>
      </c>
      <c r="AL22" s="30" t="str">
        <f t="shared" si="3"/>
        <v>OI</v>
      </c>
      <c r="AM22" s="30" t="str">
        <f t="shared" si="19"/>
        <v>IB</v>
      </c>
      <c r="AN22" s="30" t="str">
        <f t="shared" si="4"/>
        <v>SI</v>
      </c>
      <c r="AO22" s="30" t="str">
        <f t="shared" si="5"/>
        <v>SS</v>
      </c>
      <c r="AP22" s="45" t="str">
        <f t="shared" si="6"/>
        <v>ROIC</v>
      </c>
      <c r="AQ22" s="30" t="str">
        <f t="shared" si="7"/>
        <v>DR</v>
      </c>
      <c r="AR22" s="46" t="str">
        <f t="shared" si="8"/>
        <v>SOH</v>
      </c>
    </row>
    <row r="23" spans="1:44" s="21" customFormat="1" x14ac:dyDescent="0.2">
      <c r="A23" s="93" t="s">
        <v>1804</v>
      </c>
      <c r="B23" s="93" t="s">
        <v>1805</v>
      </c>
      <c r="C23" s="12" t="s">
        <v>1745</v>
      </c>
      <c r="D23" s="10" t="e" vm="407">
        <v>#VALUE!</v>
      </c>
      <c r="E23" s="31" t="str">
        <f t="shared" si="0"/>
        <v>Link</v>
      </c>
      <c r="F23" s="12" t="s">
        <v>1806</v>
      </c>
      <c r="G23" s="28" cm="1">
        <f t="array" ref="G23">_FV(D23,"Market cap",TRUE)/1000000000</f>
        <v>0.42750880000000002</v>
      </c>
      <c r="H23" s="11" cm="1">
        <f t="array" ref="H23">_FV(D23,"Price")</f>
        <v>6.92</v>
      </c>
      <c r="I23" s="11" t="s">
        <v>47</v>
      </c>
      <c r="J23" s="35" cm="1">
        <f t="array" ref="J23">_FV(D23,"Shares outstanding",TRUE)/1000000</f>
        <v>61.778730000000003</v>
      </c>
      <c r="K23" s="11">
        <v>44.1</v>
      </c>
      <c r="L23" s="89" t="s">
        <v>59</v>
      </c>
      <c r="M23" s="25" t="s">
        <v>14038</v>
      </c>
      <c r="N23" s="53" t="s">
        <v>15884</v>
      </c>
      <c r="O23" s="53" t="s">
        <v>15885</v>
      </c>
      <c r="P23" s="130">
        <v>43.79</v>
      </c>
      <c r="Q23" s="53" t="s">
        <v>15886</v>
      </c>
      <c r="R23" s="53" t="s">
        <v>15887</v>
      </c>
      <c r="S23" s="135" t="s">
        <v>14848</v>
      </c>
      <c r="T23" s="11" t="s">
        <v>14787</v>
      </c>
      <c r="U23" s="11">
        <v>2.73</v>
      </c>
      <c r="V23" s="65" cm="1">
        <f t="array" ref="V23">(H23-(_FV(D23,"52 week high",TRUE)))/(_FV(D23,"52 week high",TRUE))</f>
        <v>-0.30938123752495006</v>
      </c>
      <c r="W23" s="65" cm="1">
        <f t="array" ref="W23">(H23-(_FV(D23,"52 week low",TRUE)))/(_FV(D23,"52 week low",TRUE))</f>
        <v>5.5904761904761902</v>
      </c>
      <c r="X23" s="10"/>
      <c r="Y23" s="30" t="str">
        <f t="shared" si="9"/>
        <v>Twitter</v>
      </c>
      <c r="Z23" s="30" t="str">
        <f t="shared" si="1"/>
        <v>Twitter</v>
      </c>
      <c r="AA23" s="29" t="str">
        <f>HYPERLINK(_xlfn.CONCAT("https://www.sec.gov/edgar/browse/?CIK=",(_xlfn.XLOOKUP(A23,CIK!$A$1:$A$99999,CIK!$B$1:$B$99999,,0))),"SEC")</f>
        <v>SEC</v>
      </c>
      <c r="AB23" s="30" t="str">
        <f t="shared" si="10"/>
        <v>BC</v>
      </c>
      <c r="AC23" s="29" t="str">
        <f t="shared" si="11"/>
        <v>News</v>
      </c>
      <c r="AD23" s="30" t="str">
        <f t="shared" si="12"/>
        <v>News</v>
      </c>
      <c r="AE23" s="29" t="str">
        <f t="shared" si="13"/>
        <v>News</v>
      </c>
      <c r="AF23" s="29" t="str">
        <f t="shared" si="14"/>
        <v>News</v>
      </c>
      <c r="AG23" s="29" t="str">
        <f t="shared" si="15"/>
        <v>News</v>
      </c>
      <c r="AH23" s="30" t="str">
        <f t="shared" si="2"/>
        <v>News</v>
      </c>
      <c r="AI23" s="30" t="str">
        <f t="shared" si="16"/>
        <v>OC</v>
      </c>
      <c r="AJ23" s="30" t="str">
        <f t="shared" si="17"/>
        <v>WW</v>
      </c>
      <c r="AK23" s="30" t="str">
        <f t="shared" si="18"/>
        <v>FIN</v>
      </c>
      <c r="AL23" s="30" t="str">
        <f t="shared" si="3"/>
        <v>OI</v>
      </c>
      <c r="AM23" s="30" t="str">
        <f t="shared" si="19"/>
        <v>IB</v>
      </c>
      <c r="AN23" s="30" t="str">
        <f t="shared" si="4"/>
        <v>SI</v>
      </c>
      <c r="AO23" s="30" t="str">
        <f t="shared" si="5"/>
        <v>SS</v>
      </c>
      <c r="AP23" s="45" t="str">
        <f t="shared" si="6"/>
        <v>ROIC</v>
      </c>
      <c r="AQ23" s="30" t="str">
        <f t="shared" si="7"/>
        <v>DR</v>
      </c>
      <c r="AR23" s="46" t="str">
        <f t="shared" si="8"/>
        <v>SOH</v>
      </c>
    </row>
    <row r="24" spans="1:44" s="24" customFormat="1" x14ac:dyDescent="0.2">
      <c r="A24" s="93" t="s">
        <v>1858</v>
      </c>
      <c r="B24" s="93" t="s">
        <v>1859</v>
      </c>
      <c r="C24" s="12" t="s">
        <v>1726</v>
      </c>
      <c r="D24" s="10" t="e" vm="408">
        <v>#VALUE!</v>
      </c>
      <c r="E24" s="31" t="str">
        <f t="shared" si="0"/>
        <v>Link</v>
      </c>
      <c r="F24" s="12" t="s">
        <v>1860</v>
      </c>
      <c r="G24" s="28" cm="1">
        <f t="array" ref="G24">_FV(D24,"Market cap",TRUE)/1000000000</f>
        <v>0.4518799</v>
      </c>
      <c r="H24" s="11" cm="1">
        <f t="array" ref="H24">_FV(D24,"Price")</f>
        <v>12.7</v>
      </c>
      <c r="I24" s="11" t="s">
        <v>47</v>
      </c>
      <c r="J24" s="35" cm="1">
        <f t="array" ref="J24">_FV(D24,"Shares outstanding",TRUE)/1000000</f>
        <v>35.581090000000003</v>
      </c>
      <c r="K24" s="11">
        <v>6.4</v>
      </c>
      <c r="L24" s="89">
        <v>1.9400000000000001E-2</v>
      </c>
      <c r="M24" s="25" t="s">
        <v>14339</v>
      </c>
      <c r="N24" s="53" t="s">
        <v>15748</v>
      </c>
      <c r="O24" s="53" t="s">
        <v>15877</v>
      </c>
      <c r="P24" s="130">
        <v>35.24</v>
      </c>
      <c r="Q24" s="53" t="s">
        <v>15878</v>
      </c>
      <c r="R24" s="53" t="s">
        <v>15879</v>
      </c>
      <c r="S24" s="135" t="s">
        <v>14848</v>
      </c>
      <c r="T24" s="11" t="s">
        <v>14785</v>
      </c>
      <c r="U24" s="11">
        <v>22.19</v>
      </c>
      <c r="V24" s="65" cm="1">
        <f t="array" ref="V24">(H24-(_FV(D24,"52 week high",TRUE)))/(_FV(D24,"52 week high",TRUE))</f>
        <v>-0.30487137383689111</v>
      </c>
      <c r="W24" s="65" cm="1">
        <f t="array" ref="W24">(H24-(_FV(D24,"52 week low",TRUE)))/(_FV(D24,"52 week low",TRUE))</f>
        <v>4.8256880733944945</v>
      </c>
      <c r="X24" s="10"/>
      <c r="Y24" s="30" t="str">
        <f t="shared" si="9"/>
        <v>Twitter</v>
      </c>
      <c r="Z24" s="30" t="str">
        <f t="shared" si="1"/>
        <v>Twitter</v>
      </c>
      <c r="AA24" s="29" t="str">
        <f>HYPERLINK(_xlfn.CONCAT("https://www.sec.gov/edgar/browse/?CIK=",(_xlfn.XLOOKUP(A24,CIK!$A$1:$A$99999,CIK!$B$1:$B$99999,,0))),"SEC")</f>
        <v>SEC</v>
      </c>
      <c r="AB24" s="30" t="str">
        <f t="shared" si="10"/>
        <v>BC</v>
      </c>
      <c r="AC24" s="29" t="str">
        <f t="shared" si="11"/>
        <v>News</v>
      </c>
      <c r="AD24" s="30" t="str">
        <f t="shared" si="12"/>
        <v>News</v>
      </c>
      <c r="AE24" s="29" t="str">
        <f t="shared" si="13"/>
        <v>News</v>
      </c>
      <c r="AF24" s="29" t="str">
        <f t="shared" si="14"/>
        <v>News</v>
      </c>
      <c r="AG24" s="29" t="str">
        <f t="shared" si="15"/>
        <v>News</v>
      </c>
      <c r="AH24" s="30" t="str">
        <f t="shared" si="2"/>
        <v>News</v>
      </c>
      <c r="AI24" s="30" t="str">
        <f t="shared" si="16"/>
        <v>OC</v>
      </c>
      <c r="AJ24" s="30" t="str">
        <f t="shared" si="17"/>
        <v>WW</v>
      </c>
      <c r="AK24" s="30" t="str">
        <f t="shared" si="18"/>
        <v>FIN</v>
      </c>
      <c r="AL24" s="30" t="str">
        <f t="shared" si="3"/>
        <v>OI</v>
      </c>
      <c r="AM24" s="30" t="str">
        <f t="shared" si="19"/>
        <v>IB</v>
      </c>
      <c r="AN24" s="30" t="str">
        <f t="shared" si="4"/>
        <v>SI</v>
      </c>
      <c r="AO24" s="30" t="str">
        <f t="shared" si="5"/>
        <v>SS</v>
      </c>
      <c r="AP24" s="45" t="str">
        <f t="shared" si="6"/>
        <v>ROIC</v>
      </c>
      <c r="AQ24" s="30" t="str">
        <f t="shared" si="7"/>
        <v>DR</v>
      </c>
      <c r="AR24" s="46" t="str">
        <f t="shared" si="8"/>
        <v>SOH</v>
      </c>
    </row>
    <row r="25" spans="1:44" s="24" customFormat="1" x14ac:dyDescent="0.2">
      <c r="A25" s="93" t="s">
        <v>1747</v>
      </c>
      <c r="B25" s="93" t="s">
        <v>1748</v>
      </c>
      <c r="C25" s="12" t="s">
        <v>1749</v>
      </c>
      <c r="D25" s="10" t="e" vm="409">
        <v>#VALUE!</v>
      </c>
      <c r="E25" s="31" t="str">
        <f t="shared" si="0"/>
        <v>Link</v>
      </c>
      <c r="F25" s="12" t="s">
        <v>1750</v>
      </c>
      <c r="G25" s="28" cm="1">
        <f t="array" ref="G25">_FV(D25,"Market cap",TRUE)/1000000000</f>
        <v>0.31516309999999997</v>
      </c>
      <c r="H25" s="11" cm="1">
        <f t="array" ref="H25">_FV(D25,"Price")</f>
        <v>1.9</v>
      </c>
      <c r="I25" s="11" t="s">
        <v>47</v>
      </c>
      <c r="J25" s="35" cm="1">
        <f t="array" ref="J25">_FV(D25,"Shares outstanding",TRUE)/1000000</f>
        <v>165.87530000000001</v>
      </c>
      <c r="K25" s="11">
        <v>137.46</v>
      </c>
      <c r="L25" s="89">
        <v>4.1599999999999998E-2</v>
      </c>
      <c r="M25" s="25" t="s">
        <v>14299</v>
      </c>
      <c r="N25" s="53" t="s">
        <v>15880</v>
      </c>
      <c r="O25" s="53" t="s">
        <v>15881</v>
      </c>
      <c r="P25" s="130">
        <v>29.36</v>
      </c>
      <c r="Q25" s="53" t="s">
        <v>15882</v>
      </c>
      <c r="R25" s="53" t="s">
        <v>15883</v>
      </c>
      <c r="S25" s="135" t="s">
        <v>14848</v>
      </c>
      <c r="T25" s="11" t="s">
        <v>14763</v>
      </c>
      <c r="U25" s="11">
        <v>12.25</v>
      </c>
      <c r="V25" s="65" cm="1">
        <f t="array" ref="V25">(H25-(_FV(D25,"52 week high",TRUE)))/(_FV(D25,"52 week high",TRUE))</f>
        <v>-0.69936708860759489</v>
      </c>
      <c r="W25" s="65" cm="1">
        <f t="array" ref="W25">(H25-(_FV(D25,"52 week low",TRUE)))/(_FV(D25,"52 week low",TRUE))</f>
        <v>0.31034482758620685</v>
      </c>
      <c r="X25" s="10"/>
      <c r="Y25" s="30" t="str">
        <f t="shared" si="9"/>
        <v>Twitter</v>
      </c>
      <c r="Z25" s="30" t="str">
        <f t="shared" si="1"/>
        <v>Twitter</v>
      </c>
      <c r="AA25" s="29" t="str">
        <f>HYPERLINK(_xlfn.CONCAT("https://www.sec.gov/edgar/browse/?CIK=",(_xlfn.XLOOKUP(A25,CIK!$A$1:$A$99999,CIK!$B$1:$B$99999,,0))),"SEC")</f>
        <v>SEC</v>
      </c>
      <c r="AB25" s="30" t="str">
        <f t="shared" si="10"/>
        <v>BC</v>
      </c>
      <c r="AC25" s="29" t="str">
        <f t="shared" si="11"/>
        <v>News</v>
      </c>
      <c r="AD25" s="30" t="str">
        <f t="shared" si="12"/>
        <v>News</v>
      </c>
      <c r="AE25" s="29" t="str">
        <f t="shared" si="13"/>
        <v>News</v>
      </c>
      <c r="AF25" s="29" t="str">
        <f t="shared" si="14"/>
        <v>News</v>
      </c>
      <c r="AG25" s="29" t="str">
        <f t="shared" si="15"/>
        <v>News</v>
      </c>
      <c r="AH25" s="30" t="str">
        <f t="shared" si="2"/>
        <v>News</v>
      </c>
      <c r="AI25" s="30" t="str">
        <f t="shared" si="16"/>
        <v>OC</v>
      </c>
      <c r="AJ25" s="30" t="str">
        <f t="shared" si="17"/>
        <v>WW</v>
      </c>
      <c r="AK25" s="30" t="str">
        <f t="shared" si="18"/>
        <v>FIN</v>
      </c>
      <c r="AL25" s="30" t="str">
        <f t="shared" si="3"/>
        <v>OI</v>
      </c>
      <c r="AM25" s="30" t="str">
        <f t="shared" si="19"/>
        <v>IB</v>
      </c>
      <c r="AN25" s="30" t="str">
        <f t="shared" si="4"/>
        <v>SI</v>
      </c>
      <c r="AO25" s="30" t="str">
        <f t="shared" si="5"/>
        <v>SS</v>
      </c>
      <c r="AP25" s="45" t="str">
        <f t="shared" si="6"/>
        <v>ROIC</v>
      </c>
      <c r="AQ25" s="30" t="str">
        <f t="shared" si="7"/>
        <v>DR</v>
      </c>
      <c r="AR25" s="46" t="str">
        <f t="shared" si="8"/>
        <v>SOH</v>
      </c>
    </row>
    <row r="26" spans="1:44" x14ac:dyDescent="0.2">
      <c r="A26" s="93" t="s">
        <v>1743</v>
      </c>
      <c r="B26" s="93" t="s">
        <v>1744</v>
      </c>
      <c r="C26" s="12" t="s">
        <v>1745</v>
      </c>
      <c r="D26" s="10" t="e" vm="410">
        <v>#VALUE!</v>
      </c>
      <c r="E26" s="31" t="str">
        <f t="shared" si="0"/>
        <v>Link</v>
      </c>
      <c r="F26" s="12" t="s">
        <v>1746</v>
      </c>
      <c r="G26" s="28" cm="1">
        <f t="array" ref="G26">_FV(D26,"Market cap",TRUE)/1000000000</f>
        <v>0.42668899999999998</v>
      </c>
      <c r="H26" s="11" cm="1">
        <f t="array" ref="H26">_FV(D26,"Price")</f>
        <v>7.54</v>
      </c>
      <c r="I26" s="11" t="s">
        <v>47</v>
      </c>
      <c r="J26" s="35" cm="1">
        <f t="array" ref="J26">_FV(D26,"Shares outstanding",TRUE)/1000000</f>
        <v>56.590049999999998</v>
      </c>
      <c r="K26" s="11">
        <v>51.63</v>
      </c>
      <c r="L26" s="89">
        <v>4.0300000000000002E-2</v>
      </c>
      <c r="M26" s="25" t="s">
        <v>14009</v>
      </c>
      <c r="N26" s="53" t="s">
        <v>15888</v>
      </c>
      <c r="O26" s="53" t="s">
        <v>15889</v>
      </c>
      <c r="P26" s="130">
        <v>109.45</v>
      </c>
      <c r="Q26" s="53" t="s">
        <v>15890</v>
      </c>
      <c r="R26" s="53" t="s">
        <v>15891</v>
      </c>
      <c r="S26" s="135" t="s">
        <v>14848</v>
      </c>
      <c r="T26" s="11" t="s">
        <v>14736</v>
      </c>
      <c r="U26" s="11">
        <v>5.47</v>
      </c>
      <c r="V26" s="65" cm="1">
        <f t="array" ref="V26">(H26-(_FV(D26,"52 week high",TRUE)))/(_FV(D26,"52 week high",TRUE))</f>
        <v>-0.50589777195281782</v>
      </c>
      <c r="W26" s="65" cm="1">
        <f t="array" ref="W26">(H26-(_FV(D26,"52 week low",TRUE)))/(_FV(D26,"52 week low",TRUE))</f>
        <v>0.12035661218424956</v>
      </c>
      <c r="Y26" s="30" t="str">
        <f t="shared" si="9"/>
        <v>Twitter</v>
      </c>
      <c r="Z26" s="30" t="str">
        <f t="shared" si="1"/>
        <v>Twitter</v>
      </c>
      <c r="AA26" s="29" t="str">
        <f>HYPERLINK(_xlfn.CONCAT("https://www.sec.gov/edgar/browse/?CIK=",(_xlfn.XLOOKUP(A26,CIK!$A$1:$A$99999,CIK!$B$1:$B$99999,,0))),"SEC")</f>
        <v>SEC</v>
      </c>
      <c r="AB26" s="30" t="str">
        <f t="shared" si="10"/>
        <v>BC</v>
      </c>
      <c r="AC26" s="29" t="str">
        <f t="shared" si="11"/>
        <v>News</v>
      </c>
      <c r="AD26" s="30" t="str">
        <f t="shared" si="12"/>
        <v>News</v>
      </c>
      <c r="AE26" s="29" t="str">
        <f t="shared" si="13"/>
        <v>News</v>
      </c>
      <c r="AF26" s="29" t="str">
        <f t="shared" si="14"/>
        <v>News</v>
      </c>
      <c r="AG26" s="29" t="str">
        <f t="shared" si="15"/>
        <v>News</v>
      </c>
      <c r="AH26" s="30" t="str">
        <f t="shared" si="2"/>
        <v>News</v>
      </c>
      <c r="AI26" s="30" t="str">
        <f t="shared" si="16"/>
        <v>OC</v>
      </c>
      <c r="AJ26" s="30" t="str">
        <f t="shared" si="17"/>
        <v>WW</v>
      </c>
      <c r="AK26" s="30" t="str">
        <f t="shared" si="18"/>
        <v>FIN</v>
      </c>
      <c r="AL26" s="30" t="str">
        <f t="shared" si="3"/>
        <v>OI</v>
      </c>
      <c r="AM26" s="30" t="str">
        <f t="shared" si="19"/>
        <v>IB</v>
      </c>
      <c r="AN26" s="30" t="str">
        <f t="shared" si="4"/>
        <v>SI</v>
      </c>
      <c r="AO26" s="30" t="str">
        <f t="shared" si="5"/>
        <v>SS</v>
      </c>
      <c r="AP26" s="45" t="str">
        <f t="shared" si="6"/>
        <v>ROIC</v>
      </c>
      <c r="AQ26" s="30" t="str">
        <f t="shared" si="7"/>
        <v>DR</v>
      </c>
      <c r="AR26" s="46" t="str">
        <f t="shared" si="8"/>
        <v>SOH</v>
      </c>
    </row>
    <row r="27" spans="1:44" x14ac:dyDescent="0.2">
      <c r="A27" s="93" t="s">
        <v>1755</v>
      </c>
      <c r="B27" s="93" t="s">
        <v>1756</v>
      </c>
      <c r="C27" s="12" t="s">
        <v>1757</v>
      </c>
      <c r="D27" s="10" t="e" vm="411">
        <v>#VALUE!</v>
      </c>
      <c r="E27" s="31" t="str">
        <f t="shared" si="0"/>
        <v>Link</v>
      </c>
      <c r="F27" s="12" t="s">
        <v>1758</v>
      </c>
      <c r="G27" s="28" cm="1">
        <f t="array" ref="G27">_FV(D27,"Market cap",TRUE)/1000000000</f>
        <v>0.37577500000000003</v>
      </c>
      <c r="H27" s="11" cm="1">
        <f t="array" ref="H27">_FV(D27,"Price")</f>
        <v>9.5299999999999994</v>
      </c>
      <c r="I27" s="11" t="s">
        <v>47</v>
      </c>
      <c r="J27" s="35" cm="1">
        <f t="array" ref="J27">_FV(D27,"Shares outstanding",TRUE)/1000000</f>
        <v>39.430750000000003</v>
      </c>
      <c r="K27" s="11">
        <v>18.87</v>
      </c>
      <c r="L27" s="89">
        <v>0.1598</v>
      </c>
      <c r="M27" s="25" t="s">
        <v>14146</v>
      </c>
      <c r="N27" s="53" t="s">
        <v>15892</v>
      </c>
      <c r="O27" s="53" t="s">
        <v>15893</v>
      </c>
      <c r="P27" s="130">
        <v>31.06</v>
      </c>
      <c r="Q27" s="53" t="s">
        <v>15894</v>
      </c>
      <c r="R27" s="53" t="s">
        <v>15895</v>
      </c>
      <c r="S27" s="135" t="s">
        <v>14848</v>
      </c>
      <c r="T27" s="11" t="s">
        <v>14768</v>
      </c>
      <c r="U27" s="11">
        <v>9.19</v>
      </c>
      <c r="V27" s="65" cm="1">
        <f t="array" ref="V27">(H27-(_FV(D27,"52 week high",TRUE)))/(_FV(D27,"52 week high",TRUE))</f>
        <v>-0.6417293233082707</v>
      </c>
      <c r="W27" s="65" cm="1">
        <f t="array" ref="W27">(H27-(_FV(D27,"52 week low",TRUE)))/(_FV(D27,"52 week low",TRUE))</f>
        <v>0.38517441860465107</v>
      </c>
      <c r="Y27" s="30" t="str">
        <f t="shared" si="9"/>
        <v>Twitter</v>
      </c>
      <c r="Z27" s="30" t="str">
        <f t="shared" si="1"/>
        <v>Twitter</v>
      </c>
      <c r="AA27" s="29" t="str">
        <f>HYPERLINK(_xlfn.CONCAT("https://www.sec.gov/edgar/browse/?CIK=",(_xlfn.XLOOKUP(A27,CIK!$A$1:$A$99999,CIK!$B$1:$B$99999,,0))),"SEC")</f>
        <v>SEC</v>
      </c>
      <c r="AB27" s="30" t="str">
        <f t="shared" si="10"/>
        <v>BC</v>
      </c>
      <c r="AC27" s="29" t="str">
        <f t="shared" si="11"/>
        <v>News</v>
      </c>
      <c r="AD27" s="30" t="str">
        <f t="shared" si="12"/>
        <v>News</v>
      </c>
      <c r="AE27" s="29" t="str">
        <f t="shared" si="13"/>
        <v>News</v>
      </c>
      <c r="AF27" s="29" t="str">
        <f t="shared" si="14"/>
        <v>News</v>
      </c>
      <c r="AG27" s="29" t="str">
        <f t="shared" si="15"/>
        <v>News</v>
      </c>
      <c r="AH27" s="30" t="str">
        <f t="shared" si="2"/>
        <v>News</v>
      </c>
      <c r="AI27" s="30" t="str">
        <f t="shared" si="16"/>
        <v>OC</v>
      </c>
      <c r="AJ27" s="30" t="str">
        <f t="shared" si="17"/>
        <v>WW</v>
      </c>
      <c r="AK27" s="30" t="str">
        <f t="shared" si="18"/>
        <v>FIN</v>
      </c>
      <c r="AL27" s="30" t="str">
        <f t="shared" si="3"/>
        <v>OI</v>
      </c>
      <c r="AM27" s="30" t="str">
        <f t="shared" si="19"/>
        <v>IB</v>
      </c>
      <c r="AN27" s="30" t="str">
        <f t="shared" si="4"/>
        <v>SI</v>
      </c>
      <c r="AO27" s="30" t="str">
        <f t="shared" si="5"/>
        <v>SS</v>
      </c>
      <c r="AP27" s="45" t="str">
        <f t="shared" si="6"/>
        <v>ROIC</v>
      </c>
      <c r="AQ27" s="30" t="str">
        <f t="shared" si="7"/>
        <v>DR</v>
      </c>
      <c r="AR27" s="46" t="str">
        <f t="shared" si="8"/>
        <v>SOH</v>
      </c>
    </row>
    <row r="28" spans="1:44" x14ac:dyDescent="0.2">
      <c r="A28" s="93" t="s">
        <v>1762</v>
      </c>
      <c r="B28" s="93" t="s">
        <v>1763</v>
      </c>
      <c r="C28" s="12" t="s">
        <v>1749</v>
      </c>
      <c r="D28" s="10" t="e" vm="412">
        <v>#VALUE!</v>
      </c>
      <c r="E28" s="31" t="str">
        <f t="shared" si="0"/>
        <v>Link</v>
      </c>
      <c r="F28" s="12" t="s">
        <v>1764</v>
      </c>
      <c r="G28" s="28" cm="1">
        <f t="array" ref="G28">_FV(D28,"Market cap",TRUE)/1000000000</f>
        <v>0.42065629999999998</v>
      </c>
      <c r="H28" s="11" cm="1">
        <f t="array" ref="H28">_FV(D28,"Price")</f>
        <v>9.8800000000000008</v>
      </c>
      <c r="I28" s="11" t="s">
        <v>47</v>
      </c>
      <c r="J28" s="35" cm="1">
        <f t="array" ref="J28">_FV(D28,"Shares outstanding",TRUE)/1000000</f>
        <v>42.576540000000001</v>
      </c>
      <c r="K28" s="11">
        <v>21.69</v>
      </c>
      <c r="L28" s="89" t="s">
        <v>59</v>
      </c>
      <c r="M28" s="25" t="s">
        <v>13845</v>
      </c>
      <c r="N28" s="53" t="s">
        <v>15896</v>
      </c>
      <c r="O28" s="53" t="s">
        <v>14869</v>
      </c>
      <c r="P28" s="130" t="s">
        <v>14848</v>
      </c>
      <c r="Q28" s="53" t="s">
        <v>14869</v>
      </c>
      <c r="R28" s="53" t="s">
        <v>15897</v>
      </c>
      <c r="S28" s="135" t="s">
        <v>14848</v>
      </c>
      <c r="T28" s="11" t="s">
        <v>13874</v>
      </c>
      <c r="U28" s="11">
        <v>7.4</v>
      </c>
      <c r="V28" s="65" cm="1">
        <f t="array" ref="V28">(H28-(_FV(D28,"52 week high",TRUE)))/(_FV(D28,"52 week high",TRUE))</f>
        <v>-0.54046511627906968</v>
      </c>
      <c r="W28" s="65" cm="1">
        <f t="array" ref="W28">(H28-(_FV(D28,"52 week low",TRUE)))/(_FV(D28,"52 week low",TRUE))</f>
        <v>0.51070336391437321</v>
      </c>
      <c r="Y28" s="30" t="str">
        <f t="shared" si="9"/>
        <v>Twitter</v>
      </c>
      <c r="Z28" s="30" t="str">
        <f t="shared" si="1"/>
        <v>Twitter</v>
      </c>
      <c r="AA28" s="29" t="str">
        <f>HYPERLINK(_xlfn.CONCAT("https://www.sec.gov/edgar/browse/?CIK=",(_xlfn.XLOOKUP(A28,CIK!$A$1:$A$99999,CIK!$B$1:$B$99999,,0))),"SEC")</f>
        <v>SEC</v>
      </c>
      <c r="AB28" s="30" t="str">
        <f t="shared" si="10"/>
        <v>BC</v>
      </c>
      <c r="AC28" s="29" t="str">
        <f t="shared" si="11"/>
        <v>News</v>
      </c>
      <c r="AD28" s="30" t="str">
        <f t="shared" si="12"/>
        <v>News</v>
      </c>
      <c r="AE28" s="29" t="str">
        <f t="shared" si="13"/>
        <v>News</v>
      </c>
      <c r="AF28" s="29" t="str">
        <f t="shared" si="14"/>
        <v>News</v>
      </c>
      <c r="AG28" s="29" t="str">
        <f t="shared" si="15"/>
        <v>News</v>
      </c>
      <c r="AH28" s="30" t="str">
        <f t="shared" si="2"/>
        <v>News</v>
      </c>
      <c r="AI28" s="30" t="str">
        <f t="shared" si="16"/>
        <v>OC</v>
      </c>
      <c r="AJ28" s="30" t="str">
        <f t="shared" si="17"/>
        <v>WW</v>
      </c>
      <c r="AK28" s="30" t="str">
        <f t="shared" si="18"/>
        <v>FIN</v>
      </c>
      <c r="AL28" s="30" t="str">
        <f t="shared" si="3"/>
        <v>OI</v>
      </c>
      <c r="AM28" s="30" t="str">
        <f t="shared" si="19"/>
        <v>IB</v>
      </c>
      <c r="AN28" s="30" t="str">
        <f t="shared" si="4"/>
        <v>SI</v>
      </c>
      <c r="AO28" s="30" t="str">
        <f t="shared" si="5"/>
        <v>SS</v>
      </c>
      <c r="AP28" s="45" t="str">
        <f t="shared" si="6"/>
        <v>ROIC</v>
      </c>
      <c r="AQ28" s="30" t="str">
        <f t="shared" si="7"/>
        <v>DR</v>
      </c>
      <c r="AR28" s="46" t="str">
        <f t="shared" si="8"/>
        <v>SOH</v>
      </c>
    </row>
    <row r="29" spans="1:44" x14ac:dyDescent="0.2">
      <c r="A29" s="93" t="s">
        <v>1776</v>
      </c>
      <c r="B29" s="93" t="s">
        <v>1777</v>
      </c>
      <c r="C29" s="12" t="s">
        <v>1778</v>
      </c>
      <c r="D29" s="10" t="e" vm="413">
        <v>#VALUE!</v>
      </c>
      <c r="E29" s="31" t="str">
        <f t="shared" si="0"/>
        <v>Link</v>
      </c>
      <c r="F29" s="12" t="s">
        <v>1779</v>
      </c>
      <c r="G29" s="28" cm="1">
        <f t="array" ref="G29">_FV(D29,"Market cap",TRUE)/1000000000</f>
        <v>0.35364329999999999</v>
      </c>
      <c r="H29" s="11" cm="1">
        <f t="array" ref="H29">_FV(D29,"Price")</f>
        <v>9.16</v>
      </c>
      <c r="I29" s="11" t="s">
        <v>47</v>
      </c>
      <c r="J29" s="35" cm="1">
        <f t="array" ref="J29">_FV(D29,"Shares outstanding",TRUE)/1000000</f>
        <v>38.607349999999997</v>
      </c>
      <c r="K29" s="11">
        <v>19.440000000000001</v>
      </c>
      <c r="L29" s="89">
        <v>3.1899999999999998E-2</v>
      </c>
      <c r="M29" s="25" t="s">
        <v>14012</v>
      </c>
      <c r="N29" s="53" t="s">
        <v>15898</v>
      </c>
      <c r="O29" s="53" t="s">
        <v>15899</v>
      </c>
      <c r="P29" s="130">
        <v>23.05</v>
      </c>
      <c r="Q29" s="53" t="s">
        <v>15900</v>
      </c>
      <c r="R29" s="53" t="s">
        <v>15901</v>
      </c>
      <c r="S29" s="135" t="s">
        <v>15902</v>
      </c>
      <c r="T29" s="11" t="s">
        <v>14778</v>
      </c>
      <c r="U29" s="11">
        <v>2.0099999999999998</v>
      </c>
      <c r="V29" s="65" cm="1">
        <f t="array" ref="V29">(H29-(_FV(D29,"52 week high",TRUE)))/(_FV(D29,"52 week high",TRUE))</f>
        <v>-0.15302820157189084</v>
      </c>
      <c r="W29" s="65" cm="1">
        <f t="array" ref="W29">(H29-(_FV(D29,"52 week low",TRUE)))/(_FV(D29,"52 week low",TRUE))</f>
        <v>2.523076923076923</v>
      </c>
      <c r="Y29" s="30" t="str">
        <f t="shared" si="9"/>
        <v>Twitter</v>
      </c>
      <c r="Z29" s="30" t="str">
        <f t="shared" si="1"/>
        <v>Twitter</v>
      </c>
      <c r="AA29" s="29" t="str">
        <f>HYPERLINK(_xlfn.CONCAT("https://www.sec.gov/edgar/browse/?CIK=",(_xlfn.XLOOKUP(A29,CIK!$A$1:$A$99999,CIK!$B$1:$B$99999,,0))),"SEC")</f>
        <v>SEC</v>
      </c>
      <c r="AB29" s="30" t="str">
        <f t="shared" si="10"/>
        <v>BC</v>
      </c>
      <c r="AC29" s="29" t="str">
        <f t="shared" si="11"/>
        <v>News</v>
      </c>
      <c r="AD29" s="30" t="str">
        <f t="shared" si="12"/>
        <v>News</v>
      </c>
      <c r="AE29" s="29" t="str">
        <f t="shared" si="13"/>
        <v>News</v>
      </c>
      <c r="AF29" s="29" t="str">
        <f t="shared" si="14"/>
        <v>News</v>
      </c>
      <c r="AG29" s="29" t="str">
        <f t="shared" si="15"/>
        <v>News</v>
      </c>
      <c r="AH29" s="30" t="str">
        <f t="shared" si="2"/>
        <v>News</v>
      </c>
      <c r="AI29" s="30" t="str">
        <f t="shared" si="16"/>
        <v>OC</v>
      </c>
      <c r="AJ29" s="30" t="str">
        <f t="shared" si="17"/>
        <v>WW</v>
      </c>
      <c r="AK29" s="30" t="str">
        <f t="shared" si="18"/>
        <v>FIN</v>
      </c>
      <c r="AL29" s="30" t="str">
        <f t="shared" si="3"/>
        <v>OI</v>
      </c>
      <c r="AM29" s="30" t="str">
        <f t="shared" si="19"/>
        <v>IB</v>
      </c>
      <c r="AN29" s="30" t="str">
        <f t="shared" si="4"/>
        <v>SI</v>
      </c>
      <c r="AO29" s="30" t="str">
        <f t="shared" si="5"/>
        <v>SS</v>
      </c>
      <c r="AP29" s="45" t="str">
        <f t="shared" si="6"/>
        <v>ROIC</v>
      </c>
      <c r="AQ29" s="30" t="str">
        <f t="shared" si="7"/>
        <v>DR</v>
      </c>
      <c r="AR29" s="46" t="str">
        <f t="shared" si="8"/>
        <v>SOH</v>
      </c>
    </row>
    <row r="30" spans="1:44" x14ac:dyDescent="0.2">
      <c r="A30" s="93" t="s">
        <v>1791</v>
      </c>
      <c r="B30" s="93" t="s">
        <v>1792</v>
      </c>
      <c r="C30" s="12" t="s">
        <v>1714</v>
      </c>
      <c r="D30" s="10" t="e" vm="414">
        <v>#VALUE!</v>
      </c>
      <c r="E30" s="31" t="str">
        <f t="shared" si="0"/>
        <v>Link</v>
      </c>
      <c r="F30" s="12" t="s">
        <v>1793</v>
      </c>
      <c r="G30" s="28" cm="1">
        <f t="array" ref="G30">_FV(D30,"Market cap",TRUE)/1000000000</f>
        <v>0.28033999999999998</v>
      </c>
      <c r="H30" s="11" cm="1">
        <f t="array" ref="H30">_FV(D30,"Price")</f>
        <v>5.65</v>
      </c>
      <c r="I30" s="11" t="s">
        <v>47</v>
      </c>
      <c r="J30" s="35" cm="1">
        <f t="array" ref="J30">_FV(D30,"Shares outstanding",TRUE)/1000000</f>
        <v>49.617699999999999</v>
      </c>
      <c r="K30" s="11">
        <v>24.47</v>
      </c>
      <c r="L30" s="89">
        <v>2.5999999999999999E-2</v>
      </c>
      <c r="M30" s="25" t="s">
        <v>13976</v>
      </c>
      <c r="N30" s="53" t="s">
        <v>15705</v>
      </c>
      <c r="O30" s="53" t="s">
        <v>15907</v>
      </c>
      <c r="P30" s="130">
        <v>18.16</v>
      </c>
      <c r="Q30" s="53" t="s">
        <v>15908</v>
      </c>
      <c r="R30" s="53" t="s">
        <v>15909</v>
      </c>
      <c r="S30" s="135" t="s">
        <v>15910</v>
      </c>
      <c r="T30" s="11" t="s">
        <v>14772</v>
      </c>
      <c r="U30" s="11">
        <v>8.41</v>
      </c>
      <c r="V30" s="65" cm="1">
        <f t="array" ref="V30">(H30-(_FV(D30,"52 week high",TRUE)))/(_FV(D30,"52 week high",TRUE))</f>
        <v>-0.54324979789814065</v>
      </c>
      <c r="W30" s="65" cm="1">
        <f t="array" ref="W30">(H30-(_FV(D30,"52 week low",TRUE)))/(_FV(D30,"52 week low",TRUE))</f>
        <v>0.63059163059163081</v>
      </c>
      <c r="Y30" s="30" t="str">
        <f t="shared" si="9"/>
        <v>Twitter</v>
      </c>
      <c r="Z30" s="30" t="str">
        <f t="shared" si="1"/>
        <v>Twitter</v>
      </c>
      <c r="AA30" s="29" t="str">
        <f>HYPERLINK(_xlfn.CONCAT("https://www.sec.gov/edgar/browse/?CIK=",(_xlfn.XLOOKUP(A30,CIK!$A$1:$A$99999,CIK!$B$1:$B$99999,,0))),"SEC")</f>
        <v>SEC</v>
      </c>
      <c r="AB30" s="30" t="str">
        <f t="shared" si="10"/>
        <v>BC</v>
      </c>
      <c r="AC30" s="29" t="str">
        <f t="shared" si="11"/>
        <v>News</v>
      </c>
      <c r="AD30" s="30" t="str">
        <f t="shared" si="12"/>
        <v>News</v>
      </c>
      <c r="AE30" s="29" t="str">
        <f t="shared" si="13"/>
        <v>News</v>
      </c>
      <c r="AF30" s="29" t="str">
        <f t="shared" si="14"/>
        <v>News</v>
      </c>
      <c r="AG30" s="29" t="str">
        <f t="shared" si="15"/>
        <v>News</v>
      </c>
      <c r="AH30" s="30" t="str">
        <f t="shared" si="2"/>
        <v>News</v>
      </c>
      <c r="AI30" s="30" t="str">
        <f t="shared" si="16"/>
        <v>OC</v>
      </c>
      <c r="AJ30" s="30" t="str">
        <f t="shared" si="17"/>
        <v>WW</v>
      </c>
      <c r="AK30" s="30" t="str">
        <f t="shared" si="18"/>
        <v>FIN</v>
      </c>
      <c r="AL30" s="30" t="str">
        <f t="shared" si="3"/>
        <v>OI</v>
      </c>
      <c r="AM30" s="30" t="str">
        <f t="shared" si="19"/>
        <v>IB</v>
      </c>
      <c r="AN30" s="30" t="str">
        <f t="shared" si="4"/>
        <v>SI</v>
      </c>
      <c r="AO30" s="30" t="str">
        <f t="shared" si="5"/>
        <v>SS</v>
      </c>
      <c r="AP30" s="45" t="str">
        <f t="shared" si="6"/>
        <v>ROIC</v>
      </c>
      <c r="AQ30" s="30" t="str">
        <f t="shared" si="7"/>
        <v>DR</v>
      </c>
      <c r="AR30" s="46" t="str">
        <f t="shared" si="8"/>
        <v>SOH</v>
      </c>
    </row>
    <row r="31" spans="1:44" x14ac:dyDescent="0.2">
      <c r="A31" s="93" t="s">
        <v>1784</v>
      </c>
      <c r="B31" s="93" t="s">
        <v>1785</v>
      </c>
      <c r="C31" s="12" t="s">
        <v>1726</v>
      </c>
      <c r="D31" s="10" t="e" vm="415">
        <v>#VALUE!</v>
      </c>
      <c r="E31" s="31" t="str">
        <f t="shared" si="0"/>
        <v>Link</v>
      </c>
      <c r="F31" s="12" t="s">
        <v>1786</v>
      </c>
      <c r="G31" s="28" cm="1">
        <f t="array" ref="G31">_FV(D31,"Market cap",TRUE)/1000000000</f>
        <v>0.23409260000000001</v>
      </c>
      <c r="H31" s="11" cm="1">
        <f t="array" ref="H31">_FV(D31,"Price")</f>
        <v>5.72</v>
      </c>
      <c r="I31" s="11" t="s">
        <v>47</v>
      </c>
      <c r="J31" s="35" cm="1">
        <f t="array" ref="J31">_FV(D31,"Shares outstanding",TRUE)/1000000</f>
        <v>40.925280000000001</v>
      </c>
      <c r="K31" s="11">
        <v>13.43</v>
      </c>
      <c r="L31" s="89">
        <v>2.8400000000000002E-2</v>
      </c>
      <c r="M31" s="25" t="s">
        <v>14306</v>
      </c>
      <c r="N31" s="53" t="s">
        <v>15903</v>
      </c>
      <c r="O31" s="53" t="s">
        <v>15904</v>
      </c>
      <c r="P31" s="130">
        <v>62.23</v>
      </c>
      <c r="Q31" s="53" t="s">
        <v>15905</v>
      </c>
      <c r="R31" s="53" t="s">
        <v>15906</v>
      </c>
      <c r="S31" s="135" t="s">
        <v>14848</v>
      </c>
      <c r="T31" s="11" t="s">
        <v>14774</v>
      </c>
      <c r="U31" s="11">
        <v>30.63</v>
      </c>
      <c r="V31" s="65" cm="1">
        <f t="array" ref="V31">(H31-(_FV(D31,"52 week high",TRUE)))/(_FV(D31,"52 week high",TRUE))</f>
        <v>-0.47857793983591618</v>
      </c>
      <c r="W31" s="65" cm="1">
        <f t="array" ref="W31">(H31-(_FV(D31,"52 week low",TRUE)))/(_FV(D31,"52 week low",TRUE))</f>
        <v>0.89403973509933765</v>
      </c>
      <c r="Y31" s="30" t="str">
        <f t="shared" si="9"/>
        <v>Twitter</v>
      </c>
      <c r="Z31" s="30" t="str">
        <f t="shared" si="1"/>
        <v>Twitter</v>
      </c>
      <c r="AA31" s="29" t="str">
        <f>HYPERLINK(_xlfn.CONCAT("https://www.sec.gov/edgar/browse/?CIK=",(_xlfn.XLOOKUP(A31,CIK!$A$1:$A$99999,CIK!$B$1:$B$99999,,0))),"SEC")</f>
        <v>SEC</v>
      </c>
      <c r="AB31" s="30" t="str">
        <f t="shared" si="10"/>
        <v>BC</v>
      </c>
      <c r="AC31" s="29" t="str">
        <f t="shared" si="11"/>
        <v>News</v>
      </c>
      <c r="AD31" s="30" t="str">
        <f t="shared" si="12"/>
        <v>News</v>
      </c>
      <c r="AE31" s="29" t="str">
        <f t="shared" si="13"/>
        <v>News</v>
      </c>
      <c r="AF31" s="29" t="str">
        <f t="shared" si="14"/>
        <v>News</v>
      </c>
      <c r="AG31" s="29" t="str">
        <f t="shared" si="15"/>
        <v>News</v>
      </c>
      <c r="AH31" s="30" t="str">
        <f t="shared" si="2"/>
        <v>News</v>
      </c>
      <c r="AI31" s="30" t="str">
        <f t="shared" si="16"/>
        <v>OC</v>
      </c>
      <c r="AJ31" s="30" t="str">
        <f t="shared" si="17"/>
        <v>WW</v>
      </c>
      <c r="AK31" s="30" t="str">
        <f t="shared" si="18"/>
        <v>FIN</v>
      </c>
      <c r="AL31" s="30" t="str">
        <f t="shared" si="3"/>
        <v>OI</v>
      </c>
      <c r="AM31" s="30" t="str">
        <f t="shared" si="19"/>
        <v>IB</v>
      </c>
      <c r="AN31" s="30" t="str">
        <f t="shared" si="4"/>
        <v>SI</v>
      </c>
      <c r="AO31" s="30" t="str">
        <f t="shared" si="5"/>
        <v>SS</v>
      </c>
      <c r="AP31" s="45" t="str">
        <f t="shared" si="6"/>
        <v>ROIC</v>
      </c>
      <c r="AQ31" s="30" t="str">
        <f t="shared" si="7"/>
        <v>DR</v>
      </c>
      <c r="AR31" s="46" t="str">
        <f t="shared" si="8"/>
        <v>SOH</v>
      </c>
    </row>
    <row r="32" spans="1:44" x14ac:dyDescent="0.2">
      <c r="A32" s="93" t="s">
        <v>1899</v>
      </c>
      <c r="B32" s="93" t="s">
        <v>1900</v>
      </c>
      <c r="C32" s="12" t="s">
        <v>1838</v>
      </c>
      <c r="D32" s="10" t="e" vm="416">
        <v>#VALUE!</v>
      </c>
      <c r="E32" s="31" t="str">
        <f t="shared" si="0"/>
        <v>Link</v>
      </c>
      <c r="F32" s="12" t="s">
        <v>1901</v>
      </c>
      <c r="G32" s="28" cm="1">
        <f t="array" ref="G32">_FV(D32,"Market cap",TRUE)/1000000000</f>
        <v>0.16076309999999999</v>
      </c>
      <c r="H32" s="11" cm="1">
        <f t="array" ref="H32">_FV(D32,"Price")</f>
        <v>4.95</v>
      </c>
      <c r="I32" s="11" t="s">
        <v>47</v>
      </c>
      <c r="J32" s="35" cm="1">
        <f t="array" ref="J32">_FV(D32,"Shares outstanding",TRUE)/1000000</f>
        <v>32.477400000000003</v>
      </c>
      <c r="K32" s="11">
        <v>8.5</v>
      </c>
      <c r="L32" s="89">
        <v>6.7699999999999996E-2</v>
      </c>
      <c r="M32" s="25" t="s">
        <v>14353</v>
      </c>
      <c r="N32" s="53" t="s">
        <v>15319</v>
      </c>
      <c r="O32" s="53" t="s">
        <v>15911</v>
      </c>
      <c r="P32" s="130">
        <v>3.74</v>
      </c>
      <c r="Q32" s="53" t="s">
        <v>15898</v>
      </c>
      <c r="R32" s="53" t="s">
        <v>15912</v>
      </c>
      <c r="S32" s="135" t="s">
        <v>14848</v>
      </c>
      <c r="T32" s="11" t="s">
        <v>13883</v>
      </c>
      <c r="U32" s="11">
        <v>5.27</v>
      </c>
      <c r="V32" s="65" cm="1">
        <f t="array" ref="V32">(H32-(_FV(D32,"52 week high",TRUE)))/(_FV(D32,"52 week high",TRUE))</f>
        <v>-0.65577190542420027</v>
      </c>
      <c r="W32" s="65" cm="1">
        <f t="array" ref="W32">(H32-(_FV(D32,"52 week low",TRUE)))/(_FV(D32,"52 week low",TRUE))</f>
        <v>2.7358490566037736</v>
      </c>
      <c r="Y32" s="30" t="str">
        <f t="shared" si="9"/>
        <v>Twitter</v>
      </c>
      <c r="Z32" s="30" t="str">
        <f t="shared" si="1"/>
        <v>Twitter</v>
      </c>
      <c r="AA32" s="29" t="str">
        <f>HYPERLINK(_xlfn.CONCAT("https://www.sec.gov/edgar/browse/?CIK=",(_xlfn.XLOOKUP(A32,CIK!$A$1:$A$99999,CIK!$B$1:$B$99999,,0))),"SEC")</f>
        <v>SEC</v>
      </c>
      <c r="AB32" s="30" t="str">
        <f t="shared" si="10"/>
        <v>BC</v>
      </c>
      <c r="AC32" s="29" t="str">
        <f t="shared" si="11"/>
        <v>News</v>
      </c>
      <c r="AD32" s="30" t="str">
        <f t="shared" si="12"/>
        <v>News</v>
      </c>
      <c r="AE32" s="29" t="str">
        <f t="shared" si="13"/>
        <v>News</v>
      </c>
      <c r="AF32" s="29" t="str">
        <f t="shared" si="14"/>
        <v>News</v>
      </c>
      <c r="AG32" s="29" t="str">
        <f t="shared" si="15"/>
        <v>News</v>
      </c>
      <c r="AH32" s="30" t="str">
        <f t="shared" si="2"/>
        <v>News</v>
      </c>
      <c r="AI32" s="30" t="str">
        <f t="shared" si="16"/>
        <v>OC</v>
      </c>
      <c r="AJ32" s="30" t="str">
        <f t="shared" si="17"/>
        <v>WW</v>
      </c>
      <c r="AK32" s="30" t="str">
        <f t="shared" si="18"/>
        <v>FIN</v>
      </c>
      <c r="AL32" s="30" t="str">
        <f t="shared" si="3"/>
        <v>OI</v>
      </c>
      <c r="AM32" s="30" t="str">
        <f t="shared" si="19"/>
        <v>IB</v>
      </c>
      <c r="AN32" s="30" t="str">
        <f t="shared" si="4"/>
        <v>SI</v>
      </c>
      <c r="AO32" s="30" t="str">
        <f t="shared" si="5"/>
        <v>SS</v>
      </c>
      <c r="AP32" s="45" t="str">
        <f t="shared" si="6"/>
        <v>ROIC</v>
      </c>
      <c r="AQ32" s="30" t="str">
        <f t="shared" si="7"/>
        <v>DR</v>
      </c>
      <c r="AR32" s="46" t="str">
        <f t="shared" si="8"/>
        <v>SOH</v>
      </c>
    </row>
    <row r="33" spans="1:44" x14ac:dyDescent="0.2">
      <c r="A33" s="93" t="s">
        <v>1769</v>
      </c>
      <c r="B33" s="93" t="s">
        <v>1770</v>
      </c>
      <c r="C33" s="12" t="s">
        <v>1726</v>
      </c>
      <c r="D33" s="10" t="e" vm="417">
        <v>#VALUE!</v>
      </c>
      <c r="E33" s="31" t="str">
        <f t="shared" si="0"/>
        <v>Link</v>
      </c>
      <c r="F33" s="12" t="s">
        <v>1771</v>
      </c>
      <c r="G33" s="28" cm="1">
        <f t="array" ref="G33">_FV(D33,"Market cap",TRUE)/1000000000</f>
        <v>0.2013527</v>
      </c>
      <c r="H33" s="11" cm="1">
        <f t="array" ref="H33">_FV(D33,"Price")</f>
        <v>2.4098999999999999</v>
      </c>
      <c r="I33" s="11" t="s">
        <v>47</v>
      </c>
      <c r="J33" s="35" cm="1">
        <f t="array" ref="J33">_FV(D33,"Shares outstanding",TRUE)/1000000</f>
        <v>83.552289999999999</v>
      </c>
      <c r="K33" s="11">
        <v>32.4</v>
      </c>
      <c r="L33" s="89">
        <v>8.2000000000000007E-3</v>
      </c>
      <c r="M33" s="25" t="s">
        <v>14032</v>
      </c>
      <c r="N33" s="53" t="s">
        <v>15913</v>
      </c>
      <c r="O33" s="53" t="s">
        <v>15914</v>
      </c>
      <c r="P33" s="130">
        <v>27.97</v>
      </c>
      <c r="Q33" s="53" t="s">
        <v>15915</v>
      </c>
      <c r="R33" s="53" t="s">
        <v>15916</v>
      </c>
      <c r="S33" s="135" t="s">
        <v>14848</v>
      </c>
      <c r="T33" s="11" t="s">
        <v>14761</v>
      </c>
      <c r="U33" s="11">
        <v>10.85</v>
      </c>
      <c r="V33" s="65" cm="1">
        <f t="array" ref="V33">(H33-(_FV(D33,"52 week high",TRUE)))/(_FV(D33,"52 week high",TRUE))</f>
        <v>-0.51117647058823523</v>
      </c>
      <c r="W33" s="65" cm="1">
        <f t="array" ref="W33">(H33-(_FV(D33,"52 week low",TRUE)))/(_FV(D33,"52 week low",TRUE))</f>
        <v>0.43446428571428575</v>
      </c>
      <c r="Y33" s="30" t="str">
        <f t="shared" si="9"/>
        <v>Twitter</v>
      </c>
      <c r="Z33" s="30" t="str">
        <f t="shared" si="1"/>
        <v>Twitter</v>
      </c>
      <c r="AA33" s="29" t="str">
        <f>HYPERLINK(_xlfn.CONCAT("https://www.sec.gov/edgar/browse/?CIK=",(_xlfn.XLOOKUP(A33,CIK!$A$1:$A$99999,CIK!$B$1:$B$99999,,0))),"SEC")</f>
        <v>SEC</v>
      </c>
      <c r="AB33" s="30" t="str">
        <f t="shared" si="10"/>
        <v>BC</v>
      </c>
      <c r="AC33" s="29" t="str">
        <f t="shared" si="11"/>
        <v>News</v>
      </c>
      <c r="AD33" s="30" t="str">
        <f t="shared" si="12"/>
        <v>News</v>
      </c>
      <c r="AE33" s="29" t="str">
        <f t="shared" si="13"/>
        <v>News</v>
      </c>
      <c r="AF33" s="29" t="str">
        <f t="shared" si="14"/>
        <v>News</v>
      </c>
      <c r="AG33" s="29" t="str">
        <f t="shared" si="15"/>
        <v>News</v>
      </c>
      <c r="AH33" s="30" t="str">
        <f t="shared" si="2"/>
        <v>News</v>
      </c>
      <c r="AI33" s="30" t="str">
        <f t="shared" si="16"/>
        <v>OC</v>
      </c>
      <c r="AJ33" s="30" t="str">
        <f t="shared" si="17"/>
        <v>WW</v>
      </c>
      <c r="AK33" s="30" t="str">
        <f t="shared" si="18"/>
        <v>FIN</v>
      </c>
      <c r="AL33" s="30" t="str">
        <f t="shared" si="3"/>
        <v>OI</v>
      </c>
      <c r="AM33" s="30" t="str">
        <f t="shared" si="19"/>
        <v>IB</v>
      </c>
      <c r="AN33" s="30" t="str">
        <f t="shared" si="4"/>
        <v>SI</v>
      </c>
      <c r="AO33" s="30" t="str">
        <f t="shared" si="5"/>
        <v>SS</v>
      </c>
      <c r="AP33" s="45" t="str">
        <f t="shared" si="6"/>
        <v>ROIC</v>
      </c>
      <c r="AQ33" s="30" t="str">
        <f t="shared" si="7"/>
        <v>DR</v>
      </c>
      <c r="AR33" s="46" t="str">
        <f t="shared" si="8"/>
        <v>SOH</v>
      </c>
    </row>
    <row r="34" spans="1:44" x14ac:dyDescent="0.2">
      <c r="A34" s="93" t="s">
        <v>1798</v>
      </c>
      <c r="B34" s="93" t="s">
        <v>1799</v>
      </c>
      <c r="C34" s="12" t="s">
        <v>1745</v>
      </c>
      <c r="D34" s="10" t="e" vm="418">
        <v>#VALUE!</v>
      </c>
      <c r="E34" s="31" t="str">
        <f t="shared" ref="E34:E65" si="20">HYPERLINK(_xlfn.CONCAT("https://duckduckgo.com/?q=%5c",LEFT(B34,FIND(" ",B34)-1)," pipeline"),"Link")</f>
        <v>Link</v>
      </c>
      <c r="F34" s="12" t="s">
        <v>1800</v>
      </c>
      <c r="G34" s="28" cm="1">
        <f t="array" ref="G34">_FV(D34,"Market cap",TRUE)/1000000000</f>
        <v>0.2149653</v>
      </c>
      <c r="H34" s="11" cm="1">
        <f t="array" ref="H34">_FV(D34,"Price")</f>
        <v>6.23</v>
      </c>
      <c r="I34" s="11" t="s">
        <v>47</v>
      </c>
      <c r="J34" s="35" cm="1">
        <f t="array" ref="J34">_FV(D34,"Shares outstanding",TRUE)/1000000</f>
        <v>34.504860000000001</v>
      </c>
      <c r="K34" s="11">
        <v>31.28</v>
      </c>
      <c r="L34" s="89">
        <v>4.4999999999999998E-2</v>
      </c>
      <c r="M34" s="25" t="s">
        <v>13968</v>
      </c>
      <c r="N34" s="53" t="s">
        <v>15101</v>
      </c>
      <c r="O34" s="53" t="s">
        <v>15917</v>
      </c>
      <c r="P34" s="130">
        <v>31.34</v>
      </c>
      <c r="Q34" s="53" t="s">
        <v>15918</v>
      </c>
      <c r="R34" s="53" t="s">
        <v>15919</v>
      </c>
      <c r="S34" s="135" t="s">
        <v>14848</v>
      </c>
      <c r="T34" s="11" t="s">
        <v>14748</v>
      </c>
      <c r="U34" s="11">
        <v>10.1</v>
      </c>
      <c r="V34" s="65" cm="1">
        <f t="array" ref="V34">(H34-(_FV(D34,"52 week high",TRUE)))/(_FV(D34,"52 week high",TRUE))</f>
        <v>-0.15582655826558259</v>
      </c>
      <c r="W34" s="65" cm="1">
        <f t="array" ref="W34">(H34-(_FV(D34,"52 week low",TRUE)))/(_FV(D34,"52 week low",TRUE))</f>
        <v>0.55750000000000011</v>
      </c>
      <c r="Y34" s="30" t="str">
        <f t="shared" si="9"/>
        <v>Twitter</v>
      </c>
      <c r="Z34" s="30" t="str">
        <f t="shared" si="1"/>
        <v>Twitter</v>
      </c>
      <c r="AA34" s="29" t="str">
        <f>HYPERLINK(_xlfn.CONCAT("https://www.sec.gov/edgar/browse/?CIK=",(_xlfn.XLOOKUP(A34,CIK!$A$1:$A$99999,CIK!$B$1:$B$99999,,0))),"SEC")</f>
        <v>SEC</v>
      </c>
      <c r="AB34" s="30" t="str">
        <f t="shared" si="10"/>
        <v>BC</v>
      </c>
      <c r="AC34" s="29" t="str">
        <f t="shared" si="11"/>
        <v>News</v>
      </c>
      <c r="AD34" s="30" t="str">
        <f t="shared" si="12"/>
        <v>News</v>
      </c>
      <c r="AE34" s="29" t="str">
        <f t="shared" si="13"/>
        <v>News</v>
      </c>
      <c r="AF34" s="29" t="str">
        <f t="shared" si="14"/>
        <v>News</v>
      </c>
      <c r="AG34" s="29" t="str">
        <f t="shared" si="15"/>
        <v>News</v>
      </c>
      <c r="AH34" s="30" t="str">
        <f t="shared" si="2"/>
        <v>News</v>
      </c>
      <c r="AI34" s="30" t="str">
        <f t="shared" si="16"/>
        <v>OC</v>
      </c>
      <c r="AJ34" s="30" t="str">
        <f t="shared" si="17"/>
        <v>WW</v>
      </c>
      <c r="AK34" s="30" t="str">
        <f t="shared" si="18"/>
        <v>FIN</v>
      </c>
      <c r="AL34" s="30" t="str">
        <f t="shared" si="3"/>
        <v>OI</v>
      </c>
      <c r="AM34" s="30" t="str">
        <f t="shared" si="19"/>
        <v>IB</v>
      </c>
      <c r="AN34" s="30" t="str">
        <f t="shared" si="4"/>
        <v>SI</v>
      </c>
      <c r="AO34" s="30" t="str">
        <f t="shared" si="5"/>
        <v>SS</v>
      </c>
      <c r="AP34" s="45" t="str">
        <f t="shared" si="6"/>
        <v>ROIC</v>
      </c>
      <c r="AQ34" s="30" t="str">
        <f t="shared" si="7"/>
        <v>DR</v>
      </c>
      <c r="AR34" s="46" t="str">
        <f t="shared" si="8"/>
        <v>SOH</v>
      </c>
    </row>
    <row r="35" spans="1:44" x14ac:dyDescent="0.2">
      <c r="A35" s="10" t="s">
        <v>1801</v>
      </c>
      <c r="B35" s="10" t="s">
        <v>1802</v>
      </c>
      <c r="C35" s="12" t="s">
        <v>1714</v>
      </c>
      <c r="D35" s="10" t="e" vm="419">
        <v>#VALUE!</v>
      </c>
      <c r="E35" s="31" t="str">
        <f t="shared" si="20"/>
        <v>Link</v>
      </c>
      <c r="F35" s="12" t="s">
        <v>1803</v>
      </c>
      <c r="G35" s="28" cm="1">
        <f t="array" ref="G35">_FV(D35,"Market cap",TRUE)/1000000000</f>
        <v>0.16207379999999999</v>
      </c>
      <c r="H35" s="11" cm="1">
        <f t="array" ref="H35">_FV(D35,"Price")</f>
        <v>2.2999999999999998</v>
      </c>
      <c r="I35" s="11" t="s">
        <v>47</v>
      </c>
      <c r="J35" s="35" cm="1">
        <f t="array" ref="J35">_FV(D35,"Shares outstanding",TRUE)/1000000</f>
        <v>70.466890000000006</v>
      </c>
      <c r="K35" s="11">
        <v>37.549999999999997</v>
      </c>
      <c r="L35" s="89">
        <v>4.7999999999999996E-3</v>
      </c>
      <c r="M35" s="25" t="s">
        <v>14058</v>
      </c>
      <c r="N35" s="53" t="s">
        <v>15925</v>
      </c>
      <c r="O35" s="53" t="s">
        <v>15926</v>
      </c>
      <c r="P35" s="130">
        <v>29.46</v>
      </c>
      <c r="Q35" s="53" t="s">
        <v>15927</v>
      </c>
      <c r="R35" s="53" t="s">
        <v>15928</v>
      </c>
      <c r="S35" s="135" t="s">
        <v>14848</v>
      </c>
      <c r="T35" s="11" t="s">
        <v>14737</v>
      </c>
      <c r="U35" s="11">
        <v>20.87</v>
      </c>
      <c r="V35" s="65" cm="1">
        <f t="array" ref="V35">(H35-(_FV(D35,"52 week high",TRUE)))/(_FV(D35,"52 week high",TRUE))</f>
        <v>-0.35211267605633806</v>
      </c>
      <c r="W35" s="65" cm="1">
        <f t="array" ref="W35">(H35-(_FV(D35,"52 week low",TRUE)))/(_FV(D35,"52 week low",TRUE))</f>
        <v>0.63701067615658347</v>
      </c>
      <c r="Y35" s="30" t="str">
        <f t="shared" si="9"/>
        <v>Twitter</v>
      </c>
      <c r="Z35" s="30" t="str">
        <f t="shared" si="1"/>
        <v>Twitter</v>
      </c>
      <c r="AA35" s="29" t="str">
        <f>HYPERLINK(_xlfn.CONCAT("https://www.sec.gov/edgar/browse/?CIK=",(_xlfn.XLOOKUP(A35,CIK!$A$1:$A$99999,CIK!$B$1:$B$99999,,0))),"SEC")</f>
        <v>SEC</v>
      </c>
      <c r="AB35" s="30" t="str">
        <f t="shared" si="10"/>
        <v>BC</v>
      </c>
      <c r="AC35" s="29" t="str">
        <f t="shared" si="11"/>
        <v>News</v>
      </c>
      <c r="AD35" s="30" t="str">
        <f t="shared" si="12"/>
        <v>News</v>
      </c>
      <c r="AE35" s="29" t="str">
        <f t="shared" si="13"/>
        <v>News</v>
      </c>
      <c r="AF35" s="29" t="str">
        <f t="shared" si="14"/>
        <v>News</v>
      </c>
      <c r="AG35" s="29" t="str">
        <f t="shared" si="15"/>
        <v>News</v>
      </c>
      <c r="AH35" s="30" t="str">
        <f t="shared" si="2"/>
        <v>News</v>
      </c>
      <c r="AI35" s="30" t="str">
        <f t="shared" si="16"/>
        <v>OC</v>
      </c>
      <c r="AJ35" s="30" t="str">
        <f t="shared" si="17"/>
        <v>WW</v>
      </c>
      <c r="AK35" s="30" t="str">
        <f t="shared" si="18"/>
        <v>FIN</v>
      </c>
      <c r="AL35" s="30" t="str">
        <f t="shared" si="3"/>
        <v>OI</v>
      </c>
      <c r="AM35" s="30" t="str">
        <f t="shared" si="19"/>
        <v>IB</v>
      </c>
      <c r="AN35" s="30" t="str">
        <f t="shared" si="4"/>
        <v>SI</v>
      </c>
      <c r="AO35" s="30" t="str">
        <f t="shared" si="5"/>
        <v>SS</v>
      </c>
      <c r="AP35" s="45" t="str">
        <f t="shared" si="6"/>
        <v>ROIC</v>
      </c>
      <c r="AQ35" s="30" t="str">
        <f t="shared" si="7"/>
        <v>DR</v>
      </c>
      <c r="AR35" s="46" t="str">
        <f t="shared" si="8"/>
        <v>SOH</v>
      </c>
    </row>
    <row r="36" spans="1:44" x14ac:dyDescent="0.2">
      <c r="A36" s="10" t="s">
        <v>1807</v>
      </c>
      <c r="B36" s="10" t="s">
        <v>1808</v>
      </c>
      <c r="C36" s="12" t="s">
        <v>1809</v>
      </c>
      <c r="D36" s="10" t="e" vm="420">
        <v>#VALUE!</v>
      </c>
      <c r="E36" s="31" t="str">
        <f t="shared" si="20"/>
        <v>Link</v>
      </c>
      <c r="F36" s="12" t="s">
        <v>1810</v>
      </c>
      <c r="G36" s="28" cm="1">
        <f t="array" ref="G36">_FV(D36,"Market cap",TRUE)/1000000000</f>
        <v>0.121138</v>
      </c>
      <c r="H36" s="11" cm="1">
        <f t="array" ref="H36">_FV(D36,"Price")</f>
        <v>1.94</v>
      </c>
      <c r="I36" s="11" t="s">
        <v>47</v>
      </c>
      <c r="J36" s="35" cm="1">
        <f t="array" ref="J36">_FV(D36,"Shares outstanding",TRUE)/1000000</f>
        <v>62.442279999999997</v>
      </c>
      <c r="K36" s="11">
        <v>37.369999999999997</v>
      </c>
      <c r="L36" s="89">
        <v>2.2100000000000002E-2</v>
      </c>
      <c r="M36" s="25" t="s">
        <v>14231</v>
      </c>
      <c r="N36" s="53" t="s">
        <v>15920</v>
      </c>
      <c r="O36" s="53" t="s">
        <v>15921</v>
      </c>
      <c r="P36" s="130">
        <v>8.59</v>
      </c>
      <c r="Q36" s="53" t="s">
        <v>15922</v>
      </c>
      <c r="R36" s="53" t="s">
        <v>15923</v>
      </c>
      <c r="S36" s="135" t="s">
        <v>15924</v>
      </c>
      <c r="T36" s="11" t="s">
        <v>14747</v>
      </c>
      <c r="U36" s="11">
        <v>1.3</v>
      </c>
      <c r="V36" s="65" cm="1">
        <f t="array" ref="V36">(H36-(_FV(D36,"52 week high",TRUE)))/(_FV(D36,"52 week high",TRUE))</f>
        <v>-0.78275232645382375</v>
      </c>
      <c r="W36" s="65" cm="1">
        <f t="array" ref="W36">(H36-(_FV(D36,"52 week low",TRUE)))/(_FV(D36,"52 week low",TRUE))</f>
        <v>0.43703703703703689</v>
      </c>
      <c r="Y36" s="30" t="str">
        <f t="shared" si="9"/>
        <v>Twitter</v>
      </c>
      <c r="Z36" s="30" t="str">
        <f t="shared" si="1"/>
        <v>Twitter</v>
      </c>
      <c r="AA36" s="29" t="str">
        <f>HYPERLINK(_xlfn.CONCAT("https://www.sec.gov/edgar/browse/?CIK=",(_xlfn.XLOOKUP(A36,CIK!$A$1:$A$99999,CIK!$B$1:$B$99999,,0))),"SEC")</f>
        <v>SEC</v>
      </c>
      <c r="AB36" s="30" t="str">
        <f t="shared" si="10"/>
        <v>BC</v>
      </c>
      <c r="AC36" s="29" t="str">
        <f t="shared" si="11"/>
        <v>News</v>
      </c>
      <c r="AD36" s="30" t="str">
        <f t="shared" si="12"/>
        <v>News</v>
      </c>
      <c r="AE36" s="29" t="str">
        <f t="shared" si="13"/>
        <v>News</v>
      </c>
      <c r="AF36" s="29" t="str">
        <f t="shared" si="14"/>
        <v>News</v>
      </c>
      <c r="AG36" s="29" t="str">
        <f t="shared" si="15"/>
        <v>News</v>
      </c>
      <c r="AH36" s="30" t="str">
        <f t="shared" si="2"/>
        <v>News</v>
      </c>
      <c r="AI36" s="30" t="str">
        <f t="shared" si="16"/>
        <v>OC</v>
      </c>
      <c r="AJ36" s="30" t="str">
        <f t="shared" si="17"/>
        <v>WW</v>
      </c>
      <c r="AK36" s="30" t="str">
        <f t="shared" si="18"/>
        <v>FIN</v>
      </c>
      <c r="AL36" s="30" t="str">
        <f t="shared" si="3"/>
        <v>OI</v>
      </c>
      <c r="AM36" s="30" t="str">
        <f t="shared" si="19"/>
        <v>IB</v>
      </c>
      <c r="AN36" s="30" t="str">
        <f t="shared" si="4"/>
        <v>SI</v>
      </c>
      <c r="AO36" s="30" t="str">
        <f t="shared" si="5"/>
        <v>SS</v>
      </c>
      <c r="AP36" s="45" t="str">
        <f t="shared" si="6"/>
        <v>ROIC</v>
      </c>
      <c r="AQ36" s="30" t="str">
        <f t="shared" si="7"/>
        <v>DR</v>
      </c>
      <c r="AR36" s="46" t="str">
        <f t="shared" si="8"/>
        <v>SOH</v>
      </c>
    </row>
    <row r="37" spans="1:44" x14ac:dyDescent="0.2">
      <c r="A37" s="10" t="s">
        <v>1817</v>
      </c>
      <c r="B37" s="10" t="s">
        <v>1818</v>
      </c>
      <c r="C37" s="12" t="s">
        <v>1819</v>
      </c>
      <c r="D37" s="10" t="e" vm="421">
        <v>#VALUE!</v>
      </c>
      <c r="E37" s="31" t="str">
        <f t="shared" si="20"/>
        <v>Link</v>
      </c>
      <c r="F37" s="12" t="s">
        <v>1820</v>
      </c>
      <c r="G37" s="28" cm="1">
        <f t="array" ref="G37">_FV(D37,"Market cap",TRUE)/1000000000</f>
        <v>0.13202430000000001</v>
      </c>
      <c r="H37" s="11" cm="1">
        <f t="array" ref="H37">_FV(D37,"Price")</f>
        <v>3.49</v>
      </c>
      <c r="I37" s="11" t="s">
        <v>47</v>
      </c>
      <c r="J37" s="35" cm="1">
        <f t="array" ref="J37">_FV(D37,"Shares outstanding",TRUE)/1000000</f>
        <v>37.829300000000003</v>
      </c>
      <c r="K37" s="11">
        <v>32.39</v>
      </c>
      <c r="L37" s="89">
        <v>4.5999999999999999E-2</v>
      </c>
      <c r="M37" s="25" t="s">
        <v>13984</v>
      </c>
      <c r="N37" s="53" t="s">
        <v>15120</v>
      </c>
      <c r="O37" s="53" t="s">
        <v>15929</v>
      </c>
      <c r="P37" s="130">
        <v>27.47</v>
      </c>
      <c r="Q37" s="53" t="s">
        <v>15930</v>
      </c>
      <c r="R37" s="53" t="s">
        <v>15931</v>
      </c>
      <c r="S37" s="135" t="s">
        <v>14848</v>
      </c>
      <c r="T37" s="11" t="s">
        <v>14744</v>
      </c>
      <c r="U37" s="11">
        <v>22.31</v>
      </c>
      <c r="V37" s="65" cm="1">
        <f t="array" ref="V37">(H37-(_FV(D37,"52 week high",TRUE)))/(_FV(D37,"52 week high",TRUE))</f>
        <v>-0.75457102672292542</v>
      </c>
      <c r="W37" s="65" cm="1">
        <f t="array" ref="W37">(H37-(_FV(D37,"52 week low",TRUE)))/(_FV(D37,"52 week low",TRUE))</f>
        <v>0.37944664031620573</v>
      </c>
      <c r="Y37" s="30" t="str">
        <f t="shared" si="9"/>
        <v>Twitter</v>
      </c>
      <c r="Z37" s="30" t="str">
        <f t="shared" si="1"/>
        <v>Twitter</v>
      </c>
      <c r="AA37" s="29" t="str">
        <f>HYPERLINK(_xlfn.CONCAT("https://www.sec.gov/edgar/browse/?CIK=",(_xlfn.XLOOKUP(A37,CIK!$A$1:$A$99999,CIK!$B$1:$B$99999,,0))),"SEC")</f>
        <v>SEC</v>
      </c>
      <c r="AB37" s="30" t="str">
        <f t="shared" si="10"/>
        <v>BC</v>
      </c>
      <c r="AC37" s="29" t="str">
        <f t="shared" si="11"/>
        <v>News</v>
      </c>
      <c r="AD37" s="30" t="str">
        <f t="shared" si="12"/>
        <v>News</v>
      </c>
      <c r="AE37" s="29" t="str">
        <f t="shared" si="13"/>
        <v>News</v>
      </c>
      <c r="AF37" s="29" t="str">
        <f t="shared" si="14"/>
        <v>News</v>
      </c>
      <c r="AG37" s="29" t="str">
        <f t="shared" si="15"/>
        <v>News</v>
      </c>
      <c r="AH37" s="30" t="str">
        <f t="shared" si="2"/>
        <v>News</v>
      </c>
      <c r="AI37" s="30" t="str">
        <f t="shared" si="16"/>
        <v>OC</v>
      </c>
      <c r="AJ37" s="30" t="str">
        <f t="shared" si="17"/>
        <v>WW</v>
      </c>
      <c r="AK37" s="30" t="str">
        <f t="shared" si="18"/>
        <v>FIN</v>
      </c>
      <c r="AL37" s="30" t="str">
        <f t="shared" si="3"/>
        <v>OI</v>
      </c>
      <c r="AM37" s="30" t="str">
        <f t="shared" si="19"/>
        <v>IB</v>
      </c>
      <c r="AN37" s="30" t="str">
        <f t="shared" si="4"/>
        <v>SI</v>
      </c>
      <c r="AO37" s="30" t="str">
        <f t="shared" si="5"/>
        <v>SS</v>
      </c>
      <c r="AP37" s="45" t="str">
        <f t="shared" si="6"/>
        <v>ROIC</v>
      </c>
      <c r="AQ37" s="30" t="str">
        <f t="shared" si="7"/>
        <v>DR</v>
      </c>
      <c r="AR37" s="46" t="str">
        <f t="shared" si="8"/>
        <v>SOH</v>
      </c>
    </row>
    <row r="38" spans="1:44" x14ac:dyDescent="0.2">
      <c r="A38" s="10" t="s">
        <v>1825</v>
      </c>
      <c r="B38" s="10" t="s">
        <v>1826</v>
      </c>
      <c r="C38" s="12" t="s">
        <v>1714</v>
      </c>
      <c r="D38" s="10" t="e" vm="422">
        <v>#VALUE!</v>
      </c>
      <c r="E38" s="31" t="str">
        <f t="shared" si="20"/>
        <v>Link</v>
      </c>
      <c r="F38" s="12" t="s">
        <v>1827</v>
      </c>
      <c r="G38" s="28" cm="1">
        <f t="array" ref="G38">_FV(D38,"Market cap",TRUE)/1000000000</f>
        <v>0.21250479999999999</v>
      </c>
      <c r="H38" s="11" cm="1">
        <f t="array" ref="H38">_FV(D38,"Price")</f>
        <v>4.51</v>
      </c>
      <c r="I38" s="11" t="s">
        <v>47</v>
      </c>
      <c r="J38" s="35" cm="1">
        <f t="array" ref="J38">_FV(D38,"Shares outstanding",TRUE)/1000000</f>
        <v>47.118580000000001</v>
      </c>
      <c r="K38" s="11">
        <v>35.53</v>
      </c>
      <c r="L38" s="89">
        <v>5.5399999999999998E-2</v>
      </c>
      <c r="M38" s="25" t="s">
        <v>14224</v>
      </c>
      <c r="N38" s="53" t="s">
        <v>15932</v>
      </c>
      <c r="O38" s="53" t="s">
        <v>15933</v>
      </c>
      <c r="P38" s="130">
        <v>5.0999999999999996</v>
      </c>
      <c r="Q38" s="53" t="s">
        <v>15934</v>
      </c>
      <c r="R38" s="53" t="s">
        <v>15935</v>
      </c>
      <c r="S38" s="135" t="s">
        <v>14848</v>
      </c>
      <c r="T38" s="11" t="s">
        <v>14775</v>
      </c>
      <c r="U38" s="11">
        <v>4.57</v>
      </c>
      <c r="V38" s="65" cm="1">
        <f t="array" ref="V38">(H38-(_FV(D38,"52 week high",TRUE)))/(_FV(D38,"52 week high",TRUE))</f>
        <v>-0.71071199486850545</v>
      </c>
      <c r="W38" s="65" cm="1">
        <f t="array" ref="W38">(H38-(_FV(D38,"52 week low",TRUE)))/(_FV(D38,"52 week low",TRUE))</f>
        <v>2.0472972972972974</v>
      </c>
      <c r="Y38" s="30" t="str">
        <f t="shared" si="9"/>
        <v>Twitter</v>
      </c>
      <c r="Z38" s="30" t="str">
        <f t="shared" si="1"/>
        <v>Twitter</v>
      </c>
      <c r="AA38" s="29" t="str">
        <f>HYPERLINK(_xlfn.CONCAT("https://www.sec.gov/edgar/browse/?CIK=",(_xlfn.XLOOKUP(A38,CIK!$A$1:$A$99999,CIK!$B$1:$B$99999,,0))),"SEC")</f>
        <v>SEC</v>
      </c>
      <c r="AB38" s="30" t="str">
        <f t="shared" si="10"/>
        <v>BC</v>
      </c>
      <c r="AC38" s="29" t="str">
        <f t="shared" si="11"/>
        <v>News</v>
      </c>
      <c r="AD38" s="30" t="str">
        <f t="shared" si="12"/>
        <v>News</v>
      </c>
      <c r="AE38" s="29" t="str">
        <f t="shared" si="13"/>
        <v>News</v>
      </c>
      <c r="AF38" s="29" t="str">
        <f t="shared" si="14"/>
        <v>News</v>
      </c>
      <c r="AG38" s="29" t="str">
        <f t="shared" si="15"/>
        <v>News</v>
      </c>
      <c r="AH38" s="30" t="str">
        <f t="shared" si="2"/>
        <v>News</v>
      </c>
      <c r="AI38" s="30" t="str">
        <f t="shared" si="16"/>
        <v>OC</v>
      </c>
      <c r="AJ38" s="30" t="str">
        <f t="shared" si="17"/>
        <v>WW</v>
      </c>
      <c r="AK38" s="30" t="str">
        <f t="shared" si="18"/>
        <v>FIN</v>
      </c>
      <c r="AL38" s="30" t="str">
        <f t="shared" si="3"/>
        <v>OI</v>
      </c>
      <c r="AM38" s="30" t="str">
        <f t="shared" si="19"/>
        <v>IB</v>
      </c>
      <c r="AN38" s="30" t="str">
        <f t="shared" si="4"/>
        <v>SI</v>
      </c>
      <c r="AO38" s="30" t="str">
        <f t="shared" si="5"/>
        <v>SS</v>
      </c>
      <c r="AP38" s="45" t="str">
        <f t="shared" si="6"/>
        <v>ROIC</v>
      </c>
      <c r="AQ38" s="30" t="str">
        <f t="shared" si="7"/>
        <v>DR</v>
      </c>
      <c r="AR38" s="46" t="str">
        <f t="shared" si="8"/>
        <v>SOH</v>
      </c>
    </row>
    <row r="39" spans="1:44" x14ac:dyDescent="0.2">
      <c r="A39" s="10" t="s">
        <v>1836</v>
      </c>
      <c r="B39" s="10" t="s">
        <v>1837</v>
      </c>
      <c r="C39" s="12" t="s">
        <v>1838</v>
      </c>
      <c r="D39" s="10" t="e" vm="423">
        <v>#VALUE!</v>
      </c>
      <c r="E39" s="31" t="str">
        <f t="shared" si="20"/>
        <v>Link</v>
      </c>
      <c r="F39" s="12" t="s">
        <v>1839</v>
      </c>
      <c r="G39" s="28" cm="1">
        <f t="array" ref="G39">_FV(D39,"Market cap",TRUE)/1000000000</f>
        <v>0.1054779</v>
      </c>
      <c r="H39" s="11" cm="1">
        <f t="array" ref="H39">_FV(D39,"Price")</f>
        <v>12.99</v>
      </c>
      <c r="I39" s="11" t="s">
        <v>109</v>
      </c>
      <c r="J39" s="35" cm="1">
        <f t="array" ref="J39">_FV(D39,"Shares outstanding",TRUE)/1000000</f>
        <v>8.1639199999999992</v>
      </c>
      <c r="K39" s="11">
        <v>5.64</v>
      </c>
      <c r="L39" s="89">
        <v>2.8799999999999999E-2</v>
      </c>
      <c r="M39" s="25" t="s">
        <v>14178</v>
      </c>
      <c r="N39" s="53" t="s">
        <v>15936</v>
      </c>
      <c r="O39" s="53" t="s">
        <v>15937</v>
      </c>
      <c r="P39" s="130">
        <v>20.9</v>
      </c>
      <c r="Q39" s="53" t="s">
        <v>15938</v>
      </c>
      <c r="R39" s="53" t="s">
        <v>15939</v>
      </c>
      <c r="S39" s="135" t="s">
        <v>14848</v>
      </c>
      <c r="T39" s="11" t="s">
        <v>59</v>
      </c>
      <c r="U39" s="11">
        <v>12.86</v>
      </c>
      <c r="V39" s="65" cm="1">
        <f t="array" ref="V39">(H39-(_FV(D39,"52 week high",TRUE)))/(_FV(D39,"52 week high",TRUE))</f>
        <v>-0.45671040029443871</v>
      </c>
      <c r="W39" s="65" cm="1">
        <f t="array" ref="W39">(H39-(_FV(D39,"52 week low",TRUE)))/(_FV(D39,"52 week low",TRUE))</f>
        <v>0.54919499105545622</v>
      </c>
      <c r="Y39" s="30" t="str">
        <f t="shared" si="9"/>
        <v>Twitter</v>
      </c>
      <c r="Z39" s="30" t="str">
        <f t="shared" si="1"/>
        <v>Twitter</v>
      </c>
      <c r="AA39" s="29" t="str">
        <f>HYPERLINK(_xlfn.CONCAT("https://www.sec.gov/edgar/browse/?CIK=",(_xlfn.XLOOKUP(A39,CIK!$A$1:$A$99999,CIK!$B$1:$B$99999,,0))),"SEC")</f>
        <v>SEC</v>
      </c>
      <c r="AB39" s="30" t="str">
        <f t="shared" si="10"/>
        <v>BC</v>
      </c>
      <c r="AC39" s="29" t="str">
        <f t="shared" si="11"/>
        <v>News</v>
      </c>
      <c r="AD39" s="30" t="str">
        <f t="shared" si="12"/>
        <v>News</v>
      </c>
      <c r="AE39" s="29" t="str">
        <f t="shared" si="13"/>
        <v>News</v>
      </c>
      <c r="AF39" s="29" t="str">
        <f t="shared" si="14"/>
        <v>News</v>
      </c>
      <c r="AG39" s="29" t="str">
        <f t="shared" si="15"/>
        <v>News</v>
      </c>
      <c r="AH39" s="30" t="str">
        <f t="shared" si="2"/>
        <v>News</v>
      </c>
      <c r="AI39" s="30" t="str">
        <f t="shared" si="16"/>
        <v>OC</v>
      </c>
      <c r="AJ39" s="30" t="str">
        <f t="shared" si="17"/>
        <v>WW</v>
      </c>
      <c r="AK39" s="30" t="str">
        <f t="shared" si="18"/>
        <v>FIN</v>
      </c>
      <c r="AL39" s="30" t="str">
        <f t="shared" si="3"/>
        <v>OI</v>
      </c>
      <c r="AM39" s="30" t="str">
        <f t="shared" si="19"/>
        <v>IB</v>
      </c>
      <c r="AN39" s="30" t="str">
        <f t="shared" si="4"/>
        <v>SI</v>
      </c>
      <c r="AO39" s="30" t="str">
        <f t="shared" si="5"/>
        <v>SS</v>
      </c>
      <c r="AP39" s="45" t="str">
        <f t="shared" si="6"/>
        <v>ROIC</v>
      </c>
      <c r="AQ39" s="30" t="str">
        <f t="shared" si="7"/>
        <v>DR</v>
      </c>
      <c r="AR39" s="46" t="str">
        <f t="shared" si="8"/>
        <v>SOH</v>
      </c>
    </row>
    <row r="40" spans="1:44" x14ac:dyDescent="0.2">
      <c r="A40" s="10" t="s">
        <v>1821</v>
      </c>
      <c r="B40" s="10" t="s">
        <v>1822</v>
      </c>
      <c r="C40" s="12" t="s">
        <v>1823</v>
      </c>
      <c r="D40" s="10" t="e" vm="424">
        <v>#VALUE!</v>
      </c>
      <c r="E40" s="31" t="str">
        <f t="shared" si="20"/>
        <v>Link</v>
      </c>
      <c r="F40" s="12" t="s">
        <v>1824</v>
      </c>
      <c r="G40" s="28" cm="1">
        <f t="array" ref="G40">_FV(D40,"Market cap",TRUE)/1000000000</f>
        <v>0.11722050000000001</v>
      </c>
      <c r="H40" s="11" cm="1">
        <f t="array" ref="H40">_FV(D40,"Price")</f>
        <v>2.39</v>
      </c>
      <c r="I40" s="11" t="s">
        <v>47</v>
      </c>
      <c r="J40" s="35" cm="1">
        <f t="array" ref="J40">_FV(D40,"Shares outstanding",TRUE)/1000000</f>
        <v>49.046250000000001</v>
      </c>
      <c r="K40" s="11">
        <v>42.08</v>
      </c>
      <c r="L40" s="89">
        <v>1.29E-2</v>
      </c>
      <c r="M40" s="25" t="s">
        <v>13975</v>
      </c>
      <c r="N40" s="53" t="s">
        <v>15940</v>
      </c>
      <c r="O40" s="53" t="s">
        <v>15941</v>
      </c>
      <c r="P40" s="130">
        <v>54.74</v>
      </c>
      <c r="Q40" s="53" t="s">
        <v>15942</v>
      </c>
      <c r="R40" s="53" t="s">
        <v>15943</v>
      </c>
      <c r="S40" s="135" t="s">
        <v>14848</v>
      </c>
      <c r="T40" s="11" t="s">
        <v>14729</v>
      </c>
      <c r="U40" s="11">
        <v>11.74</v>
      </c>
      <c r="V40" s="65" cm="1">
        <f t="array" ref="V40">(H40-(_FV(D40,"52 week high",TRUE)))/(_FV(D40,"52 week high",TRUE))</f>
        <v>-0.24842767295597484</v>
      </c>
      <c r="W40" s="65" cm="1">
        <f t="array" ref="W40">(H40-(_FV(D40,"52 week low",TRUE)))/(_FV(D40,"52 week low",TRUE))</f>
        <v>0.22564102564102573</v>
      </c>
      <c r="Y40" s="30" t="str">
        <f t="shared" si="9"/>
        <v>Twitter</v>
      </c>
      <c r="Z40" s="30" t="str">
        <f t="shared" si="1"/>
        <v>Twitter</v>
      </c>
      <c r="AA40" s="29" t="str">
        <f>HYPERLINK(_xlfn.CONCAT("https://www.sec.gov/edgar/browse/?CIK=",(_xlfn.XLOOKUP(A40,CIK!$A$1:$A$99999,CIK!$B$1:$B$99999,,0))),"SEC")</f>
        <v>SEC</v>
      </c>
      <c r="AB40" s="30" t="str">
        <f t="shared" si="10"/>
        <v>BC</v>
      </c>
      <c r="AC40" s="29" t="str">
        <f t="shared" si="11"/>
        <v>News</v>
      </c>
      <c r="AD40" s="30" t="str">
        <f t="shared" si="12"/>
        <v>News</v>
      </c>
      <c r="AE40" s="29" t="str">
        <f t="shared" si="13"/>
        <v>News</v>
      </c>
      <c r="AF40" s="29" t="str">
        <f t="shared" si="14"/>
        <v>News</v>
      </c>
      <c r="AG40" s="29" t="str">
        <f t="shared" si="15"/>
        <v>News</v>
      </c>
      <c r="AH40" s="30" t="str">
        <f t="shared" si="2"/>
        <v>News</v>
      </c>
      <c r="AI40" s="30" t="str">
        <f t="shared" si="16"/>
        <v>OC</v>
      </c>
      <c r="AJ40" s="30" t="str">
        <f t="shared" si="17"/>
        <v>WW</v>
      </c>
      <c r="AK40" s="30" t="str">
        <f t="shared" si="18"/>
        <v>FIN</v>
      </c>
      <c r="AL40" s="30" t="str">
        <f t="shared" si="3"/>
        <v>OI</v>
      </c>
      <c r="AM40" s="30" t="str">
        <f t="shared" si="19"/>
        <v>IB</v>
      </c>
      <c r="AN40" s="30" t="str">
        <f t="shared" si="4"/>
        <v>SI</v>
      </c>
      <c r="AO40" s="30" t="str">
        <f t="shared" si="5"/>
        <v>SS</v>
      </c>
      <c r="AP40" s="45" t="str">
        <f t="shared" si="6"/>
        <v>ROIC</v>
      </c>
      <c r="AQ40" s="30" t="str">
        <f t="shared" si="7"/>
        <v>DR</v>
      </c>
      <c r="AR40" s="46" t="str">
        <f t="shared" si="8"/>
        <v>SOH</v>
      </c>
    </row>
    <row r="41" spans="1:44" x14ac:dyDescent="0.2">
      <c r="A41" s="21" t="s">
        <v>1751</v>
      </c>
      <c r="B41" s="21" t="s">
        <v>1752</v>
      </c>
      <c r="C41" s="22" t="s">
        <v>1753</v>
      </c>
      <c r="D41" s="21" t="e" vm="425">
        <v>#VALUE!</v>
      </c>
      <c r="E41" s="31" t="str">
        <f t="shared" si="20"/>
        <v>Link</v>
      </c>
      <c r="F41" s="22" t="s">
        <v>1754</v>
      </c>
      <c r="G41" s="37" cm="1">
        <f t="array" ref="G41">_FV(D41,"Market cap",TRUE)/1000000000</f>
        <v>0.14327219999999999</v>
      </c>
      <c r="H41" s="23" cm="1">
        <f t="array" ref="H41">_FV(D41,"Price")</f>
        <v>4.76</v>
      </c>
      <c r="I41" s="23" t="s">
        <v>47</v>
      </c>
      <c r="J41" s="38" cm="1">
        <f t="array" ref="J41">_FV(D41,"Shares outstanding",TRUE)/1000000</f>
        <v>30.0992</v>
      </c>
      <c r="K41" s="23">
        <v>12.63</v>
      </c>
      <c r="L41" s="90">
        <v>5.7799999999999997E-2</v>
      </c>
      <c r="M41" s="40" t="s">
        <v>14168</v>
      </c>
      <c r="N41" s="41" t="s">
        <v>15944</v>
      </c>
      <c r="O41" s="41" t="s">
        <v>15945</v>
      </c>
      <c r="P41" s="134">
        <v>17.399999999999999</v>
      </c>
      <c r="Q41" s="41" t="s">
        <v>15946</v>
      </c>
      <c r="R41" s="41" t="s">
        <v>15947</v>
      </c>
      <c r="S41" s="136" t="s">
        <v>14848</v>
      </c>
      <c r="T41" s="23" t="s">
        <v>59</v>
      </c>
      <c r="U41" s="23">
        <v>9.01</v>
      </c>
      <c r="V41" s="39" cm="1">
        <f t="array" ref="V41">(H41-(_FV(D41,"52 week high",TRUE)))/(_FV(D41,"52 week high",TRUE))</f>
        <v>-0.87693898655635993</v>
      </c>
      <c r="W41" s="39" cm="1">
        <f t="array" ref="W41">(H41-(_FV(D41,"52 week low",TRUE)))/(_FV(D41,"52 week low",TRUE))</f>
        <v>1.6298342541436461</v>
      </c>
      <c r="X41" s="21"/>
      <c r="Y41" s="30" t="str">
        <f t="shared" si="9"/>
        <v>Twitter</v>
      </c>
      <c r="Z41" s="30" t="str">
        <f t="shared" si="1"/>
        <v>Twitter</v>
      </c>
      <c r="AA41" s="29" t="str">
        <f>HYPERLINK(_xlfn.CONCAT("https://www.sec.gov/edgar/browse/?CIK=",(_xlfn.XLOOKUP(A41,CIK!$A$1:$A$99999,CIK!$B$1:$B$99999,,0))),"SEC")</f>
        <v>SEC</v>
      </c>
      <c r="AB41" s="30" t="str">
        <f t="shared" si="10"/>
        <v>BC</v>
      </c>
      <c r="AC41" s="29" t="str">
        <f t="shared" si="11"/>
        <v>News</v>
      </c>
      <c r="AD41" s="30" t="str">
        <f t="shared" si="12"/>
        <v>News</v>
      </c>
      <c r="AE41" s="29" t="str">
        <f t="shared" si="13"/>
        <v>News</v>
      </c>
      <c r="AF41" s="29" t="str">
        <f t="shared" si="14"/>
        <v>News</v>
      </c>
      <c r="AG41" s="29" t="str">
        <f t="shared" si="15"/>
        <v>News</v>
      </c>
      <c r="AH41" s="30" t="str">
        <f t="shared" si="2"/>
        <v>News</v>
      </c>
      <c r="AI41" s="30" t="str">
        <f t="shared" si="16"/>
        <v>OC</v>
      </c>
      <c r="AJ41" s="30" t="str">
        <f t="shared" si="17"/>
        <v>WW</v>
      </c>
      <c r="AK41" s="30" t="str">
        <f t="shared" si="18"/>
        <v>FIN</v>
      </c>
      <c r="AL41" s="30" t="str">
        <f t="shared" si="3"/>
        <v>OI</v>
      </c>
      <c r="AM41" s="30" t="str">
        <f t="shared" si="19"/>
        <v>IB</v>
      </c>
      <c r="AN41" s="30" t="str">
        <f t="shared" si="4"/>
        <v>SI</v>
      </c>
      <c r="AO41" s="30" t="str">
        <f t="shared" si="5"/>
        <v>SS</v>
      </c>
      <c r="AP41" s="45" t="str">
        <f t="shared" si="6"/>
        <v>ROIC</v>
      </c>
      <c r="AQ41" s="30" t="str">
        <f t="shared" si="7"/>
        <v>DR</v>
      </c>
      <c r="AR41" s="46" t="str">
        <f t="shared" si="8"/>
        <v>SOH</v>
      </c>
    </row>
    <row r="42" spans="1:44" x14ac:dyDescent="0.2">
      <c r="A42" s="10" t="s">
        <v>1864</v>
      </c>
      <c r="B42" s="10" t="s">
        <v>1865</v>
      </c>
      <c r="C42" s="12" t="s">
        <v>1714</v>
      </c>
      <c r="D42" s="10" t="e" vm="426">
        <v>#VALUE!</v>
      </c>
      <c r="E42" s="31" t="str">
        <f t="shared" si="20"/>
        <v>Link</v>
      </c>
      <c r="F42" s="10" t="s">
        <v>1866</v>
      </c>
      <c r="G42" s="28" cm="1">
        <f t="array" ref="G42">_FV(D42,"Market cap",TRUE)/1000000000</f>
        <v>8.7970439999999997E-2</v>
      </c>
      <c r="H42" s="11" cm="1">
        <f t="array" ref="H42">_FV(D42,"Price")</f>
        <v>5.1100000000000003</v>
      </c>
      <c r="I42" s="11" t="s">
        <v>47</v>
      </c>
      <c r="J42" s="35" cm="1">
        <f t="array" ref="J42">_FV(D42,"Shares outstanding",TRUE)/1000000</f>
        <v>17.215350000000001</v>
      </c>
      <c r="K42" s="11">
        <v>3.9</v>
      </c>
      <c r="L42" s="89">
        <v>3.0999999999999999E-3</v>
      </c>
      <c r="M42" s="25" t="s">
        <v>14272</v>
      </c>
      <c r="N42" s="53" t="s">
        <v>15956</v>
      </c>
      <c r="O42" s="53" t="s">
        <v>15957</v>
      </c>
      <c r="P42" s="130">
        <v>20.38</v>
      </c>
      <c r="Q42" s="53" t="s">
        <v>15958</v>
      </c>
      <c r="R42" s="53" t="s">
        <v>15959</v>
      </c>
      <c r="S42" s="135" t="s">
        <v>14848</v>
      </c>
      <c r="T42" s="11" t="s">
        <v>14705</v>
      </c>
      <c r="U42" s="11">
        <v>9.7899999999999991</v>
      </c>
      <c r="V42" s="65" cm="1">
        <f t="array" ref="V42">(H42-(_FV(D42,"52 week high",TRUE)))/(_FV(D42,"52 week high",TRUE))</f>
        <v>-0.21066452469955815</v>
      </c>
      <c r="W42" s="65" cm="1">
        <f t="array" ref="W42">(H42-(_FV(D42,"52 week low",TRUE)))/(_FV(D42,"52 week low",TRUE))</f>
        <v>0.8925925925925926</v>
      </c>
      <c r="Y42" s="45" t="str">
        <f t="shared" si="9"/>
        <v>Twitter</v>
      </c>
      <c r="Z42" s="45" t="str">
        <f t="shared" si="1"/>
        <v>Twitter</v>
      </c>
      <c r="AA42" s="46" t="str">
        <f>HYPERLINK(_xlfn.CONCAT("https://www.sec.gov/edgar/browse/?CIK=",(_xlfn.XLOOKUP(A42,CIK!$A$1:$A$99999,CIK!$B$1:$B$99999,,0))),"SEC")</f>
        <v>SEC</v>
      </c>
      <c r="AB42" s="45" t="str">
        <f t="shared" si="10"/>
        <v>BC</v>
      </c>
      <c r="AC42" s="46" t="str">
        <f t="shared" si="11"/>
        <v>News</v>
      </c>
      <c r="AD42" s="45" t="str">
        <f t="shared" si="12"/>
        <v>News</v>
      </c>
      <c r="AE42" s="46" t="str">
        <f t="shared" si="13"/>
        <v>News</v>
      </c>
      <c r="AF42" s="46" t="str">
        <f t="shared" si="14"/>
        <v>News</v>
      </c>
      <c r="AG42" s="46" t="str">
        <f t="shared" si="15"/>
        <v>News</v>
      </c>
      <c r="AH42" s="45" t="str">
        <f t="shared" si="2"/>
        <v>News</v>
      </c>
      <c r="AI42" s="45" t="str">
        <f t="shared" si="16"/>
        <v>OC</v>
      </c>
      <c r="AJ42" s="45" t="str">
        <f t="shared" si="17"/>
        <v>WW</v>
      </c>
      <c r="AK42" s="45" t="str">
        <f t="shared" si="18"/>
        <v>FIN</v>
      </c>
      <c r="AL42" s="45" t="str">
        <f t="shared" si="3"/>
        <v>OI</v>
      </c>
      <c r="AM42" s="45" t="str">
        <f t="shared" si="19"/>
        <v>IB</v>
      </c>
      <c r="AN42" s="45" t="str">
        <f t="shared" si="4"/>
        <v>SI</v>
      </c>
      <c r="AO42" s="45" t="str">
        <f t="shared" si="5"/>
        <v>SS</v>
      </c>
      <c r="AP42" s="45" t="str">
        <f t="shared" si="6"/>
        <v>ROIC</v>
      </c>
      <c r="AQ42" s="45" t="str">
        <f t="shared" si="7"/>
        <v>DR</v>
      </c>
      <c r="AR42" s="46" t="str">
        <f t="shared" si="8"/>
        <v>SOH</v>
      </c>
    </row>
    <row r="43" spans="1:44" x14ac:dyDescent="0.2">
      <c r="A43" s="10" t="s">
        <v>1780</v>
      </c>
      <c r="B43" s="10" t="s">
        <v>1781</v>
      </c>
      <c r="C43" s="12" t="s">
        <v>1782</v>
      </c>
      <c r="D43" s="10" t="e" vm="427">
        <v>#VALUE!</v>
      </c>
      <c r="E43" s="32" t="str">
        <f t="shared" si="20"/>
        <v>Link</v>
      </c>
      <c r="F43" s="12" t="s">
        <v>1783</v>
      </c>
      <c r="G43" s="28" cm="1">
        <f t="array" ref="G43">_FV(D43,"Market cap",TRUE)/1000000000</f>
        <v>8.3562380000000006E-2</v>
      </c>
      <c r="H43" s="11" cm="1">
        <f t="array" ref="H43">_FV(D43,"Price")</f>
        <v>3.52</v>
      </c>
      <c r="I43" s="11" t="s">
        <v>47</v>
      </c>
      <c r="J43" s="35" cm="1">
        <f t="array" ref="J43">_FV(D43,"Shares outstanding",TRUE)/1000000</f>
        <v>23.73931</v>
      </c>
      <c r="K43" s="11">
        <v>10.47</v>
      </c>
      <c r="L43" s="89">
        <v>4.0099999999999997E-2</v>
      </c>
      <c r="M43" s="25" t="s">
        <v>13801</v>
      </c>
      <c r="N43" s="95" t="s">
        <v>15948</v>
      </c>
      <c r="O43" s="95" t="s">
        <v>15949</v>
      </c>
      <c r="P43" s="131">
        <v>7.38</v>
      </c>
      <c r="Q43" s="95" t="s">
        <v>15950</v>
      </c>
      <c r="R43" s="95" t="s">
        <v>15951</v>
      </c>
      <c r="S43" s="127" t="s">
        <v>14848</v>
      </c>
      <c r="T43" s="11" t="s">
        <v>14751</v>
      </c>
      <c r="U43" s="11">
        <v>4.97</v>
      </c>
      <c r="V43" s="124" cm="1">
        <f t="array" ref="V43">(H43-(_FV(D43,"52 week high",TRUE)))/(_FV(D43,"52 week high",TRUE))</f>
        <v>-0.67255813953488375</v>
      </c>
      <c r="W43" s="124" cm="1">
        <f t="array" ref="W43">(H43-(_FV(D43,"52 week low",TRUE)))/(_FV(D43,"52 week low",TRUE))</f>
        <v>0.3968253968253968</v>
      </c>
      <c r="Y43" s="30" t="str">
        <f t="shared" si="9"/>
        <v>Twitter</v>
      </c>
      <c r="Z43" s="30" t="str">
        <f t="shared" si="1"/>
        <v>Twitter</v>
      </c>
      <c r="AA43" s="29" t="str">
        <f>HYPERLINK(_xlfn.CONCAT("https://www.sec.gov/edgar/browse/?CIK=",(_xlfn.XLOOKUP(A43,CIK!$A$1:$A$99999,CIK!$B$1:$B$99999,,0))),"SEC")</f>
        <v>SEC</v>
      </c>
      <c r="AB43" s="30" t="str">
        <f t="shared" si="10"/>
        <v>BC</v>
      </c>
      <c r="AC43" s="29" t="str">
        <f t="shared" si="11"/>
        <v>News</v>
      </c>
      <c r="AD43" s="30" t="str">
        <f t="shared" si="12"/>
        <v>News</v>
      </c>
      <c r="AE43" s="29" t="str">
        <f t="shared" si="13"/>
        <v>News</v>
      </c>
      <c r="AF43" s="29" t="str">
        <f t="shared" si="14"/>
        <v>News</v>
      </c>
      <c r="AG43" s="29" t="str">
        <f t="shared" si="15"/>
        <v>News</v>
      </c>
      <c r="AH43" s="30" t="str">
        <f t="shared" si="2"/>
        <v>News</v>
      </c>
      <c r="AI43" s="30" t="str">
        <f t="shared" si="16"/>
        <v>OC</v>
      </c>
      <c r="AJ43" s="30" t="str">
        <f t="shared" si="17"/>
        <v>WW</v>
      </c>
      <c r="AK43" s="30" t="str">
        <f t="shared" si="18"/>
        <v>FIN</v>
      </c>
      <c r="AL43" s="30" t="str">
        <f t="shared" si="3"/>
        <v>OI</v>
      </c>
      <c r="AM43" s="30" t="str">
        <f t="shared" si="19"/>
        <v>IB</v>
      </c>
      <c r="AN43" s="30" t="str">
        <f t="shared" si="4"/>
        <v>SI</v>
      </c>
      <c r="AO43" s="30" t="str">
        <f t="shared" si="5"/>
        <v>SS</v>
      </c>
      <c r="AP43" s="45" t="str">
        <f t="shared" si="6"/>
        <v>ROIC</v>
      </c>
      <c r="AQ43" s="30" t="str">
        <f t="shared" si="7"/>
        <v>DR</v>
      </c>
      <c r="AR43" s="46" t="str">
        <f t="shared" si="8"/>
        <v>SOH</v>
      </c>
    </row>
    <row r="44" spans="1:44" x14ac:dyDescent="0.2">
      <c r="A44" s="10" t="s">
        <v>1814</v>
      </c>
      <c r="B44" s="10" t="s">
        <v>1815</v>
      </c>
      <c r="C44" s="12" t="s">
        <v>1809</v>
      </c>
      <c r="D44" s="10" t="e" vm="428">
        <v>#VALUE!</v>
      </c>
      <c r="E44" s="31" t="str">
        <f t="shared" si="20"/>
        <v>Link</v>
      </c>
      <c r="F44" s="10" t="s">
        <v>1816</v>
      </c>
      <c r="G44" s="28" cm="1">
        <f t="array" ref="G44">_FV(D44,"Market cap",TRUE)/1000000000</f>
        <v>8.8376289999999996E-2</v>
      </c>
      <c r="H44" s="11" cm="1">
        <f t="array" ref="H44">_FV(D44,"Price")</f>
        <v>1.62</v>
      </c>
      <c r="I44" s="11" t="s">
        <v>47</v>
      </c>
      <c r="J44" s="35" cm="1">
        <f t="array" ref="J44">_FV(D44,"Shares outstanding",TRUE)/1000000</f>
        <v>54.553260000000002</v>
      </c>
      <c r="K44" s="11">
        <v>28.83</v>
      </c>
      <c r="L44" s="89">
        <v>9.1999999999999998E-3</v>
      </c>
      <c r="M44" s="25" t="s">
        <v>14185</v>
      </c>
      <c r="N44" s="53" t="s">
        <v>15952</v>
      </c>
      <c r="O44" s="53" t="s">
        <v>15953</v>
      </c>
      <c r="P44" s="130">
        <v>24.24</v>
      </c>
      <c r="Q44" s="53" t="s">
        <v>15954</v>
      </c>
      <c r="R44" s="53" t="s">
        <v>15955</v>
      </c>
      <c r="S44" s="135" t="s">
        <v>14848</v>
      </c>
      <c r="T44" s="11" t="s">
        <v>14740</v>
      </c>
      <c r="U44" s="11">
        <v>10.29</v>
      </c>
      <c r="V44" s="65" cm="1">
        <f t="array" ref="V44">(H44-(_FV(D44,"52 week high",TRUE)))/(_FV(D44,"52 week high",TRUE))</f>
        <v>-0.69606003752345214</v>
      </c>
      <c r="W44" s="65" cm="1">
        <f t="array" ref="W44">(H44-(_FV(D44,"52 week low",TRUE)))/(_FV(D44,"52 week low",TRUE))</f>
        <v>0.55769230769230771</v>
      </c>
      <c r="Y44" s="30" t="str">
        <f t="shared" si="9"/>
        <v>Twitter</v>
      </c>
      <c r="Z44" s="30" t="str">
        <f t="shared" si="1"/>
        <v>Twitter</v>
      </c>
      <c r="AA44" s="29" t="str">
        <f>HYPERLINK(_xlfn.CONCAT("https://www.sec.gov/edgar/browse/?CIK=",(_xlfn.XLOOKUP(A44,CIK!$A$1:$A$99999,CIK!$B$1:$B$99999,,0))),"SEC")</f>
        <v>SEC</v>
      </c>
      <c r="AB44" s="30" t="str">
        <f t="shared" si="10"/>
        <v>BC</v>
      </c>
      <c r="AC44" s="29" t="str">
        <f t="shared" si="11"/>
        <v>News</v>
      </c>
      <c r="AD44" s="30" t="str">
        <f t="shared" si="12"/>
        <v>News</v>
      </c>
      <c r="AE44" s="29" t="str">
        <f t="shared" si="13"/>
        <v>News</v>
      </c>
      <c r="AF44" s="29" t="str">
        <f t="shared" si="14"/>
        <v>News</v>
      </c>
      <c r="AG44" s="29" t="str">
        <f t="shared" si="15"/>
        <v>News</v>
      </c>
      <c r="AH44" s="30" t="str">
        <f t="shared" si="2"/>
        <v>News</v>
      </c>
      <c r="AI44" s="30" t="str">
        <f t="shared" si="16"/>
        <v>OC</v>
      </c>
      <c r="AJ44" s="30" t="str">
        <f t="shared" si="17"/>
        <v>WW</v>
      </c>
      <c r="AK44" s="30" t="str">
        <f t="shared" si="18"/>
        <v>FIN</v>
      </c>
      <c r="AL44" s="30" t="str">
        <f t="shared" si="3"/>
        <v>OI</v>
      </c>
      <c r="AM44" s="30" t="str">
        <f t="shared" si="19"/>
        <v>IB</v>
      </c>
      <c r="AN44" s="30" t="str">
        <f t="shared" si="4"/>
        <v>SI</v>
      </c>
      <c r="AO44" s="30" t="str">
        <f t="shared" si="5"/>
        <v>SS</v>
      </c>
      <c r="AP44" s="45" t="str">
        <f t="shared" si="6"/>
        <v>ROIC</v>
      </c>
      <c r="AQ44" s="30" t="str">
        <f t="shared" si="7"/>
        <v>DR</v>
      </c>
      <c r="AR44" s="46" t="str">
        <f t="shared" si="8"/>
        <v>SOH</v>
      </c>
    </row>
    <row r="45" spans="1:44" x14ac:dyDescent="0.2">
      <c r="A45" s="10" t="s">
        <v>1939</v>
      </c>
      <c r="B45" s="10" t="s">
        <v>1940</v>
      </c>
      <c r="C45" s="12" t="s">
        <v>1706</v>
      </c>
      <c r="D45" s="10" t="e" vm="429">
        <v>#VALUE!</v>
      </c>
      <c r="E45" s="31" t="str">
        <f t="shared" si="20"/>
        <v>Link</v>
      </c>
      <c r="F45" s="10" t="s">
        <v>1941</v>
      </c>
      <c r="G45" s="28" cm="1">
        <f t="array" ref="G45">_FV(D45,"Market cap",TRUE)/1000000000</f>
        <v>9.0357489999999999E-2</v>
      </c>
      <c r="H45" s="11" cm="1">
        <f t="array" ref="H45">_FV(D45,"Price")</f>
        <v>4.42</v>
      </c>
      <c r="I45" s="11" t="s">
        <v>47</v>
      </c>
      <c r="J45" s="35" cm="1">
        <f t="array" ref="J45">_FV(D45,"Shares outstanding",TRUE)/1000000</f>
        <v>20.442869999999999</v>
      </c>
      <c r="K45" s="11">
        <v>10.15</v>
      </c>
      <c r="L45" s="89">
        <v>7.7700000000000005E-2</v>
      </c>
      <c r="M45" s="25" t="s">
        <v>13827</v>
      </c>
      <c r="N45" s="53" t="s">
        <v>15936</v>
      </c>
      <c r="O45" s="53" t="s">
        <v>15964</v>
      </c>
      <c r="P45" s="130">
        <v>14.7</v>
      </c>
      <c r="Q45" s="53" t="s">
        <v>15965</v>
      </c>
      <c r="R45" s="53" t="s">
        <v>15966</v>
      </c>
      <c r="S45" s="135" t="s">
        <v>15967</v>
      </c>
      <c r="T45" s="11" t="s">
        <v>59</v>
      </c>
      <c r="U45" s="11">
        <v>6.72</v>
      </c>
      <c r="V45" s="65" cm="1">
        <f t="array" ref="V45">(H45-(_FV(D45,"52 week high",TRUE)))/(_FV(D45,"52 week high",TRUE))</f>
        <v>-0.27540983606557373</v>
      </c>
      <c r="W45" s="65" cm="1">
        <f t="array" ref="W45">(H45-(_FV(D45,"52 week low",TRUE)))/(_FV(D45,"52 week low",TRUE))</f>
        <v>7.3396226415094326</v>
      </c>
      <c r="Y45" s="30" t="str">
        <f t="shared" si="9"/>
        <v>Twitter</v>
      </c>
      <c r="Z45" s="30" t="str">
        <f t="shared" si="1"/>
        <v>Twitter</v>
      </c>
      <c r="AA45" s="29" t="str">
        <f>HYPERLINK(_xlfn.CONCAT("https://www.sec.gov/edgar/browse/?CIK=",(_xlfn.XLOOKUP(A45,CIK!$A$1:$A$99999,CIK!$B$1:$B$99999,,0))),"SEC")</f>
        <v>SEC</v>
      </c>
      <c r="AB45" s="30" t="str">
        <f t="shared" si="10"/>
        <v>BC</v>
      </c>
      <c r="AC45" s="29" t="str">
        <f t="shared" si="11"/>
        <v>News</v>
      </c>
      <c r="AD45" s="30" t="str">
        <f t="shared" si="12"/>
        <v>News</v>
      </c>
      <c r="AE45" s="29" t="str">
        <f t="shared" si="13"/>
        <v>News</v>
      </c>
      <c r="AF45" s="29" t="str">
        <f t="shared" si="14"/>
        <v>News</v>
      </c>
      <c r="AG45" s="29" t="str">
        <f t="shared" si="15"/>
        <v>News</v>
      </c>
      <c r="AH45" s="30" t="str">
        <f t="shared" si="2"/>
        <v>News</v>
      </c>
      <c r="AI45" s="30" t="str">
        <f t="shared" si="16"/>
        <v>OC</v>
      </c>
      <c r="AJ45" s="30" t="str">
        <f t="shared" si="17"/>
        <v>WW</v>
      </c>
      <c r="AK45" s="30" t="str">
        <f t="shared" si="18"/>
        <v>FIN</v>
      </c>
      <c r="AL45" s="30" t="str">
        <f t="shared" si="3"/>
        <v>OI</v>
      </c>
      <c r="AM45" s="30" t="str">
        <f t="shared" si="19"/>
        <v>IB</v>
      </c>
      <c r="AN45" s="30" t="str">
        <f t="shared" si="4"/>
        <v>SI</v>
      </c>
      <c r="AO45" s="30" t="str">
        <f t="shared" si="5"/>
        <v>SS</v>
      </c>
      <c r="AP45" s="45" t="str">
        <f t="shared" si="6"/>
        <v>ROIC</v>
      </c>
      <c r="AQ45" s="30" t="str">
        <f t="shared" si="7"/>
        <v>DR</v>
      </c>
      <c r="AR45" s="46" t="str">
        <f t="shared" si="8"/>
        <v>SOH</v>
      </c>
    </row>
    <row r="46" spans="1:44" x14ac:dyDescent="0.2">
      <c r="A46" s="10" t="s">
        <v>1883</v>
      </c>
      <c r="B46" s="10" t="s">
        <v>1884</v>
      </c>
      <c r="C46" s="12" t="s">
        <v>1885</v>
      </c>
      <c r="D46" s="10" t="e" vm="430">
        <v>#VALUE!</v>
      </c>
      <c r="E46" s="31" t="str">
        <f t="shared" si="20"/>
        <v>Link</v>
      </c>
      <c r="F46" s="10" t="s">
        <v>1886</v>
      </c>
      <c r="G46" s="28" cm="1">
        <f t="array" ref="G46">_FV(D46,"Market cap",TRUE)/1000000000</f>
        <v>8.7998190000000004E-2</v>
      </c>
      <c r="H46" s="11" cm="1">
        <f t="array" ref="H46">_FV(D46,"Price")</f>
        <v>1.3</v>
      </c>
      <c r="I46" s="11" t="s">
        <v>47</v>
      </c>
      <c r="J46" s="35" cm="1">
        <f t="array" ref="J46">_FV(D46,"Shares outstanding",TRUE)/1000000</f>
        <v>67.690910000000002</v>
      </c>
      <c r="K46" s="11">
        <v>39.770000000000003</v>
      </c>
      <c r="L46" s="89">
        <v>0.04</v>
      </c>
      <c r="M46" s="25" t="s">
        <v>13830</v>
      </c>
      <c r="N46" s="53" t="s">
        <v>15960</v>
      </c>
      <c r="O46" s="53" t="s">
        <v>15961</v>
      </c>
      <c r="P46" s="130">
        <v>0.98</v>
      </c>
      <c r="Q46" s="53" t="s">
        <v>15884</v>
      </c>
      <c r="R46" s="53" t="s">
        <v>15962</v>
      </c>
      <c r="S46" s="135" t="s">
        <v>15963</v>
      </c>
      <c r="T46" s="11" t="s">
        <v>59</v>
      </c>
      <c r="U46" s="11">
        <v>3.08</v>
      </c>
      <c r="V46" s="65" cm="1">
        <f t="array" ref="V46">(H46-(_FV(D46,"52 week high",TRUE)))/(_FV(D46,"52 week high",TRUE))</f>
        <v>-0.63276836158192096</v>
      </c>
      <c r="W46" s="65" cm="1">
        <f t="array" ref="W46">(H46-(_FV(D46,"52 week low",TRUE)))/(_FV(D46,"52 week low",TRUE))</f>
        <v>1.6536027760767504</v>
      </c>
      <c r="Y46" s="30" t="str">
        <f t="shared" si="9"/>
        <v>Twitter</v>
      </c>
      <c r="Z46" s="30" t="str">
        <f t="shared" si="1"/>
        <v>Twitter</v>
      </c>
      <c r="AA46" s="29" t="str">
        <f>HYPERLINK(_xlfn.CONCAT("https://www.sec.gov/edgar/browse/?CIK=",(_xlfn.XLOOKUP(A46,CIK!$A$1:$A$99999,CIK!$B$1:$B$99999,,0))),"SEC")</f>
        <v>SEC</v>
      </c>
      <c r="AB46" s="30" t="str">
        <f t="shared" si="10"/>
        <v>BC</v>
      </c>
      <c r="AC46" s="29" t="str">
        <f t="shared" si="11"/>
        <v>News</v>
      </c>
      <c r="AD46" s="30" t="str">
        <f t="shared" si="12"/>
        <v>News</v>
      </c>
      <c r="AE46" s="29" t="str">
        <f t="shared" si="13"/>
        <v>News</v>
      </c>
      <c r="AF46" s="29" t="str">
        <f t="shared" si="14"/>
        <v>News</v>
      </c>
      <c r="AG46" s="29" t="str">
        <f t="shared" si="15"/>
        <v>News</v>
      </c>
      <c r="AH46" s="30" t="str">
        <f t="shared" si="2"/>
        <v>News</v>
      </c>
      <c r="AI46" s="30" t="str">
        <f t="shared" si="16"/>
        <v>OC</v>
      </c>
      <c r="AJ46" s="30" t="str">
        <f t="shared" si="17"/>
        <v>WW</v>
      </c>
      <c r="AK46" s="30" t="str">
        <f t="shared" si="18"/>
        <v>FIN</v>
      </c>
      <c r="AL46" s="30" t="str">
        <f t="shared" si="3"/>
        <v>OI</v>
      </c>
      <c r="AM46" s="30" t="str">
        <f t="shared" si="19"/>
        <v>IB</v>
      </c>
      <c r="AN46" s="30" t="str">
        <f t="shared" si="4"/>
        <v>SI</v>
      </c>
      <c r="AO46" s="30" t="str">
        <f t="shared" si="5"/>
        <v>SS</v>
      </c>
      <c r="AP46" s="45" t="str">
        <f t="shared" si="6"/>
        <v>ROIC</v>
      </c>
      <c r="AQ46" s="30" t="str">
        <f t="shared" si="7"/>
        <v>DR</v>
      </c>
      <c r="AR46" s="46" t="str">
        <f t="shared" si="8"/>
        <v>SOH</v>
      </c>
    </row>
    <row r="47" spans="1:44" x14ac:dyDescent="0.2">
      <c r="A47" s="10" t="s">
        <v>1855</v>
      </c>
      <c r="B47" s="10" t="s">
        <v>1856</v>
      </c>
      <c r="C47" s="92" t="s">
        <v>17243</v>
      </c>
      <c r="D47" s="10" t="e" vm="431">
        <v>#VALUE!</v>
      </c>
      <c r="E47" s="31" t="str">
        <f t="shared" si="20"/>
        <v>Link</v>
      </c>
      <c r="F47" s="10" t="s">
        <v>1857</v>
      </c>
      <c r="G47" s="28" cm="1">
        <f t="array" ref="G47">_FV(D47,"Market cap",TRUE)/1000000000</f>
        <v>9.9152069999999995E-2</v>
      </c>
      <c r="H47" s="11" cm="1">
        <f t="array" ref="H47">_FV(D47,"Price")</f>
        <v>0.92520000000000002</v>
      </c>
      <c r="I47" s="11" t="s">
        <v>47</v>
      </c>
      <c r="J47" s="35" cm="1">
        <f t="array" ref="J47">_FV(D47,"Shares outstanding",TRUE)/1000000</f>
        <v>107.1683</v>
      </c>
      <c r="K47" s="11">
        <v>103.75</v>
      </c>
      <c r="L47" s="89">
        <v>5.6899999999999999E-2</v>
      </c>
      <c r="M47" s="25" t="s">
        <v>13810</v>
      </c>
      <c r="N47" s="53" t="s">
        <v>15968</v>
      </c>
      <c r="O47" s="53" t="s">
        <v>15969</v>
      </c>
      <c r="P47" s="130">
        <v>5.0999999999999996</v>
      </c>
      <c r="Q47" s="53" t="s">
        <v>15970</v>
      </c>
      <c r="R47" s="53" t="s">
        <v>15971</v>
      </c>
      <c r="S47" s="135" t="s">
        <v>14848</v>
      </c>
      <c r="T47" s="11" t="s">
        <v>14777</v>
      </c>
      <c r="U47" s="11">
        <v>1.85</v>
      </c>
      <c r="V47" s="65" cm="1">
        <f t="array" ref="V47">(H47-(_FV(D47,"52 week high",TRUE)))/(_FV(D47,"52 week high",TRUE))</f>
        <v>-0.39131578947368423</v>
      </c>
      <c r="W47" s="65" cm="1">
        <f t="array" ref="W47">(H47-(_FV(D47,"52 week low",TRUE)))/(_FV(D47,"52 week low",TRUE))</f>
        <v>0.92629606495940042</v>
      </c>
      <c r="Y47" s="30" t="str">
        <f t="shared" si="9"/>
        <v>Twitter</v>
      </c>
      <c r="Z47" s="30" t="str">
        <f t="shared" si="1"/>
        <v>Twitter</v>
      </c>
      <c r="AA47" s="29" t="str">
        <f>HYPERLINK(_xlfn.CONCAT("https://www.sec.gov/edgar/browse/?CIK=",(_xlfn.XLOOKUP(A47,CIK!$A$1:$A$99999,CIK!$B$1:$B$99999,,0))),"SEC")</f>
        <v>SEC</v>
      </c>
      <c r="AB47" s="30" t="str">
        <f t="shared" si="10"/>
        <v>BC</v>
      </c>
      <c r="AC47" s="29" t="str">
        <f t="shared" si="11"/>
        <v>News</v>
      </c>
      <c r="AD47" s="30" t="str">
        <f t="shared" si="12"/>
        <v>News</v>
      </c>
      <c r="AE47" s="29" t="str">
        <f t="shared" si="13"/>
        <v>News</v>
      </c>
      <c r="AF47" s="29" t="str">
        <f t="shared" si="14"/>
        <v>News</v>
      </c>
      <c r="AG47" s="29" t="str">
        <f t="shared" si="15"/>
        <v>News</v>
      </c>
      <c r="AH47" s="30" t="str">
        <f t="shared" si="2"/>
        <v>News</v>
      </c>
      <c r="AI47" s="30" t="str">
        <f t="shared" si="16"/>
        <v>OC</v>
      </c>
      <c r="AJ47" s="30" t="str">
        <f t="shared" si="17"/>
        <v>WW</v>
      </c>
      <c r="AK47" s="30" t="str">
        <f t="shared" si="18"/>
        <v>FIN</v>
      </c>
      <c r="AL47" s="30" t="str">
        <f t="shared" si="3"/>
        <v>OI</v>
      </c>
      <c r="AM47" s="30" t="str">
        <f t="shared" si="19"/>
        <v>IB</v>
      </c>
      <c r="AN47" s="30" t="str">
        <f t="shared" si="4"/>
        <v>SI</v>
      </c>
      <c r="AO47" s="30" t="str">
        <f t="shared" si="5"/>
        <v>SS</v>
      </c>
      <c r="AP47" s="45" t="str">
        <f t="shared" si="6"/>
        <v>ROIC</v>
      </c>
      <c r="AQ47" s="30" t="str">
        <f t="shared" si="7"/>
        <v>DR</v>
      </c>
      <c r="AR47" s="46" t="str">
        <f t="shared" si="8"/>
        <v>SOH</v>
      </c>
    </row>
    <row r="48" spans="1:44" x14ac:dyDescent="0.2">
      <c r="A48" s="10" t="s">
        <v>1794</v>
      </c>
      <c r="B48" s="10" t="s">
        <v>1795</v>
      </c>
      <c r="C48" s="12" t="s">
        <v>1796</v>
      </c>
      <c r="D48" s="10" t="e" vm="432">
        <v>#VALUE!</v>
      </c>
      <c r="E48" s="31" t="str">
        <f t="shared" si="20"/>
        <v>Link</v>
      </c>
      <c r="F48" s="12" t="s">
        <v>1797</v>
      </c>
      <c r="G48" s="28" cm="1">
        <f t="array" ref="G48">_FV(D48,"Market cap",TRUE)/1000000000</f>
        <v>0.1099918</v>
      </c>
      <c r="H48" s="11" cm="1">
        <f t="array" ref="H48">_FV(D48,"Price")</f>
        <v>1.49</v>
      </c>
      <c r="I48" s="11" t="s">
        <v>47</v>
      </c>
      <c r="J48" s="35" cm="1">
        <f t="array" ref="J48">_FV(D48,"Shares outstanding",TRUE)/1000000</f>
        <v>73.820009999999996</v>
      </c>
      <c r="K48" s="11">
        <v>24.8</v>
      </c>
      <c r="L48" s="89">
        <v>5.3800000000000001E-2</v>
      </c>
      <c r="M48" s="25" t="s">
        <v>13823</v>
      </c>
      <c r="N48" s="53" t="s">
        <v>15972</v>
      </c>
      <c r="O48" s="53" t="s">
        <v>15973</v>
      </c>
      <c r="P48" s="130">
        <v>4.34</v>
      </c>
      <c r="Q48" s="53" t="s">
        <v>15974</v>
      </c>
      <c r="R48" s="53" t="s">
        <v>15975</v>
      </c>
      <c r="S48" s="135" t="s">
        <v>15976</v>
      </c>
      <c r="T48" s="11" t="s">
        <v>14764</v>
      </c>
      <c r="U48" s="11">
        <v>3.49</v>
      </c>
      <c r="V48" s="65" cm="1">
        <f t="array" ref="V48">(H48-(_FV(D48,"52 week high",TRUE)))/(_FV(D48,"52 week high",TRUE))</f>
        <v>-0.70955165692007793</v>
      </c>
      <c r="W48" s="65" cm="1">
        <f t="array" ref="W48">(H48-(_FV(D48,"52 week low",TRUE)))/(_FV(D48,"52 week low",TRUE))</f>
        <v>0.71264367816091956</v>
      </c>
      <c r="Y48" s="30" t="str">
        <f t="shared" si="9"/>
        <v>Twitter</v>
      </c>
      <c r="Z48" s="30" t="str">
        <f t="shared" si="1"/>
        <v>Twitter</v>
      </c>
      <c r="AA48" s="29" t="str">
        <f>HYPERLINK(_xlfn.CONCAT("https://www.sec.gov/edgar/browse/?CIK=",(_xlfn.XLOOKUP(A48,CIK!$A$1:$A$99999,CIK!$B$1:$B$99999,,0))),"SEC")</f>
        <v>SEC</v>
      </c>
      <c r="AB48" s="30" t="str">
        <f t="shared" si="10"/>
        <v>BC</v>
      </c>
      <c r="AC48" s="29" t="str">
        <f t="shared" si="11"/>
        <v>News</v>
      </c>
      <c r="AD48" s="30" t="str">
        <f t="shared" si="12"/>
        <v>News</v>
      </c>
      <c r="AE48" s="29" t="str">
        <f t="shared" si="13"/>
        <v>News</v>
      </c>
      <c r="AF48" s="29" t="str">
        <f t="shared" si="14"/>
        <v>News</v>
      </c>
      <c r="AG48" s="29" t="str">
        <f t="shared" si="15"/>
        <v>News</v>
      </c>
      <c r="AH48" s="30" t="str">
        <f t="shared" si="2"/>
        <v>News</v>
      </c>
      <c r="AI48" s="30" t="str">
        <f t="shared" si="16"/>
        <v>OC</v>
      </c>
      <c r="AJ48" s="30" t="str">
        <f t="shared" si="17"/>
        <v>WW</v>
      </c>
      <c r="AK48" s="30" t="str">
        <f t="shared" si="18"/>
        <v>FIN</v>
      </c>
      <c r="AL48" s="30" t="str">
        <f t="shared" si="3"/>
        <v>OI</v>
      </c>
      <c r="AM48" s="30" t="str">
        <f t="shared" si="19"/>
        <v>IB</v>
      </c>
      <c r="AN48" s="30" t="str">
        <f t="shared" si="4"/>
        <v>SI</v>
      </c>
      <c r="AO48" s="30" t="str">
        <f t="shared" si="5"/>
        <v>SS</v>
      </c>
      <c r="AP48" s="45" t="str">
        <f t="shared" si="6"/>
        <v>ROIC</v>
      </c>
      <c r="AQ48" s="30" t="str">
        <f t="shared" si="7"/>
        <v>DR</v>
      </c>
      <c r="AR48" s="46" t="str">
        <f t="shared" si="8"/>
        <v>SOH</v>
      </c>
    </row>
    <row r="49" spans="1:44" x14ac:dyDescent="0.2">
      <c r="A49" s="10" t="s">
        <v>1851</v>
      </c>
      <c r="B49" s="10" t="s">
        <v>1852</v>
      </c>
      <c r="C49" s="12" t="s">
        <v>1853</v>
      </c>
      <c r="D49" s="10" t="e" vm="433">
        <v>#VALUE!</v>
      </c>
      <c r="E49" s="31" t="str">
        <f t="shared" si="20"/>
        <v>Link</v>
      </c>
      <c r="F49" s="10" t="s">
        <v>1854</v>
      </c>
      <c r="G49" s="28" cm="1">
        <f t="array" ref="G49">_FV(D49,"Market cap",TRUE)/1000000000</f>
        <v>6.4319249999999994E-2</v>
      </c>
      <c r="H49" s="11" cm="1">
        <f t="array" ref="H49">_FV(D49,"Price")</f>
        <v>0.62890000000000001</v>
      </c>
      <c r="I49" s="11" t="s">
        <v>47</v>
      </c>
      <c r="J49" s="35" cm="1">
        <f t="array" ref="J49">_FV(D49,"Shares outstanding",TRUE)/1000000</f>
        <v>102.2726</v>
      </c>
      <c r="K49" s="11">
        <v>57.36</v>
      </c>
      <c r="L49" s="89">
        <v>1.1999999999999999E-3</v>
      </c>
      <c r="M49" s="25" t="s">
        <v>14393</v>
      </c>
      <c r="N49" s="53" t="s">
        <v>14869</v>
      </c>
      <c r="O49" s="53" t="s">
        <v>15986</v>
      </c>
      <c r="P49" s="130" t="s">
        <v>14848</v>
      </c>
      <c r="Q49" s="53" t="s">
        <v>15987</v>
      </c>
      <c r="R49" s="53" t="s">
        <v>15988</v>
      </c>
      <c r="S49" s="135" t="s">
        <v>14848</v>
      </c>
      <c r="T49" s="11" t="s">
        <v>59</v>
      </c>
      <c r="U49" s="11">
        <v>6.12</v>
      </c>
      <c r="V49" s="65" cm="1">
        <f t="array" ref="V49">(H49-(_FV(D49,"52 week high",TRUE)))/(_FV(D49,"52 week high",TRUE))</f>
        <v>-0.54427536231884055</v>
      </c>
      <c r="W49" s="65" cm="1">
        <f t="array" ref="W49">(H49-(_FV(D49,"52 week low",TRUE)))/(_FV(D49,"52 week low",TRUE))</f>
        <v>0.18952146775108772</v>
      </c>
      <c r="Y49" s="30" t="str">
        <f t="shared" si="9"/>
        <v>Twitter</v>
      </c>
      <c r="Z49" s="30" t="str">
        <f t="shared" si="1"/>
        <v>Twitter</v>
      </c>
      <c r="AA49" s="29" t="str">
        <f>HYPERLINK(_xlfn.CONCAT("https://www.sec.gov/edgar/browse/?CIK=",(_xlfn.XLOOKUP(A49,CIK!$A$1:$A$99999,CIK!$B$1:$B$99999,,0))),"SEC")</f>
        <v>SEC</v>
      </c>
      <c r="AB49" s="30" t="str">
        <f t="shared" si="10"/>
        <v>BC</v>
      </c>
      <c r="AC49" s="29" t="str">
        <f t="shared" si="11"/>
        <v>News</v>
      </c>
      <c r="AD49" s="30" t="str">
        <f t="shared" si="12"/>
        <v>News</v>
      </c>
      <c r="AE49" s="29" t="str">
        <f t="shared" si="13"/>
        <v>News</v>
      </c>
      <c r="AF49" s="29" t="str">
        <f t="shared" si="14"/>
        <v>News</v>
      </c>
      <c r="AG49" s="29" t="str">
        <f t="shared" si="15"/>
        <v>News</v>
      </c>
      <c r="AH49" s="30" t="str">
        <f t="shared" si="2"/>
        <v>News</v>
      </c>
      <c r="AI49" s="30" t="str">
        <f t="shared" si="16"/>
        <v>OC</v>
      </c>
      <c r="AJ49" s="30" t="str">
        <f t="shared" si="17"/>
        <v>WW</v>
      </c>
      <c r="AK49" s="30" t="str">
        <f t="shared" si="18"/>
        <v>FIN</v>
      </c>
      <c r="AL49" s="30" t="str">
        <f t="shared" si="3"/>
        <v>OI</v>
      </c>
      <c r="AM49" s="30" t="str">
        <f t="shared" si="19"/>
        <v>IB</v>
      </c>
      <c r="AN49" s="30" t="str">
        <f t="shared" si="4"/>
        <v>SI</v>
      </c>
      <c r="AO49" s="30" t="str">
        <f t="shared" si="5"/>
        <v>SS</v>
      </c>
      <c r="AP49" s="45" t="str">
        <f t="shared" si="6"/>
        <v>ROIC</v>
      </c>
      <c r="AQ49" s="30" t="str">
        <f t="shared" si="7"/>
        <v>DR</v>
      </c>
      <c r="AR49" s="46" t="str">
        <f t="shared" si="8"/>
        <v>SOH</v>
      </c>
    </row>
    <row r="50" spans="1:44" x14ac:dyDescent="0.2">
      <c r="A50" s="10" t="s">
        <v>1828</v>
      </c>
      <c r="B50" s="10" t="s">
        <v>1829</v>
      </c>
      <c r="C50" s="12" t="s">
        <v>1830</v>
      </c>
      <c r="D50" s="10" t="e" vm="434">
        <v>#VALUE!</v>
      </c>
      <c r="E50" s="31" t="str">
        <f t="shared" si="20"/>
        <v>Link</v>
      </c>
      <c r="F50" s="12" t="s">
        <v>1831</v>
      </c>
      <c r="G50" s="28" cm="1">
        <f t="array" ref="G50">_FV(D50,"Market cap",TRUE)/1000000000</f>
        <v>8.2506060000000006E-2</v>
      </c>
      <c r="H50" s="11" cm="1">
        <f t="array" ref="H50">_FV(D50,"Price")</f>
        <v>1.86</v>
      </c>
      <c r="I50" s="11" t="s">
        <v>47</v>
      </c>
      <c r="J50" s="35" cm="1">
        <f t="array" ref="J50">_FV(D50,"Shares outstanding",TRUE)/1000000</f>
        <v>44.3581</v>
      </c>
      <c r="K50" s="11">
        <v>33.53</v>
      </c>
      <c r="L50" s="89">
        <v>0.1646</v>
      </c>
      <c r="M50" s="25" t="s">
        <v>13843</v>
      </c>
      <c r="N50" s="53" t="s">
        <v>15977</v>
      </c>
      <c r="O50" s="53" t="s">
        <v>15978</v>
      </c>
      <c r="P50" s="130">
        <v>26.13</v>
      </c>
      <c r="Q50" s="53" t="s">
        <v>15979</v>
      </c>
      <c r="R50" s="53" t="s">
        <v>15980</v>
      </c>
      <c r="S50" s="135" t="s">
        <v>15981</v>
      </c>
      <c r="T50" s="11" t="s">
        <v>14773</v>
      </c>
      <c r="U50" s="11">
        <v>7.53</v>
      </c>
      <c r="V50" s="65" cm="1">
        <f t="array" ref="V50">(H50-(_FV(D50,"52 week high",TRUE)))/(_FV(D50,"52 week high",TRUE))</f>
        <v>-0.87172413793103454</v>
      </c>
      <c r="W50" s="65" cm="1">
        <f t="array" ref="W50">(H50-(_FV(D50,"52 week low",TRUE)))/(_FV(D50,"52 week low",TRUE))</f>
        <v>0.67567567567567566</v>
      </c>
      <c r="Y50" s="30" t="str">
        <f t="shared" si="9"/>
        <v>Twitter</v>
      </c>
      <c r="Z50" s="30" t="str">
        <f t="shared" si="1"/>
        <v>Twitter</v>
      </c>
      <c r="AA50" s="29" t="str">
        <f>HYPERLINK(_xlfn.CONCAT("https://www.sec.gov/edgar/browse/?CIK=",(_xlfn.XLOOKUP(A50,CIK!$A$1:$A$99999,CIK!$B$1:$B$99999,,0))),"SEC")</f>
        <v>SEC</v>
      </c>
      <c r="AB50" s="30" t="str">
        <f t="shared" si="10"/>
        <v>BC</v>
      </c>
      <c r="AC50" s="29" t="str">
        <f t="shared" si="11"/>
        <v>News</v>
      </c>
      <c r="AD50" s="30" t="str">
        <f t="shared" si="12"/>
        <v>News</v>
      </c>
      <c r="AE50" s="29" t="str">
        <f t="shared" si="13"/>
        <v>News</v>
      </c>
      <c r="AF50" s="29" t="str">
        <f t="shared" si="14"/>
        <v>News</v>
      </c>
      <c r="AG50" s="29" t="str">
        <f t="shared" si="15"/>
        <v>News</v>
      </c>
      <c r="AH50" s="30" t="str">
        <f t="shared" si="2"/>
        <v>News</v>
      </c>
      <c r="AI50" s="30" t="str">
        <f t="shared" si="16"/>
        <v>OC</v>
      </c>
      <c r="AJ50" s="30" t="str">
        <f t="shared" si="17"/>
        <v>WW</v>
      </c>
      <c r="AK50" s="30" t="str">
        <f t="shared" si="18"/>
        <v>FIN</v>
      </c>
      <c r="AL50" s="30" t="str">
        <f t="shared" si="3"/>
        <v>OI</v>
      </c>
      <c r="AM50" s="30" t="str">
        <f t="shared" si="19"/>
        <v>IB</v>
      </c>
      <c r="AN50" s="30" t="str">
        <f t="shared" si="4"/>
        <v>SI</v>
      </c>
      <c r="AO50" s="30" t="str">
        <f t="shared" si="5"/>
        <v>SS</v>
      </c>
      <c r="AP50" s="45" t="str">
        <f t="shared" si="6"/>
        <v>ROIC</v>
      </c>
      <c r="AQ50" s="30" t="str">
        <f t="shared" si="7"/>
        <v>DR</v>
      </c>
      <c r="AR50" s="46" t="str">
        <f t="shared" si="8"/>
        <v>SOH</v>
      </c>
    </row>
    <row r="51" spans="1:44" x14ac:dyDescent="0.2">
      <c r="A51" s="10" t="s">
        <v>1832</v>
      </c>
      <c r="B51" s="10" t="s">
        <v>1833</v>
      </c>
      <c r="C51" s="12" t="s">
        <v>1834</v>
      </c>
      <c r="D51" s="10" t="e" vm="435">
        <v>#VALUE!</v>
      </c>
      <c r="E51" s="31" t="str">
        <f t="shared" si="20"/>
        <v>Link</v>
      </c>
      <c r="F51" s="12" t="s">
        <v>1835</v>
      </c>
      <c r="G51" s="28" cm="1">
        <f t="array" ref="G51">_FV(D51,"Market cap",TRUE)/1000000000</f>
        <v>5.5543500000000003E-2</v>
      </c>
      <c r="H51" s="11" cm="1">
        <f t="array" ref="H51">_FV(D51,"Price")</f>
        <v>1.52</v>
      </c>
      <c r="I51" s="11" t="s">
        <v>47</v>
      </c>
      <c r="J51" s="35" cm="1">
        <f t="array" ref="J51">_FV(D51,"Shares outstanding",TRUE)/1000000</f>
        <v>36.541780000000003</v>
      </c>
      <c r="K51" s="11">
        <v>30.48</v>
      </c>
      <c r="L51" s="89">
        <v>6.7100000000000007E-2</v>
      </c>
      <c r="M51" s="25" t="s">
        <v>13840</v>
      </c>
      <c r="N51" s="53" t="s">
        <v>15982</v>
      </c>
      <c r="O51" s="53" t="s">
        <v>15983</v>
      </c>
      <c r="P51" s="130">
        <v>1.41</v>
      </c>
      <c r="Q51" s="53" t="s">
        <v>15984</v>
      </c>
      <c r="R51" s="53" t="s">
        <v>15985</v>
      </c>
      <c r="S51" s="135" t="s">
        <v>14848</v>
      </c>
      <c r="T51" s="11" t="s">
        <v>14757</v>
      </c>
      <c r="U51" s="11">
        <v>0.84</v>
      </c>
      <c r="V51" s="65" cm="1">
        <f t="array" ref="V51">(H51-(_FV(D51,"52 week high",TRUE)))/(_FV(D51,"52 week high",TRUE))</f>
        <v>-0.67659574468085104</v>
      </c>
      <c r="W51" s="65" cm="1">
        <f t="array" ref="W51">(H51-(_FV(D51,"52 week low",TRUE)))/(_FV(D51,"52 week low",TRUE))</f>
        <v>0.40040538050488311</v>
      </c>
      <c r="Y51" s="30" t="str">
        <f t="shared" si="9"/>
        <v>Twitter</v>
      </c>
      <c r="Z51" s="30" t="str">
        <f t="shared" si="1"/>
        <v>Twitter</v>
      </c>
      <c r="AA51" s="29" t="str">
        <f>HYPERLINK(_xlfn.CONCAT("https://www.sec.gov/edgar/browse/?CIK=",(_xlfn.XLOOKUP(A51,CIK!$A$1:$A$99999,CIK!$B$1:$B$99999,,0))),"SEC")</f>
        <v>SEC</v>
      </c>
      <c r="AB51" s="30" t="str">
        <f t="shared" si="10"/>
        <v>BC</v>
      </c>
      <c r="AC51" s="29" t="str">
        <f t="shared" si="11"/>
        <v>News</v>
      </c>
      <c r="AD51" s="30" t="str">
        <f t="shared" si="12"/>
        <v>News</v>
      </c>
      <c r="AE51" s="29" t="str">
        <f t="shared" si="13"/>
        <v>News</v>
      </c>
      <c r="AF51" s="29" t="str">
        <f t="shared" si="14"/>
        <v>News</v>
      </c>
      <c r="AG51" s="29" t="str">
        <f t="shared" si="15"/>
        <v>News</v>
      </c>
      <c r="AH51" s="30" t="str">
        <f t="shared" si="2"/>
        <v>News</v>
      </c>
      <c r="AI51" s="30" t="str">
        <f t="shared" si="16"/>
        <v>OC</v>
      </c>
      <c r="AJ51" s="30" t="str">
        <f t="shared" si="17"/>
        <v>WW</v>
      </c>
      <c r="AK51" s="30" t="str">
        <f t="shared" si="18"/>
        <v>FIN</v>
      </c>
      <c r="AL51" s="30" t="str">
        <f t="shared" si="3"/>
        <v>OI</v>
      </c>
      <c r="AM51" s="30" t="str">
        <f t="shared" si="19"/>
        <v>IB</v>
      </c>
      <c r="AN51" s="30" t="str">
        <f t="shared" si="4"/>
        <v>SI</v>
      </c>
      <c r="AO51" s="30" t="str">
        <f t="shared" si="5"/>
        <v>SS</v>
      </c>
      <c r="AP51" s="45" t="str">
        <f t="shared" si="6"/>
        <v>ROIC</v>
      </c>
      <c r="AQ51" s="30" t="str">
        <f t="shared" si="7"/>
        <v>DR</v>
      </c>
      <c r="AR51" s="46" t="str">
        <f t="shared" si="8"/>
        <v>SOH</v>
      </c>
    </row>
    <row r="52" spans="1:44" x14ac:dyDescent="0.2">
      <c r="A52" s="10" t="s">
        <v>1861</v>
      </c>
      <c r="B52" s="10" t="s">
        <v>1862</v>
      </c>
      <c r="C52" s="12" t="s">
        <v>1726</v>
      </c>
      <c r="D52" s="10" t="e" vm="436">
        <v>#VALUE!</v>
      </c>
      <c r="E52" s="31" t="str">
        <f t="shared" si="20"/>
        <v>Link</v>
      </c>
      <c r="F52" s="10" t="s">
        <v>1863</v>
      </c>
      <c r="G52" s="28" cm="1">
        <f t="array" ref="G52">_FV(D52,"Market cap",TRUE)/1000000000</f>
        <v>5.6023757E-2</v>
      </c>
      <c r="H52" s="11" cm="1">
        <f t="array" ref="H52">_FV(D52,"Price")</f>
        <v>2.0299999999999998</v>
      </c>
      <c r="I52" s="11" t="s">
        <v>47</v>
      </c>
      <c r="J52" s="35" cm="1">
        <f t="array" ref="J52">_FV(D52,"Shares outstanding",TRUE)/1000000</f>
        <v>27.597909999999999</v>
      </c>
      <c r="K52" s="11">
        <v>15.35</v>
      </c>
      <c r="L52" s="89">
        <v>7.4000000000000003E-3</v>
      </c>
      <c r="M52" s="25" t="s">
        <v>13931</v>
      </c>
      <c r="N52" s="53" t="s">
        <v>15989</v>
      </c>
      <c r="O52" s="53" t="s">
        <v>15990</v>
      </c>
      <c r="P52" s="130" t="s">
        <v>15991</v>
      </c>
      <c r="Q52" s="53" t="s">
        <v>15992</v>
      </c>
      <c r="R52" s="53" t="s">
        <v>15993</v>
      </c>
      <c r="S52" s="135" t="s">
        <v>15994</v>
      </c>
      <c r="T52" s="11" t="s">
        <v>14749</v>
      </c>
      <c r="U52" s="11">
        <v>4.2</v>
      </c>
      <c r="V52" s="65" cm="1">
        <f t="array" ref="V52">(H52-(_FV(D52,"52 week high",TRUE)))/(_FV(D52,"52 week high",TRUE))</f>
        <v>-0.67616373671952268</v>
      </c>
      <c r="W52" s="65" cm="1">
        <f t="array" ref="W52">(H52-(_FV(D52,"52 week low",TRUE)))/(_FV(D52,"52 week low",TRUE))</f>
        <v>0.89719626168224265</v>
      </c>
      <c r="Y52" s="30" t="str">
        <f t="shared" si="9"/>
        <v>Twitter</v>
      </c>
      <c r="Z52" s="30" t="str">
        <f t="shared" si="1"/>
        <v>Twitter</v>
      </c>
      <c r="AA52" s="29" t="str">
        <f>HYPERLINK(_xlfn.CONCAT("https://www.sec.gov/edgar/browse/?CIK=",(_xlfn.XLOOKUP(A52,CIK!$A$1:$A$99999,CIK!$B$1:$B$99999,,0))),"SEC")</f>
        <v>SEC</v>
      </c>
      <c r="AB52" s="30" t="str">
        <f t="shared" si="10"/>
        <v>BC</v>
      </c>
      <c r="AC52" s="29" t="str">
        <f t="shared" si="11"/>
        <v>News</v>
      </c>
      <c r="AD52" s="30" t="str">
        <f t="shared" si="12"/>
        <v>News</v>
      </c>
      <c r="AE52" s="29" t="str">
        <f t="shared" si="13"/>
        <v>News</v>
      </c>
      <c r="AF52" s="29" t="str">
        <f t="shared" si="14"/>
        <v>News</v>
      </c>
      <c r="AG52" s="29" t="str">
        <f t="shared" si="15"/>
        <v>News</v>
      </c>
      <c r="AH52" s="30" t="str">
        <f t="shared" si="2"/>
        <v>News</v>
      </c>
      <c r="AI52" s="30" t="str">
        <f t="shared" si="16"/>
        <v>OC</v>
      </c>
      <c r="AJ52" s="30" t="str">
        <f t="shared" si="17"/>
        <v>WW</v>
      </c>
      <c r="AK52" s="30" t="str">
        <f t="shared" si="18"/>
        <v>FIN</v>
      </c>
      <c r="AL52" s="30" t="str">
        <f t="shared" si="3"/>
        <v>OI</v>
      </c>
      <c r="AM52" s="30" t="str">
        <f t="shared" si="19"/>
        <v>IB</v>
      </c>
      <c r="AN52" s="30" t="str">
        <f t="shared" si="4"/>
        <v>SI</v>
      </c>
      <c r="AO52" s="30" t="str">
        <f t="shared" si="5"/>
        <v>SS</v>
      </c>
      <c r="AP52" s="45" t="str">
        <f t="shared" si="6"/>
        <v>ROIC</v>
      </c>
      <c r="AQ52" s="30" t="str">
        <f t="shared" si="7"/>
        <v>DR</v>
      </c>
      <c r="AR52" s="46" t="str">
        <f t="shared" si="8"/>
        <v>SOH</v>
      </c>
    </row>
    <row r="53" spans="1:44" x14ac:dyDescent="0.2">
      <c r="A53" s="10" t="s">
        <v>1843</v>
      </c>
      <c r="B53" s="10" t="s">
        <v>1844</v>
      </c>
      <c r="C53" s="12" t="s">
        <v>1845</v>
      </c>
      <c r="D53" s="10" t="e" vm="437">
        <v>#VALUE!</v>
      </c>
      <c r="E53" s="31" t="str">
        <f t="shared" si="20"/>
        <v>Link</v>
      </c>
      <c r="F53" s="10" t="s">
        <v>1846</v>
      </c>
      <c r="G53" s="28" cm="1">
        <f t="array" ref="G53">_FV(D53,"Market cap",TRUE)/1000000000</f>
        <v>5.6304090000000001E-2</v>
      </c>
      <c r="H53" s="11" cm="1">
        <f t="array" ref="H53">_FV(D53,"Price")</f>
        <v>0.58389999999999997</v>
      </c>
      <c r="I53" s="11" t="s">
        <v>47</v>
      </c>
      <c r="J53" s="35" cm="1">
        <f t="array" ref="J53">_FV(D53,"Shares outstanding",TRUE)/1000000</f>
        <v>96.427620000000005</v>
      </c>
      <c r="K53" s="11">
        <v>62.41</v>
      </c>
      <c r="L53" s="89">
        <v>2.7099999999999999E-2</v>
      </c>
      <c r="M53" s="25" t="s">
        <v>14350</v>
      </c>
      <c r="N53" s="53" t="s">
        <v>15995</v>
      </c>
      <c r="O53" s="53" t="s">
        <v>15996</v>
      </c>
      <c r="P53" s="130">
        <v>9.6199999999999992</v>
      </c>
      <c r="Q53" s="53" t="s">
        <v>15756</v>
      </c>
      <c r="R53" s="53" t="s">
        <v>15997</v>
      </c>
      <c r="S53" s="135" t="s">
        <v>14848</v>
      </c>
      <c r="T53" s="11" t="s">
        <v>14735</v>
      </c>
      <c r="U53" s="11">
        <v>6.31</v>
      </c>
      <c r="V53" s="65" cm="1">
        <f t="array" ref="V53">(H53-(_FV(D53,"52 week high",TRUE)))/(_FV(D53,"52 week high",TRUE))</f>
        <v>-0.63956790123456797</v>
      </c>
      <c r="W53" s="65" cm="1">
        <f t="array" ref="W53">(H53-(_FV(D53,"52 week low",TRUE)))/(_FV(D53,"52 week low",TRUE))</f>
        <v>0.19163265306122446</v>
      </c>
      <c r="Y53" s="30" t="str">
        <f t="shared" si="9"/>
        <v>Twitter</v>
      </c>
      <c r="Z53" s="30" t="str">
        <f t="shared" si="1"/>
        <v>Twitter</v>
      </c>
      <c r="AA53" s="29" t="str">
        <f>HYPERLINK(_xlfn.CONCAT("https://www.sec.gov/edgar/browse/?CIK=",(_xlfn.XLOOKUP(A53,CIK!$A$1:$A$99999,CIK!$B$1:$B$99999,,0))),"SEC")</f>
        <v>SEC</v>
      </c>
      <c r="AB53" s="30" t="str">
        <f t="shared" si="10"/>
        <v>BC</v>
      </c>
      <c r="AC53" s="29" t="str">
        <f t="shared" si="11"/>
        <v>News</v>
      </c>
      <c r="AD53" s="30" t="str">
        <f t="shared" si="12"/>
        <v>News</v>
      </c>
      <c r="AE53" s="29" t="str">
        <f t="shared" si="13"/>
        <v>News</v>
      </c>
      <c r="AF53" s="29" t="str">
        <f t="shared" si="14"/>
        <v>News</v>
      </c>
      <c r="AG53" s="29" t="str">
        <f t="shared" si="15"/>
        <v>News</v>
      </c>
      <c r="AH53" s="30" t="str">
        <f t="shared" si="2"/>
        <v>News</v>
      </c>
      <c r="AI53" s="30" t="str">
        <f t="shared" si="16"/>
        <v>OC</v>
      </c>
      <c r="AJ53" s="30" t="str">
        <f t="shared" si="17"/>
        <v>WW</v>
      </c>
      <c r="AK53" s="30" t="str">
        <f t="shared" si="18"/>
        <v>FIN</v>
      </c>
      <c r="AL53" s="30" t="str">
        <f t="shared" si="3"/>
        <v>OI</v>
      </c>
      <c r="AM53" s="30" t="str">
        <f t="shared" si="19"/>
        <v>IB</v>
      </c>
      <c r="AN53" s="30" t="str">
        <f t="shared" si="4"/>
        <v>SI</v>
      </c>
      <c r="AO53" s="30" t="str">
        <f t="shared" si="5"/>
        <v>SS</v>
      </c>
      <c r="AP53" s="45" t="str">
        <f t="shared" si="6"/>
        <v>ROIC</v>
      </c>
      <c r="AQ53" s="30" t="str">
        <f t="shared" si="7"/>
        <v>DR</v>
      </c>
      <c r="AR53" s="46" t="str">
        <f t="shared" si="8"/>
        <v>SOH</v>
      </c>
    </row>
    <row r="54" spans="1:44" x14ac:dyDescent="0.2">
      <c r="A54" s="10" t="s">
        <v>1847</v>
      </c>
      <c r="B54" s="10" t="s">
        <v>1848</v>
      </c>
      <c r="C54" s="12" t="s">
        <v>1849</v>
      </c>
      <c r="D54" s="10" t="e" vm="438">
        <v>#VALUE!</v>
      </c>
      <c r="E54" s="31" t="str">
        <f t="shared" si="20"/>
        <v>Link</v>
      </c>
      <c r="F54" s="10" t="s">
        <v>1850</v>
      </c>
      <c r="G54" s="28" cm="1">
        <f t="array" ref="G54">_FV(D54,"Market cap",TRUE)/1000000000</f>
        <v>4.406206E-2</v>
      </c>
      <c r="H54" s="11" cm="1">
        <f t="array" ref="H54">_FV(D54,"Price")</f>
        <v>4.1100000000000003</v>
      </c>
      <c r="I54" s="11" t="s">
        <v>47</v>
      </c>
      <c r="J54" s="35" cm="1">
        <f t="array" ref="J54">_FV(D54,"Shares outstanding",TRUE)/1000000</f>
        <v>1468.7349999999999</v>
      </c>
      <c r="K54" s="11">
        <v>5.09</v>
      </c>
      <c r="L54" s="11" t="s">
        <v>59</v>
      </c>
      <c r="M54" s="25" t="s">
        <v>14034</v>
      </c>
      <c r="N54" s="53" t="s">
        <v>14869</v>
      </c>
      <c r="O54" s="53" t="s">
        <v>15998</v>
      </c>
      <c r="P54" s="130" t="s">
        <v>14848</v>
      </c>
      <c r="Q54" s="53" t="s">
        <v>15999</v>
      </c>
      <c r="R54" s="53" t="s">
        <v>16000</v>
      </c>
      <c r="S54" s="135" t="s">
        <v>16001</v>
      </c>
      <c r="T54" s="11" t="s">
        <v>14746</v>
      </c>
      <c r="U54" s="11">
        <v>12.46</v>
      </c>
      <c r="V54" s="65" cm="1">
        <f t="array" ref="V54">(H54-(_FV(D54,"52 week high",TRUE)))/(_FV(D54,"52 week high",TRUE))</f>
        <v>-0.68360277136258651</v>
      </c>
      <c r="W54" s="65" cm="1">
        <f t="array" ref="W54">(H54-(_FV(D54,"52 week low",TRUE)))/(_FV(D54,"52 week low",TRUE))</f>
        <v>0.17094017094017111</v>
      </c>
      <c r="Y54" s="30" t="str">
        <f t="shared" si="9"/>
        <v>Twitter</v>
      </c>
      <c r="Z54" s="30" t="str">
        <f t="shared" si="1"/>
        <v>Twitter</v>
      </c>
      <c r="AA54" s="29" t="str">
        <f>HYPERLINK(_xlfn.CONCAT("https://www.sec.gov/edgar/browse/?CIK=",(_xlfn.XLOOKUP(A54,CIK!$A$1:$A$99999,CIK!$B$1:$B$99999,,0))),"SEC")</f>
        <v>SEC</v>
      </c>
      <c r="AB54" s="30" t="str">
        <f t="shared" si="10"/>
        <v>BC</v>
      </c>
      <c r="AC54" s="29" t="str">
        <f t="shared" si="11"/>
        <v>News</v>
      </c>
      <c r="AD54" s="30" t="str">
        <f t="shared" si="12"/>
        <v>News</v>
      </c>
      <c r="AE54" s="29" t="str">
        <f t="shared" si="13"/>
        <v>News</v>
      </c>
      <c r="AF54" s="29" t="str">
        <f t="shared" si="14"/>
        <v>News</v>
      </c>
      <c r="AG54" s="29" t="str">
        <f t="shared" si="15"/>
        <v>News</v>
      </c>
      <c r="AH54" s="30" t="str">
        <f t="shared" si="2"/>
        <v>News</v>
      </c>
      <c r="AI54" s="30" t="str">
        <f t="shared" si="16"/>
        <v>OC</v>
      </c>
      <c r="AJ54" s="30" t="str">
        <f t="shared" si="17"/>
        <v>WW</v>
      </c>
      <c r="AK54" s="30" t="str">
        <f t="shared" si="18"/>
        <v>FIN</v>
      </c>
      <c r="AL54" s="30" t="str">
        <f t="shared" si="3"/>
        <v>OI</v>
      </c>
      <c r="AM54" s="30" t="str">
        <f t="shared" si="19"/>
        <v>IB</v>
      </c>
      <c r="AN54" s="30" t="str">
        <f t="shared" si="4"/>
        <v>SI</v>
      </c>
      <c r="AO54" s="30" t="str">
        <f t="shared" si="5"/>
        <v>SS</v>
      </c>
      <c r="AP54" s="45" t="str">
        <f t="shared" si="6"/>
        <v>ROIC</v>
      </c>
      <c r="AQ54" s="30" t="str">
        <f t="shared" si="7"/>
        <v>DR</v>
      </c>
      <c r="AR54" s="46" t="str">
        <f t="shared" si="8"/>
        <v>SOH</v>
      </c>
    </row>
    <row r="55" spans="1:44" x14ac:dyDescent="0.2">
      <c r="A55" s="10" t="s">
        <v>1962</v>
      </c>
      <c r="B55" s="10" t="s">
        <v>1963</v>
      </c>
      <c r="C55" s="12" t="s">
        <v>1964</v>
      </c>
      <c r="D55" s="10" t="e" vm="439">
        <v>#VALUE!</v>
      </c>
      <c r="E55" s="31" t="str">
        <f t="shared" si="20"/>
        <v>Link</v>
      </c>
      <c r="F55" s="10" t="s">
        <v>1965</v>
      </c>
      <c r="G55" s="28" cm="1">
        <f t="array" ref="G55">_FV(D55,"Market cap",TRUE)/1000000000</f>
        <v>4.6374899999999997E-2</v>
      </c>
      <c r="H55" s="11" cm="1">
        <f t="array" ref="H55">_FV(D55,"Price")</f>
        <v>1.43</v>
      </c>
      <c r="I55" s="11" t="s">
        <v>47</v>
      </c>
      <c r="J55" s="35" cm="1">
        <f t="array" ref="J55">_FV(D55,"Shares outstanding",TRUE)/1000000</f>
        <v>32.43</v>
      </c>
      <c r="K55" s="11">
        <v>11.72</v>
      </c>
      <c r="L55" s="89">
        <v>5.5999999999999999E-3</v>
      </c>
      <c r="M55" s="25" t="s">
        <v>13851</v>
      </c>
      <c r="N55" s="53" t="s">
        <v>14869</v>
      </c>
      <c r="O55" s="53" t="s">
        <v>16002</v>
      </c>
      <c r="P55" s="130" t="s">
        <v>14848</v>
      </c>
      <c r="Q55" s="53" t="s">
        <v>16003</v>
      </c>
      <c r="R55" s="53" t="s">
        <v>16004</v>
      </c>
      <c r="S55" s="135" t="s">
        <v>16005</v>
      </c>
      <c r="T55" s="11" t="s">
        <v>14762</v>
      </c>
      <c r="U55" s="11">
        <v>0.59</v>
      </c>
      <c r="V55" s="65" cm="1">
        <f t="array" ref="V55">(H55-(_FV(D55,"52 week high",TRUE)))/(_FV(D55,"52 week high",TRUE))</f>
        <v>-0.23936170212765956</v>
      </c>
      <c r="W55" s="65" cm="1">
        <f t="array" ref="W55">(H55-(_FV(D55,"52 week low",TRUE)))/(_FV(D55,"52 week low",TRUE))</f>
        <v>3.3333333333333326</v>
      </c>
      <c r="Y55" s="30" t="str">
        <f t="shared" si="9"/>
        <v>Twitter</v>
      </c>
      <c r="Z55" s="30" t="str">
        <f t="shared" si="1"/>
        <v>Twitter</v>
      </c>
      <c r="AA55" s="29" t="str">
        <f>HYPERLINK(_xlfn.CONCAT("https://www.sec.gov/edgar/browse/?CIK=",(_xlfn.XLOOKUP(A55,CIK!$A$1:$A$99999,CIK!$B$1:$B$99999,,0))),"SEC")</f>
        <v>SEC</v>
      </c>
      <c r="AB55" s="30" t="str">
        <f t="shared" si="10"/>
        <v>BC</v>
      </c>
      <c r="AC55" s="29" t="str">
        <f t="shared" si="11"/>
        <v>News</v>
      </c>
      <c r="AD55" s="30" t="str">
        <f t="shared" si="12"/>
        <v>News</v>
      </c>
      <c r="AE55" s="29" t="str">
        <f t="shared" si="13"/>
        <v>News</v>
      </c>
      <c r="AF55" s="29" t="str">
        <f t="shared" si="14"/>
        <v>News</v>
      </c>
      <c r="AG55" s="29" t="str">
        <f t="shared" si="15"/>
        <v>News</v>
      </c>
      <c r="AH55" s="30" t="str">
        <f t="shared" si="2"/>
        <v>News</v>
      </c>
      <c r="AI55" s="30" t="str">
        <f t="shared" si="16"/>
        <v>OC</v>
      </c>
      <c r="AJ55" s="30" t="str">
        <f t="shared" si="17"/>
        <v>WW</v>
      </c>
      <c r="AK55" s="30" t="str">
        <f t="shared" si="18"/>
        <v>FIN</v>
      </c>
      <c r="AL55" s="30" t="str">
        <f t="shared" si="3"/>
        <v>OI</v>
      </c>
      <c r="AM55" s="30" t="str">
        <f t="shared" si="19"/>
        <v>IB</v>
      </c>
      <c r="AN55" s="30" t="str">
        <f t="shared" si="4"/>
        <v>SI</v>
      </c>
      <c r="AO55" s="30" t="str">
        <f t="shared" si="5"/>
        <v>SS</v>
      </c>
      <c r="AP55" s="45" t="str">
        <f t="shared" si="6"/>
        <v>ROIC</v>
      </c>
      <c r="AQ55" s="30" t="str">
        <f t="shared" si="7"/>
        <v>DR</v>
      </c>
      <c r="AR55" s="46" t="str">
        <f t="shared" si="8"/>
        <v>SOH</v>
      </c>
    </row>
    <row r="56" spans="1:44" x14ac:dyDescent="0.2">
      <c r="A56" s="10" t="s">
        <v>1879</v>
      </c>
      <c r="B56" s="10" t="s">
        <v>1880</v>
      </c>
      <c r="C56" s="12" t="s">
        <v>1881</v>
      </c>
      <c r="D56" s="10" t="e" vm="440">
        <v>#VALUE!</v>
      </c>
      <c r="E56" s="31" t="str">
        <f t="shared" si="20"/>
        <v>Link</v>
      </c>
      <c r="F56" s="12" t="s">
        <v>1882</v>
      </c>
      <c r="G56" s="28" cm="1">
        <f t="array" ref="G56">_FV(D56,"Market cap",TRUE)/1000000000</f>
        <v>4.8226949999999998E-2</v>
      </c>
      <c r="H56" s="11" cm="1">
        <f t="array" ref="H56">_FV(D56,"Price")</f>
        <v>0.94469999999999998</v>
      </c>
      <c r="I56" s="11" t="s">
        <v>47</v>
      </c>
      <c r="J56" s="35" cm="1">
        <f t="array" ref="J56">_FV(D56,"Shares outstanding",TRUE)/1000000</f>
        <v>38.50421</v>
      </c>
      <c r="K56" s="11">
        <v>34.86</v>
      </c>
      <c r="L56" s="89">
        <v>8.6999999999999994E-3</v>
      </c>
      <c r="M56" s="25" t="e">
        <v>#N/A</v>
      </c>
      <c r="N56" s="53" t="e">
        <v>#N/A</v>
      </c>
      <c r="O56" s="53" t="e">
        <v>#N/A</v>
      </c>
      <c r="P56" s="130" t="e">
        <v>#N/A</v>
      </c>
      <c r="Q56" s="53" t="e">
        <v>#N/A</v>
      </c>
      <c r="R56" s="53" t="e">
        <v>#N/A</v>
      </c>
      <c r="S56" s="135" t="e">
        <v>#N/A</v>
      </c>
      <c r="T56" s="11" t="s">
        <v>14741</v>
      </c>
      <c r="U56" s="11">
        <v>3.41</v>
      </c>
      <c r="V56" s="65" cm="1">
        <f t="array" ref="V56">(H56-(_FV(D56,"52 week high",TRUE)))/(_FV(D56,"52 week high",TRUE))</f>
        <v>-0.14891891891891901</v>
      </c>
      <c r="W56" s="65" cm="1">
        <f t="array" ref="W56">(H56-(_FV(D56,"52 week low",TRUE)))/(_FV(D56,"52 week low",TRUE))</f>
        <v>0.52839346384080244</v>
      </c>
      <c r="Y56" s="30" t="str">
        <f t="shared" si="9"/>
        <v>Twitter</v>
      </c>
      <c r="Z56" s="30" t="str">
        <f t="shared" si="1"/>
        <v>Twitter</v>
      </c>
      <c r="AA56" s="29" t="str">
        <f>HYPERLINK(_xlfn.CONCAT("https://www.sec.gov/edgar/browse/?CIK=",(_xlfn.XLOOKUP(A56,CIK!$A$1:$A$99999,CIK!$B$1:$B$99999,,0))),"SEC")</f>
        <v>SEC</v>
      </c>
      <c r="AB56" s="30" t="str">
        <f t="shared" si="10"/>
        <v>BC</v>
      </c>
      <c r="AC56" s="29" t="str">
        <f t="shared" si="11"/>
        <v>News</v>
      </c>
      <c r="AD56" s="30" t="str">
        <f t="shared" si="12"/>
        <v>News</v>
      </c>
      <c r="AE56" s="29" t="str">
        <f t="shared" si="13"/>
        <v>News</v>
      </c>
      <c r="AF56" s="29" t="str">
        <f t="shared" si="14"/>
        <v>News</v>
      </c>
      <c r="AG56" s="29" t="str">
        <f t="shared" si="15"/>
        <v>News</v>
      </c>
      <c r="AH56" s="30" t="str">
        <f t="shared" si="2"/>
        <v>News</v>
      </c>
      <c r="AI56" s="30" t="str">
        <f t="shared" si="16"/>
        <v>OC</v>
      </c>
      <c r="AJ56" s="30" t="str">
        <f t="shared" si="17"/>
        <v>WW</v>
      </c>
      <c r="AK56" s="30" t="str">
        <f t="shared" si="18"/>
        <v>FIN</v>
      </c>
      <c r="AL56" s="30" t="str">
        <f t="shared" si="3"/>
        <v>OI</v>
      </c>
      <c r="AM56" s="30" t="str">
        <f t="shared" si="19"/>
        <v>IB</v>
      </c>
      <c r="AN56" s="30" t="str">
        <f t="shared" si="4"/>
        <v>SI</v>
      </c>
      <c r="AO56" s="30" t="str">
        <f t="shared" si="5"/>
        <v>SS</v>
      </c>
      <c r="AP56" s="45" t="str">
        <f t="shared" si="6"/>
        <v>ROIC</v>
      </c>
      <c r="AQ56" s="30" t="str">
        <f t="shared" si="7"/>
        <v>DR</v>
      </c>
      <c r="AR56" s="46" t="str">
        <f t="shared" si="8"/>
        <v>SOH</v>
      </c>
    </row>
    <row r="57" spans="1:44" x14ac:dyDescent="0.2">
      <c r="A57" s="10" t="s">
        <v>1871</v>
      </c>
      <c r="B57" s="10" t="s">
        <v>1872</v>
      </c>
      <c r="C57" s="12" t="s">
        <v>1873</v>
      </c>
      <c r="D57" s="10" t="e" vm="441">
        <v>#VALUE!</v>
      </c>
      <c r="E57" s="31" t="str">
        <f t="shared" si="20"/>
        <v>Link</v>
      </c>
      <c r="F57" s="12" t="s">
        <v>1874</v>
      </c>
      <c r="G57" s="28" cm="1">
        <f t="array" ref="G57">_FV(D57,"Market cap",TRUE)/1000000000</f>
        <v>4.5394469999999999E-2</v>
      </c>
      <c r="H57" s="11" cm="1">
        <f t="array" ref="H57">_FV(D57,"Price")</f>
        <v>3.82</v>
      </c>
      <c r="I57" s="11" t="s">
        <v>47</v>
      </c>
      <c r="J57" s="35" cm="1">
        <f t="array" ref="J57">_FV(D57,"Shares outstanding",TRUE)/1000000</f>
        <v>11.883369999999999</v>
      </c>
      <c r="K57" s="11">
        <v>9.18</v>
      </c>
      <c r="L57" s="89">
        <v>6.4999999999999997E-3</v>
      </c>
      <c r="M57" s="25" t="s">
        <v>13850</v>
      </c>
      <c r="N57" s="53" t="s">
        <v>16006</v>
      </c>
      <c r="O57" s="53" t="s">
        <v>16007</v>
      </c>
      <c r="P57" s="130">
        <v>17.57</v>
      </c>
      <c r="Q57" s="53" t="s">
        <v>16008</v>
      </c>
      <c r="R57" s="53" t="s">
        <v>16009</v>
      </c>
      <c r="S57" s="135" t="s">
        <v>14848</v>
      </c>
      <c r="T57" s="11" t="s">
        <v>2059</v>
      </c>
      <c r="U57" s="11">
        <v>5.62</v>
      </c>
      <c r="V57" s="65" cm="1">
        <f t="array" ref="V57">(H57-(_FV(D57,"52 week high",TRUE)))/(_FV(D57,"52 week high",TRUE))</f>
        <v>-0.42985074626865677</v>
      </c>
      <c r="W57" s="65" cm="1">
        <f t="array" ref="W57">(H57-(_FV(D57,"52 week low",TRUE)))/(_FV(D57,"52 week low",TRUE))</f>
        <v>0.63948497854077246</v>
      </c>
      <c r="Y57" s="30" t="str">
        <f t="shared" si="9"/>
        <v>Twitter</v>
      </c>
      <c r="Z57" s="30" t="str">
        <f t="shared" si="1"/>
        <v>Twitter</v>
      </c>
      <c r="AA57" s="29" t="str">
        <f>HYPERLINK(_xlfn.CONCAT("https://www.sec.gov/edgar/browse/?CIK=",(_xlfn.XLOOKUP(A57,CIK!$A$1:$A$99999,CIK!$B$1:$B$99999,,0))),"SEC")</f>
        <v>SEC</v>
      </c>
      <c r="AB57" s="30" t="str">
        <f t="shared" si="10"/>
        <v>BC</v>
      </c>
      <c r="AC57" s="29" t="str">
        <f t="shared" si="11"/>
        <v>News</v>
      </c>
      <c r="AD57" s="30" t="str">
        <f t="shared" si="12"/>
        <v>News</v>
      </c>
      <c r="AE57" s="29" t="str">
        <f t="shared" si="13"/>
        <v>News</v>
      </c>
      <c r="AF57" s="29" t="str">
        <f t="shared" si="14"/>
        <v>News</v>
      </c>
      <c r="AG57" s="29" t="str">
        <f t="shared" si="15"/>
        <v>News</v>
      </c>
      <c r="AH57" s="30" t="str">
        <f t="shared" si="2"/>
        <v>News</v>
      </c>
      <c r="AI57" s="30" t="str">
        <f t="shared" si="16"/>
        <v>OC</v>
      </c>
      <c r="AJ57" s="30" t="str">
        <f t="shared" si="17"/>
        <v>WW</v>
      </c>
      <c r="AK57" s="30" t="str">
        <f t="shared" si="18"/>
        <v>FIN</v>
      </c>
      <c r="AL57" s="30" t="str">
        <f t="shared" si="3"/>
        <v>OI</v>
      </c>
      <c r="AM57" s="30" t="str">
        <f t="shared" si="19"/>
        <v>IB</v>
      </c>
      <c r="AN57" s="30" t="str">
        <f t="shared" si="4"/>
        <v>SI</v>
      </c>
      <c r="AO57" s="30" t="str">
        <f t="shared" si="5"/>
        <v>SS</v>
      </c>
      <c r="AP57" s="45" t="str">
        <f t="shared" si="6"/>
        <v>ROIC</v>
      </c>
      <c r="AQ57" s="30" t="str">
        <f t="shared" si="7"/>
        <v>DR</v>
      </c>
      <c r="AR57" s="46" t="str">
        <f t="shared" si="8"/>
        <v>SOH</v>
      </c>
    </row>
    <row r="58" spans="1:44" x14ac:dyDescent="0.2">
      <c r="A58" s="10" t="s">
        <v>1915</v>
      </c>
      <c r="B58" s="10" t="s">
        <v>1916</v>
      </c>
      <c r="C58" s="12" t="s">
        <v>1809</v>
      </c>
      <c r="D58" s="10" t="e" vm="442">
        <v>#VALUE!</v>
      </c>
      <c r="E58" s="31" t="str">
        <f t="shared" si="20"/>
        <v>Link</v>
      </c>
      <c r="F58" s="12" t="s">
        <v>1917</v>
      </c>
      <c r="G58" s="28" cm="1">
        <f t="array" ref="G58">_FV(D58,"Market cap",TRUE)/1000000000</f>
        <v>3.1809329999999997E-2</v>
      </c>
      <c r="H58" s="11" cm="1">
        <f t="array" ref="H58">_FV(D58,"Price")</f>
        <v>0.43</v>
      </c>
      <c r="I58" s="11" t="s">
        <v>47</v>
      </c>
      <c r="J58" s="35" cm="1">
        <f t="array" ref="J58">_FV(D58,"Shares outstanding",TRUE)/1000000</f>
        <v>73.975200000000001</v>
      </c>
      <c r="K58" s="11">
        <v>42.16</v>
      </c>
      <c r="L58" s="89">
        <v>2.8999999999999998E-3</v>
      </c>
      <c r="M58" s="25" t="s">
        <v>13841</v>
      </c>
      <c r="N58" s="53" t="s">
        <v>16010</v>
      </c>
      <c r="O58" s="53" t="s">
        <v>16011</v>
      </c>
      <c r="P58" s="130">
        <v>26.26</v>
      </c>
      <c r="Q58" s="53" t="s">
        <v>16012</v>
      </c>
      <c r="R58" s="53" t="s">
        <v>16013</v>
      </c>
      <c r="S58" s="135" t="s">
        <v>14848</v>
      </c>
      <c r="T58" s="11" t="s">
        <v>14758</v>
      </c>
      <c r="U58" s="11">
        <v>11.12</v>
      </c>
      <c r="V58" s="65" cm="1">
        <f t="array" ref="V58">(H58-(_FV(D58,"52 week high",TRUE)))/(_FV(D58,"52 week high",TRUE))</f>
        <v>-0.64166666666666672</v>
      </c>
      <c r="W58" s="65" cm="1">
        <f t="array" ref="W58">(H58-(_FV(D58,"52 week low",TRUE)))/(_FV(D58,"52 week low",TRUE))</f>
        <v>0.8671298306556664</v>
      </c>
      <c r="Y58" s="30" t="str">
        <f t="shared" si="9"/>
        <v>Twitter</v>
      </c>
      <c r="Z58" s="30" t="str">
        <f t="shared" si="1"/>
        <v>Twitter</v>
      </c>
      <c r="AA58" s="29" t="str">
        <f>HYPERLINK(_xlfn.CONCAT("https://www.sec.gov/edgar/browse/?CIK=",(_xlfn.XLOOKUP(A58,CIK!$A$1:$A$99999,CIK!$B$1:$B$99999,,0))),"SEC")</f>
        <v>SEC</v>
      </c>
      <c r="AB58" s="30" t="str">
        <f t="shared" si="10"/>
        <v>BC</v>
      </c>
      <c r="AC58" s="29" t="str">
        <f t="shared" si="11"/>
        <v>News</v>
      </c>
      <c r="AD58" s="30" t="str">
        <f t="shared" si="12"/>
        <v>News</v>
      </c>
      <c r="AE58" s="29" t="str">
        <f t="shared" si="13"/>
        <v>News</v>
      </c>
      <c r="AF58" s="29" t="str">
        <f t="shared" si="14"/>
        <v>News</v>
      </c>
      <c r="AG58" s="29" t="str">
        <f t="shared" si="15"/>
        <v>News</v>
      </c>
      <c r="AH58" s="30" t="str">
        <f t="shared" si="2"/>
        <v>News</v>
      </c>
      <c r="AI58" s="30" t="str">
        <f t="shared" si="16"/>
        <v>OC</v>
      </c>
      <c r="AJ58" s="30" t="str">
        <f t="shared" si="17"/>
        <v>WW</v>
      </c>
      <c r="AK58" s="30" t="str">
        <f t="shared" si="18"/>
        <v>FIN</v>
      </c>
      <c r="AL58" s="30" t="str">
        <f t="shared" si="3"/>
        <v>OI</v>
      </c>
      <c r="AM58" s="30" t="str">
        <f t="shared" si="19"/>
        <v>IB</v>
      </c>
      <c r="AN58" s="30" t="str">
        <f t="shared" si="4"/>
        <v>SI</v>
      </c>
      <c r="AO58" s="30" t="str">
        <f t="shared" si="5"/>
        <v>SS</v>
      </c>
      <c r="AP58" s="45" t="str">
        <f t="shared" si="6"/>
        <v>ROIC</v>
      </c>
      <c r="AQ58" s="30" t="str">
        <f t="shared" si="7"/>
        <v>DR</v>
      </c>
      <c r="AR58" s="46" t="str">
        <f t="shared" si="8"/>
        <v>SOH</v>
      </c>
    </row>
    <row r="59" spans="1:44" x14ac:dyDescent="0.2">
      <c r="A59" s="10" t="s">
        <v>1919</v>
      </c>
      <c r="B59" s="10" t="s">
        <v>1920</v>
      </c>
      <c r="C59" s="12" t="s">
        <v>1921</v>
      </c>
      <c r="D59" s="10" t="e" vm="443">
        <v>#VALUE!</v>
      </c>
      <c r="E59" s="31" t="str">
        <f t="shared" si="20"/>
        <v>Link</v>
      </c>
      <c r="F59" s="10" t="s">
        <v>1922</v>
      </c>
      <c r="G59" s="28" cm="1">
        <f t="array" ref="G59">_FV(D59,"Market cap",TRUE)/1000000000</f>
        <v>3.1063549999999999E-2</v>
      </c>
      <c r="H59" s="11" cm="1">
        <f t="array" ref="H59">_FV(D59,"Price")</f>
        <v>0.71419999999999995</v>
      </c>
      <c r="I59" s="11" t="s">
        <v>47</v>
      </c>
      <c r="J59" s="35" cm="1">
        <f t="array" ref="J59">_FV(D59,"Shares outstanding",TRUE)/1000000</f>
        <v>43.49418</v>
      </c>
      <c r="K59" s="11">
        <v>27.81</v>
      </c>
      <c r="L59" s="89">
        <v>7.1999999999999998E-3</v>
      </c>
      <c r="M59" s="25" t="s">
        <v>14149</v>
      </c>
      <c r="N59" s="53" t="s">
        <v>16014</v>
      </c>
      <c r="O59" s="53" t="s">
        <v>16015</v>
      </c>
      <c r="P59" s="130">
        <v>3.01</v>
      </c>
      <c r="Q59" s="53" t="s">
        <v>16016</v>
      </c>
      <c r="R59" s="53" t="s">
        <v>16017</v>
      </c>
      <c r="S59" s="135" t="s">
        <v>14848</v>
      </c>
      <c r="T59" s="11" t="s">
        <v>59</v>
      </c>
      <c r="U59" s="11">
        <v>2.54</v>
      </c>
      <c r="V59" s="65" cm="1">
        <f t="array" ref="V59">(H59-(_FV(D59,"52 week high",TRUE)))/(_FV(D59,"52 week high",TRUE))</f>
        <v>-0.52067114093959732</v>
      </c>
      <c r="W59" s="65" cm="1">
        <f t="array" ref="W59">(H59-(_FV(D59,"52 week low",TRUE)))/(_FV(D59,"52 week low",TRUE))</f>
        <v>1.0405714285714285</v>
      </c>
      <c r="Y59" s="30" t="str">
        <f t="shared" si="9"/>
        <v>Twitter</v>
      </c>
      <c r="Z59" s="30" t="str">
        <f t="shared" si="1"/>
        <v>Twitter</v>
      </c>
      <c r="AA59" s="29" t="str">
        <f>HYPERLINK(_xlfn.CONCAT("https://www.sec.gov/edgar/browse/?CIK=",(_xlfn.XLOOKUP(A59,CIK!$A$1:$A$99999,CIK!$B$1:$B$99999,,0))),"SEC")</f>
        <v>SEC</v>
      </c>
      <c r="AB59" s="30" t="str">
        <f t="shared" si="10"/>
        <v>BC</v>
      </c>
      <c r="AC59" s="29" t="str">
        <f t="shared" si="11"/>
        <v>News</v>
      </c>
      <c r="AD59" s="30" t="str">
        <f t="shared" si="12"/>
        <v>News</v>
      </c>
      <c r="AE59" s="29" t="str">
        <f t="shared" si="13"/>
        <v>News</v>
      </c>
      <c r="AF59" s="29" t="str">
        <f t="shared" si="14"/>
        <v>News</v>
      </c>
      <c r="AG59" s="29" t="str">
        <f t="shared" si="15"/>
        <v>News</v>
      </c>
      <c r="AH59" s="30" t="str">
        <f t="shared" si="2"/>
        <v>News</v>
      </c>
      <c r="AI59" s="30" t="str">
        <f t="shared" si="16"/>
        <v>OC</v>
      </c>
      <c r="AJ59" s="30" t="str">
        <f t="shared" si="17"/>
        <v>WW</v>
      </c>
      <c r="AK59" s="30" t="str">
        <f t="shared" si="18"/>
        <v>FIN</v>
      </c>
      <c r="AL59" s="30" t="str">
        <f t="shared" si="3"/>
        <v>OI</v>
      </c>
      <c r="AM59" s="30" t="str">
        <f t="shared" si="19"/>
        <v>IB</v>
      </c>
      <c r="AN59" s="30" t="str">
        <f t="shared" si="4"/>
        <v>SI</v>
      </c>
      <c r="AO59" s="30" t="str">
        <f t="shared" si="5"/>
        <v>SS</v>
      </c>
      <c r="AP59" s="45" t="str">
        <f t="shared" si="6"/>
        <v>ROIC</v>
      </c>
      <c r="AQ59" s="30" t="str">
        <f t="shared" si="7"/>
        <v>DR</v>
      </c>
      <c r="AR59" s="46" t="str">
        <f t="shared" si="8"/>
        <v>SOH</v>
      </c>
    </row>
    <row r="60" spans="1:44" x14ac:dyDescent="0.2">
      <c r="A60" s="10" t="s">
        <v>1811</v>
      </c>
      <c r="B60" s="10" t="s">
        <v>1812</v>
      </c>
      <c r="C60" s="12" t="s">
        <v>1782</v>
      </c>
      <c r="D60" s="10" t="e" vm="444">
        <v>#VALUE!</v>
      </c>
      <c r="E60" s="31" t="str">
        <f t="shared" si="20"/>
        <v>Link</v>
      </c>
      <c r="F60" s="10" t="s">
        <v>1813</v>
      </c>
      <c r="G60" s="28" cm="1">
        <f t="array" ref="G60">_FV(D60,"Market cap",TRUE)/1000000000</f>
        <v>3.3788470000000001E-2</v>
      </c>
      <c r="H60" s="11" cm="1">
        <f t="array" ref="H60">_FV(D60,"Price")</f>
        <v>1.02</v>
      </c>
      <c r="I60" s="11" t="s">
        <v>47</v>
      </c>
      <c r="J60" s="35" cm="1">
        <f t="array" ref="J60">_FV(D60,"Shares outstanding",TRUE)/1000000</f>
        <v>33.125950000000003</v>
      </c>
      <c r="K60" s="11">
        <v>9.5299999999999994</v>
      </c>
      <c r="L60" s="89">
        <v>2.0199999999999999E-2</v>
      </c>
      <c r="M60" s="25" t="s">
        <v>14161</v>
      </c>
      <c r="N60" s="53" t="s">
        <v>16018</v>
      </c>
      <c r="O60" s="53" t="s">
        <v>16019</v>
      </c>
      <c r="P60" s="130">
        <v>11.24</v>
      </c>
      <c r="Q60" s="53" t="s">
        <v>16020</v>
      </c>
      <c r="R60" s="53" t="s">
        <v>15762</v>
      </c>
      <c r="S60" s="135" t="s">
        <v>14848</v>
      </c>
      <c r="T60" s="11" t="s">
        <v>14781</v>
      </c>
      <c r="U60" s="11">
        <v>10.15</v>
      </c>
      <c r="V60" s="65" cm="1">
        <f t="array" ref="V60">(H60-(_FV(D60,"52 week high",TRUE)))/(_FV(D60,"52 week high",TRUE))</f>
        <v>-0.87376237623762376</v>
      </c>
      <c r="W60" s="65" cm="1">
        <f t="array" ref="W60">(H60-(_FV(D60,"52 week low",TRUE)))/(_FV(D60,"52 week low",TRUE))</f>
        <v>0.72881355932203407</v>
      </c>
      <c r="Y60" s="30" t="str">
        <f t="shared" si="9"/>
        <v>Twitter</v>
      </c>
      <c r="Z60" s="30" t="str">
        <f t="shared" si="1"/>
        <v>Twitter</v>
      </c>
      <c r="AA60" s="29" t="str">
        <f>HYPERLINK(_xlfn.CONCAT("https://www.sec.gov/edgar/browse/?CIK=",(_xlfn.XLOOKUP(A60,CIK!$A$1:$A$99999,CIK!$B$1:$B$99999,,0))),"SEC")</f>
        <v>SEC</v>
      </c>
      <c r="AB60" s="30" t="str">
        <f t="shared" si="10"/>
        <v>BC</v>
      </c>
      <c r="AC60" s="29" t="str">
        <f t="shared" si="11"/>
        <v>News</v>
      </c>
      <c r="AD60" s="30" t="str">
        <f t="shared" si="12"/>
        <v>News</v>
      </c>
      <c r="AE60" s="29" t="str">
        <f t="shared" si="13"/>
        <v>News</v>
      </c>
      <c r="AF60" s="29" t="str">
        <f t="shared" si="14"/>
        <v>News</v>
      </c>
      <c r="AG60" s="29" t="str">
        <f t="shared" si="15"/>
        <v>News</v>
      </c>
      <c r="AH60" s="30" t="str">
        <f t="shared" si="2"/>
        <v>News</v>
      </c>
      <c r="AI60" s="30" t="str">
        <f t="shared" si="16"/>
        <v>OC</v>
      </c>
      <c r="AJ60" s="30" t="str">
        <f t="shared" si="17"/>
        <v>WW</v>
      </c>
      <c r="AK60" s="30" t="str">
        <f t="shared" si="18"/>
        <v>FIN</v>
      </c>
      <c r="AL60" s="30" t="str">
        <f t="shared" si="3"/>
        <v>OI</v>
      </c>
      <c r="AM60" s="30" t="str">
        <f t="shared" si="19"/>
        <v>IB</v>
      </c>
      <c r="AN60" s="30" t="str">
        <f t="shared" si="4"/>
        <v>SI</v>
      </c>
      <c r="AO60" s="30" t="str">
        <f t="shared" si="5"/>
        <v>SS</v>
      </c>
      <c r="AP60" s="45" t="str">
        <f t="shared" si="6"/>
        <v>ROIC</v>
      </c>
      <c r="AQ60" s="30" t="str">
        <f t="shared" si="7"/>
        <v>DR</v>
      </c>
      <c r="AR60" s="46" t="str">
        <f t="shared" si="8"/>
        <v>SOH</v>
      </c>
    </row>
    <row r="61" spans="1:44" x14ac:dyDescent="0.2">
      <c r="A61" s="10" t="s">
        <v>1867</v>
      </c>
      <c r="B61" s="10" t="s">
        <v>1868</v>
      </c>
      <c r="C61" s="12" t="s">
        <v>1869</v>
      </c>
      <c r="D61" s="10" t="e" vm="445">
        <v>#VALUE!</v>
      </c>
      <c r="E61" s="31" t="str">
        <f t="shared" si="20"/>
        <v>Link</v>
      </c>
      <c r="F61" s="10" t="s">
        <v>1870</v>
      </c>
      <c r="G61" s="28" cm="1">
        <f t="array" ref="G61">_FV(D61,"Market cap",TRUE)/1000000000</f>
        <v>2.5349429999999999E-2</v>
      </c>
      <c r="H61" s="11" cm="1">
        <f t="array" ref="H61">_FV(D61,"Price")</f>
        <v>0.59340000000000004</v>
      </c>
      <c r="I61" s="11" t="s">
        <v>47</v>
      </c>
      <c r="J61" s="35" cm="1">
        <f t="array" ref="J61">_FV(D61,"Shares outstanding",TRUE)/1000000</f>
        <v>42.718960000000003</v>
      </c>
      <c r="K61" s="11">
        <v>24.45</v>
      </c>
      <c r="L61" s="89">
        <v>6.1999999999999998E-3</v>
      </c>
      <c r="M61" s="25" t="s">
        <v>14112</v>
      </c>
      <c r="N61" s="53" t="s">
        <v>16021</v>
      </c>
      <c r="O61" s="53" t="s">
        <v>16022</v>
      </c>
      <c r="P61" s="130">
        <v>4.78</v>
      </c>
      <c r="Q61" s="53" t="s">
        <v>16023</v>
      </c>
      <c r="R61" s="53" t="s">
        <v>16024</v>
      </c>
      <c r="S61" s="135" t="s">
        <v>16025</v>
      </c>
      <c r="T61" s="11" t="s">
        <v>14730</v>
      </c>
      <c r="U61" s="11">
        <v>4.04</v>
      </c>
      <c r="V61" s="65" cm="1">
        <f t="array" ref="V61">(H61-(_FV(D61,"52 week high",TRUE)))/(_FV(D61,"52 week high",TRUE))</f>
        <v>-0.73973684210526314</v>
      </c>
      <c r="W61" s="65" cm="1">
        <f t="array" ref="W61">(H61-(_FV(D61,"52 week low",TRUE)))/(_FV(D61,"52 week low",TRUE))</f>
        <v>0.44731707317073188</v>
      </c>
      <c r="Y61" s="30" t="str">
        <f t="shared" si="9"/>
        <v>Twitter</v>
      </c>
      <c r="Z61" s="30" t="str">
        <f t="shared" si="1"/>
        <v>Twitter</v>
      </c>
      <c r="AA61" s="29" t="str">
        <f>HYPERLINK(_xlfn.CONCAT("https://www.sec.gov/edgar/browse/?CIK=",(_xlfn.XLOOKUP(A61,CIK!$A$1:$A$99999,CIK!$B$1:$B$99999,,0))),"SEC")</f>
        <v>SEC</v>
      </c>
      <c r="AB61" s="30" t="str">
        <f t="shared" si="10"/>
        <v>BC</v>
      </c>
      <c r="AC61" s="29" t="str">
        <f t="shared" si="11"/>
        <v>News</v>
      </c>
      <c r="AD61" s="30" t="str">
        <f t="shared" si="12"/>
        <v>News</v>
      </c>
      <c r="AE61" s="29" t="str">
        <f t="shared" si="13"/>
        <v>News</v>
      </c>
      <c r="AF61" s="29" t="str">
        <f t="shared" si="14"/>
        <v>News</v>
      </c>
      <c r="AG61" s="29" t="str">
        <f t="shared" si="15"/>
        <v>News</v>
      </c>
      <c r="AH61" s="30" t="str">
        <f t="shared" si="2"/>
        <v>News</v>
      </c>
      <c r="AI61" s="30" t="str">
        <f t="shared" si="16"/>
        <v>OC</v>
      </c>
      <c r="AJ61" s="30" t="str">
        <f t="shared" si="17"/>
        <v>WW</v>
      </c>
      <c r="AK61" s="30" t="str">
        <f t="shared" si="18"/>
        <v>FIN</v>
      </c>
      <c r="AL61" s="30" t="str">
        <f t="shared" si="3"/>
        <v>OI</v>
      </c>
      <c r="AM61" s="30" t="str">
        <f t="shared" si="19"/>
        <v>IB</v>
      </c>
      <c r="AN61" s="30" t="str">
        <f t="shared" si="4"/>
        <v>SI</v>
      </c>
      <c r="AO61" s="30" t="str">
        <f t="shared" si="5"/>
        <v>SS</v>
      </c>
      <c r="AP61" s="45" t="str">
        <f t="shared" si="6"/>
        <v>ROIC</v>
      </c>
      <c r="AQ61" s="30" t="str">
        <f t="shared" si="7"/>
        <v>DR</v>
      </c>
      <c r="AR61" s="46" t="str">
        <f t="shared" si="8"/>
        <v>SOH</v>
      </c>
    </row>
    <row r="62" spans="1:44" x14ac:dyDescent="0.2">
      <c r="A62" s="10" t="s">
        <v>1787</v>
      </c>
      <c r="B62" s="10" t="s">
        <v>1788</v>
      </c>
      <c r="C62" s="12" t="s">
        <v>1789</v>
      </c>
      <c r="D62" s="10" t="e" vm="446">
        <v>#VALUE!</v>
      </c>
      <c r="E62" s="31" t="str">
        <f t="shared" si="20"/>
        <v>Link</v>
      </c>
      <c r="F62" s="12" t="s">
        <v>1790</v>
      </c>
      <c r="G62" s="28" cm="1">
        <f t="array" ref="G62">_FV(D62,"Market cap",TRUE)/1000000000</f>
        <v>3.5410379999999998E-2</v>
      </c>
      <c r="H62" s="11" cm="1">
        <f t="array" ref="H62">_FV(D62,"Price")</f>
        <v>0.17119999999999999</v>
      </c>
      <c r="I62" s="11" t="s">
        <v>47</v>
      </c>
      <c r="J62" s="35" cm="1">
        <f t="array" ref="J62">_FV(D62,"Shares outstanding",TRUE)/1000000</f>
        <v>206.83629999999999</v>
      </c>
      <c r="K62" s="11">
        <v>205.15</v>
      </c>
      <c r="L62" s="89">
        <v>5.4899999999999997E-2</v>
      </c>
      <c r="M62" s="25" t="s">
        <v>14070</v>
      </c>
      <c r="N62" s="53" t="s">
        <v>15031</v>
      </c>
      <c r="O62" s="53" t="s">
        <v>16026</v>
      </c>
      <c r="P62" s="130">
        <v>1.04</v>
      </c>
      <c r="Q62" s="53" t="s">
        <v>15517</v>
      </c>
      <c r="R62" s="53" t="s">
        <v>16027</v>
      </c>
      <c r="S62" s="135" t="s">
        <v>16028</v>
      </c>
      <c r="T62" s="11" t="s">
        <v>14742</v>
      </c>
      <c r="U62" s="11">
        <v>6.11</v>
      </c>
      <c r="V62" s="65" cm="1">
        <f t="array" ref="V62">(H62-(_FV(D62,"52 week high",TRUE)))/(_FV(D62,"52 week high",TRUE))</f>
        <v>-0.90435754189944129</v>
      </c>
      <c r="W62" s="65" cm="1">
        <f t="array" ref="W62">(H62-(_FV(D62,"52 week low",TRUE)))/(_FV(D62,"52 week low",TRUE))</f>
        <v>1.2291666666666667</v>
      </c>
      <c r="Y62" s="30" t="str">
        <f t="shared" si="9"/>
        <v>Twitter</v>
      </c>
      <c r="Z62" s="30" t="str">
        <f t="shared" si="1"/>
        <v>Twitter</v>
      </c>
      <c r="AA62" s="29" t="str">
        <f>HYPERLINK(_xlfn.CONCAT("https://www.sec.gov/edgar/browse/?CIK=",(_xlfn.XLOOKUP(A62,CIK!$A$1:$A$99999,CIK!$B$1:$B$99999,,0))),"SEC")</f>
        <v>SEC</v>
      </c>
      <c r="AB62" s="30" t="str">
        <f t="shared" si="10"/>
        <v>BC</v>
      </c>
      <c r="AC62" s="29" t="str">
        <f t="shared" si="11"/>
        <v>News</v>
      </c>
      <c r="AD62" s="30" t="str">
        <f t="shared" si="12"/>
        <v>News</v>
      </c>
      <c r="AE62" s="29" t="str">
        <f t="shared" si="13"/>
        <v>News</v>
      </c>
      <c r="AF62" s="29" t="str">
        <f t="shared" si="14"/>
        <v>News</v>
      </c>
      <c r="AG62" s="29" t="str">
        <f t="shared" si="15"/>
        <v>News</v>
      </c>
      <c r="AH62" s="30" t="str">
        <f t="shared" si="2"/>
        <v>News</v>
      </c>
      <c r="AI62" s="30" t="str">
        <f t="shared" si="16"/>
        <v>OC</v>
      </c>
      <c r="AJ62" s="30" t="str">
        <f t="shared" si="17"/>
        <v>WW</v>
      </c>
      <c r="AK62" s="30" t="str">
        <f t="shared" si="18"/>
        <v>FIN</v>
      </c>
      <c r="AL62" s="30" t="str">
        <f t="shared" si="3"/>
        <v>OI</v>
      </c>
      <c r="AM62" s="30" t="str">
        <f t="shared" si="19"/>
        <v>IB</v>
      </c>
      <c r="AN62" s="30" t="str">
        <f t="shared" si="4"/>
        <v>SI</v>
      </c>
      <c r="AO62" s="30" t="str">
        <f t="shared" si="5"/>
        <v>SS</v>
      </c>
      <c r="AP62" s="45" t="str">
        <f t="shared" si="6"/>
        <v>ROIC</v>
      </c>
      <c r="AQ62" s="30" t="str">
        <f t="shared" si="7"/>
        <v>DR</v>
      </c>
      <c r="AR62" s="46" t="str">
        <f t="shared" si="8"/>
        <v>SOH</v>
      </c>
    </row>
    <row r="63" spans="1:44" x14ac:dyDescent="0.2">
      <c r="A63" s="93" t="s">
        <v>13873</v>
      </c>
      <c r="B63" s="93" t="s">
        <v>1841</v>
      </c>
      <c r="C63" s="12" t="s">
        <v>1726</v>
      </c>
      <c r="D63" s="10" t="e" vm="447">
        <v>#VALUE!</v>
      </c>
      <c r="E63" s="31" t="str">
        <f t="shared" si="20"/>
        <v>Link</v>
      </c>
      <c r="F63" s="12" t="s">
        <v>1842</v>
      </c>
      <c r="G63" s="28" cm="1">
        <f t="array" ref="G63">_FV(D63,"Market cap",TRUE)/1000000000</f>
        <v>2.755297E-2</v>
      </c>
      <c r="H63" s="11" cm="1">
        <f t="array" ref="H63">_FV(D63,"Price")</f>
        <v>0.76259999999999994</v>
      </c>
      <c r="I63" s="11" t="s">
        <v>47</v>
      </c>
      <c r="J63" s="35" cm="1">
        <f t="array" ref="J63">_FV(D63,"Shares outstanding",TRUE)/1000000</f>
        <v>36.130310000000001</v>
      </c>
      <c r="K63" s="11">
        <v>27.6</v>
      </c>
      <c r="L63" s="89">
        <v>0.13500000000000001</v>
      </c>
      <c r="M63" s="25" t="s">
        <v>14354</v>
      </c>
      <c r="N63" s="53" t="s">
        <v>16034</v>
      </c>
      <c r="O63" s="53" t="s">
        <v>16035</v>
      </c>
      <c r="P63" s="130">
        <v>39.1</v>
      </c>
      <c r="Q63" s="53" t="s">
        <v>16036</v>
      </c>
      <c r="R63" s="53" t="s">
        <v>16037</v>
      </c>
      <c r="S63" s="135" t="s">
        <v>14848</v>
      </c>
      <c r="T63" s="11" t="s">
        <v>14732</v>
      </c>
      <c r="U63" s="11">
        <v>19.87</v>
      </c>
      <c r="V63" s="65" cm="1">
        <f t="array" ref="V63">(H63-(_FV(D63,"52 week high",TRUE)))/(_FV(D63,"52 week high",TRUE))</f>
        <v>-0.91964172813487877</v>
      </c>
      <c r="W63" s="65" cm="1">
        <f t="array" ref="W63">(H63-(_FV(D63,"52 week low",TRUE)))/(_FV(D63,"52 week low",TRUE))</f>
        <v>0.41196074800962768</v>
      </c>
      <c r="Y63" s="30" t="str">
        <f t="shared" si="9"/>
        <v>Twitter</v>
      </c>
      <c r="Z63" s="30" t="str">
        <f t="shared" si="1"/>
        <v>Twitter</v>
      </c>
      <c r="AA63" s="29" t="e">
        <f>HYPERLINK(_xlfn.CONCAT("https://www.sec.gov/edgar/browse/?CIK=",(_xlfn.XLOOKUP(A63,CIK!$A$1:$A$99999,CIK!$B$1:$B$99999,,0))),"SEC")</f>
        <v>#N/A</v>
      </c>
      <c r="AB63" s="30" t="str">
        <f t="shared" si="10"/>
        <v>BC</v>
      </c>
      <c r="AC63" s="29" t="str">
        <f t="shared" si="11"/>
        <v>News</v>
      </c>
      <c r="AD63" s="30" t="str">
        <f t="shared" si="12"/>
        <v>News</v>
      </c>
      <c r="AE63" s="29" t="str">
        <f t="shared" si="13"/>
        <v>News</v>
      </c>
      <c r="AF63" s="29" t="str">
        <f t="shared" si="14"/>
        <v>News</v>
      </c>
      <c r="AG63" s="29" t="str">
        <f t="shared" si="15"/>
        <v>News</v>
      </c>
      <c r="AH63" s="30" t="str">
        <f t="shared" si="2"/>
        <v>News</v>
      </c>
      <c r="AI63" s="30" t="str">
        <f t="shared" si="16"/>
        <v>OC</v>
      </c>
      <c r="AJ63" s="30" t="str">
        <f t="shared" si="17"/>
        <v>WW</v>
      </c>
      <c r="AK63" s="30" t="str">
        <f t="shared" si="18"/>
        <v>FIN</v>
      </c>
      <c r="AL63" s="30" t="str">
        <f t="shared" si="3"/>
        <v>OI</v>
      </c>
      <c r="AM63" s="30" t="str">
        <f t="shared" si="19"/>
        <v>IB</v>
      </c>
      <c r="AN63" s="30" t="str">
        <f t="shared" si="4"/>
        <v>SI</v>
      </c>
      <c r="AO63" s="30" t="str">
        <f t="shared" si="5"/>
        <v>SS</v>
      </c>
      <c r="AP63" s="45" t="str">
        <f t="shared" si="6"/>
        <v>ROIC</v>
      </c>
      <c r="AQ63" s="30" t="str">
        <f t="shared" si="7"/>
        <v>DR</v>
      </c>
      <c r="AR63" s="46" t="str">
        <f t="shared" si="8"/>
        <v>SOH</v>
      </c>
    </row>
    <row r="64" spans="1:44" x14ac:dyDescent="0.2">
      <c r="A64" s="10" t="s">
        <v>1906</v>
      </c>
      <c r="B64" s="10" t="s">
        <v>1907</v>
      </c>
      <c r="C64" s="12" t="s">
        <v>1908</v>
      </c>
      <c r="D64" s="10" t="e" vm="448">
        <v>#VALUE!</v>
      </c>
      <c r="E64" s="31" t="str">
        <f t="shared" si="20"/>
        <v>Link</v>
      </c>
      <c r="F64" s="10" t="s">
        <v>1909</v>
      </c>
      <c r="G64" s="28" cm="1">
        <f t="array" ref="G64">_FV(D64,"Market cap",TRUE)/1000000000</f>
        <v>7.0769639999999995E-2</v>
      </c>
      <c r="H64" s="11" cm="1">
        <f t="array" ref="H64">_FV(D64,"Price")</f>
        <v>1.23</v>
      </c>
      <c r="I64" s="11" t="s">
        <v>47</v>
      </c>
      <c r="J64" s="35" cm="1">
        <f t="array" ref="J64">_FV(D64,"Shares outstanding",TRUE)/1000000</f>
        <v>57.536290000000001</v>
      </c>
      <c r="K64" s="11">
        <v>53.22</v>
      </c>
      <c r="L64" s="89">
        <v>7.4399999999999994E-2</v>
      </c>
      <c r="M64" s="25" t="s">
        <v>14006</v>
      </c>
      <c r="N64" s="53" t="s">
        <v>16029</v>
      </c>
      <c r="O64" s="53" t="s">
        <v>16030</v>
      </c>
      <c r="P64" s="130">
        <v>16.59</v>
      </c>
      <c r="Q64" s="53" t="s">
        <v>16031</v>
      </c>
      <c r="R64" s="53" t="s">
        <v>16032</v>
      </c>
      <c r="S64" s="135" t="s">
        <v>16033</v>
      </c>
      <c r="T64" s="11" t="s">
        <v>14731</v>
      </c>
      <c r="U64" s="11">
        <v>11.33</v>
      </c>
      <c r="V64" s="65" cm="1">
        <f t="array" ref="V64">(H64-(_FV(D64,"52 week high",TRUE)))/(_FV(D64,"52 week high",TRUE))</f>
        <v>-0.89322916666666663</v>
      </c>
      <c r="W64" s="65" cm="1">
        <f t="array" ref="W64">(H64-(_FV(D64,"52 week low",TRUE)))/(_FV(D64,"52 week low",TRUE))</f>
        <v>3.2560553633217997</v>
      </c>
      <c r="Y64" s="30" t="str">
        <f t="shared" si="9"/>
        <v>Twitter</v>
      </c>
      <c r="Z64" s="30" t="str">
        <f t="shared" si="1"/>
        <v>Twitter</v>
      </c>
      <c r="AA64" s="29" t="str">
        <f>HYPERLINK(_xlfn.CONCAT("https://www.sec.gov/edgar/browse/?CIK=",(_xlfn.XLOOKUP(A64,CIK!$A$1:$A$99999,CIK!$B$1:$B$99999,,0))),"SEC")</f>
        <v>SEC</v>
      </c>
      <c r="AB64" s="30" t="str">
        <f t="shared" si="10"/>
        <v>BC</v>
      </c>
      <c r="AC64" s="29" t="str">
        <f t="shared" si="11"/>
        <v>News</v>
      </c>
      <c r="AD64" s="30" t="str">
        <f t="shared" si="12"/>
        <v>News</v>
      </c>
      <c r="AE64" s="29" t="str">
        <f t="shared" si="13"/>
        <v>News</v>
      </c>
      <c r="AF64" s="29" t="str">
        <f t="shared" si="14"/>
        <v>News</v>
      </c>
      <c r="AG64" s="29" t="str">
        <f t="shared" si="15"/>
        <v>News</v>
      </c>
      <c r="AH64" s="30" t="str">
        <f t="shared" si="2"/>
        <v>News</v>
      </c>
      <c r="AI64" s="30" t="str">
        <f t="shared" si="16"/>
        <v>OC</v>
      </c>
      <c r="AJ64" s="30" t="str">
        <f t="shared" si="17"/>
        <v>WW</v>
      </c>
      <c r="AK64" s="30" t="str">
        <f t="shared" si="18"/>
        <v>FIN</v>
      </c>
      <c r="AL64" s="30" t="str">
        <f t="shared" si="3"/>
        <v>OI</v>
      </c>
      <c r="AM64" s="30" t="str">
        <f t="shared" si="19"/>
        <v>IB</v>
      </c>
      <c r="AN64" s="30" t="str">
        <f t="shared" si="4"/>
        <v>SI</v>
      </c>
      <c r="AO64" s="30" t="str">
        <f t="shared" si="5"/>
        <v>SS</v>
      </c>
      <c r="AP64" s="45" t="str">
        <f t="shared" si="6"/>
        <v>ROIC</v>
      </c>
      <c r="AQ64" s="30" t="str">
        <f t="shared" si="7"/>
        <v>DR</v>
      </c>
      <c r="AR64" s="46" t="str">
        <f t="shared" si="8"/>
        <v>SOH</v>
      </c>
    </row>
    <row r="65" spans="1:44" x14ac:dyDescent="0.2">
      <c r="A65" s="10" t="s">
        <v>1887</v>
      </c>
      <c r="B65" s="10" t="s">
        <v>1888</v>
      </c>
      <c r="C65" s="12" t="s">
        <v>1889</v>
      </c>
      <c r="D65" s="10" t="e" vm="449">
        <v>#VALUE!</v>
      </c>
      <c r="E65" s="31" t="str">
        <f t="shared" si="20"/>
        <v>Link</v>
      </c>
      <c r="F65" s="12" t="s">
        <v>1890</v>
      </c>
      <c r="G65" s="28" cm="1">
        <f t="array" ref="G65">_FV(D65,"Market cap",TRUE)/1000000000</f>
        <v>2.7296210000000001E-2</v>
      </c>
      <c r="H65" s="11" cm="1">
        <f t="array" ref="H65">_FV(D65,"Price")</f>
        <v>0.40310000000000001</v>
      </c>
      <c r="I65" s="11" t="s">
        <v>47</v>
      </c>
      <c r="J65" s="35" cm="1">
        <f t="array" ref="J65">_FV(D65,"Shares outstanding",TRUE)/1000000</f>
        <v>67.715720000000005</v>
      </c>
      <c r="K65" s="11">
        <v>39.07</v>
      </c>
      <c r="L65" s="89">
        <v>5.4999999999999997E-3</v>
      </c>
      <c r="M65" s="25" t="s">
        <v>14102</v>
      </c>
      <c r="N65" s="53" t="s">
        <v>16038</v>
      </c>
      <c r="O65" s="53" t="s">
        <v>16039</v>
      </c>
      <c r="P65" s="130">
        <v>8.4600000000000009</v>
      </c>
      <c r="Q65" s="53" t="s">
        <v>16040</v>
      </c>
      <c r="R65" s="53" t="s">
        <v>16041</v>
      </c>
      <c r="S65" s="135" t="s">
        <v>16042</v>
      </c>
      <c r="T65" s="11" t="s">
        <v>14738</v>
      </c>
      <c r="U65" s="11">
        <v>27.45</v>
      </c>
      <c r="V65" s="65" cm="1">
        <f t="array" ref="V65">(H65-(_FV(D65,"52 week high",TRUE)))/(_FV(D65,"52 week high",TRUE))</f>
        <v>-0.8927897018537726</v>
      </c>
      <c r="W65" s="65" cm="1">
        <f t="array" ref="W65">(H65-(_FV(D65,"52 week low",TRUE)))/(_FV(D65,"52 week low",TRUE))</f>
        <v>1.0154999999999998</v>
      </c>
      <c r="Y65" s="30" t="str">
        <f t="shared" si="9"/>
        <v>Twitter</v>
      </c>
      <c r="Z65" s="30" t="str">
        <f t="shared" si="1"/>
        <v>Twitter</v>
      </c>
      <c r="AA65" s="29" t="str">
        <f>HYPERLINK(_xlfn.CONCAT("https://www.sec.gov/edgar/browse/?CIK=",(_xlfn.XLOOKUP(A65,CIK!$A$1:$A$99999,CIK!$B$1:$B$99999,,0))),"SEC")</f>
        <v>SEC</v>
      </c>
      <c r="AB65" s="30" t="str">
        <f t="shared" si="10"/>
        <v>BC</v>
      </c>
      <c r="AC65" s="29" t="str">
        <f t="shared" si="11"/>
        <v>News</v>
      </c>
      <c r="AD65" s="30" t="str">
        <f t="shared" si="12"/>
        <v>News</v>
      </c>
      <c r="AE65" s="29" t="str">
        <f t="shared" si="13"/>
        <v>News</v>
      </c>
      <c r="AF65" s="29" t="str">
        <f t="shared" si="14"/>
        <v>News</v>
      </c>
      <c r="AG65" s="29" t="str">
        <f t="shared" si="15"/>
        <v>News</v>
      </c>
      <c r="AH65" s="30" t="str">
        <f t="shared" si="2"/>
        <v>News</v>
      </c>
      <c r="AI65" s="30" t="str">
        <f t="shared" si="16"/>
        <v>OC</v>
      </c>
      <c r="AJ65" s="30" t="str">
        <f t="shared" si="17"/>
        <v>WW</v>
      </c>
      <c r="AK65" s="30" t="str">
        <f t="shared" si="18"/>
        <v>FIN</v>
      </c>
      <c r="AL65" s="30" t="str">
        <f t="shared" si="3"/>
        <v>OI</v>
      </c>
      <c r="AM65" s="30" t="str">
        <f t="shared" si="19"/>
        <v>IB</v>
      </c>
      <c r="AN65" s="30" t="str">
        <f t="shared" si="4"/>
        <v>SI</v>
      </c>
      <c r="AO65" s="30" t="str">
        <f t="shared" si="5"/>
        <v>SS</v>
      </c>
      <c r="AP65" s="45" t="str">
        <f t="shared" si="6"/>
        <v>ROIC</v>
      </c>
      <c r="AQ65" s="30" t="str">
        <f t="shared" si="7"/>
        <v>DR</v>
      </c>
      <c r="AR65" s="46" t="str">
        <f t="shared" si="8"/>
        <v>SOH</v>
      </c>
    </row>
    <row r="66" spans="1:44" s="43" customFormat="1" x14ac:dyDescent="0.2">
      <c r="A66" s="10" t="s">
        <v>1946</v>
      </c>
      <c r="B66" s="10" t="s">
        <v>1947</v>
      </c>
      <c r="C66" s="12" t="s">
        <v>1948</v>
      </c>
      <c r="D66" s="10" t="e" vm="450">
        <v>#VALUE!</v>
      </c>
      <c r="E66" s="31" t="str">
        <f t="shared" ref="E66:E81" si="21">HYPERLINK(_xlfn.CONCAT("https://duckduckgo.com/?q=%5c",LEFT(B66,FIND(" ",B66)-1)," pipeline"),"Link")</f>
        <v>Link</v>
      </c>
      <c r="F66" s="10" t="s">
        <v>1949</v>
      </c>
      <c r="G66" s="28" cm="1">
        <f t="array" ref="G66">_FV(D66,"Market cap",TRUE)/1000000000</f>
        <v>2.3535542E-2</v>
      </c>
      <c r="H66" s="11" cm="1">
        <f t="array" ref="H66">_FV(D66,"Price")</f>
        <v>0.32</v>
      </c>
      <c r="I66" s="11" t="s">
        <v>47</v>
      </c>
      <c r="J66" s="35" cm="1">
        <f t="array" ref="J66">_FV(D66,"Shares outstanding",TRUE)/1000000</f>
        <v>73.548569999999998</v>
      </c>
      <c r="K66" s="11"/>
      <c r="L66" s="11"/>
      <c r="M66" s="25" t="s">
        <v>13848</v>
      </c>
      <c r="N66" s="53" t="s">
        <v>14869</v>
      </c>
      <c r="O66" s="53" t="s">
        <v>16043</v>
      </c>
      <c r="P66" s="130" t="s">
        <v>14848</v>
      </c>
      <c r="Q66" s="53" t="s">
        <v>16044</v>
      </c>
      <c r="R66" s="53" t="s">
        <v>16045</v>
      </c>
      <c r="S66" s="135" t="s">
        <v>16046</v>
      </c>
      <c r="T66" s="11"/>
      <c r="U66" s="11"/>
      <c r="V66" s="65" cm="1">
        <f t="array" ref="V66">(H66-(_FV(D66,"52 week high",TRUE)))/(_FV(D66,"52 week high",TRUE))</f>
        <v>-0.68932038834951448</v>
      </c>
      <c r="W66" s="65" cm="1">
        <f t="array" ref="W66">(H66-(_FV(D66,"52 week low",TRUE)))/(_FV(D66,"52 week low",TRUE))</f>
        <v>0.97409006785934615</v>
      </c>
      <c r="X66" s="10"/>
      <c r="Y66" s="44" t="str">
        <f t="shared" si="9"/>
        <v>Twitter</v>
      </c>
      <c r="Z66" s="44" t="str">
        <f t="shared" ref="Z66:Z81" si="22">HYPERLINK(_xlfn.CONCAT("https://twitter.com/search?q=%24",A66,"%20-%22discord.gg%22%20-%22database%22%20-%22chat%22%20-%22ultraalgo%22%20-%22signal%22%20-%22discord%22%20-%22chatroom%22%20-%22influencer%22%20-%22discord.io%22&amp;src=typed_query&amp;f=live"),"Twitter")</f>
        <v>Twitter</v>
      </c>
      <c r="AA66" s="85" t="str">
        <f>HYPERLINK(_xlfn.CONCAT("https://www.sec.gov/edgar/browse/?CIK=",(_xlfn.XLOOKUP(A66,CIK!$A$1:$A$99999,CIK!$B$1:$B$99999,,0))),"SEC")</f>
        <v>SEC</v>
      </c>
      <c r="AB66" s="44" t="str">
        <f t="shared" si="10"/>
        <v>BC</v>
      </c>
      <c r="AC66" s="85" t="str">
        <f t="shared" si="11"/>
        <v>News</v>
      </c>
      <c r="AD66" s="44" t="str">
        <f t="shared" si="12"/>
        <v>News</v>
      </c>
      <c r="AE66" s="85" t="str">
        <f t="shared" si="13"/>
        <v>News</v>
      </c>
      <c r="AF66" s="85" t="str">
        <f t="shared" si="14"/>
        <v>News</v>
      </c>
      <c r="AG66" s="85" t="str">
        <f t="shared" si="15"/>
        <v>News</v>
      </c>
      <c r="AH66" s="44" t="str">
        <f t="shared" ref="AH66:AH81" si="23">HYPERLINK(_xlfn.CONCAT("https://news.google.com/search?q=",B66),"News")</f>
        <v>News</v>
      </c>
      <c r="AI66" s="44" t="str">
        <f t="shared" si="16"/>
        <v>OC</v>
      </c>
      <c r="AJ66" s="44" t="str">
        <f t="shared" si="17"/>
        <v>WW</v>
      </c>
      <c r="AK66" s="44" t="str">
        <f t="shared" si="18"/>
        <v>FIN</v>
      </c>
      <c r="AL66" s="44" t="str">
        <f t="shared" ref="AL66:AL81" si="24">HYPERLINK(_xlfn.CONCAT("http://openinsider.com/search?q=",A66),"OI")</f>
        <v>OI</v>
      </c>
      <c r="AM66" s="44" t="str">
        <f t="shared" si="19"/>
        <v>IB</v>
      </c>
      <c r="AN66" s="44" t="str">
        <f t="shared" ref="AN66:AN81" si="25">HYPERLINK(_xlfn.CONCAT("https://www.nasdaq.com/market-activity/stocks/",A66,"/short-interest"),"SI")</f>
        <v>SI</v>
      </c>
      <c r="AO66" s="44" t="str">
        <f t="shared" ref="AO66:AO81" si="26">HYPERLINK(_xlfn.CONCAT("https://shortsqueeze.com/?symbol=",A66),"SS")</f>
        <v>SS</v>
      </c>
      <c r="AP66" s="86" t="str">
        <f t="shared" ref="AP66:AP81" si="27">HYPERLINK(_xlfn.CONCAT("https://roic.ai/company/",A66),"ROIC")</f>
        <v>ROIC</v>
      </c>
      <c r="AQ66" s="44" t="str">
        <f t="shared" ref="AQ66:AQ81" si="28">HYPERLINK(_xlfn.CONCAT("https://www.dataroma.com/m/stock.php?sym=",A66),"DR")</f>
        <v>DR</v>
      </c>
      <c r="AR66" s="87" t="str">
        <f t="shared" ref="AR66:AR81" si="29">HYPERLINK(_xlfn.CONCAT("https://www.sharesoutstandinghistory.com/?symbol=",A66),"SOH")</f>
        <v>SOH</v>
      </c>
    </row>
    <row r="67" spans="1:44" x14ac:dyDescent="0.2">
      <c r="A67" s="10" t="s">
        <v>1926</v>
      </c>
      <c r="B67" s="10" t="s">
        <v>1927</v>
      </c>
      <c r="C67" s="12" t="s">
        <v>1757</v>
      </c>
      <c r="D67" s="10" t="e" vm="451">
        <v>#VALUE!</v>
      </c>
      <c r="E67" s="31" t="str">
        <f t="shared" si="21"/>
        <v>Link</v>
      </c>
      <c r="F67" s="10" t="s">
        <v>1928</v>
      </c>
      <c r="G67" s="28" cm="1">
        <f t="array" ref="G67">_FV(D67,"Market cap",TRUE)/1000000000</f>
        <v>2.7891160000000002E-2</v>
      </c>
      <c r="H67" s="11" cm="1">
        <f t="array" ref="H67">_FV(D67,"Price")</f>
        <v>0.73499999999999999</v>
      </c>
      <c r="I67" s="11" t="s">
        <v>109</v>
      </c>
      <c r="J67" s="35" cm="1">
        <f t="array" ref="J67">_FV(D67,"Shares outstanding",TRUE)/1000000</f>
        <v>37.947150000000001</v>
      </c>
      <c r="K67" s="11">
        <v>18.46</v>
      </c>
      <c r="L67" s="89">
        <v>1.1900000000000001E-2</v>
      </c>
      <c r="M67" s="25" t="e">
        <v>#N/A</v>
      </c>
      <c r="N67" s="53" t="e">
        <v>#N/A</v>
      </c>
      <c r="O67" s="53" t="e">
        <v>#N/A</v>
      </c>
      <c r="P67" s="130" t="e">
        <v>#N/A</v>
      </c>
      <c r="Q67" s="53" t="e">
        <v>#N/A</v>
      </c>
      <c r="R67" s="53" t="e">
        <v>#N/A</v>
      </c>
      <c r="S67" s="135" t="e">
        <v>#N/A</v>
      </c>
      <c r="T67" s="11" t="s">
        <v>14733</v>
      </c>
      <c r="U67" s="11">
        <v>0.14000000000000001</v>
      </c>
      <c r="V67" s="65" cm="1">
        <f t="array" ref="V67">(H67-(_FV(D67,"52 week high",TRUE)))/(_FV(D67,"52 week high",TRUE))</f>
        <v>-0.34375000000000006</v>
      </c>
      <c r="W67" s="65" cm="1">
        <f t="array" ref="W67">(H67-(_FV(D67,"52 week low",TRUE)))/(_FV(D67,"52 week low",TRUE))</f>
        <v>0.47</v>
      </c>
      <c r="Y67" s="30" t="str">
        <f t="shared" ref="Y67:Y81" si="30">HYPERLINK(_xlfn.CONCAT("https://twitter.com/search?q=%24",A67,"&amp;src=typed_query&amp;f=live&amp;pf=on"),"Twitter")</f>
        <v>Twitter</v>
      </c>
      <c r="Z67" s="30" t="str">
        <f t="shared" si="22"/>
        <v>Twitter</v>
      </c>
      <c r="AA67" s="29" t="str">
        <f>HYPERLINK(_xlfn.CONCAT("https://www.sec.gov/edgar/browse/?CIK=",(_xlfn.XLOOKUP(A67,CIK!$A$1:$A$99999,CIK!$B$1:$B$99999,,0))),"SEC")</f>
        <v>SEC</v>
      </c>
      <c r="AB67" s="30" t="str">
        <f t="shared" ref="AB67:AB81" si="31">HYPERLINK(_xlfn.CONCAT("https://duckduckgo.com/?q=%5cprofiles+biocentury+",B67),"BC")</f>
        <v>BC</v>
      </c>
      <c r="AC67" s="29" t="str">
        <f t="shared" ref="AC67:AC81" si="32">HYPERLINK(_xlfn.CONCAT("https://endpts.com/?s=",LEFT(B67,FIND(" ",B67)-1)),"News")</f>
        <v>News</v>
      </c>
      <c r="AD67" s="30" t="str">
        <f t="shared" ref="AD67:AD81" si="33">HYPERLINK(_xlfn.CONCAT("https://www.evaluate.com/vantage-search?search_api_fulltext=",LEFT(B67,FIND(" ",B67)-1)),"News")</f>
        <v>News</v>
      </c>
      <c r="AE67" s="29" t="str">
        <f t="shared" ref="AE67:AE81" si="34">HYPERLINK(_xlfn.CONCAT("https://www.biopharmadive.com/search/?q=",LEFT(B67,FIND(" ",B67)-1)),"News")</f>
        <v>News</v>
      </c>
      <c r="AF67" s="29" t="str">
        <f t="shared" ref="AF67:AF81" si="35">HYPERLINK(_xlfn.CONCAT("https://www.biospace.com/news/?Keywords=",LEFT(B67,FIND(" ",B67)-1)),"News")</f>
        <v>News</v>
      </c>
      <c r="AG67" s="29" t="str">
        <f t="shared" ref="AG67:AG81" si="36">HYPERLINK(_xlfn.CONCAT("https://www.fiercebiotech.com/search-results?fulltext_search=",LEFT(B67,FIND(" ",B67)-1)),"News")</f>
        <v>News</v>
      </c>
      <c r="AH67" s="30" t="str">
        <f t="shared" si="23"/>
        <v>News</v>
      </c>
      <c r="AI67" s="30" t="str">
        <f t="shared" ref="AI67:AI81" si="37">HYPERLINK(_xlfn.CONCAT("https://www.nasdaq.com/market-activity/stocks/",A67,"/option-chain"),"OC")</f>
        <v>OC</v>
      </c>
      <c r="AJ67" s="30" t="str">
        <f t="shared" ref="AJ67:AJ81" si="38">HYPERLINK(_xlfn.CONCAT("https://whalewisdom.com/stock/",A67),"WW")</f>
        <v>WW</v>
      </c>
      <c r="AK67" s="30" t="str">
        <f t="shared" ref="AK67:AK81" si="39">HYPERLINK(_xlfn.CONCAT("https://fintel.io/n/us/",A67),"FIN")</f>
        <v>FIN</v>
      </c>
      <c r="AL67" s="30" t="str">
        <f t="shared" si="24"/>
        <v>OI</v>
      </c>
      <c r="AM67" s="30" t="str">
        <f t="shared" ref="AM67:AM81" si="40">HYPERLINK(_xlfn.CONCAT("https://iborrowdesk.com/report/",A67),"IB")</f>
        <v>IB</v>
      </c>
      <c r="AN67" s="30" t="str">
        <f t="shared" si="25"/>
        <v>SI</v>
      </c>
      <c r="AO67" s="30" t="str">
        <f t="shared" si="26"/>
        <v>SS</v>
      </c>
      <c r="AP67" s="45" t="str">
        <f t="shared" si="27"/>
        <v>ROIC</v>
      </c>
      <c r="AQ67" s="30" t="str">
        <f t="shared" si="28"/>
        <v>DR</v>
      </c>
      <c r="AR67" s="46" t="str">
        <f t="shared" si="29"/>
        <v>SOH</v>
      </c>
    </row>
    <row r="68" spans="1:44" x14ac:dyDescent="0.2">
      <c r="A68" s="10" t="s">
        <v>1910</v>
      </c>
      <c r="B68" s="10" t="s">
        <v>1911</v>
      </c>
      <c r="C68" s="12" t="s">
        <v>1912</v>
      </c>
      <c r="D68" s="10" t="e" vm="452">
        <v>#VALUE!</v>
      </c>
      <c r="E68" s="31" t="str">
        <f t="shared" si="21"/>
        <v>Link</v>
      </c>
      <c r="F68" s="10" t="s">
        <v>1913</v>
      </c>
      <c r="G68" s="28" cm="1">
        <f t="array" ref="G68">_FV(D68,"Market cap",TRUE)/1000000000</f>
        <v>2.004413E-2</v>
      </c>
      <c r="H68" s="11" cm="1">
        <f t="array" ref="H68">_FV(D68,"Price")</f>
        <v>0.68530000000000002</v>
      </c>
      <c r="I68" s="11" t="s">
        <v>47</v>
      </c>
      <c r="J68" s="35" cm="1">
        <f t="array" ref="J68">_FV(D68,"Shares outstanding",TRUE)/1000000</f>
        <v>29.24869</v>
      </c>
      <c r="K68" s="11">
        <v>15.79</v>
      </c>
      <c r="L68" s="89">
        <v>9.1999999999999998E-3</v>
      </c>
      <c r="M68" s="25" t="e">
        <v>#N/A</v>
      </c>
      <c r="N68" s="53" t="e">
        <v>#N/A</v>
      </c>
      <c r="O68" s="53" t="e">
        <v>#N/A</v>
      </c>
      <c r="P68" s="130" t="e">
        <v>#N/A</v>
      </c>
      <c r="Q68" s="53" t="e">
        <v>#N/A</v>
      </c>
      <c r="R68" s="53" t="e">
        <v>#N/A</v>
      </c>
      <c r="S68" s="135" t="e">
        <v>#N/A</v>
      </c>
      <c r="T68" s="11" t="s">
        <v>14756</v>
      </c>
      <c r="U68" s="11">
        <v>29.37</v>
      </c>
      <c r="V68" s="65" cm="1">
        <f t="array" ref="V68">(H68-(_FV(D68,"52 week high",TRUE)))/(_FV(D68,"52 week high",TRUE))</f>
        <v>-0.55500000000000005</v>
      </c>
      <c r="W68" s="65" cm="1">
        <f t="array" ref="W68">(H68-(_FV(D68,"52 week low",TRUE)))/(_FV(D68,"52 week low",TRUE))</f>
        <v>0.26907407407407402</v>
      </c>
      <c r="Y68" s="30" t="str">
        <f t="shared" si="30"/>
        <v>Twitter</v>
      </c>
      <c r="Z68" s="30" t="str">
        <f t="shared" si="22"/>
        <v>Twitter</v>
      </c>
      <c r="AA68" s="29" t="str">
        <f>HYPERLINK(_xlfn.CONCAT("https://www.sec.gov/edgar/browse/?CIK=",(_xlfn.XLOOKUP(A68,CIK!$A$1:$A$99999,CIK!$B$1:$B$99999,,0))),"SEC")</f>
        <v>SEC</v>
      </c>
      <c r="AB68" s="30" t="str">
        <f t="shared" si="31"/>
        <v>BC</v>
      </c>
      <c r="AC68" s="29" t="str">
        <f t="shared" si="32"/>
        <v>News</v>
      </c>
      <c r="AD68" s="30" t="str">
        <f t="shared" si="33"/>
        <v>News</v>
      </c>
      <c r="AE68" s="29" t="str">
        <f t="shared" si="34"/>
        <v>News</v>
      </c>
      <c r="AF68" s="29" t="str">
        <f t="shared" si="35"/>
        <v>News</v>
      </c>
      <c r="AG68" s="29" t="str">
        <f t="shared" si="36"/>
        <v>News</v>
      </c>
      <c r="AH68" s="30" t="str">
        <f t="shared" si="23"/>
        <v>News</v>
      </c>
      <c r="AI68" s="30" t="str">
        <f t="shared" si="37"/>
        <v>OC</v>
      </c>
      <c r="AJ68" s="30" t="str">
        <f t="shared" si="38"/>
        <v>WW</v>
      </c>
      <c r="AK68" s="30" t="str">
        <f t="shared" si="39"/>
        <v>FIN</v>
      </c>
      <c r="AL68" s="30" t="str">
        <f t="shared" si="24"/>
        <v>OI</v>
      </c>
      <c r="AM68" s="30" t="str">
        <f t="shared" si="40"/>
        <v>IB</v>
      </c>
      <c r="AN68" s="30" t="str">
        <f t="shared" si="25"/>
        <v>SI</v>
      </c>
      <c r="AO68" s="30" t="str">
        <f t="shared" si="26"/>
        <v>SS</v>
      </c>
      <c r="AP68" s="45" t="str">
        <f t="shared" si="27"/>
        <v>ROIC</v>
      </c>
      <c r="AQ68" s="30" t="str">
        <f t="shared" si="28"/>
        <v>DR</v>
      </c>
      <c r="AR68" s="46" t="str">
        <f t="shared" si="29"/>
        <v>SOH</v>
      </c>
    </row>
    <row r="69" spans="1:44" x14ac:dyDescent="0.2">
      <c r="A69" s="10" t="s">
        <v>1891</v>
      </c>
      <c r="B69" s="10" t="s">
        <v>1892</v>
      </c>
      <c r="C69" s="12" t="s">
        <v>1782</v>
      </c>
      <c r="D69" s="10" t="e" vm="453">
        <v>#VALUE!</v>
      </c>
      <c r="E69" s="31" t="str">
        <f t="shared" si="21"/>
        <v>Link</v>
      </c>
      <c r="F69" s="12" t="s">
        <v>1893</v>
      </c>
      <c r="G69" s="28" cm="1">
        <f t="array" ref="G69">_FV(D69,"Market cap",TRUE)/1000000000</f>
        <v>2.703873E-2</v>
      </c>
      <c r="H69" s="11" cm="1">
        <f t="array" ref="H69">_FV(D69,"Price")</f>
        <v>0.37990000000000002</v>
      </c>
      <c r="I69" s="11" t="s">
        <v>47</v>
      </c>
      <c r="J69" s="35" cm="1">
        <f t="array" ref="J69">_FV(D69,"Shares outstanding",TRUE)/1000000</f>
        <v>71.173289999999994</v>
      </c>
      <c r="K69" s="11">
        <v>56.34</v>
      </c>
      <c r="L69" s="89">
        <v>1.3599999999999999E-2</v>
      </c>
      <c r="M69" s="25" t="e">
        <v>#N/A</v>
      </c>
      <c r="N69" s="53" t="e">
        <v>#N/A</v>
      </c>
      <c r="O69" s="53" t="e">
        <v>#N/A</v>
      </c>
      <c r="P69" s="130" t="e">
        <v>#N/A</v>
      </c>
      <c r="Q69" s="53" t="e">
        <v>#N/A</v>
      </c>
      <c r="R69" s="53" t="e">
        <v>#N/A</v>
      </c>
      <c r="S69" s="135" t="e">
        <v>#N/A</v>
      </c>
      <c r="T69" s="11" t="s">
        <v>14776</v>
      </c>
      <c r="U69" s="11">
        <v>3.81</v>
      </c>
      <c r="V69" s="65" cm="1">
        <f t="array" ref="V69">(H69-(_FV(D69,"52 week high",TRUE)))/(_FV(D69,"52 week high",TRUE))</f>
        <v>-0.47236111111111106</v>
      </c>
      <c r="W69" s="65" cm="1">
        <f t="array" ref="W69">(H69-(_FV(D69,"52 week low",TRUE)))/(_FV(D69,"52 week low",TRUE))</f>
        <v>0.94820512820512826</v>
      </c>
      <c r="Y69" s="30" t="str">
        <f t="shared" si="30"/>
        <v>Twitter</v>
      </c>
      <c r="Z69" s="30" t="str">
        <f t="shared" si="22"/>
        <v>Twitter</v>
      </c>
      <c r="AA69" s="29" t="str">
        <f>HYPERLINK(_xlfn.CONCAT("https://www.sec.gov/edgar/browse/?CIK=",(_xlfn.XLOOKUP(A69,CIK!$A$1:$A$99999,CIK!$B$1:$B$99999,,0))),"SEC")</f>
        <v>SEC</v>
      </c>
      <c r="AB69" s="30" t="str">
        <f t="shared" si="31"/>
        <v>BC</v>
      </c>
      <c r="AC69" s="29" t="str">
        <f t="shared" si="32"/>
        <v>News</v>
      </c>
      <c r="AD69" s="30" t="str">
        <f t="shared" si="33"/>
        <v>News</v>
      </c>
      <c r="AE69" s="29" t="str">
        <f t="shared" si="34"/>
        <v>News</v>
      </c>
      <c r="AF69" s="29" t="str">
        <f t="shared" si="35"/>
        <v>News</v>
      </c>
      <c r="AG69" s="29" t="str">
        <f t="shared" si="36"/>
        <v>News</v>
      </c>
      <c r="AH69" s="30" t="str">
        <f t="shared" si="23"/>
        <v>News</v>
      </c>
      <c r="AI69" s="30" t="str">
        <f t="shared" si="37"/>
        <v>OC</v>
      </c>
      <c r="AJ69" s="30" t="str">
        <f t="shared" si="38"/>
        <v>WW</v>
      </c>
      <c r="AK69" s="30" t="str">
        <f t="shared" si="39"/>
        <v>FIN</v>
      </c>
      <c r="AL69" s="30" t="str">
        <f t="shared" si="24"/>
        <v>OI</v>
      </c>
      <c r="AM69" s="30" t="str">
        <f t="shared" si="40"/>
        <v>IB</v>
      </c>
      <c r="AN69" s="30" t="str">
        <f t="shared" si="25"/>
        <v>SI</v>
      </c>
      <c r="AO69" s="30" t="str">
        <f t="shared" si="26"/>
        <v>SS</v>
      </c>
      <c r="AP69" s="45" t="str">
        <f t="shared" si="27"/>
        <v>ROIC</v>
      </c>
      <c r="AQ69" s="30" t="str">
        <f t="shared" si="28"/>
        <v>DR</v>
      </c>
      <c r="AR69" s="46" t="str">
        <f t="shared" si="29"/>
        <v>SOH</v>
      </c>
    </row>
    <row r="70" spans="1:44" x14ac:dyDescent="0.2">
      <c r="A70" s="10" t="s">
        <v>1923</v>
      </c>
      <c r="B70" s="10" t="s">
        <v>1924</v>
      </c>
      <c r="C70" s="12" t="s">
        <v>1873</v>
      </c>
      <c r="D70" s="10" t="e" vm="454">
        <v>#VALUE!</v>
      </c>
      <c r="E70" s="31" t="str">
        <f t="shared" si="21"/>
        <v>Link</v>
      </c>
      <c r="F70" s="10" t="s">
        <v>1925</v>
      </c>
      <c r="G70" s="28" cm="1">
        <f t="array" ref="G70">_FV(D70,"Market cap",TRUE)/1000000000</f>
        <v>1.669501E-2</v>
      </c>
      <c r="H70" s="11" cm="1">
        <f t="array" ref="H70">_FV(D70,"Price")</f>
        <v>3.95</v>
      </c>
      <c r="I70" s="11" t="s">
        <v>47</v>
      </c>
      <c r="J70" s="35" cm="1">
        <f t="array" ref="J70">_FV(D70,"Shares outstanding",TRUE)/1000000</f>
        <v>4.0273599999999998</v>
      </c>
      <c r="K70" s="11">
        <v>34.54</v>
      </c>
      <c r="L70" s="11" t="s">
        <v>59</v>
      </c>
      <c r="M70" s="25" t="s">
        <v>14201</v>
      </c>
      <c r="N70" s="53" t="s">
        <v>14869</v>
      </c>
      <c r="O70" s="53" t="s">
        <v>16047</v>
      </c>
      <c r="P70" s="130" t="s">
        <v>14848</v>
      </c>
      <c r="Q70" s="53" t="s">
        <v>16048</v>
      </c>
      <c r="R70" s="53" t="e" vm="115">
        <v>#VALUE!</v>
      </c>
      <c r="S70" s="135" t="s">
        <v>14848</v>
      </c>
      <c r="T70" s="11" t="s">
        <v>14728</v>
      </c>
      <c r="U70" s="11">
        <v>7.07</v>
      </c>
      <c r="V70" s="65" cm="1">
        <f t="array" ref="V70">(H70-(_FV(D70,"52 week high",TRUE)))/(_FV(D70,"52 week high",TRUE))</f>
        <v>-0.62380952380952381</v>
      </c>
      <c r="W70" s="65" cm="1">
        <f t="array" ref="W70">(H70-(_FV(D70,"52 week low",TRUE)))/(_FV(D70,"52 week low",TRUE))</f>
        <v>0.36206896551724149</v>
      </c>
      <c r="Y70" s="30" t="str">
        <f t="shared" si="30"/>
        <v>Twitter</v>
      </c>
      <c r="Z70" s="30" t="str">
        <f t="shared" si="22"/>
        <v>Twitter</v>
      </c>
      <c r="AA70" s="29" t="str">
        <f>HYPERLINK(_xlfn.CONCAT("https://www.sec.gov/edgar/browse/?CIK=",(_xlfn.XLOOKUP(A70,CIK!$A$1:$A$99999,CIK!$B$1:$B$99999,,0))),"SEC")</f>
        <v>SEC</v>
      </c>
      <c r="AB70" s="30" t="str">
        <f t="shared" si="31"/>
        <v>BC</v>
      </c>
      <c r="AC70" s="29" t="str">
        <f t="shared" si="32"/>
        <v>News</v>
      </c>
      <c r="AD70" s="30" t="str">
        <f t="shared" si="33"/>
        <v>News</v>
      </c>
      <c r="AE70" s="29" t="str">
        <f t="shared" si="34"/>
        <v>News</v>
      </c>
      <c r="AF70" s="29" t="str">
        <f t="shared" si="35"/>
        <v>News</v>
      </c>
      <c r="AG70" s="29" t="str">
        <f t="shared" si="36"/>
        <v>News</v>
      </c>
      <c r="AH70" s="30" t="str">
        <f t="shared" si="23"/>
        <v>News</v>
      </c>
      <c r="AI70" s="30" t="str">
        <f t="shared" si="37"/>
        <v>OC</v>
      </c>
      <c r="AJ70" s="30" t="str">
        <f t="shared" si="38"/>
        <v>WW</v>
      </c>
      <c r="AK70" s="30" t="str">
        <f t="shared" si="39"/>
        <v>FIN</v>
      </c>
      <c r="AL70" s="30" t="str">
        <f t="shared" si="24"/>
        <v>OI</v>
      </c>
      <c r="AM70" s="30" t="str">
        <f t="shared" si="40"/>
        <v>IB</v>
      </c>
      <c r="AN70" s="30" t="str">
        <f t="shared" si="25"/>
        <v>SI</v>
      </c>
      <c r="AO70" s="30" t="str">
        <f t="shared" si="26"/>
        <v>SS</v>
      </c>
      <c r="AP70" s="45" t="str">
        <f t="shared" si="27"/>
        <v>ROIC</v>
      </c>
      <c r="AQ70" s="30" t="str">
        <f t="shared" si="28"/>
        <v>DR</v>
      </c>
      <c r="AR70" s="46" t="str">
        <f t="shared" si="29"/>
        <v>SOH</v>
      </c>
    </row>
    <row r="71" spans="1:44" x14ac:dyDescent="0.2">
      <c r="A71" s="10" t="s">
        <v>1875</v>
      </c>
      <c r="B71" s="10" t="s">
        <v>1876</v>
      </c>
      <c r="C71" s="12" t="s">
        <v>1877</v>
      </c>
      <c r="D71" s="10" t="e" vm="455">
        <v>#VALUE!</v>
      </c>
      <c r="E71" s="31" t="str">
        <f t="shared" si="21"/>
        <v>Link</v>
      </c>
      <c r="F71" s="12" t="s">
        <v>1878</v>
      </c>
      <c r="G71" s="28" cm="1">
        <f t="array" ref="G71">_FV(D71,"Market cap",TRUE)/1000000000</f>
        <v>2.077969E-2</v>
      </c>
      <c r="H71" s="11" cm="1">
        <f t="array" ref="H71">_FV(D71,"Price")</f>
        <v>1.78</v>
      </c>
      <c r="I71" s="11" t="s">
        <v>47</v>
      </c>
      <c r="J71" s="35" cm="1">
        <f t="array" ref="J71">_FV(D71,"Shares outstanding",TRUE)/1000000</f>
        <v>11.67398</v>
      </c>
      <c r="K71" s="11">
        <v>6.82</v>
      </c>
      <c r="L71" s="89">
        <v>4.3E-3</v>
      </c>
      <c r="M71" s="25" t="s">
        <v>14289</v>
      </c>
      <c r="N71" s="53" t="s">
        <v>14869</v>
      </c>
      <c r="O71" s="53" t="s">
        <v>16049</v>
      </c>
      <c r="P71" s="130" t="s">
        <v>14848</v>
      </c>
      <c r="Q71" s="53" t="s">
        <v>16050</v>
      </c>
      <c r="R71" s="53" t="s">
        <v>16051</v>
      </c>
      <c r="S71" s="135" t="s">
        <v>14848</v>
      </c>
      <c r="T71" s="11" t="s">
        <v>14769</v>
      </c>
      <c r="U71" s="11">
        <v>10.96</v>
      </c>
      <c r="V71" s="65" cm="1">
        <f t="array" ref="V71">(H71-(_FV(D71,"52 week high",TRUE)))/(_FV(D71,"52 week high",TRUE))</f>
        <v>-0.78239608801955984</v>
      </c>
      <c r="W71" s="65" cm="1">
        <f t="array" ref="W71">(H71-(_FV(D71,"52 week low",TRUE)))/(_FV(D71,"52 week low",TRUE))</f>
        <v>0.65581395348837224</v>
      </c>
      <c r="Y71" s="30" t="str">
        <f t="shared" si="30"/>
        <v>Twitter</v>
      </c>
      <c r="Z71" s="30" t="str">
        <f t="shared" si="22"/>
        <v>Twitter</v>
      </c>
      <c r="AA71" s="29" t="str">
        <f>HYPERLINK(_xlfn.CONCAT("https://www.sec.gov/edgar/browse/?CIK=",(_xlfn.XLOOKUP(A71,CIK!$A$1:$A$99999,CIK!$B$1:$B$99999,,0))),"SEC")</f>
        <v>SEC</v>
      </c>
      <c r="AB71" s="30" t="str">
        <f t="shared" si="31"/>
        <v>BC</v>
      </c>
      <c r="AC71" s="29" t="str">
        <f t="shared" si="32"/>
        <v>News</v>
      </c>
      <c r="AD71" s="30" t="str">
        <f t="shared" si="33"/>
        <v>News</v>
      </c>
      <c r="AE71" s="29" t="str">
        <f t="shared" si="34"/>
        <v>News</v>
      </c>
      <c r="AF71" s="29" t="str">
        <f t="shared" si="35"/>
        <v>News</v>
      </c>
      <c r="AG71" s="29" t="str">
        <f t="shared" si="36"/>
        <v>News</v>
      </c>
      <c r="AH71" s="30" t="str">
        <f t="shared" si="23"/>
        <v>News</v>
      </c>
      <c r="AI71" s="30" t="str">
        <f t="shared" si="37"/>
        <v>OC</v>
      </c>
      <c r="AJ71" s="30" t="str">
        <f t="shared" si="38"/>
        <v>WW</v>
      </c>
      <c r="AK71" s="30" t="str">
        <f t="shared" si="39"/>
        <v>FIN</v>
      </c>
      <c r="AL71" s="30" t="str">
        <f t="shared" si="24"/>
        <v>OI</v>
      </c>
      <c r="AM71" s="30" t="str">
        <f t="shared" si="40"/>
        <v>IB</v>
      </c>
      <c r="AN71" s="30" t="str">
        <f t="shared" si="25"/>
        <v>SI</v>
      </c>
      <c r="AO71" s="30" t="str">
        <f t="shared" si="26"/>
        <v>SS</v>
      </c>
      <c r="AP71" s="45" t="str">
        <f t="shared" si="27"/>
        <v>ROIC</v>
      </c>
      <c r="AQ71" s="30" t="str">
        <f t="shared" si="28"/>
        <v>DR</v>
      </c>
      <c r="AR71" s="46" t="str">
        <f t="shared" si="29"/>
        <v>SOH</v>
      </c>
    </row>
    <row r="72" spans="1:44" x14ac:dyDescent="0.2">
      <c r="A72" s="10" t="s">
        <v>1950</v>
      </c>
      <c r="B72" s="10" t="s">
        <v>1951</v>
      </c>
      <c r="C72" s="12" t="s">
        <v>1952</v>
      </c>
      <c r="D72" s="10" t="e" vm="456">
        <v>#VALUE!</v>
      </c>
      <c r="E72" s="31" t="str">
        <f t="shared" si="21"/>
        <v>Link</v>
      </c>
      <c r="F72" s="10" t="s">
        <v>1953</v>
      </c>
      <c r="G72" s="28" cm="1">
        <f t="array" ref="G72">_FV(D72,"Market cap",TRUE)/1000000000</f>
        <v>1.7625809999999999E-2</v>
      </c>
      <c r="H72" s="11" cm="1">
        <f t="array" ref="H72">_FV(D72,"Price")</f>
        <v>0.89</v>
      </c>
      <c r="I72" s="11" t="s">
        <v>47</v>
      </c>
      <c r="J72" s="35" cm="1">
        <f t="array" ref="J72">_FV(D72,"Shares outstanding",TRUE)/1000000</f>
        <v>19.224720000000001</v>
      </c>
      <c r="K72" s="11">
        <v>4.0199999999999996</v>
      </c>
      <c r="L72" s="11" t="s">
        <v>59</v>
      </c>
      <c r="M72" s="25" t="s">
        <v>14357</v>
      </c>
      <c r="N72" s="53" t="s">
        <v>16058</v>
      </c>
      <c r="O72" s="53" t="s">
        <v>16059</v>
      </c>
      <c r="P72" s="130">
        <v>9.57</v>
      </c>
      <c r="Q72" s="53" t="s">
        <v>16060</v>
      </c>
      <c r="R72" s="53" t="s">
        <v>16061</v>
      </c>
      <c r="S72" s="135" t="s">
        <v>16062</v>
      </c>
      <c r="T72" s="11" t="s">
        <v>14739</v>
      </c>
      <c r="U72" s="11">
        <v>2.83</v>
      </c>
      <c r="V72" s="65" cm="1">
        <f t="array" ref="V72">(H72-(_FV(D72,"52 week high",TRUE)))/(_FV(D72,"52 week high",TRUE))</f>
        <v>-0.85737179487179493</v>
      </c>
      <c r="W72" s="65" cm="1">
        <f t="array" ref="W72">(H72-(_FV(D72,"52 week low",TRUE)))/(_FV(D72,"52 week low",TRUE))</f>
        <v>0.61818181818181805</v>
      </c>
      <c r="Y72" s="30" t="str">
        <f t="shared" si="30"/>
        <v>Twitter</v>
      </c>
      <c r="Z72" s="30" t="str">
        <f t="shared" si="22"/>
        <v>Twitter</v>
      </c>
      <c r="AA72" s="29" t="str">
        <f>HYPERLINK(_xlfn.CONCAT("https://www.sec.gov/edgar/browse/?CIK=",(_xlfn.XLOOKUP(A72,CIK!$A$1:$A$99999,CIK!$B$1:$B$99999,,0))),"SEC")</f>
        <v>SEC</v>
      </c>
      <c r="AB72" s="30" t="str">
        <f t="shared" si="31"/>
        <v>BC</v>
      </c>
      <c r="AC72" s="29" t="str">
        <f t="shared" si="32"/>
        <v>News</v>
      </c>
      <c r="AD72" s="30" t="str">
        <f t="shared" si="33"/>
        <v>News</v>
      </c>
      <c r="AE72" s="29" t="str">
        <f t="shared" si="34"/>
        <v>News</v>
      </c>
      <c r="AF72" s="29" t="str">
        <f t="shared" si="35"/>
        <v>News</v>
      </c>
      <c r="AG72" s="29" t="str">
        <f t="shared" si="36"/>
        <v>News</v>
      </c>
      <c r="AH72" s="30" t="str">
        <f t="shared" si="23"/>
        <v>News</v>
      </c>
      <c r="AI72" s="30" t="str">
        <f t="shared" si="37"/>
        <v>OC</v>
      </c>
      <c r="AJ72" s="30" t="str">
        <f t="shared" si="38"/>
        <v>WW</v>
      </c>
      <c r="AK72" s="30" t="str">
        <f t="shared" si="39"/>
        <v>FIN</v>
      </c>
      <c r="AL72" s="30" t="str">
        <f t="shared" si="24"/>
        <v>OI</v>
      </c>
      <c r="AM72" s="30" t="str">
        <f t="shared" si="40"/>
        <v>IB</v>
      </c>
      <c r="AN72" s="30" t="str">
        <f t="shared" si="25"/>
        <v>SI</v>
      </c>
      <c r="AO72" s="30" t="str">
        <f t="shared" si="26"/>
        <v>SS</v>
      </c>
      <c r="AP72" s="45" t="str">
        <f t="shared" si="27"/>
        <v>ROIC</v>
      </c>
      <c r="AQ72" s="30" t="str">
        <f t="shared" si="28"/>
        <v>DR</v>
      </c>
      <c r="AR72" s="46" t="str">
        <f t="shared" si="29"/>
        <v>SOH</v>
      </c>
    </row>
    <row r="73" spans="1:44" x14ac:dyDescent="0.2">
      <c r="A73" s="10" t="s">
        <v>1932</v>
      </c>
      <c r="B73" s="10" t="s">
        <v>1933</v>
      </c>
      <c r="C73" s="12" t="s">
        <v>1873</v>
      </c>
      <c r="D73" s="10" t="e" vm="457">
        <v>#VALUE!</v>
      </c>
      <c r="E73" s="31" t="str">
        <f t="shared" si="21"/>
        <v>Link</v>
      </c>
      <c r="F73" s="10" t="s">
        <v>1934</v>
      </c>
      <c r="G73" s="28" cm="1">
        <f t="array" ref="G73">_FV(D73,"Market cap",TRUE)/1000000000</f>
        <v>1.7156919999999999E-2</v>
      </c>
      <c r="H73" s="11" cm="1">
        <f t="array" ref="H73">_FV(D73,"Price")</f>
        <v>0.68030000000000002</v>
      </c>
      <c r="I73" s="11" t="s">
        <v>47</v>
      </c>
      <c r="J73" s="35" cm="1">
        <f t="array" ref="J73">_FV(D73,"Shares outstanding",TRUE)/1000000</f>
        <v>25.227049999999998</v>
      </c>
      <c r="K73" s="11">
        <v>18.28</v>
      </c>
      <c r="L73" s="89">
        <v>6.7999999999999996E-3</v>
      </c>
      <c r="M73" s="25" t="s">
        <v>14237</v>
      </c>
      <c r="N73" s="53" t="s">
        <v>15635</v>
      </c>
      <c r="O73" s="53" t="s">
        <v>16052</v>
      </c>
      <c r="P73" s="130">
        <v>11.29</v>
      </c>
      <c r="Q73" s="53" t="s">
        <v>15357</v>
      </c>
      <c r="R73" s="53" t="s">
        <v>16053</v>
      </c>
      <c r="S73" s="135" t="s">
        <v>14848</v>
      </c>
      <c r="T73" s="11" t="s">
        <v>14771</v>
      </c>
      <c r="U73" s="11">
        <v>8.7100000000000009</v>
      </c>
      <c r="V73" s="65" cm="1">
        <f t="array" ref="V73">(H73-(_FV(D73,"52 week high",TRUE)))/(_FV(D73,"52 week high",TRUE))</f>
        <v>-0.55243421052631581</v>
      </c>
      <c r="W73" s="65" cm="1">
        <f t="array" ref="W73">(H73-(_FV(D73,"52 week low",TRUE)))/(_FV(D73,"52 week low",TRUE))</f>
        <v>0.54578504885253354</v>
      </c>
      <c r="Y73" s="30" t="str">
        <f t="shared" si="30"/>
        <v>Twitter</v>
      </c>
      <c r="Z73" s="30" t="str">
        <f t="shared" si="22"/>
        <v>Twitter</v>
      </c>
      <c r="AA73" s="29" t="str">
        <f>HYPERLINK(_xlfn.CONCAT("https://www.sec.gov/edgar/browse/?CIK=",(_xlfn.XLOOKUP(A73,CIK!$A$1:$A$99999,CIK!$B$1:$B$99999,,0))),"SEC")</f>
        <v>SEC</v>
      </c>
      <c r="AB73" s="30" t="str">
        <f t="shared" si="31"/>
        <v>BC</v>
      </c>
      <c r="AC73" s="29" t="str">
        <f t="shared" si="32"/>
        <v>News</v>
      </c>
      <c r="AD73" s="30" t="str">
        <f t="shared" si="33"/>
        <v>News</v>
      </c>
      <c r="AE73" s="29" t="str">
        <f t="shared" si="34"/>
        <v>News</v>
      </c>
      <c r="AF73" s="29" t="str">
        <f t="shared" si="35"/>
        <v>News</v>
      </c>
      <c r="AG73" s="29" t="str">
        <f t="shared" si="36"/>
        <v>News</v>
      </c>
      <c r="AH73" s="30" t="str">
        <f t="shared" si="23"/>
        <v>News</v>
      </c>
      <c r="AI73" s="30" t="str">
        <f t="shared" si="37"/>
        <v>OC</v>
      </c>
      <c r="AJ73" s="30" t="str">
        <f t="shared" si="38"/>
        <v>WW</v>
      </c>
      <c r="AK73" s="30" t="str">
        <f t="shared" si="39"/>
        <v>FIN</v>
      </c>
      <c r="AL73" s="30" t="str">
        <f t="shared" si="24"/>
        <v>OI</v>
      </c>
      <c r="AM73" s="30" t="str">
        <f t="shared" si="40"/>
        <v>IB</v>
      </c>
      <c r="AN73" s="30" t="str">
        <f t="shared" si="25"/>
        <v>SI</v>
      </c>
      <c r="AO73" s="30" t="str">
        <f t="shared" si="26"/>
        <v>SS</v>
      </c>
      <c r="AP73" s="45" t="str">
        <f t="shared" si="27"/>
        <v>ROIC</v>
      </c>
      <c r="AQ73" s="30" t="str">
        <f t="shared" si="28"/>
        <v>DR</v>
      </c>
      <c r="AR73" s="46" t="str">
        <f t="shared" si="29"/>
        <v>SOH</v>
      </c>
    </row>
    <row r="74" spans="1:44" x14ac:dyDescent="0.2">
      <c r="A74" s="10" t="s">
        <v>1902</v>
      </c>
      <c r="B74" s="10" t="s">
        <v>1903</v>
      </c>
      <c r="C74" s="12" t="s">
        <v>1904</v>
      </c>
      <c r="D74" s="10" t="e" vm="458">
        <v>#VALUE!</v>
      </c>
      <c r="E74" s="31" t="str">
        <f t="shared" si="21"/>
        <v>Link</v>
      </c>
      <c r="F74" s="10" t="s">
        <v>1905</v>
      </c>
      <c r="G74" s="28" cm="1">
        <f t="array" ref="G74">_FV(D74,"Market cap",TRUE)/1000000000</f>
        <v>1.8048479999999999E-2</v>
      </c>
      <c r="H74" s="11" cm="1">
        <f t="array" ref="H74">_FV(D74,"Price")</f>
        <v>2.91</v>
      </c>
      <c r="I74" s="11" t="s">
        <v>47</v>
      </c>
      <c r="J74" s="35" cm="1">
        <f t="array" ref="J74">_FV(D74,"Shares outstanding",TRUE)/1000000</f>
        <v>0.50651000000000002</v>
      </c>
      <c r="K74" s="11">
        <v>1.55</v>
      </c>
      <c r="L74" s="11" t="s">
        <v>59</v>
      </c>
      <c r="M74" s="25" t="e">
        <v>#N/A</v>
      </c>
      <c r="N74" s="53" t="e">
        <v>#N/A</v>
      </c>
      <c r="O74" s="53" t="e">
        <v>#N/A</v>
      </c>
      <c r="P74" s="130" t="e">
        <v>#N/A</v>
      </c>
      <c r="Q74" s="53" t="e">
        <v>#N/A</v>
      </c>
      <c r="R74" s="53" t="e">
        <v>#N/A</v>
      </c>
      <c r="S74" s="135" t="e">
        <v>#N/A</v>
      </c>
      <c r="T74" s="11" t="s">
        <v>2420</v>
      </c>
      <c r="U74" s="11">
        <v>18.43</v>
      </c>
      <c r="V74" s="65" cm="1">
        <f t="array" ref="V74">(H74-(_FV(D74,"52 week high",TRUE)))/(_FV(D74,"52 week high",TRUE))</f>
        <v>-0.52759740259740262</v>
      </c>
      <c r="W74" s="65" cm="1">
        <f t="array" ref="W74">(H74-(_FV(D74,"52 week low",TRUE)))/(_FV(D74,"52 week low",TRUE))</f>
        <v>1.0349650349650352</v>
      </c>
      <c r="Y74" s="30" t="str">
        <f t="shared" si="30"/>
        <v>Twitter</v>
      </c>
      <c r="Z74" s="30" t="str">
        <f t="shared" si="22"/>
        <v>Twitter</v>
      </c>
      <c r="AA74" s="29" t="str">
        <f>HYPERLINK(_xlfn.CONCAT("https://www.sec.gov/edgar/browse/?CIK=",(_xlfn.XLOOKUP(A74,CIK!$A$1:$A$99999,CIK!$B$1:$B$99999,,0))),"SEC")</f>
        <v>SEC</v>
      </c>
      <c r="AB74" s="30" t="str">
        <f t="shared" si="31"/>
        <v>BC</v>
      </c>
      <c r="AC74" s="29" t="str">
        <f t="shared" si="32"/>
        <v>News</v>
      </c>
      <c r="AD74" s="30" t="str">
        <f t="shared" si="33"/>
        <v>News</v>
      </c>
      <c r="AE74" s="29" t="str">
        <f t="shared" si="34"/>
        <v>News</v>
      </c>
      <c r="AF74" s="29" t="str">
        <f t="shared" si="35"/>
        <v>News</v>
      </c>
      <c r="AG74" s="29" t="str">
        <f t="shared" si="36"/>
        <v>News</v>
      </c>
      <c r="AH74" s="30" t="str">
        <f t="shared" si="23"/>
        <v>News</v>
      </c>
      <c r="AI74" s="30" t="str">
        <f t="shared" si="37"/>
        <v>OC</v>
      </c>
      <c r="AJ74" s="30" t="str">
        <f t="shared" si="38"/>
        <v>WW</v>
      </c>
      <c r="AK74" s="30" t="str">
        <f t="shared" si="39"/>
        <v>FIN</v>
      </c>
      <c r="AL74" s="30" t="str">
        <f t="shared" si="24"/>
        <v>OI</v>
      </c>
      <c r="AM74" s="30" t="str">
        <f t="shared" si="40"/>
        <v>IB</v>
      </c>
      <c r="AN74" s="30" t="str">
        <f t="shared" si="25"/>
        <v>SI</v>
      </c>
      <c r="AO74" s="30" t="str">
        <f t="shared" si="26"/>
        <v>SS</v>
      </c>
      <c r="AP74" s="45" t="str">
        <f t="shared" si="27"/>
        <v>ROIC</v>
      </c>
      <c r="AQ74" s="30" t="str">
        <f t="shared" si="28"/>
        <v>DR</v>
      </c>
      <c r="AR74" s="46" t="str">
        <f t="shared" si="29"/>
        <v>SOH</v>
      </c>
    </row>
    <row r="75" spans="1:44" x14ac:dyDescent="0.2">
      <c r="A75" s="10" t="s">
        <v>1954</v>
      </c>
      <c r="B75" s="10" t="s">
        <v>1955</v>
      </c>
      <c r="C75" s="12" t="s">
        <v>1956</v>
      </c>
      <c r="D75" s="10" t="e" vm="459">
        <v>#VALUE!</v>
      </c>
      <c r="E75" s="31" t="str">
        <f t="shared" si="21"/>
        <v>Link</v>
      </c>
      <c r="F75" s="10" t="s">
        <v>1957</v>
      </c>
      <c r="G75" s="28" cm="1">
        <f t="array" ref="G75">_FV(D75,"Market cap",TRUE)/1000000000</f>
        <v>2.0459069999999999E-2</v>
      </c>
      <c r="H75" s="11" cm="1">
        <f t="array" ref="H75">_FV(D75,"Price")</f>
        <v>0.81110000000000004</v>
      </c>
      <c r="I75" s="11" t="s">
        <v>47</v>
      </c>
      <c r="J75" s="35" cm="1">
        <f t="array" ref="J75">_FV(D75,"Shares outstanding",TRUE)/1000000</f>
        <v>18.710360000000001</v>
      </c>
      <c r="K75" s="11">
        <v>13.85</v>
      </c>
      <c r="L75" s="89">
        <v>7.2300000000000003E-2</v>
      </c>
      <c r="M75" s="25" t="s">
        <v>13847</v>
      </c>
      <c r="N75" s="53" t="e" vm="115">
        <v>#VALUE!</v>
      </c>
      <c r="O75" s="53" t="s">
        <v>16054</v>
      </c>
      <c r="P75" s="130">
        <v>9.16</v>
      </c>
      <c r="Q75" s="53" t="s">
        <v>16055</v>
      </c>
      <c r="R75" s="53" t="s">
        <v>16056</v>
      </c>
      <c r="S75" s="135" t="s">
        <v>16057</v>
      </c>
      <c r="T75" s="11" t="s">
        <v>14779</v>
      </c>
      <c r="U75" s="11">
        <v>8.11</v>
      </c>
      <c r="V75" s="65" cm="1">
        <f t="array" ref="V75">(H75-(_FV(D75,"52 week high",TRUE)))/(_FV(D75,"52 week high",TRUE))</f>
        <v>-0.82924210526315789</v>
      </c>
      <c r="W75" s="65" cm="1">
        <f t="array" ref="W75">(H75-(_FV(D75,"52 week low",TRUE)))/(_FV(D75,"52 week low",TRUE))</f>
        <v>0.15871428571428586</v>
      </c>
      <c r="Y75" s="30" t="str">
        <f t="shared" si="30"/>
        <v>Twitter</v>
      </c>
      <c r="Z75" s="30" t="str">
        <f t="shared" si="22"/>
        <v>Twitter</v>
      </c>
      <c r="AA75" s="29" t="str">
        <f>HYPERLINK(_xlfn.CONCAT("https://www.sec.gov/edgar/browse/?CIK=",(_xlfn.XLOOKUP(A75,CIK!$A$1:$A$99999,CIK!$B$1:$B$99999,,0))),"SEC")</f>
        <v>SEC</v>
      </c>
      <c r="AB75" s="30" t="str">
        <f t="shared" si="31"/>
        <v>BC</v>
      </c>
      <c r="AC75" s="29" t="str">
        <f t="shared" si="32"/>
        <v>News</v>
      </c>
      <c r="AD75" s="30" t="str">
        <f t="shared" si="33"/>
        <v>News</v>
      </c>
      <c r="AE75" s="29" t="str">
        <f t="shared" si="34"/>
        <v>News</v>
      </c>
      <c r="AF75" s="29" t="str">
        <f t="shared" si="35"/>
        <v>News</v>
      </c>
      <c r="AG75" s="29" t="str">
        <f t="shared" si="36"/>
        <v>News</v>
      </c>
      <c r="AH75" s="30" t="str">
        <f t="shared" si="23"/>
        <v>News</v>
      </c>
      <c r="AI75" s="30" t="str">
        <f t="shared" si="37"/>
        <v>OC</v>
      </c>
      <c r="AJ75" s="30" t="str">
        <f t="shared" si="38"/>
        <v>WW</v>
      </c>
      <c r="AK75" s="30" t="str">
        <f t="shared" si="39"/>
        <v>FIN</v>
      </c>
      <c r="AL75" s="30" t="str">
        <f t="shared" si="24"/>
        <v>OI</v>
      </c>
      <c r="AM75" s="30" t="str">
        <f t="shared" si="40"/>
        <v>IB</v>
      </c>
      <c r="AN75" s="30" t="str">
        <f t="shared" si="25"/>
        <v>SI</v>
      </c>
      <c r="AO75" s="30" t="str">
        <f t="shared" si="26"/>
        <v>SS</v>
      </c>
      <c r="AP75" s="45" t="str">
        <f t="shared" si="27"/>
        <v>ROIC</v>
      </c>
      <c r="AQ75" s="30" t="str">
        <f t="shared" si="28"/>
        <v>DR</v>
      </c>
      <c r="AR75" s="46" t="str">
        <f t="shared" si="29"/>
        <v>SOH</v>
      </c>
    </row>
    <row r="76" spans="1:44" x14ac:dyDescent="0.2">
      <c r="A76" s="10" t="s">
        <v>1942</v>
      </c>
      <c r="B76" s="10" t="s">
        <v>1943</v>
      </c>
      <c r="C76" s="12" t="s">
        <v>1944</v>
      </c>
      <c r="D76" s="10" t="e" vm="460">
        <v>#VALUE!</v>
      </c>
      <c r="E76" s="31" t="str">
        <f t="shared" si="21"/>
        <v>Link</v>
      </c>
      <c r="F76" s="10" t="s">
        <v>1945</v>
      </c>
      <c r="G76" s="28" cm="1">
        <f t="array" ref="G76">_FV(D76,"Market cap",TRUE)/1000000000</f>
        <v>1.1026680000000001E-2</v>
      </c>
      <c r="H76" s="11" cm="1">
        <f t="array" ref="H76">_FV(D76,"Price")</f>
        <v>0.96</v>
      </c>
      <c r="I76" s="11" t="s">
        <v>47</v>
      </c>
      <c r="J76" s="35" cm="1">
        <f t="array" ref="J76">_FV(D76,"Shares outstanding",TRUE)/1000000</f>
        <v>11.30941</v>
      </c>
      <c r="K76" s="11">
        <v>8.58</v>
      </c>
      <c r="L76" s="89">
        <v>1.35E-2</v>
      </c>
      <c r="M76" s="25" t="s">
        <v>13835</v>
      </c>
      <c r="N76" s="53" t="s">
        <v>16063</v>
      </c>
      <c r="O76" s="53" t="s">
        <v>16064</v>
      </c>
      <c r="P76" s="130">
        <v>0.66</v>
      </c>
      <c r="Q76" s="53" t="s">
        <v>16065</v>
      </c>
      <c r="R76" s="53" t="s">
        <v>16066</v>
      </c>
      <c r="S76" s="135" t="s">
        <v>14848</v>
      </c>
      <c r="T76" s="11" t="s">
        <v>14770</v>
      </c>
      <c r="U76" s="11">
        <v>1.85</v>
      </c>
      <c r="V76" s="65" cm="1">
        <f t="array" ref="V76">(H76-(_FV(D76,"52 week high",TRUE)))/(_FV(D76,"52 week high",TRUE))</f>
        <v>-0.59663865546218486</v>
      </c>
      <c r="W76" s="65" cm="1">
        <f t="array" ref="W76">(H76-(_FV(D76,"52 week low",TRUE)))/(_FV(D76,"52 week low",TRUE))</f>
        <v>0.44578313253012036</v>
      </c>
      <c r="Y76" s="30" t="str">
        <f t="shared" si="30"/>
        <v>Twitter</v>
      </c>
      <c r="Z76" s="30" t="str">
        <f t="shared" si="22"/>
        <v>Twitter</v>
      </c>
      <c r="AA76" s="29" t="str">
        <f>HYPERLINK(_xlfn.CONCAT("https://www.sec.gov/edgar/browse/?CIK=",(_xlfn.XLOOKUP(A76,CIK!$A$1:$A$99999,CIK!$B$1:$B$99999,,0))),"SEC")</f>
        <v>SEC</v>
      </c>
      <c r="AB76" s="30" t="str">
        <f t="shared" si="31"/>
        <v>BC</v>
      </c>
      <c r="AC76" s="29" t="str">
        <f t="shared" si="32"/>
        <v>News</v>
      </c>
      <c r="AD76" s="30" t="str">
        <f t="shared" si="33"/>
        <v>News</v>
      </c>
      <c r="AE76" s="29" t="str">
        <f t="shared" si="34"/>
        <v>News</v>
      </c>
      <c r="AF76" s="29" t="str">
        <f t="shared" si="35"/>
        <v>News</v>
      </c>
      <c r="AG76" s="29" t="str">
        <f t="shared" si="36"/>
        <v>News</v>
      </c>
      <c r="AH76" s="30" t="str">
        <f t="shared" si="23"/>
        <v>News</v>
      </c>
      <c r="AI76" s="30" t="str">
        <f t="shared" si="37"/>
        <v>OC</v>
      </c>
      <c r="AJ76" s="30" t="str">
        <f t="shared" si="38"/>
        <v>WW</v>
      </c>
      <c r="AK76" s="30" t="str">
        <f t="shared" si="39"/>
        <v>FIN</v>
      </c>
      <c r="AL76" s="30" t="str">
        <f t="shared" si="24"/>
        <v>OI</v>
      </c>
      <c r="AM76" s="30" t="str">
        <f t="shared" si="40"/>
        <v>IB</v>
      </c>
      <c r="AN76" s="30" t="str">
        <f t="shared" si="25"/>
        <v>SI</v>
      </c>
      <c r="AO76" s="30" t="str">
        <f t="shared" si="26"/>
        <v>SS</v>
      </c>
      <c r="AP76" s="45" t="str">
        <f t="shared" si="27"/>
        <v>ROIC</v>
      </c>
      <c r="AQ76" s="30" t="str">
        <f t="shared" si="28"/>
        <v>DR</v>
      </c>
      <c r="AR76" s="46" t="str">
        <f t="shared" si="29"/>
        <v>SOH</v>
      </c>
    </row>
    <row r="77" spans="1:44" x14ac:dyDescent="0.2">
      <c r="A77" s="10" t="s">
        <v>1929</v>
      </c>
      <c r="B77" s="10" t="s">
        <v>1930</v>
      </c>
      <c r="C77" s="12" t="s">
        <v>1873</v>
      </c>
      <c r="D77" s="10" t="e" vm="461">
        <v>#VALUE!</v>
      </c>
      <c r="E77" s="31" t="str">
        <f t="shared" si="21"/>
        <v>Link</v>
      </c>
      <c r="F77" s="10" t="s">
        <v>1931</v>
      </c>
      <c r="G77" s="28" cm="1">
        <f t="array" ref="G77">_FV(D77,"Market cap",TRUE)/1000000000</f>
        <v>9.0860000000000003E-3</v>
      </c>
      <c r="H77" s="11" cm="1">
        <f t="array" ref="H77">_FV(D77,"Price")</f>
        <v>6.49</v>
      </c>
      <c r="I77" s="11" t="s">
        <v>47</v>
      </c>
      <c r="J77" s="35" cm="1">
        <f t="array" ref="J77">_FV(D77,"Shares outstanding",TRUE)/1000000</f>
        <v>1.4</v>
      </c>
      <c r="L77" s="89"/>
      <c r="M77" s="25" t="s">
        <v>14266</v>
      </c>
      <c r="N77" s="53" t="s">
        <v>16067</v>
      </c>
      <c r="O77" s="53" t="s">
        <v>16068</v>
      </c>
      <c r="P77" s="130">
        <v>25.39</v>
      </c>
      <c r="Q77" s="53" t="s">
        <v>16069</v>
      </c>
      <c r="R77" s="53" t="s">
        <v>16070</v>
      </c>
      <c r="S77" s="135" t="s">
        <v>16071</v>
      </c>
      <c r="V77" s="65" cm="1">
        <f t="array" ref="V77">(H77-(_FV(D77,"52 week high",TRUE)))/(_FV(D77,"52 week high",TRUE))</f>
        <v>-0.27888888888888885</v>
      </c>
      <c r="W77" s="65" cm="1">
        <f t="array" ref="W77">(H77-(_FV(D77,"52 week low",TRUE)))/(_FV(D77,"52 week low",TRUE))</f>
        <v>3.0098856966326846</v>
      </c>
      <c r="Y77" s="30" t="str">
        <f t="shared" si="30"/>
        <v>Twitter</v>
      </c>
      <c r="Z77" s="30" t="str">
        <f t="shared" si="22"/>
        <v>Twitter</v>
      </c>
      <c r="AA77" s="29" t="str">
        <f>HYPERLINK(_xlfn.CONCAT("https://www.sec.gov/edgar/browse/?CIK=",(_xlfn.XLOOKUP(A77,CIK!$A$1:$A$99999,CIK!$B$1:$B$99999,,0))),"SEC")</f>
        <v>SEC</v>
      </c>
      <c r="AB77" s="30" t="str">
        <f t="shared" si="31"/>
        <v>BC</v>
      </c>
      <c r="AC77" s="29" t="str">
        <f t="shared" si="32"/>
        <v>News</v>
      </c>
      <c r="AD77" s="30" t="str">
        <f t="shared" si="33"/>
        <v>News</v>
      </c>
      <c r="AE77" s="29" t="str">
        <f t="shared" si="34"/>
        <v>News</v>
      </c>
      <c r="AF77" s="29" t="str">
        <f t="shared" si="35"/>
        <v>News</v>
      </c>
      <c r="AG77" s="29" t="str">
        <f t="shared" si="36"/>
        <v>News</v>
      </c>
      <c r="AH77" s="30" t="str">
        <f t="shared" si="23"/>
        <v>News</v>
      </c>
      <c r="AI77" s="30" t="str">
        <f t="shared" si="37"/>
        <v>OC</v>
      </c>
      <c r="AJ77" s="30" t="str">
        <f t="shared" si="38"/>
        <v>WW</v>
      </c>
      <c r="AK77" s="30" t="str">
        <f t="shared" si="39"/>
        <v>FIN</v>
      </c>
      <c r="AL77" s="30" t="str">
        <f t="shared" si="24"/>
        <v>OI</v>
      </c>
      <c r="AM77" s="30" t="str">
        <f t="shared" si="40"/>
        <v>IB</v>
      </c>
      <c r="AN77" s="30" t="str">
        <f t="shared" si="25"/>
        <v>SI</v>
      </c>
      <c r="AO77" s="30" t="str">
        <f t="shared" si="26"/>
        <v>SS</v>
      </c>
      <c r="AP77" s="45" t="str">
        <f t="shared" si="27"/>
        <v>ROIC</v>
      </c>
      <c r="AQ77" s="30" t="str">
        <f t="shared" si="28"/>
        <v>DR</v>
      </c>
      <c r="AR77" s="46" t="str">
        <f t="shared" si="29"/>
        <v>SOH</v>
      </c>
    </row>
    <row r="78" spans="1:44" x14ac:dyDescent="0.2">
      <c r="A78" s="10" t="s">
        <v>1895</v>
      </c>
      <c r="B78" s="10" t="s">
        <v>1896</v>
      </c>
      <c r="C78" s="12" t="s">
        <v>1726</v>
      </c>
      <c r="D78" s="10" t="e" vm="462">
        <v>#VALUE!</v>
      </c>
      <c r="E78" s="31" t="str">
        <f t="shared" si="21"/>
        <v>Link</v>
      </c>
      <c r="F78" s="10" t="s">
        <v>1897</v>
      </c>
      <c r="G78" s="28" cm="1">
        <f t="array" ref="G78">_FV(D78,"Market cap",TRUE)/1000000000</f>
        <v>7.7030500000000003E-3</v>
      </c>
      <c r="H78" s="11" cm="1">
        <f t="array" ref="H78">_FV(D78,"Price")</f>
        <v>1.06</v>
      </c>
      <c r="I78" s="11" t="s">
        <v>47</v>
      </c>
      <c r="J78" s="35" cm="1">
        <f t="array" ref="J78">_FV(D78,"Shares outstanding",TRUE)/1000000</f>
        <v>7.2670300000000001</v>
      </c>
      <c r="K78" s="11">
        <v>6.14</v>
      </c>
      <c r="L78" s="89">
        <v>6.1499999999999999E-2</v>
      </c>
      <c r="M78" s="25" t="s">
        <v>14312</v>
      </c>
      <c r="N78" s="53" t="s">
        <v>16076</v>
      </c>
      <c r="O78" s="53" t="s">
        <v>16077</v>
      </c>
      <c r="P78" s="130">
        <v>48.11</v>
      </c>
      <c r="Q78" s="53" t="s">
        <v>16078</v>
      </c>
      <c r="R78" s="53" t="s">
        <v>16079</v>
      </c>
      <c r="S78" s="135" t="s">
        <v>16080</v>
      </c>
      <c r="T78" s="11" t="s">
        <v>59</v>
      </c>
      <c r="U78" s="11">
        <v>39.979999999999997</v>
      </c>
      <c r="V78" s="65" cm="1">
        <f t="array" ref="V78">(H78-(_FV(D78,"52 week high",TRUE)))/(_FV(D78,"52 week high",TRUE))</f>
        <v>-0.9004694835680751</v>
      </c>
      <c r="W78" s="65" cm="1">
        <f t="array" ref="W78">(H78-(_FV(D78,"52 week low",TRUE)))/(_FV(D78,"52 week low",TRUE))</f>
        <v>0.10416666666666677</v>
      </c>
      <c r="Y78" s="30" t="str">
        <f t="shared" si="30"/>
        <v>Twitter</v>
      </c>
      <c r="Z78" s="30" t="str">
        <f t="shared" si="22"/>
        <v>Twitter</v>
      </c>
      <c r="AA78" s="29" t="str">
        <f>HYPERLINK(_xlfn.CONCAT("https://www.sec.gov/edgar/browse/?CIK=",(_xlfn.XLOOKUP(A78,CIK!$A$1:$A$99999,CIK!$B$1:$B$99999,,0))),"SEC")</f>
        <v>SEC</v>
      </c>
      <c r="AB78" s="30" t="str">
        <f t="shared" si="31"/>
        <v>BC</v>
      </c>
      <c r="AC78" s="29" t="str">
        <f t="shared" si="32"/>
        <v>News</v>
      </c>
      <c r="AD78" s="30" t="str">
        <f t="shared" si="33"/>
        <v>News</v>
      </c>
      <c r="AE78" s="29" t="str">
        <f t="shared" si="34"/>
        <v>News</v>
      </c>
      <c r="AF78" s="29" t="str">
        <f t="shared" si="35"/>
        <v>News</v>
      </c>
      <c r="AG78" s="29" t="str">
        <f t="shared" si="36"/>
        <v>News</v>
      </c>
      <c r="AH78" s="30" t="str">
        <f t="shared" si="23"/>
        <v>News</v>
      </c>
      <c r="AI78" s="30" t="str">
        <f t="shared" si="37"/>
        <v>OC</v>
      </c>
      <c r="AJ78" s="30" t="str">
        <f t="shared" si="38"/>
        <v>WW</v>
      </c>
      <c r="AK78" s="30" t="str">
        <f t="shared" si="39"/>
        <v>FIN</v>
      </c>
      <c r="AL78" s="30" t="str">
        <f t="shared" si="24"/>
        <v>OI</v>
      </c>
      <c r="AM78" s="30" t="str">
        <f t="shared" si="40"/>
        <v>IB</v>
      </c>
      <c r="AN78" s="30" t="str">
        <f t="shared" si="25"/>
        <v>SI</v>
      </c>
      <c r="AO78" s="30" t="str">
        <f t="shared" si="26"/>
        <v>SS</v>
      </c>
      <c r="AP78" s="45" t="str">
        <f t="shared" si="27"/>
        <v>ROIC</v>
      </c>
      <c r="AQ78" s="30" t="str">
        <f t="shared" si="28"/>
        <v>DR</v>
      </c>
      <c r="AR78" s="46" t="str">
        <f t="shared" si="29"/>
        <v>SOH</v>
      </c>
    </row>
    <row r="79" spans="1:44" x14ac:dyDescent="0.2">
      <c r="A79" s="10" t="s">
        <v>1935</v>
      </c>
      <c r="B79" s="10" t="s">
        <v>1936</v>
      </c>
      <c r="C79" s="12" t="s">
        <v>1937</v>
      </c>
      <c r="D79" s="10" t="e" vm="463">
        <v>#VALUE!</v>
      </c>
      <c r="E79" s="31" t="str">
        <f t="shared" si="21"/>
        <v>Link</v>
      </c>
      <c r="F79" s="10" t="s">
        <v>1938</v>
      </c>
      <c r="G79" s="28" cm="1">
        <f t="array" ref="G79">_FV(D79,"Market cap",TRUE)/1000000000</f>
        <v>1.041338E-2</v>
      </c>
      <c r="H79" s="11" cm="1">
        <f t="array" ref="H79">_FV(D79,"Price")</f>
        <v>1.95</v>
      </c>
      <c r="I79" s="11" t="s">
        <v>47</v>
      </c>
      <c r="J79" s="35" cm="1">
        <f t="array" ref="J79">_FV(D79,"Shares outstanding",TRUE)/1000000</f>
        <v>5.3401899999999998</v>
      </c>
      <c r="K79" s="11">
        <v>5.16</v>
      </c>
      <c r="L79" s="89">
        <v>4.99E-2</v>
      </c>
      <c r="M79" s="25" t="s">
        <v>13980</v>
      </c>
      <c r="N79" s="53" t="s">
        <v>16072</v>
      </c>
      <c r="O79" s="53" t="s">
        <v>16073</v>
      </c>
      <c r="P79" s="130">
        <v>9.49</v>
      </c>
      <c r="Q79" s="53" t="s">
        <v>16074</v>
      </c>
      <c r="R79" s="53" t="s">
        <v>16075</v>
      </c>
      <c r="S79" s="135" t="s">
        <v>14848</v>
      </c>
      <c r="T79" s="11" t="s">
        <v>14786</v>
      </c>
      <c r="U79" s="11">
        <v>20.41</v>
      </c>
      <c r="V79" s="65" cm="1">
        <f t="array" ref="V79">(H79-(_FV(D79,"52 week high",TRUE)))/(_FV(D79,"52 week high",TRUE))</f>
        <v>-0.87229862475442044</v>
      </c>
      <c r="W79" s="65" cm="1">
        <f t="array" ref="W79">(H79-(_FV(D79,"52 week low",TRUE)))/(_FV(D79,"52 week low",TRUE))</f>
        <v>0.54761904761904756</v>
      </c>
      <c r="Y79" s="30" t="str">
        <f t="shared" si="30"/>
        <v>Twitter</v>
      </c>
      <c r="Z79" s="30" t="str">
        <f t="shared" si="22"/>
        <v>Twitter</v>
      </c>
      <c r="AA79" s="29" t="str">
        <f>HYPERLINK(_xlfn.CONCAT("https://www.sec.gov/edgar/browse/?CIK=",(_xlfn.XLOOKUP(A79,CIK!$A$1:$A$99999,CIK!$B$1:$B$99999,,0))),"SEC")</f>
        <v>SEC</v>
      </c>
      <c r="AB79" s="30" t="str">
        <f t="shared" si="31"/>
        <v>BC</v>
      </c>
      <c r="AC79" s="29" t="str">
        <f t="shared" si="32"/>
        <v>News</v>
      </c>
      <c r="AD79" s="30" t="str">
        <f t="shared" si="33"/>
        <v>News</v>
      </c>
      <c r="AE79" s="29" t="str">
        <f t="shared" si="34"/>
        <v>News</v>
      </c>
      <c r="AF79" s="29" t="str">
        <f t="shared" si="35"/>
        <v>News</v>
      </c>
      <c r="AG79" s="29" t="str">
        <f t="shared" si="36"/>
        <v>News</v>
      </c>
      <c r="AH79" s="30" t="str">
        <f t="shared" si="23"/>
        <v>News</v>
      </c>
      <c r="AI79" s="30" t="str">
        <f t="shared" si="37"/>
        <v>OC</v>
      </c>
      <c r="AJ79" s="30" t="str">
        <f t="shared" si="38"/>
        <v>WW</v>
      </c>
      <c r="AK79" s="30" t="str">
        <f t="shared" si="39"/>
        <v>FIN</v>
      </c>
      <c r="AL79" s="30" t="str">
        <f t="shared" si="24"/>
        <v>OI</v>
      </c>
      <c r="AM79" s="30" t="str">
        <f t="shared" si="40"/>
        <v>IB</v>
      </c>
      <c r="AN79" s="30" t="str">
        <f t="shared" si="25"/>
        <v>SI</v>
      </c>
      <c r="AO79" s="30" t="str">
        <f t="shared" si="26"/>
        <v>SS</v>
      </c>
      <c r="AP79" s="45" t="str">
        <f t="shared" si="27"/>
        <v>ROIC</v>
      </c>
      <c r="AQ79" s="30" t="str">
        <f t="shared" si="28"/>
        <v>DR</v>
      </c>
      <c r="AR79" s="46" t="str">
        <f t="shared" si="29"/>
        <v>SOH</v>
      </c>
    </row>
    <row r="80" spans="1:44" x14ac:dyDescent="0.2">
      <c r="A80" s="10" t="s">
        <v>1958</v>
      </c>
      <c r="B80" s="10" t="s">
        <v>1959</v>
      </c>
      <c r="C80" s="12" t="s">
        <v>1960</v>
      </c>
      <c r="D80" s="10" t="e" vm="464">
        <v>#VALUE!</v>
      </c>
      <c r="E80" s="31" t="str">
        <f t="shared" si="21"/>
        <v>Link</v>
      </c>
      <c r="F80" s="10" t="s">
        <v>1961</v>
      </c>
      <c r="G80" s="28" cm="1">
        <f t="array" ref="G80">_FV(D80,"Market cap",TRUE)/1000000000</f>
        <v>1.002371E-2</v>
      </c>
      <c r="H80" s="11" cm="1">
        <f t="array" ref="H80">_FV(D80,"Price")</f>
        <v>0.57989999999999997</v>
      </c>
      <c r="I80" s="11" t="s">
        <v>47</v>
      </c>
      <c r="J80" s="35" cm="1">
        <f t="array" ref="J80">_FV(D80,"Shares outstanding",TRUE)/1000000</f>
        <v>17.285260000000001</v>
      </c>
      <c r="K80" s="11">
        <v>12.66</v>
      </c>
      <c r="L80" s="89">
        <v>1.6999999999999999E-3</v>
      </c>
      <c r="M80" s="25" t="s">
        <v>14057</v>
      </c>
      <c r="N80" s="53" t="s">
        <v>16081</v>
      </c>
      <c r="O80" s="53" t="s">
        <v>16082</v>
      </c>
      <c r="P80" s="130">
        <v>42.53</v>
      </c>
      <c r="Q80" s="53" t="s">
        <v>16083</v>
      </c>
      <c r="R80" s="53" t="s">
        <v>16084</v>
      </c>
      <c r="S80" s="135" t="s">
        <v>14848</v>
      </c>
      <c r="T80" s="11" t="s">
        <v>14743</v>
      </c>
      <c r="U80" s="11">
        <v>14.91</v>
      </c>
      <c r="V80" s="65" cm="1">
        <f t="array" ref="V80">(H80-(_FV(D80,"52 week high",TRUE)))/(_FV(D80,"52 week high",TRUE))</f>
        <v>-0.52853658536585368</v>
      </c>
      <c r="W80" s="65" cm="1">
        <f t="array" ref="W80">(H80-(_FV(D80,"52 week low",TRUE)))/(_FV(D80,"52 week low",TRUE))</f>
        <v>0.75567665758401459</v>
      </c>
      <c r="Y80" s="30" t="str">
        <f t="shared" si="30"/>
        <v>Twitter</v>
      </c>
      <c r="Z80" s="30" t="str">
        <f t="shared" si="22"/>
        <v>Twitter</v>
      </c>
      <c r="AA80" s="29" t="str">
        <f>HYPERLINK(_xlfn.CONCAT("https://www.sec.gov/edgar/browse/?CIK=",(_xlfn.XLOOKUP(A80,CIK!$A$1:$A$99999,CIK!$B$1:$B$99999,,0))),"SEC")</f>
        <v>SEC</v>
      </c>
      <c r="AB80" s="30" t="str">
        <f t="shared" si="31"/>
        <v>BC</v>
      </c>
      <c r="AC80" s="29" t="str">
        <f t="shared" si="32"/>
        <v>News</v>
      </c>
      <c r="AD80" s="30" t="str">
        <f t="shared" si="33"/>
        <v>News</v>
      </c>
      <c r="AE80" s="29" t="str">
        <f t="shared" si="34"/>
        <v>News</v>
      </c>
      <c r="AF80" s="29" t="str">
        <f t="shared" si="35"/>
        <v>News</v>
      </c>
      <c r="AG80" s="29" t="str">
        <f t="shared" si="36"/>
        <v>News</v>
      </c>
      <c r="AH80" s="30" t="str">
        <f t="shared" si="23"/>
        <v>News</v>
      </c>
      <c r="AI80" s="30" t="str">
        <f t="shared" si="37"/>
        <v>OC</v>
      </c>
      <c r="AJ80" s="30" t="str">
        <f t="shared" si="38"/>
        <v>WW</v>
      </c>
      <c r="AK80" s="30" t="str">
        <f t="shared" si="39"/>
        <v>FIN</v>
      </c>
      <c r="AL80" s="30" t="str">
        <f t="shared" si="24"/>
        <v>OI</v>
      </c>
      <c r="AM80" s="30" t="str">
        <f t="shared" si="40"/>
        <v>IB</v>
      </c>
      <c r="AN80" s="30" t="str">
        <f t="shared" si="25"/>
        <v>SI</v>
      </c>
      <c r="AO80" s="30" t="str">
        <f t="shared" si="26"/>
        <v>SS</v>
      </c>
      <c r="AP80" s="45" t="str">
        <f t="shared" si="27"/>
        <v>ROIC</v>
      </c>
      <c r="AQ80" s="30" t="str">
        <f t="shared" si="28"/>
        <v>DR</v>
      </c>
      <c r="AR80" s="46" t="str">
        <f t="shared" si="29"/>
        <v>SOH</v>
      </c>
    </row>
    <row r="81" spans="1:44" x14ac:dyDescent="0.2">
      <c r="A81" s="10" t="s">
        <v>1966</v>
      </c>
      <c r="B81" s="10" t="s">
        <v>1967</v>
      </c>
      <c r="C81" s="12" t="s">
        <v>1968</v>
      </c>
      <c r="D81" s="10" t="e" vm="465">
        <v>#VALUE!</v>
      </c>
      <c r="E81" s="31" t="str">
        <f t="shared" si="21"/>
        <v>Link</v>
      </c>
      <c r="F81" s="10" t="s">
        <v>1969</v>
      </c>
      <c r="G81" s="28" cm="1">
        <f t="array" ref="G81">_FV(D81,"Market cap",TRUE)/1000000000</f>
        <v>7.3476499999999998E-3</v>
      </c>
      <c r="H81" s="11" cm="1">
        <f t="array" ref="H81">_FV(D81,"Price")</f>
        <v>1.48</v>
      </c>
      <c r="I81" s="11" t="s">
        <v>47</v>
      </c>
      <c r="J81" s="35" cm="1">
        <f t="array" ref="J81">_FV(D81,"Shares outstanding",TRUE)/1000000</f>
        <v>4.9646299999999997</v>
      </c>
      <c r="K81" s="11">
        <v>2.91</v>
      </c>
      <c r="L81" s="89">
        <v>2.06E-2</v>
      </c>
      <c r="M81" s="25" t="s">
        <v>13808</v>
      </c>
      <c r="N81" s="53" t="s">
        <v>16085</v>
      </c>
      <c r="O81" s="53" t="s">
        <v>16086</v>
      </c>
      <c r="P81" s="130">
        <v>4</v>
      </c>
      <c r="Q81" s="53" t="s">
        <v>16087</v>
      </c>
      <c r="R81" s="53" t="s">
        <v>16088</v>
      </c>
      <c r="S81" s="135" t="s">
        <v>14848</v>
      </c>
      <c r="T81" s="11" t="s">
        <v>13884</v>
      </c>
      <c r="U81" s="11">
        <v>0.67</v>
      </c>
      <c r="V81" s="65" cm="1">
        <f t="array" ref="V81">(H81-(_FV(D81,"52 week high",TRUE)))/(_FV(D81,"52 week high",TRUE))</f>
        <v>-0.85425898572131953</v>
      </c>
      <c r="W81" s="65" cm="1">
        <f t="array" ref="W81">(H81-(_FV(D81,"52 week low",TRUE)))/(_FV(D81,"52 week low",TRUE))</f>
        <v>1.3492063492063491</v>
      </c>
      <c r="Y81" s="30" t="str">
        <f t="shared" si="30"/>
        <v>Twitter</v>
      </c>
      <c r="Z81" s="30" t="str">
        <f t="shared" si="22"/>
        <v>Twitter</v>
      </c>
      <c r="AA81" s="29" t="str">
        <f>HYPERLINK(_xlfn.CONCAT("https://www.sec.gov/edgar/browse/?CIK=",(_xlfn.XLOOKUP(A81,CIK!$A$1:$A$99999,CIK!$B$1:$B$99999,,0))),"SEC")</f>
        <v>SEC</v>
      </c>
      <c r="AB81" s="30" t="str">
        <f t="shared" si="31"/>
        <v>BC</v>
      </c>
      <c r="AC81" s="29" t="str">
        <f t="shared" si="32"/>
        <v>News</v>
      </c>
      <c r="AD81" s="30" t="str">
        <f t="shared" si="33"/>
        <v>News</v>
      </c>
      <c r="AE81" s="29" t="str">
        <f t="shared" si="34"/>
        <v>News</v>
      </c>
      <c r="AF81" s="29" t="str">
        <f t="shared" si="35"/>
        <v>News</v>
      </c>
      <c r="AG81" s="29" t="str">
        <f t="shared" si="36"/>
        <v>News</v>
      </c>
      <c r="AH81" s="30" t="str">
        <f t="shared" si="23"/>
        <v>News</v>
      </c>
      <c r="AI81" s="30" t="str">
        <f t="shared" si="37"/>
        <v>OC</v>
      </c>
      <c r="AJ81" s="30" t="str">
        <f t="shared" si="38"/>
        <v>WW</v>
      </c>
      <c r="AK81" s="30" t="str">
        <f t="shared" si="39"/>
        <v>FIN</v>
      </c>
      <c r="AL81" s="30" t="str">
        <f t="shared" si="24"/>
        <v>OI</v>
      </c>
      <c r="AM81" s="30" t="str">
        <f t="shared" si="40"/>
        <v>IB</v>
      </c>
      <c r="AN81" s="30" t="str">
        <f t="shared" si="25"/>
        <v>SI</v>
      </c>
      <c r="AO81" s="30" t="str">
        <f t="shared" si="26"/>
        <v>SS</v>
      </c>
      <c r="AP81" s="45" t="str">
        <f t="shared" si="27"/>
        <v>ROIC</v>
      </c>
      <c r="AQ81" s="30" t="str">
        <f t="shared" si="28"/>
        <v>DR</v>
      </c>
      <c r="AR81" s="46" t="str">
        <f t="shared" si="29"/>
        <v>SOH</v>
      </c>
    </row>
    <row r="82" spans="1:44" x14ac:dyDescent="0.2">
      <c r="Y82" s="30"/>
      <c r="Z82" s="30"/>
      <c r="AA82" s="29"/>
      <c r="AB82" s="30"/>
      <c r="AC82" s="29"/>
      <c r="AD82" s="29"/>
      <c r="AE82" s="29"/>
      <c r="AF82" s="29"/>
      <c r="AG82" s="29"/>
      <c r="AH82" s="30"/>
      <c r="AI82" s="30"/>
      <c r="AJ82" s="30"/>
      <c r="AK82" s="30"/>
      <c r="AL82" s="30"/>
      <c r="AM82" s="30"/>
      <c r="AN82" s="30"/>
      <c r="AO82" s="30"/>
      <c r="AP82" s="45"/>
      <c r="AQ82" s="30"/>
      <c r="AR82" s="46"/>
    </row>
    <row r="83" spans="1:44" x14ac:dyDescent="0.2">
      <c r="Y83" s="30"/>
      <c r="Z83" s="30"/>
      <c r="AA83" s="29"/>
      <c r="AB83" s="30"/>
      <c r="AC83" s="29"/>
      <c r="AD83" s="29"/>
      <c r="AE83" s="29"/>
      <c r="AF83" s="29"/>
      <c r="AG83" s="29"/>
      <c r="AH83" s="30"/>
      <c r="AI83" s="30"/>
      <c r="AJ83" s="30"/>
      <c r="AK83" s="30"/>
      <c r="AL83" s="30"/>
      <c r="AM83" s="30"/>
      <c r="AN83" s="30"/>
      <c r="AO83" s="30"/>
      <c r="AP83" s="45"/>
      <c r="AQ83" s="30"/>
      <c r="AR83" s="46"/>
    </row>
    <row r="84" spans="1:44" x14ac:dyDescent="0.2">
      <c r="Y84" s="30"/>
      <c r="Z84" s="30"/>
      <c r="AA84" s="29"/>
      <c r="AB84" s="30"/>
      <c r="AC84" s="29"/>
      <c r="AD84" s="29"/>
      <c r="AE84" s="29"/>
      <c r="AF84" s="29"/>
      <c r="AG84" s="29"/>
      <c r="AH84" s="30"/>
      <c r="AI84" s="30"/>
      <c r="AJ84" s="30"/>
      <c r="AK84" s="30"/>
      <c r="AL84" s="30"/>
      <c r="AM84" s="30"/>
      <c r="AN84" s="30"/>
      <c r="AO84" s="30"/>
      <c r="AP84" s="45"/>
      <c r="AQ84" s="30"/>
      <c r="AR84" s="46"/>
    </row>
    <row r="85" spans="1:44" x14ac:dyDescent="0.2">
      <c r="Y85" s="30"/>
      <c r="Z85" s="30"/>
      <c r="AA85" s="29"/>
      <c r="AB85" s="30"/>
      <c r="AC85" s="29"/>
      <c r="AD85" s="29"/>
      <c r="AE85" s="29"/>
      <c r="AF85" s="29"/>
      <c r="AG85" s="29"/>
      <c r="AH85" s="30"/>
      <c r="AI85" s="30"/>
      <c r="AJ85" s="30"/>
      <c r="AK85" s="30"/>
      <c r="AL85" s="30"/>
      <c r="AM85" s="30"/>
      <c r="AN85" s="30"/>
      <c r="AO85" s="30"/>
      <c r="AP85" s="45"/>
      <c r="AQ85" s="30"/>
      <c r="AR85" s="46"/>
    </row>
    <row r="86" spans="1:44" x14ac:dyDescent="0.2">
      <c r="Y86" s="30"/>
      <c r="Z86" s="30"/>
      <c r="AA86" s="29"/>
      <c r="AB86" s="30"/>
      <c r="AC86" s="29"/>
      <c r="AD86" s="29"/>
      <c r="AE86" s="29"/>
      <c r="AF86" s="29"/>
      <c r="AG86" s="29"/>
      <c r="AH86" s="30"/>
      <c r="AI86" s="30"/>
      <c r="AJ86" s="30"/>
      <c r="AK86" s="30"/>
      <c r="AL86" s="30"/>
      <c r="AM86" s="30"/>
      <c r="AN86" s="30"/>
      <c r="AO86" s="30"/>
      <c r="AP86" s="45"/>
      <c r="AQ86" s="30"/>
      <c r="AR86" s="46"/>
    </row>
    <row r="87" spans="1:44" x14ac:dyDescent="0.2">
      <c r="Y87" s="30"/>
      <c r="Z87" s="30"/>
      <c r="AA87" s="29"/>
      <c r="AB87" s="30"/>
      <c r="AC87" s="29"/>
      <c r="AD87" s="29"/>
      <c r="AE87" s="29"/>
      <c r="AF87" s="29"/>
      <c r="AG87" s="29"/>
      <c r="AH87" s="30"/>
      <c r="AI87" s="30"/>
      <c r="AJ87" s="30"/>
      <c r="AK87" s="30"/>
      <c r="AL87" s="30"/>
      <c r="AM87" s="30"/>
      <c r="AN87" s="30"/>
      <c r="AO87" s="30"/>
      <c r="AP87" s="45"/>
      <c r="AQ87" s="30"/>
      <c r="AR87" s="46"/>
    </row>
    <row r="88" spans="1:44" x14ac:dyDescent="0.2">
      <c r="Y88" s="30"/>
      <c r="Z88" s="30"/>
      <c r="AA88" s="29"/>
      <c r="AB88" s="30"/>
      <c r="AC88" s="29"/>
      <c r="AD88" s="29"/>
      <c r="AE88" s="29"/>
      <c r="AF88" s="29"/>
      <c r="AG88" s="29"/>
      <c r="AH88" s="30"/>
      <c r="AI88" s="30"/>
      <c r="AJ88" s="30"/>
      <c r="AK88" s="30"/>
      <c r="AL88" s="30"/>
      <c r="AM88" s="30"/>
      <c r="AN88" s="30"/>
      <c r="AO88" s="30"/>
      <c r="AP88" s="45"/>
      <c r="AQ88" s="30"/>
      <c r="AR88" s="46"/>
    </row>
    <row r="89" spans="1:44" x14ac:dyDescent="0.2">
      <c r="Y89" s="30"/>
      <c r="Z89" s="30"/>
      <c r="AA89" s="29"/>
      <c r="AB89" s="30"/>
      <c r="AC89" s="29"/>
      <c r="AD89" s="29"/>
      <c r="AE89" s="29"/>
      <c r="AF89" s="29"/>
      <c r="AG89" s="29"/>
      <c r="AH89" s="30"/>
      <c r="AI89" s="30"/>
      <c r="AJ89" s="30"/>
      <c r="AK89" s="30"/>
      <c r="AL89" s="30"/>
      <c r="AM89" s="30"/>
      <c r="AN89" s="30"/>
      <c r="AO89" s="30"/>
      <c r="AP89" s="45"/>
      <c r="AQ89" s="30"/>
      <c r="AR89" s="46"/>
    </row>
    <row r="90" spans="1:44" x14ac:dyDescent="0.2">
      <c r="Y90" s="30"/>
      <c r="Z90" s="30"/>
      <c r="AA90" s="29"/>
      <c r="AB90" s="30"/>
      <c r="AC90" s="29"/>
      <c r="AD90" s="29"/>
      <c r="AE90" s="29"/>
      <c r="AF90" s="29"/>
      <c r="AG90" s="29"/>
      <c r="AH90" s="30"/>
      <c r="AI90" s="30"/>
      <c r="AJ90" s="30"/>
      <c r="AK90" s="30"/>
      <c r="AL90" s="30"/>
      <c r="AM90" s="30"/>
      <c r="AN90" s="30"/>
      <c r="AO90" s="30"/>
      <c r="AP90" s="45"/>
      <c r="AQ90" s="30"/>
      <c r="AR90" s="46"/>
    </row>
    <row r="91" spans="1:44" x14ac:dyDescent="0.2">
      <c r="Y91" s="30"/>
      <c r="Z91" s="30"/>
      <c r="AA91" s="29"/>
      <c r="AB91" s="30"/>
      <c r="AC91" s="29"/>
      <c r="AD91" s="29"/>
      <c r="AE91" s="29"/>
      <c r="AF91" s="29"/>
      <c r="AG91" s="29"/>
      <c r="AH91" s="30"/>
      <c r="AI91" s="30"/>
      <c r="AJ91" s="30"/>
      <c r="AK91" s="30"/>
      <c r="AL91" s="30"/>
      <c r="AM91" s="30"/>
      <c r="AN91" s="30"/>
      <c r="AO91" s="30"/>
      <c r="AP91" s="45"/>
      <c r="AQ91" s="30"/>
      <c r="AR91" s="46"/>
    </row>
    <row r="92" spans="1:44" x14ac:dyDescent="0.2">
      <c r="Y92" s="30"/>
      <c r="Z92" s="30"/>
      <c r="AA92" s="29"/>
      <c r="AB92" s="30"/>
      <c r="AC92" s="29"/>
      <c r="AD92" s="29"/>
      <c r="AE92" s="29"/>
      <c r="AF92" s="29"/>
      <c r="AG92" s="29"/>
      <c r="AH92" s="30"/>
      <c r="AI92" s="30"/>
      <c r="AJ92" s="30"/>
      <c r="AK92" s="30"/>
      <c r="AL92" s="30"/>
      <c r="AM92" s="30"/>
      <c r="AN92" s="30"/>
      <c r="AO92" s="30"/>
      <c r="AP92" s="45"/>
      <c r="AQ92" s="30"/>
      <c r="AR92" s="46"/>
    </row>
    <row r="93" spans="1:44" x14ac:dyDescent="0.2">
      <c r="Y93" s="30"/>
      <c r="Z93" s="30"/>
      <c r="AA93" s="29"/>
      <c r="AB93" s="30"/>
      <c r="AC93" s="29"/>
      <c r="AD93" s="29"/>
      <c r="AE93" s="29"/>
      <c r="AF93" s="29"/>
      <c r="AG93" s="29"/>
      <c r="AH93" s="30"/>
      <c r="AI93" s="30"/>
      <c r="AJ93" s="30"/>
      <c r="AK93" s="30"/>
      <c r="AL93" s="30"/>
      <c r="AM93" s="30"/>
      <c r="AN93" s="30"/>
      <c r="AO93" s="30"/>
      <c r="AP93" s="45"/>
      <c r="AQ93" s="30"/>
      <c r="AR93" s="46"/>
    </row>
    <row r="94" spans="1:44" x14ac:dyDescent="0.2">
      <c r="Y94" s="30"/>
      <c r="Z94" s="30"/>
      <c r="AA94" s="29"/>
      <c r="AB94" s="30"/>
      <c r="AC94" s="29"/>
      <c r="AD94" s="29"/>
      <c r="AE94" s="29"/>
      <c r="AF94" s="29"/>
      <c r="AG94" s="29"/>
      <c r="AH94" s="30"/>
      <c r="AI94" s="30"/>
      <c r="AJ94" s="30"/>
      <c r="AK94" s="30"/>
      <c r="AL94" s="30"/>
      <c r="AM94" s="30"/>
      <c r="AN94" s="30"/>
      <c r="AO94" s="30"/>
      <c r="AP94" s="45"/>
      <c r="AQ94" s="30"/>
      <c r="AR94" s="46"/>
    </row>
    <row r="95" spans="1:44" x14ac:dyDescent="0.2">
      <c r="Y95" s="30"/>
      <c r="Z95" s="30"/>
      <c r="AA95" s="29"/>
      <c r="AB95" s="30"/>
      <c r="AC95" s="29"/>
      <c r="AD95" s="29"/>
      <c r="AE95" s="29"/>
      <c r="AF95" s="29"/>
      <c r="AG95" s="29"/>
      <c r="AH95" s="30"/>
      <c r="AI95" s="30"/>
      <c r="AJ95" s="30"/>
      <c r="AK95" s="30"/>
      <c r="AL95" s="30"/>
      <c r="AM95" s="30"/>
      <c r="AN95" s="30"/>
      <c r="AO95" s="30"/>
      <c r="AP95" s="45"/>
      <c r="AQ95" s="30"/>
      <c r="AR95" s="46"/>
    </row>
    <row r="96" spans="1:44" x14ac:dyDescent="0.2">
      <c r="Y96" s="30"/>
      <c r="Z96" s="30"/>
      <c r="AA96" s="29"/>
      <c r="AB96" s="30"/>
      <c r="AC96" s="29"/>
      <c r="AD96" s="29"/>
      <c r="AE96" s="29"/>
      <c r="AF96" s="29"/>
      <c r="AG96" s="29"/>
      <c r="AH96" s="30"/>
      <c r="AI96" s="30"/>
      <c r="AJ96" s="30"/>
      <c r="AK96" s="30"/>
      <c r="AL96" s="30"/>
      <c r="AM96" s="30"/>
      <c r="AN96" s="30"/>
      <c r="AO96" s="30"/>
      <c r="AP96" s="45"/>
      <c r="AQ96" s="30"/>
      <c r="AR96" s="46"/>
    </row>
    <row r="97" spans="25:44" x14ac:dyDescent="0.2">
      <c r="Y97" s="30"/>
      <c r="Z97" s="30"/>
      <c r="AA97" s="29"/>
      <c r="AB97" s="30"/>
      <c r="AC97" s="29"/>
      <c r="AD97" s="29"/>
      <c r="AE97" s="29"/>
      <c r="AF97" s="29"/>
      <c r="AG97" s="29"/>
      <c r="AH97" s="30"/>
      <c r="AI97" s="30"/>
      <c r="AJ97" s="30"/>
      <c r="AK97" s="30"/>
      <c r="AL97" s="30"/>
      <c r="AM97" s="30"/>
      <c r="AN97" s="30"/>
      <c r="AO97" s="30"/>
      <c r="AP97" s="45"/>
      <c r="AQ97" s="30"/>
      <c r="AR97" s="46"/>
    </row>
    <row r="98" spans="25:44" x14ac:dyDescent="0.2">
      <c r="Y98" s="30"/>
      <c r="Z98" s="30"/>
      <c r="AA98" s="29"/>
      <c r="AB98" s="30"/>
      <c r="AC98" s="29"/>
      <c r="AD98" s="29"/>
      <c r="AE98" s="29"/>
      <c r="AF98" s="29"/>
      <c r="AG98" s="29"/>
      <c r="AH98" s="30"/>
      <c r="AI98" s="30"/>
      <c r="AJ98" s="30"/>
      <c r="AK98" s="30"/>
      <c r="AL98" s="30"/>
      <c r="AM98" s="30"/>
      <c r="AN98" s="30"/>
      <c r="AO98" s="30"/>
      <c r="AP98" s="45"/>
      <c r="AQ98" s="30"/>
      <c r="AR98" s="46"/>
    </row>
    <row r="99" spans="25:44" x14ac:dyDescent="0.2">
      <c r="Y99" s="30"/>
      <c r="Z99" s="30"/>
      <c r="AA99" s="29"/>
      <c r="AB99" s="30"/>
      <c r="AC99" s="29"/>
      <c r="AD99" s="29"/>
      <c r="AE99" s="29"/>
      <c r="AF99" s="29"/>
      <c r="AG99" s="29"/>
      <c r="AH99" s="30"/>
      <c r="AI99" s="30"/>
      <c r="AJ99" s="30"/>
      <c r="AK99" s="30"/>
      <c r="AL99" s="30"/>
      <c r="AM99" s="30"/>
      <c r="AN99" s="30"/>
      <c r="AO99" s="30"/>
      <c r="AP99" s="45"/>
      <c r="AQ99" s="30"/>
      <c r="AR99" s="46"/>
    </row>
    <row r="100" spans="25:44" x14ac:dyDescent="0.2">
      <c r="Y100" s="30"/>
      <c r="Z100" s="30"/>
      <c r="AA100" s="29"/>
      <c r="AB100" s="30"/>
      <c r="AC100" s="29"/>
      <c r="AD100" s="29"/>
      <c r="AE100" s="29"/>
      <c r="AF100" s="29"/>
      <c r="AG100" s="29"/>
      <c r="AH100" s="30"/>
      <c r="AI100" s="30"/>
      <c r="AJ100" s="30"/>
      <c r="AK100" s="30"/>
      <c r="AL100" s="30"/>
      <c r="AM100" s="30"/>
      <c r="AN100" s="30"/>
      <c r="AO100" s="30"/>
      <c r="AP100" s="45"/>
      <c r="AQ100" s="30"/>
      <c r="AR100" s="46"/>
    </row>
    <row r="101" spans="25:44" x14ac:dyDescent="0.2">
      <c r="Y101" s="30"/>
      <c r="Z101" s="30"/>
      <c r="AA101" s="29"/>
      <c r="AB101" s="30"/>
      <c r="AC101" s="29"/>
      <c r="AD101" s="29"/>
      <c r="AE101" s="29"/>
      <c r="AF101" s="29"/>
      <c r="AG101" s="29"/>
      <c r="AH101" s="30"/>
      <c r="AI101" s="30"/>
      <c r="AJ101" s="30"/>
      <c r="AK101" s="30"/>
      <c r="AL101" s="30"/>
      <c r="AM101" s="30"/>
      <c r="AN101" s="30"/>
      <c r="AO101" s="30"/>
      <c r="AP101" s="45"/>
      <c r="AQ101" s="30"/>
      <c r="AR101" s="46"/>
    </row>
    <row r="102" spans="25:44" x14ac:dyDescent="0.2">
      <c r="Y102" s="30"/>
      <c r="Z102" s="30"/>
      <c r="AA102" s="29"/>
      <c r="AB102" s="30"/>
      <c r="AC102" s="29"/>
      <c r="AD102" s="29"/>
      <c r="AE102" s="29"/>
      <c r="AF102" s="29"/>
      <c r="AG102" s="29"/>
      <c r="AH102" s="30"/>
      <c r="AI102" s="30"/>
      <c r="AJ102" s="30"/>
      <c r="AK102" s="30"/>
      <c r="AL102" s="30"/>
      <c r="AM102" s="30"/>
      <c r="AN102" s="30"/>
      <c r="AO102" s="30"/>
      <c r="AP102" s="45"/>
      <c r="AQ102" s="30"/>
      <c r="AR102" s="46"/>
    </row>
    <row r="103" spans="25:44" x14ac:dyDescent="0.2">
      <c r="Y103" s="30"/>
      <c r="Z103" s="30"/>
      <c r="AA103" s="29"/>
      <c r="AB103" s="30"/>
      <c r="AC103" s="29"/>
      <c r="AD103" s="29"/>
      <c r="AE103" s="29"/>
      <c r="AF103" s="29"/>
      <c r="AG103" s="29"/>
      <c r="AH103" s="30"/>
      <c r="AI103" s="30"/>
      <c r="AJ103" s="30"/>
      <c r="AK103" s="30"/>
      <c r="AL103" s="30"/>
      <c r="AM103" s="30"/>
      <c r="AN103" s="30"/>
      <c r="AO103" s="30"/>
      <c r="AP103" s="45"/>
      <c r="AQ103" s="30"/>
      <c r="AR103" s="46"/>
    </row>
    <row r="104" spans="25:44" x14ac:dyDescent="0.2">
      <c r="Y104" s="30"/>
      <c r="Z104" s="30"/>
      <c r="AA104" s="29"/>
      <c r="AB104" s="30"/>
      <c r="AC104" s="29"/>
      <c r="AD104" s="29"/>
      <c r="AE104" s="29"/>
      <c r="AF104" s="29"/>
      <c r="AG104" s="29"/>
      <c r="AH104" s="30"/>
      <c r="AI104" s="30"/>
      <c r="AJ104" s="30"/>
      <c r="AK104" s="30"/>
      <c r="AL104" s="30"/>
      <c r="AM104" s="30"/>
      <c r="AN104" s="30"/>
      <c r="AO104" s="30"/>
      <c r="AP104" s="45"/>
      <c r="AQ104" s="30"/>
      <c r="AR104" s="46"/>
    </row>
    <row r="105" spans="25:44" x14ac:dyDescent="0.2">
      <c r="Y105" s="30"/>
      <c r="Z105" s="30"/>
      <c r="AA105" s="29"/>
      <c r="AB105" s="30"/>
      <c r="AC105" s="29"/>
      <c r="AD105" s="29"/>
      <c r="AE105" s="29"/>
      <c r="AF105" s="29"/>
      <c r="AG105" s="29"/>
      <c r="AH105" s="30"/>
      <c r="AI105" s="30"/>
      <c r="AJ105" s="30"/>
      <c r="AK105" s="30"/>
      <c r="AL105" s="30"/>
      <c r="AM105" s="30"/>
      <c r="AN105" s="30"/>
      <c r="AO105" s="30"/>
      <c r="AP105" s="45"/>
      <c r="AQ105" s="30"/>
      <c r="AR105" s="46"/>
    </row>
    <row r="106" spans="25:44" x14ac:dyDescent="0.2">
      <c r="Y106" s="30"/>
      <c r="Z106" s="30"/>
      <c r="AA106" s="29"/>
      <c r="AB106" s="30"/>
      <c r="AC106" s="29"/>
      <c r="AD106" s="29"/>
      <c r="AE106" s="29"/>
      <c r="AF106" s="29"/>
      <c r="AG106" s="29"/>
      <c r="AH106" s="30"/>
      <c r="AI106" s="30"/>
      <c r="AJ106" s="30"/>
      <c r="AK106" s="30"/>
      <c r="AL106" s="30"/>
      <c r="AM106" s="30"/>
      <c r="AN106" s="30"/>
      <c r="AO106" s="30"/>
      <c r="AP106" s="45"/>
      <c r="AQ106" s="30"/>
      <c r="AR106" s="46"/>
    </row>
    <row r="107" spans="25:44" x14ac:dyDescent="0.2">
      <c r="Y107" s="30"/>
      <c r="Z107" s="30"/>
      <c r="AA107" s="29"/>
      <c r="AB107" s="30"/>
      <c r="AC107" s="29"/>
      <c r="AD107" s="29"/>
      <c r="AE107" s="29"/>
      <c r="AF107" s="29"/>
      <c r="AG107" s="29"/>
      <c r="AH107" s="30"/>
      <c r="AI107" s="30"/>
      <c r="AJ107" s="30"/>
      <c r="AK107" s="30"/>
      <c r="AL107" s="30"/>
      <c r="AM107" s="30"/>
      <c r="AN107" s="30"/>
      <c r="AO107" s="30"/>
      <c r="AP107" s="45"/>
      <c r="AQ107" s="30"/>
      <c r="AR107" s="46"/>
    </row>
    <row r="108" spans="25:44" x14ac:dyDescent="0.2">
      <c r="Y108" s="30"/>
      <c r="Z108" s="30"/>
      <c r="AA108" s="29"/>
      <c r="AB108" s="30"/>
      <c r="AC108" s="29"/>
      <c r="AD108" s="29"/>
      <c r="AE108" s="29"/>
      <c r="AF108" s="29"/>
      <c r="AG108" s="29"/>
      <c r="AH108" s="30"/>
      <c r="AI108" s="30"/>
      <c r="AJ108" s="30"/>
      <c r="AK108" s="30"/>
      <c r="AL108" s="30"/>
      <c r="AM108" s="30"/>
      <c r="AN108" s="30"/>
      <c r="AO108" s="30"/>
      <c r="AP108" s="45"/>
      <c r="AQ108" s="30"/>
      <c r="AR108" s="46"/>
    </row>
    <row r="109" spans="25:44" x14ac:dyDescent="0.2">
      <c r="Y109" s="30"/>
      <c r="Z109" s="30"/>
      <c r="AA109" s="29"/>
      <c r="AB109" s="30"/>
      <c r="AC109" s="29"/>
      <c r="AD109" s="29"/>
      <c r="AE109" s="29"/>
      <c r="AF109" s="29"/>
      <c r="AG109" s="29"/>
      <c r="AH109" s="30"/>
      <c r="AI109" s="30"/>
      <c r="AJ109" s="30"/>
      <c r="AK109" s="30"/>
      <c r="AL109" s="30"/>
      <c r="AM109" s="30"/>
      <c r="AN109" s="30"/>
      <c r="AO109" s="30"/>
      <c r="AP109" s="45"/>
      <c r="AQ109" s="30"/>
      <c r="AR109" s="46"/>
    </row>
    <row r="110" spans="25:44" x14ac:dyDescent="0.2">
      <c r="Y110" s="30"/>
      <c r="Z110" s="30"/>
      <c r="AA110" s="29"/>
      <c r="AB110" s="30"/>
      <c r="AC110" s="29"/>
      <c r="AD110" s="29"/>
      <c r="AE110" s="29"/>
      <c r="AF110" s="29"/>
      <c r="AG110" s="29"/>
      <c r="AH110" s="30"/>
      <c r="AI110" s="30"/>
      <c r="AJ110" s="30"/>
      <c r="AK110" s="30"/>
      <c r="AL110" s="30"/>
      <c r="AM110" s="30"/>
      <c r="AN110" s="30"/>
      <c r="AO110" s="30"/>
      <c r="AP110" s="45"/>
      <c r="AQ110" s="30"/>
      <c r="AR110" s="46"/>
    </row>
    <row r="111" spans="25:44" x14ac:dyDescent="0.2">
      <c r="Y111" s="30"/>
      <c r="Z111" s="30"/>
      <c r="AA111" s="29"/>
      <c r="AB111" s="30"/>
      <c r="AC111" s="29"/>
      <c r="AD111" s="29"/>
      <c r="AE111" s="29"/>
      <c r="AF111" s="29"/>
      <c r="AG111" s="29"/>
      <c r="AH111" s="30"/>
      <c r="AI111" s="30"/>
      <c r="AJ111" s="30"/>
      <c r="AK111" s="30"/>
      <c r="AL111" s="30"/>
      <c r="AM111" s="30"/>
      <c r="AN111" s="30"/>
      <c r="AO111" s="30"/>
      <c r="AP111" s="45"/>
      <c r="AQ111" s="30"/>
      <c r="AR111" s="46"/>
    </row>
    <row r="112" spans="25:44" x14ac:dyDescent="0.2">
      <c r="Y112" s="30"/>
      <c r="Z112" s="30"/>
      <c r="AA112" s="29"/>
      <c r="AB112" s="30"/>
      <c r="AC112" s="29"/>
      <c r="AD112" s="29"/>
      <c r="AE112" s="29"/>
      <c r="AF112" s="29"/>
      <c r="AG112" s="29"/>
      <c r="AH112" s="30"/>
      <c r="AI112" s="30"/>
      <c r="AJ112" s="30"/>
      <c r="AK112" s="30"/>
      <c r="AL112" s="30"/>
      <c r="AM112" s="30"/>
      <c r="AN112" s="30"/>
      <c r="AO112" s="30"/>
      <c r="AP112" s="45"/>
      <c r="AQ112" s="30"/>
      <c r="AR112" s="46"/>
    </row>
    <row r="113" spans="25:44" x14ac:dyDescent="0.2">
      <c r="Y113" s="30"/>
      <c r="Z113" s="30"/>
      <c r="AA113" s="29"/>
      <c r="AB113" s="30"/>
      <c r="AC113" s="29"/>
      <c r="AD113" s="29"/>
      <c r="AE113" s="29"/>
      <c r="AF113" s="29"/>
      <c r="AG113" s="29"/>
      <c r="AH113" s="30"/>
      <c r="AI113" s="30"/>
      <c r="AJ113" s="30"/>
      <c r="AK113" s="30"/>
      <c r="AL113" s="30"/>
      <c r="AM113" s="30"/>
      <c r="AN113" s="30"/>
      <c r="AO113" s="30"/>
      <c r="AP113" s="45"/>
      <c r="AQ113" s="30"/>
      <c r="AR113" s="46"/>
    </row>
    <row r="114" spans="25:44" x14ac:dyDescent="0.2">
      <c r="Y114" s="30"/>
      <c r="Z114" s="30"/>
      <c r="AA114" s="29"/>
      <c r="AB114" s="30"/>
      <c r="AC114" s="29"/>
      <c r="AD114" s="29"/>
      <c r="AE114" s="29"/>
      <c r="AF114" s="29"/>
      <c r="AG114" s="29"/>
      <c r="AH114" s="30"/>
      <c r="AI114" s="30"/>
      <c r="AJ114" s="30"/>
      <c r="AK114" s="30"/>
      <c r="AL114" s="30"/>
      <c r="AM114" s="30"/>
      <c r="AN114" s="30"/>
      <c r="AO114" s="30"/>
      <c r="AP114" s="45"/>
      <c r="AQ114" s="30"/>
      <c r="AR114" s="46"/>
    </row>
    <row r="115" spans="25:44" x14ac:dyDescent="0.2">
      <c r="Y115" s="30"/>
      <c r="Z115" s="30"/>
      <c r="AA115" s="29"/>
      <c r="AB115" s="30"/>
      <c r="AC115" s="29"/>
      <c r="AD115" s="29"/>
      <c r="AE115" s="29"/>
      <c r="AF115" s="29"/>
      <c r="AG115" s="29"/>
      <c r="AH115" s="30"/>
      <c r="AI115" s="30"/>
      <c r="AJ115" s="30"/>
      <c r="AK115" s="30"/>
      <c r="AL115" s="30"/>
      <c r="AM115" s="30"/>
      <c r="AN115" s="30"/>
      <c r="AO115" s="30"/>
      <c r="AP115" s="45"/>
      <c r="AQ115" s="30"/>
      <c r="AR115" s="46"/>
    </row>
    <row r="116" spans="25:44" x14ac:dyDescent="0.2">
      <c r="Y116" s="30"/>
      <c r="Z116" s="30"/>
      <c r="AA116" s="29"/>
      <c r="AB116" s="30"/>
      <c r="AC116" s="29"/>
      <c r="AD116" s="29"/>
      <c r="AE116" s="29"/>
      <c r="AF116" s="29"/>
      <c r="AG116" s="29"/>
      <c r="AH116" s="30"/>
      <c r="AI116" s="30"/>
      <c r="AJ116" s="30"/>
      <c r="AK116" s="30"/>
      <c r="AL116" s="30"/>
      <c r="AM116" s="30"/>
      <c r="AN116" s="30"/>
      <c r="AO116" s="30"/>
      <c r="AP116" s="45"/>
      <c r="AQ116" s="30"/>
      <c r="AR116" s="46"/>
    </row>
    <row r="117" spans="25:44" x14ac:dyDescent="0.2">
      <c r="Y117" s="30"/>
      <c r="Z117" s="30"/>
      <c r="AA117" s="29"/>
      <c r="AB117" s="30"/>
      <c r="AC117" s="29"/>
      <c r="AD117" s="29"/>
      <c r="AE117" s="29"/>
      <c r="AF117" s="29"/>
      <c r="AG117" s="29"/>
      <c r="AH117" s="30"/>
      <c r="AI117" s="30"/>
      <c r="AJ117" s="30"/>
      <c r="AK117" s="30"/>
      <c r="AL117" s="30"/>
      <c r="AM117" s="30"/>
      <c r="AN117" s="30"/>
      <c r="AO117" s="30"/>
      <c r="AP117" s="45"/>
      <c r="AQ117" s="30"/>
      <c r="AR117" s="46"/>
    </row>
    <row r="118" spans="25:44" x14ac:dyDescent="0.2">
      <c r="Y118" s="30"/>
      <c r="Z118" s="30"/>
      <c r="AA118" s="29"/>
      <c r="AB118" s="30"/>
      <c r="AC118" s="29"/>
      <c r="AD118" s="29"/>
      <c r="AE118" s="29"/>
      <c r="AF118" s="29"/>
      <c r="AG118" s="29"/>
      <c r="AH118" s="30"/>
      <c r="AI118" s="30"/>
      <c r="AJ118" s="30"/>
      <c r="AK118" s="30"/>
      <c r="AL118" s="30"/>
      <c r="AM118" s="30"/>
      <c r="AN118" s="30"/>
      <c r="AO118" s="30"/>
      <c r="AP118" s="45"/>
      <c r="AQ118" s="30"/>
      <c r="AR118" s="46"/>
    </row>
    <row r="119" spans="25:44" x14ac:dyDescent="0.2">
      <c r="Y119" s="30"/>
      <c r="Z119" s="30"/>
      <c r="AA119" s="29"/>
      <c r="AB119" s="30"/>
      <c r="AC119" s="29"/>
      <c r="AD119" s="29"/>
      <c r="AE119" s="29"/>
      <c r="AF119" s="29"/>
      <c r="AG119" s="29"/>
      <c r="AH119" s="30"/>
      <c r="AI119" s="30"/>
      <c r="AJ119" s="30"/>
      <c r="AK119" s="30"/>
      <c r="AL119" s="30"/>
      <c r="AM119" s="30"/>
      <c r="AN119" s="30"/>
      <c r="AO119" s="30"/>
      <c r="AP119" s="45"/>
      <c r="AQ119" s="30"/>
      <c r="AR119" s="46"/>
    </row>
    <row r="120" spans="25:44" x14ac:dyDescent="0.2">
      <c r="Y120" s="30"/>
      <c r="Z120" s="30"/>
      <c r="AA120" s="29"/>
      <c r="AB120" s="30"/>
      <c r="AC120" s="29"/>
      <c r="AD120" s="29"/>
      <c r="AE120" s="29"/>
      <c r="AF120" s="29"/>
      <c r="AG120" s="29"/>
      <c r="AH120" s="30"/>
      <c r="AI120" s="30"/>
      <c r="AJ120" s="30"/>
      <c r="AK120" s="30"/>
      <c r="AL120" s="30"/>
      <c r="AM120" s="30"/>
      <c r="AN120" s="30"/>
      <c r="AO120" s="30"/>
      <c r="AP120" s="45"/>
      <c r="AQ120" s="30"/>
      <c r="AR120" s="46"/>
    </row>
    <row r="121" spans="25:44" x14ac:dyDescent="0.2">
      <c r="Y121" s="30"/>
      <c r="Z121" s="30"/>
      <c r="AA121" s="29"/>
      <c r="AB121" s="30"/>
      <c r="AC121" s="29"/>
      <c r="AD121" s="29"/>
      <c r="AE121" s="29"/>
      <c r="AF121" s="29"/>
      <c r="AG121" s="29"/>
      <c r="AH121" s="30"/>
      <c r="AI121" s="30"/>
      <c r="AJ121" s="30"/>
      <c r="AK121" s="30"/>
      <c r="AL121" s="30"/>
      <c r="AM121" s="30"/>
      <c r="AN121" s="30"/>
      <c r="AO121" s="30"/>
      <c r="AP121" s="45"/>
      <c r="AQ121" s="30"/>
      <c r="AR121" s="46"/>
    </row>
    <row r="122" spans="25:44" x14ac:dyDescent="0.2">
      <c r="Y122" s="30"/>
      <c r="Z122" s="30"/>
      <c r="AA122" s="29"/>
      <c r="AB122" s="30"/>
      <c r="AC122" s="29"/>
      <c r="AD122" s="29"/>
      <c r="AE122" s="29"/>
      <c r="AF122" s="29"/>
      <c r="AG122" s="29"/>
      <c r="AH122" s="30"/>
      <c r="AI122" s="30"/>
      <c r="AJ122" s="30"/>
      <c r="AK122" s="30"/>
      <c r="AL122" s="30"/>
      <c r="AM122" s="30"/>
      <c r="AN122" s="30"/>
      <c r="AO122" s="30"/>
      <c r="AP122" s="45"/>
      <c r="AQ122" s="30"/>
      <c r="AR122" s="46"/>
    </row>
    <row r="123" spans="25:44" x14ac:dyDescent="0.2">
      <c r="Y123" s="30"/>
      <c r="Z123" s="30"/>
      <c r="AA123" s="29"/>
      <c r="AB123" s="30"/>
      <c r="AC123" s="29"/>
      <c r="AD123" s="29"/>
      <c r="AE123" s="29"/>
      <c r="AF123" s="29"/>
      <c r="AG123" s="29"/>
      <c r="AH123" s="30"/>
      <c r="AI123" s="30"/>
      <c r="AJ123" s="30"/>
      <c r="AK123" s="30"/>
      <c r="AL123" s="30"/>
      <c r="AM123" s="30"/>
      <c r="AN123" s="30"/>
      <c r="AO123" s="30"/>
      <c r="AP123" s="45"/>
      <c r="AQ123" s="30"/>
      <c r="AR123" s="46"/>
    </row>
    <row r="124" spans="25:44" x14ac:dyDescent="0.2">
      <c r="Y124" s="30"/>
      <c r="Z124" s="30"/>
      <c r="AA124" s="29"/>
      <c r="AB124" s="30"/>
      <c r="AC124" s="29"/>
      <c r="AD124" s="29"/>
      <c r="AE124" s="29"/>
      <c r="AF124" s="29"/>
      <c r="AG124" s="29"/>
      <c r="AH124" s="30"/>
      <c r="AI124" s="30"/>
      <c r="AJ124" s="30"/>
      <c r="AK124" s="30"/>
      <c r="AL124" s="30"/>
      <c r="AM124" s="30"/>
      <c r="AN124" s="30"/>
      <c r="AO124" s="30"/>
      <c r="AP124" s="45"/>
      <c r="AQ124" s="30"/>
      <c r="AR124" s="46"/>
    </row>
    <row r="125" spans="25:44" x14ac:dyDescent="0.2">
      <c r="Y125" s="30"/>
      <c r="Z125" s="30"/>
      <c r="AA125" s="29"/>
      <c r="AB125" s="30"/>
      <c r="AC125" s="29"/>
      <c r="AD125" s="29"/>
      <c r="AE125" s="29"/>
      <c r="AF125" s="29"/>
      <c r="AG125" s="29"/>
      <c r="AH125" s="30"/>
      <c r="AI125" s="30"/>
      <c r="AJ125" s="30"/>
      <c r="AK125" s="30"/>
      <c r="AL125" s="30"/>
      <c r="AM125" s="30"/>
      <c r="AN125" s="30"/>
      <c r="AO125" s="30"/>
      <c r="AP125" s="45"/>
      <c r="AQ125" s="30"/>
      <c r="AR125" s="46"/>
    </row>
    <row r="126" spans="25:44" x14ac:dyDescent="0.2">
      <c r="Y126" s="30"/>
      <c r="Z126" s="30"/>
      <c r="AA126" s="29"/>
      <c r="AB126" s="30"/>
      <c r="AC126" s="29"/>
      <c r="AD126" s="29"/>
      <c r="AE126" s="29"/>
      <c r="AF126" s="29"/>
      <c r="AG126" s="29"/>
      <c r="AH126" s="30"/>
      <c r="AI126" s="30"/>
      <c r="AJ126" s="30"/>
      <c r="AK126" s="30"/>
      <c r="AL126" s="30"/>
      <c r="AM126" s="30"/>
      <c r="AN126" s="30"/>
      <c r="AO126" s="30"/>
      <c r="AP126" s="45"/>
      <c r="AQ126" s="30"/>
      <c r="AR126" s="46"/>
    </row>
    <row r="127" spans="25:44" x14ac:dyDescent="0.2">
      <c r="Y127" s="30"/>
      <c r="Z127" s="30"/>
      <c r="AA127" s="29"/>
      <c r="AB127" s="30"/>
      <c r="AC127" s="29"/>
      <c r="AD127" s="29"/>
      <c r="AE127" s="29"/>
      <c r="AF127" s="29"/>
      <c r="AG127" s="29"/>
      <c r="AH127" s="30"/>
      <c r="AI127" s="30"/>
      <c r="AJ127" s="30"/>
      <c r="AK127" s="30"/>
      <c r="AL127" s="30"/>
      <c r="AM127" s="30"/>
      <c r="AN127" s="30"/>
      <c r="AO127" s="30"/>
      <c r="AP127" s="45"/>
      <c r="AQ127" s="30"/>
      <c r="AR127" s="46"/>
    </row>
    <row r="128" spans="25:44" x14ac:dyDescent="0.2">
      <c r="Y128" s="30"/>
      <c r="Z128" s="30"/>
      <c r="AA128" s="29"/>
      <c r="AB128" s="30"/>
      <c r="AC128" s="29"/>
      <c r="AD128" s="29"/>
      <c r="AE128" s="29"/>
      <c r="AF128" s="29"/>
      <c r="AG128" s="29"/>
      <c r="AH128" s="30"/>
      <c r="AI128" s="30"/>
      <c r="AJ128" s="30"/>
      <c r="AK128" s="30"/>
      <c r="AL128" s="30"/>
      <c r="AM128" s="30"/>
      <c r="AN128" s="30"/>
      <c r="AO128" s="30"/>
      <c r="AP128" s="45"/>
      <c r="AQ128" s="30"/>
      <c r="AR128" s="46"/>
    </row>
    <row r="129" spans="25:44" x14ac:dyDescent="0.2">
      <c r="Y129" s="30"/>
      <c r="Z129" s="30"/>
      <c r="AA129" s="29"/>
      <c r="AB129" s="30"/>
      <c r="AC129" s="29"/>
      <c r="AD129" s="29"/>
      <c r="AE129" s="29"/>
      <c r="AF129" s="29"/>
      <c r="AG129" s="29"/>
      <c r="AH129" s="30"/>
      <c r="AI129" s="30"/>
      <c r="AJ129" s="30"/>
      <c r="AK129" s="30"/>
      <c r="AL129" s="30"/>
      <c r="AM129" s="30"/>
      <c r="AN129" s="30"/>
      <c r="AO129" s="30"/>
      <c r="AP129" s="45"/>
      <c r="AQ129" s="30"/>
      <c r="AR129" s="46"/>
    </row>
    <row r="130" spans="25:44" x14ac:dyDescent="0.2">
      <c r="Y130" s="30"/>
      <c r="Z130" s="30"/>
      <c r="AA130" s="29"/>
      <c r="AB130" s="30"/>
      <c r="AC130" s="29"/>
      <c r="AD130" s="29"/>
      <c r="AE130" s="29"/>
      <c r="AF130" s="29"/>
      <c r="AG130" s="29"/>
      <c r="AH130" s="30"/>
      <c r="AI130" s="30"/>
      <c r="AJ130" s="30"/>
      <c r="AK130" s="30"/>
      <c r="AL130" s="30"/>
      <c r="AM130" s="30"/>
      <c r="AN130" s="30"/>
      <c r="AO130" s="30"/>
      <c r="AP130" s="45"/>
      <c r="AQ130" s="30"/>
      <c r="AR130" s="46"/>
    </row>
    <row r="131" spans="25:44" x14ac:dyDescent="0.2">
      <c r="Y131" s="30"/>
      <c r="Z131" s="30"/>
      <c r="AA131" s="29"/>
      <c r="AB131" s="30"/>
      <c r="AC131" s="29"/>
      <c r="AD131" s="29"/>
      <c r="AE131" s="29"/>
      <c r="AF131" s="29"/>
      <c r="AG131" s="29"/>
      <c r="AH131" s="30"/>
      <c r="AI131" s="30"/>
      <c r="AJ131" s="30"/>
      <c r="AK131" s="30"/>
      <c r="AL131" s="30"/>
      <c r="AM131" s="30"/>
      <c r="AN131" s="30"/>
      <c r="AO131" s="30"/>
      <c r="AP131" s="45"/>
      <c r="AQ131" s="30"/>
      <c r="AR131" s="46"/>
    </row>
    <row r="132" spans="25:44" x14ac:dyDescent="0.2">
      <c r="Y132" s="30"/>
      <c r="Z132" s="30"/>
      <c r="AA132" s="29"/>
      <c r="AB132" s="30"/>
      <c r="AC132" s="29"/>
      <c r="AD132" s="29"/>
      <c r="AE132" s="29"/>
      <c r="AF132" s="29"/>
      <c r="AG132" s="29"/>
      <c r="AH132" s="30"/>
      <c r="AI132" s="30"/>
      <c r="AJ132" s="30"/>
      <c r="AK132" s="30"/>
      <c r="AL132" s="30"/>
      <c r="AM132" s="30"/>
      <c r="AN132" s="30"/>
      <c r="AO132" s="30"/>
      <c r="AP132" s="45"/>
      <c r="AQ132" s="30"/>
      <c r="AR132" s="46"/>
    </row>
    <row r="133" spans="25:44" x14ac:dyDescent="0.2">
      <c r="Y133" s="30"/>
      <c r="Z133" s="30"/>
      <c r="AA133" s="29"/>
      <c r="AB133" s="30"/>
      <c r="AC133" s="29"/>
      <c r="AD133" s="29"/>
      <c r="AE133" s="29"/>
      <c r="AF133" s="29"/>
      <c r="AG133" s="29"/>
      <c r="AH133" s="30"/>
      <c r="AI133" s="30"/>
      <c r="AJ133" s="30"/>
      <c r="AK133" s="30"/>
      <c r="AL133" s="30"/>
      <c r="AM133" s="30"/>
      <c r="AN133" s="30"/>
      <c r="AO133" s="30"/>
      <c r="AP133" s="45"/>
      <c r="AQ133" s="30"/>
      <c r="AR133" s="46"/>
    </row>
    <row r="134" spans="25:44" x14ac:dyDescent="0.2">
      <c r="Y134" s="30"/>
      <c r="Z134" s="30"/>
      <c r="AA134" s="29"/>
      <c r="AB134" s="30"/>
      <c r="AC134" s="29"/>
      <c r="AD134" s="29"/>
      <c r="AE134" s="29"/>
      <c r="AF134" s="29"/>
      <c r="AG134" s="29"/>
      <c r="AH134" s="30"/>
      <c r="AI134" s="30"/>
      <c r="AJ134" s="30"/>
      <c r="AK134" s="30"/>
      <c r="AL134" s="30"/>
      <c r="AM134" s="30"/>
      <c r="AN134" s="30"/>
      <c r="AO134" s="30"/>
      <c r="AP134" s="45"/>
      <c r="AQ134" s="30"/>
      <c r="AR134" s="46"/>
    </row>
    <row r="135" spans="25:44" x14ac:dyDescent="0.2">
      <c r="Y135" s="30"/>
      <c r="Z135" s="30"/>
      <c r="AA135" s="29"/>
      <c r="AB135" s="30"/>
      <c r="AC135" s="29"/>
      <c r="AD135" s="29"/>
      <c r="AE135" s="29"/>
      <c r="AF135" s="29"/>
      <c r="AG135" s="29"/>
      <c r="AH135" s="30"/>
      <c r="AI135" s="30"/>
      <c r="AJ135" s="30"/>
      <c r="AK135" s="30"/>
      <c r="AL135" s="30"/>
      <c r="AM135" s="30"/>
      <c r="AN135" s="30"/>
      <c r="AO135" s="30"/>
      <c r="AP135" s="45"/>
      <c r="AQ135" s="30"/>
      <c r="AR135" s="46"/>
    </row>
    <row r="136" spans="25:44" x14ac:dyDescent="0.2">
      <c r="Y136" s="30"/>
      <c r="Z136" s="30"/>
      <c r="AA136" s="29"/>
      <c r="AB136" s="30"/>
      <c r="AC136" s="29"/>
      <c r="AD136" s="29"/>
      <c r="AE136" s="29"/>
      <c r="AF136" s="29"/>
      <c r="AG136" s="29"/>
      <c r="AH136" s="30"/>
      <c r="AI136" s="30"/>
      <c r="AJ136" s="30"/>
      <c r="AK136" s="30"/>
      <c r="AL136" s="30"/>
      <c r="AM136" s="30"/>
      <c r="AN136" s="30"/>
      <c r="AO136" s="30"/>
      <c r="AP136" s="45"/>
      <c r="AQ136" s="30"/>
      <c r="AR136" s="46"/>
    </row>
    <row r="137" spans="25:44" x14ac:dyDescent="0.2">
      <c r="Y137" s="30"/>
      <c r="Z137" s="30"/>
      <c r="AA137" s="29"/>
      <c r="AB137" s="30"/>
      <c r="AC137" s="29"/>
      <c r="AD137" s="29"/>
      <c r="AE137" s="29"/>
      <c r="AF137" s="29"/>
      <c r="AG137" s="29"/>
      <c r="AH137" s="30"/>
      <c r="AI137" s="30"/>
      <c r="AJ137" s="30"/>
      <c r="AK137" s="30"/>
      <c r="AL137" s="30"/>
      <c r="AM137" s="30"/>
      <c r="AN137" s="30"/>
      <c r="AO137" s="30"/>
      <c r="AP137" s="45"/>
      <c r="AQ137" s="30"/>
      <c r="AR137" s="46"/>
    </row>
    <row r="138" spans="25:44" x14ac:dyDescent="0.2">
      <c r="Y138" s="30"/>
      <c r="Z138" s="30"/>
      <c r="AA138" s="29"/>
      <c r="AB138" s="30"/>
      <c r="AC138" s="29"/>
      <c r="AD138" s="29"/>
      <c r="AE138" s="29"/>
      <c r="AF138" s="29"/>
      <c r="AG138" s="29"/>
      <c r="AH138" s="30"/>
      <c r="AI138" s="30"/>
      <c r="AJ138" s="30"/>
      <c r="AK138" s="30"/>
      <c r="AL138" s="30"/>
      <c r="AM138" s="30"/>
      <c r="AN138" s="30"/>
      <c r="AO138" s="30"/>
      <c r="AP138" s="45"/>
      <c r="AQ138" s="30"/>
      <c r="AR138" s="46"/>
    </row>
    <row r="139" spans="25:44" x14ac:dyDescent="0.2">
      <c r="Y139" s="30"/>
      <c r="Z139" s="30"/>
      <c r="AA139" s="29"/>
      <c r="AB139" s="30"/>
      <c r="AC139" s="29"/>
      <c r="AD139" s="29"/>
      <c r="AE139" s="29"/>
      <c r="AF139" s="29"/>
      <c r="AG139" s="29"/>
      <c r="AH139" s="30"/>
      <c r="AI139" s="30"/>
      <c r="AJ139" s="30"/>
      <c r="AK139" s="30"/>
      <c r="AL139" s="30"/>
      <c r="AM139" s="30"/>
      <c r="AN139" s="30"/>
      <c r="AO139" s="30"/>
      <c r="AP139" s="45"/>
      <c r="AQ139" s="30"/>
      <c r="AR139" s="46"/>
    </row>
    <row r="140" spans="25:44" x14ac:dyDescent="0.2">
      <c r="Y140" s="30"/>
      <c r="Z140" s="30"/>
      <c r="AA140" s="29"/>
      <c r="AB140" s="30"/>
      <c r="AC140" s="29"/>
      <c r="AD140" s="29"/>
      <c r="AE140" s="29"/>
      <c r="AF140" s="29"/>
      <c r="AG140" s="29"/>
      <c r="AH140" s="30"/>
      <c r="AI140" s="30"/>
      <c r="AJ140" s="30"/>
      <c r="AK140" s="30"/>
      <c r="AL140" s="30"/>
      <c r="AM140" s="30"/>
      <c r="AN140" s="30"/>
      <c r="AO140" s="30"/>
      <c r="AP140" s="45"/>
      <c r="AQ140" s="30"/>
      <c r="AR140" s="46"/>
    </row>
    <row r="141" spans="25:44" x14ac:dyDescent="0.2">
      <c r="Y141" s="30"/>
      <c r="Z141" s="30"/>
      <c r="AA141" s="29"/>
      <c r="AB141" s="30"/>
      <c r="AC141" s="29"/>
      <c r="AD141" s="29"/>
      <c r="AE141" s="29"/>
      <c r="AF141" s="29"/>
      <c r="AG141" s="29"/>
      <c r="AH141" s="30"/>
      <c r="AI141" s="30"/>
      <c r="AJ141" s="30"/>
      <c r="AK141" s="30"/>
      <c r="AL141" s="30"/>
      <c r="AM141" s="30"/>
      <c r="AN141" s="30"/>
      <c r="AO141" s="30"/>
      <c r="AP141" s="45"/>
      <c r="AQ141" s="30"/>
      <c r="AR141" s="46"/>
    </row>
    <row r="142" spans="25:44" x14ac:dyDescent="0.2">
      <c r="Y142" s="30"/>
      <c r="Z142" s="30"/>
      <c r="AA142" s="29"/>
      <c r="AB142" s="30"/>
      <c r="AC142" s="29"/>
      <c r="AD142" s="29"/>
      <c r="AE142" s="29"/>
      <c r="AF142" s="29"/>
      <c r="AG142" s="29"/>
      <c r="AH142" s="30"/>
      <c r="AI142" s="30"/>
      <c r="AJ142" s="30"/>
      <c r="AK142" s="30"/>
      <c r="AL142" s="30"/>
      <c r="AM142" s="30"/>
      <c r="AN142" s="30"/>
      <c r="AO142" s="30"/>
      <c r="AP142" s="45"/>
      <c r="AQ142" s="30"/>
      <c r="AR142" s="46"/>
    </row>
    <row r="143" spans="25:44" x14ac:dyDescent="0.2">
      <c r="Y143" s="30"/>
      <c r="Z143" s="30"/>
      <c r="AA143" s="29"/>
      <c r="AB143" s="30"/>
      <c r="AC143" s="29"/>
      <c r="AD143" s="29"/>
      <c r="AE143" s="29"/>
      <c r="AF143" s="29"/>
      <c r="AG143" s="29"/>
      <c r="AH143" s="30"/>
      <c r="AI143" s="30"/>
      <c r="AJ143" s="30"/>
      <c r="AK143" s="30"/>
      <c r="AL143" s="30"/>
      <c r="AM143" s="30"/>
      <c r="AN143" s="30"/>
      <c r="AO143" s="30"/>
      <c r="AP143" s="45"/>
      <c r="AQ143" s="30"/>
      <c r="AR143" s="46"/>
    </row>
    <row r="144" spans="25:44" x14ac:dyDescent="0.2">
      <c r="Y144" s="30"/>
      <c r="Z144" s="30"/>
      <c r="AA144" s="29"/>
      <c r="AB144" s="30"/>
      <c r="AC144" s="29"/>
      <c r="AD144" s="29"/>
      <c r="AE144" s="29"/>
      <c r="AF144" s="29"/>
      <c r="AG144" s="29"/>
      <c r="AH144" s="30"/>
      <c r="AI144" s="30"/>
      <c r="AJ144" s="30"/>
      <c r="AK144" s="30"/>
      <c r="AL144" s="30"/>
      <c r="AM144" s="30"/>
      <c r="AN144" s="30"/>
      <c r="AO144" s="30"/>
      <c r="AP144" s="45"/>
      <c r="AQ144" s="30"/>
      <c r="AR144" s="46"/>
    </row>
    <row r="145" spans="25:44" x14ac:dyDescent="0.2">
      <c r="Y145" s="30"/>
      <c r="Z145" s="30"/>
      <c r="AA145" s="29"/>
      <c r="AB145" s="30"/>
      <c r="AC145" s="29"/>
      <c r="AD145" s="29"/>
      <c r="AE145" s="29"/>
      <c r="AF145" s="29"/>
      <c r="AG145" s="29"/>
      <c r="AH145" s="30"/>
      <c r="AI145" s="30"/>
      <c r="AJ145" s="30"/>
      <c r="AK145" s="30"/>
      <c r="AL145" s="30"/>
      <c r="AM145" s="30"/>
      <c r="AN145" s="30"/>
      <c r="AO145" s="30"/>
      <c r="AP145" s="45"/>
      <c r="AQ145" s="30"/>
      <c r="AR145" s="46"/>
    </row>
    <row r="146" spans="25:44" x14ac:dyDescent="0.2">
      <c r="Y146" s="30"/>
      <c r="Z146" s="30"/>
      <c r="AA146" s="29"/>
      <c r="AB146" s="30"/>
      <c r="AC146" s="29"/>
      <c r="AD146" s="29"/>
      <c r="AE146" s="29"/>
      <c r="AF146" s="29"/>
      <c r="AG146" s="29"/>
      <c r="AH146" s="30"/>
      <c r="AI146" s="30"/>
      <c r="AJ146" s="30"/>
      <c r="AK146" s="30"/>
      <c r="AL146" s="30"/>
      <c r="AM146" s="30"/>
      <c r="AN146" s="30"/>
      <c r="AO146" s="30"/>
      <c r="AP146" s="45"/>
      <c r="AQ146" s="30"/>
      <c r="AR146" s="46"/>
    </row>
    <row r="147" spans="25:44" x14ac:dyDescent="0.2">
      <c r="Y147" s="30"/>
      <c r="Z147" s="30"/>
      <c r="AA147" s="29"/>
      <c r="AB147" s="30"/>
      <c r="AC147" s="29"/>
      <c r="AD147" s="29"/>
      <c r="AE147" s="29"/>
      <c r="AF147" s="29"/>
      <c r="AG147" s="29"/>
      <c r="AH147" s="30"/>
      <c r="AI147" s="30"/>
      <c r="AJ147" s="30"/>
      <c r="AK147" s="30"/>
      <c r="AL147" s="30"/>
      <c r="AM147" s="30"/>
      <c r="AN147" s="30"/>
      <c r="AO147" s="30"/>
      <c r="AP147" s="45"/>
      <c r="AQ147" s="30"/>
      <c r="AR147" s="46"/>
    </row>
    <row r="148" spans="25:44" x14ac:dyDescent="0.2">
      <c r="Y148" s="30"/>
      <c r="Z148" s="30"/>
      <c r="AA148" s="29"/>
      <c r="AB148" s="30"/>
      <c r="AC148" s="29"/>
      <c r="AD148" s="29"/>
      <c r="AE148" s="29"/>
      <c r="AF148" s="29"/>
      <c r="AG148" s="29"/>
      <c r="AH148" s="30"/>
      <c r="AI148" s="30"/>
      <c r="AJ148" s="30"/>
      <c r="AK148" s="30"/>
      <c r="AL148" s="30"/>
      <c r="AM148" s="30"/>
      <c r="AN148" s="30"/>
      <c r="AO148" s="30"/>
      <c r="AP148" s="45"/>
      <c r="AQ148" s="30"/>
      <c r="AR148" s="46"/>
    </row>
    <row r="149" spans="25:44" x14ac:dyDescent="0.2">
      <c r="Y149" s="30"/>
      <c r="Z149" s="30"/>
      <c r="AA149" s="29"/>
      <c r="AB149" s="30"/>
      <c r="AC149" s="29"/>
      <c r="AD149" s="29"/>
      <c r="AE149" s="29"/>
      <c r="AF149" s="29"/>
      <c r="AG149" s="29"/>
      <c r="AH149" s="30"/>
      <c r="AI149" s="30"/>
      <c r="AJ149" s="30"/>
      <c r="AK149" s="30"/>
      <c r="AL149" s="30"/>
      <c r="AM149" s="30"/>
      <c r="AN149" s="30"/>
      <c r="AO149" s="30"/>
      <c r="AP149" s="45"/>
      <c r="AQ149" s="30"/>
      <c r="AR149" s="46"/>
    </row>
    <row r="150" spans="25:44" x14ac:dyDescent="0.2">
      <c r="Y150" s="30"/>
      <c r="Z150" s="30"/>
      <c r="AA150" s="29"/>
      <c r="AB150" s="30"/>
      <c r="AC150" s="29"/>
      <c r="AD150" s="29"/>
      <c r="AE150" s="29"/>
      <c r="AF150" s="29"/>
      <c r="AG150" s="29"/>
      <c r="AH150" s="30"/>
      <c r="AI150" s="30"/>
      <c r="AJ150" s="30"/>
      <c r="AK150" s="30"/>
      <c r="AL150" s="30"/>
      <c r="AM150" s="30"/>
      <c r="AN150" s="30"/>
      <c r="AO150" s="30"/>
      <c r="AP150" s="45"/>
      <c r="AQ150" s="30"/>
      <c r="AR150" s="46"/>
    </row>
    <row r="151" spans="25:44" x14ac:dyDescent="0.2">
      <c r="Y151" s="30"/>
      <c r="Z151" s="30"/>
      <c r="AA151" s="29"/>
      <c r="AB151" s="30"/>
      <c r="AC151" s="29"/>
      <c r="AD151" s="29"/>
      <c r="AE151" s="29"/>
      <c r="AF151" s="29"/>
      <c r="AG151" s="29"/>
      <c r="AH151" s="30"/>
      <c r="AI151" s="30"/>
      <c r="AJ151" s="30"/>
      <c r="AK151" s="30"/>
      <c r="AL151" s="30"/>
      <c r="AM151" s="30"/>
      <c r="AN151" s="30"/>
      <c r="AO151" s="30"/>
      <c r="AP151" s="45"/>
      <c r="AQ151" s="30"/>
      <c r="AR151" s="46"/>
    </row>
    <row r="152" spans="25:44" x14ac:dyDescent="0.2">
      <c r="Y152" s="30"/>
      <c r="Z152" s="30"/>
      <c r="AA152" s="29"/>
      <c r="AB152" s="30"/>
      <c r="AC152" s="29"/>
      <c r="AD152" s="29"/>
      <c r="AE152" s="29"/>
      <c r="AF152" s="29"/>
      <c r="AG152" s="29"/>
      <c r="AH152" s="30"/>
      <c r="AI152" s="30"/>
      <c r="AJ152" s="30"/>
      <c r="AK152" s="30"/>
      <c r="AL152" s="30"/>
      <c r="AM152" s="30"/>
      <c r="AN152" s="30"/>
      <c r="AO152" s="30"/>
      <c r="AP152" s="45"/>
      <c r="AQ152" s="30"/>
      <c r="AR152" s="46"/>
    </row>
    <row r="153" spans="25:44" x14ac:dyDescent="0.2">
      <c r="Y153" s="30"/>
      <c r="Z153" s="30"/>
      <c r="AA153" s="29"/>
      <c r="AB153" s="30"/>
      <c r="AC153" s="29"/>
      <c r="AD153" s="29"/>
      <c r="AE153" s="29"/>
      <c r="AF153" s="29"/>
      <c r="AG153" s="29"/>
      <c r="AH153" s="30"/>
      <c r="AI153" s="30"/>
      <c r="AJ153" s="30"/>
      <c r="AK153" s="30"/>
      <c r="AL153" s="30"/>
      <c r="AM153" s="30"/>
      <c r="AN153" s="30"/>
      <c r="AO153" s="30"/>
      <c r="AP153" s="45"/>
      <c r="AQ153" s="30"/>
      <c r="AR153" s="46"/>
    </row>
    <row r="154" spans="25:44" x14ac:dyDescent="0.2">
      <c r="Y154" s="30"/>
      <c r="Z154" s="30"/>
      <c r="AA154" s="29"/>
      <c r="AB154" s="30"/>
      <c r="AC154" s="29"/>
      <c r="AD154" s="29"/>
      <c r="AE154" s="29"/>
      <c r="AF154" s="29"/>
      <c r="AG154" s="29"/>
      <c r="AH154" s="30"/>
      <c r="AI154" s="30"/>
      <c r="AJ154" s="30"/>
      <c r="AK154" s="30"/>
      <c r="AL154" s="30"/>
      <c r="AM154" s="30"/>
      <c r="AN154" s="30"/>
      <c r="AO154" s="30"/>
      <c r="AP154" s="45"/>
      <c r="AQ154" s="30"/>
      <c r="AR154" s="46"/>
    </row>
    <row r="155" spans="25:44" x14ac:dyDescent="0.2">
      <c r="Y155" s="30"/>
      <c r="Z155" s="30"/>
      <c r="AA155" s="29"/>
      <c r="AB155" s="30"/>
      <c r="AC155" s="29"/>
      <c r="AD155" s="29"/>
      <c r="AE155" s="29"/>
      <c r="AF155" s="29"/>
      <c r="AG155" s="29"/>
      <c r="AH155" s="30"/>
      <c r="AI155" s="30"/>
      <c r="AJ155" s="30"/>
      <c r="AK155" s="30"/>
      <c r="AL155" s="30"/>
      <c r="AM155" s="30"/>
      <c r="AN155" s="30"/>
      <c r="AO155" s="30"/>
      <c r="AP155" s="45"/>
      <c r="AQ155" s="30"/>
      <c r="AR155" s="46"/>
    </row>
    <row r="156" spans="25:44" x14ac:dyDescent="0.2">
      <c r="Y156" s="30"/>
      <c r="Z156" s="30"/>
      <c r="AA156" s="29"/>
      <c r="AB156" s="30"/>
      <c r="AC156" s="29"/>
      <c r="AD156" s="29"/>
      <c r="AE156" s="29"/>
      <c r="AF156" s="29"/>
      <c r="AG156" s="29"/>
      <c r="AH156" s="30"/>
      <c r="AI156" s="30"/>
      <c r="AJ156" s="30"/>
      <c r="AK156" s="30"/>
      <c r="AL156" s="30"/>
      <c r="AM156" s="30"/>
      <c r="AN156" s="30"/>
      <c r="AO156" s="30"/>
      <c r="AP156" s="45"/>
      <c r="AQ156" s="30"/>
      <c r="AR156" s="46"/>
    </row>
    <row r="157" spans="25:44" x14ac:dyDescent="0.2">
      <c r="Y157" s="30"/>
      <c r="Z157" s="30"/>
      <c r="AA157" s="29"/>
      <c r="AB157" s="30"/>
      <c r="AC157" s="29"/>
      <c r="AD157" s="29"/>
      <c r="AE157" s="29"/>
      <c r="AF157" s="29"/>
      <c r="AG157" s="29"/>
      <c r="AH157" s="30"/>
      <c r="AI157" s="30"/>
      <c r="AJ157" s="30"/>
      <c r="AK157" s="30"/>
      <c r="AL157" s="30"/>
      <c r="AM157" s="30"/>
      <c r="AN157" s="30"/>
      <c r="AO157" s="30"/>
      <c r="AP157" s="45"/>
      <c r="AQ157" s="30"/>
      <c r="AR157" s="46"/>
    </row>
    <row r="158" spans="25:44" x14ac:dyDescent="0.2">
      <c r="Y158" s="30"/>
      <c r="Z158" s="30"/>
      <c r="AA158" s="29"/>
      <c r="AB158" s="30"/>
      <c r="AC158" s="29"/>
      <c r="AD158" s="29"/>
      <c r="AE158" s="29"/>
      <c r="AF158" s="29"/>
      <c r="AG158" s="29"/>
      <c r="AH158" s="30"/>
      <c r="AI158" s="30"/>
      <c r="AJ158" s="30"/>
      <c r="AK158" s="30"/>
      <c r="AL158" s="30"/>
      <c r="AM158" s="30"/>
      <c r="AN158" s="30"/>
      <c r="AO158" s="30"/>
      <c r="AP158" s="45"/>
      <c r="AQ158" s="30"/>
      <c r="AR158" s="46"/>
    </row>
    <row r="159" spans="25:44" x14ac:dyDescent="0.2">
      <c r="Y159" s="30"/>
      <c r="Z159" s="30"/>
      <c r="AA159" s="29"/>
      <c r="AB159" s="30"/>
      <c r="AC159" s="29"/>
      <c r="AD159" s="29"/>
      <c r="AE159" s="29"/>
      <c r="AF159" s="29"/>
      <c r="AG159" s="29"/>
      <c r="AH159" s="30"/>
      <c r="AI159" s="30"/>
      <c r="AJ159" s="30"/>
      <c r="AK159" s="30"/>
      <c r="AL159" s="30"/>
      <c r="AM159" s="30"/>
      <c r="AN159" s="30"/>
      <c r="AO159" s="30"/>
      <c r="AP159" s="45"/>
      <c r="AQ159" s="30"/>
      <c r="AR159" s="46"/>
    </row>
    <row r="160" spans="25:44" x14ac:dyDescent="0.2">
      <c r="Y160" s="30"/>
      <c r="Z160" s="30"/>
      <c r="AA160" s="29"/>
      <c r="AB160" s="30"/>
      <c r="AC160" s="29"/>
      <c r="AD160" s="29"/>
      <c r="AE160" s="29"/>
      <c r="AF160" s="29"/>
      <c r="AG160" s="29"/>
      <c r="AH160" s="30"/>
      <c r="AI160" s="30"/>
      <c r="AJ160" s="30"/>
      <c r="AK160" s="30"/>
      <c r="AL160" s="30"/>
      <c r="AM160" s="30"/>
      <c r="AN160" s="30"/>
      <c r="AO160" s="30"/>
      <c r="AP160" s="45"/>
      <c r="AQ160" s="30"/>
      <c r="AR160" s="46"/>
    </row>
    <row r="161" spans="25:44" x14ac:dyDescent="0.2">
      <c r="Y161" s="30"/>
      <c r="Z161" s="30"/>
      <c r="AA161" s="29"/>
      <c r="AB161" s="30"/>
      <c r="AC161" s="29"/>
      <c r="AD161" s="29"/>
      <c r="AE161" s="29"/>
      <c r="AF161" s="29"/>
      <c r="AG161" s="29"/>
      <c r="AH161" s="30"/>
      <c r="AI161" s="30"/>
      <c r="AJ161" s="30"/>
      <c r="AK161" s="30"/>
      <c r="AL161" s="30"/>
      <c r="AM161" s="30"/>
      <c r="AN161" s="30"/>
      <c r="AO161" s="30"/>
      <c r="AP161" s="45"/>
      <c r="AQ161" s="30"/>
      <c r="AR161" s="46"/>
    </row>
    <row r="162" spans="25:44" x14ac:dyDescent="0.2">
      <c r="Y162" s="30"/>
      <c r="Z162" s="30"/>
      <c r="AA162" s="29"/>
      <c r="AB162" s="30"/>
      <c r="AC162" s="29"/>
      <c r="AD162" s="29"/>
      <c r="AE162" s="29"/>
      <c r="AF162" s="29"/>
      <c r="AG162" s="29"/>
      <c r="AH162" s="30"/>
      <c r="AI162" s="30"/>
      <c r="AJ162" s="30"/>
      <c r="AK162" s="30"/>
      <c r="AL162" s="30"/>
      <c r="AM162" s="30"/>
      <c r="AN162" s="30"/>
      <c r="AO162" s="30"/>
      <c r="AP162" s="45"/>
      <c r="AQ162" s="30"/>
      <c r="AR162" s="46"/>
    </row>
    <row r="163" spans="25:44" x14ac:dyDescent="0.2">
      <c r="Y163" s="30"/>
      <c r="Z163" s="30"/>
      <c r="AA163" s="29"/>
      <c r="AB163" s="30"/>
      <c r="AC163" s="29"/>
      <c r="AD163" s="29"/>
      <c r="AE163" s="29"/>
      <c r="AF163" s="29"/>
      <c r="AG163" s="29"/>
      <c r="AH163" s="30"/>
      <c r="AI163" s="30"/>
      <c r="AJ163" s="30"/>
      <c r="AK163" s="30"/>
      <c r="AL163" s="30"/>
      <c r="AM163" s="30"/>
      <c r="AN163" s="30"/>
      <c r="AO163" s="30"/>
      <c r="AP163" s="45"/>
      <c r="AQ163" s="30"/>
      <c r="AR163" s="46"/>
    </row>
    <row r="164" spans="25:44" x14ac:dyDescent="0.2">
      <c r="Y164" s="30"/>
      <c r="Z164" s="30"/>
      <c r="AA164" s="29"/>
      <c r="AB164" s="30"/>
      <c r="AC164" s="29"/>
      <c r="AD164" s="29"/>
      <c r="AE164" s="29"/>
      <c r="AF164" s="29"/>
      <c r="AG164" s="29"/>
      <c r="AH164" s="30"/>
      <c r="AI164" s="30"/>
      <c r="AJ164" s="30"/>
      <c r="AK164" s="30"/>
      <c r="AL164" s="30"/>
      <c r="AM164" s="30"/>
      <c r="AN164" s="30"/>
      <c r="AO164" s="30"/>
      <c r="AP164" s="45"/>
      <c r="AQ164" s="30"/>
      <c r="AR164" s="46"/>
    </row>
    <row r="165" spans="25:44" x14ac:dyDescent="0.2">
      <c r="Y165" s="30"/>
      <c r="Z165" s="30"/>
      <c r="AA165" s="29"/>
      <c r="AB165" s="30"/>
      <c r="AC165" s="29"/>
      <c r="AD165" s="29"/>
      <c r="AE165" s="29"/>
      <c r="AF165" s="29"/>
      <c r="AG165" s="29"/>
      <c r="AH165" s="30"/>
      <c r="AI165" s="30"/>
      <c r="AJ165" s="30"/>
      <c r="AK165" s="30"/>
      <c r="AL165" s="30"/>
      <c r="AM165" s="30"/>
      <c r="AN165" s="30"/>
      <c r="AO165" s="30"/>
      <c r="AP165" s="45"/>
      <c r="AQ165" s="30"/>
      <c r="AR165" s="46"/>
    </row>
    <row r="166" spans="25:44" x14ac:dyDescent="0.2">
      <c r="Y166" s="30"/>
      <c r="Z166" s="30"/>
      <c r="AA166" s="29"/>
      <c r="AB166" s="30"/>
      <c r="AC166" s="29"/>
      <c r="AD166" s="29"/>
      <c r="AE166" s="29"/>
      <c r="AF166" s="29"/>
      <c r="AG166" s="29"/>
      <c r="AH166" s="30"/>
      <c r="AI166" s="30"/>
      <c r="AJ166" s="30"/>
      <c r="AK166" s="30"/>
      <c r="AL166" s="30"/>
      <c r="AM166" s="30"/>
      <c r="AN166" s="30"/>
      <c r="AO166" s="30"/>
      <c r="AP166" s="45"/>
      <c r="AQ166" s="30"/>
      <c r="AR166" s="46"/>
    </row>
    <row r="167" spans="25:44" x14ac:dyDescent="0.2">
      <c r="Y167" s="30"/>
      <c r="Z167" s="30"/>
      <c r="AA167" s="29"/>
      <c r="AB167" s="30"/>
      <c r="AC167" s="29"/>
      <c r="AD167" s="29"/>
      <c r="AE167" s="29"/>
      <c r="AF167" s="29"/>
      <c r="AG167" s="29"/>
      <c r="AH167" s="30"/>
      <c r="AI167" s="30"/>
      <c r="AJ167" s="30"/>
      <c r="AK167" s="30"/>
      <c r="AL167" s="30"/>
      <c r="AM167" s="30"/>
      <c r="AN167" s="30"/>
      <c r="AO167" s="30"/>
      <c r="AP167" s="45"/>
      <c r="AQ167" s="30"/>
      <c r="AR167" s="46"/>
    </row>
    <row r="168" spans="25:44" x14ac:dyDescent="0.2">
      <c r="Y168" s="30"/>
      <c r="Z168" s="30"/>
      <c r="AA168" s="29"/>
      <c r="AB168" s="30"/>
      <c r="AC168" s="29"/>
      <c r="AD168" s="29"/>
      <c r="AE168" s="29"/>
      <c r="AF168" s="29"/>
      <c r="AG168" s="29"/>
      <c r="AH168" s="30"/>
      <c r="AI168" s="30"/>
      <c r="AJ168" s="30"/>
      <c r="AK168" s="30"/>
      <c r="AL168" s="30"/>
      <c r="AM168" s="30"/>
      <c r="AN168" s="30"/>
      <c r="AO168" s="30"/>
      <c r="AP168" s="45"/>
      <c r="AQ168" s="30"/>
      <c r="AR168" s="46"/>
    </row>
    <row r="169" spans="25:44" x14ac:dyDescent="0.2">
      <c r="Y169" s="30"/>
      <c r="Z169" s="30"/>
      <c r="AA169" s="29"/>
      <c r="AB169" s="30"/>
      <c r="AC169" s="29"/>
      <c r="AD169" s="29"/>
      <c r="AE169" s="29"/>
      <c r="AF169" s="29"/>
      <c r="AG169" s="29"/>
      <c r="AH169" s="30"/>
      <c r="AI169" s="30"/>
      <c r="AJ169" s="30"/>
      <c r="AK169" s="30"/>
      <c r="AL169" s="30"/>
      <c r="AM169" s="30"/>
      <c r="AN169" s="30"/>
      <c r="AO169" s="30"/>
      <c r="AP169" s="45"/>
      <c r="AQ169" s="30"/>
      <c r="AR169" s="46"/>
    </row>
    <row r="170" spans="25:44" x14ac:dyDescent="0.2">
      <c r="Y170" s="30"/>
      <c r="Z170" s="30"/>
      <c r="AA170" s="29"/>
      <c r="AB170" s="30"/>
      <c r="AC170" s="29"/>
      <c r="AD170" s="29"/>
      <c r="AE170" s="29"/>
      <c r="AF170" s="29"/>
      <c r="AG170" s="29"/>
      <c r="AH170" s="30"/>
      <c r="AI170" s="30"/>
      <c r="AJ170" s="30"/>
      <c r="AK170" s="30"/>
      <c r="AL170" s="30"/>
      <c r="AM170" s="30"/>
      <c r="AN170" s="30"/>
      <c r="AO170" s="30"/>
      <c r="AP170" s="45"/>
      <c r="AQ170" s="30"/>
      <c r="AR170" s="46"/>
    </row>
    <row r="171" spans="25:44" x14ac:dyDescent="0.2">
      <c r="Y171" s="30"/>
      <c r="Z171" s="30"/>
      <c r="AA171" s="29"/>
      <c r="AB171" s="30"/>
      <c r="AC171" s="29"/>
      <c r="AD171" s="29"/>
      <c r="AE171" s="29"/>
      <c r="AF171" s="29"/>
      <c r="AG171" s="29"/>
      <c r="AH171" s="30"/>
      <c r="AI171" s="30"/>
      <c r="AJ171" s="30"/>
      <c r="AK171" s="30"/>
      <c r="AL171" s="30"/>
      <c r="AM171" s="30"/>
      <c r="AN171" s="30"/>
      <c r="AO171" s="30"/>
      <c r="AP171" s="45"/>
      <c r="AQ171" s="30"/>
      <c r="AR171" s="46"/>
    </row>
    <row r="172" spans="25:44" x14ac:dyDescent="0.2">
      <c r="Y172" s="30"/>
      <c r="Z172" s="30"/>
      <c r="AA172" s="29"/>
      <c r="AB172" s="30"/>
      <c r="AC172" s="29"/>
      <c r="AD172" s="29"/>
      <c r="AE172" s="29"/>
      <c r="AF172" s="29"/>
      <c r="AG172" s="29"/>
      <c r="AH172" s="30"/>
      <c r="AI172" s="30"/>
      <c r="AJ172" s="30"/>
      <c r="AK172" s="30"/>
      <c r="AL172" s="30"/>
      <c r="AM172" s="30"/>
      <c r="AN172" s="30"/>
      <c r="AO172" s="30"/>
      <c r="AP172" s="45"/>
      <c r="AQ172" s="30"/>
      <c r="AR172" s="46"/>
    </row>
    <row r="173" spans="25:44" x14ac:dyDescent="0.2">
      <c r="Y173" s="30"/>
      <c r="Z173" s="30"/>
      <c r="AA173" s="29"/>
      <c r="AB173" s="30"/>
      <c r="AC173" s="29"/>
      <c r="AD173" s="29"/>
      <c r="AE173" s="29"/>
      <c r="AF173" s="29"/>
      <c r="AG173" s="29"/>
      <c r="AH173" s="30"/>
      <c r="AI173" s="30"/>
      <c r="AJ173" s="30"/>
      <c r="AK173" s="30"/>
      <c r="AL173" s="30"/>
      <c r="AM173" s="30"/>
      <c r="AN173" s="30"/>
      <c r="AO173" s="30"/>
      <c r="AP173" s="45"/>
      <c r="AQ173" s="30"/>
      <c r="AR173" s="46"/>
    </row>
    <row r="174" spans="25:44" x14ac:dyDescent="0.2">
      <c r="Y174" s="30"/>
      <c r="Z174" s="30"/>
      <c r="AA174" s="29"/>
      <c r="AB174" s="30"/>
      <c r="AC174" s="29"/>
      <c r="AD174" s="29"/>
      <c r="AE174" s="29"/>
      <c r="AF174" s="29"/>
      <c r="AG174" s="29"/>
      <c r="AH174" s="30"/>
      <c r="AI174" s="30"/>
      <c r="AJ174" s="30"/>
      <c r="AK174" s="30"/>
      <c r="AL174" s="30"/>
      <c r="AM174" s="30"/>
      <c r="AN174" s="30"/>
      <c r="AO174" s="30"/>
      <c r="AP174" s="45"/>
      <c r="AQ174" s="30"/>
      <c r="AR174" s="46"/>
    </row>
    <row r="175" spans="25:44" x14ac:dyDescent="0.2">
      <c r="Y175" s="30"/>
      <c r="Z175" s="30"/>
      <c r="AA175" s="29"/>
      <c r="AB175" s="30"/>
      <c r="AC175" s="29"/>
      <c r="AD175" s="29"/>
      <c r="AE175" s="29"/>
      <c r="AF175" s="29"/>
      <c r="AG175" s="29"/>
      <c r="AH175" s="30"/>
      <c r="AI175" s="30"/>
      <c r="AJ175" s="30"/>
      <c r="AK175" s="30"/>
      <c r="AL175" s="30"/>
      <c r="AM175" s="30"/>
      <c r="AN175" s="30"/>
      <c r="AO175" s="30"/>
      <c r="AP175" s="45"/>
      <c r="AQ175" s="30"/>
      <c r="AR175" s="46"/>
    </row>
    <row r="176" spans="25:44" x14ac:dyDescent="0.2">
      <c r="Y176" s="30"/>
      <c r="Z176" s="30"/>
      <c r="AA176" s="29"/>
      <c r="AB176" s="30"/>
      <c r="AC176" s="29"/>
      <c r="AD176" s="29"/>
      <c r="AE176" s="29"/>
      <c r="AF176" s="29"/>
      <c r="AG176" s="29"/>
      <c r="AH176" s="30"/>
      <c r="AI176" s="30"/>
      <c r="AJ176" s="30"/>
      <c r="AK176" s="30"/>
      <c r="AL176" s="30"/>
      <c r="AM176" s="30"/>
      <c r="AN176" s="30"/>
      <c r="AO176" s="30"/>
      <c r="AP176" s="45"/>
      <c r="AQ176" s="30"/>
      <c r="AR176" s="46"/>
    </row>
    <row r="177" spans="25:44" x14ac:dyDescent="0.2">
      <c r="Y177" s="30"/>
      <c r="Z177" s="30"/>
      <c r="AA177" s="29"/>
      <c r="AB177" s="30"/>
      <c r="AC177" s="29"/>
      <c r="AD177" s="29"/>
      <c r="AE177" s="29"/>
      <c r="AF177" s="29"/>
      <c r="AG177" s="29"/>
      <c r="AH177" s="30"/>
      <c r="AI177" s="30"/>
      <c r="AJ177" s="30"/>
      <c r="AK177" s="30"/>
      <c r="AL177" s="30"/>
      <c r="AM177" s="30"/>
      <c r="AN177" s="30"/>
      <c r="AO177" s="30"/>
      <c r="AP177" s="45"/>
      <c r="AQ177" s="30"/>
      <c r="AR177" s="46"/>
    </row>
    <row r="178" spans="25:44" x14ac:dyDescent="0.2">
      <c r="Y178" s="30"/>
      <c r="Z178" s="30"/>
      <c r="AA178" s="29"/>
      <c r="AB178" s="30"/>
      <c r="AC178" s="29"/>
      <c r="AD178" s="29"/>
      <c r="AE178" s="29"/>
      <c r="AF178" s="29"/>
      <c r="AG178" s="29"/>
      <c r="AH178" s="30"/>
      <c r="AI178" s="30"/>
      <c r="AJ178" s="30"/>
      <c r="AK178" s="30"/>
      <c r="AL178" s="30"/>
      <c r="AM178" s="30"/>
      <c r="AN178" s="30"/>
      <c r="AO178" s="30"/>
      <c r="AP178" s="45"/>
      <c r="AQ178" s="30"/>
      <c r="AR178" s="46"/>
    </row>
    <row r="179" spans="25:44" x14ac:dyDescent="0.2">
      <c r="Y179" s="30"/>
      <c r="Z179" s="30"/>
      <c r="AA179" s="29"/>
      <c r="AB179" s="30"/>
      <c r="AC179" s="29"/>
      <c r="AD179" s="29"/>
      <c r="AE179" s="29"/>
      <c r="AF179" s="29"/>
      <c r="AG179" s="29"/>
      <c r="AH179" s="30"/>
      <c r="AI179" s="30"/>
      <c r="AJ179" s="30"/>
      <c r="AK179" s="30"/>
      <c r="AL179" s="30"/>
      <c r="AM179" s="30"/>
      <c r="AN179" s="30"/>
      <c r="AO179" s="30"/>
      <c r="AP179" s="45"/>
      <c r="AQ179" s="30"/>
      <c r="AR179" s="46"/>
    </row>
    <row r="180" spans="25:44" x14ac:dyDescent="0.2">
      <c r="Y180" s="30"/>
      <c r="Z180" s="30"/>
      <c r="AA180" s="29"/>
      <c r="AB180" s="30"/>
      <c r="AC180" s="29"/>
      <c r="AD180" s="29"/>
      <c r="AE180" s="29"/>
      <c r="AF180" s="29"/>
      <c r="AG180" s="29"/>
      <c r="AH180" s="30"/>
      <c r="AI180" s="30"/>
      <c r="AJ180" s="30"/>
      <c r="AK180" s="30"/>
      <c r="AL180" s="30"/>
      <c r="AM180" s="30"/>
      <c r="AN180" s="30"/>
      <c r="AO180" s="30"/>
      <c r="AP180" s="45"/>
      <c r="AQ180" s="30"/>
      <c r="AR180" s="46"/>
    </row>
    <row r="181" spans="25:44" x14ac:dyDescent="0.2">
      <c r="Y181" s="30"/>
      <c r="Z181" s="30"/>
      <c r="AA181" s="29"/>
      <c r="AB181" s="30"/>
      <c r="AC181" s="29"/>
      <c r="AD181" s="29"/>
      <c r="AE181" s="29"/>
      <c r="AF181" s="29"/>
      <c r="AG181" s="29"/>
      <c r="AH181" s="30"/>
      <c r="AI181" s="30"/>
      <c r="AJ181" s="30"/>
      <c r="AK181" s="30"/>
      <c r="AL181" s="30"/>
      <c r="AM181" s="30"/>
      <c r="AN181" s="30"/>
      <c r="AO181" s="30"/>
      <c r="AP181" s="45"/>
      <c r="AQ181" s="30"/>
      <c r="AR181" s="46"/>
    </row>
    <row r="182" spans="25:44" x14ac:dyDescent="0.2">
      <c r="Y182" s="30"/>
      <c r="Z182" s="30"/>
      <c r="AA182" s="29"/>
      <c r="AB182" s="30"/>
      <c r="AC182" s="29"/>
      <c r="AD182" s="29"/>
      <c r="AE182" s="29"/>
      <c r="AF182" s="29"/>
      <c r="AG182" s="29"/>
      <c r="AH182" s="30"/>
      <c r="AI182" s="30"/>
      <c r="AJ182" s="30"/>
      <c r="AK182" s="30"/>
      <c r="AL182" s="30"/>
      <c r="AM182" s="30"/>
      <c r="AN182" s="30"/>
      <c r="AO182" s="30"/>
      <c r="AP182" s="45"/>
      <c r="AQ182" s="30"/>
      <c r="AR182" s="46"/>
    </row>
    <row r="183" spans="25:44" x14ac:dyDescent="0.2">
      <c r="Y183" s="30"/>
      <c r="Z183" s="30"/>
      <c r="AA183" s="29"/>
      <c r="AB183" s="30"/>
      <c r="AC183" s="29"/>
      <c r="AD183" s="29"/>
      <c r="AE183" s="29"/>
      <c r="AF183" s="29"/>
      <c r="AG183" s="29"/>
      <c r="AH183" s="30"/>
      <c r="AI183" s="30"/>
      <c r="AJ183" s="30"/>
      <c r="AK183" s="30"/>
      <c r="AL183" s="30"/>
      <c r="AM183" s="30"/>
      <c r="AN183" s="30"/>
      <c r="AO183" s="30"/>
      <c r="AP183" s="45"/>
      <c r="AQ183" s="30"/>
      <c r="AR183" s="46"/>
    </row>
    <row r="184" spans="25:44" x14ac:dyDescent="0.2">
      <c r="Y184" s="30"/>
      <c r="Z184" s="30"/>
      <c r="AA184" s="29"/>
      <c r="AB184" s="30"/>
      <c r="AC184" s="29"/>
      <c r="AD184" s="29"/>
      <c r="AE184" s="29"/>
      <c r="AF184" s="29"/>
      <c r="AG184" s="29"/>
      <c r="AH184" s="30"/>
      <c r="AI184" s="30"/>
      <c r="AJ184" s="30"/>
      <c r="AK184" s="30"/>
      <c r="AL184" s="30"/>
      <c r="AM184" s="30"/>
      <c r="AN184" s="30"/>
      <c r="AO184" s="30"/>
      <c r="AP184" s="45"/>
      <c r="AQ184" s="30"/>
      <c r="AR184" s="46"/>
    </row>
    <row r="185" spans="25:44" x14ac:dyDescent="0.2">
      <c r="Y185" s="30"/>
      <c r="Z185" s="30"/>
      <c r="AA185" s="29"/>
      <c r="AB185" s="30"/>
      <c r="AC185" s="29"/>
      <c r="AD185" s="29"/>
      <c r="AE185" s="29"/>
      <c r="AF185" s="29"/>
      <c r="AG185" s="29"/>
      <c r="AH185" s="30"/>
      <c r="AI185" s="30"/>
      <c r="AJ185" s="30"/>
      <c r="AK185" s="30"/>
      <c r="AL185" s="30"/>
      <c r="AM185" s="30"/>
      <c r="AN185" s="30"/>
      <c r="AO185" s="30"/>
      <c r="AP185" s="45"/>
      <c r="AQ185" s="30"/>
      <c r="AR185" s="46"/>
    </row>
    <row r="186" spans="25:44" x14ac:dyDescent="0.2">
      <c r="Y186" s="30"/>
      <c r="Z186" s="30"/>
      <c r="AA186" s="29"/>
      <c r="AB186" s="30"/>
      <c r="AC186" s="29"/>
      <c r="AD186" s="29"/>
      <c r="AE186" s="29"/>
      <c r="AF186" s="29"/>
      <c r="AG186" s="29"/>
      <c r="AH186" s="30"/>
      <c r="AI186" s="30"/>
      <c r="AJ186" s="30"/>
      <c r="AK186" s="30"/>
      <c r="AL186" s="30"/>
      <c r="AM186" s="30"/>
      <c r="AN186" s="30"/>
      <c r="AO186" s="30"/>
      <c r="AP186" s="45"/>
      <c r="AQ186" s="30"/>
      <c r="AR186" s="46"/>
    </row>
    <row r="187" spans="25:44" x14ac:dyDescent="0.2">
      <c r="Y187" s="30"/>
      <c r="Z187" s="30"/>
      <c r="AA187" s="29"/>
      <c r="AB187" s="30"/>
      <c r="AC187" s="29"/>
      <c r="AD187" s="29"/>
      <c r="AE187" s="29"/>
      <c r="AF187" s="29"/>
      <c r="AG187" s="29"/>
      <c r="AH187" s="30"/>
      <c r="AI187" s="30"/>
      <c r="AJ187" s="30"/>
      <c r="AK187" s="30"/>
      <c r="AL187" s="30"/>
      <c r="AM187" s="30"/>
      <c r="AN187" s="30"/>
      <c r="AO187" s="30"/>
      <c r="AP187" s="45"/>
      <c r="AQ187" s="30"/>
      <c r="AR187" s="46"/>
    </row>
    <row r="188" spans="25:44" x14ac:dyDescent="0.2">
      <c r="Y188" s="30"/>
      <c r="Z188" s="30"/>
      <c r="AA188" s="29"/>
      <c r="AB188" s="30"/>
      <c r="AC188" s="29"/>
      <c r="AD188" s="29"/>
      <c r="AE188" s="29"/>
      <c r="AF188" s="29"/>
      <c r="AG188" s="29"/>
      <c r="AH188" s="30"/>
      <c r="AI188" s="30"/>
      <c r="AJ188" s="30"/>
      <c r="AK188" s="30"/>
      <c r="AL188" s="30"/>
      <c r="AM188" s="30"/>
      <c r="AN188" s="30"/>
      <c r="AO188" s="30"/>
      <c r="AP188" s="45"/>
      <c r="AQ188" s="30"/>
      <c r="AR188" s="46"/>
    </row>
    <row r="189" spans="25:44" x14ac:dyDescent="0.2">
      <c r="Y189" s="30"/>
      <c r="Z189" s="30"/>
      <c r="AA189" s="29"/>
      <c r="AB189" s="30"/>
      <c r="AC189" s="29"/>
      <c r="AD189" s="29"/>
      <c r="AE189" s="29"/>
      <c r="AF189" s="29"/>
      <c r="AG189" s="29"/>
      <c r="AH189" s="30"/>
      <c r="AI189" s="30"/>
      <c r="AJ189" s="30"/>
      <c r="AK189" s="30"/>
      <c r="AL189" s="30"/>
      <c r="AM189" s="30"/>
      <c r="AN189" s="30"/>
      <c r="AO189" s="30"/>
      <c r="AP189" s="45"/>
      <c r="AQ189" s="30"/>
      <c r="AR189" s="46"/>
    </row>
    <row r="190" spans="25:44" x14ac:dyDescent="0.2">
      <c r="Y190" s="30"/>
      <c r="Z190" s="30"/>
      <c r="AA190" s="29"/>
      <c r="AB190" s="30"/>
      <c r="AC190" s="29"/>
      <c r="AD190" s="29"/>
      <c r="AE190" s="29"/>
      <c r="AF190" s="29"/>
      <c r="AG190" s="29"/>
      <c r="AH190" s="30"/>
      <c r="AI190" s="30"/>
      <c r="AJ190" s="30"/>
      <c r="AK190" s="30"/>
      <c r="AL190" s="30"/>
      <c r="AM190" s="30"/>
      <c r="AN190" s="30"/>
      <c r="AO190" s="30"/>
      <c r="AP190" s="45"/>
      <c r="AQ190" s="30"/>
      <c r="AR190" s="46"/>
    </row>
    <row r="191" spans="25:44" x14ac:dyDescent="0.2">
      <c r="Y191" s="30"/>
      <c r="Z191" s="30"/>
      <c r="AA191" s="29"/>
      <c r="AB191" s="30"/>
      <c r="AC191" s="29"/>
      <c r="AD191" s="29"/>
      <c r="AE191" s="29"/>
      <c r="AF191" s="29"/>
      <c r="AG191" s="29"/>
      <c r="AH191" s="30"/>
      <c r="AI191" s="30"/>
      <c r="AJ191" s="30"/>
      <c r="AK191" s="30"/>
      <c r="AL191" s="30"/>
      <c r="AM191" s="30"/>
      <c r="AN191" s="30"/>
      <c r="AO191" s="30"/>
      <c r="AP191" s="45"/>
      <c r="AQ191" s="30"/>
      <c r="AR191" s="46"/>
    </row>
    <row r="192" spans="25:44" x14ac:dyDescent="0.2">
      <c r="Y192" s="30"/>
      <c r="Z192" s="30"/>
      <c r="AA192" s="29"/>
      <c r="AB192" s="30"/>
      <c r="AC192" s="29"/>
      <c r="AD192" s="29"/>
      <c r="AE192" s="29"/>
      <c r="AF192" s="29"/>
      <c r="AG192" s="29"/>
      <c r="AH192" s="30"/>
      <c r="AI192" s="30"/>
      <c r="AJ192" s="30"/>
      <c r="AK192" s="30"/>
      <c r="AL192" s="30"/>
      <c r="AM192" s="30"/>
      <c r="AN192" s="30"/>
      <c r="AO192" s="30"/>
      <c r="AP192" s="45"/>
      <c r="AQ192" s="30"/>
      <c r="AR192" s="46"/>
    </row>
    <row r="193" spans="25:44" x14ac:dyDescent="0.2">
      <c r="Y193" s="30"/>
      <c r="Z193" s="30"/>
      <c r="AA193" s="29"/>
      <c r="AB193" s="30"/>
      <c r="AC193" s="29"/>
      <c r="AD193" s="29"/>
      <c r="AE193" s="29"/>
      <c r="AF193" s="29"/>
      <c r="AG193" s="29"/>
      <c r="AH193" s="30"/>
      <c r="AI193" s="30"/>
      <c r="AJ193" s="30"/>
      <c r="AK193" s="30"/>
      <c r="AL193" s="30"/>
      <c r="AM193" s="30"/>
      <c r="AN193" s="30"/>
      <c r="AO193" s="30"/>
      <c r="AP193" s="45"/>
      <c r="AQ193" s="30"/>
      <c r="AR193" s="46"/>
    </row>
    <row r="194" spans="25:44" x14ac:dyDescent="0.2">
      <c r="Y194" s="30"/>
      <c r="Z194" s="30"/>
      <c r="AA194" s="29"/>
      <c r="AB194" s="30"/>
      <c r="AC194" s="29"/>
      <c r="AD194" s="29"/>
      <c r="AE194" s="29"/>
      <c r="AF194" s="29"/>
      <c r="AG194" s="29"/>
      <c r="AH194" s="30"/>
      <c r="AI194" s="30"/>
      <c r="AJ194" s="30"/>
      <c r="AK194" s="30"/>
      <c r="AL194" s="30"/>
      <c r="AM194" s="30"/>
      <c r="AN194" s="30"/>
      <c r="AO194" s="30"/>
      <c r="AP194" s="45"/>
      <c r="AQ194" s="30"/>
      <c r="AR194" s="46"/>
    </row>
    <row r="195" spans="25:44" x14ac:dyDescent="0.2">
      <c r="Y195" s="30"/>
      <c r="Z195" s="30"/>
      <c r="AA195" s="29"/>
      <c r="AB195" s="30"/>
      <c r="AC195" s="29"/>
      <c r="AD195" s="29"/>
      <c r="AE195" s="29"/>
      <c r="AF195" s="29"/>
      <c r="AG195" s="29"/>
      <c r="AH195" s="30"/>
      <c r="AI195" s="30"/>
      <c r="AJ195" s="30"/>
      <c r="AK195" s="30"/>
      <c r="AL195" s="30"/>
      <c r="AM195" s="30"/>
      <c r="AN195" s="30"/>
      <c r="AO195" s="30"/>
      <c r="AP195" s="45"/>
      <c r="AQ195" s="30"/>
      <c r="AR195" s="46"/>
    </row>
    <row r="196" spans="25:44" x14ac:dyDescent="0.2">
      <c r="Y196" s="30"/>
      <c r="Z196" s="30"/>
      <c r="AA196" s="29"/>
      <c r="AB196" s="30"/>
      <c r="AC196" s="29"/>
      <c r="AD196" s="29"/>
      <c r="AE196" s="29"/>
      <c r="AF196" s="29"/>
      <c r="AG196" s="29"/>
      <c r="AH196" s="30"/>
      <c r="AI196" s="30"/>
      <c r="AJ196" s="30"/>
      <c r="AK196" s="30"/>
      <c r="AL196" s="30"/>
      <c r="AM196" s="30"/>
      <c r="AN196" s="30"/>
      <c r="AO196" s="30"/>
      <c r="AP196" s="45"/>
      <c r="AQ196" s="30"/>
      <c r="AR196" s="46"/>
    </row>
    <row r="197" spans="25:44" x14ac:dyDescent="0.2">
      <c r="Y197" s="30"/>
      <c r="Z197" s="30"/>
      <c r="AA197" s="29"/>
      <c r="AB197" s="30"/>
      <c r="AC197" s="29"/>
      <c r="AD197" s="29"/>
      <c r="AE197" s="29"/>
      <c r="AF197" s="29"/>
      <c r="AG197" s="29"/>
      <c r="AH197" s="30"/>
      <c r="AI197" s="30"/>
      <c r="AJ197" s="30"/>
      <c r="AK197" s="30"/>
      <c r="AL197" s="30"/>
      <c r="AM197" s="30"/>
      <c r="AN197" s="30"/>
      <c r="AO197" s="30"/>
      <c r="AP197" s="45"/>
      <c r="AQ197" s="30"/>
      <c r="AR197" s="46"/>
    </row>
    <row r="198" spans="25:44" x14ac:dyDescent="0.2">
      <c r="Y198" s="30"/>
      <c r="Z198" s="30"/>
      <c r="AA198" s="29"/>
      <c r="AB198" s="30"/>
      <c r="AC198" s="29"/>
      <c r="AD198" s="29"/>
      <c r="AE198" s="29"/>
      <c r="AF198" s="29"/>
      <c r="AG198" s="29"/>
      <c r="AH198" s="30"/>
      <c r="AI198" s="30"/>
      <c r="AJ198" s="30"/>
      <c r="AK198" s="30"/>
      <c r="AL198" s="30"/>
      <c r="AM198" s="30"/>
      <c r="AN198" s="30"/>
      <c r="AO198" s="30"/>
      <c r="AP198" s="45"/>
      <c r="AQ198" s="30"/>
      <c r="AR198" s="46"/>
    </row>
    <row r="199" spans="25:44" x14ac:dyDescent="0.2">
      <c r="Y199" s="30"/>
      <c r="Z199" s="30"/>
      <c r="AA199" s="29"/>
      <c r="AB199" s="30"/>
      <c r="AC199" s="29"/>
      <c r="AD199" s="29"/>
      <c r="AE199" s="29"/>
      <c r="AF199" s="29"/>
      <c r="AG199" s="29"/>
      <c r="AH199" s="30"/>
      <c r="AI199" s="30"/>
      <c r="AJ199" s="30"/>
      <c r="AK199" s="30"/>
      <c r="AL199" s="30"/>
      <c r="AM199" s="30"/>
      <c r="AN199" s="30"/>
      <c r="AO199" s="30"/>
      <c r="AP199" s="45"/>
      <c r="AQ199" s="30"/>
      <c r="AR199" s="46"/>
    </row>
    <row r="200" spans="25:44" x14ac:dyDescent="0.2">
      <c r="Y200" s="30"/>
      <c r="Z200" s="30"/>
      <c r="AA200" s="29"/>
      <c r="AB200" s="30"/>
      <c r="AC200" s="29"/>
      <c r="AD200" s="29"/>
      <c r="AE200" s="29"/>
      <c r="AF200" s="29"/>
      <c r="AG200" s="29"/>
      <c r="AH200" s="30"/>
      <c r="AI200" s="30"/>
      <c r="AJ200" s="30"/>
      <c r="AK200" s="30"/>
      <c r="AL200" s="30"/>
      <c r="AM200" s="30"/>
      <c r="AN200" s="30"/>
      <c r="AO200" s="30"/>
      <c r="AP200" s="45"/>
      <c r="AQ200" s="30"/>
      <c r="AR200" s="46"/>
    </row>
    <row r="201" spans="25:44" x14ac:dyDescent="0.2">
      <c r="Y201" s="30"/>
      <c r="Z201" s="30"/>
      <c r="AA201" s="29"/>
      <c r="AB201" s="30"/>
      <c r="AC201" s="29"/>
      <c r="AD201" s="29"/>
      <c r="AE201" s="29"/>
      <c r="AF201" s="29"/>
      <c r="AG201" s="29"/>
      <c r="AH201" s="30"/>
      <c r="AI201" s="30"/>
      <c r="AJ201" s="30"/>
      <c r="AK201" s="30"/>
      <c r="AL201" s="30"/>
      <c r="AM201" s="30"/>
      <c r="AN201" s="30"/>
      <c r="AO201" s="30"/>
      <c r="AP201" s="45"/>
      <c r="AQ201" s="30"/>
      <c r="AR201" s="46"/>
    </row>
    <row r="202" spans="25:44" x14ac:dyDescent="0.2">
      <c r="Y202" s="30"/>
      <c r="Z202" s="30"/>
      <c r="AA202" s="29"/>
      <c r="AB202" s="30"/>
      <c r="AC202" s="29"/>
      <c r="AD202" s="29"/>
      <c r="AE202" s="29"/>
      <c r="AF202" s="29"/>
      <c r="AG202" s="29"/>
      <c r="AH202" s="30"/>
      <c r="AI202" s="30"/>
      <c r="AJ202" s="30"/>
      <c r="AK202" s="30"/>
      <c r="AL202" s="30"/>
      <c r="AM202" s="30"/>
      <c r="AN202" s="30"/>
      <c r="AO202" s="30"/>
      <c r="AP202" s="45"/>
      <c r="AQ202" s="30"/>
      <c r="AR202" s="46"/>
    </row>
    <row r="203" spans="25:44" x14ac:dyDescent="0.2">
      <c r="Y203" s="30"/>
      <c r="Z203" s="30"/>
      <c r="AA203" s="29"/>
      <c r="AB203" s="30"/>
      <c r="AC203" s="29"/>
      <c r="AD203" s="29"/>
      <c r="AE203" s="29"/>
      <c r="AF203" s="29"/>
      <c r="AG203" s="29"/>
      <c r="AH203" s="30"/>
      <c r="AI203" s="30"/>
      <c r="AJ203" s="30"/>
      <c r="AK203" s="30"/>
      <c r="AL203" s="30"/>
      <c r="AM203" s="30"/>
      <c r="AN203" s="30"/>
      <c r="AO203" s="30"/>
      <c r="AP203" s="45"/>
      <c r="AQ203" s="30"/>
      <c r="AR203" s="46"/>
    </row>
    <row r="204" spans="25:44" x14ac:dyDescent="0.2">
      <c r="Y204" s="30"/>
      <c r="Z204" s="30"/>
      <c r="AA204" s="29"/>
      <c r="AB204" s="30"/>
      <c r="AC204" s="29"/>
      <c r="AD204" s="29"/>
      <c r="AE204" s="29"/>
      <c r="AF204" s="29"/>
      <c r="AG204" s="29"/>
      <c r="AH204" s="30"/>
      <c r="AI204" s="30"/>
      <c r="AJ204" s="30"/>
      <c r="AK204" s="30"/>
      <c r="AL204" s="30"/>
      <c r="AM204" s="30"/>
      <c r="AN204" s="30"/>
      <c r="AO204" s="30"/>
      <c r="AP204" s="45"/>
      <c r="AQ204" s="30"/>
      <c r="AR204" s="46"/>
    </row>
    <row r="205" spans="25:44" x14ac:dyDescent="0.2">
      <c r="Y205" s="30"/>
      <c r="Z205" s="30"/>
      <c r="AA205" s="29"/>
      <c r="AB205" s="30"/>
      <c r="AC205" s="29"/>
      <c r="AD205" s="29"/>
      <c r="AE205" s="29"/>
      <c r="AF205" s="29"/>
      <c r="AG205" s="29"/>
      <c r="AH205" s="30"/>
      <c r="AI205" s="30"/>
      <c r="AJ205" s="30"/>
      <c r="AK205" s="30"/>
      <c r="AL205" s="30"/>
      <c r="AM205" s="30"/>
      <c r="AN205" s="30"/>
      <c r="AO205" s="30"/>
      <c r="AP205" s="45"/>
      <c r="AQ205" s="30"/>
      <c r="AR205" s="46"/>
    </row>
    <row r="206" spans="25:44" x14ac:dyDescent="0.2">
      <c r="Y206" s="30"/>
      <c r="Z206" s="30"/>
      <c r="AA206" s="29"/>
      <c r="AB206" s="30"/>
      <c r="AC206" s="29"/>
      <c r="AD206" s="29"/>
      <c r="AE206" s="29"/>
      <c r="AF206" s="29"/>
      <c r="AG206" s="29"/>
      <c r="AH206" s="30"/>
      <c r="AI206" s="30"/>
      <c r="AJ206" s="30"/>
      <c r="AK206" s="30"/>
      <c r="AL206" s="30"/>
      <c r="AM206" s="30"/>
      <c r="AN206" s="30"/>
      <c r="AO206" s="30"/>
      <c r="AP206" s="45"/>
      <c r="AQ206" s="30"/>
      <c r="AR206" s="46"/>
    </row>
    <row r="207" spans="25:44" x14ac:dyDescent="0.2">
      <c r="Y207" s="30"/>
      <c r="Z207" s="30"/>
      <c r="AA207" s="29"/>
      <c r="AB207" s="30"/>
      <c r="AC207" s="29"/>
      <c r="AD207" s="29"/>
      <c r="AE207" s="29"/>
      <c r="AF207" s="29"/>
      <c r="AG207" s="29"/>
      <c r="AH207" s="30"/>
      <c r="AI207" s="30"/>
      <c r="AJ207" s="30"/>
      <c r="AK207" s="30"/>
      <c r="AL207" s="30"/>
      <c r="AM207" s="30"/>
      <c r="AN207" s="30"/>
      <c r="AO207" s="30"/>
      <c r="AP207" s="45"/>
      <c r="AQ207" s="30"/>
      <c r="AR207" s="46"/>
    </row>
    <row r="208" spans="25:44" x14ac:dyDescent="0.2">
      <c r="Y208" s="30"/>
      <c r="Z208" s="30"/>
      <c r="AA208" s="29"/>
      <c r="AB208" s="30"/>
      <c r="AC208" s="29"/>
      <c r="AD208" s="29"/>
      <c r="AE208" s="29"/>
      <c r="AF208" s="29"/>
      <c r="AG208" s="29"/>
      <c r="AH208" s="30"/>
      <c r="AI208" s="30"/>
      <c r="AJ208" s="30"/>
      <c r="AK208" s="30"/>
      <c r="AL208" s="30"/>
      <c r="AM208" s="30"/>
      <c r="AN208" s="30"/>
      <c r="AO208" s="30"/>
      <c r="AP208" s="45"/>
      <c r="AQ208" s="30"/>
      <c r="AR208" s="46"/>
    </row>
    <row r="209" spans="25:44" x14ac:dyDescent="0.2">
      <c r="Y209" s="30"/>
      <c r="Z209" s="30"/>
      <c r="AA209" s="29"/>
      <c r="AB209" s="30"/>
      <c r="AC209" s="29"/>
      <c r="AD209" s="29"/>
      <c r="AE209" s="29"/>
      <c r="AF209" s="29"/>
      <c r="AG209" s="29"/>
      <c r="AH209" s="30"/>
      <c r="AI209" s="30"/>
      <c r="AJ209" s="30"/>
      <c r="AK209" s="30"/>
      <c r="AL209" s="30"/>
      <c r="AM209" s="30"/>
      <c r="AN209" s="30"/>
      <c r="AO209" s="30"/>
      <c r="AP209" s="45"/>
      <c r="AQ209" s="30"/>
      <c r="AR209" s="46"/>
    </row>
    <row r="210" spans="25:44" x14ac:dyDescent="0.2">
      <c r="Y210" s="30"/>
      <c r="Z210" s="30"/>
      <c r="AA210" s="29"/>
      <c r="AB210" s="30"/>
      <c r="AC210" s="29"/>
      <c r="AD210" s="29"/>
      <c r="AE210" s="29"/>
      <c r="AF210" s="29"/>
      <c r="AG210" s="29"/>
      <c r="AH210" s="30"/>
      <c r="AI210" s="30"/>
      <c r="AJ210" s="30"/>
      <c r="AK210" s="30"/>
      <c r="AL210" s="30"/>
      <c r="AM210" s="30"/>
      <c r="AN210" s="30"/>
      <c r="AO210" s="30"/>
      <c r="AP210" s="45"/>
      <c r="AQ210" s="30"/>
      <c r="AR210" s="46"/>
    </row>
    <row r="211" spans="25:44" x14ac:dyDescent="0.2">
      <c r="Y211" s="30"/>
      <c r="Z211" s="30"/>
      <c r="AA211" s="29"/>
      <c r="AB211" s="30"/>
      <c r="AC211" s="29"/>
      <c r="AD211" s="29"/>
      <c r="AE211" s="29"/>
      <c r="AF211" s="29"/>
      <c r="AG211" s="29"/>
      <c r="AH211" s="30"/>
      <c r="AI211" s="30"/>
      <c r="AJ211" s="30"/>
      <c r="AK211" s="30"/>
      <c r="AL211" s="30"/>
      <c r="AM211" s="30"/>
      <c r="AN211" s="30"/>
      <c r="AO211" s="30"/>
      <c r="AP211" s="45"/>
      <c r="AQ211" s="30"/>
      <c r="AR211" s="46"/>
    </row>
    <row r="212" spans="25:44" x14ac:dyDescent="0.2">
      <c r="Y212" s="30"/>
      <c r="Z212" s="30"/>
      <c r="AA212" s="29"/>
      <c r="AB212" s="30"/>
      <c r="AC212" s="29"/>
      <c r="AD212" s="29"/>
      <c r="AE212" s="29"/>
      <c r="AF212" s="29"/>
      <c r="AG212" s="29"/>
      <c r="AH212" s="30"/>
      <c r="AI212" s="30"/>
      <c r="AJ212" s="30"/>
      <c r="AK212" s="30"/>
      <c r="AL212" s="30"/>
      <c r="AM212" s="30"/>
      <c r="AN212" s="30"/>
      <c r="AO212" s="30"/>
      <c r="AP212" s="45"/>
      <c r="AQ212" s="30"/>
      <c r="AR212" s="46"/>
    </row>
    <row r="213" spans="25:44" x14ac:dyDescent="0.2">
      <c r="Y213" s="30"/>
      <c r="Z213" s="30"/>
      <c r="AA213" s="29"/>
      <c r="AB213" s="30"/>
      <c r="AC213" s="29"/>
      <c r="AD213" s="29"/>
      <c r="AE213" s="29"/>
      <c r="AF213" s="29"/>
      <c r="AG213" s="29"/>
      <c r="AH213" s="30"/>
      <c r="AI213" s="30"/>
      <c r="AJ213" s="30"/>
      <c r="AK213" s="30"/>
      <c r="AL213" s="30"/>
      <c r="AM213" s="30"/>
      <c r="AN213" s="30"/>
      <c r="AO213" s="30"/>
      <c r="AP213" s="45"/>
      <c r="AQ213" s="30"/>
      <c r="AR213" s="46"/>
    </row>
    <row r="214" spans="25:44" x14ac:dyDescent="0.2">
      <c r="Y214" s="30"/>
      <c r="Z214" s="30"/>
      <c r="AA214" s="29"/>
      <c r="AB214" s="30"/>
      <c r="AC214" s="29"/>
      <c r="AD214" s="29"/>
      <c r="AE214" s="29"/>
      <c r="AF214" s="29"/>
      <c r="AG214" s="29"/>
      <c r="AH214" s="30"/>
      <c r="AI214" s="30"/>
      <c r="AJ214" s="30"/>
      <c r="AK214" s="30"/>
      <c r="AL214" s="30"/>
      <c r="AM214" s="30"/>
      <c r="AN214" s="30"/>
      <c r="AO214" s="30"/>
      <c r="AP214" s="45"/>
      <c r="AQ214" s="30"/>
      <c r="AR214" s="46"/>
    </row>
    <row r="215" spans="25:44" x14ac:dyDescent="0.2">
      <c r="Y215" s="30"/>
      <c r="Z215" s="30"/>
      <c r="AA215" s="29"/>
      <c r="AB215" s="30"/>
      <c r="AC215" s="29"/>
      <c r="AD215" s="29"/>
      <c r="AE215" s="29"/>
      <c r="AF215" s="29"/>
      <c r="AG215" s="29"/>
      <c r="AH215" s="30"/>
      <c r="AI215" s="30"/>
      <c r="AJ215" s="30"/>
      <c r="AK215" s="30"/>
      <c r="AL215" s="30"/>
      <c r="AM215" s="30"/>
      <c r="AN215" s="30"/>
      <c r="AO215" s="30"/>
      <c r="AP215" s="45"/>
      <c r="AQ215" s="30"/>
      <c r="AR215" s="46"/>
    </row>
    <row r="216" spans="25:44" x14ac:dyDescent="0.2">
      <c r="Y216" s="30"/>
      <c r="Z216" s="30"/>
      <c r="AA216" s="29"/>
      <c r="AB216" s="30"/>
      <c r="AC216" s="29"/>
      <c r="AD216" s="29"/>
      <c r="AE216" s="29"/>
      <c r="AF216" s="29"/>
      <c r="AG216" s="29"/>
      <c r="AH216" s="30"/>
      <c r="AI216" s="30"/>
      <c r="AJ216" s="30"/>
      <c r="AK216" s="30"/>
      <c r="AL216" s="30"/>
      <c r="AM216" s="30"/>
      <c r="AN216" s="30"/>
      <c r="AO216" s="30"/>
      <c r="AP216" s="45"/>
      <c r="AQ216" s="30"/>
      <c r="AR216" s="46"/>
    </row>
    <row r="217" spans="25:44" x14ac:dyDescent="0.2">
      <c r="Y217" s="30"/>
      <c r="Z217" s="30"/>
      <c r="AA217" s="29"/>
      <c r="AB217" s="30"/>
      <c r="AC217" s="29"/>
      <c r="AD217" s="29"/>
      <c r="AE217" s="29"/>
      <c r="AF217" s="29"/>
      <c r="AG217" s="29"/>
      <c r="AH217" s="30"/>
      <c r="AI217" s="30"/>
      <c r="AJ217" s="30"/>
      <c r="AK217" s="30"/>
      <c r="AL217" s="30"/>
      <c r="AM217" s="30"/>
      <c r="AN217" s="30"/>
      <c r="AO217" s="30"/>
      <c r="AP217" s="45"/>
      <c r="AQ217" s="30"/>
      <c r="AR217" s="46"/>
    </row>
    <row r="218" spans="25:44" x14ac:dyDescent="0.2">
      <c r="Y218" s="30"/>
      <c r="Z218" s="30"/>
      <c r="AA218" s="29"/>
      <c r="AB218" s="30"/>
      <c r="AC218" s="29"/>
      <c r="AD218" s="29"/>
      <c r="AE218" s="29"/>
      <c r="AF218" s="29"/>
      <c r="AG218" s="29"/>
      <c r="AH218" s="30"/>
      <c r="AI218" s="30"/>
      <c r="AJ218" s="30"/>
      <c r="AK218" s="30"/>
      <c r="AL218" s="30"/>
      <c r="AM218" s="30"/>
      <c r="AN218" s="30"/>
      <c r="AO218" s="30"/>
      <c r="AP218" s="45"/>
      <c r="AQ218" s="30"/>
      <c r="AR218" s="46"/>
    </row>
    <row r="219" spans="25:44" x14ac:dyDescent="0.2">
      <c r="Y219" s="30"/>
      <c r="Z219" s="30"/>
      <c r="AA219" s="29"/>
      <c r="AB219" s="30"/>
      <c r="AC219" s="29"/>
      <c r="AD219" s="29"/>
      <c r="AE219" s="29"/>
      <c r="AF219" s="29"/>
      <c r="AG219" s="29"/>
      <c r="AH219" s="30"/>
      <c r="AI219" s="30"/>
      <c r="AJ219" s="30"/>
      <c r="AK219" s="30"/>
      <c r="AL219" s="30"/>
      <c r="AM219" s="30"/>
      <c r="AN219" s="30"/>
      <c r="AO219" s="30"/>
      <c r="AP219" s="45"/>
      <c r="AQ219" s="30"/>
      <c r="AR219" s="46"/>
    </row>
    <row r="220" spans="25:44" x14ac:dyDescent="0.2">
      <c r="Y220" s="30"/>
      <c r="Z220" s="30"/>
      <c r="AA220" s="29"/>
      <c r="AB220" s="30"/>
      <c r="AC220" s="29"/>
      <c r="AD220" s="29"/>
      <c r="AE220" s="29"/>
      <c r="AF220" s="29"/>
      <c r="AG220" s="29"/>
      <c r="AH220" s="30"/>
      <c r="AI220" s="30"/>
      <c r="AJ220" s="30"/>
      <c r="AK220" s="30"/>
      <c r="AL220" s="30"/>
      <c r="AM220" s="30"/>
      <c r="AN220" s="30"/>
      <c r="AO220" s="30"/>
      <c r="AP220" s="45"/>
      <c r="AQ220" s="30"/>
      <c r="AR220" s="46"/>
    </row>
    <row r="221" spans="25:44" x14ac:dyDescent="0.2">
      <c r="Y221" s="30"/>
      <c r="Z221" s="30"/>
      <c r="AA221" s="29"/>
      <c r="AB221" s="30"/>
      <c r="AC221" s="29"/>
      <c r="AD221" s="29"/>
      <c r="AE221" s="29"/>
      <c r="AF221" s="29"/>
      <c r="AG221" s="29"/>
      <c r="AH221" s="30"/>
      <c r="AI221" s="30"/>
      <c r="AJ221" s="30"/>
      <c r="AK221" s="30"/>
      <c r="AL221" s="30"/>
      <c r="AM221" s="30"/>
      <c r="AN221" s="30"/>
      <c r="AO221" s="30"/>
      <c r="AP221" s="45"/>
      <c r="AQ221" s="30"/>
      <c r="AR221" s="46"/>
    </row>
    <row r="222" spans="25:44" x14ac:dyDescent="0.2">
      <c r="Y222" s="30"/>
      <c r="Z222" s="30"/>
      <c r="AA222" s="29"/>
      <c r="AB222" s="30"/>
      <c r="AC222" s="29"/>
      <c r="AD222" s="29"/>
      <c r="AE222" s="29"/>
      <c r="AF222" s="29"/>
      <c r="AG222" s="29"/>
      <c r="AH222" s="30"/>
      <c r="AI222" s="30"/>
      <c r="AJ222" s="30"/>
      <c r="AK222" s="30"/>
      <c r="AL222" s="30"/>
      <c r="AM222" s="30"/>
      <c r="AN222" s="30"/>
      <c r="AO222" s="30"/>
      <c r="AP222" s="45"/>
      <c r="AQ222" s="30"/>
      <c r="AR222" s="46"/>
    </row>
    <row r="223" spans="25:44" x14ac:dyDescent="0.2">
      <c r="Y223" s="30"/>
      <c r="Z223" s="30"/>
      <c r="AA223" s="29"/>
      <c r="AB223" s="30"/>
      <c r="AC223" s="29"/>
      <c r="AD223" s="29"/>
      <c r="AE223" s="29"/>
      <c r="AF223" s="29"/>
      <c r="AG223" s="29"/>
      <c r="AH223" s="30"/>
      <c r="AI223" s="30"/>
      <c r="AJ223" s="30"/>
      <c r="AK223" s="30"/>
      <c r="AL223" s="30"/>
      <c r="AM223" s="30"/>
      <c r="AN223" s="30"/>
      <c r="AO223" s="30"/>
      <c r="AP223" s="45"/>
      <c r="AQ223" s="30"/>
      <c r="AR223" s="46"/>
    </row>
    <row r="224" spans="25:44" x14ac:dyDescent="0.2">
      <c r="Y224" s="30"/>
      <c r="Z224" s="30"/>
      <c r="AA224" s="29"/>
      <c r="AB224" s="30"/>
      <c r="AC224" s="29"/>
      <c r="AD224" s="29"/>
      <c r="AE224" s="29"/>
      <c r="AF224" s="29"/>
      <c r="AG224" s="29"/>
      <c r="AH224" s="30"/>
      <c r="AI224" s="30"/>
      <c r="AJ224" s="30"/>
      <c r="AK224" s="30"/>
      <c r="AL224" s="30"/>
      <c r="AM224" s="30"/>
      <c r="AN224" s="30"/>
      <c r="AO224" s="30"/>
      <c r="AP224" s="45"/>
      <c r="AQ224" s="30"/>
      <c r="AR224" s="46"/>
    </row>
    <row r="225" spans="25:44" x14ac:dyDescent="0.2">
      <c r="Y225" s="30"/>
      <c r="Z225" s="30"/>
      <c r="AA225" s="29"/>
      <c r="AB225" s="30"/>
      <c r="AC225" s="29"/>
      <c r="AD225" s="29"/>
      <c r="AE225" s="29"/>
      <c r="AF225" s="29"/>
      <c r="AG225" s="29"/>
      <c r="AH225" s="30"/>
      <c r="AI225" s="30"/>
      <c r="AJ225" s="30"/>
      <c r="AK225" s="30"/>
      <c r="AL225" s="30"/>
      <c r="AM225" s="30"/>
      <c r="AN225" s="30"/>
      <c r="AO225" s="30"/>
      <c r="AP225" s="45"/>
      <c r="AQ225" s="30"/>
      <c r="AR225" s="46"/>
    </row>
    <row r="226" spans="25:44" x14ac:dyDescent="0.2">
      <c r="Y226" s="30"/>
      <c r="Z226" s="30"/>
      <c r="AA226" s="29"/>
      <c r="AB226" s="30"/>
      <c r="AC226" s="29"/>
      <c r="AD226" s="29"/>
      <c r="AE226" s="29"/>
      <c r="AF226" s="29"/>
      <c r="AG226" s="29"/>
      <c r="AH226" s="30"/>
      <c r="AI226" s="30"/>
      <c r="AJ226" s="30"/>
      <c r="AK226" s="30"/>
      <c r="AL226" s="30"/>
      <c r="AM226" s="30"/>
      <c r="AN226" s="30"/>
      <c r="AO226" s="30"/>
      <c r="AP226" s="45"/>
      <c r="AQ226" s="30"/>
      <c r="AR226" s="46"/>
    </row>
    <row r="227" spans="25:44" x14ac:dyDescent="0.2">
      <c r="Y227" s="30"/>
      <c r="Z227" s="30"/>
      <c r="AA227" s="29"/>
      <c r="AB227" s="30"/>
      <c r="AC227" s="29"/>
      <c r="AD227" s="29"/>
      <c r="AE227" s="29"/>
      <c r="AF227" s="29"/>
      <c r="AG227" s="29"/>
      <c r="AH227" s="30"/>
      <c r="AI227" s="30"/>
      <c r="AJ227" s="30"/>
      <c r="AK227" s="30"/>
      <c r="AL227" s="30"/>
      <c r="AM227" s="30"/>
      <c r="AN227" s="30"/>
      <c r="AO227" s="30"/>
      <c r="AP227" s="45"/>
      <c r="AQ227" s="30"/>
      <c r="AR227" s="46"/>
    </row>
    <row r="228" spans="25:44" x14ac:dyDescent="0.2">
      <c r="Y228" s="30"/>
      <c r="Z228" s="30"/>
      <c r="AA228" s="29"/>
      <c r="AB228" s="30"/>
      <c r="AC228" s="29"/>
      <c r="AD228" s="29"/>
      <c r="AE228" s="29"/>
      <c r="AF228" s="29"/>
      <c r="AG228" s="29"/>
      <c r="AH228" s="30"/>
      <c r="AI228" s="30"/>
      <c r="AJ228" s="30"/>
      <c r="AK228" s="30"/>
      <c r="AL228" s="30"/>
      <c r="AM228" s="30"/>
      <c r="AN228" s="30"/>
      <c r="AO228" s="30"/>
      <c r="AP228" s="45"/>
      <c r="AQ228" s="30"/>
      <c r="AR228" s="46"/>
    </row>
    <row r="229" spans="25:44" x14ac:dyDescent="0.2">
      <c r="Y229" s="30"/>
      <c r="Z229" s="30"/>
      <c r="AA229" s="29"/>
      <c r="AB229" s="30"/>
      <c r="AC229" s="29"/>
      <c r="AD229" s="29"/>
      <c r="AE229" s="29"/>
      <c r="AF229" s="29"/>
      <c r="AG229" s="29"/>
      <c r="AH229" s="30"/>
      <c r="AI229" s="30"/>
      <c r="AJ229" s="30"/>
      <c r="AK229" s="30"/>
      <c r="AL229" s="30"/>
      <c r="AM229" s="30"/>
      <c r="AN229" s="30"/>
      <c r="AO229" s="30"/>
      <c r="AP229" s="45"/>
      <c r="AQ229" s="30"/>
      <c r="AR229" s="46"/>
    </row>
    <row r="230" spans="25:44" x14ac:dyDescent="0.2">
      <c r="Y230" s="30"/>
      <c r="Z230" s="30"/>
      <c r="AA230" s="29"/>
      <c r="AB230" s="30"/>
      <c r="AC230" s="29"/>
      <c r="AD230" s="29"/>
      <c r="AE230" s="29"/>
      <c r="AF230" s="29"/>
      <c r="AG230" s="29"/>
      <c r="AH230" s="30"/>
      <c r="AI230" s="30"/>
      <c r="AJ230" s="30"/>
      <c r="AK230" s="30"/>
      <c r="AL230" s="30"/>
      <c r="AM230" s="30"/>
      <c r="AN230" s="30"/>
      <c r="AO230" s="30"/>
      <c r="AP230" s="45"/>
      <c r="AQ230" s="30"/>
      <c r="AR230" s="46"/>
    </row>
    <row r="231" spans="25:44" x14ac:dyDescent="0.2">
      <c r="Y231" s="30"/>
      <c r="Z231" s="30"/>
      <c r="AA231" s="29"/>
      <c r="AB231" s="30"/>
      <c r="AC231" s="29"/>
      <c r="AD231" s="29"/>
      <c r="AE231" s="29"/>
      <c r="AF231" s="29"/>
      <c r="AG231" s="29"/>
      <c r="AH231" s="30"/>
      <c r="AI231" s="30"/>
      <c r="AJ231" s="30"/>
      <c r="AK231" s="30"/>
      <c r="AL231" s="30"/>
      <c r="AM231" s="30"/>
      <c r="AN231" s="30"/>
      <c r="AO231" s="30"/>
      <c r="AP231" s="45"/>
      <c r="AQ231" s="30"/>
      <c r="AR231" s="46"/>
    </row>
    <row r="232" spans="25:44" x14ac:dyDescent="0.2">
      <c r="Y232" s="30"/>
      <c r="Z232" s="30"/>
      <c r="AA232" s="29"/>
      <c r="AB232" s="30"/>
      <c r="AC232" s="29"/>
      <c r="AD232" s="29"/>
      <c r="AE232" s="29"/>
      <c r="AF232" s="29"/>
      <c r="AG232" s="29"/>
      <c r="AH232" s="30"/>
      <c r="AI232" s="30"/>
      <c r="AJ232" s="30"/>
      <c r="AK232" s="30"/>
      <c r="AL232" s="30"/>
      <c r="AM232" s="30"/>
      <c r="AN232" s="30"/>
      <c r="AO232" s="30"/>
      <c r="AP232" s="45"/>
      <c r="AQ232" s="30"/>
      <c r="AR232" s="46"/>
    </row>
    <row r="233" spans="25:44" x14ac:dyDescent="0.2">
      <c r="Y233" s="30"/>
      <c r="Z233" s="30"/>
      <c r="AA233" s="29"/>
      <c r="AB233" s="30"/>
      <c r="AC233" s="29"/>
      <c r="AD233" s="29"/>
      <c r="AE233" s="29"/>
      <c r="AF233" s="29"/>
      <c r="AG233" s="29"/>
      <c r="AH233" s="30"/>
      <c r="AI233" s="30"/>
      <c r="AJ233" s="30"/>
      <c r="AK233" s="30"/>
      <c r="AL233" s="30"/>
      <c r="AM233" s="30"/>
      <c r="AN233" s="30"/>
      <c r="AO233" s="30"/>
      <c r="AP233" s="45"/>
      <c r="AQ233" s="30"/>
      <c r="AR233" s="46"/>
    </row>
    <row r="234" spans="25:44" x14ac:dyDescent="0.2">
      <c r="Y234" s="30"/>
      <c r="Z234" s="30"/>
      <c r="AA234" s="29"/>
      <c r="AB234" s="30"/>
      <c r="AC234" s="29"/>
      <c r="AD234" s="29"/>
      <c r="AE234" s="29"/>
      <c r="AF234" s="29"/>
      <c r="AG234" s="29"/>
      <c r="AH234" s="30"/>
      <c r="AI234" s="30"/>
      <c r="AJ234" s="30"/>
      <c r="AK234" s="30"/>
      <c r="AL234" s="30"/>
      <c r="AM234" s="30"/>
      <c r="AN234" s="30"/>
      <c r="AO234" s="30"/>
      <c r="AP234" s="45"/>
      <c r="AQ234" s="30"/>
      <c r="AR234" s="46"/>
    </row>
    <row r="235" spans="25:44" x14ac:dyDescent="0.2">
      <c r="Y235" s="30"/>
      <c r="Z235" s="30"/>
      <c r="AA235" s="29"/>
      <c r="AB235" s="30"/>
      <c r="AC235" s="29"/>
      <c r="AD235" s="29"/>
      <c r="AE235" s="29"/>
      <c r="AF235" s="29"/>
      <c r="AG235" s="29"/>
      <c r="AH235" s="30"/>
      <c r="AI235" s="30"/>
      <c r="AJ235" s="30"/>
      <c r="AK235" s="30"/>
      <c r="AL235" s="30"/>
      <c r="AM235" s="30"/>
      <c r="AN235" s="30"/>
      <c r="AO235" s="30"/>
      <c r="AP235" s="45"/>
      <c r="AQ235" s="30"/>
      <c r="AR235" s="46"/>
    </row>
    <row r="236" spans="25:44" x14ac:dyDescent="0.2">
      <c r="Y236" s="30"/>
      <c r="Z236" s="30"/>
      <c r="AA236" s="29"/>
      <c r="AB236" s="30"/>
      <c r="AC236" s="29"/>
      <c r="AD236" s="29"/>
      <c r="AE236" s="29"/>
      <c r="AF236" s="29"/>
      <c r="AG236" s="29"/>
      <c r="AH236" s="30"/>
      <c r="AI236" s="30"/>
      <c r="AJ236" s="30"/>
      <c r="AK236" s="30"/>
      <c r="AL236" s="30"/>
      <c r="AM236" s="30"/>
      <c r="AN236" s="30"/>
      <c r="AO236" s="30"/>
      <c r="AP236" s="45"/>
      <c r="AQ236" s="30"/>
      <c r="AR236" s="46"/>
    </row>
    <row r="237" spans="25:44" x14ac:dyDescent="0.2">
      <c r="Y237" s="30"/>
      <c r="Z237" s="30"/>
      <c r="AA237" s="29"/>
      <c r="AB237" s="30"/>
      <c r="AC237" s="29"/>
      <c r="AD237" s="29"/>
      <c r="AE237" s="29"/>
      <c r="AF237" s="29"/>
      <c r="AG237" s="29"/>
      <c r="AH237" s="30"/>
      <c r="AI237" s="30"/>
      <c r="AJ237" s="30"/>
      <c r="AK237" s="30"/>
      <c r="AL237" s="30"/>
      <c r="AM237" s="30"/>
      <c r="AN237" s="30"/>
      <c r="AO237" s="30"/>
      <c r="AP237" s="45"/>
      <c r="AQ237" s="30"/>
      <c r="AR237" s="46"/>
    </row>
    <row r="238" spans="25:44" x14ac:dyDescent="0.2">
      <c r="Y238" s="30"/>
      <c r="Z238" s="30"/>
      <c r="AA238" s="29"/>
      <c r="AB238" s="30"/>
      <c r="AC238" s="29"/>
      <c r="AD238" s="29"/>
      <c r="AE238" s="29"/>
      <c r="AF238" s="29"/>
      <c r="AG238" s="29"/>
      <c r="AH238" s="30"/>
      <c r="AI238" s="30"/>
      <c r="AJ238" s="30"/>
      <c r="AK238" s="30"/>
      <c r="AL238" s="30"/>
      <c r="AM238" s="30"/>
      <c r="AN238" s="30"/>
      <c r="AO238" s="30"/>
      <c r="AP238" s="45"/>
      <c r="AQ238" s="30"/>
      <c r="AR238" s="46"/>
    </row>
    <row r="239" spans="25:44" x14ac:dyDescent="0.2">
      <c r="Y239" s="30"/>
      <c r="Z239" s="30"/>
      <c r="AA239" s="29"/>
      <c r="AB239" s="30"/>
      <c r="AC239" s="29"/>
      <c r="AD239" s="29"/>
      <c r="AE239" s="29"/>
      <c r="AF239" s="29"/>
      <c r="AG239" s="29"/>
      <c r="AH239" s="30"/>
      <c r="AI239" s="30"/>
      <c r="AJ239" s="30"/>
      <c r="AK239" s="30"/>
      <c r="AL239" s="30"/>
      <c r="AM239" s="30"/>
      <c r="AN239" s="30"/>
      <c r="AO239" s="30"/>
      <c r="AP239" s="45"/>
      <c r="AQ239" s="30"/>
      <c r="AR239" s="46"/>
    </row>
    <row r="240" spans="25:44" x14ac:dyDescent="0.2">
      <c r="Y240" s="30"/>
      <c r="Z240" s="30"/>
      <c r="AA240" s="29"/>
      <c r="AB240" s="30"/>
      <c r="AC240" s="29"/>
      <c r="AD240" s="29"/>
      <c r="AE240" s="29"/>
      <c r="AF240" s="29"/>
      <c r="AG240" s="29"/>
      <c r="AH240" s="30"/>
      <c r="AI240" s="30"/>
      <c r="AJ240" s="30"/>
      <c r="AK240" s="30"/>
      <c r="AL240" s="30"/>
      <c r="AM240" s="30"/>
      <c r="AN240" s="30"/>
      <c r="AO240" s="30"/>
      <c r="AP240" s="45"/>
      <c r="AQ240" s="30"/>
      <c r="AR240" s="46"/>
    </row>
    <row r="241" spans="25:44" x14ac:dyDescent="0.2">
      <c r="Y241" s="30"/>
      <c r="Z241" s="30"/>
      <c r="AA241" s="29"/>
      <c r="AB241" s="30"/>
      <c r="AC241" s="29"/>
      <c r="AD241" s="29"/>
      <c r="AE241" s="29"/>
      <c r="AF241" s="29"/>
      <c r="AG241" s="29"/>
      <c r="AH241" s="30"/>
      <c r="AI241" s="30"/>
      <c r="AJ241" s="30"/>
      <c r="AK241" s="30"/>
      <c r="AL241" s="30"/>
      <c r="AM241" s="30"/>
      <c r="AN241" s="30"/>
      <c r="AO241" s="30"/>
      <c r="AP241" s="45"/>
      <c r="AQ241" s="30"/>
      <c r="AR241" s="46"/>
    </row>
    <row r="242" spans="25:44" x14ac:dyDescent="0.2">
      <c r="Y242" s="30"/>
      <c r="Z242" s="30"/>
      <c r="AA242" s="29"/>
      <c r="AB242" s="30"/>
      <c r="AC242" s="29"/>
      <c r="AD242" s="29"/>
      <c r="AE242" s="29"/>
      <c r="AF242" s="29"/>
      <c r="AG242" s="29"/>
      <c r="AH242" s="30"/>
      <c r="AI242" s="30"/>
      <c r="AJ242" s="30"/>
      <c r="AK242" s="30"/>
      <c r="AL242" s="30"/>
      <c r="AM242" s="30"/>
      <c r="AN242" s="30"/>
      <c r="AO242" s="30"/>
      <c r="AP242" s="45"/>
      <c r="AQ242" s="30"/>
      <c r="AR242" s="46"/>
    </row>
    <row r="243" spans="25:44" x14ac:dyDescent="0.2">
      <c r="Y243" s="30"/>
      <c r="Z243" s="30"/>
      <c r="AA243" s="29"/>
      <c r="AB243" s="30"/>
      <c r="AC243" s="29"/>
      <c r="AD243" s="29"/>
      <c r="AE243" s="29"/>
      <c r="AF243" s="29"/>
      <c r="AG243" s="29"/>
      <c r="AH243" s="30"/>
      <c r="AI243" s="30"/>
      <c r="AJ243" s="30"/>
      <c r="AK243" s="30"/>
      <c r="AL243" s="30"/>
      <c r="AM243" s="30"/>
      <c r="AN243" s="30"/>
      <c r="AO243" s="30"/>
      <c r="AP243" s="45"/>
      <c r="AQ243" s="30"/>
      <c r="AR243" s="46"/>
    </row>
    <row r="244" spans="25:44" x14ac:dyDescent="0.2">
      <c r="Y244" s="30"/>
      <c r="Z244" s="30"/>
      <c r="AA244" s="29"/>
      <c r="AB244" s="30"/>
      <c r="AC244" s="29"/>
      <c r="AD244" s="29"/>
      <c r="AE244" s="29"/>
      <c r="AF244" s="29"/>
      <c r="AG244" s="29"/>
      <c r="AH244" s="30"/>
      <c r="AI244" s="30"/>
      <c r="AJ244" s="30"/>
      <c r="AK244" s="30"/>
      <c r="AL244" s="30"/>
      <c r="AM244" s="30"/>
      <c r="AN244" s="30"/>
      <c r="AO244" s="30"/>
      <c r="AP244" s="45"/>
      <c r="AQ244" s="30"/>
      <c r="AR244" s="46"/>
    </row>
    <row r="245" spans="25:44" x14ac:dyDescent="0.2">
      <c r="Y245" s="30"/>
      <c r="Z245" s="30"/>
      <c r="AA245" s="29"/>
      <c r="AB245" s="30"/>
      <c r="AC245" s="29"/>
      <c r="AD245" s="29"/>
      <c r="AE245" s="29"/>
      <c r="AF245" s="29"/>
      <c r="AG245" s="29"/>
      <c r="AH245" s="30"/>
      <c r="AI245" s="30"/>
      <c r="AJ245" s="30"/>
      <c r="AK245" s="30"/>
      <c r="AL245" s="30"/>
      <c r="AM245" s="30"/>
      <c r="AN245" s="30"/>
      <c r="AO245" s="30"/>
      <c r="AP245" s="45"/>
      <c r="AQ245" s="30"/>
      <c r="AR245" s="46"/>
    </row>
    <row r="246" spans="25:44" x14ac:dyDescent="0.2">
      <c r="Y246" s="30"/>
      <c r="Z246" s="30"/>
      <c r="AA246" s="29"/>
      <c r="AB246" s="30"/>
      <c r="AC246" s="29"/>
      <c r="AD246" s="29"/>
      <c r="AE246" s="29"/>
      <c r="AF246" s="29"/>
      <c r="AG246" s="29"/>
      <c r="AH246" s="30"/>
      <c r="AI246" s="30"/>
      <c r="AJ246" s="30"/>
      <c r="AK246" s="30"/>
      <c r="AL246" s="30"/>
      <c r="AM246" s="30"/>
      <c r="AN246" s="30"/>
      <c r="AO246" s="30"/>
      <c r="AP246" s="45"/>
      <c r="AQ246" s="30"/>
      <c r="AR246" s="46"/>
    </row>
    <row r="247" spans="25:44" x14ac:dyDescent="0.2">
      <c r="Y247" s="30"/>
      <c r="Z247" s="30"/>
      <c r="AA247" s="29"/>
      <c r="AB247" s="30"/>
      <c r="AC247" s="29"/>
      <c r="AD247" s="29"/>
      <c r="AE247" s="29"/>
      <c r="AF247" s="29"/>
      <c r="AG247" s="29"/>
      <c r="AH247" s="30"/>
      <c r="AI247" s="30"/>
      <c r="AJ247" s="30"/>
      <c r="AK247" s="30"/>
      <c r="AL247" s="30"/>
      <c r="AM247" s="30"/>
      <c r="AN247" s="30"/>
      <c r="AO247" s="30"/>
      <c r="AP247" s="45"/>
      <c r="AQ247" s="30"/>
      <c r="AR247" s="46"/>
    </row>
    <row r="248" spans="25:44" x14ac:dyDescent="0.2">
      <c r="Y248" s="30"/>
      <c r="Z248" s="30"/>
      <c r="AA248" s="29"/>
      <c r="AB248" s="30"/>
      <c r="AC248" s="29"/>
      <c r="AD248" s="29"/>
      <c r="AE248" s="29"/>
      <c r="AF248" s="29"/>
      <c r="AG248" s="29"/>
      <c r="AH248" s="30"/>
      <c r="AI248" s="30"/>
      <c r="AJ248" s="30"/>
      <c r="AK248" s="30"/>
      <c r="AL248" s="30"/>
      <c r="AM248" s="30"/>
      <c r="AN248" s="30"/>
      <c r="AO248" s="30"/>
      <c r="AP248" s="45"/>
      <c r="AQ248" s="30"/>
      <c r="AR248" s="46"/>
    </row>
    <row r="249" spans="25:44" x14ac:dyDescent="0.2">
      <c r="Y249" s="30"/>
      <c r="Z249" s="30"/>
      <c r="AA249" s="29"/>
      <c r="AB249" s="30"/>
      <c r="AC249" s="29"/>
      <c r="AD249" s="29"/>
      <c r="AE249" s="29"/>
      <c r="AF249" s="29"/>
      <c r="AG249" s="29"/>
      <c r="AH249" s="30"/>
      <c r="AI249" s="30"/>
      <c r="AJ249" s="30"/>
      <c r="AK249" s="30"/>
      <c r="AL249" s="30"/>
      <c r="AM249" s="30"/>
      <c r="AN249" s="30"/>
      <c r="AO249" s="30"/>
      <c r="AP249" s="45"/>
      <c r="AQ249" s="30"/>
      <c r="AR249" s="46"/>
    </row>
    <row r="250" spans="25:44" x14ac:dyDescent="0.2">
      <c r="Y250" s="30"/>
      <c r="Z250" s="30"/>
      <c r="AA250" s="29"/>
      <c r="AB250" s="30"/>
      <c r="AC250" s="29"/>
      <c r="AD250" s="29"/>
      <c r="AE250" s="29"/>
      <c r="AF250" s="29"/>
      <c r="AG250" s="29"/>
      <c r="AH250" s="30"/>
      <c r="AI250" s="30"/>
      <c r="AJ250" s="30"/>
      <c r="AK250" s="30"/>
      <c r="AL250" s="30"/>
      <c r="AM250" s="30"/>
      <c r="AN250" s="30"/>
      <c r="AO250" s="30"/>
      <c r="AP250" s="45"/>
      <c r="AQ250" s="30"/>
      <c r="AR250" s="46"/>
    </row>
    <row r="251" spans="25:44" x14ac:dyDescent="0.2">
      <c r="Y251" s="30"/>
      <c r="Z251" s="30"/>
      <c r="AA251" s="29"/>
      <c r="AB251" s="30"/>
      <c r="AC251" s="29"/>
      <c r="AD251" s="29"/>
      <c r="AE251" s="29"/>
      <c r="AF251" s="29"/>
      <c r="AG251" s="29"/>
      <c r="AH251" s="30"/>
      <c r="AI251" s="30"/>
      <c r="AJ251" s="30"/>
      <c r="AK251" s="30"/>
      <c r="AL251" s="30"/>
      <c r="AM251" s="30"/>
      <c r="AN251" s="30"/>
      <c r="AO251" s="30"/>
      <c r="AP251" s="45"/>
      <c r="AQ251" s="30"/>
      <c r="AR251" s="46"/>
    </row>
    <row r="252" spans="25:44" x14ac:dyDescent="0.2">
      <c r="Y252" s="30"/>
      <c r="Z252" s="30"/>
      <c r="AA252" s="29"/>
      <c r="AB252" s="30"/>
      <c r="AC252" s="29"/>
      <c r="AD252" s="29"/>
      <c r="AE252" s="29"/>
      <c r="AF252" s="29"/>
      <c r="AG252" s="29"/>
      <c r="AH252" s="30"/>
      <c r="AI252" s="30"/>
      <c r="AJ252" s="30"/>
      <c r="AK252" s="30"/>
      <c r="AL252" s="30"/>
      <c r="AM252" s="30"/>
      <c r="AN252" s="30"/>
      <c r="AO252" s="30"/>
      <c r="AP252" s="45"/>
      <c r="AQ252" s="30"/>
      <c r="AR252" s="46"/>
    </row>
    <row r="253" spans="25:44" x14ac:dyDescent="0.2">
      <c r="Y253" s="30"/>
      <c r="Z253" s="30"/>
      <c r="AA253" s="29"/>
      <c r="AB253" s="30"/>
      <c r="AC253" s="29"/>
      <c r="AD253" s="29"/>
      <c r="AE253" s="29"/>
      <c r="AF253" s="29"/>
      <c r="AG253" s="29"/>
      <c r="AH253" s="30"/>
      <c r="AI253" s="30"/>
      <c r="AJ253" s="30"/>
      <c r="AK253" s="30"/>
      <c r="AL253" s="30"/>
      <c r="AM253" s="30"/>
      <c r="AN253" s="30"/>
      <c r="AO253" s="30"/>
      <c r="AP253" s="45"/>
      <c r="AQ253" s="30"/>
      <c r="AR253" s="46"/>
    </row>
    <row r="254" spans="25:44" x14ac:dyDescent="0.2">
      <c r="Y254" s="30"/>
      <c r="Z254" s="30"/>
      <c r="AA254" s="29"/>
      <c r="AB254" s="30"/>
      <c r="AC254" s="29"/>
      <c r="AD254" s="29"/>
      <c r="AE254" s="29"/>
      <c r="AF254" s="29"/>
      <c r="AG254" s="29"/>
      <c r="AH254" s="30"/>
      <c r="AI254" s="30"/>
      <c r="AJ254" s="30"/>
      <c r="AK254" s="30"/>
      <c r="AL254" s="30"/>
      <c r="AM254" s="30"/>
      <c r="AN254" s="30"/>
      <c r="AO254" s="30"/>
      <c r="AP254" s="45"/>
      <c r="AQ254" s="30"/>
      <c r="AR254" s="46"/>
    </row>
    <row r="255" spans="25:44" x14ac:dyDescent="0.2">
      <c r="Y255" s="30"/>
      <c r="Z255" s="30"/>
      <c r="AA255" s="29"/>
      <c r="AB255" s="30"/>
      <c r="AC255" s="29"/>
      <c r="AD255" s="29"/>
      <c r="AE255" s="29"/>
      <c r="AF255" s="29"/>
      <c r="AG255" s="29"/>
      <c r="AH255" s="30"/>
      <c r="AI255" s="30"/>
      <c r="AJ255" s="30"/>
      <c r="AK255" s="30"/>
      <c r="AL255" s="30"/>
      <c r="AM255" s="30"/>
      <c r="AN255" s="30"/>
      <c r="AO255" s="30"/>
      <c r="AP255" s="45"/>
      <c r="AQ255" s="30"/>
      <c r="AR255" s="46"/>
    </row>
    <row r="256" spans="25:44" x14ac:dyDescent="0.2">
      <c r="Y256" s="30"/>
      <c r="Z256" s="30"/>
      <c r="AA256" s="29"/>
      <c r="AB256" s="30"/>
      <c r="AC256" s="29"/>
      <c r="AD256" s="29"/>
      <c r="AE256" s="29"/>
      <c r="AF256" s="29"/>
      <c r="AG256" s="29"/>
      <c r="AH256" s="30"/>
      <c r="AI256" s="30"/>
      <c r="AJ256" s="30"/>
      <c r="AK256" s="30"/>
      <c r="AL256" s="30"/>
      <c r="AM256" s="30"/>
      <c r="AN256" s="30"/>
      <c r="AO256" s="30"/>
      <c r="AP256" s="45"/>
      <c r="AQ256" s="30"/>
      <c r="AR256" s="46"/>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row r="427" spans="25:44" x14ac:dyDescent="0.2">
      <c r="Y427" s="30"/>
      <c r="Z427" s="30"/>
      <c r="AA427" s="29"/>
      <c r="AB427" s="30"/>
      <c r="AC427" s="29"/>
      <c r="AD427" s="29"/>
      <c r="AE427" s="29"/>
      <c r="AF427" s="29"/>
      <c r="AG427" s="29"/>
      <c r="AH427" s="30"/>
      <c r="AI427" s="30"/>
      <c r="AJ427" s="30"/>
      <c r="AK427" s="30"/>
      <c r="AL427" s="30"/>
      <c r="AM427" s="30"/>
      <c r="AN427" s="30"/>
      <c r="AO427" s="30"/>
      <c r="AP427" s="45"/>
      <c r="AQ427" s="30"/>
      <c r="AR427" s="46"/>
    </row>
    <row r="428" spans="25:44" x14ac:dyDescent="0.2">
      <c r="Y428" s="30"/>
      <c r="Z428" s="30"/>
      <c r="AA428" s="29"/>
      <c r="AB428" s="30"/>
      <c r="AC428" s="29"/>
      <c r="AD428" s="29"/>
      <c r="AE428" s="29"/>
      <c r="AF428" s="29"/>
      <c r="AG428" s="29"/>
      <c r="AH428" s="30"/>
      <c r="AI428" s="30"/>
      <c r="AJ428" s="30"/>
      <c r="AK428" s="30"/>
      <c r="AL428" s="30"/>
      <c r="AM428" s="30"/>
      <c r="AN428" s="30"/>
      <c r="AO428" s="30"/>
      <c r="AP428" s="45"/>
      <c r="AQ428" s="30"/>
      <c r="AR428" s="46"/>
    </row>
    <row r="429" spans="25:44" x14ac:dyDescent="0.2">
      <c r="Y429" s="30"/>
      <c r="Z429" s="30"/>
      <c r="AA429" s="29"/>
      <c r="AB429" s="30"/>
      <c r="AC429" s="29"/>
      <c r="AD429" s="29"/>
      <c r="AE429" s="29"/>
      <c r="AF429" s="29"/>
      <c r="AG429" s="29"/>
      <c r="AH429" s="30"/>
      <c r="AI429" s="30"/>
      <c r="AJ429" s="30"/>
      <c r="AK429" s="30"/>
      <c r="AL429" s="30"/>
      <c r="AM429" s="30"/>
      <c r="AN429" s="30"/>
      <c r="AO429" s="30"/>
      <c r="AP429" s="45"/>
      <c r="AQ429" s="30"/>
      <c r="AR429" s="46"/>
    </row>
    <row r="430" spans="25:44" x14ac:dyDescent="0.2">
      <c r="Y430" s="30"/>
      <c r="Z430" s="30"/>
      <c r="AA430" s="29"/>
      <c r="AB430" s="30"/>
      <c r="AC430" s="29"/>
      <c r="AD430" s="29"/>
      <c r="AE430" s="29"/>
      <c r="AF430" s="29"/>
      <c r="AG430" s="29"/>
      <c r="AH430" s="30"/>
      <c r="AI430" s="30"/>
      <c r="AJ430" s="30"/>
      <c r="AK430" s="30"/>
      <c r="AL430" s="30"/>
      <c r="AM430" s="30"/>
      <c r="AN430" s="30"/>
      <c r="AO430" s="30"/>
      <c r="AP430" s="45"/>
      <c r="AQ430" s="30"/>
      <c r="AR430" s="46"/>
    </row>
    <row r="431" spans="25:44" x14ac:dyDescent="0.2">
      <c r="Y431" s="30"/>
      <c r="Z431" s="30"/>
      <c r="AA431" s="29"/>
      <c r="AB431" s="30"/>
      <c r="AC431" s="29"/>
      <c r="AD431" s="29"/>
      <c r="AE431" s="29"/>
      <c r="AF431" s="29"/>
      <c r="AG431" s="29"/>
      <c r="AH431" s="30"/>
      <c r="AI431" s="30"/>
      <c r="AJ431" s="30"/>
      <c r="AK431" s="30"/>
      <c r="AL431" s="30"/>
      <c r="AM431" s="30"/>
      <c r="AN431" s="30"/>
      <c r="AO431" s="30"/>
      <c r="AP431" s="45"/>
      <c r="AQ431" s="30"/>
      <c r="AR431" s="46"/>
    </row>
    <row r="432" spans="25:44" x14ac:dyDescent="0.2">
      <c r="Y432" s="30"/>
      <c r="Z432" s="30"/>
      <c r="AA432" s="29"/>
      <c r="AB432" s="30"/>
      <c r="AC432" s="29"/>
      <c r="AD432" s="29"/>
      <c r="AE432" s="29"/>
      <c r="AF432" s="29"/>
      <c r="AG432" s="29"/>
      <c r="AH432" s="30"/>
      <c r="AI432" s="30"/>
      <c r="AJ432" s="30"/>
      <c r="AK432" s="30"/>
      <c r="AL432" s="30"/>
      <c r="AM432" s="30"/>
      <c r="AN432" s="30"/>
      <c r="AO432" s="30"/>
      <c r="AP432" s="45"/>
      <c r="AQ432" s="30"/>
      <c r="AR432" s="46"/>
    </row>
    <row r="433" spans="25:44" x14ac:dyDescent="0.2">
      <c r="Y433" s="30"/>
      <c r="Z433" s="30"/>
      <c r="AA433" s="29"/>
      <c r="AB433" s="30"/>
      <c r="AC433" s="29"/>
      <c r="AD433" s="29"/>
      <c r="AE433" s="29"/>
      <c r="AF433" s="29"/>
      <c r="AG433" s="29"/>
      <c r="AH433" s="30"/>
      <c r="AI433" s="30"/>
      <c r="AJ433" s="30"/>
      <c r="AK433" s="30"/>
      <c r="AL433" s="30"/>
      <c r="AM433" s="30"/>
      <c r="AN433" s="30"/>
      <c r="AO433" s="30"/>
      <c r="AP433" s="45"/>
      <c r="AQ433" s="30"/>
      <c r="AR433" s="46"/>
    </row>
    <row r="434" spans="25:44" x14ac:dyDescent="0.2">
      <c r="Y434" s="30"/>
      <c r="Z434" s="30"/>
      <c r="AA434" s="29"/>
      <c r="AB434" s="30"/>
      <c r="AC434" s="29"/>
      <c r="AD434" s="29"/>
      <c r="AE434" s="29"/>
      <c r="AF434" s="29"/>
      <c r="AG434" s="29"/>
      <c r="AH434" s="30"/>
      <c r="AI434" s="30"/>
      <c r="AJ434" s="30"/>
      <c r="AK434" s="30"/>
      <c r="AL434" s="30"/>
      <c r="AM434" s="30"/>
      <c r="AN434" s="30"/>
      <c r="AO434" s="30"/>
      <c r="AP434" s="45"/>
      <c r="AQ434" s="30"/>
      <c r="AR434" s="46"/>
    </row>
    <row r="435" spans="25:44" x14ac:dyDescent="0.2">
      <c r="Y435" s="30"/>
      <c r="Z435" s="30"/>
      <c r="AA435" s="29"/>
      <c r="AB435" s="30"/>
      <c r="AC435" s="29"/>
      <c r="AD435" s="29"/>
      <c r="AE435" s="29"/>
      <c r="AF435" s="29"/>
      <c r="AG435" s="29"/>
      <c r="AH435" s="30"/>
      <c r="AI435" s="30"/>
      <c r="AJ435" s="30"/>
      <c r="AK435" s="30"/>
      <c r="AL435" s="30"/>
      <c r="AM435" s="30"/>
      <c r="AN435" s="30"/>
      <c r="AO435" s="30"/>
      <c r="AP435" s="45"/>
      <c r="AQ435" s="30"/>
      <c r="AR435" s="46"/>
    </row>
    <row r="436" spans="25:44" x14ac:dyDescent="0.2">
      <c r="Y436" s="30"/>
      <c r="Z436" s="30"/>
      <c r="AA436" s="29"/>
      <c r="AB436" s="30"/>
      <c r="AC436" s="29"/>
      <c r="AD436" s="29"/>
      <c r="AE436" s="29"/>
      <c r="AF436" s="29"/>
      <c r="AG436" s="29"/>
      <c r="AH436" s="30"/>
      <c r="AI436" s="30"/>
      <c r="AJ436" s="30"/>
      <c r="AK436" s="30"/>
      <c r="AL436" s="30"/>
      <c r="AM436" s="30"/>
      <c r="AN436" s="30"/>
      <c r="AO436" s="30"/>
      <c r="AP436" s="45"/>
      <c r="AQ436" s="30"/>
      <c r="AR436" s="46"/>
    </row>
    <row r="437" spans="25:44" x14ac:dyDescent="0.2">
      <c r="Y437" s="30"/>
      <c r="Z437" s="30"/>
      <c r="AA437" s="29"/>
      <c r="AB437" s="30"/>
      <c r="AC437" s="29"/>
      <c r="AD437" s="29"/>
      <c r="AE437" s="29"/>
      <c r="AF437" s="29"/>
      <c r="AG437" s="29"/>
      <c r="AH437" s="30"/>
      <c r="AI437" s="30"/>
      <c r="AJ437" s="30"/>
      <c r="AK437" s="30"/>
      <c r="AL437" s="30"/>
      <c r="AM437" s="30"/>
      <c r="AN437" s="30"/>
      <c r="AO437" s="30"/>
      <c r="AP437" s="45"/>
      <c r="AQ437" s="30"/>
      <c r="AR437" s="46"/>
    </row>
    <row r="438" spans="25:44" x14ac:dyDescent="0.2">
      <c r="Y438" s="30"/>
      <c r="Z438" s="30"/>
      <c r="AA438" s="29"/>
      <c r="AB438" s="30"/>
      <c r="AC438" s="29"/>
      <c r="AD438" s="29"/>
      <c r="AE438" s="29"/>
      <c r="AF438" s="29"/>
      <c r="AG438" s="29"/>
      <c r="AH438" s="30"/>
      <c r="AI438" s="30"/>
      <c r="AJ438" s="30"/>
      <c r="AK438" s="30"/>
      <c r="AL438" s="30"/>
      <c r="AM438" s="30"/>
      <c r="AN438" s="30"/>
      <c r="AO438" s="30"/>
      <c r="AP438" s="45"/>
      <c r="AQ438" s="30"/>
      <c r="AR438" s="46"/>
    </row>
    <row r="439" spans="25:44" x14ac:dyDescent="0.2">
      <c r="Y439" s="30"/>
      <c r="Z439" s="30"/>
      <c r="AA439" s="29"/>
      <c r="AB439" s="30"/>
      <c r="AC439" s="29"/>
      <c r="AD439" s="29"/>
      <c r="AE439" s="29"/>
      <c r="AF439" s="29"/>
      <c r="AG439" s="29"/>
      <c r="AH439" s="30"/>
      <c r="AI439" s="30"/>
      <c r="AJ439" s="30"/>
      <c r="AK439" s="30"/>
      <c r="AL439" s="30"/>
      <c r="AM439" s="30"/>
      <c r="AN439" s="30"/>
      <c r="AO439" s="30"/>
      <c r="AP439" s="45"/>
      <c r="AQ439" s="30"/>
      <c r="AR439" s="46"/>
    </row>
    <row r="440" spans="25:44" x14ac:dyDescent="0.2">
      <c r="Y440" s="30"/>
      <c r="Z440" s="30"/>
      <c r="AA440" s="29"/>
      <c r="AB440" s="30"/>
      <c r="AC440" s="29"/>
      <c r="AD440" s="29"/>
      <c r="AE440" s="29"/>
      <c r="AF440" s="29"/>
      <c r="AG440" s="29"/>
      <c r="AH440" s="30"/>
      <c r="AI440" s="30"/>
      <c r="AJ440" s="30"/>
      <c r="AK440" s="30"/>
      <c r="AL440" s="30"/>
      <c r="AM440" s="30"/>
      <c r="AN440" s="30"/>
      <c r="AO440" s="30"/>
      <c r="AP440" s="45"/>
      <c r="AQ440" s="30"/>
      <c r="AR440" s="46"/>
    </row>
    <row r="441" spans="25:44" x14ac:dyDescent="0.2">
      <c r="Y441" s="30"/>
      <c r="Z441" s="30"/>
      <c r="AA441" s="29"/>
      <c r="AB441" s="30"/>
      <c r="AC441" s="29"/>
      <c r="AD441" s="29"/>
      <c r="AE441" s="29"/>
      <c r="AF441" s="29"/>
      <c r="AG441" s="29"/>
      <c r="AH441" s="30"/>
      <c r="AI441" s="30"/>
      <c r="AJ441" s="30"/>
      <c r="AK441" s="30"/>
      <c r="AL441" s="30"/>
      <c r="AM441" s="30"/>
      <c r="AN441" s="30"/>
      <c r="AO441" s="30"/>
      <c r="AP441" s="45"/>
      <c r="AQ441" s="30"/>
      <c r="AR441" s="46"/>
    </row>
    <row r="442" spans="25:44" x14ac:dyDescent="0.2">
      <c r="Y442" s="30"/>
      <c r="Z442" s="30"/>
      <c r="AA442" s="29"/>
      <c r="AB442" s="30"/>
      <c r="AC442" s="29"/>
      <c r="AD442" s="29"/>
      <c r="AE442" s="29"/>
      <c r="AF442" s="29"/>
      <c r="AG442" s="29"/>
      <c r="AH442" s="30"/>
      <c r="AI442" s="30"/>
      <c r="AJ442" s="30"/>
      <c r="AK442" s="30"/>
      <c r="AL442" s="30"/>
      <c r="AM442" s="30"/>
      <c r="AN442" s="30"/>
      <c r="AO442" s="30"/>
      <c r="AP442" s="45"/>
      <c r="AQ442" s="30"/>
      <c r="AR442" s="46"/>
    </row>
    <row r="443" spans="25:44" x14ac:dyDescent="0.2">
      <c r="Y443" s="30"/>
      <c r="Z443" s="30"/>
      <c r="AA443" s="29"/>
      <c r="AB443" s="30"/>
      <c r="AC443" s="29"/>
      <c r="AD443" s="29"/>
      <c r="AE443" s="29"/>
      <c r="AF443" s="29"/>
      <c r="AG443" s="29"/>
      <c r="AH443" s="30"/>
      <c r="AI443" s="30"/>
      <c r="AJ443" s="30"/>
      <c r="AK443" s="30"/>
      <c r="AL443" s="30"/>
      <c r="AM443" s="30"/>
      <c r="AN443" s="30"/>
      <c r="AO443" s="30"/>
      <c r="AP443" s="45"/>
      <c r="AQ443" s="30"/>
      <c r="AR443" s="46"/>
    </row>
    <row r="444" spans="25:44" x14ac:dyDescent="0.2">
      <c r="Y444" s="30"/>
      <c r="Z444" s="30"/>
      <c r="AA444" s="29"/>
      <c r="AB444" s="30"/>
      <c r="AC444" s="29"/>
      <c r="AD444" s="29"/>
      <c r="AE444" s="29"/>
      <c r="AF444" s="29"/>
      <c r="AG444" s="29"/>
      <c r="AH444" s="30"/>
      <c r="AI444" s="30"/>
      <c r="AJ444" s="30"/>
      <c r="AK444" s="30"/>
      <c r="AL444" s="30"/>
      <c r="AM444" s="30"/>
      <c r="AN444" s="30"/>
      <c r="AO444" s="30"/>
      <c r="AP444" s="45"/>
      <c r="AQ444" s="30"/>
      <c r="AR444" s="46"/>
    </row>
    <row r="445" spans="25:44" x14ac:dyDescent="0.2">
      <c r="Y445" s="30"/>
      <c r="Z445" s="30"/>
      <c r="AA445" s="29"/>
      <c r="AB445" s="30"/>
      <c r="AC445" s="29"/>
      <c r="AD445" s="29"/>
      <c r="AE445" s="29"/>
      <c r="AF445" s="29"/>
      <c r="AG445" s="29"/>
      <c r="AH445" s="30"/>
      <c r="AI445" s="30"/>
      <c r="AJ445" s="30"/>
      <c r="AK445" s="30"/>
      <c r="AL445" s="30"/>
      <c r="AM445" s="30"/>
      <c r="AN445" s="30"/>
      <c r="AO445" s="30"/>
      <c r="AP445" s="45"/>
      <c r="AQ445" s="30"/>
      <c r="AR445" s="46"/>
    </row>
    <row r="446" spans="25:44" x14ac:dyDescent="0.2">
      <c r="Y446" s="30"/>
      <c r="Z446" s="30"/>
      <c r="AA446" s="29"/>
      <c r="AB446" s="30"/>
      <c r="AC446" s="29"/>
      <c r="AD446" s="29"/>
      <c r="AE446" s="29"/>
      <c r="AF446" s="29"/>
      <c r="AG446" s="29"/>
      <c r="AH446" s="30"/>
      <c r="AI446" s="30"/>
      <c r="AJ446" s="30"/>
      <c r="AK446" s="30"/>
      <c r="AL446" s="30"/>
      <c r="AM446" s="30"/>
      <c r="AN446" s="30"/>
      <c r="AO446" s="30"/>
      <c r="AP446" s="45"/>
      <c r="AQ446" s="30"/>
      <c r="AR446" s="46"/>
    </row>
    <row r="447" spans="25:44" x14ac:dyDescent="0.2">
      <c r="Y447" s="30"/>
      <c r="Z447" s="30"/>
      <c r="AA447" s="29"/>
      <c r="AB447" s="30"/>
      <c r="AC447" s="29"/>
      <c r="AD447" s="29"/>
      <c r="AE447" s="29"/>
      <c r="AF447" s="29"/>
      <c r="AG447" s="29"/>
      <c r="AH447" s="30"/>
      <c r="AI447" s="30"/>
      <c r="AJ447" s="30"/>
      <c r="AK447" s="30"/>
      <c r="AL447" s="30"/>
      <c r="AM447" s="30"/>
      <c r="AN447" s="30"/>
      <c r="AO447" s="30"/>
      <c r="AP447" s="45"/>
      <c r="AQ447" s="30"/>
      <c r="AR447" s="46"/>
    </row>
    <row r="448" spans="25:44" x14ac:dyDescent="0.2">
      <c r="Y448" s="30"/>
      <c r="Z448" s="30"/>
      <c r="AA448" s="29"/>
      <c r="AB448" s="30"/>
      <c r="AC448" s="29"/>
      <c r="AD448" s="29"/>
      <c r="AE448" s="29"/>
      <c r="AF448" s="29"/>
      <c r="AG448" s="29"/>
      <c r="AH448" s="30"/>
      <c r="AI448" s="30"/>
      <c r="AJ448" s="30"/>
      <c r="AK448" s="30"/>
      <c r="AL448" s="30"/>
      <c r="AM448" s="30"/>
      <c r="AN448" s="30"/>
      <c r="AO448" s="30"/>
      <c r="AP448" s="45"/>
      <c r="AQ448" s="30"/>
      <c r="AR448" s="46"/>
    </row>
    <row r="449" spans="25:44" x14ac:dyDescent="0.2">
      <c r="Y449" s="30"/>
      <c r="Z449" s="30"/>
      <c r="AA449" s="29"/>
      <c r="AB449" s="30"/>
      <c r="AC449" s="29"/>
      <c r="AD449" s="29"/>
      <c r="AE449" s="29"/>
      <c r="AF449" s="29"/>
      <c r="AG449" s="29"/>
      <c r="AH449" s="30"/>
      <c r="AI449" s="30"/>
      <c r="AJ449" s="30"/>
      <c r="AK449" s="30"/>
      <c r="AL449" s="30"/>
      <c r="AM449" s="30"/>
      <c r="AN449" s="30"/>
      <c r="AO449" s="30"/>
      <c r="AP449" s="45"/>
      <c r="AQ449" s="30"/>
      <c r="AR449" s="46"/>
    </row>
    <row r="450" spans="25:44" x14ac:dyDescent="0.2">
      <c r="Y450" s="30"/>
      <c r="Z450" s="30"/>
      <c r="AA450" s="29"/>
      <c r="AB450" s="30"/>
      <c r="AC450" s="29"/>
      <c r="AD450" s="29"/>
      <c r="AE450" s="29"/>
      <c r="AF450" s="29"/>
      <c r="AG450" s="29"/>
      <c r="AH450" s="30"/>
      <c r="AI450" s="30"/>
      <c r="AJ450" s="30"/>
      <c r="AK450" s="30"/>
      <c r="AL450" s="30"/>
      <c r="AM450" s="30"/>
      <c r="AN450" s="30"/>
      <c r="AO450" s="30"/>
      <c r="AP450" s="45"/>
      <c r="AQ450" s="30"/>
      <c r="AR450" s="46"/>
    </row>
    <row r="451" spans="25:44" x14ac:dyDescent="0.2">
      <c r="Y451" s="30"/>
      <c r="Z451" s="30"/>
      <c r="AA451" s="29"/>
      <c r="AB451" s="30"/>
      <c r="AC451" s="29"/>
      <c r="AD451" s="29"/>
      <c r="AE451" s="29"/>
      <c r="AF451" s="29"/>
      <c r="AG451" s="29"/>
      <c r="AH451" s="30"/>
      <c r="AI451" s="30"/>
      <c r="AJ451" s="30"/>
      <c r="AK451" s="30"/>
      <c r="AL451" s="30"/>
      <c r="AM451" s="30"/>
      <c r="AN451" s="30"/>
      <c r="AO451" s="30"/>
      <c r="AP451" s="45"/>
      <c r="AQ451" s="30"/>
      <c r="AR451" s="46"/>
    </row>
    <row r="452" spans="25:44" x14ac:dyDescent="0.2">
      <c r="Y452" s="30"/>
      <c r="Z452" s="30"/>
      <c r="AA452" s="29"/>
      <c r="AB452" s="30"/>
      <c r="AC452" s="29"/>
      <c r="AD452" s="29"/>
      <c r="AE452" s="29"/>
      <c r="AF452" s="29"/>
      <c r="AG452" s="29"/>
      <c r="AH452" s="30"/>
      <c r="AI452" s="30"/>
      <c r="AJ452" s="30"/>
      <c r="AK452" s="30"/>
      <c r="AL452" s="30"/>
      <c r="AM452" s="30"/>
      <c r="AN452" s="30"/>
      <c r="AO452" s="30"/>
      <c r="AP452" s="45"/>
      <c r="AQ452" s="30"/>
      <c r="AR452" s="46"/>
    </row>
    <row r="453" spans="25:44" x14ac:dyDescent="0.2">
      <c r="Y453" s="30"/>
      <c r="Z453" s="30"/>
      <c r="AA453" s="29"/>
      <c r="AB453" s="30"/>
      <c r="AC453" s="29"/>
      <c r="AD453" s="29"/>
      <c r="AE453" s="29"/>
      <c r="AF453" s="29"/>
      <c r="AG453" s="29"/>
      <c r="AH453" s="30"/>
      <c r="AI453" s="30"/>
      <c r="AJ453" s="30"/>
      <c r="AK453" s="30"/>
      <c r="AL453" s="30"/>
      <c r="AM453" s="30"/>
      <c r="AN453" s="30"/>
      <c r="AO453" s="30"/>
      <c r="AP453" s="45"/>
      <c r="AQ453" s="30"/>
      <c r="AR453" s="46"/>
    </row>
    <row r="454" spans="25:44" x14ac:dyDescent="0.2">
      <c r="Y454" s="30"/>
      <c r="Z454" s="30"/>
      <c r="AA454" s="29"/>
      <c r="AB454" s="30"/>
      <c r="AC454" s="29"/>
      <c r="AD454" s="29"/>
      <c r="AE454" s="29"/>
      <c r="AF454" s="29"/>
      <c r="AG454" s="29"/>
      <c r="AH454" s="30"/>
      <c r="AI454" s="30"/>
      <c r="AJ454" s="30"/>
      <c r="AK454" s="30"/>
      <c r="AL454" s="30"/>
      <c r="AM454" s="30"/>
      <c r="AN454" s="30"/>
      <c r="AO454" s="30"/>
      <c r="AP454" s="45"/>
      <c r="AQ454" s="30"/>
      <c r="AR454" s="46"/>
    </row>
    <row r="455" spans="25:44" x14ac:dyDescent="0.2">
      <c r="Y455" s="30"/>
      <c r="Z455" s="30"/>
      <c r="AA455" s="29"/>
      <c r="AB455" s="30"/>
      <c r="AC455" s="29"/>
      <c r="AD455" s="29"/>
      <c r="AE455" s="29"/>
      <c r="AF455" s="29"/>
      <c r="AG455" s="29"/>
      <c r="AH455" s="30"/>
      <c r="AI455" s="30"/>
      <c r="AJ455" s="30"/>
      <c r="AK455" s="30"/>
      <c r="AL455" s="30"/>
      <c r="AM455" s="30"/>
      <c r="AN455" s="30"/>
      <c r="AO455" s="30"/>
      <c r="AP455" s="45"/>
      <c r="AQ455" s="30"/>
      <c r="AR455" s="46"/>
    </row>
    <row r="456" spans="25:44" x14ac:dyDescent="0.2">
      <c r="Y456" s="30"/>
      <c r="Z456" s="30"/>
      <c r="AA456" s="29"/>
      <c r="AB456" s="30"/>
      <c r="AC456" s="29"/>
      <c r="AD456" s="29"/>
      <c r="AE456" s="29"/>
      <c r="AF456" s="29"/>
      <c r="AG456" s="29"/>
      <c r="AH456" s="30"/>
      <c r="AI456" s="30"/>
      <c r="AJ456" s="30"/>
      <c r="AK456" s="30"/>
      <c r="AL456" s="30"/>
      <c r="AM456" s="30"/>
      <c r="AN456" s="30"/>
      <c r="AO456" s="30"/>
      <c r="AP456" s="45"/>
      <c r="AQ456" s="30"/>
      <c r="AR456" s="46"/>
    </row>
    <row r="457" spans="25:44" x14ac:dyDescent="0.2">
      <c r="Y457" s="30"/>
      <c r="Z457" s="30"/>
      <c r="AA457" s="29"/>
      <c r="AB457" s="30"/>
      <c r="AC457" s="29"/>
      <c r="AD457" s="29"/>
      <c r="AE457" s="29"/>
      <c r="AF457" s="29"/>
      <c r="AG457" s="29"/>
      <c r="AH457" s="30"/>
      <c r="AI457" s="30"/>
      <c r="AJ457" s="30"/>
      <c r="AK457" s="30"/>
      <c r="AL457" s="30"/>
      <c r="AM457" s="30"/>
      <c r="AN457" s="30"/>
      <c r="AO457" s="30"/>
      <c r="AP457" s="45"/>
      <c r="AQ457" s="30"/>
      <c r="AR457" s="46"/>
    </row>
    <row r="458" spans="25:44" x14ac:dyDescent="0.2">
      <c r="Y458" s="30"/>
      <c r="Z458" s="30"/>
      <c r="AA458" s="29"/>
      <c r="AB458" s="30"/>
      <c r="AC458" s="29"/>
      <c r="AD458" s="29"/>
      <c r="AE458" s="29"/>
      <c r="AF458" s="29"/>
      <c r="AG458" s="29"/>
      <c r="AH458" s="30"/>
      <c r="AI458" s="30"/>
      <c r="AJ458" s="30"/>
      <c r="AK458" s="30"/>
      <c r="AL458" s="30"/>
      <c r="AM458" s="30"/>
      <c r="AN458" s="30"/>
      <c r="AO458" s="30"/>
      <c r="AP458" s="45"/>
      <c r="AQ458" s="30"/>
      <c r="AR458" s="46"/>
    </row>
    <row r="459" spans="25:44" x14ac:dyDescent="0.2">
      <c r="Y459" s="30"/>
      <c r="Z459" s="30"/>
      <c r="AA459" s="29"/>
      <c r="AB459" s="30"/>
      <c r="AC459" s="29"/>
      <c r="AD459" s="29"/>
      <c r="AE459" s="29"/>
      <c r="AF459" s="29"/>
      <c r="AG459" s="29"/>
      <c r="AH459" s="30"/>
      <c r="AI459" s="30"/>
      <c r="AJ459" s="30"/>
      <c r="AK459" s="30"/>
      <c r="AL459" s="30"/>
      <c r="AM459" s="30"/>
      <c r="AN459" s="30"/>
      <c r="AO459" s="30"/>
      <c r="AP459" s="45"/>
      <c r="AQ459" s="30"/>
      <c r="AR459" s="46"/>
    </row>
    <row r="460" spans="25:44" x14ac:dyDescent="0.2">
      <c r="Y460" s="30"/>
      <c r="Z460" s="30"/>
      <c r="AA460" s="29"/>
      <c r="AB460" s="30"/>
      <c r="AC460" s="29"/>
      <c r="AD460" s="29"/>
      <c r="AE460" s="29"/>
      <c r="AF460" s="29"/>
      <c r="AG460" s="29"/>
      <c r="AH460" s="30"/>
      <c r="AI460" s="30"/>
      <c r="AJ460" s="30"/>
      <c r="AK460" s="30"/>
      <c r="AL460" s="30"/>
      <c r="AM460" s="30"/>
      <c r="AN460" s="30"/>
      <c r="AO460" s="30"/>
      <c r="AP460" s="45"/>
      <c r="AQ460" s="30"/>
      <c r="AR460" s="46"/>
    </row>
    <row r="461" spans="25:44" x14ac:dyDescent="0.2">
      <c r="Y461" s="30"/>
      <c r="Z461" s="30"/>
      <c r="AA461" s="29"/>
      <c r="AB461" s="30"/>
      <c r="AC461" s="29"/>
      <c r="AD461" s="29"/>
      <c r="AE461" s="29"/>
      <c r="AF461" s="29"/>
      <c r="AG461" s="29"/>
      <c r="AH461" s="30"/>
      <c r="AI461" s="30"/>
      <c r="AJ461" s="30"/>
      <c r="AK461" s="30"/>
      <c r="AL461" s="30"/>
      <c r="AM461" s="30"/>
      <c r="AN461" s="30"/>
      <c r="AO461" s="30"/>
      <c r="AP461" s="45"/>
      <c r="AQ461" s="30"/>
      <c r="AR461" s="46"/>
    </row>
    <row r="462" spans="25:44" x14ac:dyDescent="0.2">
      <c r="Y462" s="30"/>
      <c r="Z462" s="30"/>
      <c r="AA462" s="29"/>
      <c r="AB462" s="30"/>
      <c r="AC462" s="29"/>
      <c r="AD462" s="29"/>
      <c r="AE462" s="29"/>
      <c r="AF462" s="29"/>
      <c r="AG462" s="29"/>
      <c r="AH462" s="30"/>
      <c r="AI462" s="30"/>
      <c r="AJ462" s="30"/>
      <c r="AK462" s="30"/>
      <c r="AL462" s="30"/>
      <c r="AM462" s="30"/>
      <c r="AN462" s="30"/>
      <c r="AO462" s="30"/>
      <c r="AP462" s="45"/>
      <c r="AQ462" s="30"/>
      <c r="AR462" s="46"/>
    </row>
    <row r="463" spans="25:44" x14ac:dyDescent="0.2">
      <c r="Y463" s="30"/>
      <c r="Z463" s="30"/>
      <c r="AA463" s="29"/>
      <c r="AB463" s="30"/>
      <c r="AC463" s="29"/>
      <c r="AD463" s="29"/>
      <c r="AE463" s="29"/>
      <c r="AF463" s="29"/>
      <c r="AG463" s="29"/>
      <c r="AH463" s="30"/>
      <c r="AI463" s="30"/>
      <c r="AJ463" s="30"/>
      <c r="AK463" s="30"/>
      <c r="AL463" s="30"/>
      <c r="AM463" s="30"/>
      <c r="AN463" s="30"/>
      <c r="AO463" s="30"/>
      <c r="AP463" s="45"/>
      <c r="AQ463" s="30"/>
      <c r="AR463" s="46"/>
    </row>
    <row r="464" spans="25:44" x14ac:dyDescent="0.2">
      <c r="Y464" s="30"/>
      <c r="Z464" s="30"/>
      <c r="AA464" s="29"/>
      <c r="AB464" s="30"/>
      <c r="AC464" s="29"/>
      <c r="AD464" s="29"/>
      <c r="AE464" s="29"/>
      <c r="AF464" s="29"/>
      <c r="AG464" s="29"/>
      <c r="AH464" s="30"/>
      <c r="AI464" s="30"/>
      <c r="AJ464" s="30"/>
      <c r="AK464" s="30"/>
      <c r="AL464" s="30"/>
      <c r="AM464" s="30"/>
      <c r="AN464" s="30"/>
      <c r="AO464" s="30"/>
      <c r="AP464" s="45"/>
      <c r="AQ464" s="30"/>
      <c r="AR464" s="46"/>
    </row>
    <row r="465" spans="25:44" x14ac:dyDescent="0.2">
      <c r="Y465" s="30"/>
      <c r="Z465" s="30"/>
      <c r="AA465" s="29"/>
      <c r="AB465" s="30"/>
      <c r="AC465" s="29"/>
      <c r="AD465" s="29"/>
      <c r="AE465" s="29"/>
      <c r="AF465" s="29"/>
      <c r="AG465" s="29"/>
      <c r="AH465" s="30"/>
      <c r="AI465" s="30"/>
      <c r="AJ465" s="30"/>
      <c r="AK465" s="30"/>
      <c r="AL465" s="30"/>
      <c r="AM465" s="30"/>
      <c r="AN465" s="30"/>
      <c r="AO465" s="30"/>
      <c r="AP465" s="45"/>
      <c r="AQ465" s="30"/>
      <c r="AR465" s="46"/>
    </row>
    <row r="466" spans="25:44" x14ac:dyDescent="0.2">
      <c r="Y466" s="30"/>
      <c r="Z466" s="30"/>
      <c r="AA466" s="29"/>
      <c r="AB466" s="30"/>
      <c r="AC466" s="29"/>
      <c r="AD466" s="29"/>
      <c r="AE466" s="29"/>
      <c r="AF466" s="29"/>
      <c r="AG466" s="29"/>
      <c r="AH466" s="30"/>
      <c r="AI466" s="30"/>
      <c r="AJ466" s="30"/>
      <c r="AK466" s="30"/>
      <c r="AL466" s="30"/>
      <c r="AM466" s="30"/>
      <c r="AN466" s="30"/>
      <c r="AO466" s="30"/>
      <c r="AP466" s="45"/>
      <c r="AQ466" s="30"/>
      <c r="AR466" s="46"/>
    </row>
    <row r="467" spans="25:44" x14ac:dyDescent="0.2">
      <c r="Y467" s="30"/>
      <c r="Z467" s="30"/>
      <c r="AA467" s="29"/>
      <c r="AB467" s="30"/>
      <c r="AC467" s="29"/>
      <c r="AD467" s="29"/>
      <c r="AE467" s="29"/>
      <c r="AF467" s="29"/>
      <c r="AG467" s="29"/>
      <c r="AH467" s="30"/>
      <c r="AI467" s="30"/>
      <c r="AJ467" s="30"/>
      <c r="AK467" s="30"/>
      <c r="AL467" s="30"/>
      <c r="AM467" s="30"/>
      <c r="AN467" s="30"/>
      <c r="AO467" s="30"/>
      <c r="AP467" s="45"/>
      <c r="AQ467" s="30"/>
      <c r="AR467" s="46"/>
    </row>
    <row r="468" spans="25:44" x14ac:dyDescent="0.2">
      <c r="Y468" s="30"/>
      <c r="Z468" s="30"/>
      <c r="AA468" s="29"/>
      <c r="AB468" s="30"/>
      <c r="AC468" s="29"/>
      <c r="AD468" s="29"/>
      <c r="AE468" s="29"/>
      <c r="AF468" s="29"/>
      <c r="AG468" s="29"/>
      <c r="AH468" s="30"/>
      <c r="AI468" s="30"/>
      <c r="AJ468" s="30"/>
      <c r="AK468" s="30"/>
      <c r="AL468" s="30"/>
      <c r="AM468" s="30"/>
      <c r="AN468" s="30"/>
      <c r="AO468" s="30"/>
      <c r="AP468" s="45"/>
      <c r="AQ468" s="30"/>
      <c r="AR468" s="46"/>
    </row>
    <row r="469" spans="25:44" x14ac:dyDescent="0.2">
      <c r="Y469" s="30"/>
      <c r="Z469" s="30"/>
      <c r="AA469" s="29"/>
      <c r="AB469" s="30"/>
      <c r="AC469" s="29"/>
      <c r="AD469" s="29"/>
      <c r="AE469" s="29"/>
      <c r="AF469" s="29"/>
      <c r="AG469" s="29"/>
      <c r="AH469" s="30"/>
      <c r="AI469" s="30"/>
      <c r="AJ469" s="30"/>
      <c r="AK469" s="30"/>
      <c r="AL469" s="30"/>
      <c r="AM469" s="30"/>
      <c r="AN469" s="30"/>
      <c r="AO469" s="30"/>
      <c r="AP469" s="45"/>
      <c r="AQ469" s="30"/>
      <c r="AR469" s="46"/>
    </row>
    <row r="470" spans="25:44" x14ac:dyDescent="0.2">
      <c r="Y470" s="30"/>
      <c r="Z470" s="30"/>
      <c r="AA470" s="29"/>
      <c r="AB470" s="30"/>
      <c r="AC470" s="29"/>
      <c r="AD470" s="29"/>
      <c r="AE470" s="29"/>
      <c r="AF470" s="29"/>
      <c r="AG470" s="29"/>
      <c r="AH470" s="30"/>
      <c r="AI470" s="30"/>
      <c r="AJ470" s="30"/>
      <c r="AK470" s="30"/>
      <c r="AL470" s="30"/>
      <c r="AM470" s="30"/>
      <c r="AN470" s="30"/>
      <c r="AO470" s="30"/>
      <c r="AP470" s="45"/>
      <c r="AQ470" s="30"/>
      <c r="AR470" s="46"/>
    </row>
    <row r="471" spans="25:44" x14ac:dyDescent="0.2">
      <c r="Y471" s="30"/>
      <c r="Z471" s="30"/>
      <c r="AA471" s="29"/>
      <c r="AB471" s="30"/>
      <c r="AC471" s="29"/>
      <c r="AD471" s="29"/>
      <c r="AE471" s="29"/>
      <c r="AF471" s="29"/>
      <c r="AG471" s="29"/>
      <c r="AH471" s="30"/>
      <c r="AI471" s="30"/>
      <c r="AJ471" s="30"/>
      <c r="AK471" s="30"/>
      <c r="AL471" s="30"/>
      <c r="AM471" s="30"/>
      <c r="AN471" s="30"/>
      <c r="AO471" s="30"/>
      <c r="AP471" s="45"/>
      <c r="AQ471" s="30"/>
      <c r="AR471" s="46"/>
    </row>
    <row r="472" spans="25:44" x14ac:dyDescent="0.2">
      <c r="Y472" s="30"/>
      <c r="Z472" s="30"/>
      <c r="AA472" s="29"/>
      <c r="AB472" s="30"/>
      <c r="AC472" s="29"/>
      <c r="AD472" s="29"/>
      <c r="AE472" s="29"/>
      <c r="AF472" s="29"/>
      <c r="AG472" s="29"/>
      <c r="AH472" s="30"/>
      <c r="AI472" s="30"/>
      <c r="AJ472" s="30"/>
      <c r="AK472" s="30"/>
      <c r="AL472" s="30"/>
      <c r="AM472" s="30"/>
      <c r="AN472" s="30"/>
      <c r="AO472" s="30"/>
      <c r="AP472" s="45"/>
      <c r="AQ472" s="30"/>
      <c r="AR472" s="46"/>
    </row>
    <row r="473" spans="25:44" x14ac:dyDescent="0.2">
      <c r="Y473" s="30"/>
      <c r="Z473" s="30"/>
      <c r="AA473" s="29"/>
      <c r="AB473" s="30"/>
      <c r="AC473" s="29"/>
      <c r="AD473" s="29"/>
      <c r="AE473" s="29"/>
      <c r="AF473" s="29"/>
      <c r="AG473" s="29"/>
      <c r="AH473" s="30"/>
      <c r="AI473" s="30"/>
      <c r="AJ473" s="30"/>
      <c r="AK473" s="30"/>
      <c r="AL473" s="30"/>
      <c r="AM473" s="30"/>
      <c r="AN473" s="30"/>
      <c r="AO473" s="30"/>
      <c r="AP473" s="45"/>
      <c r="AQ473" s="30"/>
      <c r="AR473" s="46"/>
    </row>
    <row r="474" spans="25:44" x14ac:dyDescent="0.2">
      <c r="Y474" s="30"/>
      <c r="Z474" s="30"/>
      <c r="AA474" s="29"/>
      <c r="AB474" s="30"/>
      <c r="AC474" s="29"/>
      <c r="AD474" s="29"/>
      <c r="AE474" s="29"/>
      <c r="AF474" s="29"/>
      <c r="AG474" s="29"/>
      <c r="AH474" s="30"/>
      <c r="AI474" s="30"/>
      <c r="AJ474" s="30"/>
      <c r="AK474" s="30"/>
      <c r="AL474" s="30"/>
      <c r="AM474" s="30"/>
      <c r="AN474" s="30"/>
      <c r="AO474" s="30"/>
      <c r="AP474" s="45"/>
      <c r="AQ474" s="30"/>
      <c r="AR474" s="46"/>
    </row>
    <row r="475" spans="25:44" x14ac:dyDescent="0.2">
      <c r="Y475" s="30"/>
      <c r="Z475" s="30"/>
      <c r="AA475" s="29"/>
      <c r="AB475" s="30"/>
      <c r="AC475" s="29"/>
      <c r="AD475" s="29"/>
      <c r="AE475" s="29"/>
      <c r="AF475" s="29"/>
      <c r="AG475" s="29"/>
      <c r="AH475" s="30"/>
      <c r="AI475" s="30"/>
      <c r="AJ475" s="30"/>
      <c r="AK475" s="30"/>
      <c r="AL475" s="30"/>
      <c r="AM475" s="30"/>
      <c r="AN475" s="30"/>
      <c r="AO475" s="30"/>
      <c r="AP475" s="45"/>
      <c r="AQ475" s="30"/>
      <c r="AR475" s="46"/>
    </row>
    <row r="476" spans="25:44" x14ac:dyDescent="0.2">
      <c r="Y476" s="30"/>
      <c r="Z476" s="30"/>
      <c r="AA476" s="29"/>
      <c r="AB476" s="30"/>
      <c r="AC476" s="29"/>
      <c r="AD476" s="29"/>
      <c r="AE476" s="29"/>
      <c r="AF476" s="29"/>
      <c r="AG476" s="29"/>
      <c r="AH476" s="30"/>
      <c r="AI476" s="30"/>
      <c r="AJ476" s="30"/>
      <c r="AK476" s="30"/>
      <c r="AL476" s="30"/>
      <c r="AM476" s="30"/>
      <c r="AN476" s="30"/>
      <c r="AO476" s="30"/>
      <c r="AP476" s="45"/>
      <c r="AQ476" s="30"/>
      <c r="AR476" s="46"/>
    </row>
    <row r="477" spans="25:44" x14ac:dyDescent="0.2">
      <c r="Y477" s="30"/>
      <c r="Z477" s="30"/>
      <c r="AA477" s="29"/>
      <c r="AB477" s="30"/>
      <c r="AC477" s="29"/>
      <c r="AD477" s="29"/>
      <c r="AE477" s="29"/>
      <c r="AF477" s="29"/>
      <c r="AG477" s="29"/>
      <c r="AH477" s="30"/>
      <c r="AI477" s="30"/>
      <c r="AJ477" s="30"/>
      <c r="AK477" s="30"/>
      <c r="AL477" s="30"/>
      <c r="AM477" s="30"/>
      <c r="AN477" s="30"/>
      <c r="AO477" s="30"/>
      <c r="AP477" s="45"/>
      <c r="AQ477" s="30"/>
      <c r="AR477" s="46"/>
    </row>
    <row r="478" spans="25:44" x14ac:dyDescent="0.2">
      <c r="Y478" s="30"/>
      <c r="Z478" s="30"/>
      <c r="AA478" s="29"/>
      <c r="AB478" s="30"/>
      <c r="AC478" s="29"/>
      <c r="AD478" s="29"/>
      <c r="AE478" s="29"/>
      <c r="AF478" s="29"/>
      <c r="AG478" s="29"/>
      <c r="AH478" s="30"/>
      <c r="AI478" s="30"/>
      <c r="AJ478" s="30"/>
      <c r="AK478" s="30"/>
      <c r="AL478" s="30"/>
      <c r="AM478" s="30"/>
      <c r="AN478" s="30"/>
      <c r="AO478" s="30"/>
      <c r="AP478" s="45"/>
      <c r="AQ478" s="30"/>
      <c r="AR478" s="46"/>
    </row>
    <row r="479" spans="25:44" x14ac:dyDescent="0.2">
      <c r="Y479" s="30"/>
      <c r="Z479" s="30"/>
      <c r="AA479" s="29"/>
      <c r="AB479" s="30"/>
      <c r="AC479" s="29"/>
      <c r="AD479" s="29"/>
      <c r="AE479" s="29"/>
      <c r="AF479" s="29"/>
      <c r="AG479" s="29"/>
      <c r="AH479" s="30"/>
      <c r="AI479" s="30"/>
      <c r="AJ479" s="30"/>
      <c r="AK479" s="30"/>
      <c r="AL479" s="30"/>
      <c r="AM479" s="30"/>
      <c r="AN479" s="30"/>
      <c r="AO479" s="30"/>
      <c r="AP479" s="45"/>
      <c r="AQ479" s="30"/>
      <c r="AR479" s="46"/>
    </row>
    <row r="480" spans="25:44" x14ac:dyDescent="0.2">
      <c r="Y480" s="30"/>
      <c r="Z480" s="30"/>
      <c r="AA480" s="29"/>
      <c r="AB480" s="30"/>
      <c r="AC480" s="29"/>
      <c r="AD480" s="29"/>
      <c r="AE480" s="29"/>
      <c r="AF480" s="29"/>
      <c r="AG480" s="29"/>
      <c r="AH480" s="30"/>
      <c r="AI480" s="30"/>
      <c r="AJ480" s="30"/>
      <c r="AK480" s="30"/>
      <c r="AL480" s="30"/>
      <c r="AM480" s="30"/>
      <c r="AN480" s="30"/>
      <c r="AO480" s="30"/>
      <c r="AP480" s="45"/>
      <c r="AQ480" s="30"/>
      <c r="AR480" s="46"/>
    </row>
    <row r="481" spans="25:44" x14ac:dyDescent="0.2">
      <c r="Y481" s="30"/>
      <c r="Z481" s="30"/>
      <c r="AA481" s="29"/>
      <c r="AB481" s="30"/>
      <c r="AC481" s="29"/>
      <c r="AD481" s="29"/>
      <c r="AE481" s="29"/>
      <c r="AF481" s="29"/>
      <c r="AG481" s="29"/>
      <c r="AH481" s="30"/>
      <c r="AI481" s="30"/>
      <c r="AJ481" s="30"/>
      <c r="AK481" s="30"/>
      <c r="AL481" s="30"/>
      <c r="AM481" s="30"/>
      <c r="AN481" s="30"/>
      <c r="AO481" s="30"/>
      <c r="AP481" s="45"/>
      <c r="AQ481" s="30"/>
      <c r="AR481" s="46"/>
    </row>
    <row r="482" spans="25:44" x14ac:dyDescent="0.2">
      <c r="Y482" s="30"/>
      <c r="Z482" s="30"/>
      <c r="AA482" s="29"/>
      <c r="AB482" s="30"/>
      <c r="AC482" s="29"/>
      <c r="AD482" s="29"/>
      <c r="AE482" s="29"/>
      <c r="AF482" s="29"/>
      <c r="AG482" s="29"/>
      <c r="AH482" s="30"/>
      <c r="AI482" s="30"/>
      <c r="AJ482" s="30"/>
      <c r="AK482" s="30"/>
      <c r="AL482" s="30"/>
      <c r="AM482" s="30"/>
      <c r="AN482" s="30"/>
      <c r="AO482" s="30"/>
      <c r="AP482" s="45"/>
      <c r="AQ482" s="30"/>
      <c r="AR482" s="46"/>
    </row>
    <row r="483" spans="25:44" x14ac:dyDescent="0.2">
      <c r="Y483" s="30"/>
      <c r="Z483" s="30"/>
      <c r="AA483" s="29"/>
      <c r="AB483" s="30"/>
      <c r="AC483" s="29"/>
      <c r="AD483" s="29"/>
      <c r="AE483" s="29"/>
      <c r="AF483" s="29"/>
      <c r="AG483" s="29"/>
      <c r="AH483" s="30"/>
      <c r="AI483" s="30"/>
      <c r="AJ483" s="30"/>
      <c r="AK483" s="30"/>
      <c r="AL483" s="30"/>
      <c r="AM483" s="30"/>
      <c r="AN483" s="30"/>
      <c r="AO483" s="30"/>
      <c r="AP483" s="45"/>
      <c r="AQ483" s="30"/>
      <c r="AR483" s="46"/>
    </row>
    <row r="484" spans="25:44" x14ac:dyDescent="0.2">
      <c r="Y484" s="30"/>
      <c r="Z484" s="30"/>
      <c r="AA484" s="29"/>
      <c r="AB484" s="30"/>
      <c r="AC484" s="29"/>
      <c r="AD484" s="29"/>
      <c r="AE484" s="29"/>
      <c r="AF484" s="29"/>
      <c r="AG484" s="29"/>
      <c r="AH484" s="30"/>
      <c r="AI484" s="30"/>
      <c r="AJ484" s="30"/>
      <c r="AK484" s="30"/>
      <c r="AL484" s="30"/>
      <c r="AM484" s="30"/>
      <c r="AN484" s="30"/>
      <c r="AO484" s="30"/>
      <c r="AP484" s="45"/>
      <c r="AQ484" s="30"/>
      <c r="AR484" s="46"/>
    </row>
    <row r="485" spans="25:44" x14ac:dyDescent="0.2">
      <c r="Y485" s="30"/>
      <c r="Z485" s="30"/>
      <c r="AA485" s="29"/>
      <c r="AB485" s="30"/>
      <c r="AC485" s="29"/>
      <c r="AD485" s="29"/>
      <c r="AE485" s="29"/>
      <c r="AF485" s="29"/>
      <c r="AG485" s="29"/>
      <c r="AH485" s="30"/>
      <c r="AI485" s="30"/>
      <c r="AJ485" s="30"/>
      <c r="AK485" s="30"/>
      <c r="AL485" s="30"/>
      <c r="AM485" s="30"/>
      <c r="AN485" s="30"/>
      <c r="AO485" s="30"/>
      <c r="AP485" s="45"/>
      <c r="AQ485" s="30"/>
      <c r="AR485" s="46"/>
    </row>
    <row r="486" spans="25:44" x14ac:dyDescent="0.2">
      <c r="Y486" s="30"/>
      <c r="Z486" s="30"/>
      <c r="AA486" s="29"/>
      <c r="AB486" s="30"/>
      <c r="AC486" s="29"/>
      <c r="AD486" s="29"/>
      <c r="AE486" s="29"/>
      <c r="AF486" s="29"/>
      <c r="AG486" s="29"/>
      <c r="AH486" s="30"/>
      <c r="AI486" s="30"/>
      <c r="AJ486" s="30"/>
      <c r="AK486" s="30"/>
      <c r="AL486" s="30"/>
      <c r="AM486" s="30"/>
      <c r="AN486" s="30"/>
      <c r="AO486" s="30"/>
      <c r="AP486" s="45"/>
      <c r="AQ486" s="30"/>
      <c r="AR486" s="46"/>
    </row>
    <row r="487" spans="25:44" x14ac:dyDescent="0.2">
      <c r="Y487" s="30"/>
      <c r="Z487" s="30"/>
      <c r="AA487" s="29"/>
      <c r="AB487" s="30"/>
      <c r="AC487" s="29"/>
      <c r="AD487" s="29"/>
      <c r="AE487" s="29"/>
      <c r="AF487" s="29"/>
      <c r="AG487" s="29"/>
      <c r="AH487" s="30"/>
      <c r="AI487" s="30"/>
      <c r="AJ487" s="30"/>
      <c r="AK487" s="30"/>
      <c r="AL487" s="30"/>
      <c r="AM487" s="30"/>
      <c r="AN487" s="30"/>
      <c r="AO487" s="30"/>
      <c r="AP487" s="45"/>
      <c r="AQ487" s="30"/>
      <c r="AR487" s="46"/>
    </row>
    <row r="488" spans="25:44" x14ac:dyDescent="0.2">
      <c r="Y488" s="30"/>
      <c r="Z488" s="30"/>
      <c r="AA488" s="29"/>
      <c r="AB488" s="30"/>
      <c r="AC488" s="29"/>
      <c r="AD488" s="29"/>
      <c r="AE488" s="29"/>
      <c r="AF488" s="29"/>
      <c r="AG488" s="29"/>
      <c r="AH488" s="30"/>
      <c r="AI488" s="30"/>
      <c r="AJ488" s="30"/>
      <c r="AK488" s="30"/>
      <c r="AL488" s="30"/>
      <c r="AM488" s="30"/>
      <c r="AN488" s="30"/>
      <c r="AO488" s="30"/>
      <c r="AP488" s="45"/>
      <c r="AQ488" s="30"/>
      <c r="AR488" s="46"/>
    </row>
    <row r="489" spans="25:44" x14ac:dyDescent="0.2">
      <c r="Y489" s="30"/>
      <c r="Z489" s="30"/>
      <c r="AA489" s="29"/>
      <c r="AB489" s="30"/>
      <c r="AC489" s="29"/>
      <c r="AD489" s="29"/>
      <c r="AE489" s="29"/>
      <c r="AF489" s="29"/>
      <c r="AG489" s="29"/>
      <c r="AH489" s="30"/>
      <c r="AI489" s="30"/>
      <c r="AJ489" s="30"/>
      <c r="AK489" s="30"/>
      <c r="AL489" s="30"/>
      <c r="AM489" s="30"/>
      <c r="AN489" s="30"/>
      <c r="AO489" s="30"/>
      <c r="AP489" s="45"/>
      <c r="AQ489" s="30"/>
      <c r="AR489" s="46"/>
    </row>
    <row r="490" spans="25:44" x14ac:dyDescent="0.2">
      <c r="Y490" s="30"/>
      <c r="Z490" s="30"/>
      <c r="AA490" s="29"/>
      <c r="AB490" s="30"/>
      <c r="AC490" s="29"/>
      <c r="AD490" s="29"/>
      <c r="AE490" s="29"/>
      <c r="AF490" s="29"/>
      <c r="AG490" s="29"/>
      <c r="AH490" s="30"/>
      <c r="AI490" s="30"/>
      <c r="AJ490" s="30"/>
      <c r="AK490" s="30"/>
      <c r="AL490" s="30"/>
      <c r="AM490" s="30"/>
      <c r="AN490" s="30"/>
      <c r="AO490" s="30"/>
      <c r="AP490" s="45"/>
      <c r="AQ490" s="30"/>
      <c r="AR490" s="46"/>
    </row>
    <row r="491" spans="25:44" x14ac:dyDescent="0.2">
      <c r="Y491" s="30"/>
      <c r="Z491" s="30"/>
      <c r="AA491" s="29"/>
      <c r="AB491" s="30"/>
      <c r="AC491" s="29"/>
      <c r="AD491" s="29"/>
      <c r="AE491" s="29"/>
      <c r="AF491" s="29"/>
      <c r="AG491" s="29"/>
      <c r="AH491" s="30"/>
      <c r="AI491" s="30"/>
      <c r="AJ491" s="30"/>
      <c r="AK491" s="30"/>
      <c r="AL491" s="30"/>
      <c r="AM491" s="30"/>
      <c r="AN491" s="30"/>
      <c r="AO491" s="30"/>
      <c r="AP491" s="45"/>
      <c r="AQ491" s="30"/>
      <c r="AR491" s="46"/>
    </row>
    <row r="492" spans="25:44" x14ac:dyDescent="0.2">
      <c r="Y492" s="30"/>
      <c r="Z492" s="30"/>
      <c r="AA492" s="29"/>
      <c r="AB492" s="30"/>
      <c r="AC492" s="29"/>
      <c r="AD492" s="29"/>
      <c r="AE492" s="29"/>
      <c r="AF492" s="29"/>
      <c r="AG492" s="29"/>
      <c r="AH492" s="30"/>
      <c r="AI492" s="30"/>
      <c r="AJ492" s="30"/>
      <c r="AK492" s="30"/>
      <c r="AL492" s="30"/>
      <c r="AM492" s="30"/>
      <c r="AN492" s="30"/>
      <c r="AO492" s="30"/>
      <c r="AP492" s="45"/>
      <c r="AQ492" s="30"/>
      <c r="AR492" s="46"/>
    </row>
    <row r="493" spans="25:44" x14ac:dyDescent="0.2">
      <c r="Y493" s="30"/>
      <c r="Z493" s="30"/>
      <c r="AA493" s="29"/>
      <c r="AB493" s="30"/>
      <c r="AC493" s="29"/>
      <c r="AD493" s="29"/>
      <c r="AE493" s="29"/>
      <c r="AF493" s="29"/>
      <c r="AG493" s="29"/>
      <c r="AH493" s="30"/>
      <c r="AI493" s="30"/>
      <c r="AJ493" s="30"/>
      <c r="AK493" s="30"/>
      <c r="AL493" s="30"/>
      <c r="AM493" s="30"/>
      <c r="AN493" s="30"/>
      <c r="AO493" s="30"/>
      <c r="AP493" s="45"/>
      <c r="AQ493" s="30"/>
      <c r="AR493" s="46"/>
    </row>
    <row r="494" spans="25:44" x14ac:dyDescent="0.2">
      <c r="Y494" s="30"/>
      <c r="Z494" s="30"/>
      <c r="AA494" s="29"/>
      <c r="AB494" s="30"/>
      <c r="AC494" s="29"/>
      <c r="AD494" s="29"/>
      <c r="AE494" s="29"/>
      <c r="AF494" s="29"/>
      <c r="AG494" s="29"/>
      <c r="AH494" s="30"/>
      <c r="AI494" s="30"/>
      <c r="AJ494" s="30"/>
      <c r="AK494" s="30"/>
      <c r="AL494" s="30"/>
      <c r="AM494" s="30"/>
      <c r="AN494" s="30"/>
      <c r="AO494" s="30"/>
      <c r="AP494" s="45"/>
      <c r="AQ494" s="30"/>
      <c r="AR494" s="46"/>
    </row>
    <row r="495" spans="25:44" x14ac:dyDescent="0.2">
      <c r="Y495" s="30"/>
      <c r="Z495" s="30"/>
      <c r="AA495" s="29"/>
      <c r="AB495" s="30"/>
      <c r="AC495" s="29"/>
      <c r="AD495" s="29"/>
      <c r="AE495" s="29"/>
      <c r="AF495" s="29"/>
      <c r="AG495" s="29"/>
      <c r="AH495" s="30"/>
      <c r="AI495" s="30"/>
      <c r="AJ495" s="30"/>
      <c r="AK495" s="30"/>
      <c r="AL495" s="30"/>
      <c r="AM495" s="30"/>
      <c r="AN495" s="30"/>
      <c r="AO495" s="30"/>
      <c r="AP495" s="45"/>
      <c r="AQ495" s="30"/>
      <c r="AR495" s="46"/>
    </row>
    <row r="496" spans="25:44" x14ac:dyDescent="0.2">
      <c r="Y496" s="30"/>
      <c r="Z496" s="30"/>
      <c r="AA496" s="29"/>
      <c r="AB496" s="30"/>
      <c r="AC496" s="29"/>
      <c r="AD496" s="29"/>
      <c r="AE496" s="29"/>
      <c r="AF496" s="29"/>
      <c r="AG496" s="29"/>
      <c r="AH496" s="30"/>
      <c r="AI496" s="30"/>
      <c r="AJ496" s="30"/>
      <c r="AK496" s="30"/>
      <c r="AL496" s="30"/>
      <c r="AM496" s="30"/>
      <c r="AN496" s="30"/>
      <c r="AO496" s="30"/>
      <c r="AP496" s="45"/>
      <c r="AQ496" s="30"/>
      <c r="AR496" s="46"/>
    </row>
    <row r="497" spans="25:44" x14ac:dyDescent="0.2">
      <c r="Y497" s="30"/>
      <c r="Z497" s="30"/>
      <c r="AA497" s="29"/>
      <c r="AB497" s="30"/>
      <c r="AC497" s="29"/>
      <c r="AD497" s="29"/>
      <c r="AE497" s="29"/>
      <c r="AF497" s="29"/>
      <c r="AG497" s="29"/>
      <c r="AH497" s="30"/>
      <c r="AI497" s="30"/>
      <c r="AJ497" s="30"/>
      <c r="AK497" s="30"/>
      <c r="AL497" s="30"/>
      <c r="AM497" s="30"/>
      <c r="AN497" s="30"/>
      <c r="AO497" s="30"/>
      <c r="AP497" s="45"/>
      <c r="AQ497" s="30"/>
      <c r="AR497" s="46"/>
    </row>
    <row r="498" spans="25:44" x14ac:dyDescent="0.2">
      <c r="Y498" s="30"/>
      <c r="Z498" s="30"/>
      <c r="AA498" s="29"/>
      <c r="AB498" s="30"/>
      <c r="AC498" s="29"/>
      <c r="AD498" s="29"/>
      <c r="AE498" s="29"/>
      <c r="AF498" s="29"/>
      <c r="AG498" s="29"/>
      <c r="AH498" s="30"/>
      <c r="AI498" s="30"/>
      <c r="AJ498" s="30"/>
      <c r="AK498" s="30"/>
      <c r="AL498" s="30"/>
      <c r="AM498" s="30"/>
      <c r="AN498" s="30"/>
      <c r="AO498" s="30"/>
      <c r="AP498" s="45"/>
      <c r="AQ498" s="30"/>
      <c r="AR498" s="46"/>
    </row>
    <row r="499" spans="25:44" x14ac:dyDescent="0.2">
      <c r="Y499" s="30"/>
      <c r="Z499" s="30"/>
      <c r="AA499" s="29"/>
      <c r="AB499" s="30"/>
      <c r="AC499" s="29"/>
      <c r="AD499" s="29"/>
      <c r="AE499" s="29"/>
      <c r="AF499" s="29"/>
      <c r="AG499" s="29"/>
      <c r="AH499" s="30"/>
      <c r="AI499" s="30"/>
      <c r="AJ499" s="30"/>
      <c r="AK499" s="30"/>
      <c r="AL499" s="30"/>
      <c r="AM499" s="30"/>
      <c r="AN499" s="30"/>
      <c r="AO499" s="30"/>
      <c r="AP499" s="45"/>
      <c r="AQ499" s="30"/>
      <c r="AR499" s="46"/>
    </row>
    <row r="500" spans="25:44" x14ac:dyDescent="0.2">
      <c r="Y500" s="30"/>
      <c r="Z500" s="30"/>
      <c r="AA500" s="29"/>
      <c r="AB500" s="30"/>
      <c r="AC500" s="29"/>
      <c r="AD500" s="29"/>
      <c r="AE500" s="29"/>
      <c r="AF500" s="29"/>
      <c r="AG500" s="29"/>
      <c r="AH500" s="30"/>
      <c r="AI500" s="30"/>
      <c r="AJ500" s="30"/>
      <c r="AK500" s="30"/>
      <c r="AL500" s="30"/>
      <c r="AM500" s="30"/>
      <c r="AN500" s="30"/>
      <c r="AO500" s="30"/>
      <c r="AP500" s="45"/>
      <c r="AQ500" s="30"/>
      <c r="AR500" s="46"/>
    </row>
    <row r="501" spans="25:44" x14ac:dyDescent="0.2">
      <c r="Y501" s="30"/>
      <c r="Z501" s="30"/>
      <c r="AA501" s="29"/>
      <c r="AB501" s="30"/>
      <c r="AC501" s="29"/>
      <c r="AD501" s="29"/>
      <c r="AE501" s="29"/>
      <c r="AF501" s="29"/>
      <c r="AG501" s="29"/>
      <c r="AH501" s="30"/>
      <c r="AI501" s="30"/>
      <c r="AJ501" s="30"/>
      <c r="AK501" s="30"/>
      <c r="AL501" s="30"/>
      <c r="AM501" s="30"/>
      <c r="AN501" s="30"/>
      <c r="AO501" s="30"/>
      <c r="AP501" s="45"/>
      <c r="AQ501" s="30"/>
      <c r="AR501" s="46"/>
    </row>
    <row r="502" spans="25:44" x14ac:dyDescent="0.2">
      <c r="Y502" s="30"/>
      <c r="Z502" s="30"/>
      <c r="AA502" s="29"/>
      <c r="AB502" s="30"/>
      <c r="AC502" s="29"/>
      <c r="AD502" s="29"/>
      <c r="AE502" s="29"/>
      <c r="AF502" s="29"/>
      <c r="AG502" s="29"/>
      <c r="AH502" s="30"/>
      <c r="AI502" s="30"/>
      <c r="AJ502" s="30"/>
      <c r="AK502" s="30"/>
      <c r="AL502" s="30"/>
      <c r="AM502" s="30"/>
      <c r="AN502" s="30"/>
      <c r="AO502" s="30"/>
      <c r="AP502" s="45"/>
      <c r="AQ502" s="30"/>
      <c r="AR502" s="46"/>
    </row>
    <row r="503" spans="25:44" x14ac:dyDescent="0.2">
      <c r="Y503" s="30"/>
      <c r="Z503" s="30"/>
      <c r="AA503" s="29"/>
      <c r="AB503" s="30"/>
      <c r="AC503" s="29"/>
      <c r="AD503" s="29"/>
      <c r="AE503" s="29"/>
      <c r="AF503" s="29"/>
      <c r="AG503" s="29"/>
      <c r="AH503" s="30"/>
      <c r="AI503" s="30"/>
      <c r="AJ503" s="30"/>
      <c r="AK503" s="30"/>
      <c r="AL503" s="30"/>
      <c r="AM503" s="30"/>
      <c r="AN503" s="30"/>
      <c r="AO503" s="30"/>
      <c r="AP503" s="45"/>
      <c r="AQ503" s="30"/>
      <c r="AR503" s="46"/>
    </row>
    <row r="504" spans="25:44" x14ac:dyDescent="0.2">
      <c r="Y504" s="30"/>
      <c r="Z504" s="30"/>
      <c r="AA504" s="29"/>
      <c r="AB504" s="30"/>
      <c r="AC504" s="29"/>
      <c r="AD504" s="29"/>
      <c r="AE504" s="29"/>
      <c r="AF504" s="29"/>
      <c r="AG504" s="29"/>
      <c r="AH504" s="30"/>
      <c r="AI504" s="30"/>
      <c r="AJ504" s="30"/>
      <c r="AK504" s="30"/>
      <c r="AL504" s="30"/>
      <c r="AM504" s="30"/>
      <c r="AN504" s="30"/>
      <c r="AO504" s="30"/>
      <c r="AP504" s="45"/>
      <c r="AQ504" s="30"/>
      <c r="AR504" s="46"/>
    </row>
    <row r="505" spans="25:44" x14ac:dyDescent="0.2">
      <c r="Y505" s="30"/>
      <c r="Z505" s="30"/>
      <c r="AA505" s="29"/>
      <c r="AB505" s="30"/>
      <c r="AC505" s="29"/>
      <c r="AD505" s="29"/>
      <c r="AE505" s="29"/>
      <c r="AF505" s="29"/>
      <c r="AG505" s="29"/>
      <c r="AH505" s="30"/>
      <c r="AI505" s="30"/>
      <c r="AJ505" s="30"/>
      <c r="AK505" s="30"/>
      <c r="AL505" s="30"/>
      <c r="AM505" s="30"/>
      <c r="AN505" s="30"/>
      <c r="AO505" s="30"/>
      <c r="AP505" s="45"/>
      <c r="AQ505" s="30"/>
      <c r="AR505" s="46"/>
    </row>
    <row r="506" spans="25:44" x14ac:dyDescent="0.2">
      <c r="Y506" s="30"/>
      <c r="Z506" s="30"/>
      <c r="AA506" s="29"/>
      <c r="AB506" s="30"/>
      <c r="AC506" s="29"/>
      <c r="AD506" s="29"/>
      <c r="AE506" s="29"/>
      <c r="AF506" s="29"/>
      <c r="AG506" s="29"/>
      <c r="AH506" s="30"/>
      <c r="AI506" s="30"/>
      <c r="AJ506" s="30"/>
      <c r="AK506" s="30"/>
      <c r="AL506" s="30"/>
      <c r="AM506" s="30"/>
      <c r="AN506" s="30"/>
      <c r="AO506" s="30"/>
      <c r="AP506" s="45"/>
      <c r="AQ506" s="30"/>
      <c r="AR506" s="46"/>
    </row>
    <row r="507" spans="25:44" x14ac:dyDescent="0.2">
      <c r="Y507" s="30"/>
      <c r="Z507" s="30"/>
      <c r="AA507" s="29"/>
      <c r="AB507" s="30"/>
      <c r="AC507" s="29"/>
      <c r="AD507" s="29"/>
      <c r="AE507" s="29"/>
      <c r="AF507" s="29"/>
      <c r="AG507" s="29"/>
      <c r="AH507" s="30"/>
      <c r="AI507" s="30"/>
      <c r="AJ507" s="30"/>
      <c r="AK507" s="30"/>
      <c r="AL507" s="30"/>
      <c r="AM507" s="30"/>
      <c r="AN507" s="30"/>
      <c r="AO507" s="30"/>
      <c r="AP507" s="45"/>
      <c r="AQ507" s="30"/>
      <c r="AR507" s="46"/>
    </row>
    <row r="508" spans="25:44" x14ac:dyDescent="0.2">
      <c r="Y508" s="30"/>
      <c r="Z508" s="30"/>
      <c r="AA508" s="29"/>
      <c r="AB508" s="30"/>
      <c r="AC508" s="29"/>
      <c r="AD508" s="29"/>
      <c r="AE508" s="29"/>
      <c r="AF508" s="29"/>
      <c r="AG508" s="29"/>
      <c r="AH508" s="30"/>
      <c r="AI508" s="30"/>
      <c r="AJ508" s="30"/>
      <c r="AK508" s="30"/>
      <c r="AL508" s="30"/>
      <c r="AM508" s="30"/>
      <c r="AN508" s="30"/>
      <c r="AO508" s="30"/>
      <c r="AP508" s="45"/>
      <c r="AQ508" s="30"/>
      <c r="AR508" s="46"/>
    </row>
    <row r="509" spans="25:44" x14ac:dyDescent="0.2">
      <c r="Y509" s="30"/>
      <c r="Z509" s="30"/>
      <c r="AA509" s="29"/>
      <c r="AB509" s="30"/>
      <c r="AC509" s="29"/>
      <c r="AD509" s="29"/>
      <c r="AE509" s="29"/>
      <c r="AF509" s="29"/>
      <c r="AG509" s="29"/>
      <c r="AH509" s="30"/>
      <c r="AI509" s="30"/>
      <c r="AJ509" s="30"/>
      <c r="AK509" s="30"/>
      <c r="AL509" s="30"/>
      <c r="AM509" s="30"/>
      <c r="AN509" s="30"/>
      <c r="AO509" s="30"/>
      <c r="AP509" s="45"/>
      <c r="AQ509" s="30"/>
      <c r="AR509" s="46"/>
    </row>
    <row r="510" spans="25:44" x14ac:dyDescent="0.2">
      <c r="Y510" s="30"/>
      <c r="Z510" s="30"/>
      <c r="AA510" s="29"/>
      <c r="AB510" s="30"/>
      <c r="AC510" s="29"/>
      <c r="AD510" s="29"/>
      <c r="AE510" s="29"/>
      <c r="AF510" s="29"/>
      <c r="AG510" s="29"/>
      <c r="AH510" s="30"/>
      <c r="AI510" s="30"/>
      <c r="AJ510" s="30"/>
      <c r="AK510" s="30"/>
      <c r="AL510" s="30"/>
      <c r="AM510" s="30"/>
      <c r="AN510" s="30"/>
      <c r="AO510" s="30"/>
      <c r="AP510" s="45"/>
      <c r="AQ510" s="30"/>
      <c r="AR510" s="46"/>
    </row>
    <row r="511" spans="25:44" x14ac:dyDescent="0.2">
      <c r="Y511" s="30"/>
      <c r="Z511" s="30"/>
      <c r="AA511" s="29"/>
      <c r="AB511" s="30"/>
      <c r="AC511" s="29"/>
      <c r="AD511" s="29"/>
      <c r="AE511" s="29"/>
      <c r="AF511" s="29"/>
      <c r="AG511" s="29"/>
      <c r="AH511" s="30"/>
      <c r="AI511" s="30"/>
      <c r="AJ511" s="30"/>
      <c r="AK511" s="30"/>
      <c r="AL511" s="30"/>
      <c r="AM511" s="30"/>
      <c r="AN511" s="30"/>
      <c r="AO511" s="30"/>
      <c r="AP511" s="45"/>
      <c r="AQ511" s="30"/>
      <c r="AR511" s="46"/>
    </row>
    <row r="512" spans="25:44" x14ac:dyDescent="0.2">
      <c r="Y512" s="30"/>
      <c r="Z512" s="30"/>
      <c r="AA512" s="29"/>
      <c r="AB512" s="30"/>
      <c r="AC512" s="29"/>
      <c r="AD512" s="29"/>
      <c r="AE512" s="29"/>
      <c r="AF512" s="29"/>
      <c r="AG512" s="29"/>
      <c r="AH512" s="30"/>
      <c r="AI512" s="30"/>
      <c r="AJ512" s="30"/>
      <c r="AK512" s="30"/>
      <c r="AL512" s="30"/>
      <c r="AM512" s="30"/>
      <c r="AN512" s="30"/>
      <c r="AO512" s="30"/>
      <c r="AP512" s="45"/>
      <c r="AQ512" s="30"/>
      <c r="AR512" s="46"/>
    </row>
    <row r="513" spans="25:44" x14ac:dyDescent="0.2">
      <c r="Y513" s="30"/>
      <c r="Z513" s="30"/>
      <c r="AA513" s="29"/>
      <c r="AB513" s="30"/>
      <c r="AC513" s="29"/>
      <c r="AD513" s="29"/>
      <c r="AE513" s="29"/>
      <c r="AF513" s="29"/>
      <c r="AG513" s="29"/>
      <c r="AH513" s="30"/>
      <c r="AI513" s="30"/>
      <c r="AJ513" s="30"/>
      <c r="AK513" s="30"/>
      <c r="AL513" s="30"/>
      <c r="AM513" s="30"/>
      <c r="AN513" s="30"/>
      <c r="AO513" s="30"/>
      <c r="AP513" s="45"/>
      <c r="AQ513" s="30"/>
      <c r="AR513" s="46"/>
    </row>
    <row r="514" spans="25:44" x14ac:dyDescent="0.2">
      <c r="Y514" s="30"/>
      <c r="Z514" s="30"/>
      <c r="AA514" s="29"/>
      <c r="AB514" s="30"/>
      <c r="AC514" s="29"/>
      <c r="AD514" s="29"/>
      <c r="AE514" s="29"/>
      <c r="AF514" s="29"/>
      <c r="AG514" s="29"/>
      <c r="AH514" s="30"/>
      <c r="AI514" s="30"/>
      <c r="AJ514" s="30"/>
      <c r="AK514" s="30"/>
      <c r="AL514" s="30"/>
      <c r="AM514" s="30"/>
      <c r="AN514" s="30"/>
      <c r="AO514" s="30"/>
      <c r="AP514" s="45"/>
      <c r="AQ514" s="30"/>
      <c r="AR514" s="46"/>
    </row>
    <row r="515" spans="25:44" x14ac:dyDescent="0.2">
      <c r="Y515" s="30"/>
      <c r="Z515" s="30"/>
      <c r="AA515" s="29"/>
      <c r="AB515" s="30"/>
      <c r="AC515" s="29"/>
      <c r="AD515" s="29"/>
      <c r="AE515" s="29"/>
      <c r="AF515" s="29"/>
      <c r="AG515" s="29"/>
      <c r="AH515" s="30"/>
      <c r="AI515" s="30"/>
      <c r="AJ515" s="30"/>
      <c r="AK515" s="30"/>
      <c r="AL515" s="30"/>
      <c r="AM515" s="30"/>
      <c r="AN515" s="30"/>
      <c r="AO515" s="30"/>
      <c r="AP515" s="45"/>
      <c r="AQ515" s="30"/>
      <c r="AR515" s="46"/>
    </row>
    <row r="516" spans="25:44" x14ac:dyDescent="0.2">
      <c r="Y516" s="30"/>
      <c r="Z516" s="30"/>
      <c r="AA516" s="29"/>
      <c r="AB516" s="30"/>
      <c r="AC516" s="29"/>
      <c r="AD516" s="29"/>
      <c r="AE516" s="29"/>
      <c r="AF516" s="29"/>
      <c r="AG516" s="29"/>
      <c r="AH516" s="30"/>
      <c r="AI516" s="30"/>
      <c r="AJ516" s="30"/>
      <c r="AK516" s="30"/>
      <c r="AL516" s="30"/>
      <c r="AM516" s="30"/>
      <c r="AN516" s="30"/>
      <c r="AO516" s="30"/>
      <c r="AP516" s="45"/>
      <c r="AQ516" s="30"/>
      <c r="AR516" s="46"/>
    </row>
    <row r="517" spans="25:44" x14ac:dyDescent="0.2">
      <c r="Y517" s="30"/>
      <c r="Z517" s="30"/>
      <c r="AA517" s="29"/>
      <c r="AB517" s="30"/>
      <c r="AC517" s="29"/>
      <c r="AD517" s="29"/>
      <c r="AE517" s="29"/>
      <c r="AF517" s="29"/>
      <c r="AG517" s="29"/>
      <c r="AH517" s="30"/>
      <c r="AI517" s="30"/>
      <c r="AJ517" s="30"/>
      <c r="AK517" s="30"/>
      <c r="AL517" s="30"/>
      <c r="AM517" s="30"/>
      <c r="AN517" s="30"/>
      <c r="AO517" s="30"/>
      <c r="AP517" s="45"/>
      <c r="AQ517" s="30"/>
      <c r="AR517" s="46"/>
    </row>
    <row r="518" spans="25:44" x14ac:dyDescent="0.2">
      <c r="Y518" s="30"/>
      <c r="Z518" s="30"/>
      <c r="AA518" s="29"/>
      <c r="AB518" s="30"/>
      <c r="AC518" s="29"/>
      <c r="AD518" s="29"/>
      <c r="AE518" s="29"/>
      <c r="AF518" s="29"/>
      <c r="AG518" s="29"/>
      <c r="AH518" s="30"/>
      <c r="AI518" s="30"/>
      <c r="AJ518" s="30"/>
      <c r="AK518" s="30"/>
      <c r="AL518" s="30"/>
      <c r="AM518" s="30"/>
      <c r="AN518" s="30"/>
      <c r="AO518" s="30"/>
      <c r="AP518" s="45"/>
      <c r="AQ518" s="30"/>
      <c r="AR518" s="46"/>
    </row>
    <row r="519" spans="25:44" x14ac:dyDescent="0.2">
      <c r="Y519" s="30"/>
      <c r="Z519" s="30"/>
      <c r="AA519" s="29"/>
      <c r="AB519" s="30"/>
      <c r="AC519" s="29"/>
      <c r="AD519" s="29"/>
      <c r="AE519" s="29"/>
      <c r="AF519" s="29"/>
      <c r="AG519" s="29"/>
      <c r="AH519" s="30"/>
      <c r="AI519" s="30"/>
      <c r="AJ519" s="30"/>
      <c r="AK519" s="30"/>
      <c r="AL519" s="30"/>
      <c r="AM519" s="30"/>
      <c r="AN519" s="30"/>
      <c r="AO519" s="30"/>
      <c r="AP519" s="45"/>
      <c r="AQ519" s="30"/>
      <c r="AR519" s="46"/>
    </row>
    <row r="520" spans="25:44" x14ac:dyDescent="0.2">
      <c r="Y520" s="30"/>
      <c r="Z520" s="30"/>
      <c r="AA520" s="29"/>
      <c r="AB520" s="30"/>
      <c r="AC520" s="29"/>
      <c r="AD520" s="29"/>
      <c r="AE520" s="29"/>
      <c r="AF520" s="29"/>
      <c r="AG520" s="29"/>
      <c r="AH520" s="30"/>
      <c r="AI520" s="30"/>
      <c r="AJ520" s="30"/>
      <c r="AK520" s="30"/>
      <c r="AL520" s="30"/>
      <c r="AM520" s="30"/>
      <c r="AN520" s="30"/>
      <c r="AO520" s="30"/>
      <c r="AP520" s="45"/>
      <c r="AQ520" s="30"/>
      <c r="AR520" s="46"/>
    </row>
    <row r="521" spans="25:44" x14ac:dyDescent="0.2">
      <c r="Y521" s="30"/>
      <c r="Z521" s="30"/>
      <c r="AA521" s="29"/>
      <c r="AB521" s="30"/>
      <c r="AC521" s="29"/>
      <c r="AD521" s="29"/>
      <c r="AE521" s="29"/>
      <c r="AF521" s="29"/>
      <c r="AG521" s="29"/>
      <c r="AH521" s="30"/>
      <c r="AI521" s="30"/>
      <c r="AJ521" s="30"/>
      <c r="AK521" s="30"/>
      <c r="AL521" s="30"/>
      <c r="AM521" s="30"/>
      <c r="AN521" s="30"/>
      <c r="AO521" s="30"/>
      <c r="AP521" s="45"/>
      <c r="AQ521" s="30"/>
      <c r="AR521" s="46"/>
    </row>
    <row r="522" spans="25:44" x14ac:dyDescent="0.2">
      <c r="Y522" s="30"/>
      <c r="Z522" s="30"/>
      <c r="AA522" s="29"/>
      <c r="AB522" s="30"/>
      <c r="AC522" s="29"/>
      <c r="AD522" s="29"/>
      <c r="AE522" s="29"/>
      <c r="AF522" s="29"/>
      <c r="AG522" s="29"/>
      <c r="AH522" s="30"/>
      <c r="AI522" s="30"/>
      <c r="AJ522" s="30"/>
      <c r="AK522" s="30"/>
      <c r="AL522" s="30"/>
      <c r="AM522" s="30"/>
      <c r="AN522" s="30"/>
      <c r="AO522" s="30"/>
      <c r="AP522" s="45"/>
      <c r="AQ522" s="30"/>
      <c r="AR522" s="46"/>
    </row>
    <row r="523" spans="25:44" x14ac:dyDescent="0.2">
      <c r="Y523" s="30"/>
      <c r="Z523" s="30"/>
      <c r="AA523" s="29"/>
      <c r="AB523" s="30"/>
      <c r="AC523" s="29"/>
      <c r="AD523" s="29"/>
      <c r="AE523" s="29"/>
      <c r="AF523" s="29"/>
      <c r="AG523" s="29"/>
      <c r="AH523" s="30"/>
      <c r="AI523" s="30"/>
      <c r="AJ523" s="30"/>
      <c r="AK523" s="30"/>
      <c r="AL523" s="30"/>
      <c r="AM523" s="30"/>
      <c r="AN523" s="30"/>
      <c r="AO523" s="30"/>
      <c r="AP523" s="45"/>
      <c r="AQ523" s="30"/>
      <c r="AR523" s="46"/>
    </row>
    <row r="524" spans="25:44" x14ac:dyDescent="0.2">
      <c r="Y524" s="30"/>
      <c r="Z524" s="30"/>
      <c r="AA524" s="29"/>
      <c r="AB524" s="30"/>
      <c r="AC524" s="29"/>
      <c r="AD524" s="29"/>
      <c r="AE524" s="29"/>
      <c r="AF524" s="29"/>
      <c r="AG524" s="29"/>
      <c r="AH524" s="30"/>
      <c r="AI524" s="30"/>
      <c r="AJ524" s="30"/>
      <c r="AK524" s="30"/>
      <c r="AL524" s="30"/>
      <c r="AM524" s="30"/>
      <c r="AN524" s="30"/>
      <c r="AO524" s="30"/>
      <c r="AP524" s="45"/>
      <c r="AQ524" s="30"/>
      <c r="AR524" s="46"/>
    </row>
    <row r="525" spans="25:44" x14ac:dyDescent="0.2">
      <c r="Y525" s="30"/>
      <c r="Z525" s="30"/>
      <c r="AA525" s="29"/>
      <c r="AB525" s="30"/>
      <c r="AC525" s="29"/>
      <c r="AD525" s="29"/>
      <c r="AE525" s="29"/>
      <c r="AF525" s="29"/>
      <c r="AG525" s="29"/>
      <c r="AH525" s="30"/>
      <c r="AI525" s="30"/>
      <c r="AJ525" s="30"/>
      <c r="AK525" s="30"/>
      <c r="AL525" s="30"/>
      <c r="AM525" s="30"/>
      <c r="AN525" s="30"/>
      <c r="AO525" s="30"/>
      <c r="AP525" s="45"/>
      <c r="AQ525" s="30"/>
      <c r="AR525" s="46"/>
    </row>
    <row r="526" spans="25:44" x14ac:dyDescent="0.2">
      <c r="Y526" s="30"/>
      <c r="Z526" s="30"/>
      <c r="AA526" s="29"/>
      <c r="AB526" s="30"/>
      <c r="AC526" s="29"/>
      <c r="AD526" s="29"/>
      <c r="AE526" s="29"/>
      <c r="AF526" s="29"/>
      <c r="AG526" s="29"/>
      <c r="AH526" s="30"/>
      <c r="AI526" s="30"/>
      <c r="AJ526" s="30"/>
      <c r="AK526" s="30"/>
      <c r="AL526" s="30"/>
      <c r="AM526" s="30"/>
      <c r="AN526" s="30"/>
      <c r="AO526" s="30"/>
      <c r="AP526" s="45"/>
      <c r="AQ526" s="30"/>
      <c r="AR526" s="46"/>
    </row>
    <row r="527" spans="25:44" x14ac:dyDescent="0.2">
      <c r="Y527" s="30"/>
      <c r="Z527" s="30"/>
      <c r="AA527" s="29"/>
      <c r="AB527" s="30"/>
      <c r="AC527" s="29"/>
      <c r="AD527" s="29"/>
      <c r="AE527" s="29"/>
      <c r="AF527" s="29"/>
      <c r="AG527" s="29"/>
      <c r="AH527" s="30"/>
      <c r="AI527" s="30"/>
      <c r="AJ527" s="30"/>
      <c r="AK527" s="30"/>
      <c r="AL527" s="30"/>
      <c r="AM527" s="30"/>
      <c r="AN527" s="30"/>
      <c r="AO527" s="30"/>
      <c r="AP527" s="45"/>
      <c r="AQ527" s="30"/>
      <c r="AR527" s="46"/>
    </row>
    <row r="528" spans="25:44" x14ac:dyDescent="0.2">
      <c r="Y528" s="30"/>
      <c r="Z528" s="30"/>
      <c r="AA528" s="29"/>
      <c r="AB528" s="30"/>
      <c r="AC528" s="29"/>
      <c r="AD528" s="29"/>
      <c r="AE528" s="29"/>
      <c r="AF528" s="29"/>
      <c r="AG528" s="29"/>
      <c r="AH528" s="30"/>
      <c r="AI528" s="30"/>
      <c r="AJ528" s="30"/>
      <c r="AK528" s="30"/>
      <c r="AL528" s="30"/>
      <c r="AM528" s="30"/>
      <c r="AN528" s="30"/>
      <c r="AO528" s="30"/>
      <c r="AP528" s="45"/>
      <c r="AQ528" s="30"/>
      <c r="AR528" s="46"/>
    </row>
    <row r="529" spans="25:44" x14ac:dyDescent="0.2">
      <c r="Y529" s="30"/>
      <c r="Z529" s="30"/>
      <c r="AA529" s="29"/>
      <c r="AB529" s="30"/>
      <c r="AC529" s="29"/>
      <c r="AD529" s="29"/>
      <c r="AE529" s="29"/>
      <c r="AF529" s="29"/>
      <c r="AG529" s="29"/>
      <c r="AH529" s="30"/>
      <c r="AI529" s="30"/>
      <c r="AJ529" s="30"/>
      <c r="AK529" s="30"/>
      <c r="AL529" s="30"/>
      <c r="AM529" s="30"/>
      <c r="AN529" s="30"/>
      <c r="AO529" s="30"/>
      <c r="AP529" s="45"/>
      <c r="AQ529" s="30"/>
      <c r="AR529" s="46"/>
    </row>
    <row r="530" spans="25:44" x14ac:dyDescent="0.2">
      <c r="Y530" s="30"/>
      <c r="Z530" s="30"/>
      <c r="AA530" s="29"/>
      <c r="AB530" s="30"/>
      <c r="AC530" s="29"/>
      <c r="AD530" s="29"/>
      <c r="AE530" s="29"/>
      <c r="AF530" s="29"/>
      <c r="AG530" s="29"/>
      <c r="AH530" s="30"/>
      <c r="AI530" s="30"/>
      <c r="AJ530" s="30"/>
      <c r="AK530" s="30"/>
      <c r="AL530" s="30"/>
      <c r="AM530" s="30"/>
      <c r="AN530" s="30"/>
      <c r="AO530" s="30"/>
      <c r="AP530" s="45"/>
      <c r="AQ530" s="30"/>
      <c r="AR530" s="46"/>
    </row>
    <row r="531" spans="25:44" x14ac:dyDescent="0.2">
      <c r="Y531" s="30"/>
      <c r="Z531" s="30"/>
      <c r="AA531" s="29"/>
      <c r="AB531" s="30"/>
      <c r="AC531" s="29"/>
      <c r="AD531" s="29"/>
      <c r="AE531" s="29"/>
      <c r="AF531" s="29"/>
      <c r="AG531" s="29"/>
      <c r="AH531" s="30"/>
      <c r="AI531" s="30"/>
      <c r="AJ531" s="30"/>
      <c r="AK531" s="30"/>
      <c r="AL531" s="30"/>
      <c r="AM531" s="30"/>
      <c r="AN531" s="30"/>
      <c r="AO531" s="30"/>
      <c r="AP531" s="45"/>
      <c r="AQ531" s="30"/>
      <c r="AR531" s="46"/>
    </row>
    <row r="532" spans="25:44" x14ac:dyDescent="0.2">
      <c r="Y532" s="30"/>
      <c r="Z532" s="30"/>
      <c r="AA532" s="29"/>
      <c r="AB532" s="30"/>
      <c r="AC532" s="29"/>
      <c r="AD532" s="29"/>
      <c r="AE532" s="29"/>
      <c r="AF532" s="29"/>
      <c r="AG532" s="29"/>
      <c r="AH532" s="30"/>
      <c r="AI532" s="30"/>
      <c r="AJ532" s="30"/>
      <c r="AK532" s="30"/>
      <c r="AL532" s="30"/>
      <c r="AM532" s="30"/>
      <c r="AN532" s="30"/>
      <c r="AO532" s="30"/>
      <c r="AP532" s="45"/>
      <c r="AQ532" s="30"/>
      <c r="AR532" s="46"/>
    </row>
    <row r="533" spans="25:44" x14ac:dyDescent="0.2">
      <c r="Y533" s="30"/>
      <c r="Z533" s="30"/>
      <c r="AA533" s="29"/>
      <c r="AB533" s="30"/>
      <c r="AC533" s="29"/>
      <c r="AD533" s="29"/>
      <c r="AE533" s="29"/>
      <c r="AF533" s="29"/>
      <c r="AG533" s="29"/>
      <c r="AH533" s="30"/>
      <c r="AI533" s="30"/>
      <c r="AJ533" s="30"/>
      <c r="AK533" s="30"/>
      <c r="AL533" s="30"/>
      <c r="AM533" s="30"/>
      <c r="AN533" s="30"/>
      <c r="AO533" s="30"/>
      <c r="AP533" s="45"/>
      <c r="AQ533" s="30"/>
      <c r="AR533" s="46"/>
    </row>
    <row r="534" spans="25:44" x14ac:dyDescent="0.2">
      <c r="Y534" s="30"/>
      <c r="Z534" s="30"/>
      <c r="AA534" s="29"/>
      <c r="AB534" s="30"/>
      <c r="AC534" s="29"/>
      <c r="AD534" s="29"/>
      <c r="AE534" s="29"/>
      <c r="AF534" s="29"/>
      <c r="AG534" s="29"/>
      <c r="AH534" s="30"/>
      <c r="AI534" s="30"/>
      <c r="AJ534" s="30"/>
      <c r="AK534" s="30"/>
      <c r="AL534" s="30"/>
      <c r="AM534" s="30"/>
      <c r="AN534" s="30"/>
      <c r="AO534" s="30"/>
      <c r="AP534" s="45"/>
      <c r="AQ534" s="30"/>
      <c r="AR534" s="46"/>
    </row>
    <row r="535" spans="25:44" x14ac:dyDescent="0.2">
      <c r="Y535" s="30"/>
      <c r="Z535" s="30"/>
      <c r="AA535" s="29"/>
      <c r="AB535" s="30"/>
      <c r="AC535" s="29"/>
      <c r="AD535" s="29"/>
      <c r="AE535" s="29"/>
      <c r="AF535" s="29"/>
      <c r="AG535" s="29"/>
      <c r="AH535" s="30"/>
      <c r="AI535" s="30"/>
      <c r="AJ535" s="30"/>
      <c r="AK535" s="30"/>
      <c r="AL535" s="30"/>
      <c r="AM535" s="30"/>
      <c r="AN535" s="30"/>
      <c r="AO535" s="30"/>
      <c r="AP535" s="45"/>
      <c r="AQ535" s="30"/>
      <c r="AR535" s="46"/>
    </row>
    <row r="536" spans="25:44" x14ac:dyDescent="0.2">
      <c r="Y536" s="30"/>
      <c r="Z536" s="30"/>
      <c r="AA536" s="29"/>
      <c r="AB536" s="30"/>
      <c r="AC536" s="29"/>
      <c r="AD536" s="29"/>
      <c r="AE536" s="29"/>
      <c r="AF536" s="29"/>
      <c r="AG536" s="29"/>
      <c r="AH536" s="30"/>
      <c r="AI536" s="30"/>
      <c r="AJ536" s="30"/>
      <c r="AK536" s="30"/>
      <c r="AL536" s="30"/>
      <c r="AM536" s="30"/>
      <c r="AN536" s="30"/>
      <c r="AO536" s="30"/>
      <c r="AP536" s="45"/>
      <c r="AQ536" s="30"/>
      <c r="AR536" s="46"/>
    </row>
    <row r="537" spans="25:44" x14ac:dyDescent="0.2">
      <c r="Y537" s="30"/>
      <c r="Z537" s="30"/>
      <c r="AA537" s="29"/>
      <c r="AB537" s="30"/>
      <c r="AC537" s="29"/>
      <c r="AD537" s="29"/>
      <c r="AE537" s="29"/>
      <c r="AF537" s="29"/>
      <c r="AG537" s="29"/>
      <c r="AH537" s="30"/>
      <c r="AI537" s="30"/>
      <c r="AJ537" s="30"/>
      <c r="AK537" s="30"/>
      <c r="AL537" s="30"/>
      <c r="AM537" s="30"/>
      <c r="AN537" s="30"/>
      <c r="AO537" s="30"/>
      <c r="AP537" s="45"/>
      <c r="AQ537" s="30"/>
      <c r="AR537" s="46"/>
    </row>
    <row r="538" spans="25:44" x14ac:dyDescent="0.2">
      <c r="Y538" s="30"/>
      <c r="Z538" s="30"/>
      <c r="AA538" s="29"/>
      <c r="AB538" s="30"/>
      <c r="AC538" s="29"/>
      <c r="AD538" s="29"/>
      <c r="AE538" s="29"/>
      <c r="AF538" s="29"/>
      <c r="AG538" s="29"/>
      <c r="AH538" s="30"/>
      <c r="AI538" s="30"/>
      <c r="AJ538" s="30"/>
      <c r="AK538" s="30"/>
      <c r="AL538" s="30"/>
      <c r="AM538" s="30"/>
      <c r="AN538" s="30"/>
      <c r="AO538" s="30"/>
      <c r="AP538" s="45"/>
      <c r="AQ538" s="30"/>
      <c r="AR538" s="46"/>
    </row>
    <row r="539" spans="25:44" x14ac:dyDescent="0.2">
      <c r="Y539" s="30"/>
      <c r="Z539" s="30"/>
      <c r="AA539" s="29"/>
      <c r="AB539" s="30"/>
      <c r="AC539" s="29"/>
      <c r="AD539" s="29"/>
      <c r="AE539" s="29"/>
      <c r="AF539" s="29"/>
      <c r="AG539" s="29"/>
      <c r="AH539" s="30"/>
      <c r="AI539" s="30"/>
      <c r="AJ539" s="30"/>
      <c r="AK539" s="30"/>
      <c r="AL539" s="30"/>
      <c r="AM539" s="30"/>
      <c r="AN539" s="30"/>
      <c r="AO539" s="30"/>
      <c r="AP539" s="45"/>
      <c r="AQ539" s="30"/>
      <c r="AR539" s="46"/>
    </row>
    <row r="540" spans="25:44" x14ac:dyDescent="0.2">
      <c r="Y540" s="30"/>
      <c r="Z540" s="30"/>
      <c r="AA540" s="29"/>
      <c r="AB540" s="30"/>
      <c r="AC540" s="29"/>
      <c r="AD540" s="29"/>
      <c r="AE540" s="29"/>
      <c r="AF540" s="29"/>
      <c r="AG540" s="29"/>
      <c r="AH540" s="30"/>
      <c r="AI540" s="30"/>
      <c r="AJ540" s="30"/>
      <c r="AK540" s="30"/>
      <c r="AL540" s="30"/>
      <c r="AM540" s="30"/>
      <c r="AN540" s="30"/>
      <c r="AO540" s="30"/>
      <c r="AP540" s="45"/>
      <c r="AQ540" s="30"/>
      <c r="AR540" s="46"/>
    </row>
    <row r="541" spans="25:44" x14ac:dyDescent="0.2">
      <c r="Y541" s="30"/>
      <c r="Z541" s="30"/>
      <c r="AA541" s="29"/>
      <c r="AB541" s="30"/>
      <c r="AC541" s="29"/>
      <c r="AD541" s="29"/>
      <c r="AE541" s="29"/>
      <c r="AF541" s="29"/>
      <c r="AG541" s="29"/>
      <c r="AH541" s="30"/>
      <c r="AI541" s="30"/>
      <c r="AJ541" s="30"/>
      <c r="AK541" s="30"/>
      <c r="AL541" s="30"/>
      <c r="AM541" s="30"/>
      <c r="AN541" s="30"/>
      <c r="AO541" s="30"/>
      <c r="AP541" s="45"/>
      <c r="AQ541" s="30"/>
      <c r="AR541" s="46"/>
    </row>
    <row r="542" spans="25:44" x14ac:dyDescent="0.2">
      <c r="Y542" s="30"/>
      <c r="Z542" s="30"/>
      <c r="AA542" s="29"/>
      <c r="AB542" s="30"/>
      <c r="AC542" s="29"/>
      <c r="AD542" s="29"/>
      <c r="AE542" s="29"/>
      <c r="AF542" s="29"/>
      <c r="AG542" s="29"/>
      <c r="AH542" s="30"/>
      <c r="AI542" s="30"/>
      <c r="AJ542" s="30"/>
      <c r="AK542" s="30"/>
      <c r="AL542" s="30"/>
      <c r="AM542" s="30"/>
      <c r="AN542" s="30"/>
      <c r="AO542" s="30"/>
      <c r="AP542" s="45"/>
      <c r="AQ542" s="30"/>
      <c r="AR542" s="46"/>
    </row>
    <row r="543" spans="25:44" x14ac:dyDescent="0.2">
      <c r="Y543" s="30"/>
      <c r="Z543" s="30"/>
      <c r="AA543" s="29"/>
      <c r="AB543" s="30"/>
      <c r="AC543" s="29"/>
      <c r="AD543" s="29"/>
      <c r="AE543" s="29"/>
      <c r="AF543" s="29"/>
      <c r="AG543" s="29"/>
      <c r="AH543" s="30"/>
      <c r="AI543" s="30"/>
      <c r="AJ543" s="30"/>
      <c r="AK543" s="30"/>
      <c r="AL543" s="30"/>
      <c r="AM543" s="30"/>
      <c r="AN543" s="30"/>
      <c r="AO543" s="30"/>
      <c r="AP543" s="45"/>
      <c r="AQ543" s="30"/>
      <c r="AR543" s="46"/>
    </row>
    <row r="544" spans="25:44" x14ac:dyDescent="0.2">
      <c r="Y544" s="30"/>
      <c r="Z544" s="30"/>
      <c r="AA544" s="29"/>
      <c r="AB544" s="30"/>
      <c r="AC544" s="29"/>
      <c r="AD544" s="29"/>
      <c r="AE544" s="29"/>
      <c r="AF544" s="29"/>
      <c r="AG544" s="29"/>
      <c r="AH544" s="30"/>
      <c r="AI544" s="30"/>
      <c r="AJ544" s="30"/>
      <c r="AK544" s="30"/>
      <c r="AL544" s="30"/>
      <c r="AM544" s="30"/>
      <c r="AN544" s="30"/>
      <c r="AO544" s="30"/>
      <c r="AP544" s="45"/>
      <c r="AQ544" s="30"/>
      <c r="AR544" s="46"/>
    </row>
    <row r="545" spans="25:44" x14ac:dyDescent="0.2">
      <c r="Y545" s="30"/>
      <c r="Z545" s="30"/>
      <c r="AA545" s="29"/>
      <c r="AB545" s="30"/>
      <c r="AC545" s="29"/>
      <c r="AD545" s="29"/>
      <c r="AE545" s="29"/>
      <c r="AF545" s="29"/>
      <c r="AG545" s="29"/>
      <c r="AH545" s="30"/>
      <c r="AI545" s="30"/>
      <c r="AJ545" s="30"/>
      <c r="AK545" s="30"/>
      <c r="AL545" s="30"/>
      <c r="AM545" s="30"/>
      <c r="AN545" s="30"/>
      <c r="AO545" s="30"/>
      <c r="AP545" s="45"/>
      <c r="AQ545" s="30"/>
      <c r="AR545" s="46"/>
    </row>
    <row r="546" spans="25:44" x14ac:dyDescent="0.2">
      <c r="Y546" s="30"/>
      <c r="Z546" s="30"/>
      <c r="AA546" s="29"/>
      <c r="AB546" s="30"/>
      <c r="AC546" s="29"/>
      <c r="AD546" s="29"/>
      <c r="AE546" s="29"/>
      <c r="AF546" s="29"/>
      <c r="AG546" s="29"/>
      <c r="AH546" s="30"/>
      <c r="AI546" s="30"/>
      <c r="AJ546" s="30"/>
      <c r="AK546" s="30"/>
      <c r="AL546" s="30"/>
      <c r="AM546" s="30"/>
      <c r="AN546" s="30"/>
      <c r="AO546" s="30"/>
      <c r="AP546" s="45"/>
      <c r="AQ546" s="30"/>
      <c r="AR546" s="46"/>
    </row>
    <row r="547" spans="25:44" x14ac:dyDescent="0.2">
      <c r="Y547" s="30"/>
      <c r="Z547" s="30"/>
      <c r="AA547" s="29"/>
      <c r="AB547" s="30"/>
      <c r="AC547" s="29"/>
      <c r="AD547" s="29"/>
      <c r="AE547" s="29"/>
      <c r="AF547" s="29"/>
      <c r="AG547" s="29"/>
      <c r="AH547" s="30"/>
      <c r="AI547" s="30"/>
      <c r="AJ547" s="30"/>
      <c r="AK547" s="30"/>
      <c r="AL547" s="30"/>
      <c r="AM547" s="30"/>
      <c r="AN547" s="30"/>
      <c r="AO547" s="30"/>
      <c r="AP547" s="45"/>
      <c r="AQ547" s="30"/>
      <c r="AR547" s="46"/>
    </row>
    <row r="548" spans="25:44" x14ac:dyDescent="0.2">
      <c r="Y548" s="30"/>
      <c r="Z548" s="30"/>
      <c r="AA548" s="29"/>
      <c r="AB548" s="30"/>
      <c r="AC548" s="29"/>
      <c r="AD548" s="29"/>
      <c r="AE548" s="29"/>
      <c r="AF548" s="29"/>
      <c r="AG548" s="29"/>
      <c r="AH548" s="30"/>
      <c r="AI548" s="30"/>
      <c r="AJ548" s="30"/>
      <c r="AK548" s="30"/>
      <c r="AL548" s="30"/>
      <c r="AM548" s="30"/>
      <c r="AN548" s="30"/>
      <c r="AO548" s="30"/>
      <c r="AP548" s="45"/>
      <c r="AQ548" s="30"/>
      <c r="AR548" s="46"/>
    </row>
    <row r="549" spans="25:44" x14ac:dyDescent="0.2">
      <c r="Y549" s="30"/>
      <c r="Z549" s="30"/>
      <c r="AA549" s="29"/>
      <c r="AB549" s="30"/>
      <c r="AC549" s="29"/>
      <c r="AD549" s="29"/>
      <c r="AE549" s="29"/>
      <c r="AF549" s="29"/>
      <c r="AG549" s="29"/>
      <c r="AH549" s="30"/>
      <c r="AI549" s="30"/>
      <c r="AJ549" s="30"/>
      <c r="AK549" s="30"/>
      <c r="AL549" s="30"/>
      <c r="AM549" s="30"/>
      <c r="AN549" s="30"/>
      <c r="AO549" s="30"/>
      <c r="AP549" s="45"/>
      <c r="AQ549" s="30"/>
      <c r="AR549" s="46"/>
    </row>
    <row r="550" spans="25:44" x14ac:dyDescent="0.2">
      <c r="Y550" s="30"/>
      <c r="Z550" s="30"/>
      <c r="AA550" s="29"/>
      <c r="AB550" s="30"/>
      <c r="AC550" s="29"/>
      <c r="AD550" s="29"/>
      <c r="AE550" s="29"/>
      <c r="AF550" s="29"/>
      <c r="AG550" s="29"/>
      <c r="AH550" s="30"/>
      <c r="AI550" s="30"/>
      <c r="AJ550" s="30"/>
      <c r="AK550" s="30"/>
      <c r="AL550" s="30"/>
      <c r="AM550" s="30"/>
      <c r="AN550" s="30"/>
      <c r="AO550" s="30"/>
      <c r="AP550" s="45"/>
      <c r="AQ550" s="30"/>
      <c r="AR550" s="46"/>
    </row>
    <row r="551" spans="25:44" x14ac:dyDescent="0.2">
      <c r="Y551" s="30"/>
      <c r="Z551" s="30"/>
      <c r="AA551" s="29"/>
      <c r="AB551" s="30"/>
      <c r="AC551" s="29"/>
      <c r="AD551" s="29"/>
      <c r="AE551" s="29"/>
      <c r="AF551" s="29"/>
      <c r="AG551" s="29"/>
      <c r="AH551" s="30"/>
      <c r="AI551" s="30"/>
      <c r="AJ551" s="30"/>
      <c r="AK551" s="30"/>
      <c r="AL551" s="30"/>
      <c r="AM551" s="30"/>
      <c r="AN551" s="30"/>
      <c r="AO551" s="30"/>
      <c r="AP551" s="45"/>
      <c r="AQ551" s="30"/>
      <c r="AR551" s="46"/>
    </row>
    <row r="552" spans="25:44" x14ac:dyDescent="0.2">
      <c r="Y552" s="30"/>
      <c r="Z552" s="30"/>
      <c r="AA552" s="29"/>
      <c r="AB552" s="30"/>
      <c r="AC552" s="29"/>
      <c r="AD552" s="29"/>
      <c r="AE552" s="29"/>
      <c r="AF552" s="29"/>
      <c r="AG552" s="29"/>
      <c r="AH552" s="30"/>
      <c r="AI552" s="30"/>
      <c r="AJ552" s="30"/>
      <c r="AK552" s="30"/>
      <c r="AL552" s="30"/>
      <c r="AM552" s="30"/>
      <c r="AN552" s="30"/>
      <c r="AO552" s="30"/>
      <c r="AP552" s="45"/>
      <c r="AQ552" s="30"/>
      <c r="AR552" s="46"/>
    </row>
    <row r="553" spans="25:44" x14ac:dyDescent="0.2">
      <c r="Y553" s="30"/>
      <c r="Z553" s="30"/>
      <c r="AA553" s="29"/>
      <c r="AB553" s="30"/>
      <c r="AC553" s="29"/>
      <c r="AD553" s="29"/>
      <c r="AE553" s="29"/>
      <c r="AF553" s="29"/>
      <c r="AG553" s="29"/>
      <c r="AH553" s="30"/>
      <c r="AI553" s="30"/>
      <c r="AJ553" s="30"/>
      <c r="AK553" s="30"/>
      <c r="AL553" s="30"/>
      <c r="AM553" s="30"/>
      <c r="AN553" s="30"/>
      <c r="AO553" s="30"/>
      <c r="AP553" s="45"/>
      <c r="AQ553" s="30"/>
      <c r="AR553" s="46"/>
    </row>
  </sheetData>
  <autoFilter ref="A1:X1" xr:uid="{4644D41B-A4AF-BE48-8B46-299E3B04536F}">
    <sortState xmlns:xlrd2="http://schemas.microsoft.com/office/spreadsheetml/2017/richdata2" ref="A2:X81">
      <sortCondition descending="1" ref="G1:G81"/>
    </sortState>
  </autoFilter>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4BAA4-10E6-3A41-95FB-1119EC5F814F}">
  <dimension ref="A1:AR30"/>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44.33203125" style="12" customWidth="1"/>
    <col min="4" max="4" width="2.6640625" style="10" hidden="1" customWidth="1"/>
    <col min="5" max="5" width="10.83203125" style="11" customWidth="1"/>
    <col min="6" max="6" width="47" style="10" hidden="1" customWidth="1"/>
    <col min="7" max="7" width="17.83203125" style="11" customWidth="1"/>
    <col min="8" max="9" width="10.83203125" style="11"/>
    <col min="10" max="10" width="10.83203125" style="11" customWidth="1"/>
    <col min="11" max="12" width="10.83203125" style="11"/>
    <col min="13" max="13" width="20.6640625" style="26" customWidth="1"/>
    <col min="14" max="16" width="25.6640625" style="26" customWidth="1"/>
    <col min="17" max="17" width="12.33203125" style="26" customWidth="1"/>
    <col min="18" max="18" width="25.6640625" style="26" customWidth="1"/>
    <col min="19" max="19" width="75.83203125" style="26" customWidth="1"/>
    <col min="20" max="21" width="10.83203125" style="11"/>
    <col min="22" max="22" width="10.83203125" style="11" customWidth="1"/>
    <col min="23" max="23" width="10.83203125" style="11"/>
    <col min="24"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93" t="s">
        <v>1348</v>
      </c>
      <c r="B2" s="93" t="s">
        <v>1349</v>
      </c>
      <c r="C2" s="12" t="s">
        <v>1350</v>
      </c>
      <c r="D2" s="10" t="e" vm="466">
        <v>#VALUE!</v>
      </c>
      <c r="E2" s="31" t="str">
        <f t="shared" ref="E2:E30" si="0">HYPERLINK(_xlfn.CONCAT("https://duckduckgo.com/?q=%5c",LEFT(B2,FIND(" ",B2)-1)," pipeline"),"Link")</f>
        <v>Link</v>
      </c>
      <c r="F2" s="12" t="s">
        <v>1351</v>
      </c>
      <c r="G2" s="28" cm="1">
        <f t="array" ref="G2">_FV(D2,"Market cap",TRUE)/1000000000</f>
        <v>3.5620069999999999</v>
      </c>
      <c r="H2" s="11" cm="1">
        <f t="array" ref="H2">_FV(D2,"Price")</f>
        <v>45.1</v>
      </c>
      <c r="I2" s="11" t="s">
        <v>47</v>
      </c>
      <c r="J2" s="35">
        <v>66.680000000000007</v>
      </c>
      <c r="K2" s="89">
        <v>5.2600000000000001E-2</v>
      </c>
      <c r="L2" s="89" t="s">
        <v>14653</v>
      </c>
      <c r="M2" s="25" t="s">
        <v>14197</v>
      </c>
      <c r="N2" s="53" t="s">
        <v>15446</v>
      </c>
      <c r="O2" s="53" t="s">
        <v>15447</v>
      </c>
      <c r="P2" s="130">
        <v>76.97</v>
      </c>
      <c r="Q2" s="53" t="s">
        <v>15448</v>
      </c>
      <c r="R2" s="53" t="s">
        <v>15449</v>
      </c>
      <c r="S2" s="126" t="s">
        <v>15450</v>
      </c>
      <c r="T2" s="11">
        <v>9.41</v>
      </c>
      <c r="U2" s="11">
        <v>11.94</v>
      </c>
      <c r="V2" s="65" cm="1">
        <f t="array" ref="V2">(H2-(_FV(D2,"52 week high",TRUE)))/(_FV(D2,"52 week high",TRUE))</f>
        <v>-8.5378219428107902E-2</v>
      </c>
      <c r="W2" s="65" cm="1">
        <f t="array" ref="W2">(H2-(_FV(D2,"52 week low",TRUE)))/(_FV(D2,"52 week low",TRUE))</f>
        <v>1.6877234803337304</v>
      </c>
      <c r="Y2" s="30" t="str">
        <f>HYPERLINK(_xlfn.CONCAT("https://twitter.com/search?q=%24",A2,"&amp;src=typed_query&amp;f=live&amp;pf=on"),"Twitter")</f>
        <v>Twitter</v>
      </c>
      <c r="Z2" s="30" t="str">
        <f t="shared" ref="Z2:Z30" si="1">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30" si="2">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30" si="3">HYPERLINK(_xlfn.CONCAT("http://openinsider.com/search?q=",A2),"OI")</f>
        <v>OI</v>
      </c>
      <c r="AM2" s="30" t="str">
        <f>HYPERLINK(_xlfn.CONCAT("https://iborrowdesk.com/report/",A2),"IB")</f>
        <v>IB</v>
      </c>
      <c r="AN2" s="30" t="str">
        <f t="shared" ref="AN2:AN30" si="4">HYPERLINK(_xlfn.CONCAT("https://www.nasdaq.com/market-activity/stocks/",A2,"/short-interest"),"SI")</f>
        <v>SI</v>
      </c>
      <c r="AO2" s="30" t="str">
        <f t="shared" ref="AO2:AO30" si="5">HYPERLINK(_xlfn.CONCAT("https://shortsqueeze.com/?symbol=",A2),"SS")</f>
        <v>SS</v>
      </c>
      <c r="AP2" s="45" t="str">
        <f t="shared" ref="AP2:AP30" si="6">HYPERLINK(_xlfn.CONCAT("https://roic.ai/company/",A2),"ROIC")</f>
        <v>ROIC</v>
      </c>
      <c r="AQ2" s="30" t="str">
        <f t="shared" ref="AQ2:AQ30" si="7">HYPERLINK(_xlfn.CONCAT("https://www.dataroma.com/m/stock.php?sym=",A2),"DR")</f>
        <v>DR</v>
      </c>
      <c r="AR2" s="46" t="str">
        <f t="shared" ref="AR2:AR30" si="8">HYPERLINK(_xlfn.CONCAT("https://www.sharesoutstandinghistory.com/?symbol=",A2),"SOH")</f>
        <v>SOH</v>
      </c>
    </row>
    <row r="3" spans="1:44" x14ac:dyDescent="0.2">
      <c r="A3" s="93" t="s">
        <v>1336</v>
      </c>
      <c r="B3" s="93" t="s">
        <v>1337</v>
      </c>
      <c r="C3" s="12" t="s">
        <v>1338</v>
      </c>
      <c r="D3" s="10" t="e" vm="467">
        <v>#VALUE!</v>
      </c>
      <c r="E3" s="31" t="str">
        <f t="shared" si="0"/>
        <v>Link</v>
      </c>
      <c r="F3" s="12" t="s">
        <v>1339</v>
      </c>
      <c r="G3" s="28" cm="1">
        <f t="array" ref="G3">_FV(D3,"Market cap",TRUE)/1000000000</f>
        <v>3.67266</v>
      </c>
      <c r="H3" s="11" cm="1">
        <f t="array" ref="H3">_FV(D3,"Price")</f>
        <v>27.59</v>
      </c>
      <c r="I3" s="11" t="s">
        <v>47</v>
      </c>
      <c r="J3" s="35">
        <v>82.46</v>
      </c>
      <c r="K3" s="89">
        <v>4.5699999999999998E-2</v>
      </c>
      <c r="L3" s="89" t="s">
        <v>14650</v>
      </c>
      <c r="M3" s="25" t="s">
        <v>13766</v>
      </c>
      <c r="N3" s="53" t="s">
        <v>15434</v>
      </c>
      <c r="O3" s="53" t="s">
        <v>14859</v>
      </c>
      <c r="P3" s="130">
        <v>64.27</v>
      </c>
      <c r="Q3" s="53" t="s">
        <v>15435</v>
      </c>
      <c r="R3" s="53" t="s">
        <v>15436</v>
      </c>
      <c r="S3" s="126" t="s">
        <v>15437</v>
      </c>
      <c r="T3" s="11">
        <v>7.83</v>
      </c>
      <c r="U3" s="11">
        <v>4.79</v>
      </c>
      <c r="V3" s="65" cm="1">
        <f t="array" ref="V3">(H3-(_FV(D3,"52 week high",TRUE)))/(_FV(D3,"52 week high",TRUE))</f>
        <v>-0.22237880496054108</v>
      </c>
      <c r="W3" s="65" cm="1">
        <f t="array" ref="W3">(H3-(_FV(D3,"52 week low",TRUE)))/(_FV(D3,"52 week low",TRUE))</f>
        <v>0.52853185595567864</v>
      </c>
      <c r="Y3" s="30" t="str">
        <f t="shared" ref="Y3:Y30" si="9">HYPERLINK(_xlfn.CONCAT("https://twitter.com/search?q=%24",A3,"&amp;src=typed_query&amp;f=live&amp;pf=on"),"Twitter")</f>
        <v>Twitter</v>
      </c>
      <c r="Z3" s="30" t="str">
        <f t="shared" si="1"/>
        <v>Twitter</v>
      </c>
      <c r="AA3" s="29" t="str">
        <f>HYPERLINK(_xlfn.CONCAT("https://www.sec.gov/edgar/browse/?CIK=",(_xlfn.XLOOKUP(A3,CIK!$A$1:$A$99999,CIK!$B$1:$B$99999,,0))),"SEC")</f>
        <v>SEC</v>
      </c>
      <c r="AB3" s="30" t="str">
        <f t="shared" ref="AB3:AB30" si="10">HYPERLINK(_xlfn.CONCAT("https://duckduckgo.com/?q=%5cprofiles+biocentury+",B3),"BC")</f>
        <v>BC</v>
      </c>
      <c r="AC3" s="29" t="str">
        <f t="shared" ref="AC3:AC30" si="11">HYPERLINK(_xlfn.CONCAT("https://endpts.com/?s=",LEFT(B3,FIND(" ",B3)-1)),"News")</f>
        <v>News</v>
      </c>
      <c r="AD3" s="30" t="str">
        <f t="shared" ref="AD3:AD30" si="12">HYPERLINK(_xlfn.CONCAT("https://www.evaluate.com/vantage-search?search_api_fulltext=",LEFT(B3,FIND(" ",B3)-1)),"News")</f>
        <v>News</v>
      </c>
      <c r="AE3" s="29" t="str">
        <f t="shared" ref="AE3:AE30" si="13">HYPERLINK(_xlfn.CONCAT("https://www.biopharmadive.com/search/?q=",LEFT(B3,FIND(" ",B3)-1)),"News")</f>
        <v>News</v>
      </c>
      <c r="AF3" s="29" t="str">
        <f t="shared" ref="AF3:AF30" si="14">HYPERLINK(_xlfn.CONCAT("https://www.biospace.com/news/?Keywords=",LEFT(B3,FIND(" ",B3)-1)),"News")</f>
        <v>News</v>
      </c>
      <c r="AG3" s="29" t="str">
        <f t="shared" ref="AG3:AG30" si="15">HYPERLINK(_xlfn.CONCAT("https://www.fiercebiotech.com/search-results?fulltext_search=",LEFT(B3,FIND(" ",B3)-1)),"News")</f>
        <v>News</v>
      </c>
      <c r="AH3" s="30" t="str">
        <f t="shared" si="2"/>
        <v>News</v>
      </c>
      <c r="AI3" s="30" t="str">
        <f t="shared" ref="AI3:AI30" si="16">HYPERLINK(_xlfn.CONCAT("https://www.nasdaq.com/market-activity/stocks/",A3,"/option-chain"),"OC")</f>
        <v>OC</v>
      </c>
      <c r="AJ3" s="30" t="str">
        <f t="shared" ref="AJ3:AJ30" si="17">HYPERLINK(_xlfn.CONCAT("https://whalewisdom.com/stock/",A3),"WW")</f>
        <v>WW</v>
      </c>
      <c r="AK3" s="30" t="str">
        <f t="shared" ref="AK3:AK30" si="18">HYPERLINK(_xlfn.CONCAT("https://fintel.io/n/us/",A3),"FIN")</f>
        <v>FIN</v>
      </c>
      <c r="AL3" s="30" t="str">
        <f t="shared" si="3"/>
        <v>OI</v>
      </c>
      <c r="AM3" s="30" t="str">
        <f t="shared" ref="AM3:AM30" si="19">HYPERLINK(_xlfn.CONCAT("https://iborrowdesk.com/report/",A3),"IB")</f>
        <v>IB</v>
      </c>
      <c r="AN3" s="30" t="str">
        <f t="shared" si="4"/>
        <v>SI</v>
      </c>
      <c r="AO3" s="30" t="str">
        <f t="shared" si="5"/>
        <v>SS</v>
      </c>
      <c r="AP3" s="45" t="str">
        <f t="shared" si="6"/>
        <v>ROIC</v>
      </c>
      <c r="AQ3" s="30" t="str">
        <f t="shared" si="7"/>
        <v>DR</v>
      </c>
      <c r="AR3" s="46" t="str">
        <f t="shared" si="8"/>
        <v>SOH</v>
      </c>
    </row>
    <row r="4" spans="1:44" x14ac:dyDescent="0.2">
      <c r="A4" s="93" t="s">
        <v>1344</v>
      </c>
      <c r="B4" s="93" t="s">
        <v>1345</v>
      </c>
      <c r="C4" s="12" t="s">
        <v>1346</v>
      </c>
      <c r="D4" s="10" t="e" vm="468">
        <v>#VALUE!</v>
      </c>
      <c r="E4" s="31" t="str">
        <f t="shared" si="0"/>
        <v>Link</v>
      </c>
      <c r="F4" s="12" t="s">
        <v>1347</v>
      </c>
      <c r="G4" s="28" cm="1">
        <f t="array" ref="G4">_FV(D4,"Market cap",TRUE)/1000000000</f>
        <v>1.4417089999999999</v>
      </c>
      <c r="H4" s="11" cm="1">
        <f t="array" ref="H4">_FV(D4,"Price")</f>
        <v>11.3</v>
      </c>
      <c r="I4" s="11" t="s">
        <v>47</v>
      </c>
      <c r="J4" s="35">
        <v>127.26</v>
      </c>
      <c r="K4" s="89">
        <v>0.13639999999999999</v>
      </c>
      <c r="L4" s="89" t="s">
        <v>14652</v>
      </c>
      <c r="M4" s="25" t="s">
        <v>13951</v>
      </c>
      <c r="N4" s="53" t="s">
        <v>15442</v>
      </c>
      <c r="O4" s="53" t="s">
        <v>15443</v>
      </c>
      <c r="P4" s="130">
        <v>31.75</v>
      </c>
      <c r="Q4" s="53" t="s">
        <v>15444</v>
      </c>
      <c r="R4" s="53" t="s">
        <v>15445</v>
      </c>
      <c r="S4" s="126" t="s">
        <v>14848</v>
      </c>
      <c r="T4" s="11">
        <v>3.82</v>
      </c>
      <c r="U4" s="11">
        <v>2.77</v>
      </c>
      <c r="V4" s="65" cm="1">
        <f t="array" ref="V4">(H4-(_FV(D4,"52 week high",TRUE)))/(_FV(D4,"52 week high",TRUE))</f>
        <v>-0.35354691075514871</v>
      </c>
      <c r="W4" s="65" cm="1">
        <f t="array" ref="W4">(H4-(_FV(D4,"52 week low",TRUE)))/(_FV(D4,"52 week low",TRUE))</f>
        <v>0.55647382920110211</v>
      </c>
      <c r="Y4" s="30" t="str">
        <f t="shared" si="9"/>
        <v>Twitter</v>
      </c>
      <c r="Z4" s="30" t="str">
        <f t="shared" si="1"/>
        <v>Twitter</v>
      </c>
      <c r="AA4" s="29" t="str">
        <f>HYPERLINK(_xlfn.CONCAT("https://www.sec.gov/edgar/browse/?CIK=",(_xlfn.XLOOKUP(A4,CIK!$A$1:$A$99999,CIK!$B$1:$B$99999,,0))),"SEC")</f>
        <v>SEC</v>
      </c>
      <c r="AB4" s="30" t="str">
        <f t="shared" si="10"/>
        <v>BC</v>
      </c>
      <c r="AC4" s="29" t="str">
        <f t="shared" si="11"/>
        <v>News</v>
      </c>
      <c r="AD4" s="30" t="str">
        <f t="shared" si="12"/>
        <v>News</v>
      </c>
      <c r="AE4" s="29" t="str">
        <f t="shared" si="13"/>
        <v>News</v>
      </c>
      <c r="AF4" s="29" t="str">
        <f t="shared" si="14"/>
        <v>News</v>
      </c>
      <c r="AG4" s="29" t="str">
        <f t="shared" si="15"/>
        <v>News</v>
      </c>
      <c r="AH4" s="30" t="str">
        <f t="shared" si="2"/>
        <v>News</v>
      </c>
      <c r="AI4" s="30" t="str">
        <f t="shared" si="16"/>
        <v>OC</v>
      </c>
      <c r="AJ4" s="30" t="str">
        <f t="shared" si="17"/>
        <v>WW</v>
      </c>
      <c r="AK4" s="30" t="str">
        <f t="shared" si="18"/>
        <v>FIN</v>
      </c>
      <c r="AL4" s="30" t="str">
        <f t="shared" si="3"/>
        <v>OI</v>
      </c>
      <c r="AM4" s="30" t="str">
        <f t="shared" si="19"/>
        <v>IB</v>
      </c>
      <c r="AN4" s="30" t="str">
        <f t="shared" si="4"/>
        <v>SI</v>
      </c>
      <c r="AO4" s="30" t="str">
        <f t="shared" si="5"/>
        <v>SS</v>
      </c>
      <c r="AP4" s="45" t="str">
        <f t="shared" si="6"/>
        <v>ROIC</v>
      </c>
      <c r="AQ4" s="30" t="str">
        <f t="shared" si="7"/>
        <v>DR</v>
      </c>
      <c r="AR4" s="46" t="str">
        <f t="shared" si="8"/>
        <v>SOH</v>
      </c>
    </row>
    <row r="5" spans="1:44" x14ac:dyDescent="0.2">
      <c r="A5" s="93" t="s">
        <v>1340</v>
      </c>
      <c r="B5" s="93" t="s">
        <v>1341</v>
      </c>
      <c r="C5" s="12" t="s">
        <v>1342</v>
      </c>
      <c r="D5" s="10" t="e" vm="469">
        <v>#VALUE!</v>
      </c>
      <c r="E5" s="31" t="str">
        <f t="shared" si="0"/>
        <v>Link</v>
      </c>
      <c r="F5" s="12" t="s">
        <v>1343</v>
      </c>
      <c r="G5" s="28" cm="1">
        <f t="array" ref="G5">_FV(D5,"Market cap",TRUE)/1000000000</f>
        <v>1.9903630000000001</v>
      </c>
      <c r="H5" s="11" cm="1">
        <f t="array" ref="H5">_FV(D5,"Price")</f>
        <v>10.46</v>
      </c>
      <c r="I5" s="11" t="s">
        <v>47</v>
      </c>
      <c r="J5" s="35">
        <v>85.91</v>
      </c>
      <c r="K5" s="89">
        <v>2.69E-2</v>
      </c>
      <c r="L5" s="89" t="s">
        <v>14651</v>
      </c>
      <c r="M5" s="25" t="s">
        <v>14211</v>
      </c>
      <c r="N5" s="53" t="s">
        <v>15438</v>
      </c>
      <c r="O5" s="53" t="s">
        <v>15439</v>
      </c>
      <c r="P5" s="130">
        <v>42.23</v>
      </c>
      <c r="Q5" s="53" t="s">
        <v>15440</v>
      </c>
      <c r="R5" s="53" t="s">
        <v>15441</v>
      </c>
      <c r="S5" s="126" t="s">
        <v>14848</v>
      </c>
      <c r="T5" s="11">
        <v>3.61</v>
      </c>
      <c r="U5" s="11">
        <v>3.45</v>
      </c>
      <c r="V5" s="65" cm="1">
        <f t="array" ref="V5">(H5-(_FV(D5,"52 week high",TRUE)))/(_FV(D5,"52 week high",TRUE))</f>
        <v>-0.49223300970873785</v>
      </c>
      <c r="W5" s="65" cm="1">
        <f t="array" ref="W5">(H5-(_FV(D5,"52 week low",TRUE)))/(_FV(D5,"52 week low",TRUE))</f>
        <v>0.85790408525754902</v>
      </c>
      <c r="Y5" s="30" t="str">
        <f t="shared" si="9"/>
        <v>Twitter</v>
      </c>
      <c r="Z5" s="30" t="str">
        <f t="shared" si="1"/>
        <v>Twitter</v>
      </c>
      <c r="AA5" s="29" t="str">
        <f>HYPERLINK(_xlfn.CONCAT("https://www.sec.gov/edgar/browse/?CIK=",(_xlfn.XLOOKUP(A5,CIK!$A$1:$A$99999,CIK!$B$1:$B$99999,,0))),"SEC")</f>
        <v>SEC</v>
      </c>
      <c r="AB5" s="30" t="str">
        <f t="shared" si="10"/>
        <v>BC</v>
      </c>
      <c r="AC5" s="29" t="str">
        <f t="shared" si="11"/>
        <v>News</v>
      </c>
      <c r="AD5" s="30" t="str">
        <f t="shared" si="12"/>
        <v>News</v>
      </c>
      <c r="AE5" s="29" t="str">
        <f t="shared" si="13"/>
        <v>News</v>
      </c>
      <c r="AF5" s="29" t="str">
        <f t="shared" si="14"/>
        <v>News</v>
      </c>
      <c r="AG5" s="29" t="str">
        <f t="shared" si="15"/>
        <v>News</v>
      </c>
      <c r="AH5" s="30" t="str">
        <f t="shared" si="2"/>
        <v>News</v>
      </c>
      <c r="AI5" s="30" t="str">
        <f t="shared" si="16"/>
        <v>OC</v>
      </c>
      <c r="AJ5" s="30" t="str">
        <f t="shared" si="17"/>
        <v>WW</v>
      </c>
      <c r="AK5" s="30" t="str">
        <f t="shared" si="18"/>
        <v>FIN</v>
      </c>
      <c r="AL5" s="30" t="str">
        <f t="shared" si="3"/>
        <v>OI</v>
      </c>
      <c r="AM5" s="30" t="str">
        <f t="shared" si="19"/>
        <v>IB</v>
      </c>
      <c r="AN5" s="30" t="str">
        <f t="shared" si="4"/>
        <v>SI</v>
      </c>
      <c r="AO5" s="30" t="str">
        <f t="shared" si="5"/>
        <v>SS</v>
      </c>
      <c r="AP5" s="45" t="str">
        <f t="shared" si="6"/>
        <v>ROIC</v>
      </c>
      <c r="AQ5" s="30" t="str">
        <f t="shared" si="7"/>
        <v>DR</v>
      </c>
      <c r="AR5" s="46" t="str">
        <f t="shared" si="8"/>
        <v>SOH</v>
      </c>
    </row>
    <row r="6" spans="1:44" x14ac:dyDescent="0.2">
      <c r="A6" s="93" t="s">
        <v>1356</v>
      </c>
      <c r="B6" s="93" t="s">
        <v>1357</v>
      </c>
      <c r="C6" s="12" t="s">
        <v>1358</v>
      </c>
      <c r="D6" s="10" t="e" vm="470">
        <v>#VALUE!</v>
      </c>
      <c r="E6" s="31" t="str">
        <f t="shared" si="0"/>
        <v>Link</v>
      </c>
      <c r="F6" s="12" t="s">
        <v>1359</v>
      </c>
      <c r="G6" s="28" cm="1">
        <f t="array" ref="G6">_FV(D6,"Market cap",TRUE)/1000000000</f>
        <v>1.045698</v>
      </c>
      <c r="H6" s="11" cm="1">
        <f t="array" ref="H6">_FV(D6,"Price")</f>
        <v>50.28</v>
      </c>
      <c r="I6" s="11" t="s">
        <v>47</v>
      </c>
      <c r="J6" s="35">
        <v>15.88</v>
      </c>
      <c r="K6" s="89">
        <v>5.6899999999999999E-2</v>
      </c>
      <c r="L6" s="89" t="s">
        <v>14655</v>
      </c>
      <c r="M6" s="25" t="s">
        <v>13954</v>
      </c>
      <c r="N6" s="53" t="s">
        <v>15456</v>
      </c>
      <c r="O6" s="53" t="s">
        <v>15457</v>
      </c>
      <c r="P6" s="130">
        <v>44.97</v>
      </c>
      <c r="Q6" s="53" t="s">
        <v>15458</v>
      </c>
      <c r="R6" s="53" t="s">
        <v>15459</v>
      </c>
      <c r="S6" s="126" t="s">
        <v>14848</v>
      </c>
      <c r="T6" s="11">
        <v>10.45</v>
      </c>
      <c r="U6" s="11">
        <v>13.59</v>
      </c>
      <c r="V6" s="65" cm="1">
        <f t="array" ref="V6">(H6-(_FV(D6,"52 week high",TRUE)))/(_FV(D6,"52 week high",TRUE))</f>
        <v>-0.3675073904019121</v>
      </c>
      <c r="W6" s="65" cm="1">
        <f t="array" ref="W6">(H6-(_FV(D6,"52 week low",TRUE)))/(_FV(D6,"52 week low",TRUE))</f>
        <v>0.33758978451715871</v>
      </c>
      <c r="Y6" s="30" t="str">
        <f t="shared" si="9"/>
        <v>Twitter</v>
      </c>
      <c r="Z6" s="30" t="str">
        <f t="shared" si="1"/>
        <v>Twitter</v>
      </c>
      <c r="AA6" s="29" t="str">
        <f>HYPERLINK(_xlfn.CONCAT("https://www.sec.gov/edgar/browse/?CIK=",(_xlfn.XLOOKUP(A6,CIK!$A$1:$A$99999,CIK!$B$1:$B$99999,,0))),"SEC")</f>
        <v>SEC</v>
      </c>
      <c r="AB6" s="30" t="str">
        <f t="shared" si="10"/>
        <v>BC</v>
      </c>
      <c r="AC6" s="29" t="str">
        <f t="shared" si="11"/>
        <v>News</v>
      </c>
      <c r="AD6" s="30" t="str">
        <f t="shared" si="12"/>
        <v>News</v>
      </c>
      <c r="AE6" s="29" t="str">
        <f t="shared" si="13"/>
        <v>News</v>
      </c>
      <c r="AF6" s="29" t="str">
        <f t="shared" si="14"/>
        <v>News</v>
      </c>
      <c r="AG6" s="29" t="str">
        <f t="shared" si="15"/>
        <v>News</v>
      </c>
      <c r="AH6" s="30" t="str">
        <f t="shared" si="2"/>
        <v>News</v>
      </c>
      <c r="AI6" s="30" t="str">
        <f t="shared" si="16"/>
        <v>OC</v>
      </c>
      <c r="AJ6" s="30" t="str">
        <f t="shared" si="17"/>
        <v>WW</v>
      </c>
      <c r="AK6" s="30" t="str">
        <f t="shared" si="18"/>
        <v>FIN</v>
      </c>
      <c r="AL6" s="30" t="str">
        <f t="shared" si="3"/>
        <v>OI</v>
      </c>
      <c r="AM6" s="30" t="str">
        <f t="shared" si="19"/>
        <v>IB</v>
      </c>
      <c r="AN6" s="30" t="str">
        <f t="shared" si="4"/>
        <v>SI</v>
      </c>
      <c r="AO6" s="30" t="str">
        <f t="shared" si="5"/>
        <v>SS</v>
      </c>
      <c r="AP6" s="45" t="str">
        <f t="shared" si="6"/>
        <v>ROIC</v>
      </c>
      <c r="AQ6" s="30" t="str">
        <f t="shared" si="7"/>
        <v>DR</v>
      </c>
      <c r="AR6" s="46" t="str">
        <f t="shared" si="8"/>
        <v>SOH</v>
      </c>
    </row>
    <row r="7" spans="1:44" x14ac:dyDescent="0.2">
      <c r="A7" s="93" t="s">
        <v>1352</v>
      </c>
      <c r="B7" s="93" t="s">
        <v>1353</v>
      </c>
      <c r="C7" s="12" t="s">
        <v>1354</v>
      </c>
      <c r="D7" s="10" t="e" vm="471">
        <v>#VALUE!</v>
      </c>
      <c r="E7" s="31" t="str">
        <f t="shared" si="0"/>
        <v>Link</v>
      </c>
      <c r="F7" s="12" t="s">
        <v>1355</v>
      </c>
      <c r="G7" s="28" cm="1">
        <f t="array" ref="G7">_FV(D7,"Market cap",TRUE)/1000000000</f>
        <v>0.95348730000000004</v>
      </c>
      <c r="H7" s="11" cm="1">
        <f t="array" ref="H7">_FV(D7,"Price")</f>
        <v>15.36</v>
      </c>
      <c r="I7" s="11" t="s">
        <v>47</v>
      </c>
      <c r="J7" s="35">
        <v>35.29</v>
      </c>
      <c r="K7" s="89" t="s">
        <v>59</v>
      </c>
      <c r="L7" s="89" t="s">
        <v>14654</v>
      </c>
      <c r="M7" s="25" t="s">
        <v>14287</v>
      </c>
      <c r="N7" s="53" t="s">
        <v>15451</v>
      </c>
      <c r="O7" s="53" t="s">
        <v>15452</v>
      </c>
      <c r="P7" s="130">
        <v>9.18</v>
      </c>
      <c r="Q7" s="53" t="s">
        <v>15453</v>
      </c>
      <c r="R7" s="53" t="s">
        <v>15454</v>
      </c>
      <c r="S7" s="126" t="s">
        <v>15455</v>
      </c>
      <c r="T7" s="11">
        <v>1.27</v>
      </c>
      <c r="U7" s="11">
        <v>1.1499999999999999</v>
      </c>
      <c r="V7" s="65" cm="1">
        <f t="array" ref="V7">(H7-(_FV(D7,"52 week high",TRUE)))/(_FV(D7,"52 week high",TRUE))</f>
        <v>-0.62260442260442261</v>
      </c>
      <c r="W7" s="65" cm="1">
        <f t="array" ref="W7">(H7-(_FV(D7,"52 week low",TRUE)))/(_FV(D7,"52 week low",TRUE))</f>
        <v>0.57215967246673494</v>
      </c>
      <c r="Y7" s="30" t="str">
        <f t="shared" si="9"/>
        <v>Twitter</v>
      </c>
      <c r="Z7" s="30" t="str">
        <f t="shared" si="1"/>
        <v>Twitter</v>
      </c>
      <c r="AA7" s="29" t="str">
        <f>HYPERLINK(_xlfn.CONCAT("https://www.sec.gov/edgar/browse/?CIK=",(_xlfn.XLOOKUP(A7,CIK!$A$1:$A$99999,CIK!$B$1:$B$99999,,0))),"SEC")</f>
        <v>SEC</v>
      </c>
      <c r="AB7" s="30" t="str">
        <f t="shared" si="10"/>
        <v>BC</v>
      </c>
      <c r="AC7" s="29" t="str">
        <f t="shared" si="11"/>
        <v>News</v>
      </c>
      <c r="AD7" s="30" t="str">
        <f t="shared" si="12"/>
        <v>News</v>
      </c>
      <c r="AE7" s="29" t="str">
        <f t="shared" si="13"/>
        <v>News</v>
      </c>
      <c r="AF7" s="29" t="str">
        <f t="shared" si="14"/>
        <v>News</v>
      </c>
      <c r="AG7" s="29" t="str">
        <f t="shared" si="15"/>
        <v>News</v>
      </c>
      <c r="AH7" s="30" t="str">
        <f t="shared" si="2"/>
        <v>News</v>
      </c>
      <c r="AI7" s="30" t="str">
        <f t="shared" si="16"/>
        <v>OC</v>
      </c>
      <c r="AJ7" s="30" t="str">
        <f t="shared" si="17"/>
        <v>WW</v>
      </c>
      <c r="AK7" s="30" t="str">
        <f t="shared" si="18"/>
        <v>FIN</v>
      </c>
      <c r="AL7" s="30" t="str">
        <f t="shared" si="3"/>
        <v>OI</v>
      </c>
      <c r="AM7" s="30" t="str">
        <f t="shared" si="19"/>
        <v>IB</v>
      </c>
      <c r="AN7" s="30" t="str">
        <f t="shared" si="4"/>
        <v>SI</v>
      </c>
      <c r="AO7" s="30" t="str">
        <f t="shared" si="5"/>
        <v>SS</v>
      </c>
      <c r="AP7" s="45" t="str">
        <f t="shared" si="6"/>
        <v>ROIC</v>
      </c>
      <c r="AQ7" s="30" t="str">
        <f t="shared" si="7"/>
        <v>DR</v>
      </c>
      <c r="AR7" s="46" t="str">
        <f t="shared" si="8"/>
        <v>SOH</v>
      </c>
    </row>
    <row r="8" spans="1:44" x14ac:dyDescent="0.2">
      <c r="A8" s="93" t="s">
        <v>1332</v>
      </c>
      <c r="B8" s="93" t="s">
        <v>1333</v>
      </c>
      <c r="C8" s="12" t="s">
        <v>1334</v>
      </c>
      <c r="D8" s="10" t="e" vm="472">
        <v>#VALUE!</v>
      </c>
      <c r="E8" s="31" t="str">
        <f t="shared" si="0"/>
        <v>Link</v>
      </c>
      <c r="F8" s="12" t="s">
        <v>1335</v>
      </c>
      <c r="G8" s="28" cm="1">
        <f t="array" ref="G8">_FV(D8,"Market cap",TRUE)/1000000000</f>
        <v>0.98148219999999997</v>
      </c>
      <c r="H8" s="11" cm="1">
        <f t="array" ref="H8">_FV(D8,"Price")</f>
        <v>11.55</v>
      </c>
      <c r="I8" s="11" t="s">
        <v>47</v>
      </c>
      <c r="J8" s="35">
        <v>78.27</v>
      </c>
      <c r="K8" s="89">
        <v>0.31269999999999998</v>
      </c>
      <c r="L8" s="89" t="s">
        <v>14581</v>
      </c>
      <c r="M8" s="25" t="s">
        <v>13793</v>
      </c>
      <c r="N8" s="53" t="s">
        <v>15429</v>
      </c>
      <c r="O8" s="53" t="s">
        <v>15430</v>
      </c>
      <c r="P8" s="130">
        <v>115.46</v>
      </c>
      <c r="Q8" s="53" t="s">
        <v>15431</v>
      </c>
      <c r="R8" s="53" t="s">
        <v>15432</v>
      </c>
      <c r="S8" s="126" t="s">
        <v>15433</v>
      </c>
      <c r="T8" s="11">
        <v>1.05</v>
      </c>
      <c r="U8" s="11">
        <v>0.99</v>
      </c>
      <c r="V8" s="65" cm="1">
        <f t="array" ref="V8">(H8-(_FV(D8,"52 week high",TRUE)))/(_FV(D8,"52 week high",TRUE))</f>
        <v>-0.88608344018147744</v>
      </c>
      <c r="W8" s="65" cm="1">
        <f t="array" ref="W8">(H8-(_FV(D8,"52 week low",TRUE)))/(_FV(D8,"52 week low",TRUE))</f>
        <v>0.32000000000000006</v>
      </c>
      <c r="Y8" s="30" t="str">
        <f t="shared" si="9"/>
        <v>Twitter</v>
      </c>
      <c r="Z8" s="30" t="str">
        <f t="shared" si="1"/>
        <v>Twitter</v>
      </c>
      <c r="AA8" s="29" t="str">
        <f>HYPERLINK(_xlfn.CONCAT("https://www.sec.gov/edgar/browse/?CIK=",(_xlfn.XLOOKUP(A8,CIK!$A$1:$A$99999,CIK!$B$1:$B$99999,,0))),"SEC")</f>
        <v>SEC</v>
      </c>
      <c r="AB8" s="30" t="str">
        <f t="shared" si="10"/>
        <v>BC</v>
      </c>
      <c r="AC8" s="29" t="str">
        <f t="shared" si="11"/>
        <v>News</v>
      </c>
      <c r="AD8" s="30" t="str">
        <f t="shared" si="12"/>
        <v>News</v>
      </c>
      <c r="AE8" s="29" t="str">
        <f t="shared" si="13"/>
        <v>News</v>
      </c>
      <c r="AF8" s="29" t="str">
        <f t="shared" si="14"/>
        <v>News</v>
      </c>
      <c r="AG8" s="29" t="str">
        <f t="shared" si="15"/>
        <v>News</v>
      </c>
      <c r="AH8" s="30" t="str">
        <f t="shared" si="2"/>
        <v>News</v>
      </c>
      <c r="AI8" s="30" t="str">
        <f t="shared" si="16"/>
        <v>OC</v>
      </c>
      <c r="AJ8" s="30" t="str">
        <f t="shared" si="17"/>
        <v>WW</v>
      </c>
      <c r="AK8" s="30" t="str">
        <f t="shared" si="18"/>
        <v>FIN</v>
      </c>
      <c r="AL8" s="30" t="str">
        <f t="shared" si="3"/>
        <v>OI</v>
      </c>
      <c r="AM8" s="30" t="str">
        <f t="shared" si="19"/>
        <v>IB</v>
      </c>
      <c r="AN8" s="30" t="str">
        <f t="shared" si="4"/>
        <v>SI</v>
      </c>
      <c r="AO8" s="30" t="str">
        <f t="shared" si="5"/>
        <v>SS</v>
      </c>
      <c r="AP8" s="45" t="str">
        <f t="shared" si="6"/>
        <v>ROIC</v>
      </c>
      <c r="AQ8" s="30" t="str">
        <f t="shared" si="7"/>
        <v>DR</v>
      </c>
      <c r="AR8" s="46" t="str">
        <f t="shared" si="8"/>
        <v>SOH</v>
      </c>
    </row>
    <row r="9" spans="1:44" x14ac:dyDescent="0.2">
      <c r="A9" s="93" t="s">
        <v>1360</v>
      </c>
      <c r="B9" s="93" t="s">
        <v>1361</v>
      </c>
      <c r="C9" s="12" t="s">
        <v>1362</v>
      </c>
      <c r="D9" s="10" t="e" vm="473">
        <v>#VALUE!</v>
      </c>
      <c r="E9" s="31" t="str">
        <f t="shared" si="0"/>
        <v>Link</v>
      </c>
      <c r="F9" s="12" t="s">
        <v>1363</v>
      </c>
      <c r="G9" s="28" cm="1">
        <f t="array" ref="G9">_FV(D9,"Market cap",TRUE)/1000000000</f>
        <v>0.55425329999999995</v>
      </c>
      <c r="H9" s="11" cm="1">
        <f t="array" ref="H9">_FV(D9,"Price")</f>
        <v>7.59</v>
      </c>
      <c r="I9" s="11" t="s">
        <v>47</v>
      </c>
      <c r="J9" s="35">
        <v>39.42</v>
      </c>
      <c r="K9" s="89">
        <v>9.5399999999999999E-2</v>
      </c>
      <c r="L9" s="89" t="s">
        <v>14656</v>
      </c>
      <c r="M9" s="25" t="s">
        <v>14087</v>
      </c>
      <c r="N9" s="53" t="s">
        <v>15460</v>
      </c>
      <c r="O9" s="53" t="s">
        <v>15461</v>
      </c>
      <c r="P9" s="130">
        <v>65.69</v>
      </c>
      <c r="Q9" s="53" t="s">
        <v>15462</v>
      </c>
      <c r="R9" s="53" t="s">
        <v>15463</v>
      </c>
      <c r="S9" s="126" t="s">
        <v>14848</v>
      </c>
      <c r="T9" s="11">
        <v>7.17</v>
      </c>
      <c r="U9" s="11">
        <v>9.1999999999999993</v>
      </c>
      <c r="V9" s="65" cm="1">
        <f t="array" ref="V9">(H9-(_FV(D9,"52 week high",TRUE)))/(_FV(D9,"52 week high",TRUE))</f>
        <v>-0.7187847350870693</v>
      </c>
      <c r="W9" s="65" cm="1">
        <f t="array" ref="W9">(H9-(_FV(D9,"52 week low",TRUE)))/(_FV(D9,"52 week low",TRUE))</f>
        <v>0.38309309911256073</v>
      </c>
      <c r="Y9" s="30" t="str">
        <f t="shared" si="9"/>
        <v>Twitter</v>
      </c>
      <c r="Z9" s="30" t="str">
        <f t="shared" si="1"/>
        <v>Twitter</v>
      </c>
      <c r="AA9" s="29" t="str">
        <f>HYPERLINK(_xlfn.CONCAT("https://www.sec.gov/edgar/browse/?CIK=",(_xlfn.XLOOKUP(A9,CIK!$A$1:$A$99999,CIK!$B$1:$B$99999,,0))),"SEC")</f>
        <v>SEC</v>
      </c>
      <c r="AB9" s="30" t="str">
        <f t="shared" si="10"/>
        <v>BC</v>
      </c>
      <c r="AC9" s="29" t="str">
        <f t="shared" si="11"/>
        <v>News</v>
      </c>
      <c r="AD9" s="30" t="str">
        <f t="shared" si="12"/>
        <v>News</v>
      </c>
      <c r="AE9" s="29" t="str">
        <f t="shared" si="13"/>
        <v>News</v>
      </c>
      <c r="AF9" s="29" t="str">
        <f t="shared" si="14"/>
        <v>News</v>
      </c>
      <c r="AG9" s="29" t="str">
        <f t="shared" si="15"/>
        <v>News</v>
      </c>
      <c r="AH9" s="30" t="str">
        <f t="shared" si="2"/>
        <v>News</v>
      </c>
      <c r="AI9" s="30" t="str">
        <f t="shared" si="16"/>
        <v>OC</v>
      </c>
      <c r="AJ9" s="30" t="str">
        <f t="shared" si="17"/>
        <v>WW</v>
      </c>
      <c r="AK9" s="30" t="str">
        <f t="shared" si="18"/>
        <v>FIN</v>
      </c>
      <c r="AL9" s="30" t="str">
        <f t="shared" si="3"/>
        <v>OI</v>
      </c>
      <c r="AM9" s="30" t="str">
        <f t="shared" si="19"/>
        <v>IB</v>
      </c>
      <c r="AN9" s="30" t="str">
        <f t="shared" si="4"/>
        <v>SI</v>
      </c>
      <c r="AO9" s="30" t="str">
        <f t="shared" si="5"/>
        <v>SS</v>
      </c>
      <c r="AP9" s="45" t="str">
        <f t="shared" si="6"/>
        <v>ROIC</v>
      </c>
      <c r="AQ9" s="30" t="str">
        <f t="shared" si="7"/>
        <v>DR</v>
      </c>
      <c r="AR9" s="46" t="str">
        <f t="shared" si="8"/>
        <v>SOH</v>
      </c>
    </row>
    <row r="10" spans="1:44" x14ac:dyDescent="0.2">
      <c r="A10" s="93" t="s">
        <v>1388</v>
      </c>
      <c r="B10" s="93" t="s">
        <v>1389</v>
      </c>
      <c r="C10" s="12" t="s">
        <v>1390</v>
      </c>
      <c r="D10" s="10" t="e" vm="474">
        <v>#VALUE!</v>
      </c>
      <c r="E10" s="31" t="str">
        <f t="shared" si="0"/>
        <v>Link</v>
      </c>
      <c r="F10" s="12" t="s">
        <v>1391</v>
      </c>
      <c r="G10" s="28" cm="1">
        <f t="array" ref="G10">_FV(D10,"Market cap",TRUE)/1000000000</f>
        <v>0.48910559999999997</v>
      </c>
      <c r="H10" s="11" cm="1">
        <f t="array" ref="H10">_FV(D10,"Price")</f>
        <v>5.25</v>
      </c>
      <c r="I10" s="11" t="s">
        <v>47</v>
      </c>
      <c r="J10" s="35">
        <v>31.68</v>
      </c>
      <c r="K10" s="89">
        <v>0.1118</v>
      </c>
      <c r="L10" s="89" t="s">
        <v>14662</v>
      </c>
      <c r="M10" s="25" t="s">
        <v>14210</v>
      </c>
      <c r="N10" s="53" t="s">
        <v>15488</v>
      </c>
      <c r="O10" s="53" t="s">
        <v>15489</v>
      </c>
      <c r="P10" s="130">
        <v>19.39</v>
      </c>
      <c r="Q10" s="53" t="s">
        <v>15490</v>
      </c>
      <c r="R10" s="53" t="s">
        <v>15491</v>
      </c>
      <c r="S10" s="126" t="s">
        <v>14848</v>
      </c>
      <c r="T10" s="11">
        <v>13.13</v>
      </c>
      <c r="U10" s="11">
        <v>8.18</v>
      </c>
      <c r="V10" s="65" cm="1">
        <f t="array" ref="V10">(H10-(_FV(D10,"52 week high",TRUE)))/(_FV(D10,"52 week high",TRUE))</f>
        <v>-0.48979591836734687</v>
      </c>
      <c r="W10" s="65" cm="1">
        <f t="array" ref="W10">(H10-(_FV(D10,"52 week low",TRUE)))/(_FV(D10,"52 week low",TRUE))</f>
        <v>0.65615141955835965</v>
      </c>
      <c r="Y10" s="30" t="str">
        <f t="shared" si="9"/>
        <v>Twitter</v>
      </c>
      <c r="Z10" s="30" t="str">
        <f t="shared" si="1"/>
        <v>Twitter</v>
      </c>
      <c r="AA10" s="29" t="str">
        <f>HYPERLINK(_xlfn.CONCAT("https://www.sec.gov/edgar/browse/?CIK=",(_xlfn.XLOOKUP(A10,CIK!$A$1:$A$99999,CIK!$B$1:$B$99999,,0))),"SEC")</f>
        <v>SEC</v>
      </c>
      <c r="AB10" s="30" t="str">
        <f t="shared" si="10"/>
        <v>BC</v>
      </c>
      <c r="AC10" s="29" t="str">
        <f t="shared" si="11"/>
        <v>News</v>
      </c>
      <c r="AD10" s="30" t="str">
        <f t="shared" si="12"/>
        <v>News</v>
      </c>
      <c r="AE10" s="29" t="str">
        <f t="shared" si="13"/>
        <v>News</v>
      </c>
      <c r="AF10" s="29" t="str">
        <f t="shared" si="14"/>
        <v>News</v>
      </c>
      <c r="AG10" s="29" t="str">
        <f t="shared" si="15"/>
        <v>News</v>
      </c>
      <c r="AH10" s="30" t="str">
        <f t="shared" si="2"/>
        <v>News</v>
      </c>
      <c r="AI10" s="30" t="str">
        <f t="shared" si="16"/>
        <v>OC</v>
      </c>
      <c r="AJ10" s="30" t="str">
        <f t="shared" si="17"/>
        <v>WW</v>
      </c>
      <c r="AK10" s="30" t="str">
        <f t="shared" si="18"/>
        <v>FIN</v>
      </c>
      <c r="AL10" s="30" t="str">
        <f t="shared" si="3"/>
        <v>OI</v>
      </c>
      <c r="AM10" s="30" t="str">
        <f t="shared" si="19"/>
        <v>IB</v>
      </c>
      <c r="AN10" s="30" t="str">
        <f t="shared" si="4"/>
        <v>SI</v>
      </c>
      <c r="AO10" s="30" t="str">
        <f t="shared" si="5"/>
        <v>SS</v>
      </c>
      <c r="AP10" s="45" t="str">
        <f t="shared" si="6"/>
        <v>ROIC</v>
      </c>
      <c r="AQ10" s="30" t="str">
        <f t="shared" si="7"/>
        <v>DR</v>
      </c>
      <c r="AR10" s="46" t="str">
        <f t="shared" si="8"/>
        <v>SOH</v>
      </c>
    </row>
    <row r="11" spans="1:44" x14ac:dyDescent="0.2">
      <c r="A11" s="10" t="s">
        <v>1376</v>
      </c>
      <c r="B11" s="10" t="s">
        <v>1377</v>
      </c>
      <c r="C11" s="12" t="s">
        <v>1378</v>
      </c>
      <c r="D11" s="5" t="e" vm="475">
        <v>#VALUE!</v>
      </c>
      <c r="E11" s="31" t="str">
        <f t="shared" si="0"/>
        <v>Link</v>
      </c>
      <c r="F11" s="12" t="s">
        <v>1379</v>
      </c>
      <c r="G11" s="28" cm="1">
        <f t="array" ref="G11">_FV(D11,"Market cap",TRUE)/1000000000</f>
        <v>0.49859579999999998</v>
      </c>
      <c r="H11" s="11" cm="1">
        <f t="array" ref="H11">_FV(D11,"Price")</f>
        <v>18.82</v>
      </c>
      <c r="I11" s="11" t="s">
        <v>47</v>
      </c>
      <c r="J11" s="35">
        <v>22.83</v>
      </c>
      <c r="K11" s="89">
        <v>0.15359999999999999</v>
      </c>
      <c r="L11" s="89" t="s">
        <v>14660</v>
      </c>
      <c r="M11" s="25" t="s">
        <v>14142</v>
      </c>
      <c r="N11" s="53" t="s">
        <v>15476</v>
      </c>
      <c r="O11" s="53" t="s">
        <v>15477</v>
      </c>
      <c r="P11" s="130">
        <v>27.8</v>
      </c>
      <c r="Q11" s="53" t="s">
        <v>15478</v>
      </c>
      <c r="R11" s="53" t="s">
        <v>15479</v>
      </c>
      <c r="S11" s="126" t="s">
        <v>15480</v>
      </c>
      <c r="T11" s="11">
        <v>3.25</v>
      </c>
      <c r="U11" s="11">
        <v>3.14</v>
      </c>
      <c r="V11" s="65" cm="1">
        <f t="array" ref="V11">(H11-(_FV(D11,"52 week high",TRUE)))/(_FV(D11,"52 week high",TRUE))</f>
        <v>-0.40091931191667618</v>
      </c>
      <c r="W11" s="65" cm="1">
        <f t="array" ref="W11">(H11-(_FV(D11,"52 week low",TRUE)))/(_FV(D11,"52 week low",TRUE))</f>
        <v>0.60854700854700872</v>
      </c>
      <c r="Y11" s="30" t="str">
        <f t="shared" si="9"/>
        <v>Twitter</v>
      </c>
      <c r="Z11" s="30" t="str">
        <f t="shared" si="1"/>
        <v>Twitter</v>
      </c>
      <c r="AA11" s="29" t="str">
        <f>HYPERLINK(_xlfn.CONCAT("https://www.sec.gov/edgar/browse/?CIK=",(_xlfn.XLOOKUP(A11,CIK!$A$1:$A$99999,CIK!$B$1:$B$99999,,0))),"SEC")</f>
        <v>SEC</v>
      </c>
      <c r="AB11" s="30" t="str">
        <f t="shared" si="10"/>
        <v>BC</v>
      </c>
      <c r="AC11" s="29" t="str">
        <f t="shared" si="11"/>
        <v>News</v>
      </c>
      <c r="AD11" s="30" t="str">
        <f t="shared" si="12"/>
        <v>News</v>
      </c>
      <c r="AE11" s="29" t="str">
        <f t="shared" si="13"/>
        <v>News</v>
      </c>
      <c r="AF11" s="29" t="str">
        <f t="shared" si="14"/>
        <v>News</v>
      </c>
      <c r="AG11" s="29" t="str">
        <f t="shared" si="15"/>
        <v>News</v>
      </c>
      <c r="AH11" s="30" t="str">
        <f t="shared" si="2"/>
        <v>News</v>
      </c>
      <c r="AI11" s="30" t="str">
        <f t="shared" si="16"/>
        <v>OC</v>
      </c>
      <c r="AJ11" s="30" t="str">
        <f t="shared" si="17"/>
        <v>WW</v>
      </c>
      <c r="AK11" s="30" t="str">
        <f t="shared" si="18"/>
        <v>FIN</v>
      </c>
      <c r="AL11" s="30" t="str">
        <f t="shared" si="3"/>
        <v>OI</v>
      </c>
      <c r="AM11" s="30" t="str">
        <f t="shared" si="19"/>
        <v>IB</v>
      </c>
      <c r="AN11" s="30" t="str">
        <f t="shared" si="4"/>
        <v>SI</v>
      </c>
      <c r="AO11" s="30" t="str">
        <f t="shared" si="5"/>
        <v>SS</v>
      </c>
      <c r="AP11" s="45" t="str">
        <f t="shared" si="6"/>
        <v>ROIC</v>
      </c>
      <c r="AQ11" s="30" t="str">
        <f t="shared" si="7"/>
        <v>DR</v>
      </c>
      <c r="AR11" s="46" t="str">
        <f t="shared" si="8"/>
        <v>SOH</v>
      </c>
    </row>
    <row r="12" spans="1:44" x14ac:dyDescent="0.2">
      <c r="A12" s="10" t="s">
        <v>1364</v>
      </c>
      <c r="B12" s="10" t="s">
        <v>1365</v>
      </c>
      <c r="C12" s="12" t="s">
        <v>1366</v>
      </c>
      <c r="D12" s="10" t="e" vm="476">
        <v>#VALUE!</v>
      </c>
      <c r="E12" s="31" t="str">
        <f t="shared" si="0"/>
        <v>Link</v>
      </c>
      <c r="F12" s="12" t="s">
        <v>1367</v>
      </c>
      <c r="G12" s="28" cm="1">
        <f t="array" ref="G12">_FV(D12,"Market cap",TRUE)/1000000000</f>
        <v>0.40810940000000001</v>
      </c>
      <c r="H12" s="11" cm="1">
        <f t="array" ref="H12">_FV(D12,"Price")</f>
        <v>4.9000000000000004</v>
      </c>
      <c r="I12" s="11" t="s">
        <v>47</v>
      </c>
      <c r="J12" s="35">
        <v>69.56</v>
      </c>
      <c r="K12" s="89">
        <v>3.1E-2</v>
      </c>
      <c r="L12" s="89" t="s">
        <v>14657</v>
      </c>
      <c r="M12" s="25" t="s">
        <v>14236</v>
      </c>
      <c r="N12" s="53" t="s">
        <v>15464</v>
      </c>
      <c r="O12" s="53" t="s">
        <v>15465</v>
      </c>
      <c r="P12" s="130">
        <v>90.75</v>
      </c>
      <c r="Q12" s="53" t="s">
        <v>15466</v>
      </c>
      <c r="R12" s="53" t="s">
        <v>15467</v>
      </c>
      <c r="S12" s="126" t="s">
        <v>14848</v>
      </c>
      <c r="T12" s="11">
        <v>43.62</v>
      </c>
      <c r="U12" s="11">
        <v>27.46</v>
      </c>
      <c r="V12" s="65" cm="1">
        <f t="array" ref="V12">(H12-(_FV(D12,"52 week high",TRUE)))/(_FV(D12,"52 week high",TRUE))</f>
        <v>-0.49948927477017357</v>
      </c>
      <c r="W12" s="65" cm="1">
        <f t="array" ref="W12">(H12-(_FV(D12,"52 week low",TRUE)))/(_FV(D12,"52 week low",TRUE))</f>
        <v>0.17365269461077859</v>
      </c>
      <c r="Y12" s="30" t="str">
        <f t="shared" si="9"/>
        <v>Twitter</v>
      </c>
      <c r="Z12" s="30" t="str">
        <f t="shared" si="1"/>
        <v>Twitter</v>
      </c>
      <c r="AA12" s="29" t="str">
        <f>HYPERLINK(_xlfn.CONCAT("https://www.sec.gov/edgar/browse/?CIK=",(_xlfn.XLOOKUP(A12,CIK!$A$1:$A$99999,CIK!$B$1:$B$99999,,0))),"SEC")</f>
        <v>SEC</v>
      </c>
      <c r="AB12" s="30" t="str">
        <f t="shared" si="10"/>
        <v>BC</v>
      </c>
      <c r="AC12" s="29" t="str">
        <f t="shared" si="11"/>
        <v>News</v>
      </c>
      <c r="AD12" s="30" t="str">
        <f t="shared" si="12"/>
        <v>News</v>
      </c>
      <c r="AE12" s="29" t="str">
        <f t="shared" si="13"/>
        <v>News</v>
      </c>
      <c r="AF12" s="29" t="str">
        <f t="shared" si="14"/>
        <v>News</v>
      </c>
      <c r="AG12" s="29" t="str">
        <f t="shared" si="15"/>
        <v>News</v>
      </c>
      <c r="AH12" s="30" t="str">
        <f t="shared" si="2"/>
        <v>News</v>
      </c>
      <c r="AI12" s="30" t="str">
        <f t="shared" si="16"/>
        <v>OC</v>
      </c>
      <c r="AJ12" s="30" t="str">
        <f t="shared" si="17"/>
        <v>WW</v>
      </c>
      <c r="AK12" s="30" t="str">
        <f t="shared" si="18"/>
        <v>FIN</v>
      </c>
      <c r="AL12" s="30" t="str">
        <f t="shared" si="3"/>
        <v>OI</v>
      </c>
      <c r="AM12" s="30" t="str">
        <f t="shared" si="19"/>
        <v>IB</v>
      </c>
      <c r="AN12" s="30" t="str">
        <f t="shared" si="4"/>
        <v>SI</v>
      </c>
      <c r="AO12" s="30" t="str">
        <f t="shared" si="5"/>
        <v>SS</v>
      </c>
      <c r="AP12" s="45" t="str">
        <f t="shared" si="6"/>
        <v>ROIC</v>
      </c>
      <c r="AQ12" s="30" t="str">
        <f t="shared" si="7"/>
        <v>DR</v>
      </c>
      <c r="AR12" s="46" t="str">
        <f t="shared" si="8"/>
        <v>SOH</v>
      </c>
    </row>
    <row r="13" spans="1:44" x14ac:dyDescent="0.2">
      <c r="A13" s="10" t="s">
        <v>1372</v>
      </c>
      <c r="B13" s="10" t="s">
        <v>1373</v>
      </c>
      <c r="C13" s="12" t="s">
        <v>1374</v>
      </c>
      <c r="D13" s="5" t="e" vm="477">
        <v>#VALUE!</v>
      </c>
      <c r="E13" s="31" t="str">
        <f t="shared" si="0"/>
        <v>Link</v>
      </c>
      <c r="F13" s="12" t="s">
        <v>1375</v>
      </c>
      <c r="G13" s="28" cm="1">
        <f t="array" ref="G13">_FV(D13,"Market cap",TRUE)/1000000000</f>
        <v>0.42163689999999998</v>
      </c>
      <c r="H13" s="11" cm="1">
        <f t="array" ref="H13">_FV(D13,"Price")</f>
        <v>1.69</v>
      </c>
      <c r="I13" s="11" t="s">
        <v>47</v>
      </c>
      <c r="J13" s="35">
        <v>245.59</v>
      </c>
      <c r="K13" s="89">
        <v>0.18310000000000001</v>
      </c>
      <c r="L13" s="89" t="s">
        <v>14659</v>
      </c>
      <c r="M13" s="25" t="s">
        <v>13963</v>
      </c>
      <c r="N13" s="53" t="s">
        <v>15472</v>
      </c>
      <c r="O13" s="53" t="s">
        <v>15473</v>
      </c>
      <c r="P13" s="130">
        <v>9.3699999999999992</v>
      </c>
      <c r="Q13" s="53" t="s">
        <v>15474</v>
      </c>
      <c r="R13" s="53" t="s">
        <v>15475</v>
      </c>
      <c r="S13" s="126" t="s">
        <v>14848</v>
      </c>
      <c r="T13" s="11">
        <v>3.69</v>
      </c>
      <c r="U13" s="11">
        <v>3.17</v>
      </c>
      <c r="V13" s="65" cm="1">
        <f t="array" ref="V13">(H13-(_FV(D13,"52 week high",TRUE)))/(_FV(D13,"52 week high",TRUE))</f>
        <v>-0.60879629629629628</v>
      </c>
      <c r="W13" s="65" cm="1">
        <f t="array" ref="W13">(H13-(_FV(D13,"52 week low",TRUE)))/(_FV(D13,"52 week low",TRUE))</f>
        <v>0.22463768115942034</v>
      </c>
      <c r="Y13" s="30" t="str">
        <f t="shared" si="9"/>
        <v>Twitter</v>
      </c>
      <c r="Z13" s="30" t="str">
        <f t="shared" si="1"/>
        <v>Twitter</v>
      </c>
      <c r="AA13" s="29" t="str">
        <f>HYPERLINK(_xlfn.CONCAT("https://www.sec.gov/edgar/browse/?CIK=",(_xlfn.XLOOKUP(A13,CIK!$A$1:$A$99999,CIK!$B$1:$B$99999,,0))),"SEC")</f>
        <v>SEC</v>
      </c>
      <c r="AB13" s="30" t="str">
        <f t="shared" si="10"/>
        <v>BC</v>
      </c>
      <c r="AC13" s="29" t="str">
        <f t="shared" si="11"/>
        <v>News</v>
      </c>
      <c r="AD13" s="30" t="str">
        <f t="shared" si="12"/>
        <v>News</v>
      </c>
      <c r="AE13" s="29" t="str">
        <f t="shared" si="13"/>
        <v>News</v>
      </c>
      <c r="AF13" s="29" t="str">
        <f t="shared" si="14"/>
        <v>News</v>
      </c>
      <c r="AG13" s="29" t="str">
        <f t="shared" si="15"/>
        <v>News</v>
      </c>
      <c r="AH13" s="30" t="str">
        <f t="shared" si="2"/>
        <v>News</v>
      </c>
      <c r="AI13" s="30" t="str">
        <f t="shared" si="16"/>
        <v>OC</v>
      </c>
      <c r="AJ13" s="30" t="str">
        <f t="shared" si="17"/>
        <v>WW</v>
      </c>
      <c r="AK13" s="30" t="str">
        <f t="shared" si="18"/>
        <v>FIN</v>
      </c>
      <c r="AL13" s="30" t="str">
        <f t="shared" si="3"/>
        <v>OI</v>
      </c>
      <c r="AM13" s="30" t="str">
        <f t="shared" si="19"/>
        <v>IB</v>
      </c>
      <c r="AN13" s="30" t="str">
        <f t="shared" si="4"/>
        <v>SI</v>
      </c>
      <c r="AO13" s="30" t="str">
        <f t="shared" si="5"/>
        <v>SS</v>
      </c>
      <c r="AP13" s="45" t="str">
        <f t="shared" si="6"/>
        <v>ROIC</v>
      </c>
      <c r="AQ13" s="30" t="str">
        <f t="shared" si="7"/>
        <v>DR</v>
      </c>
      <c r="AR13" s="46" t="str">
        <f t="shared" si="8"/>
        <v>SOH</v>
      </c>
    </row>
    <row r="14" spans="1:44" x14ac:dyDescent="0.2">
      <c r="A14" s="10" t="s">
        <v>1392</v>
      </c>
      <c r="B14" s="10" t="s">
        <v>1393</v>
      </c>
      <c r="C14" s="12" t="s">
        <v>1394</v>
      </c>
      <c r="D14" s="5" t="e" vm="478">
        <v>#VALUE!</v>
      </c>
      <c r="E14" s="31" t="str">
        <f t="shared" si="0"/>
        <v>Link</v>
      </c>
      <c r="F14" s="12" t="s">
        <v>1395</v>
      </c>
      <c r="G14" s="28" cm="1">
        <f t="array" ref="G14">_FV(D14,"Market cap",TRUE)/1000000000</f>
        <v>0.40778209999999998</v>
      </c>
      <c r="H14" s="11" cm="1">
        <f t="array" ref="H14">_FV(D14,"Price")</f>
        <v>10.220000000000001</v>
      </c>
      <c r="I14" s="11" t="s">
        <v>47</v>
      </c>
      <c r="J14" s="35">
        <v>22.3</v>
      </c>
      <c r="K14" s="89">
        <v>3.1800000000000002E-2</v>
      </c>
      <c r="L14" s="89" t="s">
        <v>14663</v>
      </c>
      <c r="M14" s="25" t="s">
        <v>14313</v>
      </c>
      <c r="N14" s="53" t="s">
        <v>15492</v>
      </c>
      <c r="O14" s="53" t="s">
        <v>15493</v>
      </c>
      <c r="P14" s="130">
        <v>35.049999999999997</v>
      </c>
      <c r="Q14" s="53" t="s">
        <v>15494</v>
      </c>
      <c r="R14" s="53" t="s">
        <v>15495</v>
      </c>
      <c r="S14" s="126" t="s">
        <v>14848</v>
      </c>
      <c r="T14" s="11">
        <v>17.55</v>
      </c>
      <c r="U14" s="11">
        <v>20.89</v>
      </c>
      <c r="V14" s="65" cm="1">
        <f t="array" ref="V14">(H14-(_FV(D14,"52 week high",TRUE)))/(_FV(D14,"52 week high",TRUE))</f>
        <v>-0.46125461254612538</v>
      </c>
      <c r="W14" s="65" cm="1">
        <f t="array" ref="W14">(H14-(_FV(D14,"52 week low",TRUE)))/(_FV(D14,"52 week low",TRUE))</f>
        <v>3.482456140350878</v>
      </c>
      <c r="Y14" s="30" t="str">
        <f t="shared" si="9"/>
        <v>Twitter</v>
      </c>
      <c r="Z14" s="30" t="str">
        <f t="shared" si="1"/>
        <v>Twitter</v>
      </c>
      <c r="AA14" s="29" t="str">
        <f>HYPERLINK(_xlfn.CONCAT("https://www.sec.gov/edgar/browse/?CIK=",(_xlfn.XLOOKUP(A14,CIK!$A$1:$A$99999,CIK!$B$1:$B$99999,,0))),"SEC")</f>
        <v>SEC</v>
      </c>
      <c r="AB14" s="30" t="str">
        <f t="shared" si="10"/>
        <v>BC</v>
      </c>
      <c r="AC14" s="29" t="str">
        <f t="shared" si="11"/>
        <v>News</v>
      </c>
      <c r="AD14" s="30" t="str">
        <f t="shared" si="12"/>
        <v>News</v>
      </c>
      <c r="AE14" s="29" t="str">
        <f t="shared" si="13"/>
        <v>News</v>
      </c>
      <c r="AF14" s="29" t="str">
        <f t="shared" si="14"/>
        <v>News</v>
      </c>
      <c r="AG14" s="29" t="str">
        <f t="shared" si="15"/>
        <v>News</v>
      </c>
      <c r="AH14" s="30" t="str">
        <f t="shared" si="2"/>
        <v>News</v>
      </c>
      <c r="AI14" s="30" t="str">
        <f t="shared" si="16"/>
        <v>OC</v>
      </c>
      <c r="AJ14" s="30" t="str">
        <f t="shared" si="17"/>
        <v>WW</v>
      </c>
      <c r="AK14" s="30" t="str">
        <f t="shared" si="18"/>
        <v>FIN</v>
      </c>
      <c r="AL14" s="30" t="str">
        <f t="shared" si="3"/>
        <v>OI</v>
      </c>
      <c r="AM14" s="30" t="str">
        <f t="shared" si="19"/>
        <v>IB</v>
      </c>
      <c r="AN14" s="30" t="str">
        <f t="shared" si="4"/>
        <v>SI</v>
      </c>
      <c r="AO14" s="30" t="str">
        <f t="shared" si="5"/>
        <v>SS</v>
      </c>
      <c r="AP14" s="45" t="str">
        <f t="shared" si="6"/>
        <v>ROIC</v>
      </c>
      <c r="AQ14" s="30" t="str">
        <f t="shared" si="7"/>
        <v>DR</v>
      </c>
      <c r="AR14" s="46" t="str">
        <f t="shared" si="8"/>
        <v>SOH</v>
      </c>
    </row>
    <row r="15" spans="1:44" x14ac:dyDescent="0.2">
      <c r="A15" s="10" t="s">
        <v>1399</v>
      </c>
      <c r="B15" s="10" t="s">
        <v>1400</v>
      </c>
      <c r="C15" s="12" t="s">
        <v>1401</v>
      </c>
      <c r="D15" s="5" t="e" vm="479">
        <v>#VALUE!</v>
      </c>
      <c r="E15" s="31" t="str">
        <f t="shared" si="0"/>
        <v>Link</v>
      </c>
      <c r="F15" s="12" t="s">
        <v>1402</v>
      </c>
      <c r="G15" s="28" cm="1">
        <f t="array" ref="G15">_FV(D15,"Market cap",TRUE)/1000000000</f>
        <v>0.378168</v>
      </c>
      <c r="H15" s="11" cm="1">
        <f t="array" ref="H15">_FV(D15,"Price")</f>
        <v>3</v>
      </c>
      <c r="I15" s="11" t="s">
        <v>47</v>
      </c>
      <c r="J15" s="35">
        <v>32.15</v>
      </c>
      <c r="K15" s="89">
        <v>2.8199999999999999E-2</v>
      </c>
      <c r="L15" s="89" t="s">
        <v>14633</v>
      </c>
      <c r="M15" s="25" t="s">
        <v>14337</v>
      </c>
      <c r="N15" s="53" t="s">
        <v>15501</v>
      </c>
      <c r="O15" s="53" t="s">
        <v>15502</v>
      </c>
      <c r="P15" s="130">
        <v>22.91</v>
      </c>
      <c r="Q15" s="53" t="s">
        <v>15503</v>
      </c>
      <c r="R15" s="53" t="s">
        <v>15504</v>
      </c>
      <c r="S15" s="126" t="s">
        <v>14848</v>
      </c>
      <c r="T15" s="11">
        <v>3.33</v>
      </c>
      <c r="U15" s="11">
        <v>5.46</v>
      </c>
      <c r="V15" s="65" cm="1">
        <f t="array" ref="V15">(H15-(_FV(D15,"52 week high",TRUE)))/(_FV(D15,"52 week high",TRUE))</f>
        <v>-0.66216216216216217</v>
      </c>
      <c r="W15" s="65" cm="1">
        <f t="array" ref="W15">(H15-(_FV(D15,"52 week low",TRUE)))/(_FV(D15,"52 week low",TRUE))</f>
        <v>1.4193548387096775</v>
      </c>
      <c r="Y15" s="30" t="str">
        <f t="shared" si="9"/>
        <v>Twitter</v>
      </c>
      <c r="Z15" s="30" t="str">
        <f t="shared" si="1"/>
        <v>Twitter</v>
      </c>
      <c r="AA15" s="29" t="str">
        <f>HYPERLINK(_xlfn.CONCAT("https://www.sec.gov/edgar/browse/?CIK=",(_xlfn.XLOOKUP(A15,CIK!$A$1:$A$99999,CIK!$B$1:$B$99999,,0))),"SEC")</f>
        <v>SEC</v>
      </c>
      <c r="AB15" s="30" t="str">
        <f t="shared" si="10"/>
        <v>BC</v>
      </c>
      <c r="AC15" s="29" t="str">
        <f t="shared" si="11"/>
        <v>News</v>
      </c>
      <c r="AD15" s="30" t="str">
        <f t="shared" si="12"/>
        <v>News</v>
      </c>
      <c r="AE15" s="29" t="str">
        <f t="shared" si="13"/>
        <v>News</v>
      </c>
      <c r="AF15" s="29" t="str">
        <f t="shared" si="14"/>
        <v>News</v>
      </c>
      <c r="AG15" s="29" t="str">
        <f t="shared" si="15"/>
        <v>News</v>
      </c>
      <c r="AH15" s="30" t="str">
        <f t="shared" si="2"/>
        <v>News</v>
      </c>
      <c r="AI15" s="30" t="str">
        <f t="shared" si="16"/>
        <v>OC</v>
      </c>
      <c r="AJ15" s="30" t="str">
        <f t="shared" si="17"/>
        <v>WW</v>
      </c>
      <c r="AK15" s="30" t="str">
        <f t="shared" si="18"/>
        <v>FIN</v>
      </c>
      <c r="AL15" s="30" t="str">
        <f t="shared" si="3"/>
        <v>OI</v>
      </c>
      <c r="AM15" s="30" t="str">
        <f t="shared" si="19"/>
        <v>IB</v>
      </c>
      <c r="AN15" s="30" t="str">
        <f t="shared" si="4"/>
        <v>SI</v>
      </c>
      <c r="AO15" s="30" t="str">
        <f t="shared" si="5"/>
        <v>SS</v>
      </c>
      <c r="AP15" s="45" t="str">
        <f t="shared" si="6"/>
        <v>ROIC</v>
      </c>
      <c r="AQ15" s="30" t="str">
        <f t="shared" si="7"/>
        <v>DR</v>
      </c>
      <c r="AR15" s="46" t="str">
        <f t="shared" si="8"/>
        <v>SOH</v>
      </c>
    </row>
    <row r="16" spans="1:44" x14ac:dyDescent="0.2">
      <c r="A16" s="10" t="s">
        <v>1380</v>
      </c>
      <c r="B16" s="10" t="s">
        <v>1381</v>
      </c>
      <c r="C16" s="12" t="s">
        <v>1382</v>
      </c>
      <c r="D16" s="2" t="e" vm="480">
        <v>#VALUE!</v>
      </c>
      <c r="E16" s="31" t="str">
        <f t="shared" si="0"/>
        <v>Link</v>
      </c>
      <c r="F16" s="12" t="s">
        <v>1383</v>
      </c>
      <c r="G16" s="28" cm="1">
        <f t="array" ref="G16">_FV(D16,"Market cap",TRUE)/1000000000</f>
        <v>0.19725809999999999</v>
      </c>
      <c r="H16" s="11" cm="1">
        <f t="array" ref="H16">_FV(D16,"Price")</f>
        <v>1.81</v>
      </c>
      <c r="I16" s="11" t="s">
        <v>47</v>
      </c>
      <c r="J16" s="35"/>
      <c r="L16" s="89"/>
      <c r="M16" s="25" t="s">
        <v>13831</v>
      </c>
      <c r="N16" s="53" t="s">
        <v>15481</v>
      </c>
      <c r="O16" s="53" t="s">
        <v>15482</v>
      </c>
      <c r="P16" s="130">
        <v>22.32</v>
      </c>
      <c r="Q16" s="53" t="s">
        <v>15483</v>
      </c>
      <c r="R16" s="53" t="s">
        <v>15484</v>
      </c>
      <c r="S16" s="126" t="s">
        <v>14848</v>
      </c>
      <c r="U16" s="11">
        <v>7.09</v>
      </c>
      <c r="V16" s="65" cm="1">
        <f t="array" ref="V16">(H16-(_FV(D16,"52 week high",TRUE)))/(_FV(D16,"52 week high",TRUE))</f>
        <v>-0.8505367464905037</v>
      </c>
      <c r="W16" s="65" cm="1">
        <f t="array" ref="W16">(H16-(_FV(D16,"52 week low",TRUE)))/(_FV(D16,"52 week low",TRUE))</f>
        <v>0.27464788732394374</v>
      </c>
      <c r="Y16" s="30" t="str">
        <f t="shared" si="9"/>
        <v>Twitter</v>
      </c>
      <c r="Z16" s="30" t="str">
        <f t="shared" si="1"/>
        <v>Twitter</v>
      </c>
      <c r="AA16" s="29" t="str">
        <f>HYPERLINK(_xlfn.CONCAT("https://www.sec.gov/edgar/browse/?CIK=",(_xlfn.XLOOKUP(A16,CIK!$A$1:$A$99999,CIK!$B$1:$B$99999,,0))),"SEC")</f>
        <v>SEC</v>
      </c>
      <c r="AB16" s="30" t="str">
        <f t="shared" si="10"/>
        <v>BC</v>
      </c>
      <c r="AC16" s="29" t="str">
        <f t="shared" si="11"/>
        <v>News</v>
      </c>
      <c r="AD16" s="30" t="str">
        <f t="shared" si="12"/>
        <v>News</v>
      </c>
      <c r="AE16" s="29" t="str">
        <f t="shared" si="13"/>
        <v>News</v>
      </c>
      <c r="AF16" s="29" t="str">
        <f t="shared" si="14"/>
        <v>News</v>
      </c>
      <c r="AG16" s="29" t="str">
        <f t="shared" si="15"/>
        <v>News</v>
      </c>
      <c r="AH16" s="30" t="str">
        <f t="shared" si="2"/>
        <v>News</v>
      </c>
      <c r="AI16" s="30" t="str">
        <f t="shared" si="16"/>
        <v>OC</v>
      </c>
      <c r="AJ16" s="30" t="str">
        <f t="shared" si="17"/>
        <v>WW</v>
      </c>
      <c r="AK16" s="30" t="str">
        <f t="shared" si="18"/>
        <v>FIN</v>
      </c>
      <c r="AL16" s="30" t="str">
        <f t="shared" si="3"/>
        <v>OI</v>
      </c>
      <c r="AM16" s="30" t="str">
        <f t="shared" si="19"/>
        <v>IB</v>
      </c>
      <c r="AN16" s="30" t="str">
        <f t="shared" si="4"/>
        <v>SI</v>
      </c>
      <c r="AO16" s="30" t="str">
        <f t="shared" si="5"/>
        <v>SS</v>
      </c>
      <c r="AP16" s="45" t="str">
        <f t="shared" si="6"/>
        <v>ROIC</v>
      </c>
      <c r="AQ16" s="30" t="str">
        <f t="shared" si="7"/>
        <v>DR</v>
      </c>
      <c r="AR16" s="46" t="str">
        <f t="shared" si="8"/>
        <v>SOH</v>
      </c>
    </row>
    <row r="17" spans="1:44" x14ac:dyDescent="0.2">
      <c r="A17" s="10" t="s">
        <v>1368</v>
      </c>
      <c r="B17" s="10" t="s">
        <v>1369</v>
      </c>
      <c r="C17" s="12" t="s">
        <v>1370</v>
      </c>
      <c r="D17" s="5" t="e" vm="481">
        <v>#VALUE!</v>
      </c>
      <c r="E17" s="31" t="str">
        <f t="shared" si="0"/>
        <v>Link</v>
      </c>
      <c r="F17" s="12" t="s">
        <v>1371</v>
      </c>
      <c r="G17" s="28" cm="1">
        <f t="array" ref="G17">_FV(D17,"Market cap",TRUE)/1000000000</f>
        <v>0.14831150000000001</v>
      </c>
      <c r="H17" s="11" cm="1">
        <f t="array" ref="H17">_FV(D17,"Price")</f>
        <v>1.1299999999999999</v>
      </c>
      <c r="I17" s="11" t="s">
        <v>47</v>
      </c>
      <c r="J17" s="35">
        <v>130.30000000000001</v>
      </c>
      <c r="K17" s="89">
        <v>0.2021</v>
      </c>
      <c r="L17" s="89" t="s">
        <v>14658</v>
      </c>
      <c r="M17" s="25" t="s">
        <v>13780</v>
      </c>
      <c r="N17" s="53" t="s">
        <v>15468</v>
      </c>
      <c r="O17" s="53" t="s">
        <v>15469</v>
      </c>
      <c r="P17" s="130">
        <v>20.39</v>
      </c>
      <c r="Q17" s="53" t="s">
        <v>15470</v>
      </c>
      <c r="R17" s="53" t="s">
        <v>15471</v>
      </c>
      <c r="S17" s="126" t="s">
        <v>14848</v>
      </c>
      <c r="T17" s="11">
        <v>5.54</v>
      </c>
      <c r="U17" s="11">
        <v>8.65</v>
      </c>
      <c r="V17" s="65" cm="1">
        <f t="array" ref="V17">(H17-(_FV(D17,"52 week high",TRUE)))/(_FV(D17,"52 week high",TRUE))</f>
        <v>-0.79189686924493552</v>
      </c>
      <c r="W17" s="65" cm="1">
        <f t="array" ref="W17">(H17-(_FV(D17,"52 week low",TRUE)))/(_FV(D17,"52 week low",TRUE))</f>
        <v>0.54455986878075435</v>
      </c>
      <c r="Y17" s="30" t="str">
        <f t="shared" si="9"/>
        <v>Twitter</v>
      </c>
      <c r="Z17" s="30" t="str">
        <f t="shared" si="1"/>
        <v>Twitter</v>
      </c>
      <c r="AA17" s="29" t="str">
        <f>HYPERLINK(_xlfn.CONCAT("https://www.sec.gov/edgar/browse/?CIK=",(_xlfn.XLOOKUP(A17,CIK!$A$1:$A$99999,CIK!$B$1:$B$99999,,0))),"SEC")</f>
        <v>SEC</v>
      </c>
      <c r="AB17" s="30" t="str">
        <f t="shared" si="10"/>
        <v>BC</v>
      </c>
      <c r="AC17" s="29" t="str">
        <f t="shared" si="11"/>
        <v>News</v>
      </c>
      <c r="AD17" s="30" t="str">
        <f t="shared" si="12"/>
        <v>News</v>
      </c>
      <c r="AE17" s="29" t="str">
        <f t="shared" si="13"/>
        <v>News</v>
      </c>
      <c r="AF17" s="29" t="str">
        <f t="shared" si="14"/>
        <v>News</v>
      </c>
      <c r="AG17" s="29" t="str">
        <f t="shared" si="15"/>
        <v>News</v>
      </c>
      <c r="AH17" s="30" t="str">
        <f t="shared" si="2"/>
        <v>News</v>
      </c>
      <c r="AI17" s="30" t="str">
        <f t="shared" si="16"/>
        <v>OC</v>
      </c>
      <c r="AJ17" s="30" t="str">
        <f t="shared" si="17"/>
        <v>WW</v>
      </c>
      <c r="AK17" s="30" t="str">
        <f t="shared" si="18"/>
        <v>FIN</v>
      </c>
      <c r="AL17" s="30" t="str">
        <f t="shared" si="3"/>
        <v>OI</v>
      </c>
      <c r="AM17" s="30" t="str">
        <f t="shared" si="19"/>
        <v>IB</v>
      </c>
      <c r="AN17" s="30" t="str">
        <f t="shared" si="4"/>
        <v>SI</v>
      </c>
      <c r="AO17" s="30" t="str">
        <f t="shared" si="5"/>
        <v>SS</v>
      </c>
      <c r="AP17" s="45" t="str">
        <f t="shared" si="6"/>
        <v>ROIC</v>
      </c>
      <c r="AQ17" s="30" t="str">
        <f t="shared" si="7"/>
        <v>DR</v>
      </c>
      <c r="AR17" s="46" t="str">
        <f t="shared" si="8"/>
        <v>SOH</v>
      </c>
    </row>
    <row r="18" spans="1:44" s="20" customFormat="1" x14ac:dyDescent="0.2">
      <c r="A18" s="10" t="s">
        <v>1403</v>
      </c>
      <c r="B18" s="10" t="s">
        <v>1404</v>
      </c>
      <c r="C18" s="12" t="s">
        <v>1405</v>
      </c>
      <c r="D18" s="17" t="e" vm="482">
        <v>#VALUE!</v>
      </c>
      <c r="E18" s="31" t="str">
        <f t="shared" si="0"/>
        <v>Link</v>
      </c>
      <c r="F18" s="12" t="s">
        <v>1406</v>
      </c>
      <c r="G18" s="28" cm="1">
        <f t="array" ref="G18">_FV(D18,"Market cap",TRUE)/1000000000</f>
        <v>0.122234</v>
      </c>
      <c r="H18" s="11" cm="1">
        <f t="array" ref="H18">_FV(D18,"Price")</f>
        <v>1.98</v>
      </c>
      <c r="I18" s="11" t="s">
        <v>47</v>
      </c>
      <c r="J18" s="35">
        <v>15.51</v>
      </c>
      <c r="K18" s="89">
        <v>0.1016</v>
      </c>
      <c r="L18" s="89" t="s">
        <v>14665</v>
      </c>
      <c r="M18" s="25" t="e">
        <v>#N/A</v>
      </c>
      <c r="N18" s="53" t="e">
        <v>#N/A</v>
      </c>
      <c r="O18" s="53" t="e">
        <v>#N/A</v>
      </c>
      <c r="P18" s="130" t="e">
        <v>#N/A</v>
      </c>
      <c r="Q18" s="53" t="e">
        <v>#N/A</v>
      </c>
      <c r="R18" s="53" t="e">
        <v>#N/A</v>
      </c>
      <c r="S18" s="126" t="e">
        <v>#N/A</v>
      </c>
      <c r="T18" s="11">
        <v>17.8</v>
      </c>
      <c r="U18" s="11">
        <v>20.84</v>
      </c>
      <c r="V18" s="65" cm="1">
        <f t="array" ref="V18">(H18-(_FV(D18,"52 week high",TRUE)))/(_FV(D18,"52 week high",TRUE))</f>
        <v>-0.85847033595425304</v>
      </c>
      <c r="W18" s="65" cm="1">
        <f t="array" ref="W18">(H18-(_FV(D18,"52 week low",TRUE)))/(_FV(D18,"52 week low",TRUE))</f>
        <v>1.64</v>
      </c>
      <c r="X18" s="10"/>
      <c r="Y18" s="30" t="str">
        <f t="shared" si="9"/>
        <v>Twitter</v>
      </c>
      <c r="Z18" s="30" t="str">
        <f t="shared" si="1"/>
        <v>Twitter</v>
      </c>
      <c r="AA18" s="29" t="str">
        <f>HYPERLINK(_xlfn.CONCAT("https://www.sec.gov/edgar/browse/?CIK=",(_xlfn.XLOOKUP(A18,CIK!$A$1:$A$99999,CIK!$B$1:$B$99999,,0))),"SEC")</f>
        <v>SEC</v>
      </c>
      <c r="AB18" s="30" t="str">
        <f t="shared" si="10"/>
        <v>BC</v>
      </c>
      <c r="AC18" s="29" t="str">
        <f t="shared" si="11"/>
        <v>News</v>
      </c>
      <c r="AD18" s="30" t="str">
        <f t="shared" si="12"/>
        <v>News</v>
      </c>
      <c r="AE18" s="29" t="str">
        <f t="shared" si="13"/>
        <v>News</v>
      </c>
      <c r="AF18" s="29" t="str">
        <f t="shared" si="14"/>
        <v>News</v>
      </c>
      <c r="AG18" s="29" t="str">
        <f t="shared" si="15"/>
        <v>News</v>
      </c>
      <c r="AH18" s="30" t="str">
        <f t="shared" si="2"/>
        <v>News</v>
      </c>
      <c r="AI18" s="30" t="str">
        <f t="shared" si="16"/>
        <v>OC</v>
      </c>
      <c r="AJ18" s="30" t="str">
        <f t="shared" si="17"/>
        <v>WW</v>
      </c>
      <c r="AK18" s="30" t="str">
        <f t="shared" si="18"/>
        <v>FIN</v>
      </c>
      <c r="AL18" s="30" t="str">
        <f t="shared" si="3"/>
        <v>OI</v>
      </c>
      <c r="AM18" s="30" t="str">
        <f t="shared" si="19"/>
        <v>IB</v>
      </c>
      <c r="AN18" s="30" t="str">
        <f t="shared" si="4"/>
        <v>SI</v>
      </c>
      <c r="AO18" s="30" t="str">
        <f t="shared" si="5"/>
        <v>SS</v>
      </c>
      <c r="AP18" s="45" t="str">
        <f t="shared" si="6"/>
        <v>ROIC</v>
      </c>
      <c r="AQ18" s="30" t="str">
        <f t="shared" si="7"/>
        <v>DR</v>
      </c>
      <c r="AR18" s="46" t="str">
        <f t="shared" si="8"/>
        <v>SOH</v>
      </c>
    </row>
    <row r="19" spans="1:44" x14ac:dyDescent="0.2">
      <c r="A19" s="10" t="s">
        <v>1396</v>
      </c>
      <c r="B19" s="10" t="s">
        <v>1397</v>
      </c>
      <c r="C19" s="12" t="s">
        <v>1346</v>
      </c>
      <c r="D19" s="5" t="e" vm="483">
        <v>#VALUE!</v>
      </c>
      <c r="E19" s="31" t="str">
        <f t="shared" si="0"/>
        <v>Link</v>
      </c>
      <c r="F19" s="12" t="s">
        <v>1398</v>
      </c>
      <c r="G19" s="28" cm="1">
        <f t="array" ref="G19">_FV(D19,"Market cap",TRUE)/1000000000</f>
        <v>0.15554850000000001</v>
      </c>
      <c r="H19" s="11" cm="1">
        <f t="array" ref="H19">_FV(D19,"Price")</f>
        <v>0.60229999999999995</v>
      </c>
      <c r="I19" s="11" t="s">
        <v>47</v>
      </c>
      <c r="J19" s="35">
        <v>191.48</v>
      </c>
      <c r="K19" s="89">
        <v>6.3E-2</v>
      </c>
      <c r="L19" s="89" t="s">
        <v>14664</v>
      </c>
      <c r="M19" s="25" t="s">
        <v>14075</v>
      </c>
      <c r="N19" s="53" t="s">
        <v>15496</v>
      </c>
      <c r="O19" s="53" t="s">
        <v>15497</v>
      </c>
      <c r="P19" s="130">
        <v>34.44</v>
      </c>
      <c r="Q19" s="53" t="s">
        <v>15498</v>
      </c>
      <c r="R19" s="53" t="s">
        <v>15499</v>
      </c>
      <c r="S19" s="126" t="s">
        <v>15500</v>
      </c>
      <c r="T19" s="11">
        <v>2.77</v>
      </c>
      <c r="U19" s="11">
        <v>2.29</v>
      </c>
      <c r="V19" s="65" cm="1">
        <f t="array" ref="V19">(H19-(_FV(D19,"52 week high",TRUE)))/(_FV(D19,"52 week high",TRUE))</f>
        <v>-0.67618279569892481</v>
      </c>
      <c r="W19" s="65" cm="1">
        <f t="array" ref="W19">(H19-(_FV(D19,"52 week low",TRUE)))/(_FV(D19,"52 week low",TRUE))</f>
        <v>0.67305555555555552</v>
      </c>
      <c r="Y19" s="30" t="str">
        <f t="shared" si="9"/>
        <v>Twitter</v>
      </c>
      <c r="Z19" s="30" t="str">
        <f t="shared" si="1"/>
        <v>Twitter</v>
      </c>
      <c r="AA19" s="29" t="str">
        <f>HYPERLINK(_xlfn.CONCAT("https://www.sec.gov/edgar/browse/?CIK=",(_xlfn.XLOOKUP(A19,CIK!$A$1:$A$99999,CIK!$B$1:$B$99999,,0))),"SEC")</f>
        <v>SEC</v>
      </c>
      <c r="AB19" s="30" t="str">
        <f t="shared" si="10"/>
        <v>BC</v>
      </c>
      <c r="AC19" s="29" t="str">
        <f t="shared" si="11"/>
        <v>News</v>
      </c>
      <c r="AD19" s="30" t="str">
        <f t="shared" si="12"/>
        <v>News</v>
      </c>
      <c r="AE19" s="29" t="str">
        <f t="shared" si="13"/>
        <v>News</v>
      </c>
      <c r="AF19" s="29" t="str">
        <f t="shared" si="14"/>
        <v>News</v>
      </c>
      <c r="AG19" s="29" t="str">
        <f t="shared" si="15"/>
        <v>News</v>
      </c>
      <c r="AH19" s="30" t="str">
        <f t="shared" si="2"/>
        <v>News</v>
      </c>
      <c r="AI19" s="30" t="str">
        <f t="shared" si="16"/>
        <v>OC</v>
      </c>
      <c r="AJ19" s="30" t="str">
        <f t="shared" si="17"/>
        <v>WW</v>
      </c>
      <c r="AK19" s="30" t="str">
        <f t="shared" si="18"/>
        <v>FIN</v>
      </c>
      <c r="AL19" s="30" t="str">
        <f t="shared" si="3"/>
        <v>OI</v>
      </c>
      <c r="AM19" s="30" t="str">
        <f t="shared" si="19"/>
        <v>IB</v>
      </c>
      <c r="AN19" s="30" t="str">
        <f t="shared" si="4"/>
        <v>SI</v>
      </c>
      <c r="AO19" s="30" t="str">
        <f t="shared" si="5"/>
        <v>SS</v>
      </c>
      <c r="AP19" s="45" t="str">
        <f t="shared" si="6"/>
        <v>ROIC</v>
      </c>
      <c r="AQ19" s="30" t="str">
        <f t="shared" si="7"/>
        <v>DR</v>
      </c>
      <c r="AR19" s="46" t="str">
        <f t="shared" si="8"/>
        <v>SOH</v>
      </c>
    </row>
    <row r="20" spans="1:44" x14ac:dyDescent="0.2">
      <c r="A20" s="10" t="s">
        <v>1407</v>
      </c>
      <c r="B20" s="10" t="s">
        <v>1408</v>
      </c>
      <c r="C20" s="12" t="s">
        <v>1409</v>
      </c>
      <c r="D20" s="5" t="e" vm="484">
        <v>#VALUE!</v>
      </c>
      <c r="E20" s="31" t="str">
        <f t="shared" si="0"/>
        <v>Link</v>
      </c>
      <c r="F20" s="12" t="s">
        <v>1410</v>
      </c>
      <c r="G20" s="28" cm="1">
        <f t="array" ref="G20">_FV(D20,"Market cap",TRUE)/1000000000</f>
        <v>0.1010736</v>
      </c>
      <c r="H20" s="11" cm="1">
        <f t="array" ref="H20">_FV(D20,"Price")</f>
        <v>2.71</v>
      </c>
      <c r="I20" s="11" t="s">
        <v>47</v>
      </c>
      <c r="J20" s="35">
        <v>24.62</v>
      </c>
      <c r="K20" s="11" t="s">
        <v>59</v>
      </c>
      <c r="L20" s="11" t="s">
        <v>14666</v>
      </c>
      <c r="M20" s="25" t="s">
        <v>13862</v>
      </c>
      <c r="N20" s="53" t="s">
        <v>15468</v>
      </c>
      <c r="O20" s="53" t="s">
        <v>14869</v>
      </c>
      <c r="P20" s="130" t="s">
        <v>14848</v>
      </c>
      <c r="Q20" s="53" t="s">
        <v>14869</v>
      </c>
      <c r="R20" s="53" t="s">
        <v>15505</v>
      </c>
      <c r="S20" s="126" t="s">
        <v>15506</v>
      </c>
      <c r="T20" s="11">
        <v>15.58</v>
      </c>
      <c r="U20" s="11">
        <v>18.600000000000001</v>
      </c>
      <c r="V20" s="65" cm="1">
        <f t="array" ref="V20">(H20-(_FV(D20,"52 week high",TRUE)))/(_FV(D20,"52 week high",TRUE))</f>
        <v>-0.74066985645933014</v>
      </c>
      <c r="W20" s="65" cm="1">
        <f t="array" ref="W20">(H20-(_FV(D20,"52 week low",TRUE)))/(_FV(D20,"52 week low",TRUE))</f>
        <v>0.34158415841584155</v>
      </c>
      <c r="Y20" s="30" t="str">
        <f t="shared" si="9"/>
        <v>Twitter</v>
      </c>
      <c r="Z20" s="30" t="str">
        <f t="shared" si="1"/>
        <v>Twitter</v>
      </c>
      <c r="AA20" s="29" t="str">
        <f>HYPERLINK(_xlfn.CONCAT("https://www.sec.gov/edgar/browse/?CIK=",(_xlfn.XLOOKUP(A20,CIK!$A$1:$A$99999,CIK!$B$1:$B$99999,,0))),"SEC")</f>
        <v>SEC</v>
      </c>
      <c r="AB20" s="30" t="str">
        <f t="shared" si="10"/>
        <v>BC</v>
      </c>
      <c r="AC20" s="29" t="str">
        <f t="shared" si="11"/>
        <v>News</v>
      </c>
      <c r="AD20" s="30" t="str">
        <f t="shared" si="12"/>
        <v>News</v>
      </c>
      <c r="AE20" s="29" t="str">
        <f t="shared" si="13"/>
        <v>News</v>
      </c>
      <c r="AF20" s="29" t="str">
        <f t="shared" si="14"/>
        <v>News</v>
      </c>
      <c r="AG20" s="29" t="str">
        <f t="shared" si="15"/>
        <v>News</v>
      </c>
      <c r="AH20" s="30" t="str">
        <f t="shared" si="2"/>
        <v>News</v>
      </c>
      <c r="AI20" s="30" t="str">
        <f t="shared" si="16"/>
        <v>OC</v>
      </c>
      <c r="AJ20" s="30" t="str">
        <f t="shared" si="17"/>
        <v>WW</v>
      </c>
      <c r="AK20" s="30" t="str">
        <f t="shared" si="18"/>
        <v>FIN</v>
      </c>
      <c r="AL20" s="30" t="str">
        <f t="shared" si="3"/>
        <v>OI</v>
      </c>
      <c r="AM20" s="30" t="str">
        <f t="shared" si="19"/>
        <v>IB</v>
      </c>
      <c r="AN20" s="30" t="str">
        <f t="shared" si="4"/>
        <v>SI</v>
      </c>
      <c r="AO20" s="30" t="str">
        <f t="shared" si="5"/>
        <v>SS</v>
      </c>
      <c r="AP20" s="45" t="str">
        <f t="shared" si="6"/>
        <v>ROIC</v>
      </c>
      <c r="AQ20" s="30" t="str">
        <f t="shared" si="7"/>
        <v>DR</v>
      </c>
      <c r="AR20" s="46" t="str">
        <f t="shared" si="8"/>
        <v>SOH</v>
      </c>
    </row>
    <row r="21" spans="1:44" s="21" customFormat="1" x14ac:dyDescent="0.2">
      <c r="A21" s="10" t="s">
        <v>1411</v>
      </c>
      <c r="B21" s="10" t="s">
        <v>1412</v>
      </c>
      <c r="C21" s="12" t="s">
        <v>1413</v>
      </c>
      <c r="D21" s="5" t="e" vm="485">
        <v>#VALUE!</v>
      </c>
      <c r="E21" s="31" t="str">
        <f t="shared" si="0"/>
        <v>Link</v>
      </c>
      <c r="F21" s="12" t="s">
        <v>1414</v>
      </c>
      <c r="G21" s="28" cm="1">
        <f t="array" ref="G21">_FV(D21,"Market cap",TRUE)/1000000000</f>
        <v>0.102135</v>
      </c>
      <c r="H21" s="11" cm="1">
        <f t="array" ref="H21">_FV(D21,"Price")</f>
        <v>0.80659999999999998</v>
      </c>
      <c r="I21" s="11" t="s">
        <v>47</v>
      </c>
      <c r="J21" s="35">
        <v>118.83</v>
      </c>
      <c r="K21" s="89">
        <v>7.5800000000000006E-2</v>
      </c>
      <c r="L21" s="89" t="s">
        <v>14667</v>
      </c>
      <c r="M21" s="25" t="s">
        <v>13922</v>
      </c>
      <c r="N21" s="53" t="s">
        <v>15507</v>
      </c>
      <c r="O21" s="53" t="s">
        <v>15508</v>
      </c>
      <c r="P21" s="130">
        <v>61.92</v>
      </c>
      <c r="Q21" s="53" t="s">
        <v>15509</v>
      </c>
      <c r="R21" s="53" t="s">
        <v>15510</v>
      </c>
      <c r="S21" s="126" t="s">
        <v>14848</v>
      </c>
      <c r="T21" s="11">
        <v>43.03</v>
      </c>
      <c r="U21" s="11">
        <v>35.19</v>
      </c>
      <c r="V21" s="65" cm="1">
        <f t="array" ref="V21">(H21-(_FV(D21,"52 week high",TRUE)))/(_FV(D21,"52 week high",TRUE))</f>
        <v>-0.50209876543209886</v>
      </c>
      <c r="W21" s="65" cm="1">
        <f t="array" ref="W21">(H21-(_FV(D21,"52 week low",TRUE)))/(_FV(D21,"52 week low",TRUE))</f>
        <v>0.61319999999999997</v>
      </c>
      <c r="X21" s="10"/>
      <c r="Y21" s="30" t="str">
        <f t="shared" si="9"/>
        <v>Twitter</v>
      </c>
      <c r="Z21" s="30" t="str">
        <f t="shared" si="1"/>
        <v>Twitter</v>
      </c>
      <c r="AA21" s="29" t="str">
        <f>HYPERLINK(_xlfn.CONCAT("https://www.sec.gov/edgar/browse/?CIK=",(_xlfn.XLOOKUP(A21,CIK!$A$1:$A$99999,CIK!$B$1:$B$99999,,0))),"SEC")</f>
        <v>SEC</v>
      </c>
      <c r="AB21" s="30" t="str">
        <f t="shared" si="10"/>
        <v>BC</v>
      </c>
      <c r="AC21" s="29" t="str">
        <f t="shared" si="11"/>
        <v>News</v>
      </c>
      <c r="AD21" s="30" t="str">
        <f t="shared" si="12"/>
        <v>News</v>
      </c>
      <c r="AE21" s="29" t="str">
        <f t="shared" si="13"/>
        <v>News</v>
      </c>
      <c r="AF21" s="29" t="str">
        <f t="shared" si="14"/>
        <v>News</v>
      </c>
      <c r="AG21" s="29" t="str">
        <f t="shared" si="15"/>
        <v>News</v>
      </c>
      <c r="AH21" s="30" t="str">
        <f t="shared" si="2"/>
        <v>News</v>
      </c>
      <c r="AI21" s="30" t="str">
        <f t="shared" si="16"/>
        <v>OC</v>
      </c>
      <c r="AJ21" s="30" t="str">
        <f t="shared" si="17"/>
        <v>WW</v>
      </c>
      <c r="AK21" s="30" t="str">
        <f t="shared" si="18"/>
        <v>FIN</v>
      </c>
      <c r="AL21" s="30" t="str">
        <f t="shared" si="3"/>
        <v>OI</v>
      </c>
      <c r="AM21" s="30" t="str">
        <f t="shared" si="19"/>
        <v>IB</v>
      </c>
      <c r="AN21" s="30" t="str">
        <f t="shared" si="4"/>
        <v>SI</v>
      </c>
      <c r="AO21" s="30" t="str">
        <f t="shared" si="5"/>
        <v>SS</v>
      </c>
      <c r="AP21" s="45" t="str">
        <f t="shared" si="6"/>
        <v>ROIC</v>
      </c>
      <c r="AQ21" s="30" t="str">
        <f t="shared" si="7"/>
        <v>DR</v>
      </c>
      <c r="AR21" s="46" t="str">
        <f t="shared" si="8"/>
        <v>SOH</v>
      </c>
    </row>
    <row r="22" spans="1:44" x14ac:dyDescent="0.2">
      <c r="A22" s="10" t="s">
        <v>1384</v>
      </c>
      <c r="B22" s="10" t="s">
        <v>1385</v>
      </c>
      <c r="C22" s="12" t="s">
        <v>1386</v>
      </c>
      <c r="D22" s="10" t="e" vm="486">
        <v>#VALUE!</v>
      </c>
      <c r="E22" s="31" t="str">
        <f t="shared" si="0"/>
        <v>Link</v>
      </c>
      <c r="F22" s="12" t="s">
        <v>1387</v>
      </c>
      <c r="G22" s="28" cm="1">
        <f t="array" ref="G22">_FV(D22,"Market cap",TRUE)/1000000000</f>
        <v>6.2144739999999997E-2</v>
      </c>
      <c r="H22" s="11" cm="1">
        <f t="array" ref="H22">_FV(D22,"Price")</f>
        <v>1.41</v>
      </c>
      <c r="I22" s="11" t="s">
        <v>47</v>
      </c>
      <c r="J22" s="35">
        <v>37.39</v>
      </c>
      <c r="K22" s="89">
        <v>4.2999999999999997E-2</v>
      </c>
      <c r="L22" s="89" t="s">
        <v>14661</v>
      </c>
      <c r="M22" s="25" t="s">
        <v>13953</v>
      </c>
      <c r="N22" s="53" t="s">
        <v>15485</v>
      </c>
      <c r="O22" s="53" t="s">
        <v>15469</v>
      </c>
      <c r="P22" s="130">
        <v>14.5</v>
      </c>
      <c r="Q22" s="53" t="s">
        <v>15486</v>
      </c>
      <c r="R22" s="53" t="s">
        <v>15487</v>
      </c>
      <c r="S22" s="126" t="s">
        <v>14848</v>
      </c>
      <c r="T22" s="11">
        <v>5.45</v>
      </c>
      <c r="U22" s="11">
        <v>7.22</v>
      </c>
      <c r="V22" s="65" cm="1">
        <f t="array" ref="V22">(H22-(_FV(D22,"52 week high",TRUE)))/(_FV(D22,"52 week high",TRUE))</f>
        <v>-0.85929969165677111</v>
      </c>
      <c r="W22" s="65" cm="1">
        <f t="array" ref="W22">(H22-(_FV(D22,"52 week low",TRUE)))/(_FV(D22,"52 week low",TRUE))</f>
        <v>0.46874999999999994</v>
      </c>
      <c r="Y22" s="30" t="str">
        <f t="shared" si="9"/>
        <v>Twitter</v>
      </c>
      <c r="Z22" s="30" t="str">
        <f t="shared" si="1"/>
        <v>Twitter</v>
      </c>
      <c r="AA22" s="29" t="str">
        <f>HYPERLINK(_xlfn.CONCAT("https://www.sec.gov/edgar/browse/?CIK=",(_xlfn.XLOOKUP(A22,CIK!$A$1:$A$99999,CIK!$B$1:$B$99999,,0))),"SEC")</f>
        <v>SEC</v>
      </c>
      <c r="AB22" s="30" t="str">
        <f t="shared" si="10"/>
        <v>BC</v>
      </c>
      <c r="AC22" s="29" t="str">
        <f t="shared" si="11"/>
        <v>News</v>
      </c>
      <c r="AD22" s="30" t="str">
        <f t="shared" si="12"/>
        <v>News</v>
      </c>
      <c r="AE22" s="29" t="str">
        <f t="shared" si="13"/>
        <v>News</v>
      </c>
      <c r="AF22" s="29" t="str">
        <f t="shared" si="14"/>
        <v>News</v>
      </c>
      <c r="AG22" s="29" t="str">
        <f t="shared" si="15"/>
        <v>News</v>
      </c>
      <c r="AH22" s="30" t="str">
        <f t="shared" si="2"/>
        <v>News</v>
      </c>
      <c r="AI22" s="30" t="str">
        <f t="shared" si="16"/>
        <v>OC</v>
      </c>
      <c r="AJ22" s="30" t="str">
        <f t="shared" si="17"/>
        <v>WW</v>
      </c>
      <c r="AK22" s="30" t="str">
        <f t="shared" si="18"/>
        <v>FIN</v>
      </c>
      <c r="AL22" s="30" t="str">
        <f t="shared" si="3"/>
        <v>OI</v>
      </c>
      <c r="AM22" s="30" t="str">
        <f t="shared" si="19"/>
        <v>IB</v>
      </c>
      <c r="AN22" s="30" t="str">
        <f t="shared" si="4"/>
        <v>SI</v>
      </c>
      <c r="AO22" s="30" t="str">
        <f t="shared" si="5"/>
        <v>SS</v>
      </c>
      <c r="AP22" s="45" t="str">
        <f t="shared" si="6"/>
        <v>ROIC</v>
      </c>
      <c r="AQ22" s="30" t="str">
        <f t="shared" si="7"/>
        <v>DR</v>
      </c>
      <c r="AR22" s="46" t="str">
        <f t="shared" si="8"/>
        <v>SOH</v>
      </c>
    </row>
    <row r="23" spans="1:44" s="20" customFormat="1" x14ac:dyDescent="0.2">
      <c r="A23" s="10" t="s">
        <v>1419</v>
      </c>
      <c r="B23" s="10" t="s">
        <v>1420</v>
      </c>
      <c r="C23" s="12" t="s">
        <v>1421</v>
      </c>
      <c r="D23" s="10" t="e" vm="487">
        <v>#VALUE!</v>
      </c>
      <c r="E23" s="31" t="str">
        <f t="shared" si="0"/>
        <v>Link</v>
      </c>
      <c r="F23" s="12" t="s">
        <v>1422</v>
      </c>
      <c r="G23" s="28" cm="1">
        <f t="array" ref="G23">_FV(D23,"Market cap",TRUE)/1000000000</f>
        <v>6.2220959999999999E-2</v>
      </c>
      <c r="H23" s="11" cm="1">
        <f t="array" ref="H23">_FV(D23,"Price")</f>
        <v>5.13</v>
      </c>
      <c r="I23" s="11" t="s">
        <v>47</v>
      </c>
      <c r="J23" s="35">
        <v>9.17</v>
      </c>
      <c r="K23" s="89">
        <v>5.7000000000000002E-3</v>
      </c>
      <c r="L23" s="89" t="s">
        <v>14669</v>
      </c>
      <c r="M23" s="25" t="s">
        <v>14019</v>
      </c>
      <c r="N23" s="53" t="s">
        <v>15137</v>
      </c>
      <c r="O23" s="53" t="s">
        <v>15511</v>
      </c>
      <c r="P23" s="130">
        <v>7.56</v>
      </c>
      <c r="Q23" s="53" t="s">
        <v>15512</v>
      </c>
      <c r="R23" s="53" t="s">
        <v>15513</v>
      </c>
      <c r="S23" s="126" t="s">
        <v>14848</v>
      </c>
      <c r="T23" s="11">
        <v>3.97</v>
      </c>
      <c r="U23" s="11">
        <v>4.3600000000000003</v>
      </c>
      <c r="V23" s="65" cm="1">
        <f t="array" ref="V23">(H23-(_FV(D23,"52 week high",TRUE)))/(_FV(D23,"52 week high",TRUE))</f>
        <v>-0.46</v>
      </c>
      <c r="W23" s="65" cm="1">
        <f t="array" ref="W23">(H23-(_FV(D23,"52 week low",TRUE)))/(_FV(D23,"52 week low",TRUE))</f>
        <v>1.4545454545454546</v>
      </c>
      <c r="X23" s="10"/>
      <c r="Y23" s="30" t="str">
        <f t="shared" si="9"/>
        <v>Twitter</v>
      </c>
      <c r="Z23" s="30" t="str">
        <f t="shared" si="1"/>
        <v>Twitter</v>
      </c>
      <c r="AA23" s="29" t="str">
        <f>HYPERLINK(_xlfn.CONCAT("https://www.sec.gov/edgar/browse/?CIK=",(_xlfn.XLOOKUP(A23,CIK!$A$1:$A$99999,CIK!$B$1:$B$99999,,0))),"SEC")</f>
        <v>SEC</v>
      </c>
      <c r="AB23" s="30" t="str">
        <f t="shared" si="10"/>
        <v>BC</v>
      </c>
      <c r="AC23" s="29" t="str">
        <f t="shared" si="11"/>
        <v>News</v>
      </c>
      <c r="AD23" s="30" t="str">
        <f t="shared" si="12"/>
        <v>News</v>
      </c>
      <c r="AE23" s="29" t="str">
        <f t="shared" si="13"/>
        <v>News</v>
      </c>
      <c r="AF23" s="29" t="str">
        <f t="shared" si="14"/>
        <v>News</v>
      </c>
      <c r="AG23" s="29" t="str">
        <f t="shared" si="15"/>
        <v>News</v>
      </c>
      <c r="AH23" s="30" t="str">
        <f t="shared" si="2"/>
        <v>News</v>
      </c>
      <c r="AI23" s="30" t="str">
        <f t="shared" si="16"/>
        <v>OC</v>
      </c>
      <c r="AJ23" s="30" t="str">
        <f t="shared" si="17"/>
        <v>WW</v>
      </c>
      <c r="AK23" s="30" t="str">
        <f t="shared" si="18"/>
        <v>FIN</v>
      </c>
      <c r="AL23" s="30" t="str">
        <f t="shared" si="3"/>
        <v>OI</v>
      </c>
      <c r="AM23" s="30" t="str">
        <f t="shared" si="19"/>
        <v>IB</v>
      </c>
      <c r="AN23" s="30" t="str">
        <f t="shared" si="4"/>
        <v>SI</v>
      </c>
      <c r="AO23" s="30" t="str">
        <f t="shared" si="5"/>
        <v>SS</v>
      </c>
      <c r="AP23" s="45" t="str">
        <f t="shared" si="6"/>
        <v>ROIC</v>
      </c>
      <c r="AQ23" s="30" t="str">
        <f t="shared" si="7"/>
        <v>DR</v>
      </c>
      <c r="AR23" s="46" t="str">
        <f t="shared" si="8"/>
        <v>SOH</v>
      </c>
    </row>
    <row r="24" spans="1:44" x14ac:dyDescent="0.2">
      <c r="A24" s="10" t="s">
        <v>1415</v>
      </c>
      <c r="B24" s="10" t="s">
        <v>1416</v>
      </c>
      <c r="C24" s="12" t="s">
        <v>1417</v>
      </c>
      <c r="D24" s="17" t="e" vm="488">
        <v>#VALUE!</v>
      </c>
      <c r="E24" s="31" t="str">
        <f t="shared" si="0"/>
        <v>Link</v>
      </c>
      <c r="F24" s="12" t="s">
        <v>1418</v>
      </c>
      <c r="G24" s="28" cm="1">
        <f t="array" ref="G24">_FV(D24,"Market cap",TRUE)/1000000000</f>
        <v>3.1412549999999997E-2</v>
      </c>
      <c r="H24" s="11" cm="1">
        <f t="array" ref="H24">_FV(D24,"Price")</f>
        <v>0.73</v>
      </c>
      <c r="I24" s="11" t="s">
        <v>47</v>
      </c>
      <c r="J24" s="35">
        <v>30.55</v>
      </c>
      <c r="K24" s="89">
        <v>5.8999999999999999E-3</v>
      </c>
      <c r="L24" s="89" t="s">
        <v>14668</v>
      </c>
      <c r="M24" s="25" t="e">
        <v>#N/A</v>
      </c>
      <c r="N24" s="53" t="e">
        <v>#N/A</v>
      </c>
      <c r="O24" s="53" t="e">
        <v>#N/A</v>
      </c>
      <c r="P24" s="130" t="e">
        <v>#N/A</v>
      </c>
      <c r="Q24" s="53" t="e">
        <v>#N/A</v>
      </c>
      <c r="R24" s="53" t="e">
        <v>#N/A</v>
      </c>
      <c r="S24" s="126" t="e">
        <v>#N/A</v>
      </c>
      <c r="T24" s="11">
        <v>1.3</v>
      </c>
      <c r="U24" s="11">
        <v>1.72</v>
      </c>
      <c r="V24" s="65" cm="1">
        <f t="array" ref="V24">(H24-(_FV(D24,"52 week high",TRUE)))/(_FV(D24,"52 week high",TRUE))</f>
        <v>-0.88168557536466763</v>
      </c>
      <c r="W24" s="65" cm="1">
        <f t="array" ref="W24">(H24-(_FV(D24,"52 week low",TRUE)))/(_FV(D24,"52 week low",TRUE))</f>
        <v>0.45854145854145867</v>
      </c>
      <c r="Y24" s="30" t="str">
        <f t="shared" si="9"/>
        <v>Twitter</v>
      </c>
      <c r="Z24" s="30" t="str">
        <f t="shared" si="1"/>
        <v>Twitter</v>
      </c>
      <c r="AA24" s="29" t="str">
        <f>HYPERLINK(_xlfn.CONCAT("https://www.sec.gov/edgar/browse/?CIK=",(_xlfn.XLOOKUP(A24,CIK!$A$1:$A$99999,CIK!$B$1:$B$99999,,0))),"SEC")</f>
        <v>SEC</v>
      </c>
      <c r="AB24" s="30" t="str">
        <f t="shared" si="10"/>
        <v>BC</v>
      </c>
      <c r="AC24" s="29" t="str">
        <f t="shared" si="11"/>
        <v>News</v>
      </c>
      <c r="AD24" s="30" t="str">
        <f t="shared" si="12"/>
        <v>News</v>
      </c>
      <c r="AE24" s="29" t="str">
        <f t="shared" si="13"/>
        <v>News</v>
      </c>
      <c r="AF24" s="29" t="str">
        <f t="shared" si="14"/>
        <v>News</v>
      </c>
      <c r="AG24" s="29" t="str">
        <f t="shared" si="15"/>
        <v>News</v>
      </c>
      <c r="AH24" s="30" t="str">
        <f t="shared" si="2"/>
        <v>News</v>
      </c>
      <c r="AI24" s="30" t="str">
        <f t="shared" si="16"/>
        <v>OC</v>
      </c>
      <c r="AJ24" s="30" t="str">
        <f t="shared" si="17"/>
        <v>WW</v>
      </c>
      <c r="AK24" s="30" t="str">
        <f t="shared" si="18"/>
        <v>FIN</v>
      </c>
      <c r="AL24" s="30" t="str">
        <f t="shared" si="3"/>
        <v>OI</v>
      </c>
      <c r="AM24" s="30" t="str">
        <f t="shared" si="19"/>
        <v>IB</v>
      </c>
      <c r="AN24" s="30" t="str">
        <f t="shared" si="4"/>
        <v>SI</v>
      </c>
      <c r="AO24" s="30" t="str">
        <f t="shared" si="5"/>
        <v>SS</v>
      </c>
      <c r="AP24" s="45" t="str">
        <f t="shared" si="6"/>
        <v>ROIC</v>
      </c>
      <c r="AQ24" s="30" t="str">
        <f t="shared" si="7"/>
        <v>DR</v>
      </c>
      <c r="AR24" s="46" t="str">
        <f t="shared" si="8"/>
        <v>SOH</v>
      </c>
    </row>
    <row r="25" spans="1:44" x14ac:dyDescent="0.2">
      <c r="A25" s="10" t="s">
        <v>1440</v>
      </c>
      <c r="B25" s="10" t="s">
        <v>1441</v>
      </c>
      <c r="C25" s="12" t="s">
        <v>1442</v>
      </c>
      <c r="D25" s="18" t="e" vm="489">
        <v>#VALUE!</v>
      </c>
      <c r="E25" s="31" t="str">
        <f t="shared" si="0"/>
        <v>Link</v>
      </c>
      <c r="F25" s="12" t="s">
        <v>1443</v>
      </c>
      <c r="G25" s="28" cm="1">
        <f t="array" ref="G25">_FV(D25,"Market cap",TRUE)/1000000000</f>
        <v>2.1200690000000001E-2</v>
      </c>
      <c r="H25" s="11" cm="1">
        <f t="array" ref="H25">_FV(D25,"Price")</f>
        <v>1.37</v>
      </c>
      <c r="I25" s="11" t="s">
        <v>47</v>
      </c>
      <c r="J25" s="35">
        <v>8.77</v>
      </c>
      <c r="K25" s="89">
        <v>7.2800000000000004E-2</v>
      </c>
      <c r="L25" s="89" t="s">
        <v>14674</v>
      </c>
      <c r="M25" s="25" t="s">
        <v>14348</v>
      </c>
      <c r="N25" s="53" t="s">
        <v>15530</v>
      </c>
      <c r="O25" s="53" t="s">
        <v>15531</v>
      </c>
      <c r="P25" s="130">
        <v>44.62</v>
      </c>
      <c r="Q25" s="53" t="s">
        <v>15532</v>
      </c>
      <c r="R25" s="53" t="s">
        <v>15533</v>
      </c>
      <c r="S25" s="126" t="s">
        <v>14848</v>
      </c>
      <c r="T25" s="11">
        <v>6.78</v>
      </c>
      <c r="U25" s="11">
        <v>7.69</v>
      </c>
      <c r="V25" s="65" cm="1">
        <f t="array" ref="V25">(H25-(_FV(D25,"52 week high",TRUE)))/(_FV(D25,"52 week high",TRUE))</f>
        <v>-0.98492849284928485</v>
      </c>
      <c r="W25" s="65" cm="1">
        <f t="array" ref="W25">(H25-(_FV(D25,"52 week low",TRUE)))/(_FV(D25,"52 week low",TRUE))</f>
        <v>0.50549450549450559</v>
      </c>
      <c r="Y25" s="30" t="str">
        <f t="shared" si="9"/>
        <v>Twitter</v>
      </c>
      <c r="Z25" s="30" t="str">
        <f t="shared" si="1"/>
        <v>Twitter</v>
      </c>
      <c r="AA25" s="29" t="str">
        <f>HYPERLINK(_xlfn.CONCAT("https://www.sec.gov/edgar/browse/?CIK=",(_xlfn.XLOOKUP(A25,CIK!$A$1:$A$99999,CIK!$B$1:$B$99999,,0))),"SEC")</f>
        <v>SEC</v>
      </c>
      <c r="AB25" s="30" t="str">
        <f t="shared" si="10"/>
        <v>BC</v>
      </c>
      <c r="AC25" s="29" t="str">
        <f t="shared" si="11"/>
        <v>News</v>
      </c>
      <c r="AD25" s="30" t="str">
        <f t="shared" si="12"/>
        <v>News</v>
      </c>
      <c r="AE25" s="29" t="str">
        <f t="shared" si="13"/>
        <v>News</v>
      </c>
      <c r="AF25" s="29" t="str">
        <f t="shared" si="14"/>
        <v>News</v>
      </c>
      <c r="AG25" s="29" t="str">
        <f t="shared" si="15"/>
        <v>News</v>
      </c>
      <c r="AH25" s="30" t="str">
        <f t="shared" si="2"/>
        <v>News</v>
      </c>
      <c r="AI25" s="30" t="str">
        <f t="shared" si="16"/>
        <v>OC</v>
      </c>
      <c r="AJ25" s="30" t="str">
        <f t="shared" si="17"/>
        <v>WW</v>
      </c>
      <c r="AK25" s="30" t="str">
        <f t="shared" si="18"/>
        <v>FIN</v>
      </c>
      <c r="AL25" s="30" t="str">
        <f t="shared" si="3"/>
        <v>OI</v>
      </c>
      <c r="AM25" s="30" t="str">
        <f t="shared" si="19"/>
        <v>IB</v>
      </c>
      <c r="AN25" s="30" t="str">
        <f t="shared" si="4"/>
        <v>SI</v>
      </c>
      <c r="AO25" s="30" t="str">
        <f t="shared" si="5"/>
        <v>SS</v>
      </c>
      <c r="AP25" s="45" t="str">
        <f t="shared" si="6"/>
        <v>ROIC</v>
      </c>
      <c r="AQ25" s="30" t="str">
        <f t="shared" si="7"/>
        <v>DR</v>
      </c>
      <c r="AR25" s="46" t="str">
        <f t="shared" si="8"/>
        <v>SOH</v>
      </c>
    </row>
    <row r="26" spans="1:44" s="20" customFormat="1" x14ac:dyDescent="0.2">
      <c r="A26" s="10" t="s">
        <v>1427</v>
      </c>
      <c r="B26" s="10" t="s">
        <v>1428</v>
      </c>
      <c r="C26" s="12" t="s">
        <v>1429</v>
      </c>
      <c r="D26" s="10" t="e" vm="490">
        <v>#VALUE!</v>
      </c>
      <c r="E26" s="31" t="str">
        <f t="shared" si="0"/>
        <v>Link</v>
      </c>
      <c r="F26" s="12" t="s">
        <v>1430</v>
      </c>
      <c r="G26" s="28" cm="1">
        <f t="array" ref="G26">_FV(D26,"Market cap",TRUE)/1000000000</f>
        <v>1.87289E-2</v>
      </c>
      <c r="H26" s="11" cm="1">
        <f t="array" ref="H26">_FV(D26,"Price")</f>
        <v>2.2999999999999998</v>
      </c>
      <c r="I26" s="11" t="s">
        <v>47</v>
      </c>
      <c r="J26" s="35">
        <v>5.92</v>
      </c>
      <c r="K26" s="89">
        <v>2.5999999999999999E-3</v>
      </c>
      <c r="L26" s="89" t="s">
        <v>14671</v>
      </c>
      <c r="M26" s="25" t="s">
        <v>14094</v>
      </c>
      <c r="N26" s="53" t="s">
        <v>15518</v>
      </c>
      <c r="O26" s="53" t="s">
        <v>15519</v>
      </c>
      <c r="P26" s="130">
        <v>11</v>
      </c>
      <c r="Q26" s="53" t="s">
        <v>15520</v>
      </c>
      <c r="R26" s="53" t="s">
        <v>15521</v>
      </c>
      <c r="S26" s="126" t="s">
        <v>14848</v>
      </c>
      <c r="T26" s="11">
        <v>27.73</v>
      </c>
      <c r="U26" s="11">
        <v>18.34</v>
      </c>
      <c r="V26" s="65" cm="1">
        <f t="array" ref="V26">(H26-(_FV(D26,"52 week high",TRUE)))/(_FV(D26,"52 week high",TRUE))</f>
        <v>-0.69571889717944646</v>
      </c>
      <c r="W26" s="65" cm="1">
        <f t="array" ref="W26">(H26-(_FV(D26,"52 week low",TRUE)))/(_FV(D26,"52 week low",TRUE))</f>
        <v>0.32183908045977</v>
      </c>
      <c r="X26" s="10"/>
      <c r="Y26" s="30" t="str">
        <f t="shared" si="9"/>
        <v>Twitter</v>
      </c>
      <c r="Z26" s="30" t="str">
        <f t="shared" si="1"/>
        <v>Twitter</v>
      </c>
      <c r="AA26" s="29" t="str">
        <f>HYPERLINK(_xlfn.CONCAT("https://www.sec.gov/edgar/browse/?CIK=",(_xlfn.XLOOKUP(A26,CIK!$A$1:$A$99999,CIK!$B$1:$B$99999,,0))),"SEC")</f>
        <v>SEC</v>
      </c>
      <c r="AB26" s="30" t="str">
        <f t="shared" si="10"/>
        <v>BC</v>
      </c>
      <c r="AC26" s="29" t="str">
        <f t="shared" si="11"/>
        <v>News</v>
      </c>
      <c r="AD26" s="30" t="str">
        <f t="shared" si="12"/>
        <v>News</v>
      </c>
      <c r="AE26" s="29" t="str">
        <f t="shared" si="13"/>
        <v>News</v>
      </c>
      <c r="AF26" s="29" t="str">
        <f t="shared" si="14"/>
        <v>News</v>
      </c>
      <c r="AG26" s="29" t="str">
        <f t="shared" si="15"/>
        <v>News</v>
      </c>
      <c r="AH26" s="30" t="str">
        <f t="shared" si="2"/>
        <v>News</v>
      </c>
      <c r="AI26" s="30" t="str">
        <f t="shared" si="16"/>
        <v>OC</v>
      </c>
      <c r="AJ26" s="30" t="str">
        <f t="shared" si="17"/>
        <v>WW</v>
      </c>
      <c r="AK26" s="30" t="str">
        <f t="shared" si="18"/>
        <v>FIN</v>
      </c>
      <c r="AL26" s="30" t="str">
        <f t="shared" si="3"/>
        <v>OI</v>
      </c>
      <c r="AM26" s="30" t="str">
        <f t="shared" si="19"/>
        <v>IB</v>
      </c>
      <c r="AN26" s="30" t="str">
        <f t="shared" si="4"/>
        <v>SI</v>
      </c>
      <c r="AO26" s="30" t="str">
        <f t="shared" si="5"/>
        <v>SS</v>
      </c>
      <c r="AP26" s="45" t="str">
        <f t="shared" si="6"/>
        <v>ROIC</v>
      </c>
      <c r="AQ26" s="30" t="str">
        <f t="shared" si="7"/>
        <v>DR</v>
      </c>
      <c r="AR26" s="46" t="str">
        <f t="shared" si="8"/>
        <v>SOH</v>
      </c>
    </row>
    <row r="27" spans="1:44" s="20" customFormat="1" x14ac:dyDescent="0.2">
      <c r="A27" s="10" t="s">
        <v>1432</v>
      </c>
      <c r="B27" s="10" t="s">
        <v>1433</v>
      </c>
      <c r="C27" s="12" t="s">
        <v>1434</v>
      </c>
      <c r="D27" s="10" t="e" vm="491">
        <v>#VALUE!</v>
      </c>
      <c r="E27" s="31" t="str">
        <f t="shared" si="0"/>
        <v>Link</v>
      </c>
      <c r="F27" s="12" t="s">
        <v>1435</v>
      </c>
      <c r="G27" s="28" cm="1">
        <f t="array" ref="G27">_FV(D27,"Market cap",TRUE)/1000000000</f>
        <v>1.8314520000000001E-2</v>
      </c>
      <c r="H27" s="11" cm="1">
        <f t="array" ref="H27">_FV(D27,"Price")</f>
        <v>0.15379999999999999</v>
      </c>
      <c r="I27" s="11" t="s">
        <v>47</v>
      </c>
      <c r="J27" s="35">
        <v>110.13</v>
      </c>
      <c r="K27" s="89">
        <v>5.2400000000000002E-2</v>
      </c>
      <c r="L27" s="89" t="s">
        <v>14672</v>
      </c>
      <c r="M27" s="25" t="s">
        <v>14238</v>
      </c>
      <c r="N27" s="53" t="s">
        <v>15522</v>
      </c>
      <c r="O27" s="53" t="s">
        <v>15523</v>
      </c>
      <c r="P27" s="130">
        <v>1.1200000000000001</v>
      </c>
      <c r="Q27" s="53" t="s">
        <v>15524</v>
      </c>
      <c r="R27" s="53" t="s">
        <v>15525</v>
      </c>
      <c r="S27" s="126" t="s">
        <v>14848</v>
      </c>
      <c r="T27" s="11">
        <v>0.34</v>
      </c>
      <c r="U27" s="11">
        <v>0.64</v>
      </c>
      <c r="V27" s="65" cm="1">
        <f t="array" ref="V27">(H27-(_FV(D27,"52 week high",TRUE)))/(_FV(D27,"52 week high",TRUE))</f>
        <v>-0.96253349573690627</v>
      </c>
      <c r="W27" s="65" cm="1">
        <f t="array" ref="W27">(H27-(_FV(D27,"52 week low",TRUE)))/(_FV(D27,"52 week low",TRUE))</f>
        <v>0.66450216450216448</v>
      </c>
      <c r="X27" s="10"/>
      <c r="Y27" s="30" t="str">
        <f t="shared" si="9"/>
        <v>Twitter</v>
      </c>
      <c r="Z27" s="30" t="str">
        <f t="shared" si="1"/>
        <v>Twitter</v>
      </c>
      <c r="AA27" s="29" t="str">
        <f>HYPERLINK(_xlfn.CONCAT("https://www.sec.gov/edgar/browse/?CIK=",(_xlfn.XLOOKUP(A27,CIK!$A$1:$A$99999,CIK!$B$1:$B$99999,,0))),"SEC")</f>
        <v>SEC</v>
      </c>
      <c r="AB27" s="30" t="str">
        <f t="shared" si="10"/>
        <v>BC</v>
      </c>
      <c r="AC27" s="29" t="str">
        <f t="shared" si="11"/>
        <v>News</v>
      </c>
      <c r="AD27" s="30" t="str">
        <f t="shared" si="12"/>
        <v>News</v>
      </c>
      <c r="AE27" s="29" t="str">
        <f t="shared" si="13"/>
        <v>News</v>
      </c>
      <c r="AF27" s="29" t="str">
        <f t="shared" si="14"/>
        <v>News</v>
      </c>
      <c r="AG27" s="29" t="str">
        <f t="shared" si="15"/>
        <v>News</v>
      </c>
      <c r="AH27" s="30" t="str">
        <f t="shared" si="2"/>
        <v>News</v>
      </c>
      <c r="AI27" s="30" t="str">
        <f t="shared" si="16"/>
        <v>OC</v>
      </c>
      <c r="AJ27" s="30" t="str">
        <f t="shared" si="17"/>
        <v>WW</v>
      </c>
      <c r="AK27" s="30" t="str">
        <f t="shared" si="18"/>
        <v>FIN</v>
      </c>
      <c r="AL27" s="30" t="str">
        <f t="shared" si="3"/>
        <v>OI</v>
      </c>
      <c r="AM27" s="30" t="str">
        <f t="shared" si="19"/>
        <v>IB</v>
      </c>
      <c r="AN27" s="30" t="str">
        <f t="shared" si="4"/>
        <v>SI</v>
      </c>
      <c r="AO27" s="30" t="str">
        <f t="shared" si="5"/>
        <v>SS</v>
      </c>
      <c r="AP27" s="45" t="str">
        <f t="shared" si="6"/>
        <v>ROIC</v>
      </c>
      <c r="AQ27" s="30" t="str">
        <f t="shared" si="7"/>
        <v>DR</v>
      </c>
      <c r="AR27" s="46" t="str">
        <f t="shared" si="8"/>
        <v>SOH</v>
      </c>
    </row>
    <row r="28" spans="1:44" s="20" customFormat="1" x14ac:dyDescent="0.2">
      <c r="A28" s="10" t="s">
        <v>1444</v>
      </c>
      <c r="B28" s="10" t="s">
        <v>1445</v>
      </c>
      <c r="C28" s="12" t="s">
        <v>1425</v>
      </c>
      <c r="D28" s="10" t="e" vm="492">
        <v>#VALUE!</v>
      </c>
      <c r="E28" s="31" t="str">
        <f t="shared" si="0"/>
        <v>Link</v>
      </c>
      <c r="F28" s="12" t="s">
        <v>1446</v>
      </c>
      <c r="G28" s="28" cm="1">
        <f t="array" ref="G28">_FV(D28,"Market cap",TRUE)/1000000000</f>
        <v>1.6254000000000001E-2</v>
      </c>
      <c r="H28" s="11" cm="1">
        <f t="array" ref="H28">_FV(D28,"Price")</f>
        <v>1.4</v>
      </c>
      <c r="I28" s="11" t="s">
        <v>109</v>
      </c>
      <c r="J28" s="35">
        <v>11.1</v>
      </c>
      <c r="K28" s="89">
        <v>1.03E-2</v>
      </c>
      <c r="L28" s="89" t="s">
        <v>14675</v>
      </c>
      <c r="M28" s="25" t="s">
        <v>13773</v>
      </c>
      <c r="N28" s="53" t="s">
        <v>15534</v>
      </c>
      <c r="O28" s="53" t="s">
        <v>15535</v>
      </c>
      <c r="P28" s="130">
        <v>34.35</v>
      </c>
      <c r="Q28" s="53" t="s">
        <v>15536</v>
      </c>
      <c r="R28" s="53" t="s">
        <v>15537</v>
      </c>
      <c r="S28" s="126" t="s">
        <v>14848</v>
      </c>
      <c r="T28" s="11">
        <v>25.37</v>
      </c>
      <c r="U28" s="11">
        <v>41.24</v>
      </c>
      <c r="V28" s="65" cm="1">
        <f t="array" ref="V28">(H28-(_FV(D28,"52 week high",TRUE)))/(_FV(D28,"52 week high",TRUE))</f>
        <v>-0.63917525773195882</v>
      </c>
      <c r="W28" s="65" cm="1">
        <f t="array" ref="W28">(H28-(_FV(D28,"52 week low",TRUE)))/(_FV(D28,"52 week low",TRUE))</f>
        <v>0.34615384615384603</v>
      </c>
      <c r="X28" s="10"/>
      <c r="Y28" s="30" t="str">
        <f t="shared" si="9"/>
        <v>Twitter</v>
      </c>
      <c r="Z28" s="30" t="str">
        <f t="shared" si="1"/>
        <v>Twitter</v>
      </c>
      <c r="AA28" s="29" t="str">
        <f>HYPERLINK(_xlfn.CONCAT("https://www.sec.gov/edgar/browse/?CIK=",(_xlfn.XLOOKUP(A28,CIK!$A$1:$A$99999,CIK!$B$1:$B$99999,,0))),"SEC")</f>
        <v>SEC</v>
      </c>
      <c r="AB28" s="30" t="str">
        <f t="shared" si="10"/>
        <v>BC</v>
      </c>
      <c r="AC28" s="29" t="str">
        <f t="shared" si="11"/>
        <v>News</v>
      </c>
      <c r="AD28" s="30" t="str">
        <f t="shared" si="12"/>
        <v>News</v>
      </c>
      <c r="AE28" s="29" t="str">
        <f t="shared" si="13"/>
        <v>News</v>
      </c>
      <c r="AF28" s="29" t="str">
        <f t="shared" si="14"/>
        <v>News</v>
      </c>
      <c r="AG28" s="29" t="str">
        <f t="shared" si="15"/>
        <v>News</v>
      </c>
      <c r="AH28" s="30" t="str">
        <f t="shared" si="2"/>
        <v>News</v>
      </c>
      <c r="AI28" s="30" t="str">
        <f t="shared" si="16"/>
        <v>OC</v>
      </c>
      <c r="AJ28" s="30" t="str">
        <f t="shared" si="17"/>
        <v>WW</v>
      </c>
      <c r="AK28" s="30" t="str">
        <f t="shared" si="18"/>
        <v>FIN</v>
      </c>
      <c r="AL28" s="30" t="str">
        <f t="shared" si="3"/>
        <v>OI</v>
      </c>
      <c r="AM28" s="30" t="str">
        <f t="shared" si="19"/>
        <v>IB</v>
      </c>
      <c r="AN28" s="30" t="str">
        <f t="shared" si="4"/>
        <v>SI</v>
      </c>
      <c r="AO28" s="30" t="str">
        <f t="shared" si="5"/>
        <v>SS</v>
      </c>
      <c r="AP28" s="45" t="str">
        <f t="shared" si="6"/>
        <v>ROIC</v>
      </c>
      <c r="AQ28" s="30" t="str">
        <f t="shared" si="7"/>
        <v>DR</v>
      </c>
      <c r="AR28" s="46" t="str">
        <f t="shared" si="8"/>
        <v>SOH</v>
      </c>
    </row>
    <row r="29" spans="1:44" x14ac:dyDescent="0.2">
      <c r="A29" s="10" t="s">
        <v>1436</v>
      </c>
      <c r="B29" s="10" t="s">
        <v>1437</v>
      </c>
      <c r="C29" s="12" t="s">
        <v>1438</v>
      </c>
      <c r="D29" s="10" t="e" vm="493">
        <v>#VALUE!</v>
      </c>
      <c r="E29" s="31" t="str">
        <f t="shared" si="0"/>
        <v>Link</v>
      </c>
      <c r="F29" s="12" t="s">
        <v>1439</v>
      </c>
      <c r="G29" s="28" cm="1">
        <f t="array" ref="G29">_FV(D29,"Market cap",TRUE)/1000000000</f>
        <v>1.025939E-2</v>
      </c>
      <c r="H29" s="11" cm="1">
        <f t="array" ref="H29">_FV(D29,"Price")</f>
        <v>0.39500000000000002</v>
      </c>
      <c r="I29" s="11" t="s">
        <v>47</v>
      </c>
      <c r="J29" s="35">
        <v>11.71</v>
      </c>
      <c r="K29" s="89">
        <v>4.2900000000000001E-2</v>
      </c>
      <c r="L29" s="89" t="s">
        <v>14673</v>
      </c>
      <c r="M29" s="25" t="s">
        <v>14220</v>
      </c>
      <c r="N29" s="53" t="s">
        <v>15526</v>
      </c>
      <c r="O29" s="53" t="s">
        <v>15527</v>
      </c>
      <c r="P29" s="130">
        <v>19.37</v>
      </c>
      <c r="Q29" s="53" t="s">
        <v>15528</v>
      </c>
      <c r="R29" s="53" t="s">
        <v>15529</v>
      </c>
      <c r="S29" s="126" t="s">
        <v>14848</v>
      </c>
      <c r="T29" s="11">
        <v>4.97</v>
      </c>
      <c r="U29" s="11">
        <v>6.42</v>
      </c>
      <c r="V29" s="65" cm="1">
        <f t="array" ref="V29">(H29-(_FV(D29,"52 week high",TRUE)))/(_FV(D29,"52 week high",TRUE))</f>
        <v>-0.89266304347826086</v>
      </c>
      <c r="W29" s="65" cm="1">
        <f t="array" ref="W29">(H29-(_FV(D29,"52 week low",TRUE)))/(_FV(D29,"52 week low",TRUE))</f>
        <v>0.71739130434782605</v>
      </c>
      <c r="Y29" s="30" t="str">
        <f t="shared" si="9"/>
        <v>Twitter</v>
      </c>
      <c r="Z29" s="30" t="str">
        <f t="shared" si="1"/>
        <v>Twitter</v>
      </c>
      <c r="AA29" s="29" t="str">
        <f>HYPERLINK(_xlfn.CONCAT("https://www.sec.gov/edgar/browse/?CIK=",(_xlfn.XLOOKUP(A29,CIK!$A$1:$A$99999,CIK!$B$1:$B$99999,,0))),"SEC")</f>
        <v>SEC</v>
      </c>
      <c r="AB29" s="30" t="str">
        <f t="shared" si="10"/>
        <v>BC</v>
      </c>
      <c r="AC29" s="29" t="str">
        <f t="shared" si="11"/>
        <v>News</v>
      </c>
      <c r="AD29" s="30" t="str">
        <f t="shared" si="12"/>
        <v>News</v>
      </c>
      <c r="AE29" s="29" t="str">
        <f t="shared" si="13"/>
        <v>News</v>
      </c>
      <c r="AF29" s="29" t="str">
        <f t="shared" si="14"/>
        <v>News</v>
      </c>
      <c r="AG29" s="29" t="str">
        <f t="shared" si="15"/>
        <v>News</v>
      </c>
      <c r="AH29" s="30" t="str">
        <f t="shared" si="2"/>
        <v>News</v>
      </c>
      <c r="AI29" s="30" t="str">
        <f t="shared" si="16"/>
        <v>OC</v>
      </c>
      <c r="AJ29" s="30" t="str">
        <f t="shared" si="17"/>
        <v>WW</v>
      </c>
      <c r="AK29" s="30" t="str">
        <f t="shared" si="18"/>
        <v>FIN</v>
      </c>
      <c r="AL29" s="30" t="str">
        <f t="shared" si="3"/>
        <v>OI</v>
      </c>
      <c r="AM29" s="30" t="str">
        <f t="shared" si="19"/>
        <v>IB</v>
      </c>
      <c r="AN29" s="30" t="str">
        <f t="shared" si="4"/>
        <v>SI</v>
      </c>
      <c r="AO29" s="30" t="str">
        <f t="shared" si="5"/>
        <v>SS</v>
      </c>
      <c r="AP29" s="45" t="str">
        <f t="shared" si="6"/>
        <v>ROIC</v>
      </c>
      <c r="AQ29" s="30" t="str">
        <f t="shared" si="7"/>
        <v>DR</v>
      </c>
      <c r="AR29" s="46" t="str">
        <f t="shared" si="8"/>
        <v>SOH</v>
      </c>
    </row>
    <row r="30" spans="1:44" x14ac:dyDescent="0.2">
      <c r="A30" s="10" t="s">
        <v>1423</v>
      </c>
      <c r="B30" s="10" t="s">
        <v>1424</v>
      </c>
      <c r="C30" s="12" t="s">
        <v>1425</v>
      </c>
      <c r="D30" s="10" t="e" vm="494">
        <v>#VALUE!</v>
      </c>
      <c r="E30" s="31" t="str">
        <f t="shared" si="0"/>
        <v>Link</v>
      </c>
      <c r="F30" s="12" t="s">
        <v>1426</v>
      </c>
      <c r="G30" s="28" cm="1">
        <f t="array" ref="G30">_FV(D30,"Market cap",TRUE)/1000000000</f>
        <v>5.3433100000000004E-3</v>
      </c>
      <c r="H30" s="11" cm="1">
        <f t="array" ref="H30">_FV(D30,"Price")</f>
        <v>0.29149999999999998</v>
      </c>
      <c r="I30" s="11" t="s">
        <v>47</v>
      </c>
      <c r="J30" s="35">
        <v>14.43</v>
      </c>
      <c r="K30" s="89">
        <v>2.1399999999999999E-2</v>
      </c>
      <c r="L30" s="89" t="s">
        <v>14670</v>
      </c>
      <c r="M30" s="25" t="s">
        <v>14254</v>
      </c>
      <c r="N30" s="53" t="s">
        <v>15514</v>
      </c>
      <c r="O30" s="53" t="s">
        <v>15515</v>
      </c>
      <c r="P30" s="130">
        <v>8.66</v>
      </c>
      <c r="Q30" s="53" t="s">
        <v>15516</v>
      </c>
      <c r="R30" s="53" t="s">
        <v>15517</v>
      </c>
      <c r="S30" s="126" t="s">
        <v>14848</v>
      </c>
      <c r="T30" s="11">
        <v>6.65</v>
      </c>
      <c r="U30" s="11">
        <v>4.76</v>
      </c>
      <c r="V30" s="65" cm="1">
        <f t="array" ref="V30">(H30-(_FV(D30,"52 week high",TRUE)))/(_FV(D30,"52 week high",TRUE))</f>
        <v>-0.96800535622166861</v>
      </c>
      <c r="W30" s="65" cm="1">
        <f t="array" ref="W30">(H30-(_FV(D30,"52 week low",TRUE)))/(_FV(D30,"52 week low",TRUE))</f>
        <v>0.33105022831050218</v>
      </c>
      <c r="Y30" s="30" t="str">
        <f t="shared" si="9"/>
        <v>Twitter</v>
      </c>
      <c r="Z30" s="30" t="str">
        <f t="shared" si="1"/>
        <v>Twitter</v>
      </c>
      <c r="AA30" s="29" t="str">
        <f>HYPERLINK(_xlfn.CONCAT("https://www.sec.gov/edgar/browse/?CIK=",(_xlfn.XLOOKUP(A30,CIK!$A$1:$A$99999,CIK!$B$1:$B$99999,,0))),"SEC")</f>
        <v>SEC</v>
      </c>
      <c r="AB30" s="30" t="str">
        <f t="shared" si="10"/>
        <v>BC</v>
      </c>
      <c r="AC30" s="29" t="str">
        <f t="shared" si="11"/>
        <v>News</v>
      </c>
      <c r="AD30" s="30" t="str">
        <f t="shared" si="12"/>
        <v>News</v>
      </c>
      <c r="AE30" s="29" t="str">
        <f t="shared" si="13"/>
        <v>News</v>
      </c>
      <c r="AF30" s="29" t="str">
        <f t="shared" si="14"/>
        <v>News</v>
      </c>
      <c r="AG30" s="29" t="str">
        <f t="shared" si="15"/>
        <v>News</v>
      </c>
      <c r="AH30" s="30" t="str">
        <f t="shared" si="2"/>
        <v>News</v>
      </c>
      <c r="AI30" s="30" t="str">
        <f t="shared" si="16"/>
        <v>OC</v>
      </c>
      <c r="AJ30" s="30" t="str">
        <f t="shared" si="17"/>
        <v>WW</v>
      </c>
      <c r="AK30" s="30" t="str">
        <f t="shared" si="18"/>
        <v>FIN</v>
      </c>
      <c r="AL30" s="30" t="str">
        <f t="shared" si="3"/>
        <v>OI</v>
      </c>
      <c r="AM30" s="30" t="str">
        <f t="shared" si="19"/>
        <v>IB</v>
      </c>
      <c r="AN30" s="30" t="str">
        <f t="shared" si="4"/>
        <v>SI</v>
      </c>
      <c r="AO30" s="30" t="str">
        <f t="shared" si="5"/>
        <v>SS</v>
      </c>
      <c r="AP30" s="45" t="str">
        <f t="shared" si="6"/>
        <v>ROIC</v>
      </c>
      <c r="AQ30" s="30" t="str">
        <f t="shared" si="7"/>
        <v>DR</v>
      </c>
      <c r="AR30" s="46" t="str">
        <f t="shared" si="8"/>
        <v>SOH</v>
      </c>
    </row>
  </sheetData>
  <autoFilter ref="A1:X1" xr:uid="{D464BAA4-10E6-3A41-95FB-1119EC5F814F}">
    <sortState xmlns:xlrd2="http://schemas.microsoft.com/office/spreadsheetml/2017/richdata2" ref="A2:X30">
      <sortCondition descending="1" ref="G1:G30"/>
    </sortState>
  </autoFilter>
  <conditionalFormatting sqref="V2">
    <cfRule type="colorScale" priority="4">
      <colorScale>
        <cfvo type="min"/>
        <cfvo type="percentile" val="50"/>
        <cfvo type="max"/>
        <color rgb="FFF8696B"/>
        <color rgb="FFFFEB84"/>
        <color rgb="FF63BE7B"/>
      </colorScale>
    </cfRule>
  </conditionalFormatting>
  <conditionalFormatting sqref="V1:V1048576">
    <cfRule type="colorScale" priority="3">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EA9F7-38DC-7F4C-8F11-4E1AA2C47AAD}">
  <dimension ref="A1:AR502"/>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44.33203125" style="12" customWidth="1"/>
    <col min="4" max="4" width="2.6640625" style="10" hidden="1" customWidth="1"/>
    <col min="5" max="5" width="10.83203125" style="11" customWidth="1"/>
    <col min="6" max="6" width="47" style="10" hidden="1" customWidth="1"/>
    <col min="7" max="7" width="19.83203125" style="11" customWidth="1"/>
    <col min="8" max="9" width="10.83203125" style="11"/>
    <col min="10" max="10" width="14" style="11" customWidth="1"/>
    <col min="11" max="12" width="10.83203125" style="11"/>
    <col min="13" max="13" width="20" style="26" customWidth="1"/>
    <col min="14" max="16" width="25.6640625" style="26" customWidth="1"/>
    <col min="17" max="17" width="12.33203125" style="26" customWidth="1"/>
    <col min="18" max="18" width="25.6640625" style="26" customWidth="1"/>
    <col min="19" max="19" width="43.1640625" style="27" customWidth="1"/>
    <col min="20" max="21" width="10.83203125" style="11"/>
    <col min="22" max="24" width="10.83203125" style="10"/>
    <col min="25" max="35" width="10.83203125" style="1"/>
    <col min="37" max="44" width="10.83203125" style="1"/>
    <col min="45" max="16384" width="10.83203125" style="10"/>
  </cols>
  <sheetData>
    <row r="1" spans="1:44" s="114" customFormat="1" ht="17" customHeigh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17191</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10" t="s">
        <v>1447</v>
      </c>
      <c r="B2" s="10" t="s">
        <v>1448</v>
      </c>
      <c r="C2" s="12" t="s">
        <v>1449</v>
      </c>
      <c r="D2" s="2" t="e" vm="495">
        <v>#VALUE!</v>
      </c>
      <c r="E2" s="31" t="str">
        <f t="shared" ref="E2:E29" si="0">HYPERLINK(_xlfn.CONCAT("https://duckduckgo.com/?q=%5c",LEFT(B2,FIND(" ",B2)-1)," pipeline"),"Link")</f>
        <v>Link</v>
      </c>
      <c r="F2" s="12" t="s">
        <v>1450</v>
      </c>
      <c r="G2" s="28" cm="1">
        <f t="array" ref="G2">_FV(D2,"Market cap",TRUE)/1000000000</f>
        <v>2.8287559999999998</v>
      </c>
      <c r="H2" s="11" cm="1">
        <f t="array" ref="H2">_FV(D2,"Price")</f>
        <v>20.88</v>
      </c>
      <c r="I2" s="11" t="s">
        <v>47</v>
      </c>
      <c r="J2" s="35" cm="1">
        <f t="array" ref="J2">_FV(D2,"Shares outstanding",TRUE)/1000000</f>
        <v>135.4768</v>
      </c>
      <c r="K2" s="11">
        <v>134.26</v>
      </c>
      <c r="L2" s="89">
        <v>7.7499999999999999E-2</v>
      </c>
      <c r="M2" s="25" t="s">
        <v>13964</v>
      </c>
      <c r="N2" s="53" t="s">
        <v>15538</v>
      </c>
      <c r="O2" s="53" t="s">
        <v>15539</v>
      </c>
      <c r="P2" s="130">
        <v>39.86</v>
      </c>
      <c r="Q2" s="53" t="s">
        <v>15540</v>
      </c>
      <c r="R2" s="53" t="s">
        <v>15541</v>
      </c>
      <c r="S2" s="126" t="s">
        <v>15542</v>
      </c>
      <c r="T2" s="11" t="s">
        <v>14676</v>
      </c>
      <c r="U2" s="11">
        <v>4.59</v>
      </c>
      <c r="V2" s="65" cm="1">
        <f t="array" ref="V2">(H2-(_FV(D2,"52 week high",TRUE)))/(_FV(D2,"52 week high",TRUE))</f>
        <v>-0.27850725639253637</v>
      </c>
      <c r="W2" s="65" cm="1">
        <f t="array" ref="W2">(H2-(_FV(D2,"52 week low",TRUE)))/(_FV(D2,"52 week low",TRUE))</f>
        <v>0.2723948811700182</v>
      </c>
      <c r="Y2" s="30" t="str">
        <f t="shared" ref="Y2:Y29" si="1">HYPERLINK(_xlfn.CONCAT("https://twitter.com/search?q=%24",A2,"&amp;src=typed_query&amp;f=live&amp;pf=on"),"Twitter")</f>
        <v>Twitter</v>
      </c>
      <c r="Z2" s="30" t="str">
        <f t="shared" ref="Z2:Z29" si="2">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 t="shared" ref="AB2:AB29" si="3">HYPERLINK(_xlfn.CONCAT("https://duckduckgo.com/?q=%5cprofiles+biocentury+",B2),"BC")</f>
        <v>BC</v>
      </c>
      <c r="AC2" s="29" t="str">
        <f t="shared" ref="AC2:AC29" si="4">HYPERLINK(_xlfn.CONCAT("https://endpts.com/?s=",LEFT(B2,FIND(" ",B2)-1)),"News")</f>
        <v>News</v>
      </c>
      <c r="AD2" s="30" t="str">
        <f t="shared" ref="AD2:AD29" si="5">HYPERLINK(_xlfn.CONCAT("https://www.evaluate.com/vantage-search?search_api_fulltext=",LEFT(B2,FIND(" ",B2)-1)),"News")</f>
        <v>News</v>
      </c>
      <c r="AE2" s="29" t="str">
        <f t="shared" ref="AE2:AE29" si="6">HYPERLINK(_xlfn.CONCAT("https://www.biopharmadive.com/search/?q=",LEFT(B2,FIND(" ",B2)-1)),"News")</f>
        <v>News</v>
      </c>
      <c r="AF2" s="29" t="str">
        <f t="shared" ref="AF2:AF29" si="7">HYPERLINK(_xlfn.CONCAT("https://www.biospace.com/news/?Keywords=",LEFT(B2,FIND(" ",B2)-1)),"News")</f>
        <v>News</v>
      </c>
      <c r="AG2" s="29" t="str">
        <f t="shared" ref="AG2:AG29" si="8">HYPERLINK(_xlfn.CONCAT("https://www.fiercebiotech.com/search-results?fulltext_search=",LEFT(B2,FIND(" ",B2)-1)),"News")</f>
        <v>News</v>
      </c>
      <c r="AH2" s="30" t="str">
        <f t="shared" ref="AH2:AH29" si="9">HYPERLINK(_xlfn.CONCAT("https://news.google.com/search?q=",B2),"News")</f>
        <v>News</v>
      </c>
      <c r="AI2" s="30" t="str">
        <f t="shared" ref="AI2:AI29" si="10">HYPERLINK(_xlfn.CONCAT("https://www.nasdaq.com/market-activity/stocks/",A2,"/option-chain"),"OC")</f>
        <v>OC</v>
      </c>
      <c r="AJ2" s="30" t="str">
        <f t="shared" ref="AJ2:AJ29" si="11">HYPERLINK(_xlfn.CONCAT("https://whalewisdom.com/stock/",A2),"WW")</f>
        <v>WW</v>
      </c>
      <c r="AK2" s="30" t="str">
        <f t="shared" ref="AK2:AK29" si="12">HYPERLINK(_xlfn.CONCAT("https://fintel.io/n/us/",A2),"FIN")</f>
        <v>FIN</v>
      </c>
      <c r="AL2" s="30" t="str">
        <f t="shared" ref="AL2:AL29" si="13">HYPERLINK(_xlfn.CONCAT("http://openinsider.com/search?q=",A2),"OI")</f>
        <v>OI</v>
      </c>
      <c r="AM2" s="30" t="str">
        <f t="shared" ref="AM2:AM29" si="14">HYPERLINK(_xlfn.CONCAT("https://iborrowdesk.com/report/",A2),"IB")</f>
        <v>IB</v>
      </c>
      <c r="AN2" s="30" t="str">
        <f t="shared" ref="AN2:AN29" si="15">HYPERLINK(_xlfn.CONCAT("https://www.nasdaq.com/market-activity/stocks/",A2,"/short-interest"),"SI")</f>
        <v>SI</v>
      </c>
      <c r="AO2" s="30" t="str">
        <f t="shared" ref="AO2:AO29" si="16">HYPERLINK(_xlfn.CONCAT("https://shortsqueeze.com/?symbol=",A2),"SS")</f>
        <v>SS</v>
      </c>
      <c r="AP2" s="45" t="str">
        <f t="shared" ref="AP2:AP29" si="17">HYPERLINK(_xlfn.CONCAT("https://roic.ai/company/",A2),"ROIC")</f>
        <v>ROIC</v>
      </c>
      <c r="AQ2" s="30" t="str">
        <f t="shared" ref="AQ2:AQ29" si="18">HYPERLINK(_xlfn.CONCAT("https://www.dataroma.com/m/stock.php?sym=",A2),"DR")</f>
        <v>DR</v>
      </c>
      <c r="AR2" s="46" t="str">
        <f t="shared" ref="AR2:AR29" si="19">HYPERLINK(_xlfn.CONCAT("https://www.sharesoutstandinghistory.com/?symbol=",A2),"SOH")</f>
        <v>SOH</v>
      </c>
    </row>
    <row r="3" spans="1:44" x14ac:dyDescent="0.2">
      <c r="A3" s="10" t="s">
        <v>1489</v>
      </c>
      <c r="B3" s="10" t="s">
        <v>1490</v>
      </c>
      <c r="C3" s="12" t="s">
        <v>1457</v>
      </c>
      <c r="D3" s="2" t="e" vm="496">
        <v>#VALUE!</v>
      </c>
      <c r="E3" s="31" t="str">
        <f t="shared" si="0"/>
        <v>Link</v>
      </c>
      <c r="F3" s="12" t="s">
        <v>1491</v>
      </c>
      <c r="G3" s="28" cm="1">
        <f t="array" ref="G3">_FV(D3,"Market cap",TRUE)/1000000000</f>
        <v>0.88380000000000003</v>
      </c>
      <c r="H3" s="11" cm="1">
        <f t="array" ref="H3">_FV(D3,"Price")</f>
        <v>4.3899999999999997</v>
      </c>
      <c r="I3" s="11" t="s">
        <v>47</v>
      </c>
      <c r="J3" s="35" cm="1">
        <f t="array" ref="J3">_FV(D3,"Shares outstanding",TRUE)/1000000</f>
        <v>201.3212</v>
      </c>
      <c r="K3" s="11">
        <v>26.86</v>
      </c>
      <c r="L3" s="89">
        <v>0.17910000000000001</v>
      </c>
      <c r="M3" s="25" t="s">
        <v>13998</v>
      </c>
      <c r="N3" s="53" t="s">
        <v>15543</v>
      </c>
      <c r="O3" s="53" t="s">
        <v>15544</v>
      </c>
      <c r="P3" s="130">
        <v>39.61</v>
      </c>
      <c r="Q3" s="53" t="s">
        <v>15545</v>
      </c>
      <c r="R3" s="53" t="s">
        <v>15546</v>
      </c>
      <c r="S3" s="126" t="s">
        <v>14848</v>
      </c>
      <c r="T3" s="11" t="s">
        <v>14686</v>
      </c>
      <c r="U3" s="11">
        <v>8.2200000000000006</v>
      </c>
      <c r="V3" s="65" cm="1">
        <f t="array" ref="V3">(H3-(_FV(D3,"52 week high",TRUE)))/(_FV(D3,"52 week high",TRUE))</f>
        <v>-0.24048442906574402</v>
      </c>
      <c r="W3" s="65" cm="1">
        <f t="array" ref="W3">(H3-(_FV(D3,"52 week low",TRUE)))/(_FV(D3,"52 week low",TRUE))</f>
        <v>5.6515151515151505</v>
      </c>
      <c r="Y3" s="30" t="str">
        <f t="shared" si="1"/>
        <v>Twitter</v>
      </c>
      <c r="Z3" s="30" t="str">
        <f t="shared" si="2"/>
        <v>Twitter</v>
      </c>
      <c r="AA3" s="29" t="str">
        <f>HYPERLINK(_xlfn.CONCAT("https://www.sec.gov/edgar/browse/?CIK=",(_xlfn.XLOOKUP(A3,CIK!$A$1:$A$99999,CIK!$B$1:$B$99999,,0))),"SEC")</f>
        <v>SEC</v>
      </c>
      <c r="AB3" s="30" t="str">
        <f t="shared" si="3"/>
        <v>BC</v>
      </c>
      <c r="AC3" s="29" t="str">
        <f t="shared" si="4"/>
        <v>News</v>
      </c>
      <c r="AD3" s="30" t="str">
        <f t="shared" si="5"/>
        <v>News</v>
      </c>
      <c r="AE3" s="29" t="str">
        <f t="shared" si="6"/>
        <v>News</v>
      </c>
      <c r="AF3" s="29" t="str">
        <f t="shared" si="7"/>
        <v>News</v>
      </c>
      <c r="AG3" s="29" t="str">
        <f t="shared" si="8"/>
        <v>News</v>
      </c>
      <c r="AH3" s="30" t="str">
        <f t="shared" si="9"/>
        <v>News</v>
      </c>
      <c r="AI3" s="30" t="str">
        <f t="shared" si="10"/>
        <v>OC</v>
      </c>
      <c r="AJ3" s="30" t="str">
        <f t="shared" si="11"/>
        <v>WW</v>
      </c>
      <c r="AK3" s="30" t="str">
        <f t="shared" si="12"/>
        <v>FIN</v>
      </c>
      <c r="AL3" s="30" t="str">
        <f t="shared" si="13"/>
        <v>OI</v>
      </c>
      <c r="AM3" s="30" t="str">
        <f t="shared" si="14"/>
        <v>IB</v>
      </c>
      <c r="AN3" s="30" t="str">
        <f t="shared" si="15"/>
        <v>SI</v>
      </c>
      <c r="AO3" s="30" t="str">
        <f t="shared" si="16"/>
        <v>SS</v>
      </c>
      <c r="AP3" s="45" t="str">
        <f t="shared" si="17"/>
        <v>ROIC</v>
      </c>
      <c r="AQ3" s="30" t="str">
        <f t="shared" si="18"/>
        <v>DR</v>
      </c>
      <c r="AR3" s="46" t="str">
        <f t="shared" si="19"/>
        <v>SOH</v>
      </c>
    </row>
    <row r="4" spans="1:44" x14ac:dyDescent="0.2">
      <c r="A4" s="10" t="s">
        <v>1455</v>
      </c>
      <c r="B4" s="10" t="s">
        <v>1456</v>
      </c>
      <c r="C4" s="12" t="s">
        <v>1457</v>
      </c>
      <c r="D4" s="2" t="e" vm="497">
        <v>#VALUE!</v>
      </c>
      <c r="E4" s="31" t="str">
        <f t="shared" si="0"/>
        <v>Link</v>
      </c>
      <c r="F4" s="12" t="s">
        <v>1458</v>
      </c>
      <c r="G4" s="28" cm="1">
        <f t="array" ref="G4">_FV(D4,"Market cap",TRUE)/1000000000</f>
        <v>0.76214559999999998</v>
      </c>
      <c r="H4" s="11" cm="1">
        <f t="array" ref="H4">_FV(D4,"Price")</f>
        <v>3.5</v>
      </c>
      <c r="I4" s="11" t="s">
        <v>47</v>
      </c>
      <c r="J4" s="35" cm="1">
        <f t="array" ref="J4">_FV(D4,"Shares outstanding",TRUE)/1000000</f>
        <v>217.7559</v>
      </c>
      <c r="K4" s="11">
        <v>193.51</v>
      </c>
      <c r="L4" s="89">
        <v>5.8700000000000002E-2</v>
      </c>
      <c r="M4" s="25" t="s">
        <v>13906</v>
      </c>
      <c r="N4" s="53" t="s">
        <v>15072</v>
      </c>
      <c r="O4" s="53" t="s">
        <v>15547</v>
      </c>
      <c r="P4" s="130">
        <v>20.3</v>
      </c>
      <c r="Q4" s="53" t="s">
        <v>15548</v>
      </c>
      <c r="R4" s="53" t="s">
        <v>15549</v>
      </c>
      <c r="S4" s="126" t="s">
        <v>15550</v>
      </c>
      <c r="T4" s="11" t="s">
        <v>14678</v>
      </c>
      <c r="U4" s="11">
        <v>5.04</v>
      </c>
      <c r="V4" s="65" cm="1">
        <f t="array" ref="V4">(H4-(_FV(D4,"52 week high",TRUE)))/(_FV(D4,"52 week high",TRUE))</f>
        <v>-0.12060301507537688</v>
      </c>
      <c r="W4" s="65" cm="1">
        <f t="array" ref="W4">(H4-(_FV(D4,"52 week low",TRUE)))/(_FV(D4,"52 week low",TRUE))</f>
        <v>1.6923076923076923</v>
      </c>
      <c r="Y4" s="30" t="str">
        <f t="shared" si="1"/>
        <v>Twitter</v>
      </c>
      <c r="Z4" s="30" t="str">
        <f t="shared" si="2"/>
        <v>Twitter</v>
      </c>
      <c r="AA4" s="29" t="str">
        <f>HYPERLINK(_xlfn.CONCAT("https://www.sec.gov/edgar/browse/?CIK=",(_xlfn.XLOOKUP(A4,CIK!$A$1:$A$99999,CIK!$B$1:$B$99999,,0))),"SEC")</f>
        <v>SEC</v>
      </c>
      <c r="AB4" s="30" t="str">
        <f t="shared" si="3"/>
        <v>BC</v>
      </c>
      <c r="AC4" s="29" t="str">
        <f t="shared" si="4"/>
        <v>News</v>
      </c>
      <c r="AD4" s="30" t="str">
        <f t="shared" si="5"/>
        <v>News</v>
      </c>
      <c r="AE4" s="29" t="str">
        <f t="shared" si="6"/>
        <v>News</v>
      </c>
      <c r="AF4" s="29" t="str">
        <f t="shared" si="7"/>
        <v>News</v>
      </c>
      <c r="AG4" s="29" t="str">
        <f t="shared" si="8"/>
        <v>News</v>
      </c>
      <c r="AH4" s="30" t="str">
        <f t="shared" si="9"/>
        <v>News</v>
      </c>
      <c r="AI4" s="30" t="str">
        <f t="shared" si="10"/>
        <v>OC</v>
      </c>
      <c r="AJ4" s="30" t="str">
        <f t="shared" si="11"/>
        <v>WW</v>
      </c>
      <c r="AK4" s="30" t="str">
        <f t="shared" si="12"/>
        <v>FIN</v>
      </c>
      <c r="AL4" s="30" t="str">
        <f t="shared" si="13"/>
        <v>OI</v>
      </c>
      <c r="AM4" s="30" t="str">
        <f t="shared" si="14"/>
        <v>IB</v>
      </c>
      <c r="AN4" s="30" t="str">
        <f t="shared" si="15"/>
        <v>SI</v>
      </c>
      <c r="AO4" s="30" t="str">
        <f t="shared" si="16"/>
        <v>SS</v>
      </c>
      <c r="AP4" s="45" t="str">
        <f t="shared" si="17"/>
        <v>ROIC</v>
      </c>
      <c r="AQ4" s="30" t="str">
        <f t="shared" si="18"/>
        <v>DR</v>
      </c>
      <c r="AR4" s="46" t="str">
        <f t="shared" si="19"/>
        <v>SOH</v>
      </c>
    </row>
    <row r="5" spans="1:44" x14ac:dyDescent="0.2">
      <c r="A5" s="10" t="s">
        <v>1451</v>
      </c>
      <c r="B5" s="10" t="s">
        <v>1452</v>
      </c>
      <c r="C5" s="12" t="s">
        <v>1453</v>
      </c>
      <c r="D5" s="2" t="e" vm="498">
        <v>#VALUE!</v>
      </c>
      <c r="E5" s="31" t="str">
        <f t="shared" si="0"/>
        <v>Link</v>
      </c>
      <c r="F5" s="12" t="s">
        <v>1454</v>
      </c>
      <c r="G5" s="28" cm="1">
        <f t="array" ref="G5">_FV(D5,"Market cap",TRUE)/1000000000</f>
        <v>0.64912300000000001</v>
      </c>
      <c r="H5" s="11" cm="1">
        <f t="array" ref="H5">_FV(D5,"Price")</f>
        <v>5.21</v>
      </c>
      <c r="I5" s="11" t="s">
        <v>47</v>
      </c>
      <c r="J5" s="35" cm="1">
        <f t="array" ref="J5">_FV(D5,"Shares outstanding",TRUE)/1000000</f>
        <v>124.5917</v>
      </c>
      <c r="K5" s="11">
        <v>92.98</v>
      </c>
      <c r="L5" s="89">
        <v>5.3600000000000002E-2</v>
      </c>
      <c r="M5" s="25" t="s">
        <v>13814</v>
      </c>
      <c r="N5" s="53" t="s">
        <v>15551</v>
      </c>
      <c r="O5" s="53" t="s">
        <v>15552</v>
      </c>
      <c r="P5" s="130">
        <v>8.57</v>
      </c>
      <c r="Q5" s="53" t="s">
        <v>15553</v>
      </c>
      <c r="R5" s="53" t="s">
        <v>15554</v>
      </c>
      <c r="S5" s="126" t="s">
        <v>14848</v>
      </c>
      <c r="T5" s="11" t="s">
        <v>14677</v>
      </c>
      <c r="U5" s="11">
        <v>3.03</v>
      </c>
      <c r="V5" s="65" cm="1">
        <f t="array" ref="V5">(H5-(_FV(D5,"52 week high",TRUE)))/(_FV(D5,"52 week high",TRUE))</f>
        <v>-0.45100105374077981</v>
      </c>
      <c r="W5" s="65" cm="1">
        <f t="array" ref="W5">(H5-(_FV(D5,"52 week low",TRUE)))/(_FV(D5,"52 week low",TRUE))</f>
        <v>1.0840000000000001</v>
      </c>
      <c r="Y5" s="30" t="str">
        <f t="shared" si="1"/>
        <v>Twitter</v>
      </c>
      <c r="Z5" s="30" t="str">
        <f t="shared" si="2"/>
        <v>Twitter</v>
      </c>
      <c r="AA5" s="29" t="str">
        <f>HYPERLINK(_xlfn.CONCAT("https://www.sec.gov/edgar/browse/?CIK=",(_xlfn.XLOOKUP(A5,CIK!$A$1:$A$99999,CIK!$B$1:$B$99999,,0))),"SEC")</f>
        <v>SEC</v>
      </c>
      <c r="AB5" s="30" t="str">
        <f t="shared" si="3"/>
        <v>BC</v>
      </c>
      <c r="AC5" s="29" t="str">
        <f t="shared" si="4"/>
        <v>News</v>
      </c>
      <c r="AD5" s="30" t="str">
        <f t="shared" si="5"/>
        <v>News</v>
      </c>
      <c r="AE5" s="29" t="str">
        <f t="shared" si="6"/>
        <v>News</v>
      </c>
      <c r="AF5" s="29" t="str">
        <f t="shared" si="7"/>
        <v>News</v>
      </c>
      <c r="AG5" s="29" t="str">
        <f t="shared" si="8"/>
        <v>News</v>
      </c>
      <c r="AH5" s="30" t="str">
        <f t="shared" si="9"/>
        <v>News</v>
      </c>
      <c r="AI5" s="30" t="str">
        <f t="shared" si="10"/>
        <v>OC</v>
      </c>
      <c r="AJ5" s="30" t="str">
        <f t="shared" si="11"/>
        <v>WW</v>
      </c>
      <c r="AK5" s="30" t="str">
        <f t="shared" si="12"/>
        <v>FIN</v>
      </c>
      <c r="AL5" s="30" t="str">
        <f t="shared" si="13"/>
        <v>OI</v>
      </c>
      <c r="AM5" s="30" t="str">
        <f t="shared" si="14"/>
        <v>IB</v>
      </c>
      <c r="AN5" s="30" t="str">
        <f t="shared" si="15"/>
        <v>SI</v>
      </c>
      <c r="AO5" s="30" t="str">
        <f t="shared" si="16"/>
        <v>SS</v>
      </c>
      <c r="AP5" s="45" t="str">
        <f t="shared" si="17"/>
        <v>ROIC</v>
      </c>
      <c r="AQ5" s="30" t="str">
        <f t="shared" si="18"/>
        <v>DR</v>
      </c>
      <c r="AR5" s="46" t="str">
        <f t="shared" si="19"/>
        <v>SOH</v>
      </c>
    </row>
    <row r="6" spans="1:44" x14ac:dyDescent="0.2">
      <c r="A6" s="93" t="s">
        <v>1459</v>
      </c>
      <c r="B6" s="93" t="s">
        <v>1460</v>
      </c>
      <c r="C6" s="12" t="s">
        <v>1461</v>
      </c>
      <c r="D6" s="2" t="e" vm="499">
        <v>#VALUE!</v>
      </c>
      <c r="E6" s="31" t="str">
        <f t="shared" si="0"/>
        <v>Link</v>
      </c>
      <c r="F6" s="12" t="s">
        <v>1462</v>
      </c>
      <c r="G6" s="28" cm="1">
        <f t="array" ref="G6">_FV(D6,"Market cap",TRUE)/1000000000</f>
        <v>0.39821580000000001</v>
      </c>
      <c r="H6" s="11" cm="1">
        <f t="array" ref="H6">_FV(D6,"Price")</f>
        <v>14.93</v>
      </c>
      <c r="I6" s="11" t="s">
        <v>47</v>
      </c>
      <c r="J6" s="35" cm="1">
        <f t="array" ref="J6">_FV(D6,"Shares outstanding",TRUE)/1000000</f>
        <v>26.672190000000001</v>
      </c>
      <c r="K6" s="11">
        <v>13.81</v>
      </c>
      <c r="L6" s="89">
        <v>4.4200000000000003E-2</v>
      </c>
      <c r="M6" s="25" t="s">
        <v>14229</v>
      </c>
      <c r="N6" s="53" t="s">
        <v>15555</v>
      </c>
      <c r="O6" s="53" t="s">
        <v>15556</v>
      </c>
      <c r="P6" s="130">
        <v>33.36</v>
      </c>
      <c r="Q6" s="53" t="s">
        <v>15557</v>
      </c>
      <c r="R6" s="53" t="s">
        <v>15558</v>
      </c>
      <c r="S6" s="126" t="s">
        <v>14848</v>
      </c>
      <c r="T6" s="11" t="s">
        <v>13882</v>
      </c>
      <c r="U6" s="11">
        <v>16.399999999999999</v>
      </c>
      <c r="V6" s="65" cm="1">
        <f t="array" ref="V6">(H6-(_FV(D6,"52 week high",TRUE)))/(_FV(D6,"52 week high",TRUE))</f>
        <v>-0.30461108523521191</v>
      </c>
      <c r="W6" s="65" cm="1">
        <f t="array" ref="W6">(H6-(_FV(D6,"52 week low",TRUE)))/(_FV(D6,"52 week low",TRUE))</f>
        <v>0.38239460745733828</v>
      </c>
      <c r="Y6" s="30" t="str">
        <f t="shared" si="1"/>
        <v>Twitter</v>
      </c>
      <c r="Z6" s="30" t="str">
        <f t="shared" si="2"/>
        <v>Twitter</v>
      </c>
      <c r="AA6" s="29" t="str">
        <f>HYPERLINK(_xlfn.CONCAT("https://www.sec.gov/edgar/browse/?CIK=",(_xlfn.XLOOKUP(A6,CIK!$A$1:$A$99999,CIK!$B$1:$B$99999,,0))),"SEC")</f>
        <v>SEC</v>
      </c>
      <c r="AB6" s="30" t="str">
        <f t="shared" si="3"/>
        <v>BC</v>
      </c>
      <c r="AC6" s="29" t="str">
        <f t="shared" si="4"/>
        <v>News</v>
      </c>
      <c r="AD6" s="30" t="str">
        <f t="shared" si="5"/>
        <v>News</v>
      </c>
      <c r="AE6" s="29" t="str">
        <f t="shared" si="6"/>
        <v>News</v>
      </c>
      <c r="AF6" s="29" t="str">
        <f t="shared" si="7"/>
        <v>News</v>
      </c>
      <c r="AG6" s="29" t="str">
        <f t="shared" si="8"/>
        <v>News</v>
      </c>
      <c r="AH6" s="30" t="str">
        <f t="shared" si="9"/>
        <v>News</v>
      </c>
      <c r="AI6" s="30" t="str">
        <f t="shared" si="10"/>
        <v>OC</v>
      </c>
      <c r="AJ6" s="30" t="str">
        <f t="shared" si="11"/>
        <v>WW</v>
      </c>
      <c r="AK6" s="30" t="str">
        <f t="shared" si="12"/>
        <v>FIN</v>
      </c>
      <c r="AL6" s="30" t="str">
        <f t="shared" si="13"/>
        <v>OI</v>
      </c>
      <c r="AM6" s="30" t="str">
        <f t="shared" si="14"/>
        <v>IB</v>
      </c>
      <c r="AN6" s="30" t="str">
        <f t="shared" si="15"/>
        <v>SI</v>
      </c>
      <c r="AO6" s="30" t="str">
        <f t="shared" si="16"/>
        <v>SS</v>
      </c>
      <c r="AP6" s="45" t="str">
        <f t="shared" si="17"/>
        <v>ROIC</v>
      </c>
      <c r="AQ6" s="30" t="str">
        <f t="shared" si="18"/>
        <v>DR</v>
      </c>
      <c r="AR6" s="46" t="str">
        <f t="shared" si="19"/>
        <v>SOH</v>
      </c>
    </row>
    <row r="7" spans="1:44" x14ac:dyDescent="0.2">
      <c r="A7" s="93" t="s">
        <v>1476</v>
      </c>
      <c r="B7" s="93" t="s">
        <v>1477</v>
      </c>
      <c r="C7" s="12" t="s">
        <v>1457</v>
      </c>
      <c r="D7" s="2" t="e" vm="500">
        <v>#VALUE!</v>
      </c>
      <c r="E7" s="31" t="str">
        <f t="shared" si="0"/>
        <v>Link</v>
      </c>
      <c r="F7" s="12" t="s">
        <v>1478</v>
      </c>
      <c r="G7" s="28" cm="1">
        <f t="array" ref="G7">_FV(D7,"Market cap",TRUE)/1000000000</f>
        <v>0.19402659999999999</v>
      </c>
      <c r="H7" s="11" cm="1">
        <f t="array" ref="H7">_FV(D7,"Price")</f>
        <v>10</v>
      </c>
      <c r="I7" s="11" t="s">
        <v>47</v>
      </c>
      <c r="J7" s="35" cm="1">
        <f t="array" ref="J7">_FV(D7,"Shares outstanding",TRUE)/1000000</f>
        <v>19.402660000000001</v>
      </c>
      <c r="K7" s="11">
        <v>5.59</v>
      </c>
      <c r="L7" s="89">
        <v>5.1999999999999998E-3</v>
      </c>
      <c r="M7" s="25" t="s">
        <v>14349</v>
      </c>
      <c r="N7" s="53" t="s">
        <v>15559</v>
      </c>
      <c r="O7" s="53" t="s">
        <v>15560</v>
      </c>
      <c r="P7" s="130">
        <v>29.84</v>
      </c>
      <c r="Q7" s="53" t="s">
        <v>15561</v>
      </c>
      <c r="R7" s="53" t="s">
        <v>15562</v>
      </c>
      <c r="S7" s="126" t="s">
        <v>14848</v>
      </c>
      <c r="T7" s="11" t="s">
        <v>14682</v>
      </c>
      <c r="U7" s="11">
        <v>24.21</v>
      </c>
      <c r="V7" s="65" cm="1">
        <f t="array" ref="V7">(H7-(_FV(D7,"52 week high",TRUE)))/(_FV(D7,"52 week high",TRUE))</f>
        <v>-0.57591178965224765</v>
      </c>
      <c r="W7" s="65" cm="1">
        <f t="array" ref="W7">(H7-(_FV(D7,"52 week low",TRUE)))/(_FV(D7,"52 week low",TRUE))</f>
        <v>0.45372079838346252</v>
      </c>
      <c r="Y7" s="30" t="str">
        <f t="shared" si="1"/>
        <v>Twitter</v>
      </c>
      <c r="Z7" s="30" t="str">
        <f t="shared" si="2"/>
        <v>Twitter</v>
      </c>
      <c r="AA7" s="29" t="str">
        <f>HYPERLINK(_xlfn.CONCAT("https://www.sec.gov/edgar/browse/?CIK=",(_xlfn.XLOOKUP(A7,CIK!$A$1:$A$99999,CIK!$B$1:$B$99999,,0))),"SEC")</f>
        <v>SEC</v>
      </c>
      <c r="AB7" s="30" t="str">
        <f t="shared" si="3"/>
        <v>BC</v>
      </c>
      <c r="AC7" s="29" t="str">
        <f t="shared" si="4"/>
        <v>News</v>
      </c>
      <c r="AD7" s="30" t="str">
        <f t="shared" si="5"/>
        <v>News</v>
      </c>
      <c r="AE7" s="29" t="str">
        <f t="shared" si="6"/>
        <v>News</v>
      </c>
      <c r="AF7" s="29" t="str">
        <f t="shared" si="7"/>
        <v>News</v>
      </c>
      <c r="AG7" s="29" t="str">
        <f t="shared" si="8"/>
        <v>News</v>
      </c>
      <c r="AH7" s="30" t="str">
        <f t="shared" si="9"/>
        <v>News</v>
      </c>
      <c r="AI7" s="30" t="str">
        <f t="shared" si="10"/>
        <v>OC</v>
      </c>
      <c r="AJ7" s="30" t="str">
        <f t="shared" si="11"/>
        <v>WW</v>
      </c>
      <c r="AK7" s="30" t="str">
        <f t="shared" si="12"/>
        <v>FIN</v>
      </c>
      <c r="AL7" s="30" t="str">
        <f t="shared" si="13"/>
        <v>OI</v>
      </c>
      <c r="AM7" s="30" t="str">
        <f t="shared" si="14"/>
        <v>IB</v>
      </c>
      <c r="AN7" s="30" t="str">
        <f t="shared" si="15"/>
        <v>SI</v>
      </c>
      <c r="AO7" s="30" t="str">
        <f t="shared" si="16"/>
        <v>SS</v>
      </c>
      <c r="AP7" s="45" t="str">
        <f t="shared" si="17"/>
        <v>ROIC</v>
      </c>
      <c r="AQ7" s="30" t="str">
        <f t="shared" si="18"/>
        <v>DR</v>
      </c>
      <c r="AR7" s="46" t="str">
        <f t="shared" si="19"/>
        <v>SOH</v>
      </c>
    </row>
    <row r="8" spans="1:44" x14ac:dyDescent="0.2">
      <c r="A8" s="10" t="s">
        <v>1466</v>
      </c>
      <c r="B8" s="10" t="s">
        <v>1467</v>
      </c>
      <c r="C8" s="12" t="s">
        <v>1449</v>
      </c>
      <c r="D8" s="2" t="e" vm="501">
        <v>#VALUE!</v>
      </c>
      <c r="E8" s="31" t="str">
        <f t="shared" si="0"/>
        <v>Link</v>
      </c>
      <c r="F8" s="12" t="s">
        <v>1468</v>
      </c>
      <c r="G8" s="28" cm="1">
        <f t="array" ref="G8">_FV(D8,"Market cap",TRUE)/1000000000</f>
        <v>0.23835200000000001</v>
      </c>
      <c r="H8" s="11" cm="1">
        <f t="array" ref="H8">_FV(D8,"Price")</f>
        <v>2.09</v>
      </c>
      <c r="I8" s="11" t="s">
        <v>47</v>
      </c>
      <c r="J8" s="35" cm="1">
        <f t="array" ref="J8">_FV(D8,"Shares outstanding",TRUE)/1000000</f>
        <v>114.044</v>
      </c>
      <c r="K8" s="11">
        <v>45.49</v>
      </c>
      <c r="L8" s="89">
        <v>6.1000000000000004E-3</v>
      </c>
      <c r="M8" s="25" t="s">
        <v>14061</v>
      </c>
      <c r="N8" s="53" t="s">
        <v>15563</v>
      </c>
      <c r="O8" s="53" t="s">
        <v>15564</v>
      </c>
      <c r="P8" s="130">
        <v>46.11</v>
      </c>
      <c r="Q8" s="53" t="s">
        <v>15565</v>
      </c>
      <c r="R8" s="53" t="s">
        <v>15566</v>
      </c>
      <c r="S8" s="126" t="s">
        <v>14848</v>
      </c>
      <c r="T8" s="11" t="s">
        <v>14680</v>
      </c>
      <c r="U8" s="11">
        <v>26.55</v>
      </c>
      <c r="V8" s="65" cm="1">
        <f t="array" ref="V8">(H8-(_FV(D8,"52 week high",TRUE)))/(_FV(D8,"52 week high",TRUE))</f>
        <v>-4.7619047619048716E-3</v>
      </c>
      <c r="W8" s="65" cm="1">
        <f t="array" ref="W8">(H8-(_FV(D8,"52 week low",TRUE)))/(_FV(D8,"52 week low",TRUE))</f>
        <v>1.0490196078431371</v>
      </c>
      <c r="Y8" s="30" t="str">
        <f t="shared" si="1"/>
        <v>Twitter</v>
      </c>
      <c r="Z8" s="30" t="str">
        <f t="shared" si="2"/>
        <v>Twitter</v>
      </c>
      <c r="AA8" s="29" t="str">
        <f>HYPERLINK(_xlfn.CONCAT("https://www.sec.gov/edgar/browse/?CIK=",(_xlfn.XLOOKUP(A8,CIK!$A$1:$A$99999,CIK!$B$1:$B$99999,,0))),"SEC")</f>
        <v>SEC</v>
      </c>
      <c r="AB8" s="30" t="str">
        <f t="shared" si="3"/>
        <v>BC</v>
      </c>
      <c r="AC8" s="29" t="str">
        <f t="shared" si="4"/>
        <v>News</v>
      </c>
      <c r="AD8" s="30" t="str">
        <f t="shared" si="5"/>
        <v>News</v>
      </c>
      <c r="AE8" s="29" t="str">
        <f t="shared" si="6"/>
        <v>News</v>
      </c>
      <c r="AF8" s="29" t="str">
        <f t="shared" si="7"/>
        <v>News</v>
      </c>
      <c r="AG8" s="29" t="str">
        <f t="shared" si="8"/>
        <v>News</v>
      </c>
      <c r="AH8" s="30" t="str">
        <f t="shared" si="9"/>
        <v>News</v>
      </c>
      <c r="AI8" s="30" t="str">
        <f t="shared" si="10"/>
        <v>OC</v>
      </c>
      <c r="AJ8" s="30" t="str">
        <f t="shared" si="11"/>
        <v>WW</v>
      </c>
      <c r="AK8" s="30" t="str">
        <f t="shared" si="12"/>
        <v>FIN</v>
      </c>
      <c r="AL8" s="30" t="str">
        <f t="shared" si="13"/>
        <v>OI</v>
      </c>
      <c r="AM8" s="30" t="str">
        <f t="shared" si="14"/>
        <v>IB</v>
      </c>
      <c r="AN8" s="30" t="str">
        <f t="shared" si="15"/>
        <v>SI</v>
      </c>
      <c r="AO8" s="30" t="str">
        <f t="shared" si="16"/>
        <v>SS</v>
      </c>
      <c r="AP8" s="45" t="str">
        <f t="shared" si="17"/>
        <v>ROIC</v>
      </c>
      <c r="AQ8" s="30" t="str">
        <f t="shared" si="18"/>
        <v>DR</v>
      </c>
      <c r="AR8" s="46" t="str">
        <f t="shared" si="19"/>
        <v>SOH</v>
      </c>
    </row>
    <row r="9" spans="1:44" x14ac:dyDescent="0.2">
      <c r="A9" s="10" t="s">
        <v>1469</v>
      </c>
      <c r="B9" s="10" t="s">
        <v>1470</v>
      </c>
      <c r="C9" s="12" t="s">
        <v>1471</v>
      </c>
      <c r="D9" s="2" t="e" vm="502">
        <v>#VALUE!</v>
      </c>
      <c r="E9" s="31" t="str">
        <f t="shared" si="0"/>
        <v>Link</v>
      </c>
      <c r="F9" s="12" t="s">
        <v>1472</v>
      </c>
      <c r="G9" s="28" cm="1">
        <f t="array" ref="G9">_FV(D9,"Market cap",TRUE)/1000000000</f>
        <v>0.18700810000000001</v>
      </c>
      <c r="H9" s="11" cm="1">
        <f t="array" ref="H9">_FV(D9,"Price")</f>
        <v>4.53</v>
      </c>
      <c r="I9" s="11" t="s">
        <v>47</v>
      </c>
      <c r="J9" s="35" cm="1">
        <f t="array" ref="J9">_FV(D9,"Shares outstanding",TRUE)/1000000</f>
        <v>41.282130000000002</v>
      </c>
      <c r="K9" s="11">
        <v>40.75</v>
      </c>
      <c r="L9" s="89">
        <v>3.7699999999999997E-2</v>
      </c>
      <c r="M9" s="25" t="s">
        <v>13946</v>
      </c>
      <c r="N9" s="53" t="s">
        <v>15567</v>
      </c>
      <c r="O9" s="53" t="s">
        <v>15568</v>
      </c>
      <c r="P9" s="130">
        <v>26.36</v>
      </c>
      <c r="Q9" s="53" t="s">
        <v>15569</v>
      </c>
      <c r="R9" s="53" t="s">
        <v>15570</v>
      </c>
      <c r="S9" s="126" t="s">
        <v>14848</v>
      </c>
      <c r="T9" s="11" t="s">
        <v>14681</v>
      </c>
      <c r="U9" s="11">
        <v>11.79</v>
      </c>
      <c r="V9" s="65" cm="1">
        <f t="array" ref="V9">(H9-(_FV(D9,"52 week high",TRUE)))/(_FV(D9,"52 week high",TRUE))</f>
        <v>-0.43551401869158879</v>
      </c>
      <c r="W9" s="65" cm="1">
        <f t="array" ref="W9">(H9-(_FV(D9,"52 week low",TRUE)))/(_FV(D9,"52 week low",TRUE))</f>
        <v>0.7126654064272212</v>
      </c>
      <c r="Y9" s="30" t="str">
        <f t="shared" si="1"/>
        <v>Twitter</v>
      </c>
      <c r="Z9" s="30" t="str">
        <f t="shared" si="2"/>
        <v>Twitter</v>
      </c>
      <c r="AA9" s="29" t="str">
        <f>HYPERLINK(_xlfn.CONCAT("https://www.sec.gov/edgar/browse/?CIK=",(_xlfn.XLOOKUP(A9,CIK!$A$1:$A$99999,CIK!$B$1:$B$99999,,0))),"SEC")</f>
        <v>SEC</v>
      </c>
      <c r="AB9" s="30" t="str">
        <f t="shared" si="3"/>
        <v>BC</v>
      </c>
      <c r="AC9" s="29" t="str">
        <f t="shared" si="4"/>
        <v>News</v>
      </c>
      <c r="AD9" s="30" t="str">
        <f t="shared" si="5"/>
        <v>News</v>
      </c>
      <c r="AE9" s="29" t="str">
        <f t="shared" si="6"/>
        <v>News</v>
      </c>
      <c r="AF9" s="29" t="str">
        <f t="shared" si="7"/>
        <v>News</v>
      </c>
      <c r="AG9" s="29" t="str">
        <f t="shared" si="8"/>
        <v>News</v>
      </c>
      <c r="AH9" s="30" t="str">
        <f t="shared" si="9"/>
        <v>News</v>
      </c>
      <c r="AI9" s="30" t="str">
        <f t="shared" si="10"/>
        <v>OC</v>
      </c>
      <c r="AJ9" s="30" t="str">
        <f t="shared" si="11"/>
        <v>WW</v>
      </c>
      <c r="AK9" s="30" t="str">
        <f t="shared" si="12"/>
        <v>FIN</v>
      </c>
      <c r="AL9" s="30" t="str">
        <f t="shared" si="13"/>
        <v>OI</v>
      </c>
      <c r="AM9" s="30" t="str">
        <f t="shared" si="14"/>
        <v>IB</v>
      </c>
      <c r="AN9" s="30" t="str">
        <f t="shared" si="15"/>
        <v>SI</v>
      </c>
      <c r="AO9" s="30" t="str">
        <f t="shared" si="16"/>
        <v>SS</v>
      </c>
      <c r="AP9" s="45" t="str">
        <f t="shared" si="17"/>
        <v>ROIC</v>
      </c>
      <c r="AQ9" s="30" t="str">
        <f t="shared" si="18"/>
        <v>DR</v>
      </c>
      <c r="AR9" s="46" t="str">
        <f t="shared" si="19"/>
        <v>SOH</v>
      </c>
    </row>
    <row r="10" spans="1:44" x14ac:dyDescent="0.2">
      <c r="A10" s="10" t="s">
        <v>1463</v>
      </c>
      <c r="B10" s="10" t="s">
        <v>1464</v>
      </c>
      <c r="C10" s="12" t="s">
        <v>1453</v>
      </c>
      <c r="D10" s="2" t="e" vm="503">
        <v>#VALUE!</v>
      </c>
      <c r="E10" s="31" t="str">
        <f t="shared" si="0"/>
        <v>Link</v>
      </c>
      <c r="F10" s="12" t="s">
        <v>1465</v>
      </c>
      <c r="G10" s="28" cm="1">
        <f t="array" ref="G10">_FV(D10,"Market cap",TRUE)/1000000000</f>
        <v>0.112903</v>
      </c>
      <c r="H10" s="11" cm="1">
        <f t="array" ref="H10">_FV(D10,"Price")</f>
        <v>1.03</v>
      </c>
      <c r="I10" s="11" t="s">
        <v>47</v>
      </c>
      <c r="J10" s="35" cm="1">
        <f t="array" ref="J10">_FV(D10,"Shares outstanding",TRUE)/1000000</f>
        <v>109.6146</v>
      </c>
      <c r="K10" s="11">
        <v>58.46</v>
      </c>
      <c r="L10" s="89">
        <v>5.6899999999999999E-2</v>
      </c>
      <c r="M10" s="25" t="s">
        <v>13971</v>
      </c>
      <c r="N10" s="53" t="s">
        <v>15571</v>
      </c>
      <c r="O10" s="53" t="s">
        <v>15572</v>
      </c>
      <c r="P10" s="130">
        <v>6</v>
      </c>
      <c r="Q10" s="53" t="s">
        <v>15573</v>
      </c>
      <c r="R10" s="53" t="s">
        <v>15574</v>
      </c>
      <c r="S10" s="126" t="s">
        <v>14848</v>
      </c>
      <c r="T10" s="11" t="s">
        <v>14679</v>
      </c>
      <c r="U10" s="11">
        <v>2.69</v>
      </c>
      <c r="V10" s="65" cm="1">
        <f t="array" ref="V10">(H10-(_FV(D10,"52 week high",TRUE)))/(_FV(D10,"52 week high",TRUE))</f>
        <v>-0.81066176470588236</v>
      </c>
      <c r="W10" s="65" cm="1">
        <f t="array" ref="W10">(H10-(_FV(D10,"52 week low",TRUE)))/(_FV(D10,"52 week low",TRUE))</f>
        <v>6.1855670103092841E-2</v>
      </c>
      <c r="Y10" s="30" t="str">
        <f t="shared" si="1"/>
        <v>Twitter</v>
      </c>
      <c r="Z10" s="30" t="str">
        <f t="shared" si="2"/>
        <v>Twitter</v>
      </c>
      <c r="AA10" s="29" t="str">
        <f>HYPERLINK(_xlfn.CONCAT("https://www.sec.gov/edgar/browse/?CIK=",(_xlfn.XLOOKUP(A10,CIK!$A$1:$A$99999,CIK!$B$1:$B$99999,,0))),"SEC")</f>
        <v>SEC</v>
      </c>
      <c r="AB10" s="30" t="str">
        <f t="shared" si="3"/>
        <v>BC</v>
      </c>
      <c r="AC10" s="29" t="str">
        <f t="shared" si="4"/>
        <v>News</v>
      </c>
      <c r="AD10" s="30" t="str">
        <f t="shared" si="5"/>
        <v>News</v>
      </c>
      <c r="AE10" s="29" t="str">
        <f t="shared" si="6"/>
        <v>News</v>
      </c>
      <c r="AF10" s="29" t="str">
        <f t="shared" si="7"/>
        <v>News</v>
      </c>
      <c r="AG10" s="29" t="str">
        <f t="shared" si="8"/>
        <v>News</v>
      </c>
      <c r="AH10" s="30" t="str">
        <f t="shared" si="9"/>
        <v>News</v>
      </c>
      <c r="AI10" s="30" t="str">
        <f t="shared" si="10"/>
        <v>OC</v>
      </c>
      <c r="AJ10" s="30" t="str">
        <f t="shared" si="11"/>
        <v>WW</v>
      </c>
      <c r="AK10" s="30" t="str">
        <f t="shared" si="12"/>
        <v>FIN</v>
      </c>
      <c r="AL10" s="30" t="str">
        <f t="shared" si="13"/>
        <v>OI</v>
      </c>
      <c r="AM10" s="30" t="str">
        <f t="shared" si="14"/>
        <v>IB</v>
      </c>
      <c r="AN10" s="30" t="str">
        <f t="shared" si="15"/>
        <v>SI</v>
      </c>
      <c r="AO10" s="30" t="str">
        <f t="shared" si="16"/>
        <v>SS</v>
      </c>
      <c r="AP10" s="45" t="str">
        <f t="shared" si="17"/>
        <v>ROIC</v>
      </c>
      <c r="AQ10" s="30" t="str">
        <f t="shared" si="18"/>
        <v>DR</v>
      </c>
      <c r="AR10" s="46" t="str">
        <f t="shared" si="19"/>
        <v>SOH</v>
      </c>
    </row>
    <row r="11" spans="1:44" x14ac:dyDescent="0.2">
      <c r="A11" s="10" t="s">
        <v>1482</v>
      </c>
      <c r="B11" s="10" t="s">
        <v>1483</v>
      </c>
      <c r="C11" s="12" t="s">
        <v>1457</v>
      </c>
      <c r="D11" s="2" t="e" vm="504">
        <v>#VALUE!</v>
      </c>
      <c r="E11" s="31" t="str">
        <f t="shared" si="0"/>
        <v>Link</v>
      </c>
      <c r="F11" s="12" t="s">
        <v>1484</v>
      </c>
      <c r="G11" s="28" cm="1">
        <f t="array" ref="G11">_FV(D11,"Market cap",TRUE)/1000000000</f>
        <v>0.11720940000000001</v>
      </c>
      <c r="H11" s="11" cm="1">
        <f t="array" ref="H11">_FV(D11,"Price")</f>
        <v>2.11</v>
      </c>
      <c r="I11" s="11" t="s">
        <v>47</v>
      </c>
      <c r="J11" s="35" cm="1">
        <f t="array" ref="J11">_FV(D11,"Shares outstanding",TRUE)/1000000</f>
        <v>55.549469999999999</v>
      </c>
      <c r="K11" s="11">
        <v>42.8</v>
      </c>
      <c r="L11" s="89">
        <v>6.6799999999999998E-2</v>
      </c>
      <c r="M11" s="25" t="s">
        <v>13989</v>
      </c>
      <c r="N11" s="53" t="s">
        <v>15575</v>
      </c>
      <c r="O11" s="53" t="s">
        <v>15576</v>
      </c>
      <c r="P11" s="130">
        <v>10.6</v>
      </c>
      <c r="Q11" s="53" t="s">
        <v>15577</v>
      </c>
      <c r="R11" s="53" t="s">
        <v>15578</v>
      </c>
      <c r="S11" s="126" t="s">
        <v>14848</v>
      </c>
      <c r="T11" s="11" t="s">
        <v>14684</v>
      </c>
      <c r="U11" s="11">
        <v>3.11</v>
      </c>
      <c r="V11" s="65" cm="1">
        <f t="array" ref="V11">(H11-(_FV(D11,"52 week high",TRUE)))/(_FV(D11,"52 week high",TRUE))</f>
        <v>-0.51716247139588101</v>
      </c>
      <c r="W11" s="65" cm="1">
        <f t="array" ref="W11">(H11-(_FV(D11,"52 week low",TRUE)))/(_FV(D11,"52 week low",TRUE))</f>
        <v>0.31874999999999987</v>
      </c>
      <c r="Y11" s="30" t="str">
        <f t="shared" si="1"/>
        <v>Twitter</v>
      </c>
      <c r="Z11" s="30" t="str">
        <f t="shared" si="2"/>
        <v>Twitter</v>
      </c>
      <c r="AA11" s="29" t="str">
        <f>HYPERLINK(_xlfn.CONCAT("https://www.sec.gov/edgar/browse/?CIK=",(_xlfn.XLOOKUP(A11,CIK!$A$1:$A$99999,CIK!$B$1:$B$99999,,0))),"SEC")</f>
        <v>SEC</v>
      </c>
      <c r="AB11" s="30" t="str">
        <f t="shared" si="3"/>
        <v>BC</v>
      </c>
      <c r="AC11" s="29" t="str">
        <f t="shared" si="4"/>
        <v>News</v>
      </c>
      <c r="AD11" s="30" t="str">
        <f t="shared" si="5"/>
        <v>News</v>
      </c>
      <c r="AE11" s="29" t="str">
        <f t="shared" si="6"/>
        <v>News</v>
      </c>
      <c r="AF11" s="29" t="str">
        <f t="shared" si="7"/>
        <v>News</v>
      </c>
      <c r="AG11" s="29" t="str">
        <f t="shared" si="8"/>
        <v>News</v>
      </c>
      <c r="AH11" s="30" t="str">
        <f t="shared" si="9"/>
        <v>News</v>
      </c>
      <c r="AI11" s="30" t="str">
        <f t="shared" si="10"/>
        <v>OC</v>
      </c>
      <c r="AJ11" s="30" t="str">
        <f t="shared" si="11"/>
        <v>WW</v>
      </c>
      <c r="AK11" s="30" t="str">
        <f t="shared" si="12"/>
        <v>FIN</v>
      </c>
      <c r="AL11" s="30" t="str">
        <f t="shared" si="13"/>
        <v>OI</v>
      </c>
      <c r="AM11" s="30" t="str">
        <f t="shared" si="14"/>
        <v>IB</v>
      </c>
      <c r="AN11" s="30" t="str">
        <f t="shared" si="15"/>
        <v>SI</v>
      </c>
      <c r="AO11" s="30" t="str">
        <f t="shared" si="16"/>
        <v>SS</v>
      </c>
      <c r="AP11" s="45" t="str">
        <f t="shared" si="17"/>
        <v>ROIC</v>
      </c>
      <c r="AQ11" s="30" t="str">
        <f t="shared" si="18"/>
        <v>DR</v>
      </c>
      <c r="AR11" s="46" t="str">
        <f t="shared" si="19"/>
        <v>SOH</v>
      </c>
    </row>
    <row r="12" spans="1:44" x14ac:dyDescent="0.2">
      <c r="A12" s="10" t="s">
        <v>1524</v>
      </c>
      <c r="B12" s="10" t="s">
        <v>1525</v>
      </c>
      <c r="C12" s="12" t="s">
        <v>1457</v>
      </c>
      <c r="D12" s="2" t="e" vm="505">
        <v>#VALUE!</v>
      </c>
      <c r="E12" s="31" t="str">
        <f t="shared" si="0"/>
        <v>Link</v>
      </c>
      <c r="F12" s="12" t="s">
        <v>1526</v>
      </c>
      <c r="G12" s="28" cm="1">
        <f t="array" ref="G12">_FV(D12,"Market cap",TRUE)/1000000000</f>
        <v>9.7338980000000005E-2</v>
      </c>
      <c r="H12" s="11" cm="1">
        <f t="array" ref="H12">_FV(D12,"Price")</f>
        <v>1.88</v>
      </c>
      <c r="I12" s="11" t="s">
        <v>47</v>
      </c>
      <c r="J12" s="35" cm="1">
        <f t="array" ref="J12">_FV(D12,"Shares outstanding",TRUE)/1000000</f>
        <v>51.776049999999998</v>
      </c>
      <c r="K12" s="11">
        <v>36.729999999999997</v>
      </c>
      <c r="L12" s="89">
        <v>2.1399999999999999E-2</v>
      </c>
      <c r="M12" s="25" t="s">
        <v>14083</v>
      </c>
      <c r="N12" s="53" t="s">
        <v>15579</v>
      </c>
      <c r="O12" s="53" t="s">
        <v>15580</v>
      </c>
      <c r="P12" s="130">
        <v>361.87</v>
      </c>
      <c r="Q12" s="53" t="s">
        <v>15581</v>
      </c>
      <c r="R12" s="53" t="s">
        <v>15582</v>
      </c>
      <c r="S12" s="126" t="s">
        <v>15583</v>
      </c>
      <c r="T12" s="11" t="s">
        <v>14693</v>
      </c>
      <c r="U12" s="11">
        <v>3.26</v>
      </c>
      <c r="V12" s="65" cm="1">
        <f t="array" ref="V12">(H12-(_FV(D12,"52 week high",TRUE)))/(_FV(D12,"52 week high",TRUE))</f>
        <v>-0.84560170166635173</v>
      </c>
      <c r="W12" s="65" cm="1">
        <f t="array" ref="W12">(H12-(_FV(D12,"52 week low",TRUE)))/(_FV(D12,"52 week low",TRUE))</f>
        <v>1.764299367740038</v>
      </c>
      <c r="Y12" s="30" t="str">
        <f t="shared" si="1"/>
        <v>Twitter</v>
      </c>
      <c r="Z12" s="30" t="str">
        <f t="shared" si="2"/>
        <v>Twitter</v>
      </c>
      <c r="AA12" s="29" t="str">
        <f>HYPERLINK(_xlfn.CONCAT("https://www.sec.gov/edgar/browse/?CIK=",(_xlfn.XLOOKUP(A12,CIK!$A$1:$A$99999,CIK!$B$1:$B$99999,,0))),"SEC")</f>
        <v>SEC</v>
      </c>
      <c r="AB12" s="30" t="str">
        <f t="shared" si="3"/>
        <v>BC</v>
      </c>
      <c r="AC12" s="29" t="str">
        <f t="shared" si="4"/>
        <v>News</v>
      </c>
      <c r="AD12" s="30" t="str">
        <f t="shared" si="5"/>
        <v>News</v>
      </c>
      <c r="AE12" s="29" t="str">
        <f t="shared" si="6"/>
        <v>News</v>
      </c>
      <c r="AF12" s="29" t="str">
        <f t="shared" si="7"/>
        <v>News</v>
      </c>
      <c r="AG12" s="29" t="str">
        <f t="shared" si="8"/>
        <v>News</v>
      </c>
      <c r="AH12" s="30" t="str">
        <f t="shared" si="9"/>
        <v>News</v>
      </c>
      <c r="AI12" s="30" t="str">
        <f t="shared" si="10"/>
        <v>OC</v>
      </c>
      <c r="AJ12" s="30" t="str">
        <f t="shared" si="11"/>
        <v>WW</v>
      </c>
      <c r="AK12" s="30" t="str">
        <f t="shared" si="12"/>
        <v>FIN</v>
      </c>
      <c r="AL12" s="30" t="str">
        <f t="shared" si="13"/>
        <v>OI</v>
      </c>
      <c r="AM12" s="30" t="str">
        <f t="shared" si="14"/>
        <v>IB</v>
      </c>
      <c r="AN12" s="30" t="str">
        <f t="shared" si="15"/>
        <v>SI</v>
      </c>
      <c r="AO12" s="30" t="str">
        <f t="shared" si="16"/>
        <v>SS</v>
      </c>
      <c r="AP12" s="45" t="str">
        <f t="shared" si="17"/>
        <v>ROIC</v>
      </c>
      <c r="AQ12" s="30" t="str">
        <f t="shared" si="18"/>
        <v>DR</v>
      </c>
      <c r="AR12" s="46" t="str">
        <f t="shared" si="19"/>
        <v>SOH</v>
      </c>
    </row>
    <row r="13" spans="1:44" x14ac:dyDescent="0.2">
      <c r="A13" s="10" t="s">
        <v>1499</v>
      </c>
      <c r="B13" s="10" t="s">
        <v>1500</v>
      </c>
      <c r="C13" s="12" t="s">
        <v>1494</v>
      </c>
      <c r="D13" s="2" t="e" vm="506">
        <v>#VALUE!</v>
      </c>
      <c r="E13" s="31" t="str">
        <f t="shared" si="0"/>
        <v>Link</v>
      </c>
      <c r="F13" s="12" t="s">
        <v>1501</v>
      </c>
      <c r="G13" s="28" cm="1">
        <f t="array" ref="G13">_FV(D13,"Market cap",TRUE)/1000000000</f>
        <v>5.6098450000000001E-2</v>
      </c>
      <c r="H13" s="11" cm="1">
        <f t="array" ref="H13">_FV(D13,"Price")</f>
        <v>0.7833</v>
      </c>
      <c r="I13" s="11" t="s">
        <v>47</v>
      </c>
      <c r="J13" s="35" cm="1">
        <f t="array" ref="J13">_FV(D13,"Shares outstanding",TRUE)/1000000</f>
        <v>71.618089999999995</v>
      </c>
      <c r="K13" s="11">
        <v>48.51</v>
      </c>
      <c r="L13" s="89">
        <v>8.6999999999999994E-3</v>
      </c>
      <c r="M13" s="25" t="s">
        <v>13935</v>
      </c>
      <c r="N13" s="53" t="s">
        <v>15584</v>
      </c>
      <c r="O13" s="53" t="s">
        <v>15585</v>
      </c>
      <c r="P13" s="130">
        <v>10.050000000000001</v>
      </c>
      <c r="Q13" s="53" t="s">
        <v>15586</v>
      </c>
      <c r="R13" s="53" t="s">
        <v>15587</v>
      </c>
      <c r="S13" s="126" t="s">
        <v>15588</v>
      </c>
      <c r="T13" s="11" t="s">
        <v>13880</v>
      </c>
      <c r="U13" s="11">
        <v>1.93</v>
      </c>
      <c r="V13" s="65" cm="1">
        <f t="array" ref="V13">(H13-(_FV(D13,"52 week high",TRUE)))/(_FV(D13,"52 week high",TRUE))</f>
        <v>-0.51043749999999999</v>
      </c>
      <c r="W13" s="65" cm="1">
        <f t="array" ref="W13">(H13-(_FV(D13,"52 week low",TRUE)))/(_FV(D13,"52 week low",TRUE))</f>
        <v>0.95824999999999994</v>
      </c>
      <c r="Y13" s="30" t="str">
        <f t="shared" si="1"/>
        <v>Twitter</v>
      </c>
      <c r="Z13" s="30" t="str">
        <f t="shared" si="2"/>
        <v>Twitter</v>
      </c>
      <c r="AA13" s="29" t="str">
        <f>HYPERLINK(_xlfn.CONCAT("https://www.sec.gov/edgar/browse/?CIK=",(_xlfn.XLOOKUP(A13,CIK!$A$1:$A$99999,CIK!$B$1:$B$99999,,0))),"SEC")</f>
        <v>SEC</v>
      </c>
      <c r="AB13" s="30" t="str">
        <f t="shared" si="3"/>
        <v>BC</v>
      </c>
      <c r="AC13" s="29" t="str">
        <f t="shared" si="4"/>
        <v>News</v>
      </c>
      <c r="AD13" s="30" t="str">
        <f t="shared" si="5"/>
        <v>News</v>
      </c>
      <c r="AE13" s="29" t="str">
        <f t="shared" si="6"/>
        <v>News</v>
      </c>
      <c r="AF13" s="29" t="str">
        <f t="shared" si="7"/>
        <v>News</v>
      </c>
      <c r="AG13" s="29" t="str">
        <f t="shared" si="8"/>
        <v>News</v>
      </c>
      <c r="AH13" s="30" t="str">
        <f t="shared" si="9"/>
        <v>News</v>
      </c>
      <c r="AI13" s="30" t="str">
        <f t="shared" si="10"/>
        <v>OC</v>
      </c>
      <c r="AJ13" s="30" t="str">
        <f t="shared" si="11"/>
        <v>WW</v>
      </c>
      <c r="AK13" s="30" t="str">
        <f t="shared" si="12"/>
        <v>FIN</v>
      </c>
      <c r="AL13" s="30" t="str">
        <f t="shared" si="13"/>
        <v>OI</v>
      </c>
      <c r="AM13" s="30" t="str">
        <f t="shared" si="14"/>
        <v>IB</v>
      </c>
      <c r="AN13" s="30" t="str">
        <f t="shared" si="15"/>
        <v>SI</v>
      </c>
      <c r="AO13" s="30" t="str">
        <f t="shared" si="16"/>
        <v>SS</v>
      </c>
      <c r="AP13" s="45" t="str">
        <f t="shared" si="17"/>
        <v>ROIC</v>
      </c>
      <c r="AQ13" s="30" t="str">
        <f t="shared" si="18"/>
        <v>DR</v>
      </c>
      <c r="AR13" s="46" t="str">
        <f t="shared" si="19"/>
        <v>SOH</v>
      </c>
    </row>
    <row r="14" spans="1:44" x14ac:dyDescent="0.2">
      <c r="A14" s="10" t="s">
        <v>1513</v>
      </c>
      <c r="B14" s="10" t="s">
        <v>1514</v>
      </c>
      <c r="C14" s="12" t="s">
        <v>1457</v>
      </c>
      <c r="D14" s="2" t="e" vm="507">
        <v>#VALUE!</v>
      </c>
      <c r="E14" s="31" t="str">
        <f t="shared" si="0"/>
        <v>Link</v>
      </c>
      <c r="F14" s="12" t="s">
        <v>1515</v>
      </c>
      <c r="G14" s="28" cm="1">
        <f t="array" ref="G14">_FV(D14,"Market cap",TRUE)/1000000000</f>
        <v>4.8804880000000002E-2</v>
      </c>
      <c r="H14" s="11" cm="1">
        <f t="array" ref="H14">_FV(D14,"Price")</f>
        <v>4.21</v>
      </c>
      <c r="I14" s="11" t="s">
        <v>47</v>
      </c>
      <c r="J14" s="35" cm="1">
        <f t="array" ref="J14">_FV(D14,"Shares outstanding",TRUE)/1000000</f>
        <v>11.592610000000001</v>
      </c>
      <c r="K14" s="11">
        <v>8.07</v>
      </c>
      <c r="L14" s="89">
        <v>3.0999999999999999E-3</v>
      </c>
      <c r="M14" s="25" t="s">
        <v>13819</v>
      </c>
      <c r="N14" s="53" t="s">
        <v>15589</v>
      </c>
      <c r="O14" s="53" t="s">
        <v>15590</v>
      </c>
      <c r="P14" s="130">
        <v>11.43</v>
      </c>
      <c r="Q14" s="53" t="s">
        <v>15591</v>
      </c>
      <c r="R14" s="53" t="s">
        <v>15592</v>
      </c>
      <c r="S14" s="126" t="s">
        <v>14848</v>
      </c>
      <c r="T14" s="11" t="s">
        <v>59</v>
      </c>
      <c r="U14" s="11">
        <v>9.26</v>
      </c>
      <c r="V14" s="65" cm="1">
        <f t="array" ref="V14">(H14-(_FV(D14,"52 week high",TRUE)))/(_FV(D14,"52 week high",TRUE))</f>
        <v>-0.13195876288659789</v>
      </c>
      <c r="W14" s="65" cm="1">
        <f t="array" ref="W14">(H14-(_FV(D14,"52 week low",TRUE)))/(_FV(D14,"52 week low",TRUE))</f>
        <v>0.80686695278969955</v>
      </c>
      <c r="Y14" s="30" t="str">
        <f t="shared" si="1"/>
        <v>Twitter</v>
      </c>
      <c r="Z14" s="30" t="str">
        <f t="shared" si="2"/>
        <v>Twitter</v>
      </c>
      <c r="AA14" s="29" t="str">
        <f>HYPERLINK(_xlfn.CONCAT("https://www.sec.gov/edgar/browse/?CIK=",(_xlfn.XLOOKUP(A14,CIK!$A$1:$A$99999,CIK!$B$1:$B$99999,,0))),"SEC")</f>
        <v>SEC</v>
      </c>
      <c r="AB14" s="30" t="str">
        <f t="shared" si="3"/>
        <v>BC</v>
      </c>
      <c r="AC14" s="29" t="str">
        <f t="shared" si="4"/>
        <v>News</v>
      </c>
      <c r="AD14" s="30" t="str">
        <f t="shared" si="5"/>
        <v>News</v>
      </c>
      <c r="AE14" s="29" t="str">
        <f t="shared" si="6"/>
        <v>News</v>
      </c>
      <c r="AF14" s="29" t="str">
        <f t="shared" si="7"/>
        <v>News</v>
      </c>
      <c r="AG14" s="29" t="str">
        <f t="shared" si="8"/>
        <v>News</v>
      </c>
      <c r="AH14" s="30" t="str">
        <f t="shared" si="9"/>
        <v>News</v>
      </c>
      <c r="AI14" s="30" t="str">
        <f t="shared" si="10"/>
        <v>OC</v>
      </c>
      <c r="AJ14" s="30" t="str">
        <f t="shared" si="11"/>
        <v>WW</v>
      </c>
      <c r="AK14" s="30" t="str">
        <f t="shared" si="12"/>
        <v>FIN</v>
      </c>
      <c r="AL14" s="30" t="str">
        <f t="shared" si="13"/>
        <v>OI</v>
      </c>
      <c r="AM14" s="30" t="str">
        <f t="shared" si="14"/>
        <v>IB</v>
      </c>
      <c r="AN14" s="30" t="str">
        <f t="shared" si="15"/>
        <v>SI</v>
      </c>
      <c r="AO14" s="30" t="str">
        <f t="shared" si="16"/>
        <v>SS</v>
      </c>
      <c r="AP14" s="45" t="str">
        <f t="shared" si="17"/>
        <v>ROIC</v>
      </c>
      <c r="AQ14" s="30" t="str">
        <f t="shared" si="18"/>
        <v>DR</v>
      </c>
      <c r="AR14" s="46" t="str">
        <f t="shared" si="19"/>
        <v>SOH</v>
      </c>
    </row>
    <row r="15" spans="1:44" x14ac:dyDescent="0.2">
      <c r="A15" s="10" t="s">
        <v>1496</v>
      </c>
      <c r="B15" s="10" t="s">
        <v>1497</v>
      </c>
      <c r="C15" s="12" t="s">
        <v>1494</v>
      </c>
      <c r="D15" s="2" t="e" vm="508">
        <v>#VALUE!</v>
      </c>
      <c r="E15" s="31" t="str">
        <f t="shared" si="0"/>
        <v>Link</v>
      </c>
      <c r="F15" s="12" t="s">
        <v>1498</v>
      </c>
      <c r="G15" s="28" cm="1">
        <f t="array" ref="G15">_FV(D15,"Market cap",TRUE)/1000000000</f>
        <v>5.4863750000000003E-2</v>
      </c>
      <c r="H15" s="11" cm="1">
        <f t="array" ref="H15">_FV(D15,"Price")</f>
        <v>1.68</v>
      </c>
      <c r="I15" s="11" t="s">
        <v>47</v>
      </c>
      <c r="J15" s="35" cm="1">
        <f t="array" ref="J15">_FV(D15,"Shares outstanding",TRUE)/1000000</f>
        <v>32.65699</v>
      </c>
      <c r="K15" s="11">
        <v>28.72</v>
      </c>
      <c r="L15" s="89">
        <v>3.7999999999999999E-2</v>
      </c>
      <c r="M15" s="25" t="s">
        <v>13996</v>
      </c>
      <c r="N15" s="53" t="s">
        <v>15593</v>
      </c>
      <c r="O15" s="53" t="s">
        <v>15594</v>
      </c>
      <c r="P15" s="130">
        <v>10.039999999999999</v>
      </c>
      <c r="Q15" s="53" t="s">
        <v>15595</v>
      </c>
      <c r="R15" s="53" t="s">
        <v>15596</v>
      </c>
      <c r="S15" s="126" t="s">
        <v>15597</v>
      </c>
      <c r="T15" s="11" t="s">
        <v>14687</v>
      </c>
      <c r="U15" s="11">
        <v>7.26</v>
      </c>
      <c r="V15" s="65" cm="1">
        <f t="array" ref="V15">(H15-(_FV(D15,"52 week high",TRUE)))/(_FV(D15,"52 week high",TRUE))</f>
        <v>-0.68091168091168097</v>
      </c>
      <c r="W15" s="65" cm="1">
        <f t="array" ref="W15">(H15-(_FV(D15,"52 week low",TRUE)))/(_FV(D15,"52 week low",TRUE))</f>
        <v>0.18309859154929578</v>
      </c>
      <c r="Y15" s="30" t="str">
        <f t="shared" si="1"/>
        <v>Twitter</v>
      </c>
      <c r="Z15" s="30" t="str">
        <f t="shared" si="2"/>
        <v>Twitter</v>
      </c>
      <c r="AA15" s="29" t="str">
        <f>HYPERLINK(_xlfn.CONCAT("https://www.sec.gov/edgar/browse/?CIK=",(_xlfn.XLOOKUP(A15,CIK!$A$1:$A$99999,CIK!$B$1:$B$99999,,0))),"SEC")</f>
        <v>SEC</v>
      </c>
      <c r="AB15" s="30" t="str">
        <f t="shared" si="3"/>
        <v>BC</v>
      </c>
      <c r="AC15" s="29" t="str">
        <f t="shared" si="4"/>
        <v>News</v>
      </c>
      <c r="AD15" s="30" t="str">
        <f t="shared" si="5"/>
        <v>News</v>
      </c>
      <c r="AE15" s="29" t="str">
        <f t="shared" si="6"/>
        <v>News</v>
      </c>
      <c r="AF15" s="29" t="str">
        <f t="shared" si="7"/>
        <v>News</v>
      </c>
      <c r="AG15" s="29" t="str">
        <f t="shared" si="8"/>
        <v>News</v>
      </c>
      <c r="AH15" s="30" t="str">
        <f t="shared" si="9"/>
        <v>News</v>
      </c>
      <c r="AI15" s="30" t="str">
        <f t="shared" si="10"/>
        <v>OC</v>
      </c>
      <c r="AJ15" s="30" t="str">
        <f t="shared" si="11"/>
        <v>WW</v>
      </c>
      <c r="AK15" s="30" t="str">
        <f t="shared" si="12"/>
        <v>FIN</v>
      </c>
      <c r="AL15" s="30" t="str">
        <f t="shared" si="13"/>
        <v>OI</v>
      </c>
      <c r="AM15" s="30" t="str">
        <f t="shared" si="14"/>
        <v>IB</v>
      </c>
      <c r="AN15" s="30" t="str">
        <f t="shared" si="15"/>
        <v>SI</v>
      </c>
      <c r="AO15" s="30" t="str">
        <f t="shared" si="16"/>
        <v>SS</v>
      </c>
      <c r="AP15" s="45" t="str">
        <f t="shared" si="17"/>
        <v>ROIC</v>
      </c>
      <c r="AQ15" s="30" t="str">
        <f t="shared" si="18"/>
        <v>DR</v>
      </c>
      <c r="AR15" s="46" t="str">
        <f t="shared" si="19"/>
        <v>SOH</v>
      </c>
    </row>
    <row r="16" spans="1:44" x14ac:dyDescent="0.2">
      <c r="A16" s="10" t="s">
        <v>1473</v>
      </c>
      <c r="B16" s="10" t="s">
        <v>1474</v>
      </c>
      <c r="C16" s="12" t="s">
        <v>1457</v>
      </c>
      <c r="D16" s="2" t="e" vm="509">
        <v>#VALUE!</v>
      </c>
      <c r="E16" s="31" t="str">
        <f t="shared" si="0"/>
        <v>Link</v>
      </c>
      <c r="F16" s="12" t="s">
        <v>1475</v>
      </c>
      <c r="G16" s="28" cm="1">
        <f t="array" ref="G16">_FV(D16,"Market cap",TRUE)/1000000000</f>
        <v>9.6144919999999995E-2</v>
      </c>
      <c r="H16" s="11" cm="1">
        <f t="array" ref="H16">_FV(D16,"Price")</f>
        <v>2.66</v>
      </c>
      <c r="I16" s="11" t="s">
        <v>109</v>
      </c>
      <c r="J16" s="35" cm="1">
        <f t="array" ref="J16">_FV(D16,"Shares outstanding",TRUE)/1000000</f>
        <v>36.144710000000003</v>
      </c>
      <c r="K16" s="11">
        <v>9.7899999999999991</v>
      </c>
      <c r="L16" s="89">
        <v>5.0000000000000001E-3</v>
      </c>
      <c r="M16" s="25" t="s">
        <v>13991</v>
      </c>
      <c r="N16" s="53" t="s">
        <v>15598</v>
      </c>
      <c r="O16" s="53" t="s">
        <v>15599</v>
      </c>
      <c r="P16" s="130">
        <v>4.2</v>
      </c>
      <c r="Q16" s="53" t="s">
        <v>15600</v>
      </c>
      <c r="R16" s="53" t="s">
        <v>15601</v>
      </c>
      <c r="S16" s="126" t="s">
        <v>14848</v>
      </c>
      <c r="T16" s="11" t="s">
        <v>14506</v>
      </c>
      <c r="U16" s="11">
        <v>4.75</v>
      </c>
      <c r="V16" s="65" cm="1">
        <f t="array" ref="V16">(H16-(_FV(D16,"52 week high",TRUE)))/(_FV(D16,"52 week high",TRUE))</f>
        <v>-0.54058721934369602</v>
      </c>
      <c r="W16" s="65" cm="1">
        <f t="array" ref="W16">(H16-(_FV(D16,"52 week low",TRUE)))/(_FV(D16,"52 week low",TRUE))</f>
        <v>2.2005775478281797</v>
      </c>
      <c r="Y16" s="30" t="str">
        <f t="shared" si="1"/>
        <v>Twitter</v>
      </c>
      <c r="Z16" s="30" t="str">
        <f t="shared" si="2"/>
        <v>Twitter</v>
      </c>
      <c r="AA16" s="29" t="str">
        <f>HYPERLINK(_xlfn.CONCAT("https://www.sec.gov/edgar/browse/?CIK=",(_xlfn.XLOOKUP(A16,CIK!$A$1:$A$99999,CIK!$B$1:$B$99999,,0))),"SEC")</f>
        <v>SEC</v>
      </c>
      <c r="AB16" s="30" t="str">
        <f t="shared" si="3"/>
        <v>BC</v>
      </c>
      <c r="AC16" s="29" t="str">
        <f t="shared" si="4"/>
        <v>News</v>
      </c>
      <c r="AD16" s="30" t="str">
        <f t="shared" si="5"/>
        <v>News</v>
      </c>
      <c r="AE16" s="29" t="str">
        <f t="shared" si="6"/>
        <v>News</v>
      </c>
      <c r="AF16" s="29" t="str">
        <f t="shared" si="7"/>
        <v>News</v>
      </c>
      <c r="AG16" s="29" t="str">
        <f t="shared" si="8"/>
        <v>News</v>
      </c>
      <c r="AH16" s="30" t="str">
        <f t="shared" si="9"/>
        <v>News</v>
      </c>
      <c r="AI16" s="30" t="str">
        <f t="shared" si="10"/>
        <v>OC</v>
      </c>
      <c r="AJ16" s="30" t="str">
        <f t="shared" si="11"/>
        <v>WW</v>
      </c>
      <c r="AK16" s="30" t="str">
        <f t="shared" si="12"/>
        <v>FIN</v>
      </c>
      <c r="AL16" s="30" t="str">
        <f t="shared" si="13"/>
        <v>OI</v>
      </c>
      <c r="AM16" s="30" t="str">
        <f t="shared" si="14"/>
        <v>IB</v>
      </c>
      <c r="AN16" s="30" t="str">
        <f t="shared" si="15"/>
        <v>SI</v>
      </c>
      <c r="AO16" s="30" t="str">
        <f t="shared" si="16"/>
        <v>SS</v>
      </c>
      <c r="AP16" s="45" t="str">
        <f t="shared" si="17"/>
        <v>ROIC</v>
      </c>
      <c r="AQ16" s="30" t="str">
        <f t="shared" si="18"/>
        <v>DR</v>
      </c>
      <c r="AR16" s="46" t="str">
        <f t="shared" si="19"/>
        <v>SOH</v>
      </c>
    </row>
    <row r="17" spans="1:44" x14ac:dyDescent="0.2">
      <c r="A17" s="10" t="s">
        <v>1492</v>
      </c>
      <c r="B17" s="10" t="s">
        <v>1493</v>
      </c>
      <c r="C17" s="12" t="s">
        <v>1494</v>
      </c>
      <c r="D17" s="2" t="e" vm="510">
        <v>#VALUE!</v>
      </c>
      <c r="E17" s="31" t="str">
        <f t="shared" si="0"/>
        <v>Link</v>
      </c>
      <c r="F17" s="12" t="s">
        <v>1495</v>
      </c>
      <c r="G17" s="28" cm="1">
        <f t="array" ref="G17">_FV(D17,"Market cap",TRUE)/1000000000</f>
        <v>4.4272800000000001E-2</v>
      </c>
      <c r="H17" s="11" cm="1">
        <f t="array" ref="H17">_FV(D17,"Price")</f>
        <v>1.55</v>
      </c>
      <c r="I17" s="11" t="s">
        <v>47</v>
      </c>
      <c r="J17" s="35" cm="1">
        <f t="array" ref="J17">_FV(D17,"Shares outstanding",TRUE)/1000000</f>
        <v>28.563099999999999</v>
      </c>
      <c r="K17" s="11">
        <v>18.64</v>
      </c>
      <c r="L17" s="89">
        <v>1.6500000000000001E-2</v>
      </c>
      <c r="M17" s="25" t="s">
        <v>14113</v>
      </c>
      <c r="N17" s="53" t="s">
        <v>15602</v>
      </c>
      <c r="O17" s="53" t="s">
        <v>15603</v>
      </c>
      <c r="P17" s="130">
        <v>20.82</v>
      </c>
      <c r="Q17" s="53" t="s">
        <v>15604</v>
      </c>
      <c r="R17" s="53" t="s">
        <v>15605</v>
      </c>
      <c r="S17" s="126" t="s">
        <v>14848</v>
      </c>
      <c r="T17" s="11" t="s">
        <v>59</v>
      </c>
      <c r="U17" s="11">
        <v>6.26</v>
      </c>
      <c r="V17" s="65" cm="1">
        <f t="array" ref="V17">(H17-(_FV(D17,"52 week high",TRUE)))/(_FV(D17,"52 week high",TRUE))</f>
        <v>-0.63785046728971972</v>
      </c>
      <c r="W17" s="65" cm="1">
        <f t="array" ref="W17">(H17-(_FV(D17,"52 week low",TRUE)))/(_FV(D17,"52 week low",TRUE))</f>
        <v>0.38392857142857134</v>
      </c>
      <c r="Y17" s="30" t="str">
        <f t="shared" si="1"/>
        <v>Twitter</v>
      </c>
      <c r="Z17" s="30" t="str">
        <f t="shared" si="2"/>
        <v>Twitter</v>
      </c>
      <c r="AA17" s="29" t="str">
        <f>HYPERLINK(_xlfn.CONCAT("https://www.sec.gov/edgar/browse/?CIK=",(_xlfn.XLOOKUP(A17,CIK!$A$1:$A$99999,CIK!$B$1:$B$99999,,0))),"SEC")</f>
        <v>SEC</v>
      </c>
      <c r="AB17" s="30" t="str">
        <f t="shared" si="3"/>
        <v>BC</v>
      </c>
      <c r="AC17" s="29" t="str">
        <f t="shared" si="4"/>
        <v>News</v>
      </c>
      <c r="AD17" s="30" t="str">
        <f t="shared" si="5"/>
        <v>News</v>
      </c>
      <c r="AE17" s="29" t="str">
        <f t="shared" si="6"/>
        <v>News</v>
      </c>
      <c r="AF17" s="29" t="str">
        <f t="shared" si="7"/>
        <v>News</v>
      </c>
      <c r="AG17" s="29" t="str">
        <f t="shared" si="8"/>
        <v>News</v>
      </c>
      <c r="AH17" s="30" t="str">
        <f t="shared" si="9"/>
        <v>News</v>
      </c>
      <c r="AI17" s="30" t="str">
        <f t="shared" si="10"/>
        <v>OC</v>
      </c>
      <c r="AJ17" s="30" t="str">
        <f t="shared" si="11"/>
        <v>WW</v>
      </c>
      <c r="AK17" s="30" t="str">
        <f t="shared" si="12"/>
        <v>FIN</v>
      </c>
      <c r="AL17" s="30" t="str">
        <f t="shared" si="13"/>
        <v>OI</v>
      </c>
      <c r="AM17" s="30" t="str">
        <f t="shared" si="14"/>
        <v>IB</v>
      </c>
      <c r="AN17" s="30" t="str">
        <f t="shared" si="15"/>
        <v>SI</v>
      </c>
      <c r="AO17" s="30" t="str">
        <f t="shared" si="16"/>
        <v>SS</v>
      </c>
      <c r="AP17" s="45" t="str">
        <f t="shared" si="17"/>
        <v>ROIC</v>
      </c>
      <c r="AQ17" s="30" t="str">
        <f t="shared" si="18"/>
        <v>DR</v>
      </c>
      <c r="AR17" s="46" t="str">
        <f t="shared" si="19"/>
        <v>SOH</v>
      </c>
    </row>
    <row r="18" spans="1:44" x14ac:dyDescent="0.2">
      <c r="A18" s="10" t="s">
        <v>1479</v>
      </c>
      <c r="B18" s="10" t="s">
        <v>1480</v>
      </c>
      <c r="C18" s="12" t="s">
        <v>1449</v>
      </c>
      <c r="D18" s="2" t="e" vm="511">
        <v>#VALUE!</v>
      </c>
      <c r="E18" s="31" t="str">
        <f t="shared" si="0"/>
        <v>Link</v>
      </c>
      <c r="F18" s="12" t="s">
        <v>1481</v>
      </c>
      <c r="G18" s="28" cm="1">
        <f t="array" ref="G18">_FV(D18,"Market cap",TRUE)/1000000000</f>
        <v>3.438343E-2</v>
      </c>
      <c r="H18" s="11" cm="1">
        <f t="array" ref="H18">_FV(D18,"Price")</f>
        <v>0.95</v>
      </c>
      <c r="I18" s="11" t="s">
        <v>47</v>
      </c>
      <c r="J18" s="35" cm="1">
        <f t="array" ref="J18">_FV(D18,"Shares outstanding",TRUE)/1000000</f>
        <v>36.193089999999998</v>
      </c>
      <c r="K18" s="11">
        <v>19.75</v>
      </c>
      <c r="L18" s="89">
        <v>2.8199999999999999E-2</v>
      </c>
      <c r="M18" s="25" t="s">
        <v>14174</v>
      </c>
      <c r="N18" s="53" t="s">
        <v>15606</v>
      </c>
      <c r="O18" s="53" t="s">
        <v>15607</v>
      </c>
      <c r="P18" s="130">
        <v>7.18</v>
      </c>
      <c r="Q18" s="53" t="s">
        <v>15608</v>
      </c>
      <c r="R18" s="53" t="s">
        <v>15609</v>
      </c>
      <c r="S18" s="126" t="s">
        <v>15610</v>
      </c>
      <c r="T18" s="11" t="s">
        <v>14683</v>
      </c>
      <c r="U18" s="11">
        <v>8.18</v>
      </c>
      <c r="V18" s="65" cm="1">
        <f t="array" ref="V18">(H18-(_FV(D18,"52 week high",TRUE)))/(_FV(D18,"52 week high",TRUE))</f>
        <v>-0.87662337662337664</v>
      </c>
      <c r="W18" s="65" cm="1">
        <f t="array" ref="W18">(H18-(_FV(D18,"52 week low",TRUE)))/(_FV(D18,"52 week low",TRUE))</f>
        <v>0.17283950617283939</v>
      </c>
      <c r="Y18" s="30" t="str">
        <f t="shared" si="1"/>
        <v>Twitter</v>
      </c>
      <c r="Z18" s="30" t="str">
        <f t="shared" si="2"/>
        <v>Twitter</v>
      </c>
      <c r="AA18" s="29" t="str">
        <f>HYPERLINK(_xlfn.CONCAT("https://www.sec.gov/edgar/browse/?CIK=",(_xlfn.XLOOKUP(A18,CIK!$A$1:$A$99999,CIK!$B$1:$B$99999,,0))),"SEC")</f>
        <v>SEC</v>
      </c>
      <c r="AB18" s="30" t="str">
        <f t="shared" si="3"/>
        <v>BC</v>
      </c>
      <c r="AC18" s="29" t="str">
        <f t="shared" si="4"/>
        <v>News</v>
      </c>
      <c r="AD18" s="30" t="str">
        <f t="shared" si="5"/>
        <v>News</v>
      </c>
      <c r="AE18" s="29" t="str">
        <f t="shared" si="6"/>
        <v>News</v>
      </c>
      <c r="AF18" s="29" t="str">
        <f t="shared" si="7"/>
        <v>News</v>
      </c>
      <c r="AG18" s="29" t="str">
        <f t="shared" si="8"/>
        <v>News</v>
      </c>
      <c r="AH18" s="30" t="str">
        <f t="shared" si="9"/>
        <v>News</v>
      </c>
      <c r="AI18" s="30" t="str">
        <f t="shared" si="10"/>
        <v>OC</v>
      </c>
      <c r="AJ18" s="30" t="str">
        <f t="shared" si="11"/>
        <v>WW</v>
      </c>
      <c r="AK18" s="30" t="str">
        <f t="shared" si="12"/>
        <v>FIN</v>
      </c>
      <c r="AL18" s="30" t="str">
        <f t="shared" si="13"/>
        <v>OI</v>
      </c>
      <c r="AM18" s="30" t="str">
        <f t="shared" si="14"/>
        <v>IB</v>
      </c>
      <c r="AN18" s="30" t="str">
        <f t="shared" si="15"/>
        <v>SI</v>
      </c>
      <c r="AO18" s="30" t="str">
        <f t="shared" si="16"/>
        <v>SS</v>
      </c>
      <c r="AP18" s="45" t="str">
        <f t="shared" si="17"/>
        <v>ROIC</v>
      </c>
      <c r="AQ18" s="30" t="str">
        <f t="shared" si="18"/>
        <v>DR</v>
      </c>
      <c r="AR18" s="46" t="str">
        <f t="shared" si="19"/>
        <v>SOH</v>
      </c>
    </row>
    <row r="19" spans="1:44" x14ac:dyDescent="0.2">
      <c r="A19" s="10" t="s">
        <v>1527</v>
      </c>
      <c r="B19" s="10" t="s">
        <v>1528</v>
      </c>
      <c r="C19" s="12" t="s">
        <v>1457</v>
      </c>
      <c r="D19" s="2" t="e" vm="512">
        <v>#VALUE!</v>
      </c>
      <c r="E19" s="31" t="str">
        <f t="shared" si="0"/>
        <v>Link</v>
      </c>
      <c r="F19" s="12" t="s">
        <v>1529</v>
      </c>
      <c r="G19" s="28" cm="1">
        <f t="array" ref="G19">_FV(D19,"Market cap",TRUE)/1000000000</f>
        <v>2.4549660000000001E-2</v>
      </c>
      <c r="H19" s="11" cm="1">
        <f t="array" ref="H19">_FV(D19,"Price")</f>
        <v>1.18</v>
      </c>
      <c r="I19" s="11" t="s">
        <v>47</v>
      </c>
      <c r="J19" s="35" cm="1">
        <f t="array" ref="J19">_FV(D19,"Shares outstanding",TRUE)/1000000</f>
        <v>20.8048</v>
      </c>
      <c r="K19" s="11">
        <v>17.25</v>
      </c>
      <c r="L19" s="89">
        <v>8.0000000000000002E-3</v>
      </c>
      <c r="M19" s="25" t="s">
        <v>14115</v>
      </c>
      <c r="N19" s="53" t="s">
        <v>15154</v>
      </c>
      <c r="O19" s="53" t="s">
        <v>15611</v>
      </c>
      <c r="P19" s="130">
        <v>1.54</v>
      </c>
      <c r="Q19" s="53" t="s">
        <v>15612</v>
      </c>
      <c r="R19" s="53" t="s">
        <v>15613</v>
      </c>
      <c r="S19" s="126" t="s">
        <v>15614</v>
      </c>
      <c r="T19" s="11" t="s">
        <v>14694</v>
      </c>
      <c r="U19" s="11">
        <v>0.2</v>
      </c>
      <c r="V19" s="65" cm="1">
        <f t="array" ref="V19">(H19-(_FV(D19,"52 week high",TRUE)))/(_FV(D19,"52 week high",TRUE))</f>
        <v>-0.59863945578231292</v>
      </c>
      <c r="W19" s="65" cm="1">
        <f t="array" ref="W19">(H19-(_FV(D19,"52 week low",TRUE)))/(_FV(D19,"52 week low",TRUE))</f>
        <v>0.7289377289377289</v>
      </c>
      <c r="Y19" s="30" t="str">
        <f t="shared" si="1"/>
        <v>Twitter</v>
      </c>
      <c r="Z19" s="30" t="str">
        <f t="shared" si="2"/>
        <v>Twitter</v>
      </c>
      <c r="AA19" s="29" t="str">
        <f>HYPERLINK(_xlfn.CONCAT("https://www.sec.gov/edgar/browse/?CIK=",(_xlfn.XLOOKUP(A19,CIK!$A$1:$A$99999,CIK!$B$1:$B$99999,,0))),"SEC")</f>
        <v>SEC</v>
      </c>
      <c r="AB19" s="30" t="str">
        <f t="shared" si="3"/>
        <v>BC</v>
      </c>
      <c r="AC19" s="29" t="str">
        <f t="shared" si="4"/>
        <v>News</v>
      </c>
      <c r="AD19" s="30" t="str">
        <f t="shared" si="5"/>
        <v>News</v>
      </c>
      <c r="AE19" s="29" t="str">
        <f t="shared" si="6"/>
        <v>News</v>
      </c>
      <c r="AF19" s="29" t="str">
        <f t="shared" si="7"/>
        <v>News</v>
      </c>
      <c r="AG19" s="29" t="str">
        <f t="shared" si="8"/>
        <v>News</v>
      </c>
      <c r="AH19" s="30" t="str">
        <f t="shared" si="9"/>
        <v>News</v>
      </c>
      <c r="AI19" s="30" t="str">
        <f t="shared" si="10"/>
        <v>OC</v>
      </c>
      <c r="AJ19" s="30" t="str">
        <f t="shared" si="11"/>
        <v>WW</v>
      </c>
      <c r="AK19" s="30" t="str">
        <f t="shared" si="12"/>
        <v>FIN</v>
      </c>
      <c r="AL19" s="30" t="str">
        <f t="shared" si="13"/>
        <v>OI</v>
      </c>
      <c r="AM19" s="30" t="str">
        <f t="shared" si="14"/>
        <v>IB</v>
      </c>
      <c r="AN19" s="30" t="str">
        <f t="shared" si="15"/>
        <v>SI</v>
      </c>
      <c r="AO19" s="30" t="str">
        <f t="shared" si="16"/>
        <v>SS</v>
      </c>
      <c r="AP19" s="45" t="str">
        <f t="shared" si="17"/>
        <v>ROIC</v>
      </c>
      <c r="AQ19" s="30" t="str">
        <f t="shared" si="18"/>
        <v>DR</v>
      </c>
      <c r="AR19" s="46" t="str">
        <f t="shared" si="19"/>
        <v>SOH</v>
      </c>
    </row>
    <row r="20" spans="1:44" x14ac:dyDescent="0.2">
      <c r="A20" s="10" t="s">
        <v>1516</v>
      </c>
      <c r="B20" s="10" t="s">
        <v>1517</v>
      </c>
      <c r="C20" s="12" t="s">
        <v>1457</v>
      </c>
      <c r="D20" s="2" t="e" vm="513">
        <v>#VALUE!</v>
      </c>
      <c r="E20" s="31" t="str">
        <f t="shared" si="0"/>
        <v>Link</v>
      </c>
      <c r="F20" s="12" t="s">
        <v>1518</v>
      </c>
      <c r="G20" s="28" cm="1">
        <f t="array" ref="G20">_FV(D20,"Market cap",TRUE)/1000000000</f>
        <v>2.8353179999999999E-2</v>
      </c>
      <c r="H20" s="11" cm="1">
        <f t="array" ref="H20">_FV(D20,"Price")</f>
        <v>3.01</v>
      </c>
      <c r="I20" s="11" t="s">
        <v>47</v>
      </c>
      <c r="J20" s="35" cm="1">
        <f t="array" ref="J20">_FV(D20,"Shares outstanding",TRUE)/1000000</f>
        <v>9.4196600000000004</v>
      </c>
      <c r="K20" s="11">
        <v>6.26</v>
      </c>
      <c r="L20" s="89">
        <v>7.1000000000000004E-3</v>
      </c>
      <c r="M20" s="25" t="e">
        <v>#N/A</v>
      </c>
      <c r="N20" s="53" t="e">
        <v>#N/A</v>
      </c>
      <c r="O20" s="53" t="e">
        <v>#N/A</v>
      </c>
      <c r="P20" s="130" t="e">
        <v>#N/A</v>
      </c>
      <c r="Q20" s="53" t="e">
        <v>#N/A</v>
      </c>
      <c r="R20" s="53" t="e">
        <v>#N/A</v>
      </c>
      <c r="S20" s="126" t="e">
        <v>#N/A</v>
      </c>
      <c r="T20" s="11" t="s">
        <v>14690</v>
      </c>
      <c r="U20" s="11">
        <v>1.61</v>
      </c>
      <c r="V20" s="65" cm="1">
        <f t="array" ref="V20">(H20-(_FV(D20,"52 week high",TRUE)))/(_FV(D20,"52 week high",TRUE))</f>
        <v>-0.34565217391304348</v>
      </c>
      <c r="W20" s="65" cm="1">
        <f t="array" ref="W20">(H20-(_FV(D20,"52 week low",TRUE)))/(_FV(D20,"52 week low",TRUE))</f>
        <v>0.39351851851851832</v>
      </c>
      <c r="Y20" s="30" t="str">
        <f t="shared" si="1"/>
        <v>Twitter</v>
      </c>
      <c r="Z20" s="30" t="str">
        <f t="shared" si="2"/>
        <v>Twitter</v>
      </c>
      <c r="AA20" s="29" t="str">
        <f>HYPERLINK(_xlfn.CONCAT("https://www.sec.gov/edgar/browse/?CIK=",(_xlfn.XLOOKUP(A20,CIK!$A$1:$A$99999,CIK!$B$1:$B$99999,,0))),"SEC")</f>
        <v>SEC</v>
      </c>
      <c r="AB20" s="30" t="str">
        <f t="shared" si="3"/>
        <v>BC</v>
      </c>
      <c r="AC20" s="29" t="str">
        <f t="shared" si="4"/>
        <v>News</v>
      </c>
      <c r="AD20" s="30" t="str">
        <f t="shared" si="5"/>
        <v>News</v>
      </c>
      <c r="AE20" s="29" t="str">
        <f t="shared" si="6"/>
        <v>News</v>
      </c>
      <c r="AF20" s="29" t="str">
        <f t="shared" si="7"/>
        <v>News</v>
      </c>
      <c r="AG20" s="29" t="str">
        <f t="shared" si="8"/>
        <v>News</v>
      </c>
      <c r="AH20" s="30" t="str">
        <f t="shared" si="9"/>
        <v>News</v>
      </c>
      <c r="AI20" s="30" t="str">
        <f t="shared" si="10"/>
        <v>OC</v>
      </c>
      <c r="AJ20" s="30" t="str">
        <f t="shared" si="11"/>
        <v>WW</v>
      </c>
      <c r="AK20" s="30" t="str">
        <f t="shared" si="12"/>
        <v>FIN</v>
      </c>
      <c r="AL20" s="30" t="str">
        <f t="shared" si="13"/>
        <v>OI</v>
      </c>
      <c r="AM20" s="30" t="str">
        <f t="shared" si="14"/>
        <v>IB</v>
      </c>
      <c r="AN20" s="30" t="str">
        <f t="shared" si="15"/>
        <v>SI</v>
      </c>
      <c r="AO20" s="30" t="str">
        <f t="shared" si="16"/>
        <v>SS</v>
      </c>
      <c r="AP20" s="45" t="str">
        <f t="shared" si="17"/>
        <v>ROIC</v>
      </c>
      <c r="AQ20" s="30" t="str">
        <f t="shared" si="18"/>
        <v>DR</v>
      </c>
      <c r="AR20" s="46" t="str">
        <f t="shared" si="19"/>
        <v>SOH</v>
      </c>
    </row>
    <row r="21" spans="1:44" x14ac:dyDescent="0.2">
      <c r="A21" s="10" t="s">
        <v>1530</v>
      </c>
      <c r="B21" s="10" t="s">
        <v>1531</v>
      </c>
      <c r="C21" s="12" t="s">
        <v>1453</v>
      </c>
      <c r="D21" s="2" t="e" vm="514">
        <v>#VALUE!</v>
      </c>
      <c r="E21" s="31" t="str">
        <f t="shared" si="0"/>
        <v>Link</v>
      </c>
      <c r="F21" s="12" t="s">
        <v>1532</v>
      </c>
      <c r="G21" s="28" cm="1">
        <f t="array" ref="G21">_FV(D21,"Market cap",TRUE)/1000000000</f>
        <v>2.120797E-2</v>
      </c>
      <c r="H21" s="11" cm="1">
        <f t="array" ref="H21">_FV(D21,"Price")</f>
        <v>1.0099</v>
      </c>
      <c r="I21" s="11" t="s">
        <v>47</v>
      </c>
      <c r="J21" s="35" cm="1">
        <f t="array" ref="J21">_FV(D21,"Shares outstanding",TRUE)/1000000</f>
        <v>21.000070000000001</v>
      </c>
      <c r="K21" s="11">
        <v>14.44</v>
      </c>
      <c r="L21" s="89">
        <v>4.7999999999999996E-3</v>
      </c>
      <c r="M21" s="25" t="s">
        <v>14276</v>
      </c>
      <c r="N21" s="53" t="s">
        <v>15615</v>
      </c>
      <c r="O21" s="53" t="s">
        <v>15616</v>
      </c>
      <c r="P21" s="130">
        <v>64.95</v>
      </c>
      <c r="Q21" s="53" t="s">
        <v>15617</v>
      </c>
      <c r="R21" s="53" t="s">
        <v>15618</v>
      </c>
      <c r="S21" s="126" t="s">
        <v>14848</v>
      </c>
      <c r="T21" s="11" t="s">
        <v>59</v>
      </c>
      <c r="U21" s="11">
        <v>19.45</v>
      </c>
      <c r="V21" s="65" cm="1">
        <f t="array" ref="V21">(H21-(_FV(D21,"52 week high",TRUE)))/(_FV(D21,"52 week high",TRUE))</f>
        <v>-0.43264044943820223</v>
      </c>
      <c r="W21" s="65" cm="1">
        <f t="array" ref="W21">(H21-(_FV(D21,"52 week low",TRUE)))/(_FV(D21,"52 week low",TRUE))</f>
        <v>0.12498607552634505</v>
      </c>
      <c r="Y21" s="30" t="str">
        <f t="shared" si="1"/>
        <v>Twitter</v>
      </c>
      <c r="Z21" s="30" t="str">
        <f t="shared" si="2"/>
        <v>Twitter</v>
      </c>
      <c r="AA21" s="29" t="str">
        <f>HYPERLINK(_xlfn.CONCAT("https://www.sec.gov/edgar/browse/?CIK=",(_xlfn.XLOOKUP(A21,CIK!$A$1:$A$99999,CIK!$B$1:$B$99999,,0))),"SEC")</f>
        <v>SEC</v>
      </c>
      <c r="AB21" s="30" t="str">
        <f t="shared" si="3"/>
        <v>BC</v>
      </c>
      <c r="AC21" s="29" t="str">
        <f t="shared" si="4"/>
        <v>News</v>
      </c>
      <c r="AD21" s="30" t="str">
        <f t="shared" si="5"/>
        <v>News</v>
      </c>
      <c r="AE21" s="29" t="str">
        <f t="shared" si="6"/>
        <v>News</v>
      </c>
      <c r="AF21" s="29" t="str">
        <f t="shared" si="7"/>
        <v>News</v>
      </c>
      <c r="AG21" s="29" t="str">
        <f t="shared" si="8"/>
        <v>News</v>
      </c>
      <c r="AH21" s="30" t="str">
        <f t="shared" si="9"/>
        <v>News</v>
      </c>
      <c r="AI21" s="30" t="str">
        <f t="shared" si="10"/>
        <v>OC</v>
      </c>
      <c r="AJ21" s="30" t="str">
        <f t="shared" si="11"/>
        <v>WW</v>
      </c>
      <c r="AK21" s="30" t="str">
        <f t="shared" si="12"/>
        <v>FIN</v>
      </c>
      <c r="AL21" s="30" t="str">
        <f t="shared" si="13"/>
        <v>OI</v>
      </c>
      <c r="AM21" s="30" t="str">
        <f t="shared" si="14"/>
        <v>IB</v>
      </c>
      <c r="AN21" s="30" t="str">
        <f t="shared" si="15"/>
        <v>SI</v>
      </c>
      <c r="AO21" s="30" t="str">
        <f t="shared" si="16"/>
        <v>SS</v>
      </c>
      <c r="AP21" s="45" t="str">
        <f t="shared" si="17"/>
        <v>ROIC</v>
      </c>
      <c r="AQ21" s="30" t="str">
        <f t="shared" si="18"/>
        <v>DR</v>
      </c>
      <c r="AR21" s="46" t="str">
        <f t="shared" si="19"/>
        <v>SOH</v>
      </c>
    </row>
    <row r="22" spans="1:44" x14ac:dyDescent="0.2">
      <c r="A22" s="10" t="s">
        <v>1485</v>
      </c>
      <c r="B22" s="10" t="s">
        <v>1486</v>
      </c>
      <c r="C22" s="12" t="s">
        <v>1453</v>
      </c>
      <c r="D22" s="2" t="e" vm="515">
        <v>#VALUE!</v>
      </c>
      <c r="E22" s="31" t="str">
        <f t="shared" si="0"/>
        <v>Link</v>
      </c>
      <c r="F22" s="12" t="s">
        <v>1487</v>
      </c>
      <c r="G22" s="28" cm="1">
        <f t="array" ref="G22">_FV(D22,"Market cap",TRUE)/1000000000</f>
        <v>2.3996739999999999E-2</v>
      </c>
      <c r="H22" s="11" cm="1">
        <f t="array" ref="H22">_FV(D22,"Price")</f>
        <v>0.501</v>
      </c>
      <c r="I22" s="11" t="s">
        <v>47</v>
      </c>
      <c r="J22" s="35" cm="1">
        <f t="array" ref="J22">_FV(D22,"Shares outstanding",TRUE)/1000000</f>
        <v>47.897669999999998</v>
      </c>
      <c r="K22" s="11">
        <v>24.66</v>
      </c>
      <c r="L22" s="89">
        <v>3.0000000000000001E-3</v>
      </c>
      <c r="M22" s="25" t="s">
        <v>14274</v>
      </c>
      <c r="N22" s="53" t="s">
        <v>15619</v>
      </c>
      <c r="O22" s="53" t="s">
        <v>15620</v>
      </c>
      <c r="P22" s="130">
        <v>10.23</v>
      </c>
      <c r="Q22" s="53" t="s">
        <v>15373</v>
      </c>
      <c r="R22" s="53" t="s">
        <v>15621</v>
      </c>
      <c r="S22" s="126" t="s">
        <v>14848</v>
      </c>
      <c r="T22" s="11" t="s">
        <v>14685</v>
      </c>
      <c r="U22" s="11">
        <v>6.56</v>
      </c>
      <c r="V22" s="65" cm="1">
        <f t="array" ref="V22">(H22-(_FV(D22,"52 week high",TRUE)))/(_FV(D22,"52 week high",TRUE))</f>
        <v>-0.94601293103448281</v>
      </c>
      <c r="W22" s="65" cm="1">
        <f t="array" ref="W22">(H22-(_FV(D22,"52 week low",TRUE)))/(_FV(D22,"52 week low",TRUE))</f>
        <v>0.66944351882705777</v>
      </c>
      <c r="Y22" s="30" t="str">
        <f t="shared" si="1"/>
        <v>Twitter</v>
      </c>
      <c r="Z22" s="30" t="str">
        <f t="shared" si="2"/>
        <v>Twitter</v>
      </c>
      <c r="AA22" s="29" t="str">
        <f>HYPERLINK(_xlfn.CONCAT("https://www.sec.gov/edgar/browse/?CIK=",(_xlfn.XLOOKUP(A22,CIK!$A$1:$A$99999,CIK!$B$1:$B$99999,,0))),"SEC")</f>
        <v>SEC</v>
      </c>
      <c r="AB22" s="30" t="str">
        <f t="shared" si="3"/>
        <v>BC</v>
      </c>
      <c r="AC22" s="29" t="str">
        <f t="shared" si="4"/>
        <v>News</v>
      </c>
      <c r="AD22" s="30" t="str">
        <f t="shared" si="5"/>
        <v>News</v>
      </c>
      <c r="AE22" s="29" t="str">
        <f t="shared" si="6"/>
        <v>News</v>
      </c>
      <c r="AF22" s="29" t="str">
        <f t="shared" si="7"/>
        <v>News</v>
      </c>
      <c r="AG22" s="29" t="str">
        <f t="shared" si="8"/>
        <v>News</v>
      </c>
      <c r="AH22" s="30" t="str">
        <f t="shared" si="9"/>
        <v>News</v>
      </c>
      <c r="AI22" s="30" t="str">
        <f t="shared" si="10"/>
        <v>OC</v>
      </c>
      <c r="AJ22" s="30" t="str">
        <f t="shared" si="11"/>
        <v>WW</v>
      </c>
      <c r="AK22" s="30" t="str">
        <f t="shared" si="12"/>
        <v>FIN</v>
      </c>
      <c r="AL22" s="30" t="str">
        <f t="shared" si="13"/>
        <v>OI</v>
      </c>
      <c r="AM22" s="30" t="str">
        <f t="shared" si="14"/>
        <v>IB</v>
      </c>
      <c r="AN22" s="30" t="str">
        <f t="shared" si="15"/>
        <v>SI</v>
      </c>
      <c r="AO22" s="30" t="str">
        <f t="shared" si="16"/>
        <v>SS</v>
      </c>
      <c r="AP22" s="45" t="str">
        <f t="shared" si="17"/>
        <v>ROIC</v>
      </c>
      <c r="AQ22" s="30" t="str">
        <f t="shared" si="18"/>
        <v>DR</v>
      </c>
      <c r="AR22" s="46" t="str">
        <f t="shared" si="19"/>
        <v>SOH</v>
      </c>
    </row>
    <row r="23" spans="1:44" x14ac:dyDescent="0.2">
      <c r="A23" s="10" t="s">
        <v>1536</v>
      </c>
      <c r="B23" s="10" t="s">
        <v>1537</v>
      </c>
      <c r="C23" s="12" t="s">
        <v>1457</v>
      </c>
      <c r="D23" s="2" t="e" vm="516">
        <v>#VALUE!</v>
      </c>
      <c r="E23" s="31" t="str">
        <f t="shared" si="0"/>
        <v>Link</v>
      </c>
      <c r="F23" s="12" t="s">
        <v>1538</v>
      </c>
      <c r="G23" s="28">
        <v>1.4E-2</v>
      </c>
      <c r="H23" s="11" cm="1">
        <f t="array" ref="H23">_FV(D23,"Price")</f>
        <v>2.25</v>
      </c>
      <c r="I23" s="11" t="s">
        <v>47</v>
      </c>
      <c r="J23" s="11" t="e" cm="1" vm="105">
        <f t="array" ref="J23">_FV(D23,"Shares outstanding",TRUE)/1000000</f>
        <v>#VALUE!</v>
      </c>
      <c r="K23" s="11">
        <v>4.76</v>
      </c>
      <c r="L23" s="11" t="s">
        <v>59</v>
      </c>
      <c r="M23" s="25" t="s">
        <v>14344</v>
      </c>
      <c r="N23" s="53" t="s">
        <v>14869</v>
      </c>
      <c r="O23" s="53" t="s">
        <v>15622</v>
      </c>
      <c r="P23" s="130" t="s">
        <v>14848</v>
      </c>
      <c r="Q23" s="53" t="s">
        <v>15623</v>
      </c>
      <c r="R23" s="53" t="e" vm="115">
        <v>#VALUE!</v>
      </c>
      <c r="S23" s="126" t="s">
        <v>14848</v>
      </c>
      <c r="T23" s="11" t="s">
        <v>14696</v>
      </c>
      <c r="U23" s="11">
        <v>15.75</v>
      </c>
      <c r="V23" s="65" cm="1">
        <f t="array" ref="V23">(H23-(_FV(D23,"52 week high",TRUE)))/(_FV(D23,"52 week high",TRUE))</f>
        <v>-0.47245017584994137</v>
      </c>
      <c r="W23" s="65" cm="1">
        <f t="array" ref="W23">(H23-(_FV(D23,"52 week low",TRUE)))/(_FV(D23,"52 week low",TRUE))</f>
        <v>0.61870503597122317</v>
      </c>
      <c r="Y23" s="30" t="str">
        <f t="shared" si="1"/>
        <v>Twitter</v>
      </c>
      <c r="Z23" s="30" t="str">
        <f t="shared" si="2"/>
        <v>Twitter</v>
      </c>
      <c r="AA23" s="29" t="str">
        <f>HYPERLINK(_xlfn.CONCAT("https://www.sec.gov/edgar/browse/?CIK=",(_xlfn.XLOOKUP(A23,CIK!$A$1:$A$99999,CIK!$B$1:$B$99999,,0))),"SEC")</f>
        <v>SEC</v>
      </c>
      <c r="AB23" s="30" t="str">
        <f t="shared" si="3"/>
        <v>BC</v>
      </c>
      <c r="AC23" s="29" t="str">
        <f t="shared" si="4"/>
        <v>News</v>
      </c>
      <c r="AD23" s="30" t="str">
        <f t="shared" si="5"/>
        <v>News</v>
      </c>
      <c r="AE23" s="29" t="str">
        <f t="shared" si="6"/>
        <v>News</v>
      </c>
      <c r="AF23" s="29" t="str">
        <f t="shared" si="7"/>
        <v>News</v>
      </c>
      <c r="AG23" s="29" t="str">
        <f t="shared" si="8"/>
        <v>News</v>
      </c>
      <c r="AH23" s="30" t="str">
        <f t="shared" si="9"/>
        <v>News</v>
      </c>
      <c r="AI23" s="30" t="str">
        <f t="shared" si="10"/>
        <v>OC</v>
      </c>
      <c r="AJ23" s="30" t="str">
        <f t="shared" si="11"/>
        <v>WW</v>
      </c>
      <c r="AK23" s="30" t="str">
        <f t="shared" si="12"/>
        <v>FIN</v>
      </c>
      <c r="AL23" s="30" t="str">
        <f t="shared" si="13"/>
        <v>OI</v>
      </c>
      <c r="AM23" s="30" t="str">
        <f t="shared" si="14"/>
        <v>IB</v>
      </c>
      <c r="AN23" s="30" t="str">
        <f t="shared" si="15"/>
        <v>SI</v>
      </c>
      <c r="AO23" s="30" t="str">
        <f t="shared" si="16"/>
        <v>SS</v>
      </c>
      <c r="AP23" s="45" t="str">
        <f t="shared" si="17"/>
        <v>ROIC</v>
      </c>
      <c r="AQ23" s="30" t="str">
        <f t="shared" si="18"/>
        <v>DR</v>
      </c>
      <c r="AR23" s="46" t="str">
        <f t="shared" si="19"/>
        <v>SOH</v>
      </c>
    </row>
    <row r="24" spans="1:44" x14ac:dyDescent="0.2">
      <c r="A24" s="10" t="s">
        <v>1506</v>
      </c>
      <c r="B24" s="10" t="s">
        <v>1507</v>
      </c>
      <c r="C24" s="12" t="s">
        <v>1457</v>
      </c>
      <c r="D24" s="5" t="e" vm="517">
        <v>#VALUE!</v>
      </c>
      <c r="E24" s="31" t="str">
        <f t="shared" si="0"/>
        <v>Link</v>
      </c>
      <c r="F24" s="10" t="s">
        <v>1508</v>
      </c>
      <c r="G24" s="28" cm="1">
        <f t="array" ref="G24">_FV(D24,"Market cap",TRUE)/1000000000</f>
        <v>1.6208070000000002E-2</v>
      </c>
      <c r="H24" s="11" cm="1">
        <f t="array" ref="H24">_FV(D24,"Price")</f>
        <v>0.13800000000000001</v>
      </c>
      <c r="I24" s="11" t="s">
        <v>109</v>
      </c>
      <c r="J24" s="35" cm="1">
        <f t="array" ref="J24">_FV(D24,"Shares outstanding",TRUE)/1000000</f>
        <v>117.4498</v>
      </c>
      <c r="K24" s="11">
        <v>114.93</v>
      </c>
      <c r="L24" s="89">
        <v>1.35E-2</v>
      </c>
      <c r="M24" s="25" t="s">
        <v>14067</v>
      </c>
      <c r="N24" s="53" t="s">
        <v>15624</v>
      </c>
      <c r="O24" s="53" t="s">
        <v>15625</v>
      </c>
      <c r="P24" s="130">
        <v>7.92</v>
      </c>
      <c r="Q24" s="53" t="s">
        <v>15626</v>
      </c>
      <c r="R24" s="53" t="s">
        <v>15627</v>
      </c>
      <c r="S24" s="126" t="s">
        <v>14848</v>
      </c>
      <c r="T24" s="11" t="s">
        <v>14689</v>
      </c>
      <c r="U24" s="11">
        <v>9.69</v>
      </c>
      <c r="V24" s="65" cm="1">
        <f t="array" ref="V24">(H24-(_FV(D24,"52 week high",TRUE)))/(_FV(D24,"52 week high",TRUE))</f>
        <v>-0.69656992084432712</v>
      </c>
      <c r="W24" s="65" cm="1">
        <f t="array" ref="W24">(H24-(_FV(D24,"52 week low",TRUE)))/(_FV(D24,"52 week low",TRUE))</f>
        <v>0.37176938369781332</v>
      </c>
      <c r="Y24" s="30" t="str">
        <f t="shared" si="1"/>
        <v>Twitter</v>
      </c>
      <c r="Z24" s="30" t="str">
        <f t="shared" si="2"/>
        <v>Twitter</v>
      </c>
      <c r="AA24" s="29" t="str">
        <f>HYPERLINK(_xlfn.CONCAT("https://www.sec.gov/edgar/browse/?CIK=",(_xlfn.XLOOKUP(A24,CIK!$A$1:$A$99999,CIK!$B$1:$B$99999,,0))),"SEC")</f>
        <v>SEC</v>
      </c>
      <c r="AB24" s="30" t="str">
        <f t="shared" si="3"/>
        <v>BC</v>
      </c>
      <c r="AC24" s="29" t="str">
        <f t="shared" si="4"/>
        <v>News</v>
      </c>
      <c r="AD24" s="30" t="str">
        <f t="shared" si="5"/>
        <v>News</v>
      </c>
      <c r="AE24" s="29" t="str">
        <f t="shared" si="6"/>
        <v>News</v>
      </c>
      <c r="AF24" s="29" t="str">
        <f t="shared" si="7"/>
        <v>News</v>
      </c>
      <c r="AG24" s="29" t="str">
        <f t="shared" si="8"/>
        <v>News</v>
      </c>
      <c r="AH24" s="30" t="str">
        <f t="shared" si="9"/>
        <v>News</v>
      </c>
      <c r="AI24" s="30" t="str">
        <f t="shared" si="10"/>
        <v>OC</v>
      </c>
      <c r="AJ24" s="30" t="str">
        <f t="shared" si="11"/>
        <v>WW</v>
      </c>
      <c r="AK24" s="30" t="str">
        <f t="shared" si="12"/>
        <v>FIN</v>
      </c>
      <c r="AL24" s="30" t="str">
        <f t="shared" si="13"/>
        <v>OI</v>
      </c>
      <c r="AM24" s="30" t="str">
        <f t="shared" si="14"/>
        <v>IB</v>
      </c>
      <c r="AN24" s="30" t="str">
        <f t="shared" si="15"/>
        <v>SI</v>
      </c>
      <c r="AO24" s="30" t="str">
        <f t="shared" si="16"/>
        <v>SS</v>
      </c>
      <c r="AP24" s="45" t="str">
        <f t="shared" si="17"/>
        <v>ROIC</v>
      </c>
      <c r="AQ24" s="30" t="str">
        <f t="shared" si="18"/>
        <v>DR</v>
      </c>
      <c r="AR24" s="46" t="str">
        <f t="shared" si="19"/>
        <v>SOH</v>
      </c>
    </row>
    <row r="25" spans="1:44" x14ac:dyDescent="0.2">
      <c r="A25" s="10" t="s">
        <v>1503</v>
      </c>
      <c r="B25" s="10" t="s">
        <v>1504</v>
      </c>
      <c r="C25" s="12" t="s">
        <v>1457</v>
      </c>
      <c r="D25" s="2" t="e" vm="518">
        <v>#VALUE!</v>
      </c>
      <c r="E25" s="31" t="str">
        <f t="shared" si="0"/>
        <v>Link</v>
      </c>
      <c r="F25" s="10" t="s">
        <v>1505</v>
      </c>
      <c r="G25" s="28" cm="1">
        <f t="array" ref="G25">_FV(D25,"Market cap",TRUE)/1000000000</f>
        <v>1.4435379999999999E-2</v>
      </c>
      <c r="H25" s="11" cm="1">
        <f t="array" ref="H25">_FV(D25,"Price")</f>
        <v>1.18</v>
      </c>
      <c r="I25" s="11" t="s">
        <v>47</v>
      </c>
      <c r="J25" s="35" cm="1">
        <f t="array" ref="J25">_FV(D25,"Shares outstanding",TRUE)/1000000</f>
        <v>12.233370000000001</v>
      </c>
      <c r="K25" s="11">
        <v>12.14</v>
      </c>
      <c r="L25" s="89">
        <v>1.1599999999999999E-2</v>
      </c>
      <c r="M25" s="25" t="s">
        <v>14099</v>
      </c>
      <c r="N25" s="53" t="s">
        <v>15628</v>
      </c>
      <c r="O25" s="53" t="s">
        <v>15629</v>
      </c>
      <c r="P25" s="130">
        <v>39.369999999999997</v>
      </c>
      <c r="Q25" s="53" t="s">
        <v>15630</v>
      </c>
      <c r="R25" s="53" t="s">
        <v>15631</v>
      </c>
      <c r="S25" s="126" t="s">
        <v>14848</v>
      </c>
      <c r="T25" s="11" t="s">
        <v>14688</v>
      </c>
      <c r="U25" s="11">
        <v>8.8800000000000008</v>
      </c>
      <c r="V25" s="65" cm="1">
        <f t="array" ref="V25">(H25-(_FV(D25,"52 week high",TRUE)))/(_FV(D25,"52 week high",TRUE))</f>
        <v>-0.8326241134751774</v>
      </c>
      <c r="W25" s="65" cm="1">
        <f t="array" ref="W25">(H25-(_FV(D25,"52 week low",TRUE)))/(_FV(D25,"52 week low",TRUE))</f>
        <v>0.96306770919980034</v>
      </c>
      <c r="Y25" s="30" t="str">
        <f t="shared" si="1"/>
        <v>Twitter</v>
      </c>
      <c r="Z25" s="30" t="str">
        <f t="shared" si="2"/>
        <v>Twitter</v>
      </c>
      <c r="AA25" s="29" t="str">
        <f>HYPERLINK(_xlfn.CONCAT("https://www.sec.gov/edgar/browse/?CIK=",(_xlfn.XLOOKUP(A25,CIK!$A$1:$A$99999,CIK!$B$1:$B$99999,,0))),"SEC")</f>
        <v>SEC</v>
      </c>
      <c r="AB25" s="30" t="str">
        <f t="shared" si="3"/>
        <v>BC</v>
      </c>
      <c r="AC25" s="29" t="str">
        <f t="shared" si="4"/>
        <v>News</v>
      </c>
      <c r="AD25" s="30" t="str">
        <f t="shared" si="5"/>
        <v>News</v>
      </c>
      <c r="AE25" s="29" t="str">
        <f t="shared" si="6"/>
        <v>News</v>
      </c>
      <c r="AF25" s="29" t="str">
        <f t="shared" si="7"/>
        <v>News</v>
      </c>
      <c r="AG25" s="29" t="str">
        <f t="shared" si="8"/>
        <v>News</v>
      </c>
      <c r="AH25" s="30" t="str">
        <f t="shared" si="9"/>
        <v>News</v>
      </c>
      <c r="AI25" s="30" t="str">
        <f t="shared" si="10"/>
        <v>OC</v>
      </c>
      <c r="AJ25" s="30" t="str">
        <f t="shared" si="11"/>
        <v>WW</v>
      </c>
      <c r="AK25" s="30" t="str">
        <f t="shared" si="12"/>
        <v>FIN</v>
      </c>
      <c r="AL25" s="30" t="str">
        <f t="shared" si="13"/>
        <v>OI</v>
      </c>
      <c r="AM25" s="30" t="str">
        <f t="shared" si="14"/>
        <v>IB</v>
      </c>
      <c r="AN25" s="30" t="str">
        <f t="shared" si="15"/>
        <v>SI</v>
      </c>
      <c r="AO25" s="30" t="str">
        <f t="shared" si="16"/>
        <v>SS</v>
      </c>
      <c r="AP25" s="45" t="str">
        <f t="shared" si="17"/>
        <v>ROIC</v>
      </c>
      <c r="AQ25" s="30" t="str">
        <f t="shared" si="18"/>
        <v>DR</v>
      </c>
      <c r="AR25" s="46" t="str">
        <f t="shared" si="19"/>
        <v>SOH</v>
      </c>
    </row>
    <row r="26" spans="1:44" s="43" customFormat="1" x14ac:dyDescent="0.2">
      <c r="A26" s="10" t="s">
        <v>1510</v>
      </c>
      <c r="B26" s="10" t="s">
        <v>1511</v>
      </c>
      <c r="C26" s="12" t="s">
        <v>1457</v>
      </c>
      <c r="D26" s="5" t="e" vm="519">
        <v>#VALUE!</v>
      </c>
      <c r="E26" s="31" t="str">
        <f t="shared" si="0"/>
        <v>Link</v>
      </c>
      <c r="F26" s="12" t="s">
        <v>1512</v>
      </c>
      <c r="G26" s="28" cm="1">
        <f t="array" ref="G26">_FV(D26,"Market cap",TRUE)/1000000000</f>
        <v>1.210486E-2</v>
      </c>
      <c r="H26" s="11" cm="1">
        <f t="array" ref="H26">_FV(D26,"Price")</f>
        <v>0.76400000000000001</v>
      </c>
      <c r="I26" s="11" t="s">
        <v>109</v>
      </c>
      <c r="J26" s="35" cm="1">
        <f t="array" ref="J26">_FV(D26,"Shares outstanding",TRUE)/1000000</f>
        <v>15.844060000000001</v>
      </c>
      <c r="K26" s="11"/>
      <c r="L26" s="89"/>
      <c r="M26" s="25" t="e">
        <v>#N/A</v>
      </c>
      <c r="N26" s="53" t="e">
        <v>#N/A</v>
      </c>
      <c r="O26" s="53" t="e">
        <v>#N/A</v>
      </c>
      <c r="P26" s="130" t="e">
        <v>#N/A</v>
      </c>
      <c r="Q26" s="53" t="e">
        <v>#N/A</v>
      </c>
      <c r="R26" s="53" t="e">
        <v>#N/A</v>
      </c>
      <c r="S26" s="126" t="e">
        <v>#N/A</v>
      </c>
      <c r="T26" s="11"/>
      <c r="U26" s="11"/>
      <c r="V26" s="65" cm="1">
        <f t="array" ref="V26">(H26-(_FV(D26,"52 week high",TRUE)))/(_FV(D26,"52 week high",TRUE))</f>
        <v>-0.82612653618570775</v>
      </c>
      <c r="W26" s="65" cm="1">
        <f t="array" ref="W26">(H26-(_FV(D26,"52 week low",TRUE)))/(_FV(D26,"52 week low",TRUE))</f>
        <v>0.95947678892023591</v>
      </c>
      <c r="X26" s="10"/>
      <c r="Y26" s="30" t="str">
        <f t="shared" si="1"/>
        <v>Twitter</v>
      </c>
      <c r="Z26" s="30" t="str">
        <f t="shared" si="2"/>
        <v>Twitter</v>
      </c>
      <c r="AA26" s="29" t="str">
        <f>HYPERLINK(_xlfn.CONCAT("https://www.sec.gov/edgar/browse/?CIK=",(_xlfn.XLOOKUP(A26,CIK!$A$1:$A$99999,CIK!$B$1:$B$99999,,0))),"SEC")</f>
        <v>SEC</v>
      </c>
      <c r="AB26" s="30" t="str">
        <f t="shared" si="3"/>
        <v>BC</v>
      </c>
      <c r="AC26" s="29" t="str">
        <f t="shared" si="4"/>
        <v>News</v>
      </c>
      <c r="AD26" s="30" t="str">
        <f t="shared" si="5"/>
        <v>News</v>
      </c>
      <c r="AE26" s="29" t="str">
        <f t="shared" si="6"/>
        <v>News</v>
      </c>
      <c r="AF26" s="29" t="str">
        <f t="shared" si="7"/>
        <v>News</v>
      </c>
      <c r="AG26" s="29" t="str">
        <f t="shared" si="8"/>
        <v>News</v>
      </c>
      <c r="AH26" s="30" t="str">
        <f t="shared" si="9"/>
        <v>News</v>
      </c>
      <c r="AI26" s="30" t="str">
        <f t="shared" si="10"/>
        <v>OC</v>
      </c>
      <c r="AJ26" s="30" t="str">
        <f t="shared" si="11"/>
        <v>WW</v>
      </c>
      <c r="AK26" s="30" t="str">
        <f t="shared" si="12"/>
        <v>FIN</v>
      </c>
      <c r="AL26" s="30" t="str">
        <f t="shared" si="13"/>
        <v>OI</v>
      </c>
      <c r="AM26" s="30" t="str">
        <f t="shared" si="14"/>
        <v>IB</v>
      </c>
      <c r="AN26" s="30" t="str">
        <f t="shared" si="15"/>
        <v>SI</v>
      </c>
      <c r="AO26" s="30" t="str">
        <f t="shared" si="16"/>
        <v>SS</v>
      </c>
      <c r="AP26" s="45" t="str">
        <f t="shared" si="17"/>
        <v>ROIC</v>
      </c>
      <c r="AQ26" s="30" t="str">
        <f t="shared" si="18"/>
        <v>DR</v>
      </c>
      <c r="AR26" s="46" t="str">
        <f t="shared" si="19"/>
        <v>SOH</v>
      </c>
    </row>
    <row r="27" spans="1:44" x14ac:dyDescent="0.2">
      <c r="A27" s="10" t="s">
        <v>1539</v>
      </c>
      <c r="B27" s="10" t="s">
        <v>1540</v>
      </c>
      <c r="C27" s="12" t="s">
        <v>1457</v>
      </c>
      <c r="D27" s="2" t="e" vm="520">
        <v>#VALUE!</v>
      </c>
      <c r="E27" s="31" t="str">
        <f t="shared" si="0"/>
        <v>Link</v>
      </c>
      <c r="F27" s="12" t="s">
        <v>1541</v>
      </c>
      <c r="G27" s="28" cm="1">
        <f t="array" ref="G27">_FV(D27,"Market cap",TRUE)/1000000000</f>
        <v>4.7491199999999999E-3</v>
      </c>
      <c r="H27" s="11" cm="1">
        <f t="array" ref="H27">_FV(D27,"Price")</f>
        <v>1.55</v>
      </c>
      <c r="I27" s="11" t="s">
        <v>47</v>
      </c>
      <c r="J27" s="35" cm="1">
        <f t="array" ref="J27">_FV(D27,"Shares outstanding",TRUE)/1000000</f>
        <v>3.0639500000000002</v>
      </c>
      <c r="K27" s="11">
        <v>2.85</v>
      </c>
      <c r="L27" s="89">
        <v>1.5599999999999999E-2</v>
      </c>
      <c r="M27" s="25" t="s">
        <v>13979</v>
      </c>
      <c r="N27" s="53" t="s">
        <v>15632</v>
      </c>
      <c r="O27" s="53" t="s">
        <v>15633</v>
      </c>
      <c r="P27" s="130">
        <v>3.95</v>
      </c>
      <c r="Q27" s="53" t="s">
        <v>15634</v>
      </c>
      <c r="R27" s="53" t="s">
        <v>15563</v>
      </c>
      <c r="S27" s="126" t="s">
        <v>14848</v>
      </c>
      <c r="T27" s="11" t="s">
        <v>14697</v>
      </c>
      <c r="U27" s="11">
        <v>2.2000000000000002</v>
      </c>
      <c r="V27" s="65" cm="1">
        <f t="array" ref="V27">(H27-(_FV(D27,"52 week high",TRUE)))/(_FV(D27,"52 week high",TRUE))</f>
        <v>-0.88644688644688641</v>
      </c>
      <c r="W27" s="65" cm="1">
        <f t="array" ref="W27">(H27-(_FV(D27,"52 week low",TRUE)))/(_FV(D27,"52 week low",TRUE))</f>
        <v>0.27572016460905346</v>
      </c>
      <c r="Y27" s="30" t="str">
        <f t="shared" si="1"/>
        <v>Twitter</v>
      </c>
      <c r="Z27" s="30" t="str">
        <f t="shared" si="2"/>
        <v>Twitter</v>
      </c>
      <c r="AA27" s="29" t="str">
        <f>HYPERLINK(_xlfn.CONCAT("https://www.sec.gov/edgar/browse/?CIK=",(_xlfn.XLOOKUP(A27,CIK!$A$1:$A$99999,CIK!$B$1:$B$99999,,0))),"SEC")</f>
        <v>SEC</v>
      </c>
      <c r="AB27" s="30" t="str">
        <f t="shared" si="3"/>
        <v>BC</v>
      </c>
      <c r="AC27" s="29" t="str">
        <f t="shared" si="4"/>
        <v>News</v>
      </c>
      <c r="AD27" s="30" t="str">
        <f t="shared" si="5"/>
        <v>News</v>
      </c>
      <c r="AE27" s="29" t="str">
        <f t="shared" si="6"/>
        <v>News</v>
      </c>
      <c r="AF27" s="29" t="str">
        <f t="shared" si="7"/>
        <v>News</v>
      </c>
      <c r="AG27" s="29" t="str">
        <f t="shared" si="8"/>
        <v>News</v>
      </c>
      <c r="AH27" s="30" t="str">
        <f t="shared" si="9"/>
        <v>News</v>
      </c>
      <c r="AI27" s="30" t="str">
        <f t="shared" si="10"/>
        <v>OC</v>
      </c>
      <c r="AJ27" s="30" t="str">
        <f t="shared" si="11"/>
        <v>WW</v>
      </c>
      <c r="AK27" s="30" t="str">
        <f t="shared" si="12"/>
        <v>FIN</v>
      </c>
      <c r="AL27" s="30" t="str">
        <f t="shared" si="13"/>
        <v>OI</v>
      </c>
      <c r="AM27" s="30" t="str">
        <f t="shared" si="14"/>
        <v>IB</v>
      </c>
      <c r="AN27" s="30" t="str">
        <f t="shared" si="15"/>
        <v>SI</v>
      </c>
      <c r="AO27" s="30" t="str">
        <f t="shared" si="16"/>
        <v>SS</v>
      </c>
      <c r="AP27" s="45" t="str">
        <f t="shared" si="17"/>
        <v>ROIC</v>
      </c>
      <c r="AQ27" s="30" t="str">
        <f t="shared" si="18"/>
        <v>DR</v>
      </c>
      <c r="AR27" s="46" t="str">
        <f t="shared" si="19"/>
        <v>SOH</v>
      </c>
    </row>
    <row r="28" spans="1:44" x14ac:dyDescent="0.2">
      <c r="A28" s="10" t="s">
        <v>1521</v>
      </c>
      <c r="B28" s="10" t="s">
        <v>1522</v>
      </c>
      <c r="C28" s="12" t="s">
        <v>1453</v>
      </c>
      <c r="D28" s="5" t="e" vm="521">
        <v>#VALUE!</v>
      </c>
      <c r="E28" s="31" t="str">
        <f t="shared" si="0"/>
        <v>Link</v>
      </c>
      <c r="F28" s="12" t="s">
        <v>1523</v>
      </c>
      <c r="G28" s="28" cm="1">
        <f t="array" ref="G28">_FV(D28,"Market cap",TRUE)/1000000000</f>
        <v>8.3950399999999994E-3</v>
      </c>
      <c r="H28" s="11" cm="1">
        <f t="array" ref="H28">_FV(D28,"Price")</f>
        <v>0.2762</v>
      </c>
      <c r="I28" s="11" t="s">
        <v>109</v>
      </c>
      <c r="J28" s="35" cm="1">
        <f t="array" ref="J28">_FV(D28,"Shares outstanding",TRUE)/1000000</f>
        <v>29.982279999999999</v>
      </c>
      <c r="K28" s="11">
        <v>21.33</v>
      </c>
      <c r="L28" s="89">
        <v>8.5000000000000006E-3</v>
      </c>
      <c r="M28" s="25" t="s">
        <v>14328</v>
      </c>
      <c r="N28" s="53" t="s">
        <v>15635</v>
      </c>
      <c r="O28" s="53" t="s">
        <v>15636</v>
      </c>
      <c r="P28" s="130">
        <v>19.059999999999999</v>
      </c>
      <c r="Q28" s="53" t="s">
        <v>15637</v>
      </c>
      <c r="R28" s="53" t="s">
        <v>15638</v>
      </c>
      <c r="S28" s="126" t="s">
        <v>14848</v>
      </c>
      <c r="T28" s="11" t="s">
        <v>14692</v>
      </c>
      <c r="U28" s="11">
        <v>5.69</v>
      </c>
      <c r="V28" s="65" cm="1">
        <f t="array" ref="V28">(H28-(_FV(D28,"52 week high",TRUE)))/(_FV(D28,"52 week high",TRUE))</f>
        <v>-0.87093457943925234</v>
      </c>
      <c r="W28" s="65" cm="1">
        <f t="array" ref="W28">(H28-(_FV(D28,"52 week low",TRUE)))/(_FV(D28,"52 week low",TRUE))</f>
        <v>1.0924242424242423</v>
      </c>
      <c r="Y28" s="30" t="str">
        <f t="shared" si="1"/>
        <v>Twitter</v>
      </c>
      <c r="Z28" s="30" t="str">
        <f t="shared" si="2"/>
        <v>Twitter</v>
      </c>
      <c r="AA28" s="29" t="str">
        <f>HYPERLINK(_xlfn.CONCAT("https://www.sec.gov/edgar/browse/?CIK=",(_xlfn.XLOOKUP(A28,CIK!$A$1:$A$99999,CIK!$B$1:$B$99999,,0))),"SEC")</f>
        <v>SEC</v>
      </c>
      <c r="AB28" s="30" t="str">
        <f t="shared" si="3"/>
        <v>BC</v>
      </c>
      <c r="AC28" s="29" t="str">
        <f t="shared" si="4"/>
        <v>News</v>
      </c>
      <c r="AD28" s="30" t="str">
        <f t="shared" si="5"/>
        <v>News</v>
      </c>
      <c r="AE28" s="29" t="str">
        <f t="shared" si="6"/>
        <v>News</v>
      </c>
      <c r="AF28" s="29" t="str">
        <f t="shared" si="7"/>
        <v>News</v>
      </c>
      <c r="AG28" s="29" t="str">
        <f t="shared" si="8"/>
        <v>News</v>
      </c>
      <c r="AH28" s="30" t="str">
        <f t="shared" si="9"/>
        <v>News</v>
      </c>
      <c r="AI28" s="30" t="str">
        <f t="shared" si="10"/>
        <v>OC</v>
      </c>
      <c r="AJ28" s="30" t="str">
        <f t="shared" si="11"/>
        <v>WW</v>
      </c>
      <c r="AK28" s="30" t="str">
        <f t="shared" si="12"/>
        <v>FIN</v>
      </c>
      <c r="AL28" s="30" t="str">
        <f t="shared" si="13"/>
        <v>OI</v>
      </c>
      <c r="AM28" s="30" t="str">
        <f t="shared" si="14"/>
        <v>IB</v>
      </c>
      <c r="AN28" s="30" t="str">
        <f t="shared" si="15"/>
        <v>SI</v>
      </c>
      <c r="AO28" s="30" t="str">
        <f t="shared" si="16"/>
        <v>SS</v>
      </c>
      <c r="AP28" s="45" t="str">
        <f t="shared" si="17"/>
        <v>ROIC</v>
      </c>
      <c r="AQ28" s="30" t="str">
        <f t="shared" si="18"/>
        <v>DR</v>
      </c>
      <c r="AR28" s="46" t="str">
        <f t="shared" si="19"/>
        <v>SOH</v>
      </c>
    </row>
    <row r="29" spans="1:44" x14ac:dyDescent="0.2">
      <c r="A29" s="10" t="s">
        <v>1533</v>
      </c>
      <c r="B29" s="10" t="s">
        <v>1534</v>
      </c>
      <c r="C29" s="12" t="s">
        <v>1457</v>
      </c>
      <c r="D29" s="2" t="e" vm="522">
        <v>#VALUE!</v>
      </c>
      <c r="E29" s="31" t="str">
        <f t="shared" si="0"/>
        <v>Link</v>
      </c>
      <c r="F29" s="10" t="s">
        <v>1535</v>
      </c>
      <c r="G29" s="28" cm="1">
        <f t="array" ref="G29">_FV(D29,"Market cap",TRUE)/1000000000</f>
        <v>3.9751300000000003E-3</v>
      </c>
      <c r="H29" s="11" cm="1">
        <f t="array" ref="H29">_FV(D29,"Price")</f>
        <v>9.0999999999999998E-2</v>
      </c>
      <c r="I29" s="11" t="s">
        <v>47</v>
      </c>
      <c r="J29" s="35" cm="1">
        <f t="array" ref="J29">_FV(D29,"Shares outstanding",TRUE)/1000000</f>
        <v>43.682720000000003</v>
      </c>
      <c r="K29" s="11">
        <v>36.94</v>
      </c>
      <c r="L29" s="89">
        <v>9.9699999999999997E-2</v>
      </c>
      <c r="M29" s="25" t="s">
        <v>13936</v>
      </c>
      <c r="N29" s="53" t="s">
        <v>15639</v>
      </c>
      <c r="O29" s="53" t="s">
        <v>15640</v>
      </c>
      <c r="P29" s="130">
        <v>4.49</v>
      </c>
      <c r="Q29" s="53" t="s">
        <v>15641</v>
      </c>
      <c r="R29" s="53" t="s">
        <v>15642</v>
      </c>
      <c r="S29" s="126" t="s">
        <v>15643</v>
      </c>
      <c r="T29" s="11" t="s">
        <v>14695</v>
      </c>
      <c r="U29" s="11">
        <v>0.84</v>
      </c>
      <c r="V29" s="65" cm="1">
        <f t="array" ref="V29">(H29-(_FV(D29,"52 week high",TRUE)))/(_FV(D29,"52 week high",TRUE))</f>
        <v>-0.97995594713656387</v>
      </c>
      <c r="W29" s="65" cm="1">
        <f t="array" ref="W29">(H29-(_FV(D29,"52 week low",TRUE)))/(_FV(D29,"52 week low",TRUE))</f>
        <v>9.6385542168674607E-2</v>
      </c>
      <c r="Y29" s="30" t="str">
        <f t="shared" si="1"/>
        <v>Twitter</v>
      </c>
      <c r="Z29" s="30" t="str">
        <f t="shared" si="2"/>
        <v>Twitter</v>
      </c>
      <c r="AA29" s="29" t="str">
        <f>HYPERLINK(_xlfn.CONCAT("https://www.sec.gov/edgar/browse/?CIK=",(_xlfn.XLOOKUP(A29,CIK!$A$1:$A$99999,CIK!$B$1:$B$99999,,0))),"SEC")</f>
        <v>SEC</v>
      </c>
      <c r="AB29" s="30" t="str">
        <f t="shared" si="3"/>
        <v>BC</v>
      </c>
      <c r="AC29" s="29" t="str">
        <f t="shared" si="4"/>
        <v>News</v>
      </c>
      <c r="AD29" s="30" t="str">
        <f t="shared" si="5"/>
        <v>News</v>
      </c>
      <c r="AE29" s="29" t="str">
        <f t="shared" si="6"/>
        <v>News</v>
      </c>
      <c r="AF29" s="29" t="str">
        <f t="shared" si="7"/>
        <v>News</v>
      </c>
      <c r="AG29" s="29" t="str">
        <f t="shared" si="8"/>
        <v>News</v>
      </c>
      <c r="AH29" s="30" t="str">
        <f t="shared" si="9"/>
        <v>News</v>
      </c>
      <c r="AI29" s="30" t="str">
        <f t="shared" si="10"/>
        <v>OC</v>
      </c>
      <c r="AJ29" s="30" t="str">
        <f t="shared" si="11"/>
        <v>WW</v>
      </c>
      <c r="AK29" s="30" t="str">
        <f t="shared" si="12"/>
        <v>FIN</v>
      </c>
      <c r="AL29" s="30" t="str">
        <f t="shared" si="13"/>
        <v>OI</v>
      </c>
      <c r="AM29" s="30" t="str">
        <f t="shared" si="14"/>
        <v>IB</v>
      </c>
      <c r="AN29" s="30" t="str">
        <f t="shared" si="15"/>
        <v>SI</v>
      </c>
      <c r="AO29" s="30" t="str">
        <f t="shared" si="16"/>
        <v>SS</v>
      </c>
      <c r="AP29" s="45" t="str">
        <f t="shared" si="17"/>
        <v>ROIC</v>
      </c>
      <c r="AQ29" s="30" t="str">
        <f t="shared" si="18"/>
        <v>DR</v>
      </c>
      <c r="AR29" s="46" t="str">
        <f t="shared" si="19"/>
        <v>SOH</v>
      </c>
    </row>
    <row r="30" spans="1:44" x14ac:dyDescent="0.2">
      <c r="Y30" s="30"/>
      <c r="Z30" s="30"/>
      <c r="AA30" s="29"/>
      <c r="AB30" s="30"/>
      <c r="AC30" s="29"/>
      <c r="AD30" s="29"/>
      <c r="AE30" s="29"/>
      <c r="AF30" s="29"/>
      <c r="AG30" s="29"/>
      <c r="AH30" s="30"/>
      <c r="AI30" s="30"/>
      <c r="AJ30" s="30"/>
      <c r="AK30" s="30"/>
      <c r="AL30" s="30"/>
      <c r="AM30" s="30"/>
      <c r="AN30" s="30"/>
      <c r="AO30" s="30"/>
      <c r="AP30" s="45"/>
      <c r="AQ30" s="30"/>
      <c r="AR30" s="46"/>
    </row>
    <row r="31" spans="1:44" x14ac:dyDescent="0.2">
      <c r="Y31" s="30"/>
      <c r="Z31" s="30"/>
      <c r="AA31" s="29"/>
      <c r="AB31" s="30"/>
      <c r="AC31" s="29"/>
      <c r="AD31" s="29"/>
      <c r="AE31" s="29"/>
      <c r="AF31" s="29"/>
      <c r="AG31" s="29"/>
      <c r="AH31" s="30"/>
      <c r="AI31" s="30"/>
      <c r="AJ31" s="30"/>
      <c r="AK31" s="30"/>
      <c r="AL31" s="30"/>
      <c r="AM31" s="30"/>
      <c r="AN31" s="30"/>
      <c r="AO31" s="30"/>
      <c r="AP31" s="45"/>
      <c r="AQ31" s="30"/>
      <c r="AR31" s="46"/>
    </row>
    <row r="32" spans="1:44" x14ac:dyDescent="0.2">
      <c r="Y32" s="30"/>
      <c r="Z32" s="30"/>
      <c r="AA32" s="29"/>
      <c r="AB32" s="30"/>
      <c r="AC32" s="29"/>
      <c r="AD32" s="29"/>
      <c r="AE32" s="29"/>
      <c r="AF32" s="29"/>
      <c r="AG32" s="29"/>
      <c r="AH32" s="30"/>
      <c r="AI32" s="30"/>
      <c r="AJ32" s="30"/>
      <c r="AK32" s="30"/>
      <c r="AL32" s="30"/>
      <c r="AM32" s="30"/>
      <c r="AN32" s="30"/>
      <c r="AO32" s="30"/>
      <c r="AP32" s="45"/>
      <c r="AQ32" s="30"/>
      <c r="AR32" s="46"/>
    </row>
    <row r="33" spans="25:44" x14ac:dyDescent="0.2">
      <c r="Y33" s="30"/>
      <c r="Z33" s="30"/>
      <c r="AA33" s="29"/>
      <c r="AB33" s="30"/>
      <c r="AC33" s="29"/>
      <c r="AD33" s="29"/>
      <c r="AE33" s="29"/>
      <c r="AF33" s="29"/>
      <c r="AG33" s="29"/>
      <c r="AH33" s="30"/>
      <c r="AI33" s="30"/>
      <c r="AJ33" s="30"/>
      <c r="AK33" s="30"/>
      <c r="AL33" s="30"/>
      <c r="AM33" s="30"/>
      <c r="AN33" s="30"/>
      <c r="AO33" s="30"/>
      <c r="AP33" s="45"/>
      <c r="AQ33" s="30"/>
      <c r="AR33" s="46"/>
    </row>
    <row r="34" spans="25:44" x14ac:dyDescent="0.2">
      <c r="Y34" s="30"/>
      <c r="Z34" s="30"/>
      <c r="AA34" s="29"/>
      <c r="AB34" s="30"/>
      <c r="AC34" s="29"/>
      <c r="AD34" s="29"/>
      <c r="AE34" s="29"/>
      <c r="AF34" s="29"/>
      <c r="AG34" s="29"/>
      <c r="AH34" s="30"/>
      <c r="AI34" s="30"/>
      <c r="AJ34" s="30"/>
      <c r="AK34" s="30"/>
      <c r="AL34" s="30"/>
      <c r="AM34" s="30"/>
      <c r="AN34" s="30"/>
      <c r="AO34" s="30"/>
      <c r="AP34" s="45"/>
      <c r="AQ34" s="30"/>
      <c r="AR34" s="46"/>
    </row>
    <row r="35" spans="25:44" x14ac:dyDescent="0.2">
      <c r="Y35" s="30"/>
      <c r="Z35" s="30"/>
      <c r="AA35" s="29"/>
      <c r="AB35" s="30"/>
      <c r="AC35" s="29"/>
      <c r="AD35" s="29"/>
      <c r="AE35" s="29"/>
      <c r="AF35" s="29"/>
      <c r="AG35" s="29"/>
      <c r="AH35" s="30"/>
      <c r="AI35" s="30"/>
      <c r="AJ35" s="30"/>
      <c r="AK35" s="30"/>
      <c r="AL35" s="30"/>
      <c r="AM35" s="30"/>
      <c r="AN35" s="30"/>
      <c r="AO35" s="30"/>
      <c r="AP35" s="45"/>
      <c r="AQ35" s="30"/>
      <c r="AR35" s="46"/>
    </row>
    <row r="36" spans="25:44" x14ac:dyDescent="0.2">
      <c r="Y36" s="30"/>
      <c r="Z36" s="30"/>
      <c r="AA36" s="29"/>
      <c r="AB36" s="30"/>
      <c r="AC36" s="29"/>
      <c r="AD36" s="29"/>
      <c r="AE36" s="29"/>
      <c r="AF36" s="29"/>
      <c r="AG36" s="29"/>
      <c r="AH36" s="30"/>
      <c r="AI36" s="30"/>
      <c r="AJ36" s="30"/>
      <c r="AK36" s="30"/>
      <c r="AL36" s="30"/>
      <c r="AM36" s="30"/>
      <c r="AN36" s="30"/>
      <c r="AO36" s="30"/>
      <c r="AP36" s="45"/>
      <c r="AQ36" s="30"/>
      <c r="AR36" s="46"/>
    </row>
    <row r="37" spans="25:44" x14ac:dyDescent="0.2">
      <c r="Y37" s="30"/>
      <c r="Z37" s="30"/>
      <c r="AA37" s="29"/>
      <c r="AB37" s="30"/>
      <c r="AC37" s="29"/>
      <c r="AD37" s="29"/>
      <c r="AE37" s="29"/>
      <c r="AF37" s="29"/>
      <c r="AG37" s="29"/>
      <c r="AH37" s="30"/>
      <c r="AI37" s="30"/>
      <c r="AJ37" s="30"/>
      <c r="AK37" s="30"/>
      <c r="AL37" s="30"/>
      <c r="AM37" s="30"/>
      <c r="AN37" s="30"/>
      <c r="AO37" s="30"/>
      <c r="AP37" s="45"/>
      <c r="AQ37" s="30"/>
      <c r="AR37" s="46"/>
    </row>
    <row r="38" spans="25:44" x14ac:dyDescent="0.2">
      <c r="Y38" s="30"/>
      <c r="Z38" s="30"/>
      <c r="AA38" s="29"/>
      <c r="AB38" s="30"/>
      <c r="AC38" s="29"/>
      <c r="AD38" s="29"/>
      <c r="AE38" s="29"/>
      <c r="AF38" s="29"/>
      <c r="AG38" s="29"/>
      <c r="AH38" s="30"/>
      <c r="AI38" s="30"/>
      <c r="AJ38" s="30"/>
      <c r="AK38" s="30"/>
      <c r="AL38" s="30"/>
      <c r="AM38" s="30"/>
      <c r="AN38" s="30"/>
      <c r="AO38" s="30"/>
      <c r="AP38" s="45"/>
      <c r="AQ38" s="30"/>
      <c r="AR38" s="46"/>
    </row>
    <row r="39" spans="25:44" x14ac:dyDescent="0.2">
      <c r="Y39" s="30"/>
      <c r="Z39" s="30"/>
      <c r="AA39" s="29"/>
      <c r="AB39" s="30"/>
      <c r="AC39" s="29"/>
      <c r="AD39" s="29"/>
      <c r="AE39" s="29"/>
      <c r="AF39" s="29"/>
      <c r="AG39" s="29"/>
      <c r="AH39" s="30"/>
      <c r="AI39" s="30"/>
      <c r="AJ39" s="30"/>
      <c r="AK39" s="30"/>
      <c r="AL39" s="30"/>
      <c r="AM39" s="30"/>
      <c r="AN39" s="30"/>
      <c r="AO39" s="30"/>
      <c r="AP39" s="45"/>
      <c r="AQ39" s="30"/>
      <c r="AR39" s="46"/>
    </row>
    <row r="40" spans="25:44" x14ac:dyDescent="0.2">
      <c r="Y40" s="30"/>
      <c r="Z40" s="30"/>
      <c r="AA40" s="29"/>
      <c r="AB40" s="30"/>
      <c r="AC40" s="29"/>
      <c r="AD40" s="29"/>
      <c r="AE40" s="29"/>
      <c r="AF40" s="29"/>
      <c r="AG40" s="29"/>
      <c r="AH40" s="30"/>
      <c r="AI40" s="30"/>
      <c r="AJ40" s="30"/>
      <c r="AK40" s="30"/>
      <c r="AL40" s="30"/>
      <c r="AM40" s="30"/>
      <c r="AN40" s="30"/>
      <c r="AO40" s="30"/>
      <c r="AP40" s="45"/>
      <c r="AQ40" s="30"/>
      <c r="AR40" s="46"/>
    </row>
    <row r="41" spans="25:44" x14ac:dyDescent="0.2">
      <c r="Y41" s="30"/>
      <c r="Z41" s="30"/>
      <c r="AA41" s="29"/>
      <c r="AB41" s="30"/>
      <c r="AC41" s="29"/>
      <c r="AD41" s="29"/>
      <c r="AE41" s="29"/>
      <c r="AF41" s="29"/>
      <c r="AG41" s="29"/>
      <c r="AH41" s="30"/>
      <c r="AI41" s="30"/>
      <c r="AJ41" s="30"/>
      <c r="AK41" s="30"/>
      <c r="AL41" s="30"/>
      <c r="AM41" s="30"/>
      <c r="AN41" s="30"/>
      <c r="AO41" s="30"/>
      <c r="AP41" s="45"/>
      <c r="AQ41" s="30"/>
      <c r="AR41" s="46"/>
    </row>
    <row r="42" spans="25:44" x14ac:dyDescent="0.2">
      <c r="Y42" s="30"/>
      <c r="Z42" s="30"/>
      <c r="AA42" s="29"/>
      <c r="AB42" s="30"/>
      <c r="AC42" s="29"/>
      <c r="AD42" s="29"/>
      <c r="AE42" s="29"/>
      <c r="AF42" s="29"/>
      <c r="AG42" s="29"/>
      <c r="AH42" s="30"/>
      <c r="AI42" s="30"/>
      <c r="AJ42" s="30"/>
      <c r="AK42" s="30"/>
      <c r="AL42" s="30"/>
      <c r="AM42" s="30"/>
      <c r="AN42" s="30"/>
      <c r="AO42" s="30"/>
      <c r="AP42" s="45"/>
      <c r="AQ42" s="30"/>
      <c r="AR42" s="46"/>
    </row>
    <row r="43" spans="25:44" x14ac:dyDescent="0.2">
      <c r="Y43" s="30"/>
      <c r="Z43" s="30"/>
      <c r="AA43" s="29"/>
      <c r="AB43" s="30"/>
      <c r="AC43" s="29"/>
      <c r="AD43" s="29"/>
      <c r="AE43" s="29"/>
      <c r="AF43" s="29"/>
      <c r="AG43" s="29"/>
      <c r="AH43" s="30"/>
      <c r="AI43" s="30"/>
      <c r="AJ43" s="30"/>
      <c r="AK43" s="30"/>
      <c r="AL43" s="30"/>
      <c r="AM43" s="30"/>
      <c r="AN43" s="30"/>
      <c r="AO43" s="30"/>
      <c r="AP43" s="45"/>
      <c r="AQ43" s="30"/>
      <c r="AR43" s="46"/>
    </row>
    <row r="44" spans="25:44" x14ac:dyDescent="0.2">
      <c r="Y44" s="30"/>
      <c r="Z44" s="30"/>
      <c r="AA44" s="29"/>
      <c r="AB44" s="30"/>
      <c r="AC44" s="29"/>
      <c r="AD44" s="29"/>
      <c r="AE44" s="29"/>
      <c r="AF44" s="29"/>
      <c r="AG44" s="29"/>
      <c r="AH44" s="30"/>
      <c r="AI44" s="30"/>
      <c r="AJ44" s="30"/>
      <c r="AK44" s="30"/>
      <c r="AL44" s="30"/>
      <c r="AM44" s="30"/>
      <c r="AN44" s="30"/>
      <c r="AO44" s="30"/>
      <c r="AP44" s="45"/>
      <c r="AQ44" s="30"/>
      <c r="AR44" s="46"/>
    </row>
    <row r="45" spans="25:44" x14ac:dyDescent="0.2">
      <c r="Y45" s="30"/>
      <c r="Z45" s="30"/>
      <c r="AA45" s="29"/>
      <c r="AB45" s="30"/>
      <c r="AC45" s="29"/>
      <c r="AD45" s="29"/>
      <c r="AE45" s="29"/>
      <c r="AF45" s="29"/>
      <c r="AG45" s="29"/>
      <c r="AH45" s="30"/>
      <c r="AI45" s="30"/>
      <c r="AJ45" s="30"/>
      <c r="AK45" s="30"/>
      <c r="AL45" s="30"/>
      <c r="AM45" s="30"/>
      <c r="AN45" s="30"/>
      <c r="AO45" s="30"/>
      <c r="AP45" s="45"/>
      <c r="AQ45" s="30"/>
      <c r="AR45" s="46"/>
    </row>
    <row r="46" spans="25:44" x14ac:dyDescent="0.2">
      <c r="Y46" s="30"/>
      <c r="Z46" s="30"/>
      <c r="AA46" s="29"/>
      <c r="AB46" s="30"/>
      <c r="AC46" s="29"/>
      <c r="AD46" s="29"/>
      <c r="AE46" s="29"/>
      <c r="AF46" s="29"/>
      <c r="AG46" s="29"/>
      <c r="AH46" s="30"/>
      <c r="AI46" s="30"/>
      <c r="AJ46" s="30"/>
      <c r="AK46" s="30"/>
      <c r="AL46" s="30"/>
      <c r="AM46" s="30"/>
      <c r="AN46" s="30"/>
      <c r="AO46" s="30"/>
      <c r="AP46" s="45"/>
      <c r="AQ46" s="30"/>
      <c r="AR46" s="46"/>
    </row>
    <row r="47" spans="25:44" x14ac:dyDescent="0.2">
      <c r="Y47" s="30"/>
      <c r="Z47" s="30"/>
      <c r="AA47" s="29"/>
      <c r="AB47" s="30"/>
      <c r="AC47" s="29"/>
      <c r="AD47" s="29"/>
      <c r="AE47" s="29"/>
      <c r="AF47" s="29"/>
      <c r="AG47" s="29"/>
      <c r="AH47" s="30"/>
      <c r="AI47" s="30"/>
      <c r="AJ47" s="30"/>
      <c r="AK47" s="30"/>
      <c r="AL47" s="30"/>
      <c r="AM47" s="30"/>
      <c r="AN47" s="30"/>
      <c r="AO47" s="30"/>
      <c r="AP47" s="45"/>
      <c r="AQ47" s="30"/>
      <c r="AR47" s="46"/>
    </row>
    <row r="48" spans="25:44" x14ac:dyDescent="0.2">
      <c r="Y48" s="30"/>
      <c r="Z48" s="30"/>
      <c r="AA48" s="29"/>
      <c r="AB48" s="30"/>
      <c r="AC48" s="29"/>
      <c r="AD48" s="29"/>
      <c r="AE48" s="29"/>
      <c r="AF48" s="29"/>
      <c r="AG48" s="29"/>
      <c r="AH48" s="30"/>
      <c r="AI48" s="30"/>
      <c r="AJ48" s="30"/>
      <c r="AK48" s="30"/>
      <c r="AL48" s="30"/>
      <c r="AM48" s="30"/>
      <c r="AN48" s="30"/>
      <c r="AO48" s="30"/>
      <c r="AP48" s="45"/>
      <c r="AQ48" s="30"/>
      <c r="AR48" s="46"/>
    </row>
    <row r="49" spans="25:44" x14ac:dyDescent="0.2">
      <c r="Y49" s="30"/>
      <c r="Z49" s="30"/>
      <c r="AA49" s="29"/>
      <c r="AB49" s="30"/>
      <c r="AC49" s="29"/>
      <c r="AD49" s="29"/>
      <c r="AE49" s="29"/>
      <c r="AF49" s="29"/>
      <c r="AG49" s="29"/>
      <c r="AH49" s="30"/>
      <c r="AI49" s="30"/>
      <c r="AJ49" s="30"/>
      <c r="AK49" s="30"/>
      <c r="AL49" s="30"/>
      <c r="AM49" s="30"/>
      <c r="AN49" s="30"/>
      <c r="AO49" s="30"/>
      <c r="AP49" s="45"/>
      <c r="AQ49" s="30"/>
      <c r="AR49" s="46"/>
    </row>
    <row r="50" spans="25:44" x14ac:dyDescent="0.2">
      <c r="Y50" s="30"/>
      <c r="Z50" s="30"/>
      <c r="AA50" s="29"/>
      <c r="AB50" s="30"/>
      <c r="AC50" s="29"/>
      <c r="AD50" s="29"/>
      <c r="AE50" s="29"/>
      <c r="AF50" s="29"/>
      <c r="AG50" s="29"/>
      <c r="AH50" s="30"/>
      <c r="AI50" s="30"/>
      <c r="AJ50" s="30"/>
      <c r="AK50" s="30"/>
      <c r="AL50" s="30"/>
      <c r="AM50" s="30"/>
      <c r="AN50" s="30"/>
      <c r="AO50" s="30"/>
      <c r="AP50" s="45"/>
      <c r="AQ50" s="30"/>
      <c r="AR50" s="46"/>
    </row>
    <row r="51" spans="25:44" x14ac:dyDescent="0.2">
      <c r="Y51" s="30"/>
      <c r="Z51" s="30"/>
      <c r="AA51" s="29"/>
      <c r="AB51" s="30"/>
      <c r="AC51" s="29"/>
      <c r="AD51" s="29"/>
      <c r="AE51" s="29"/>
      <c r="AF51" s="29"/>
      <c r="AG51" s="29"/>
      <c r="AH51" s="30"/>
      <c r="AI51" s="30"/>
      <c r="AJ51" s="30"/>
      <c r="AK51" s="30"/>
      <c r="AL51" s="30"/>
      <c r="AM51" s="30"/>
      <c r="AN51" s="30"/>
      <c r="AO51" s="30"/>
      <c r="AP51" s="45"/>
      <c r="AQ51" s="30"/>
      <c r="AR51" s="46"/>
    </row>
    <row r="52" spans="25:44" x14ac:dyDescent="0.2">
      <c r="Y52" s="30"/>
      <c r="Z52" s="30"/>
      <c r="AA52" s="29"/>
      <c r="AB52" s="30"/>
      <c r="AC52" s="29"/>
      <c r="AD52" s="29"/>
      <c r="AE52" s="29"/>
      <c r="AF52" s="29"/>
      <c r="AG52" s="29"/>
      <c r="AH52" s="30"/>
      <c r="AI52" s="30"/>
      <c r="AJ52" s="30"/>
      <c r="AK52" s="30"/>
      <c r="AL52" s="30"/>
      <c r="AM52" s="30"/>
      <c r="AN52" s="30"/>
      <c r="AO52" s="30"/>
      <c r="AP52" s="45"/>
      <c r="AQ52" s="30"/>
      <c r="AR52" s="46"/>
    </row>
    <row r="53" spans="25:44" x14ac:dyDescent="0.2">
      <c r="Y53" s="30"/>
      <c r="Z53" s="30"/>
      <c r="AA53" s="29"/>
      <c r="AB53" s="30"/>
      <c r="AC53" s="29"/>
      <c r="AD53" s="29"/>
      <c r="AE53" s="29"/>
      <c r="AF53" s="29"/>
      <c r="AG53" s="29"/>
      <c r="AH53" s="30"/>
      <c r="AI53" s="30"/>
      <c r="AJ53" s="30"/>
      <c r="AK53" s="30"/>
      <c r="AL53" s="30"/>
      <c r="AM53" s="30"/>
      <c r="AN53" s="30"/>
      <c r="AO53" s="30"/>
      <c r="AP53" s="45"/>
      <c r="AQ53" s="30"/>
      <c r="AR53" s="46"/>
    </row>
    <row r="54" spans="25:44" x14ac:dyDescent="0.2">
      <c r="Y54" s="30"/>
      <c r="Z54" s="30"/>
      <c r="AA54" s="29"/>
      <c r="AB54" s="30"/>
      <c r="AC54" s="29"/>
      <c r="AD54" s="29"/>
      <c r="AE54" s="29"/>
      <c r="AF54" s="29"/>
      <c r="AG54" s="29"/>
      <c r="AH54" s="30"/>
      <c r="AI54" s="30"/>
      <c r="AJ54" s="30"/>
      <c r="AK54" s="30"/>
      <c r="AL54" s="30"/>
      <c r="AM54" s="30"/>
      <c r="AN54" s="30"/>
      <c r="AO54" s="30"/>
      <c r="AP54" s="45"/>
      <c r="AQ54" s="30"/>
      <c r="AR54" s="46"/>
    </row>
    <row r="55" spans="25:44" x14ac:dyDescent="0.2">
      <c r="Y55" s="30"/>
      <c r="Z55" s="30"/>
      <c r="AA55" s="29"/>
      <c r="AB55" s="30"/>
      <c r="AC55" s="29"/>
      <c r="AD55" s="29"/>
      <c r="AE55" s="29"/>
      <c r="AF55" s="29"/>
      <c r="AG55" s="29"/>
      <c r="AH55" s="30"/>
      <c r="AI55" s="30"/>
      <c r="AJ55" s="30"/>
      <c r="AK55" s="30"/>
      <c r="AL55" s="30"/>
      <c r="AM55" s="30"/>
      <c r="AN55" s="30"/>
      <c r="AO55" s="30"/>
      <c r="AP55" s="45"/>
      <c r="AQ55" s="30"/>
      <c r="AR55" s="46"/>
    </row>
    <row r="56" spans="25:44" x14ac:dyDescent="0.2">
      <c r="Y56" s="30"/>
      <c r="Z56" s="30"/>
      <c r="AA56" s="29"/>
      <c r="AB56" s="30"/>
      <c r="AC56" s="29"/>
      <c r="AD56" s="29"/>
      <c r="AE56" s="29"/>
      <c r="AF56" s="29"/>
      <c r="AG56" s="29"/>
      <c r="AH56" s="30"/>
      <c r="AI56" s="30"/>
      <c r="AJ56" s="30"/>
      <c r="AK56" s="30"/>
      <c r="AL56" s="30"/>
      <c r="AM56" s="30"/>
      <c r="AN56" s="30"/>
      <c r="AO56" s="30"/>
      <c r="AP56" s="45"/>
      <c r="AQ56" s="30"/>
      <c r="AR56" s="46"/>
    </row>
    <row r="57" spans="25:44" x14ac:dyDescent="0.2">
      <c r="Y57" s="30"/>
      <c r="Z57" s="30"/>
      <c r="AA57" s="29"/>
      <c r="AB57" s="30"/>
      <c r="AC57" s="29"/>
      <c r="AD57" s="29"/>
      <c r="AE57" s="29"/>
      <c r="AF57" s="29"/>
      <c r="AG57" s="29"/>
      <c r="AH57" s="30"/>
      <c r="AI57" s="30"/>
      <c r="AJ57" s="30"/>
      <c r="AK57" s="30"/>
      <c r="AL57" s="30"/>
      <c r="AM57" s="30"/>
      <c r="AN57" s="30"/>
      <c r="AO57" s="30"/>
      <c r="AP57" s="45"/>
      <c r="AQ57" s="30"/>
      <c r="AR57" s="46"/>
    </row>
    <row r="58" spans="25:44" x14ac:dyDescent="0.2">
      <c r="Y58" s="30"/>
      <c r="Z58" s="30"/>
      <c r="AA58" s="29"/>
      <c r="AB58" s="30"/>
      <c r="AC58" s="29"/>
      <c r="AD58" s="29"/>
      <c r="AE58" s="29"/>
      <c r="AF58" s="29"/>
      <c r="AG58" s="29"/>
      <c r="AH58" s="30"/>
      <c r="AI58" s="30"/>
      <c r="AJ58" s="30"/>
      <c r="AK58" s="30"/>
      <c r="AL58" s="30"/>
      <c r="AM58" s="30"/>
      <c r="AN58" s="30"/>
      <c r="AO58" s="30"/>
      <c r="AP58" s="45"/>
      <c r="AQ58" s="30"/>
      <c r="AR58" s="46"/>
    </row>
    <row r="59" spans="25:44" x14ac:dyDescent="0.2">
      <c r="Y59" s="30"/>
      <c r="Z59" s="30"/>
      <c r="AA59" s="29"/>
      <c r="AB59" s="30"/>
      <c r="AC59" s="29"/>
      <c r="AD59" s="29"/>
      <c r="AE59" s="29"/>
      <c r="AF59" s="29"/>
      <c r="AG59" s="29"/>
      <c r="AH59" s="30"/>
      <c r="AI59" s="30"/>
      <c r="AJ59" s="30"/>
      <c r="AK59" s="30"/>
      <c r="AL59" s="30"/>
      <c r="AM59" s="30"/>
      <c r="AN59" s="30"/>
      <c r="AO59" s="30"/>
      <c r="AP59" s="45"/>
      <c r="AQ59" s="30"/>
      <c r="AR59" s="46"/>
    </row>
    <row r="60" spans="25:44" x14ac:dyDescent="0.2">
      <c r="Y60" s="30"/>
      <c r="Z60" s="30"/>
      <c r="AA60" s="29"/>
      <c r="AB60" s="30"/>
      <c r="AC60" s="29"/>
      <c r="AD60" s="29"/>
      <c r="AE60" s="29"/>
      <c r="AF60" s="29"/>
      <c r="AG60" s="29"/>
      <c r="AH60" s="30"/>
      <c r="AI60" s="30"/>
      <c r="AJ60" s="30"/>
      <c r="AK60" s="30"/>
      <c r="AL60" s="30"/>
      <c r="AM60" s="30"/>
      <c r="AN60" s="30"/>
      <c r="AO60" s="30"/>
      <c r="AP60" s="45"/>
      <c r="AQ60" s="30"/>
      <c r="AR60" s="46"/>
    </row>
    <row r="61" spans="25:44" x14ac:dyDescent="0.2">
      <c r="Y61" s="30"/>
      <c r="Z61" s="30"/>
      <c r="AA61" s="29"/>
      <c r="AB61" s="30"/>
      <c r="AC61" s="29"/>
      <c r="AD61" s="29"/>
      <c r="AE61" s="29"/>
      <c r="AF61" s="29"/>
      <c r="AG61" s="29"/>
      <c r="AH61" s="30"/>
      <c r="AI61" s="30"/>
      <c r="AJ61" s="30"/>
      <c r="AK61" s="30"/>
      <c r="AL61" s="30"/>
      <c r="AM61" s="30"/>
      <c r="AN61" s="30"/>
      <c r="AO61" s="30"/>
      <c r="AP61" s="45"/>
      <c r="AQ61" s="30"/>
      <c r="AR61" s="46"/>
    </row>
    <row r="62" spans="25:44" x14ac:dyDescent="0.2">
      <c r="Y62" s="30"/>
      <c r="Z62" s="30"/>
      <c r="AA62" s="29"/>
      <c r="AB62" s="30"/>
      <c r="AC62" s="29"/>
      <c r="AD62" s="29"/>
      <c r="AE62" s="29"/>
      <c r="AF62" s="29"/>
      <c r="AG62" s="29"/>
      <c r="AH62" s="30"/>
      <c r="AI62" s="30"/>
      <c r="AJ62" s="30"/>
      <c r="AK62" s="30"/>
      <c r="AL62" s="30"/>
      <c r="AM62" s="30"/>
      <c r="AN62" s="30"/>
      <c r="AO62" s="30"/>
      <c r="AP62" s="45"/>
      <c r="AQ62" s="30"/>
      <c r="AR62" s="46"/>
    </row>
    <row r="63" spans="25:44" x14ac:dyDescent="0.2">
      <c r="Y63" s="30"/>
      <c r="Z63" s="30"/>
      <c r="AA63" s="29"/>
      <c r="AB63" s="30"/>
      <c r="AC63" s="29"/>
      <c r="AD63" s="29"/>
      <c r="AE63" s="29"/>
      <c r="AF63" s="29"/>
      <c r="AG63" s="29"/>
      <c r="AH63" s="30"/>
      <c r="AI63" s="30"/>
      <c r="AJ63" s="30"/>
      <c r="AK63" s="30"/>
      <c r="AL63" s="30"/>
      <c r="AM63" s="30"/>
      <c r="AN63" s="30"/>
      <c r="AO63" s="30"/>
      <c r="AP63" s="45"/>
      <c r="AQ63" s="30"/>
      <c r="AR63" s="46"/>
    </row>
    <row r="64" spans="25:44" x14ac:dyDescent="0.2">
      <c r="Y64" s="30"/>
      <c r="Z64" s="30"/>
      <c r="AA64" s="29"/>
      <c r="AB64" s="30"/>
      <c r="AC64" s="29"/>
      <c r="AD64" s="29"/>
      <c r="AE64" s="29"/>
      <c r="AF64" s="29"/>
      <c r="AG64" s="29"/>
      <c r="AH64" s="30"/>
      <c r="AI64" s="30"/>
      <c r="AJ64" s="30"/>
      <c r="AK64" s="30"/>
      <c r="AL64" s="30"/>
      <c r="AM64" s="30"/>
      <c r="AN64" s="30"/>
      <c r="AO64" s="30"/>
      <c r="AP64" s="45"/>
      <c r="AQ64" s="30"/>
      <c r="AR64" s="46"/>
    </row>
    <row r="65" spans="25:44" x14ac:dyDescent="0.2">
      <c r="Y65" s="30"/>
      <c r="Z65" s="30"/>
      <c r="AA65" s="29"/>
      <c r="AB65" s="30"/>
      <c r="AC65" s="29"/>
      <c r="AD65" s="29"/>
      <c r="AE65" s="29"/>
      <c r="AF65" s="29"/>
      <c r="AG65" s="29"/>
      <c r="AH65" s="30"/>
      <c r="AI65" s="30"/>
      <c r="AJ65" s="30"/>
      <c r="AK65" s="30"/>
      <c r="AL65" s="30"/>
      <c r="AM65" s="30"/>
      <c r="AN65" s="30"/>
      <c r="AO65" s="30"/>
      <c r="AP65" s="45"/>
      <c r="AQ65" s="30"/>
      <c r="AR65" s="46"/>
    </row>
    <row r="66" spans="25:44" x14ac:dyDescent="0.2">
      <c r="Y66" s="30"/>
      <c r="Z66" s="30"/>
      <c r="AA66" s="29"/>
      <c r="AB66" s="30"/>
      <c r="AC66" s="29"/>
      <c r="AD66" s="29"/>
      <c r="AE66" s="29"/>
      <c r="AF66" s="29"/>
      <c r="AG66" s="29"/>
      <c r="AH66" s="30"/>
      <c r="AI66" s="30"/>
      <c r="AJ66" s="30"/>
      <c r="AK66" s="30"/>
      <c r="AL66" s="30"/>
      <c r="AM66" s="30"/>
      <c r="AN66" s="30"/>
      <c r="AO66" s="30"/>
      <c r="AP66" s="45"/>
      <c r="AQ66" s="30"/>
      <c r="AR66" s="46"/>
    </row>
    <row r="67" spans="25:44" x14ac:dyDescent="0.2">
      <c r="Y67" s="30"/>
      <c r="Z67" s="30"/>
      <c r="AA67" s="29"/>
      <c r="AB67" s="30"/>
      <c r="AC67" s="29"/>
      <c r="AD67" s="29"/>
      <c r="AE67" s="29"/>
      <c r="AF67" s="29"/>
      <c r="AG67" s="29"/>
      <c r="AH67" s="30"/>
      <c r="AI67" s="30"/>
      <c r="AJ67" s="30"/>
      <c r="AK67" s="30"/>
      <c r="AL67" s="30"/>
      <c r="AM67" s="30"/>
      <c r="AN67" s="30"/>
      <c r="AO67" s="30"/>
      <c r="AP67" s="45"/>
      <c r="AQ67" s="30"/>
      <c r="AR67" s="46"/>
    </row>
    <row r="68" spans="25:44" x14ac:dyDescent="0.2">
      <c r="Y68" s="30"/>
      <c r="Z68" s="30"/>
      <c r="AA68" s="29"/>
      <c r="AB68" s="30"/>
      <c r="AC68" s="29"/>
      <c r="AD68" s="29"/>
      <c r="AE68" s="29"/>
      <c r="AF68" s="29"/>
      <c r="AG68" s="29"/>
      <c r="AH68" s="30"/>
      <c r="AI68" s="30"/>
      <c r="AJ68" s="30"/>
      <c r="AK68" s="30"/>
      <c r="AL68" s="30"/>
      <c r="AM68" s="30"/>
      <c r="AN68" s="30"/>
      <c r="AO68" s="30"/>
      <c r="AP68" s="45"/>
      <c r="AQ68" s="30"/>
      <c r="AR68" s="46"/>
    </row>
    <row r="69" spans="25:44" x14ac:dyDescent="0.2">
      <c r="Y69" s="30"/>
      <c r="Z69" s="30"/>
      <c r="AA69" s="29"/>
      <c r="AB69" s="30"/>
      <c r="AC69" s="29"/>
      <c r="AD69" s="29"/>
      <c r="AE69" s="29"/>
      <c r="AF69" s="29"/>
      <c r="AG69" s="29"/>
      <c r="AH69" s="30"/>
      <c r="AI69" s="30"/>
      <c r="AJ69" s="30"/>
      <c r="AK69" s="30"/>
      <c r="AL69" s="30"/>
      <c r="AM69" s="30"/>
      <c r="AN69" s="30"/>
      <c r="AO69" s="30"/>
      <c r="AP69" s="45"/>
      <c r="AQ69" s="30"/>
      <c r="AR69" s="46"/>
    </row>
    <row r="70" spans="25:44" x14ac:dyDescent="0.2">
      <c r="Y70" s="30"/>
      <c r="Z70" s="30"/>
      <c r="AA70" s="29"/>
      <c r="AB70" s="30"/>
      <c r="AC70" s="29"/>
      <c r="AD70" s="29"/>
      <c r="AE70" s="29"/>
      <c r="AF70" s="29"/>
      <c r="AG70" s="29"/>
      <c r="AH70" s="30"/>
      <c r="AI70" s="30"/>
      <c r="AJ70" s="30"/>
      <c r="AK70" s="30"/>
      <c r="AL70" s="30"/>
      <c r="AM70" s="30"/>
      <c r="AN70" s="30"/>
      <c r="AO70" s="30"/>
      <c r="AP70" s="45"/>
      <c r="AQ70" s="30"/>
      <c r="AR70" s="46"/>
    </row>
    <row r="71" spans="25:44" x14ac:dyDescent="0.2">
      <c r="Y71" s="30"/>
      <c r="Z71" s="30"/>
      <c r="AA71" s="29"/>
      <c r="AB71" s="30"/>
      <c r="AC71" s="29"/>
      <c r="AD71" s="29"/>
      <c r="AE71" s="29"/>
      <c r="AF71" s="29"/>
      <c r="AG71" s="29"/>
      <c r="AH71" s="30"/>
      <c r="AI71" s="30"/>
      <c r="AJ71" s="30"/>
      <c r="AK71" s="30"/>
      <c r="AL71" s="30"/>
      <c r="AM71" s="30"/>
      <c r="AN71" s="30"/>
      <c r="AO71" s="30"/>
      <c r="AP71" s="45"/>
      <c r="AQ71" s="30"/>
      <c r="AR71" s="46"/>
    </row>
    <row r="72" spans="25:44" x14ac:dyDescent="0.2">
      <c r="Y72" s="30"/>
      <c r="Z72" s="30"/>
      <c r="AA72" s="29"/>
      <c r="AB72" s="30"/>
      <c r="AC72" s="29"/>
      <c r="AD72" s="29"/>
      <c r="AE72" s="29"/>
      <c r="AF72" s="29"/>
      <c r="AG72" s="29"/>
      <c r="AH72" s="30"/>
      <c r="AI72" s="30"/>
      <c r="AJ72" s="30"/>
      <c r="AK72" s="30"/>
      <c r="AL72" s="30"/>
      <c r="AM72" s="30"/>
      <c r="AN72" s="30"/>
      <c r="AO72" s="30"/>
      <c r="AP72" s="45"/>
      <c r="AQ72" s="30"/>
      <c r="AR72" s="46"/>
    </row>
    <row r="73" spans="25:44" x14ac:dyDescent="0.2">
      <c r="Y73" s="30"/>
      <c r="Z73" s="30"/>
      <c r="AA73" s="29"/>
      <c r="AB73" s="30"/>
      <c r="AC73" s="29"/>
      <c r="AD73" s="29"/>
      <c r="AE73" s="29"/>
      <c r="AF73" s="29"/>
      <c r="AG73" s="29"/>
      <c r="AH73" s="30"/>
      <c r="AI73" s="30"/>
      <c r="AJ73" s="30"/>
      <c r="AK73" s="30"/>
      <c r="AL73" s="30"/>
      <c r="AM73" s="30"/>
      <c r="AN73" s="30"/>
      <c r="AO73" s="30"/>
      <c r="AP73" s="45"/>
      <c r="AQ73" s="30"/>
      <c r="AR73" s="46"/>
    </row>
    <row r="74" spans="25:44" x14ac:dyDescent="0.2">
      <c r="Y74" s="30"/>
      <c r="Z74" s="30"/>
      <c r="AA74" s="29"/>
      <c r="AB74" s="30"/>
      <c r="AC74" s="29"/>
      <c r="AD74" s="29"/>
      <c r="AE74" s="29"/>
      <c r="AF74" s="29"/>
      <c r="AG74" s="29"/>
      <c r="AH74" s="30"/>
      <c r="AI74" s="30"/>
      <c r="AJ74" s="30"/>
      <c r="AK74" s="30"/>
      <c r="AL74" s="30"/>
      <c r="AM74" s="30"/>
      <c r="AN74" s="30"/>
      <c r="AO74" s="30"/>
      <c r="AP74" s="45"/>
      <c r="AQ74" s="30"/>
      <c r="AR74" s="46"/>
    </row>
    <row r="75" spans="25:44" x14ac:dyDescent="0.2">
      <c r="Y75" s="30"/>
      <c r="Z75" s="30"/>
      <c r="AA75" s="29"/>
      <c r="AB75" s="30"/>
      <c r="AC75" s="29"/>
      <c r="AD75" s="29"/>
      <c r="AE75" s="29"/>
      <c r="AF75" s="29"/>
      <c r="AG75" s="29"/>
      <c r="AH75" s="30"/>
      <c r="AI75" s="30"/>
      <c r="AJ75" s="30"/>
      <c r="AK75" s="30"/>
      <c r="AL75" s="30"/>
      <c r="AM75" s="30"/>
      <c r="AN75" s="30"/>
      <c r="AO75" s="30"/>
      <c r="AP75" s="45"/>
      <c r="AQ75" s="30"/>
      <c r="AR75" s="46"/>
    </row>
    <row r="76" spans="25:44" x14ac:dyDescent="0.2">
      <c r="Y76" s="30"/>
      <c r="Z76" s="30"/>
      <c r="AA76" s="29"/>
      <c r="AB76" s="30"/>
      <c r="AC76" s="29"/>
      <c r="AD76" s="29"/>
      <c r="AE76" s="29"/>
      <c r="AF76" s="29"/>
      <c r="AG76" s="29"/>
      <c r="AH76" s="30"/>
      <c r="AI76" s="30"/>
      <c r="AJ76" s="30"/>
      <c r="AK76" s="30"/>
      <c r="AL76" s="30"/>
      <c r="AM76" s="30"/>
      <c r="AN76" s="30"/>
      <c r="AO76" s="30"/>
      <c r="AP76" s="45"/>
      <c r="AQ76" s="30"/>
      <c r="AR76" s="46"/>
    </row>
    <row r="77" spans="25:44" x14ac:dyDescent="0.2">
      <c r="Y77" s="30"/>
      <c r="Z77" s="30"/>
      <c r="AA77" s="29"/>
      <c r="AB77" s="30"/>
      <c r="AC77" s="29"/>
      <c r="AD77" s="29"/>
      <c r="AE77" s="29"/>
      <c r="AF77" s="29"/>
      <c r="AG77" s="29"/>
      <c r="AH77" s="30"/>
      <c r="AI77" s="30"/>
      <c r="AJ77" s="30"/>
      <c r="AK77" s="30"/>
      <c r="AL77" s="30"/>
      <c r="AM77" s="30"/>
      <c r="AN77" s="30"/>
      <c r="AO77" s="30"/>
      <c r="AP77" s="45"/>
      <c r="AQ77" s="30"/>
      <c r="AR77" s="46"/>
    </row>
    <row r="78" spans="25:44" x14ac:dyDescent="0.2">
      <c r="Y78" s="30"/>
      <c r="Z78" s="30"/>
      <c r="AA78" s="29"/>
      <c r="AB78" s="30"/>
      <c r="AC78" s="29"/>
      <c r="AD78" s="29"/>
      <c r="AE78" s="29"/>
      <c r="AF78" s="29"/>
      <c r="AG78" s="29"/>
      <c r="AH78" s="30"/>
      <c r="AI78" s="30"/>
      <c r="AJ78" s="30"/>
      <c r="AK78" s="30"/>
      <c r="AL78" s="30"/>
      <c r="AM78" s="30"/>
      <c r="AN78" s="30"/>
      <c r="AO78" s="30"/>
      <c r="AP78" s="45"/>
      <c r="AQ78" s="30"/>
      <c r="AR78" s="46"/>
    </row>
    <row r="79" spans="25:44" x14ac:dyDescent="0.2">
      <c r="Y79" s="30"/>
      <c r="Z79" s="30"/>
      <c r="AA79" s="29"/>
      <c r="AB79" s="30"/>
      <c r="AC79" s="29"/>
      <c r="AD79" s="29"/>
      <c r="AE79" s="29"/>
      <c r="AF79" s="29"/>
      <c r="AG79" s="29"/>
      <c r="AH79" s="30"/>
      <c r="AI79" s="30"/>
      <c r="AJ79" s="30"/>
      <c r="AK79" s="30"/>
      <c r="AL79" s="30"/>
      <c r="AM79" s="30"/>
      <c r="AN79" s="30"/>
      <c r="AO79" s="30"/>
      <c r="AP79" s="45"/>
      <c r="AQ79" s="30"/>
      <c r="AR79" s="46"/>
    </row>
    <row r="80" spans="25:44" x14ac:dyDescent="0.2">
      <c r="Y80" s="30"/>
      <c r="Z80" s="30"/>
      <c r="AA80" s="29"/>
      <c r="AB80" s="30"/>
      <c r="AC80" s="29"/>
      <c r="AD80" s="29"/>
      <c r="AE80" s="29"/>
      <c r="AF80" s="29"/>
      <c r="AG80" s="29"/>
      <c r="AH80" s="30"/>
      <c r="AI80" s="30"/>
      <c r="AJ80" s="30"/>
      <c r="AK80" s="30"/>
      <c r="AL80" s="30"/>
      <c r="AM80" s="30"/>
      <c r="AN80" s="30"/>
      <c r="AO80" s="30"/>
      <c r="AP80" s="45"/>
      <c r="AQ80" s="30"/>
      <c r="AR80" s="46"/>
    </row>
    <row r="81" spans="25:44" x14ac:dyDescent="0.2">
      <c r="Y81" s="30"/>
      <c r="Z81" s="30"/>
      <c r="AA81" s="29"/>
      <c r="AB81" s="30"/>
      <c r="AC81" s="29"/>
      <c r="AD81" s="29"/>
      <c r="AE81" s="29"/>
      <c r="AF81" s="29"/>
      <c r="AG81" s="29"/>
      <c r="AH81" s="30"/>
      <c r="AI81" s="30"/>
      <c r="AJ81" s="30"/>
      <c r="AK81" s="30"/>
      <c r="AL81" s="30"/>
      <c r="AM81" s="30"/>
      <c r="AN81" s="30"/>
      <c r="AO81" s="30"/>
      <c r="AP81" s="45"/>
      <c r="AQ81" s="30"/>
      <c r="AR81" s="46"/>
    </row>
    <row r="82" spans="25:44" x14ac:dyDescent="0.2">
      <c r="Y82" s="30"/>
      <c r="Z82" s="30"/>
      <c r="AA82" s="29"/>
      <c r="AB82" s="30"/>
      <c r="AC82" s="29"/>
      <c r="AD82" s="29"/>
      <c r="AE82" s="29"/>
      <c r="AF82" s="29"/>
      <c r="AG82" s="29"/>
      <c r="AH82" s="30"/>
      <c r="AI82" s="30"/>
      <c r="AJ82" s="30"/>
      <c r="AK82" s="30"/>
      <c r="AL82" s="30"/>
      <c r="AM82" s="30"/>
      <c r="AN82" s="30"/>
      <c r="AO82" s="30"/>
      <c r="AP82" s="45"/>
      <c r="AQ82" s="30"/>
      <c r="AR82" s="46"/>
    </row>
    <row r="83" spans="25:44" x14ac:dyDescent="0.2">
      <c r="Y83" s="30"/>
      <c r="Z83" s="30"/>
      <c r="AA83" s="29"/>
      <c r="AB83" s="30"/>
      <c r="AC83" s="29"/>
      <c r="AD83" s="29"/>
      <c r="AE83" s="29"/>
      <c r="AF83" s="29"/>
      <c r="AG83" s="29"/>
      <c r="AH83" s="30"/>
      <c r="AI83" s="30"/>
      <c r="AJ83" s="30"/>
      <c r="AK83" s="30"/>
      <c r="AL83" s="30"/>
      <c r="AM83" s="30"/>
      <c r="AN83" s="30"/>
      <c r="AO83" s="30"/>
      <c r="AP83" s="45"/>
      <c r="AQ83" s="30"/>
      <c r="AR83" s="46"/>
    </row>
    <row r="84" spans="25:44" x14ac:dyDescent="0.2">
      <c r="Y84" s="30"/>
      <c r="Z84" s="30"/>
      <c r="AA84" s="29"/>
      <c r="AB84" s="30"/>
      <c r="AC84" s="29"/>
      <c r="AD84" s="29"/>
      <c r="AE84" s="29"/>
      <c r="AF84" s="29"/>
      <c r="AG84" s="29"/>
      <c r="AH84" s="30"/>
      <c r="AI84" s="30"/>
      <c r="AJ84" s="30"/>
      <c r="AK84" s="30"/>
      <c r="AL84" s="30"/>
      <c r="AM84" s="30"/>
      <c r="AN84" s="30"/>
      <c r="AO84" s="30"/>
      <c r="AP84" s="45"/>
      <c r="AQ84" s="30"/>
      <c r="AR84" s="46"/>
    </row>
    <row r="85" spans="25:44" x14ac:dyDescent="0.2">
      <c r="Y85" s="30"/>
      <c r="Z85" s="30"/>
      <c r="AA85" s="29"/>
      <c r="AB85" s="30"/>
      <c r="AC85" s="29"/>
      <c r="AD85" s="29"/>
      <c r="AE85" s="29"/>
      <c r="AF85" s="29"/>
      <c r="AG85" s="29"/>
      <c r="AH85" s="30"/>
      <c r="AI85" s="30"/>
      <c r="AJ85" s="30"/>
      <c r="AK85" s="30"/>
      <c r="AL85" s="30"/>
      <c r="AM85" s="30"/>
      <c r="AN85" s="30"/>
      <c r="AO85" s="30"/>
      <c r="AP85" s="45"/>
      <c r="AQ85" s="30"/>
      <c r="AR85" s="46"/>
    </row>
    <row r="86" spans="25:44" x14ac:dyDescent="0.2">
      <c r="Y86" s="30"/>
      <c r="Z86" s="30"/>
      <c r="AA86" s="29"/>
      <c r="AB86" s="30"/>
      <c r="AC86" s="29"/>
      <c r="AD86" s="29"/>
      <c r="AE86" s="29"/>
      <c r="AF86" s="29"/>
      <c r="AG86" s="29"/>
      <c r="AH86" s="30"/>
      <c r="AI86" s="30"/>
      <c r="AJ86" s="30"/>
      <c r="AK86" s="30"/>
      <c r="AL86" s="30"/>
      <c r="AM86" s="30"/>
      <c r="AN86" s="30"/>
      <c r="AO86" s="30"/>
      <c r="AP86" s="45"/>
      <c r="AQ86" s="30"/>
      <c r="AR86" s="46"/>
    </row>
    <row r="87" spans="25:44" x14ac:dyDescent="0.2">
      <c r="Y87" s="30"/>
      <c r="Z87" s="30"/>
      <c r="AA87" s="29"/>
      <c r="AB87" s="30"/>
      <c r="AC87" s="29"/>
      <c r="AD87" s="29"/>
      <c r="AE87" s="29"/>
      <c r="AF87" s="29"/>
      <c r="AG87" s="29"/>
      <c r="AH87" s="30"/>
      <c r="AI87" s="30"/>
      <c r="AJ87" s="30"/>
      <c r="AK87" s="30"/>
      <c r="AL87" s="30"/>
      <c r="AM87" s="30"/>
      <c r="AN87" s="30"/>
      <c r="AO87" s="30"/>
      <c r="AP87" s="45"/>
      <c r="AQ87" s="30"/>
      <c r="AR87" s="46"/>
    </row>
    <row r="88" spans="25:44" x14ac:dyDescent="0.2">
      <c r="Y88" s="30"/>
      <c r="Z88" s="30"/>
      <c r="AA88" s="29"/>
      <c r="AB88" s="30"/>
      <c r="AC88" s="29"/>
      <c r="AD88" s="29"/>
      <c r="AE88" s="29"/>
      <c r="AF88" s="29"/>
      <c r="AG88" s="29"/>
      <c r="AH88" s="30"/>
      <c r="AI88" s="30"/>
      <c r="AJ88" s="30"/>
      <c r="AK88" s="30"/>
      <c r="AL88" s="30"/>
      <c r="AM88" s="30"/>
      <c r="AN88" s="30"/>
      <c r="AO88" s="30"/>
      <c r="AP88" s="45"/>
      <c r="AQ88" s="30"/>
      <c r="AR88" s="46"/>
    </row>
    <row r="89" spans="25:44" x14ac:dyDescent="0.2">
      <c r="Y89" s="30"/>
      <c r="Z89" s="30"/>
      <c r="AA89" s="29"/>
      <c r="AB89" s="30"/>
      <c r="AC89" s="29"/>
      <c r="AD89" s="29"/>
      <c r="AE89" s="29"/>
      <c r="AF89" s="29"/>
      <c r="AG89" s="29"/>
      <c r="AH89" s="30"/>
      <c r="AI89" s="30"/>
      <c r="AJ89" s="30"/>
      <c r="AK89" s="30"/>
      <c r="AL89" s="30"/>
      <c r="AM89" s="30"/>
      <c r="AN89" s="30"/>
      <c r="AO89" s="30"/>
      <c r="AP89" s="45"/>
      <c r="AQ89" s="30"/>
      <c r="AR89" s="46"/>
    </row>
    <row r="90" spans="25:44" x14ac:dyDescent="0.2">
      <c r="Y90" s="30"/>
      <c r="Z90" s="30"/>
      <c r="AA90" s="29"/>
      <c r="AB90" s="30"/>
      <c r="AC90" s="29"/>
      <c r="AD90" s="29"/>
      <c r="AE90" s="29"/>
      <c r="AF90" s="29"/>
      <c r="AG90" s="29"/>
      <c r="AH90" s="30"/>
      <c r="AI90" s="30"/>
      <c r="AJ90" s="30"/>
      <c r="AK90" s="30"/>
      <c r="AL90" s="30"/>
      <c r="AM90" s="30"/>
      <c r="AN90" s="30"/>
      <c r="AO90" s="30"/>
      <c r="AP90" s="45"/>
      <c r="AQ90" s="30"/>
      <c r="AR90" s="46"/>
    </row>
    <row r="91" spans="25:44" x14ac:dyDescent="0.2">
      <c r="Y91" s="30"/>
      <c r="Z91" s="30"/>
      <c r="AA91" s="29"/>
      <c r="AB91" s="30"/>
      <c r="AC91" s="29"/>
      <c r="AD91" s="29"/>
      <c r="AE91" s="29"/>
      <c r="AF91" s="29"/>
      <c r="AG91" s="29"/>
      <c r="AH91" s="30"/>
      <c r="AI91" s="30"/>
      <c r="AJ91" s="30"/>
      <c r="AK91" s="30"/>
      <c r="AL91" s="30"/>
      <c r="AM91" s="30"/>
      <c r="AN91" s="30"/>
      <c r="AO91" s="30"/>
      <c r="AP91" s="45"/>
      <c r="AQ91" s="30"/>
      <c r="AR91" s="46"/>
    </row>
    <row r="92" spans="25:44" x14ac:dyDescent="0.2">
      <c r="Y92" s="30"/>
      <c r="Z92" s="30"/>
      <c r="AA92" s="29"/>
      <c r="AB92" s="30"/>
      <c r="AC92" s="29"/>
      <c r="AD92" s="29"/>
      <c r="AE92" s="29"/>
      <c r="AF92" s="29"/>
      <c r="AG92" s="29"/>
      <c r="AH92" s="30"/>
      <c r="AI92" s="30"/>
      <c r="AJ92" s="30"/>
      <c r="AK92" s="30"/>
      <c r="AL92" s="30"/>
      <c r="AM92" s="30"/>
      <c r="AN92" s="30"/>
      <c r="AO92" s="30"/>
      <c r="AP92" s="45"/>
      <c r="AQ92" s="30"/>
      <c r="AR92" s="46"/>
    </row>
    <row r="93" spans="25:44" x14ac:dyDescent="0.2">
      <c r="Y93" s="30"/>
      <c r="Z93" s="30"/>
      <c r="AA93" s="29"/>
      <c r="AB93" s="30"/>
      <c r="AC93" s="29"/>
      <c r="AD93" s="29"/>
      <c r="AE93" s="29"/>
      <c r="AF93" s="29"/>
      <c r="AG93" s="29"/>
      <c r="AH93" s="30"/>
      <c r="AI93" s="30"/>
      <c r="AJ93" s="30"/>
      <c r="AK93" s="30"/>
      <c r="AL93" s="30"/>
      <c r="AM93" s="30"/>
      <c r="AN93" s="30"/>
      <c r="AO93" s="30"/>
      <c r="AP93" s="45"/>
      <c r="AQ93" s="30"/>
      <c r="AR93" s="46"/>
    </row>
    <row r="94" spans="25:44" x14ac:dyDescent="0.2">
      <c r="Y94" s="30"/>
      <c r="Z94" s="30"/>
      <c r="AA94" s="29"/>
      <c r="AB94" s="30"/>
      <c r="AC94" s="29"/>
      <c r="AD94" s="29"/>
      <c r="AE94" s="29"/>
      <c r="AF94" s="29"/>
      <c r="AG94" s="29"/>
      <c r="AH94" s="30"/>
      <c r="AI94" s="30"/>
      <c r="AJ94" s="30"/>
      <c r="AK94" s="30"/>
      <c r="AL94" s="30"/>
      <c r="AM94" s="30"/>
      <c r="AN94" s="30"/>
      <c r="AO94" s="30"/>
      <c r="AP94" s="45"/>
      <c r="AQ94" s="30"/>
      <c r="AR94" s="46"/>
    </row>
    <row r="95" spans="25:44" x14ac:dyDescent="0.2">
      <c r="Y95" s="30"/>
      <c r="Z95" s="30"/>
      <c r="AA95" s="29"/>
      <c r="AB95" s="30"/>
      <c r="AC95" s="29"/>
      <c r="AD95" s="29"/>
      <c r="AE95" s="29"/>
      <c r="AF95" s="29"/>
      <c r="AG95" s="29"/>
      <c r="AH95" s="30"/>
      <c r="AI95" s="30"/>
      <c r="AJ95" s="30"/>
      <c r="AK95" s="30"/>
      <c r="AL95" s="30"/>
      <c r="AM95" s="30"/>
      <c r="AN95" s="30"/>
      <c r="AO95" s="30"/>
      <c r="AP95" s="45"/>
      <c r="AQ95" s="30"/>
      <c r="AR95" s="46"/>
    </row>
    <row r="96" spans="25:44" x14ac:dyDescent="0.2">
      <c r="Y96" s="30"/>
      <c r="Z96" s="30"/>
      <c r="AA96" s="29"/>
      <c r="AB96" s="30"/>
      <c r="AC96" s="29"/>
      <c r="AD96" s="29"/>
      <c r="AE96" s="29"/>
      <c r="AF96" s="29"/>
      <c r="AG96" s="29"/>
      <c r="AH96" s="30"/>
      <c r="AI96" s="30"/>
      <c r="AJ96" s="30"/>
      <c r="AK96" s="30"/>
      <c r="AL96" s="30"/>
      <c r="AM96" s="30"/>
      <c r="AN96" s="30"/>
      <c r="AO96" s="30"/>
      <c r="AP96" s="45"/>
      <c r="AQ96" s="30"/>
      <c r="AR96" s="46"/>
    </row>
    <row r="97" spans="25:44" x14ac:dyDescent="0.2">
      <c r="Y97" s="30"/>
      <c r="Z97" s="30"/>
      <c r="AA97" s="29"/>
      <c r="AB97" s="30"/>
      <c r="AC97" s="29"/>
      <c r="AD97" s="29"/>
      <c r="AE97" s="29"/>
      <c r="AF97" s="29"/>
      <c r="AG97" s="29"/>
      <c r="AH97" s="30"/>
      <c r="AI97" s="30"/>
      <c r="AJ97" s="30"/>
      <c r="AK97" s="30"/>
      <c r="AL97" s="30"/>
      <c r="AM97" s="30"/>
      <c r="AN97" s="30"/>
      <c r="AO97" s="30"/>
      <c r="AP97" s="45"/>
      <c r="AQ97" s="30"/>
      <c r="AR97" s="46"/>
    </row>
    <row r="98" spans="25:44" x14ac:dyDescent="0.2">
      <c r="Y98" s="30"/>
      <c r="Z98" s="30"/>
      <c r="AA98" s="29"/>
      <c r="AB98" s="30"/>
      <c r="AC98" s="29"/>
      <c r="AD98" s="29"/>
      <c r="AE98" s="29"/>
      <c r="AF98" s="29"/>
      <c r="AG98" s="29"/>
      <c r="AH98" s="30"/>
      <c r="AI98" s="30"/>
      <c r="AJ98" s="30"/>
      <c r="AK98" s="30"/>
      <c r="AL98" s="30"/>
      <c r="AM98" s="30"/>
      <c r="AN98" s="30"/>
      <c r="AO98" s="30"/>
      <c r="AP98" s="45"/>
      <c r="AQ98" s="30"/>
      <c r="AR98" s="46"/>
    </row>
    <row r="99" spans="25:44" x14ac:dyDescent="0.2">
      <c r="Y99" s="30"/>
      <c r="Z99" s="30"/>
      <c r="AA99" s="29"/>
      <c r="AB99" s="30"/>
      <c r="AC99" s="29"/>
      <c r="AD99" s="29"/>
      <c r="AE99" s="29"/>
      <c r="AF99" s="29"/>
      <c r="AG99" s="29"/>
      <c r="AH99" s="30"/>
      <c r="AI99" s="30"/>
      <c r="AJ99" s="30"/>
      <c r="AK99" s="30"/>
      <c r="AL99" s="30"/>
      <c r="AM99" s="30"/>
      <c r="AN99" s="30"/>
      <c r="AO99" s="30"/>
      <c r="AP99" s="45"/>
      <c r="AQ99" s="30"/>
      <c r="AR99" s="46"/>
    </row>
    <row r="100" spans="25:44" x14ac:dyDescent="0.2">
      <c r="Y100" s="30"/>
      <c r="Z100" s="30"/>
      <c r="AA100" s="29"/>
      <c r="AB100" s="30"/>
      <c r="AC100" s="29"/>
      <c r="AD100" s="29"/>
      <c r="AE100" s="29"/>
      <c r="AF100" s="29"/>
      <c r="AG100" s="29"/>
      <c r="AH100" s="30"/>
      <c r="AI100" s="30"/>
      <c r="AJ100" s="30"/>
      <c r="AK100" s="30"/>
      <c r="AL100" s="30"/>
      <c r="AM100" s="30"/>
      <c r="AN100" s="30"/>
      <c r="AO100" s="30"/>
      <c r="AP100" s="45"/>
      <c r="AQ100" s="30"/>
      <c r="AR100" s="46"/>
    </row>
    <row r="101" spans="25:44" x14ac:dyDescent="0.2">
      <c r="Y101" s="30"/>
      <c r="Z101" s="30"/>
      <c r="AA101" s="29"/>
      <c r="AB101" s="30"/>
      <c r="AC101" s="29"/>
      <c r="AD101" s="29"/>
      <c r="AE101" s="29"/>
      <c r="AF101" s="29"/>
      <c r="AG101" s="29"/>
      <c r="AH101" s="30"/>
      <c r="AI101" s="30"/>
      <c r="AJ101" s="30"/>
      <c r="AK101" s="30"/>
      <c r="AL101" s="30"/>
      <c r="AM101" s="30"/>
      <c r="AN101" s="30"/>
      <c r="AO101" s="30"/>
      <c r="AP101" s="45"/>
      <c r="AQ101" s="30"/>
      <c r="AR101" s="46"/>
    </row>
    <row r="102" spans="25:44" x14ac:dyDescent="0.2">
      <c r="Y102" s="30"/>
      <c r="Z102" s="30"/>
      <c r="AA102" s="29"/>
      <c r="AB102" s="30"/>
      <c r="AC102" s="29"/>
      <c r="AD102" s="29"/>
      <c r="AE102" s="29"/>
      <c r="AF102" s="29"/>
      <c r="AG102" s="29"/>
      <c r="AH102" s="30"/>
      <c r="AI102" s="30"/>
      <c r="AJ102" s="30"/>
      <c r="AK102" s="30"/>
      <c r="AL102" s="30"/>
      <c r="AM102" s="30"/>
      <c r="AN102" s="30"/>
      <c r="AO102" s="30"/>
      <c r="AP102" s="45"/>
      <c r="AQ102" s="30"/>
      <c r="AR102" s="46"/>
    </row>
    <row r="103" spans="25:44" x14ac:dyDescent="0.2">
      <c r="Y103" s="30"/>
      <c r="Z103" s="30"/>
      <c r="AA103" s="29"/>
      <c r="AB103" s="30"/>
      <c r="AC103" s="29"/>
      <c r="AD103" s="29"/>
      <c r="AE103" s="29"/>
      <c r="AF103" s="29"/>
      <c r="AG103" s="29"/>
      <c r="AH103" s="30"/>
      <c r="AI103" s="30"/>
      <c r="AJ103" s="30"/>
      <c r="AK103" s="30"/>
      <c r="AL103" s="30"/>
      <c r="AM103" s="30"/>
      <c r="AN103" s="30"/>
      <c r="AO103" s="30"/>
      <c r="AP103" s="45"/>
      <c r="AQ103" s="30"/>
      <c r="AR103" s="46"/>
    </row>
    <row r="104" spans="25:44" x14ac:dyDescent="0.2">
      <c r="Y104" s="30"/>
      <c r="Z104" s="30"/>
      <c r="AA104" s="29"/>
      <c r="AB104" s="30"/>
      <c r="AC104" s="29"/>
      <c r="AD104" s="29"/>
      <c r="AE104" s="29"/>
      <c r="AF104" s="29"/>
      <c r="AG104" s="29"/>
      <c r="AH104" s="30"/>
      <c r="AI104" s="30"/>
      <c r="AJ104" s="30"/>
      <c r="AK104" s="30"/>
      <c r="AL104" s="30"/>
      <c r="AM104" s="30"/>
      <c r="AN104" s="30"/>
      <c r="AO104" s="30"/>
      <c r="AP104" s="45"/>
      <c r="AQ104" s="30"/>
      <c r="AR104" s="46"/>
    </row>
    <row r="105" spans="25:44" x14ac:dyDescent="0.2">
      <c r="Y105" s="30"/>
      <c r="Z105" s="30"/>
      <c r="AA105" s="29"/>
      <c r="AB105" s="30"/>
      <c r="AC105" s="29"/>
      <c r="AD105" s="29"/>
      <c r="AE105" s="29"/>
      <c r="AF105" s="29"/>
      <c r="AG105" s="29"/>
      <c r="AH105" s="30"/>
      <c r="AI105" s="30"/>
      <c r="AJ105" s="30"/>
      <c r="AK105" s="30"/>
      <c r="AL105" s="30"/>
      <c r="AM105" s="30"/>
      <c r="AN105" s="30"/>
      <c r="AO105" s="30"/>
      <c r="AP105" s="45"/>
      <c r="AQ105" s="30"/>
      <c r="AR105" s="46"/>
    </row>
    <row r="106" spans="25:44" x14ac:dyDescent="0.2">
      <c r="Y106" s="30"/>
      <c r="Z106" s="30"/>
      <c r="AA106" s="29"/>
      <c r="AB106" s="30"/>
      <c r="AC106" s="29"/>
      <c r="AD106" s="29"/>
      <c r="AE106" s="29"/>
      <c r="AF106" s="29"/>
      <c r="AG106" s="29"/>
      <c r="AH106" s="30"/>
      <c r="AI106" s="30"/>
      <c r="AJ106" s="30"/>
      <c r="AK106" s="30"/>
      <c r="AL106" s="30"/>
      <c r="AM106" s="30"/>
      <c r="AN106" s="30"/>
      <c r="AO106" s="30"/>
      <c r="AP106" s="45"/>
      <c r="AQ106" s="30"/>
      <c r="AR106" s="46"/>
    </row>
    <row r="107" spans="25:44" x14ac:dyDescent="0.2">
      <c r="Y107" s="30"/>
      <c r="Z107" s="30"/>
      <c r="AA107" s="29"/>
      <c r="AB107" s="30"/>
      <c r="AC107" s="29"/>
      <c r="AD107" s="29"/>
      <c r="AE107" s="29"/>
      <c r="AF107" s="29"/>
      <c r="AG107" s="29"/>
      <c r="AH107" s="30"/>
      <c r="AI107" s="30"/>
      <c r="AJ107" s="30"/>
      <c r="AK107" s="30"/>
      <c r="AL107" s="30"/>
      <c r="AM107" s="30"/>
      <c r="AN107" s="30"/>
      <c r="AO107" s="30"/>
      <c r="AP107" s="45"/>
      <c r="AQ107" s="30"/>
      <c r="AR107" s="46"/>
    </row>
    <row r="108" spans="25:44" x14ac:dyDescent="0.2">
      <c r="Y108" s="30"/>
      <c r="Z108" s="30"/>
      <c r="AA108" s="29"/>
      <c r="AB108" s="30"/>
      <c r="AC108" s="29"/>
      <c r="AD108" s="29"/>
      <c r="AE108" s="29"/>
      <c r="AF108" s="29"/>
      <c r="AG108" s="29"/>
      <c r="AH108" s="30"/>
      <c r="AI108" s="30"/>
      <c r="AJ108" s="30"/>
      <c r="AK108" s="30"/>
      <c r="AL108" s="30"/>
      <c r="AM108" s="30"/>
      <c r="AN108" s="30"/>
      <c r="AO108" s="30"/>
      <c r="AP108" s="45"/>
      <c r="AQ108" s="30"/>
      <c r="AR108" s="46"/>
    </row>
    <row r="109" spans="25:44" x14ac:dyDescent="0.2">
      <c r="Y109" s="30"/>
      <c r="Z109" s="30"/>
      <c r="AA109" s="29"/>
      <c r="AB109" s="30"/>
      <c r="AC109" s="29"/>
      <c r="AD109" s="29"/>
      <c r="AE109" s="29"/>
      <c r="AF109" s="29"/>
      <c r="AG109" s="29"/>
      <c r="AH109" s="30"/>
      <c r="AI109" s="30"/>
      <c r="AJ109" s="30"/>
      <c r="AK109" s="30"/>
      <c r="AL109" s="30"/>
      <c r="AM109" s="30"/>
      <c r="AN109" s="30"/>
      <c r="AO109" s="30"/>
      <c r="AP109" s="45"/>
      <c r="AQ109" s="30"/>
      <c r="AR109" s="46"/>
    </row>
    <row r="110" spans="25:44" x14ac:dyDescent="0.2">
      <c r="Y110" s="30"/>
      <c r="Z110" s="30"/>
      <c r="AA110" s="29"/>
      <c r="AB110" s="30"/>
      <c r="AC110" s="29"/>
      <c r="AD110" s="29"/>
      <c r="AE110" s="29"/>
      <c r="AF110" s="29"/>
      <c r="AG110" s="29"/>
      <c r="AH110" s="30"/>
      <c r="AI110" s="30"/>
      <c r="AJ110" s="30"/>
      <c r="AK110" s="30"/>
      <c r="AL110" s="30"/>
      <c r="AM110" s="30"/>
      <c r="AN110" s="30"/>
      <c r="AO110" s="30"/>
      <c r="AP110" s="45"/>
      <c r="AQ110" s="30"/>
      <c r="AR110" s="46"/>
    </row>
    <row r="111" spans="25:44" x14ac:dyDescent="0.2">
      <c r="Y111" s="30"/>
      <c r="Z111" s="30"/>
      <c r="AA111" s="29"/>
      <c r="AB111" s="30"/>
      <c r="AC111" s="29"/>
      <c r="AD111" s="29"/>
      <c r="AE111" s="29"/>
      <c r="AF111" s="29"/>
      <c r="AG111" s="29"/>
      <c r="AH111" s="30"/>
      <c r="AI111" s="30"/>
      <c r="AJ111" s="30"/>
      <c r="AK111" s="30"/>
      <c r="AL111" s="30"/>
      <c r="AM111" s="30"/>
      <c r="AN111" s="30"/>
      <c r="AO111" s="30"/>
      <c r="AP111" s="45"/>
      <c r="AQ111" s="30"/>
      <c r="AR111" s="46"/>
    </row>
    <row r="112" spans="25:44" x14ac:dyDescent="0.2">
      <c r="Y112" s="30"/>
      <c r="Z112" s="30"/>
      <c r="AA112" s="29"/>
      <c r="AB112" s="30"/>
      <c r="AC112" s="29"/>
      <c r="AD112" s="29"/>
      <c r="AE112" s="29"/>
      <c r="AF112" s="29"/>
      <c r="AG112" s="29"/>
      <c r="AH112" s="30"/>
      <c r="AI112" s="30"/>
      <c r="AJ112" s="30"/>
      <c r="AK112" s="30"/>
      <c r="AL112" s="30"/>
      <c r="AM112" s="30"/>
      <c r="AN112" s="30"/>
      <c r="AO112" s="30"/>
      <c r="AP112" s="45"/>
      <c r="AQ112" s="30"/>
      <c r="AR112" s="46"/>
    </row>
    <row r="113" spans="25:44" x14ac:dyDescent="0.2">
      <c r="Y113" s="30"/>
      <c r="Z113" s="30"/>
      <c r="AA113" s="29"/>
      <c r="AB113" s="30"/>
      <c r="AC113" s="29"/>
      <c r="AD113" s="29"/>
      <c r="AE113" s="29"/>
      <c r="AF113" s="29"/>
      <c r="AG113" s="29"/>
      <c r="AH113" s="30"/>
      <c r="AI113" s="30"/>
      <c r="AJ113" s="30"/>
      <c r="AK113" s="30"/>
      <c r="AL113" s="30"/>
      <c r="AM113" s="30"/>
      <c r="AN113" s="30"/>
      <c r="AO113" s="30"/>
      <c r="AP113" s="45"/>
      <c r="AQ113" s="30"/>
      <c r="AR113" s="46"/>
    </row>
    <row r="114" spans="25:44" x14ac:dyDescent="0.2">
      <c r="Y114" s="30"/>
      <c r="Z114" s="30"/>
      <c r="AA114" s="29"/>
      <c r="AB114" s="30"/>
      <c r="AC114" s="29"/>
      <c r="AD114" s="29"/>
      <c r="AE114" s="29"/>
      <c r="AF114" s="29"/>
      <c r="AG114" s="29"/>
      <c r="AH114" s="30"/>
      <c r="AI114" s="30"/>
      <c r="AJ114" s="30"/>
      <c r="AK114" s="30"/>
      <c r="AL114" s="30"/>
      <c r="AM114" s="30"/>
      <c r="AN114" s="30"/>
      <c r="AO114" s="30"/>
      <c r="AP114" s="45"/>
      <c r="AQ114" s="30"/>
      <c r="AR114" s="46"/>
    </row>
    <row r="115" spans="25:44" x14ac:dyDescent="0.2">
      <c r="Y115" s="30"/>
      <c r="Z115" s="30"/>
      <c r="AA115" s="29"/>
      <c r="AB115" s="30"/>
      <c r="AC115" s="29"/>
      <c r="AD115" s="29"/>
      <c r="AE115" s="29"/>
      <c r="AF115" s="29"/>
      <c r="AG115" s="29"/>
      <c r="AH115" s="30"/>
      <c r="AI115" s="30"/>
      <c r="AJ115" s="30"/>
      <c r="AK115" s="30"/>
      <c r="AL115" s="30"/>
      <c r="AM115" s="30"/>
      <c r="AN115" s="30"/>
      <c r="AO115" s="30"/>
      <c r="AP115" s="45"/>
      <c r="AQ115" s="30"/>
      <c r="AR115" s="46"/>
    </row>
    <row r="116" spans="25:44" x14ac:dyDescent="0.2">
      <c r="Y116" s="30"/>
      <c r="Z116" s="30"/>
      <c r="AA116" s="29"/>
      <c r="AB116" s="30"/>
      <c r="AC116" s="29"/>
      <c r="AD116" s="29"/>
      <c r="AE116" s="29"/>
      <c r="AF116" s="29"/>
      <c r="AG116" s="29"/>
      <c r="AH116" s="30"/>
      <c r="AI116" s="30"/>
      <c r="AJ116" s="30"/>
      <c r="AK116" s="30"/>
      <c r="AL116" s="30"/>
      <c r="AM116" s="30"/>
      <c r="AN116" s="30"/>
      <c r="AO116" s="30"/>
      <c r="AP116" s="45"/>
      <c r="AQ116" s="30"/>
      <c r="AR116" s="46"/>
    </row>
    <row r="117" spans="25:44" x14ac:dyDescent="0.2">
      <c r="Y117" s="30"/>
      <c r="Z117" s="30"/>
      <c r="AA117" s="29"/>
      <c r="AB117" s="30"/>
      <c r="AC117" s="29"/>
      <c r="AD117" s="29"/>
      <c r="AE117" s="29"/>
      <c r="AF117" s="29"/>
      <c r="AG117" s="29"/>
      <c r="AH117" s="30"/>
      <c r="AI117" s="30"/>
      <c r="AJ117" s="30"/>
      <c r="AK117" s="30"/>
      <c r="AL117" s="30"/>
      <c r="AM117" s="30"/>
      <c r="AN117" s="30"/>
      <c r="AO117" s="30"/>
      <c r="AP117" s="45"/>
      <c r="AQ117" s="30"/>
      <c r="AR117" s="46"/>
    </row>
    <row r="118" spans="25:44" x14ac:dyDescent="0.2">
      <c r="Y118" s="30"/>
      <c r="Z118" s="30"/>
      <c r="AA118" s="29"/>
      <c r="AB118" s="30"/>
      <c r="AC118" s="29"/>
      <c r="AD118" s="29"/>
      <c r="AE118" s="29"/>
      <c r="AF118" s="29"/>
      <c r="AG118" s="29"/>
      <c r="AH118" s="30"/>
      <c r="AI118" s="30"/>
      <c r="AJ118" s="30"/>
      <c r="AK118" s="30"/>
      <c r="AL118" s="30"/>
      <c r="AM118" s="30"/>
      <c r="AN118" s="30"/>
      <c r="AO118" s="30"/>
      <c r="AP118" s="45"/>
      <c r="AQ118" s="30"/>
      <c r="AR118" s="46"/>
    </row>
    <row r="119" spans="25:44" x14ac:dyDescent="0.2">
      <c r="Y119" s="30"/>
      <c r="Z119" s="30"/>
      <c r="AA119" s="29"/>
      <c r="AB119" s="30"/>
      <c r="AC119" s="29"/>
      <c r="AD119" s="29"/>
      <c r="AE119" s="29"/>
      <c r="AF119" s="29"/>
      <c r="AG119" s="29"/>
      <c r="AH119" s="30"/>
      <c r="AI119" s="30"/>
      <c r="AJ119" s="30"/>
      <c r="AK119" s="30"/>
      <c r="AL119" s="30"/>
      <c r="AM119" s="30"/>
      <c r="AN119" s="30"/>
      <c r="AO119" s="30"/>
      <c r="AP119" s="45"/>
      <c r="AQ119" s="30"/>
      <c r="AR119" s="46"/>
    </row>
    <row r="120" spans="25:44" x14ac:dyDescent="0.2">
      <c r="Y120" s="30"/>
      <c r="Z120" s="30"/>
      <c r="AA120" s="29"/>
      <c r="AB120" s="30"/>
      <c r="AC120" s="29"/>
      <c r="AD120" s="29"/>
      <c r="AE120" s="29"/>
      <c r="AF120" s="29"/>
      <c r="AG120" s="29"/>
      <c r="AH120" s="30"/>
      <c r="AI120" s="30"/>
      <c r="AJ120" s="30"/>
      <c r="AK120" s="30"/>
      <c r="AL120" s="30"/>
      <c r="AM120" s="30"/>
      <c r="AN120" s="30"/>
      <c r="AO120" s="30"/>
      <c r="AP120" s="45"/>
      <c r="AQ120" s="30"/>
      <c r="AR120" s="46"/>
    </row>
    <row r="121" spans="25:44" x14ac:dyDescent="0.2">
      <c r="Y121" s="30"/>
      <c r="Z121" s="30"/>
      <c r="AA121" s="29"/>
      <c r="AB121" s="30"/>
      <c r="AC121" s="29"/>
      <c r="AD121" s="29"/>
      <c r="AE121" s="29"/>
      <c r="AF121" s="29"/>
      <c r="AG121" s="29"/>
      <c r="AH121" s="30"/>
      <c r="AI121" s="30"/>
      <c r="AJ121" s="30"/>
      <c r="AK121" s="30"/>
      <c r="AL121" s="30"/>
      <c r="AM121" s="30"/>
      <c r="AN121" s="30"/>
      <c r="AO121" s="30"/>
      <c r="AP121" s="45"/>
      <c r="AQ121" s="30"/>
      <c r="AR121" s="46"/>
    </row>
    <row r="122" spans="25:44" x14ac:dyDescent="0.2">
      <c r="Y122" s="30"/>
      <c r="Z122" s="30"/>
      <c r="AA122" s="29"/>
      <c r="AB122" s="30"/>
      <c r="AC122" s="29"/>
      <c r="AD122" s="29"/>
      <c r="AE122" s="29"/>
      <c r="AF122" s="29"/>
      <c r="AG122" s="29"/>
      <c r="AH122" s="30"/>
      <c r="AI122" s="30"/>
      <c r="AJ122" s="30"/>
      <c r="AK122" s="30"/>
      <c r="AL122" s="30"/>
      <c r="AM122" s="30"/>
      <c r="AN122" s="30"/>
      <c r="AO122" s="30"/>
      <c r="AP122" s="45"/>
      <c r="AQ122" s="30"/>
      <c r="AR122" s="46"/>
    </row>
    <row r="123" spans="25:44" x14ac:dyDescent="0.2">
      <c r="Y123" s="30"/>
      <c r="Z123" s="30"/>
      <c r="AA123" s="29"/>
      <c r="AB123" s="30"/>
      <c r="AC123" s="29"/>
      <c r="AD123" s="29"/>
      <c r="AE123" s="29"/>
      <c r="AF123" s="29"/>
      <c r="AG123" s="29"/>
      <c r="AH123" s="30"/>
      <c r="AI123" s="30"/>
      <c r="AJ123" s="30"/>
      <c r="AK123" s="30"/>
      <c r="AL123" s="30"/>
      <c r="AM123" s="30"/>
      <c r="AN123" s="30"/>
      <c r="AO123" s="30"/>
      <c r="AP123" s="45"/>
      <c r="AQ123" s="30"/>
      <c r="AR123" s="46"/>
    </row>
    <row r="124" spans="25:44" x14ac:dyDescent="0.2">
      <c r="Y124" s="30"/>
      <c r="Z124" s="30"/>
      <c r="AA124" s="29"/>
      <c r="AB124" s="30"/>
      <c r="AC124" s="29"/>
      <c r="AD124" s="29"/>
      <c r="AE124" s="29"/>
      <c r="AF124" s="29"/>
      <c r="AG124" s="29"/>
      <c r="AH124" s="30"/>
      <c r="AI124" s="30"/>
      <c r="AJ124" s="30"/>
      <c r="AK124" s="30"/>
      <c r="AL124" s="30"/>
      <c r="AM124" s="30"/>
      <c r="AN124" s="30"/>
      <c r="AO124" s="30"/>
      <c r="AP124" s="45"/>
      <c r="AQ124" s="30"/>
      <c r="AR124" s="46"/>
    </row>
    <row r="125" spans="25:44" x14ac:dyDescent="0.2">
      <c r="Y125" s="30"/>
      <c r="Z125" s="30"/>
      <c r="AA125" s="29"/>
      <c r="AB125" s="30"/>
      <c r="AC125" s="29"/>
      <c r="AD125" s="29"/>
      <c r="AE125" s="29"/>
      <c r="AF125" s="29"/>
      <c r="AG125" s="29"/>
      <c r="AH125" s="30"/>
      <c r="AI125" s="30"/>
      <c r="AJ125" s="30"/>
      <c r="AK125" s="30"/>
      <c r="AL125" s="30"/>
      <c r="AM125" s="30"/>
      <c r="AN125" s="30"/>
      <c r="AO125" s="30"/>
      <c r="AP125" s="45"/>
      <c r="AQ125" s="30"/>
      <c r="AR125" s="46"/>
    </row>
    <row r="126" spans="25:44" x14ac:dyDescent="0.2">
      <c r="Y126" s="30"/>
      <c r="Z126" s="30"/>
      <c r="AA126" s="29"/>
      <c r="AB126" s="30"/>
      <c r="AC126" s="29"/>
      <c r="AD126" s="29"/>
      <c r="AE126" s="29"/>
      <c r="AF126" s="29"/>
      <c r="AG126" s="29"/>
      <c r="AH126" s="30"/>
      <c r="AI126" s="30"/>
      <c r="AJ126" s="30"/>
      <c r="AK126" s="30"/>
      <c r="AL126" s="30"/>
      <c r="AM126" s="30"/>
      <c r="AN126" s="30"/>
      <c r="AO126" s="30"/>
      <c r="AP126" s="45"/>
      <c r="AQ126" s="30"/>
      <c r="AR126" s="46"/>
    </row>
    <row r="127" spans="25:44" x14ac:dyDescent="0.2">
      <c r="Y127" s="30"/>
      <c r="Z127" s="30"/>
      <c r="AA127" s="29"/>
      <c r="AB127" s="30"/>
      <c r="AC127" s="29"/>
      <c r="AD127" s="29"/>
      <c r="AE127" s="29"/>
      <c r="AF127" s="29"/>
      <c r="AG127" s="29"/>
      <c r="AH127" s="30"/>
      <c r="AI127" s="30"/>
      <c r="AJ127" s="30"/>
      <c r="AK127" s="30"/>
      <c r="AL127" s="30"/>
      <c r="AM127" s="30"/>
      <c r="AN127" s="30"/>
      <c r="AO127" s="30"/>
      <c r="AP127" s="45"/>
      <c r="AQ127" s="30"/>
      <c r="AR127" s="46"/>
    </row>
    <row r="128" spans="25:44" x14ac:dyDescent="0.2">
      <c r="Y128" s="30"/>
      <c r="Z128" s="30"/>
      <c r="AA128" s="29"/>
      <c r="AB128" s="30"/>
      <c r="AC128" s="29"/>
      <c r="AD128" s="29"/>
      <c r="AE128" s="29"/>
      <c r="AF128" s="29"/>
      <c r="AG128" s="29"/>
      <c r="AH128" s="30"/>
      <c r="AI128" s="30"/>
      <c r="AJ128" s="30"/>
      <c r="AK128" s="30"/>
      <c r="AL128" s="30"/>
      <c r="AM128" s="30"/>
      <c r="AN128" s="30"/>
      <c r="AO128" s="30"/>
      <c r="AP128" s="45"/>
      <c r="AQ128" s="30"/>
      <c r="AR128" s="46"/>
    </row>
    <row r="129" spans="25:44" x14ac:dyDescent="0.2">
      <c r="Y129" s="30"/>
      <c r="Z129" s="30"/>
      <c r="AA129" s="29"/>
      <c r="AB129" s="30"/>
      <c r="AC129" s="29"/>
      <c r="AD129" s="29"/>
      <c r="AE129" s="29"/>
      <c r="AF129" s="29"/>
      <c r="AG129" s="29"/>
      <c r="AH129" s="30"/>
      <c r="AI129" s="30"/>
      <c r="AJ129" s="30"/>
      <c r="AK129" s="30"/>
      <c r="AL129" s="30"/>
      <c r="AM129" s="30"/>
      <c r="AN129" s="30"/>
      <c r="AO129" s="30"/>
      <c r="AP129" s="45"/>
      <c r="AQ129" s="30"/>
      <c r="AR129" s="46"/>
    </row>
    <row r="130" spans="25:44" x14ac:dyDescent="0.2">
      <c r="Y130" s="30"/>
      <c r="Z130" s="30"/>
      <c r="AA130" s="29"/>
      <c r="AB130" s="30"/>
      <c r="AC130" s="29"/>
      <c r="AD130" s="29"/>
      <c r="AE130" s="29"/>
      <c r="AF130" s="29"/>
      <c r="AG130" s="29"/>
      <c r="AH130" s="30"/>
      <c r="AI130" s="30"/>
      <c r="AJ130" s="30"/>
      <c r="AK130" s="30"/>
      <c r="AL130" s="30"/>
      <c r="AM130" s="30"/>
      <c r="AN130" s="30"/>
      <c r="AO130" s="30"/>
      <c r="AP130" s="45"/>
      <c r="AQ130" s="30"/>
      <c r="AR130" s="46"/>
    </row>
    <row r="131" spans="25:44" x14ac:dyDescent="0.2">
      <c r="Y131" s="30"/>
      <c r="Z131" s="30"/>
      <c r="AA131" s="29"/>
      <c r="AB131" s="30"/>
      <c r="AC131" s="29"/>
      <c r="AD131" s="29"/>
      <c r="AE131" s="29"/>
      <c r="AF131" s="29"/>
      <c r="AG131" s="29"/>
      <c r="AH131" s="30"/>
      <c r="AI131" s="30"/>
      <c r="AJ131" s="30"/>
      <c r="AK131" s="30"/>
      <c r="AL131" s="30"/>
      <c r="AM131" s="30"/>
      <c r="AN131" s="30"/>
      <c r="AO131" s="30"/>
      <c r="AP131" s="45"/>
      <c r="AQ131" s="30"/>
      <c r="AR131" s="46"/>
    </row>
    <row r="132" spans="25:44" x14ac:dyDescent="0.2">
      <c r="Y132" s="30"/>
      <c r="Z132" s="30"/>
      <c r="AA132" s="29"/>
      <c r="AB132" s="30"/>
      <c r="AC132" s="29"/>
      <c r="AD132" s="29"/>
      <c r="AE132" s="29"/>
      <c r="AF132" s="29"/>
      <c r="AG132" s="29"/>
      <c r="AH132" s="30"/>
      <c r="AI132" s="30"/>
      <c r="AJ132" s="30"/>
      <c r="AK132" s="30"/>
      <c r="AL132" s="30"/>
      <c r="AM132" s="30"/>
      <c r="AN132" s="30"/>
      <c r="AO132" s="30"/>
      <c r="AP132" s="45"/>
      <c r="AQ132" s="30"/>
      <c r="AR132" s="46"/>
    </row>
    <row r="133" spans="25:44" x14ac:dyDescent="0.2">
      <c r="Y133" s="30"/>
      <c r="Z133" s="30"/>
      <c r="AA133" s="29"/>
      <c r="AB133" s="30"/>
      <c r="AC133" s="29"/>
      <c r="AD133" s="29"/>
      <c r="AE133" s="29"/>
      <c r="AF133" s="29"/>
      <c r="AG133" s="29"/>
      <c r="AH133" s="30"/>
      <c r="AI133" s="30"/>
      <c r="AJ133" s="30"/>
      <c r="AK133" s="30"/>
      <c r="AL133" s="30"/>
      <c r="AM133" s="30"/>
      <c r="AN133" s="30"/>
      <c r="AO133" s="30"/>
      <c r="AP133" s="45"/>
      <c r="AQ133" s="30"/>
      <c r="AR133" s="46"/>
    </row>
    <row r="134" spans="25:44" x14ac:dyDescent="0.2">
      <c r="Y134" s="30"/>
      <c r="Z134" s="30"/>
      <c r="AA134" s="29"/>
      <c r="AB134" s="30"/>
      <c r="AC134" s="29"/>
      <c r="AD134" s="29"/>
      <c r="AE134" s="29"/>
      <c r="AF134" s="29"/>
      <c r="AG134" s="29"/>
      <c r="AH134" s="30"/>
      <c r="AI134" s="30"/>
      <c r="AJ134" s="30"/>
      <c r="AK134" s="30"/>
      <c r="AL134" s="30"/>
      <c r="AM134" s="30"/>
      <c r="AN134" s="30"/>
      <c r="AO134" s="30"/>
      <c r="AP134" s="45"/>
      <c r="AQ134" s="30"/>
      <c r="AR134" s="46"/>
    </row>
    <row r="135" spans="25:44" x14ac:dyDescent="0.2">
      <c r="Y135" s="30"/>
      <c r="Z135" s="30"/>
      <c r="AA135" s="29"/>
      <c r="AB135" s="30"/>
      <c r="AC135" s="29"/>
      <c r="AD135" s="29"/>
      <c r="AE135" s="29"/>
      <c r="AF135" s="29"/>
      <c r="AG135" s="29"/>
      <c r="AH135" s="30"/>
      <c r="AI135" s="30"/>
      <c r="AJ135" s="30"/>
      <c r="AK135" s="30"/>
      <c r="AL135" s="30"/>
      <c r="AM135" s="30"/>
      <c r="AN135" s="30"/>
      <c r="AO135" s="30"/>
      <c r="AP135" s="45"/>
      <c r="AQ135" s="30"/>
      <c r="AR135" s="46"/>
    </row>
    <row r="136" spans="25:44" x14ac:dyDescent="0.2">
      <c r="Y136" s="30"/>
      <c r="Z136" s="30"/>
      <c r="AA136" s="29"/>
      <c r="AB136" s="30"/>
      <c r="AC136" s="29"/>
      <c r="AD136" s="29"/>
      <c r="AE136" s="29"/>
      <c r="AF136" s="29"/>
      <c r="AG136" s="29"/>
      <c r="AH136" s="30"/>
      <c r="AI136" s="30"/>
      <c r="AJ136" s="30"/>
      <c r="AK136" s="30"/>
      <c r="AL136" s="30"/>
      <c r="AM136" s="30"/>
      <c r="AN136" s="30"/>
      <c r="AO136" s="30"/>
      <c r="AP136" s="45"/>
      <c r="AQ136" s="30"/>
      <c r="AR136" s="46"/>
    </row>
    <row r="137" spans="25:44" x14ac:dyDescent="0.2">
      <c r="Y137" s="30"/>
      <c r="Z137" s="30"/>
      <c r="AA137" s="29"/>
      <c r="AB137" s="30"/>
      <c r="AC137" s="29"/>
      <c r="AD137" s="29"/>
      <c r="AE137" s="29"/>
      <c r="AF137" s="29"/>
      <c r="AG137" s="29"/>
      <c r="AH137" s="30"/>
      <c r="AI137" s="30"/>
      <c r="AJ137" s="30"/>
      <c r="AK137" s="30"/>
      <c r="AL137" s="30"/>
      <c r="AM137" s="30"/>
      <c r="AN137" s="30"/>
      <c r="AO137" s="30"/>
      <c r="AP137" s="45"/>
      <c r="AQ137" s="30"/>
      <c r="AR137" s="46"/>
    </row>
    <row r="138" spans="25:44" x14ac:dyDescent="0.2">
      <c r="Y138" s="30"/>
      <c r="Z138" s="30"/>
      <c r="AA138" s="29"/>
      <c r="AB138" s="30"/>
      <c r="AC138" s="29"/>
      <c r="AD138" s="29"/>
      <c r="AE138" s="29"/>
      <c r="AF138" s="29"/>
      <c r="AG138" s="29"/>
      <c r="AH138" s="30"/>
      <c r="AI138" s="30"/>
      <c r="AJ138" s="30"/>
      <c r="AK138" s="30"/>
      <c r="AL138" s="30"/>
      <c r="AM138" s="30"/>
      <c r="AN138" s="30"/>
      <c r="AO138" s="30"/>
      <c r="AP138" s="45"/>
      <c r="AQ138" s="30"/>
      <c r="AR138" s="46"/>
    </row>
    <row r="139" spans="25:44" x14ac:dyDescent="0.2">
      <c r="Y139" s="30"/>
      <c r="Z139" s="30"/>
      <c r="AA139" s="29"/>
      <c r="AB139" s="30"/>
      <c r="AC139" s="29"/>
      <c r="AD139" s="29"/>
      <c r="AE139" s="29"/>
      <c r="AF139" s="29"/>
      <c r="AG139" s="29"/>
      <c r="AH139" s="30"/>
      <c r="AI139" s="30"/>
      <c r="AJ139" s="30"/>
      <c r="AK139" s="30"/>
      <c r="AL139" s="30"/>
      <c r="AM139" s="30"/>
      <c r="AN139" s="30"/>
      <c r="AO139" s="30"/>
      <c r="AP139" s="45"/>
      <c r="AQ139" s="30"/>
      <c r="AR139" s="46"/>
    </row>
    <row r="140" spans="25:44" x14ac:dyDescent="0.2">
      <c r="Y140" s="30"/>
      <c r="Z140" s="30"/>
      <c r="AA140" s="29"/>
      <c r="AB140" s="30"/>
      <c r="AC140" s="29"/>
      <c r="AD140" s="29"/>
      <c r="AE140" s="29"/>
      <c r="AF140" s="29"/>
      <c r="AG140" s="29"/>
      <c r="AH140" s="30"/>
      <c r="AI140" s="30"/>
      <c r="AJ140" s="30"/>
      <c r="AK140" s="30"/>
      <c r="AL140" s="30"/>
      <c r="AM140" s="30"/>
      <c r="AN140" s="30"/>
      <c r="AO140" s="30"/>
      <c r="AP140" s="45"/>
      <c r="AQ140" s="30"/>
      <c r="AR140" s="46"/>
    </row>
    <row r="141" spans="25:44" x14ac:dyDescent="0.2">
      <c r="Y141" s="30"/>
      <c r="Z141" s="30"/>
      <c r="AA141" s="29"/>
      <c r="AB141" s="30"/>
      <c r="AC141" s="29"/>
      <c r="AD141" s="29"/>
      <c r="AE141" s="29"/>
      <c r="AF141" s="29"/>
      <c r="AG141" s="29"/>
      <c r="AH141" s="30"/>
      <c r="AI141" s="30"/>
      <c r="AJ141" s="30"/>
      <c r="AK141" s="30"/>
      <c r="AL141" s="30"/>
      <c r="AM141" s="30"/>
      <c r="AN141" s="30"/>
      <c r="AO141" s="30"/>
      <c r="AP141" s="45"/>
      <c r="AQ141" s="30"/>
      <c r="AR141" s="46"/>
    </row>
    <row r="142" spans="25:44" x14ac:dyDescent="0.2">
      <c r="Y142" s="30"/>
      <c r="Z142" s="30"/>
      <c r="AA142" s="29"/>
      <c r="AB142" s="30"/>
      <c r="AC142" s="29"/>
      <c r="AD142" s="29"/>
      <c r="AE142" s="29"/>
      <c r="AF142" s="29"/>
      <c r="AG142" s="29"/>
      <c r="AH142" s="30"/>
      <c r="AI142" s="30"/>
      <c r="AJ142" s="30"/>
      <c r="AK142" s="30"/>
      <c r="AL142" s="30"/>
      <c r="AM142" s="30"/>
      <c r="AN142" s="30"/>
      <c r="AO142" s="30"/>
      <c r="AP142" s="45"/>
      <c r="AQ142" s="30"/>
      <c r="AR142" s="46"/>
    </row>
    <row r="143" spans="25:44" x14ac:dyDescent="0.2">
      <c r="Y143" s="30"/>
      <c r="Z143" s="30"/>
      <c r="AA143" s="29"/>
      <c r="AB143" s="30"/>
      <c r="AC143" s="29"/>
      <c r="AD143" s="29"/>
      <c r="AE143" s="29"/>
      <c r="AF143" s="29"/>
      <c r="AG143" s="29"/>
      <c r="AH143" s="30"/>
      <c r="AI143" s="30"/>
      <c r="AJ143" s="30"/>
      <c r="AK143" s="30"/>
      <c r="AL143" s="30"/>
      <c r="AM143" s="30"/>
      <c r="AN143" s="30"/>
      <c r="AO143" s="30"/>
      <c r="AP143" s="45"/>
      <c r="AQ143" s="30"/>
      <c r="AR143" s="46"/>
    </row>
    <row r="144" spans="25:44" x14ac:dyDescent="0.2">
      <c r="Y144" s="30"/>
      <c r="Z144" s="30"/>
      <c r="AA144" s="29"/>
      <c r="AB144" s="30"/>
      <c r="AC144" s="29"/>
      <c r="AD144" s="29"/>
      <c r="AE144" s="29"/>
      <c r="AF144" s="29"/>
      <c r="AG144" s="29"/>
      <c r="AH144" s="30"/>
      <c r="AI144" s="30"/>
      <c r="AJ144" s="30"/>
      <c r="AK144" s="30"/>
      <c r="AL144" s="30"/>
      <c r="AM144" s="30"/>
      <c r="AN144" s="30"/>
      <c r="AO144" s="30"/>
      <c r="AP144" s="45"/>
      <c r="AQ144" s="30"/>
      <c r="AR144" s="46"/>
    </row>
    <row r="145" spans="25:44" x14ac:dyDescent="0.2">
      <c r="Y145" s="30"/>
      <c r="Z145" s="30"/>
      <c r="AA145" s="29"/>
      <c r="AB145" s="30"/>
      <c r="AC145" s="29"/>
      <c r="AD145" s="29"/>
      <c r="AE145" s="29"/>
      <c r="AF145" s="29"/>
      <c r="AG145" s="29"/>
      <c r="AH145" s="30"/>
      <c r="AI145" s="30"/>
      <c r="AJ145" s="30"/>
      <c r="AK145" s="30"/>
      <c r="AL145" s="30"/>
      <c r="AM145" s="30"/>
      <c r="AN145" s="30"/>
      <c r="AO145" s="30"/>
      <c r="AP145" s="45"/>
      <c r="AQ145" s="30"/>
      <c r="AR145" s="46"/>
    </row>
    <row r="146" spans="25:44" x14ac:dyDescent="0.2">
      <c r="Y146" s="30"/>
      <c r="Z146" s="30"/>
      <c r="AA146" s="29"/>
      <c r="AB146" s="30"/>
      <c r="AC146" s="29"/>
      <c r="AD146" s="29"/>
      <c r="AE146" s="29"/>
      <c r="AF146" s="29"/>
      <c r="AG146" s="29"/>
      <c r="AH146" s="30"/>
      <c r="AI146" s="30"/>
      <c r="AJ146" s="30"/>
      <c r="AK146" s="30"/>
      <c r="AL146" s="30"/>
      <c r="AM146" s="30"/>
      <c r="AN146" s="30"/>
      <c r="AO146" s="30"/>
      <c r="AP146" s="45"/>
      <c r="AQ146" s="30"/>
      <c r="AR146" s="46"/>
    </row>
    <row r="147" spans="25:44" x14ac:dyDescent="0.2">
      <c r="Y147" s="30"/>
      <c r="Z147" s="30"/>
      <c r="AA147" s="29"/>
      <c r="AB147" s="30"/>
      <c r="AC147" s="29"/>
      <c r="AD147" s="29"/>
      <c r="AE147" s="29"/>
      <c r="AF147" s="29"/>
      <c r="AG147" s="29"/>
      <c r="AH147" s="30"/>
      <c r="AI147" s="30"/>
      <c r="AJ147" s="30"/>
      <c r="AK147" s="30"/>
      <c r="AL147" s="30"/>
      <c r="AM147" s="30"/>
      <c r="AN147" s="30"/>
      <c r="AO147" s="30"/>
      <c r="AP147" s="45"/>
      <c r="AQ147" s="30"/>
      <c r="AR147" s="46"/>
    </row>
    <row r="148" spans="25:44" x14ac:dyDescent="0.2">
      <c r="Y148" s="30"/>
      <c r="Z148" s="30"/>
      <c r="AA148" s="29"/>
      <c r="AB148" s="30"/>
      <c r="AC148" s="29"/>
      <c r="AD148" s="29"/>
      <c r="AE148" s="29"/>
      <c r="AF148" s="29"/>
      <c r="AG148" s="29"/>
      <c r="AH148" s="30"/>
      <c r="AI148" s="30"/>
      <c r="AJ148" s="30"/>
      <c r="AK148" s="30"/>
      <c r="AL148" s="30"/>
      <c r="AM148" s="30"/>
      <c r="AN148" s="30"/>
      <c r="AO148" s="30"/>
      <c r="AP148" s="45"/>
      <c r="AQ148" s="30"/>
      <c r="AR148" s="46"/>
    </row>
    <row r="149" spans="25:44" x14ac:dyDescent="0.2">
      <c r="Y149" s="30"/>
      <c r="Z149" s="30"/>
      <c r="AA149" s="29"/>
      <c r="AB149" s="30"/>
      <c r="AC149" s="29"/>
      <c r="AD149" s="29"/>
      <c r="AE149" s="29"/>
      <c r="AF149" s="29"/>
      <c r="AG149" s="29"/>
      <c r="AH149" s="30"/>
      <c r="AI149" s="30"/>
      <c r="AJ149" s="30"/>
      <c r="AK149" s="30"/>
      <c r="AL149" s="30"/>
      <c r="AM149" s="30"/>
      <c r="AN149" s="30"/>
      <c r="AO149" s="30"/>
      <c r="AP149" s="45"/>
      <c r="AQ149" s="30"/>
      <c r="AR149" s="46"/>
    </row>
    <row r="150" spans="25:44" x14ac:dyDescent="0.2">
      <c r="Y150" s="30"/>
      <c r="Z150" s="30"/>
      <c r="AA150" s="29"/>
      <c r="AB150" s="30"/>
      <c r="AC150" s="29"/>
      <c r="AD150" s="29"/>
      <c r="AE150" s="29"/>
      <c r="AF150" s="29"/>
      <c r="AG150" s="29"/>
      <c r="AH150" s="30"/>
      <c r="AI150" s="30"/>
      <c r="AJ150" s="30"/>
      <c r="AK150" s="30"/>
      <c r="AL150" s="30"/>
      <c r="AM150" s="30"/>
      <c r="AN150" s="30"/>
      <c r="AO150" s="30"/>
      <c r="AP150" s="45"/>
      <c r="AQ150" s="30"/>
      <c r="AR150" s="46"/>
    </row>
    <row r="151" spans="25:44" x14ac:dyDescent="0.2">
      <c r="Y151" s="30"/>
      <c r="Z151" s="30"/>
      <c r="AA151" s="29"/>
      <c r="AB151" s="30"/>
      <c r="AC151" s="29"/>
      <c r="AD151" s="29"/>
      <c r="AE151" s="29"/>
      <c r="AF151" s="29"/>
      <c r="AG151" s="29"/>
      <c r="AH151" s="30"/>
      <c r="AI151" s="30"/>
      <c r="AJ151" s="30"/>
      <c r="AK151" s="30"/>
      <c r="AL151" s="30"/>
      <c r="AM151" s="30"/>
      <c r="AN151" s="30"/>
      <c r="AO151" s="30"/>
      <c r="AP151" s="45"/>
      <c r="AQ151" s="30"/>
      <c r="AR151" s="46"/>
    </row>
    <row r="152" spans="25:44" x14ac:dyDescent="0.2">
      <c r="Y152" s="30"/>
      <c r="Z152" s="30"/>
      <c r="AA152" s="29"/>
      <c r="AB152" s="30"/>
      <c r="AC152" s="29"/>
      <c r="AD152" s="29"/>
      <c r="AE152" s="29"/>
      <c r="AF152" s="29"/>
      <c r="AG152" s="29"/>
      <c r="AH152" s="30"/>
      <c r="AI152" s="30"/>
      <c r="AJ152" s="30"/>
      <c r="AK152" s="30"/>
      <c r="AL152" s="30"/>
      <c r="AM152" s="30"/>
      <c r="AN152" s="30"/>
      <c r="AO152" s="30"/>
      <c r="AP152" s="45"/>
      <c r="AQ152" s="30"/>
      <c r="AR152" s="46"/>
    </row>
    <row r="153" spans="25:44" x14ac:dyDescent="0.2">
      <c r="Y153" s="30"/>
      <c r="Z153" s="30"/>
      <c r="AA153" s="29"/>
      <c r="AB153" s="30"/>
      <c r="AC153" s="29"/>
      <c r="AD153" s="29"/>
      <c r="AE153" s="29"/>
      <c r="AF153" s="29"/>
      <c r="AG153" s="29"/>
      <c r="AH153" s="30"/>
      <c r="AI153" s="30"/>
      <c r="AJ153" s="30"/>
      <c r="AK153" s="30"/>
      <c r="AL153" s="30"/>
      <c r="AM153" s="30"/>
      <c r="AN153" s="30"/>
      <c r="AO153" s="30"/>
      <c r="AP153" s="45"/>
      <c r="AQ153" s="30"/>
      <c r="AR153" s="46"/>
    </row>
    <row r="154" spans="25:44" x14ac:dyDescent="0.2">
      <c r="Y154" s="30"/>
      <c r="Z154" s="30"/>
      <c r="AA154" s="29"/>
      <c r="AB154" s="30"/>
      <c r="AC154" s="29"/>
      <c r="AD154" s="29"/>
      <c r="AE154" s="29"/>
      <c r="AF154" s="29"/>
      <c r="AG154" s="29"/>
      <c r="AH154" s="30"/>
      <c r="AI154" s="30"/>
      <c r="AJ154" s="30"/>
      <c r="AK154" s="30"/>
      <c r="AL154" s="30"/>
      <c r="AM154" s="30"/>
      <c r="AN154" s="30"/>
      <c r="AO154" s="30"/>
      <c r="AP154" s="45"/>
      <c r="AQ154" s="30"/>
      <c r="AR154" s="46"/>
    </row>
    <row r="155" spans="25:44" x14ac:dyDescent="0.2">
      <c r="Y155" s="30"/>
      <c r="Z155" s="30"/>
      <c r="AA155" s="29"/>
      <c r="AB155" s="30"/>
      <c r="AC155" s="29"/>
      <c r="AD155" s="29"/>
      <c r="AE155" s="29"/>
      <c r="AF155" s="29"/>
      <c r="AG155" s="29"/>
      <c r="AH155" s="30"/>
      <c r="AI155" s="30"/>
      <c r="AJ155" s="30"/>
      <c r="AK155" s="30"/>
      <c r="AL155" s="30"/>
      <c r="AM155" s="30"/>
      <c r="AN155" s="30"/>
      <c r="AO155" s="30"/>
      <c r="AP155" s="45"/>
      <c r="AQ155" s="30"/>
      <c r="AR155" s="46"/>
    </row>
    <row r="156" spans="25:44" x14ac:dyDescent="0.2">
      <c r="Y156" s="30"/>
      <c r="Z156" s="30"/>
      <c r="AA156" s="29"/>
      <c r="AB156" s="30"/>
      <c r="AC156" s="29"/>
      <c r="AD156" s="29"/>
      <c r="AE156" s="29"/>
      <c r="AF156" s="29"/>
      <c r="AG156" s="29"/>
      <c r="AH156" s="30"/>
      <c r="AI156" s="30"/>
      <c r="AJ156" s="30"/>
      <c r="AK156" s="30"/>
      <c r="AL156" s="30"/>
      <c r="AM156" s="30"/>
      <c r="AN156" s="30"/>
      <c r="AO156" s="30"/>
      <c r="AP156" s="45"/>
      <c r="AQ156" s="30"/>
      <c r="AR156" s="46"/>
    </row>
    <row r="157" spans="25:44" x14ac:dyDescent="0.2">
      <c r="Y157" s="30"/>
      <c r="Z157" s="30"/>
      <c r="AA157" s="29"/>
      <c r="AB157" s="30"/>
      <c r="AC157" s="29"/>
      <c r="AD157" s="29"/>
      <c r="AE157" s="29"/>
      <c r="AF157" s="29"/>
      <c r="AG157" s="29"/>
      <c r="AH157" s="30"/>
      <c r="AI157" s="30"/>
      <c r="AJ157" s="30"/>
      <c r="AK157" s="30"/>
      <c r="AL157" s="30"/>
      <c r="AM157" s="30"/>
      <c r="AN157" s="30"/>
      <c r="AO157" s="30"/>
      <c r="AP157" s="45"/>
      <c r="AQ157" s="30"/>
      <c r="AR157" s="46"/>
    </row>
    <row r="158" spans="25:44" x14ac:dyDescent="0.2">
      <c r="Y158" s="30"/>
      <c r="Z158" s="30"/>
      <c r="AA158" s="29"/>
      <c r="AB158" s="30"/>
      <c r="AC158" s="29"/>
      <c r="AD158" s="29"/>
      <c r="AE158" s="29"/>
      <c r="AF158" s="29"/>
      <c r="AG158" s="29"/>
      <c r="AH158" s="30"/>
      <c r="AI158" s="30"/>
      <c r="AJ158" s="30"/>
      <c r="AK158" s="30"/>
      <c r="AL158" s="30"/>
      <c r="AM158" s="30"/>
      <c r="AN158" s="30"/>
      <c r="AO158" s="30"/>
      <c r="AP158" s="45"/>
      <c r="AQ158" s="30"/>
      <c r="AR158" s="46"/>
    </row>
    <row r="159" spans="25:44" x14ac:dyDescent="0.2">
      <c r="Y159" s="30"/>
      <c r="Z159" s="30"/>
      <c r="AA159" s="29"/>
      <c r="AB159" s="30"/>
      <c r="AC159" s="29"/>
      <c r="AD159" s="29"/>
      <c r="AE159" s="29"/>
      <c r="AF159" s="29"/>
      <c r="AG159" s="29"/>
      <c r="AH159" s="30"/>
      <c r="AI159" s="30"/>
      <c r="AJ159" s="30"/>
      <c r="AK159" s="30"/>
      <c r="AL159" s="30"/>
      <c r="AM159" s="30"/>
      <c r="AN159" s="30"/>
      <c r="AO159" s="30"/>
      <c r="AP159" s="45"/>
      <c r="AQ159" s="30"/>
      <c r="AR159" s="46"/>
    </row>
    <row r="160" spans="25:44" x14ac:dyDescent="0.2">
      <c r="Y160" s="30"/>
      <c r="Z160" s="30"/>
      <c r="AA160" s="29"/>
      <c r="AB160" s="30"/>
      <c r="AC160" s="29"/>
      <c r="AD160" s="29"/>
      <c r="AE160" s="29"/>
      <c r="AF160" s="29"/>
      <c r="AG160" s="29"/>
      <c r="AH160" s="30"/>
      <c r="AI160" s="30"/>
      <c r="AJ160" s="30"/>
      <c r="AK160" s="30"/>
      <c r="AL160" s="30"/>
      <c r="AM160" s="30"/>
      <c r="AN160" s="30"/>
      <c r="AO160" s="30"/>
      <c r="AP160" s="45"/>
      <c r="AQ160" s="30"/>
      <c r="AR160" s="46"/>
    </row>
    <row r="161" spans="25:44" x14ac:dyDescent="0.2">
      <c r="Y161" s="30"/>
      <c r="Z161" s="30"/>
      <c r="AA161" s="29"/>
      <c r="AB161" s="30"/>
      <c r="AC161" s="29"/>
      <c r="AD161" s="29"/>
      <c r="AE161" s="29"/>
      <c r="AF161" s="29"/>
      <c r="AG161" s="29"/>
      <c r="AH161" s="30"/>
      <c r="AI161" s="30"/>
      <c r="AJ161" s="30"/>
      <c r="AK161" s="30"/>
      <c r="AL161" s="30"/>
      <c r="AM161" s="30"/>
      <c r="AN161" s="30"/>
      <c r="AO161" s="30"/>
      <c r="AP161" s="45"/>
      <c r="AQ161" s="30"/>
      <c r="AR161" s="46"/>
    </row>
    <row r="162" spans="25:44" x14ac:dyDescent="0.2">
      <c r="Y162" s="30"/>
      <c r="Z162" s="30"/>
      <c r="AA162" s="29"/>
      <c r="AB162" s="30"/>
      <c r="AC162" s="29"/>
      <c r="AD162" s="29"/>
      <c r="AE162" s="29"/>
      <c r="AF162" s="29"/>
      <c r="AG162" s="29"/>
      <c r="AH162" s="30"/>
      <c r="AI162" s="30"/>
      <c r="AJ162" s="30"/>
      <c r="AK162" s="30"/>
      <c r="AL162" s="30"/>
      <c r="AM162" s="30"/>
      <c r="AN162" s="30"/>
      <c r="AO162" s="30"/>
      <c r="AP162" s="45"/>
      <c r="AQ162" s="30"/>
      <c r="AR162" s="46"/>
    </row>
    <row r="163" spans="25:44" x14ac:dyDescent="0.2">
      <c r="Y163" s="30"/>
      <c r="Z163" s="30"/>
      <c r="AA163" s="29"/>
      <c r="AB163" s="30"/>
      <c r="AC163" s="29"/>
      <c r="AD163" s="29"/>
      <c r="AE163" s="29"/>
      <c r="AF163" s="29"/>
      <c r="AG163" s="29"/>
      <c r="AH163" s="30"/>
      <c r="AI163" s="30"/>
      <c r="AJ163" s="30"/>
      <c r="AK163" s="30"/>
      <c r="AL163" s="30"/>
      <c r="AM163" s="30"/>
      <c r="AN163" s="30"/>
      <c r="AO163" s="30"/>
      <c r="AP163" s="45"/>
      <c r="AQ163" s="30"/>
      <c r="AR163" s="46"/>
    </row>
    <row r="164" spans="25:44" x14ac:dyDescent="0.2">
      <c r="Y164" s="30"/>
      <c r="Z164" s="30"/>
      <c r="AA164" s="29"/>
      <c r="AB164" s="30"/>
      <c r="AC164" s="29"/>
      <c r="AD164" s="29"/>
      <c r="AE164" s="29"/>
      <c r="AF164" s="29"/>
      <c r="AG164" s="29"/>
      <c r="AH164" s="30"/>
      <c r="AI164" s="30"/>
      <c r="AJ164" s="30"/>
      <c r="AK164" s="30"/>
      <c r="AL164" s="30"/>
      <c r="AM164" s="30"/>
      <c r="AN164" s="30"/>
      <c r="AO164" s="30"/>
      <c r="AP164" s="45"/>
      <c r="AQ164" s="30"/>
      <c r="AR164" s="46"/>
    </row>
    <row r="165" spans="25:44" x14ac:dyDescent="0.2">
      <c r="Y165" s="30"/>
      <c r="Z165" s="30"/>
      <c r="AA165" s="29"/>
      <c r="AB165" s="30"/>
      <c r="AC165" s="29"/>
      <c r="AD165" s="29"/>
      <c r="AE165" s="29"/>
      <c r="AF165" s="29"/>
      <c r="AG165" s="29"/>
      <c r="AH165" s="30"/>
      <c r="AI165" s="30"/>
      <c r="AJ165" s="30"/>
      <c r="AK165" s="30"/>
      <c r="AL165" s="30"/>
      <c r="AM165" s="30"/>
      <c r="AN165" s="30"/>
      <c r="AO165" s="30"/>
      <c r="AP165" s="45"/>
      <c r="AQ165" s="30"/>
      <c r="AR165" s="46"/>
    </row>
    <row r="166" spans="25:44" x14ac:dyDescent="0.2">
      <c r="Y166" s="30"/>
      <c r="Z166" s="30"/>
      <c r="AA166" s="29"/>
      <c r="AB166" s="30"/>
      <c r="AC166" s="29"/>
      <c r="AD166" s="29"/>
      <c r="AE166" s="29"/>
      <c r="AF166" s="29"/>
      <c r="AG166" s="29"/>
      <c r="AH166" s="30"/>
      <c r="AI166" s="30"/>
      <c r="AJ166" s="30"/>
      <c r="AK166" s="30"/>
      <c r="AL166" s="30"/>
      <c r="AM166" s="30"/>
      <c r="AN166" s="30"/>
      <c r="AO166" s="30"/>
      <c r="AP166" s="45"/>
      <c r="AQ166" s="30"/>
      <c r="AR166" s="46"/>
    </row>
    <row r="167" spans="25:44" x14ac:dyDescent="0.2">
      <c r="Y167" s="30"/>
      <c r="Z167" s="30"/>
      <c r="AA167" s="29"/>
      <c r="AB167" s="30"/>
      <c r="AC167" s="29"/>
      <c r="AD167" s="29"/>
      <c r="AE167" s="29"/>
      <c r="AF167" s="29"/>
      <c r="AG167" s="29"/>
      <c r="AH167" s="30"/>
      <c r="AI167" s="30"/>
      <c r="AJ167" s="30"/>
      <c r="AK167" s="30"/>
      <c r="AL167" s="30"/>
      <c r="AM167" s="30"/>
      <c r="AN167" s="30"/>
      <c r="AO167" s="30"/>
      <c r="AP167" s="45"/>
      <c r="AQ167" s="30"/>
      <c r="AR167" s="46"/>
    </row>
    <row r="168" spans="25:44" x14ac:dyDescent="0.2">
      <c r="Y168" s="30"/>
      <c r="Z168" s="30"/>
      <c r="AA168" s="29"/>
      <c r="AB168" s="30"/>
      <c r="AC168" s="29"/>
      <c r="AD168" s="29"/>
      <c r="AE168" s="29"/>
      <c r="AF168" s="29"/>
      <c r="AG168" s="29"/>
      <c r="AH168" s="30"/>
      <c r="AI168" s="30"/>
      <c r="AJ168" s="30"/>
      <c r="AK168" s="30"/>
      <c r="AL168" s="30"/>
      <c r="AM168" s="30"/>
      <c r="AN168" s="30"/>
      <c r="AO168" s="30"/>
      <c r="AP168" s="45"/>
      <c r="AQ168" s="30"/>
      <c r="AR168" s="46"/>
    </row>
    <row r="169" spans="25:44" x14ac:dyDescent="0.2">
      <c r="Y169" s="30"/>
      <c r="Z169" s="30"/>
      <c r="AA169" s="29"/>
      <c r="AB169" s="30"/>
      <c r="AC169" s="29"/>
      <c r="AD169" s="29"/>
      <c r="AE169" s="29"/>
      <c r="AF169" s="29"/>
      <c r="AG169" s="29"/>
      <c r="AH169" s="30"/>
      <c r="AI169" s="30"/>
      <c r="AJ169" s="30"/>
      <c r="AK169" s="30"/>
      <c r="AL169" s="30"/>
      <c r="AM169" s="30"/>
      <c r="AN169" s="30"/>
      <c r="AO169" s="30"/>
      <c r="AP169" s="45"/>
      <c r="AQ169" s="30"/>
      <c r="AR169" s="46"/>
    </row>
    <row r="170" spans="25:44" x14ac:dyDescent="0.2">
      <c r="Y170" s="30"/>
      <c r="Z170" s="30"/>
      <c r="AA170" s="29"/>
      <c r="AB170" s="30"/>
      <c r="AC170" s="29"/>
      <c r="AD170" s="29"/>
      <c r="AE170" s="29"/>
      <c r="AF170" s="29"/>
      <c r="AG170" s="29"/>
      <c r="AH170" s="30"/>
      <c r="AI170" s="30"/>
      <c r="AJ170" s="30"/>
      <c r="AK170" s="30"/>
      <c r="AL170" s="30"/>
      <c r="AM170" s="30"/>
      <c r="AN170" s="30"/>
      <c r="AO170" s="30"/>
      <c r="AP170" s="45"/>
      <c r="AQ170" s="30"/>
      <c r="AR170" s="46"/>
    </row>
    <row r="171" spans="25:44" x14ac:dyDescent="0.2">
      <c r="Y171" s="30"/>
      <c r="Z171" s="30"/>
      <c r="AA171" s="29"/>
      <c r="AB171" s="30"/>
      <c r="AC171" s="29"/>
      <c r="AD171" s="29"/>
      <c r="AE171" s="29"/>
      <c r="AF171" s="29"/>
      <c r="AG171" s="29"/>
      <c r="AH171" s="30"/>
      <c r="AI171" s="30"/>
      <c r="AJ171" s="30"/>
      <c r="AK171" s="30"/>
      <c r="AL171" s="30"/>
      <c r="AM171" s="30"/>
      <c r="AN171" s="30"/>
      <c r="AO171" s="30"/>
      <c r="AP171" s="45"/>
      <c r="AQ171" s="30"/>
      <c r="AR171" s="46"/>
    </row>
    <row r="172" spans="25:44" x14ac:dyDescent="0.2">
      <c r="Y172" s="30"/>
      <c r="Z172" s="30"/>
      <c r="AA172" s="29"/>
      <c r="AB172" s="30"/>
      <c r="AC172" s="29"/>
      <c r="AD172" s="29"/>
      <c r="AE172" s="29"/>
      <c r="AF172" s="29"/>
      <c r="AG172" s="29"/>
      <c r="AH172" s="30"/>
      <c r="AI172" s="30"/>
      <c r="AJ172" s="30"/>
      <c r="AK172" s="30"/>
      <c r="AL172" s="30"/>
      <c r="AM172" s="30"/>
      <c r="AN172" s="30"/>
      <c r="AO172" s="30"/>
      <c r="AP172" s="45"/>
      <c r="AQ172" s="30"/>
      <c r="AR172" s="46"/>
    </row>
    <row r="173" spans="25:44" x14ac:dyDescent="0.2">
      <c r="Y173" s="30"/>
      <c r="Z173" s="30"/>
      <c r="AA173" s="29"/>
      <c r="AB173" s="30"/>
      <c r="AC173" s="29"/>
      <c r="AD173" s="29"/>
      <c r="AE173" s="29"/>
      <c r="AF173" s="29"/>
      <c r="AG173" s="29"/>
      <c r="AH173" s="30"/>
      <c r="AI173" s="30"/>
      <c r="AJ173" s="30"/>
      <c r="AK173" s="30"/>
      <c r="AL173" s="30"/>
      <c r="AM173" s="30"/>
      <c r="AN173" s="30"/>
      <c r="AO173" s="30"/>
      <c r="AP173" s="45"/>
      <c r="AQ173" s="30"/>
      <c r="AR173" s="46"/>
    </row>
    <row r="174" spans="25:44" x14ac:dyDescent="0.2">
      <c r="Y174" s="30"/>
      <c r="Z174" s="30"/>
      <c r="AA174" s="29"/>
      <c r="AB174" s="30"/>
      <c r="AC174" s="29"/>
      <c r="AD174" s="29"/>
      <c r="AE174" s="29"/>
      <c r="AF174" s="29"/>
      <c r="AG174" s="29"/>
      <c r="AH174" s="30"/>
      <c r="AI174" s="30"/>
      <c r="AJ174" s="30"/>
      <c r="AK174" s="30"/>
      <c r="AL174" s="30"/>
      <c r="AM174" s="30"/>
      <c r="AN174" s="30"/>
      <c r="AO174" s="30"/>
      <c r="AP174" s="45"/>
      <c r="AQ174" s="30"/>
      <c r="AR174" s="46"/>
    </row>
    <row r="175" spans="25:44" x14ac:dyDescent="0.2">
      <c r="Y175" s="30"/>
      <c r="Z175" s="30"/>
      <c r="AA175" s="29"/>
      <c r="AB175" s="30"/>
      <c r="AC175" s="29"/>
      <c r="AD175" s="29"/>
      <c r="AE175" s="29"/>
      <c r="AF175" s="29"/>
      <c r="AG175" s="29"/>
      <c r="AH175" s="30"/>
      <c r="AI175" s="30"/>
      <c r="AJ175" s="30"/>
      <c r="AK175" s="30"/>
      <c r="AL175" s="30"/>
      <c r="AM175" s="30"/>
      <c r="AN175" s="30"/>
      <c r="AO175" s="30"/>
      <c r="AP175" s="45"/>
      <c r="AQ175" s="30"/>
      <c r="AR175" s="46"/>
    </row>
    <row r="176" spans="25:44" x14ac:dyDescent="0.2">
      <c r="Y176" s="30"/>
      <c r="Z176" s="30"/>
      <c r="AA176" s="29"/>
      <c r="AB176" s="30"/>
      <c r="AC176" s="29"/>
      <c r="AD176" s="29"/>
      <c r="AE176" s="29"/>
      <c r="AF176" s="29"/>
      <c r="AG176" s="29"/>
      <c r="AH176" s="30"/>
      <c r="AI176" s="30"/>
      <c r="AJ176" s="30"/>
      <c r="AK176" s="30"/>
      <c r="AL176" s="30"/>
      <c r="AM176" s="30"/>
      <c r="AN176" s="30"/>
      <c r="AO176" s="30"/>
      <c r="AP176" s="45"/>
      <c r="AQ176" s="30"/>
      <c r="AR176" s="46"/>
    </row>
    <row r="177" spans="25:44" x14ac:dyDescent="0.2">
      <c r="Y177" s="30"/>
      <c r="Z177" s="30"/>
      <c r="AA177" s="29"/>
      <c r="AB177" s="30"/>
      <c r="AC177" s="29"/>
      <c r="AD177" s="29"/>
      <c r="AE177" s="29"/>
      <c r="AF177" s="29"/>
      <c r="AG177" s="29"/>
      <c r="AH177" s="30"/>
      <c r="AI177" s="30"/>
      <c r="AJ177" s="30"/>
      <c r="AK177" s="30"/>
      <c r="AL177" s="30"/>
      <c r="AM177" s="30"/>
      <c r="AN177" s="30"/>
      <c r="AO177" s="30"/>
      <c r="AP177" s="45"/>
      <c r="AQ177" s="30"/>
      <c r="AR177" s="46"/>
    </row>
    <row r="178" spans="25:44" x14ac:dyDescent="0.2">
      <c r="Y178" s="30"/>
      <c r="Z178" s="30"/>
      <c r="AA178" s="29"/>
      <c r="AB178" s="30"/>
      <c r="AC178" s="29"/>
      <c r="AD178" s="29"/>
      <c r="AE178" s="29"/>
      <c r="AF178" s="29"/>
      <c r="AG178" s="29"/>
      <c r="AH178" s="30"/>
      <c r="AI178" s="30"/>
      <c r="AJ178" s="30"/>
      <c r="AK178" s="30"/>
      <c r="AL178" s="30"/>
      <c r="AM178" s="30"/>
      <c r="AN178" s="30"/>
      <c r="AO178" s="30"/>
      <c r="AP178" s="45"/>
      <c r="AQ178" s="30"/>
      <c r="AR178" s="46"/>
    </row>
    <row r="179" spans="25:44" x14ac:dyDescent="0.2">
      <c r="Y179" s="30"/>
      <c r="Z179" s="30"/>
      <c r="AA179" s="29"/>
      <c r="AB179" s="30"/>
      <c r="AC179" s="29"/>
      <c r="AD179" s="29"/>
      <c r="AE179" s="29"/>
      <c r="AF179" s="29"/>
      <c r="AG179" s="29"/>
      <c r="AH179" s="30"/>
      <c r="AI179" s="30"/>
      <c r="AJ179" s="30"/>
      <c r="AK179" s="30"/>
      <c r="AL179" s="30"/>
      <c r="AM179" s="30"/>
      <c r="AN179" s="30"/>
      <c r="AO179" s="30"/>
      <c r="AP179" s="45"/>
      <c r="AQ179" s="30"/>
      <c r="AR179" s="46"/>
    </row>
    <row r="180" spans="25:44" x14ac:dyDescent="0.2">
      <c r="Y180" s="30"/>
      <c r="Z180" s="30"/>
      <c r="AA180" s="29"/>
      <c r="AB180" s="30"/>
      <c r="AC180" s="29"/>
      <c r="AD180" s="29"/>
      <c r="AE180" s="29"/>
      <c r="AF180" s="29"/>
      <c r="AG180" s="29"/>
      <c r="AH180" s="30"/>
      <c r="AI180" s="30"/>
      <c r="AJ180" s="30"/>
      <c r="AK180" s="30"/>
      <c r="AL180" s="30"/>
      <c r="AM180" s="30"/>
      <c r="AN180" s="30"/>
      <c r="AO180" s="30"/>
      <c r="AP180" s="45"/>
      <c r="AQ180" s="30"/>
      <c r="AR180" s="46"/>
    </row>
    <row r="181" spans="25:44" x14ac:dyDescent="0.2">
      <c r="Y181" s="30"/>
      <c r="Z181" s="30"/>
      <c r="AA181" s="29"/>
      <c r="AB181" s="30"/>
      <c r="AC181" s="29"/>
      <c r="AD181" s="29"/>
      <c r="AE181" s="29"/>
      <c r="AF181" s="29"/>
      <c r="AG181" s="29"/>
      <c r="AH181" s="30"/>
      <c r="AI181" s="30"/>
      <c r="AJ181" s="30"/>
      <c r="AK181" s="30"/>
      <c r="AL181" s="30"/>
      <c r="AM181" s="30"/>
      <c r="AN181" s="30"/>
      <c r="AO181" s="30"/>
      <c r="AP181" s="45"/>
      <c r="AQ181" s="30"/>
      <c r="AR181" s="46"/>
    </row>
    <row r="182" spans="25:44" x14ac:dyDescent="0.2">
      <c r="Y182" s="30"/>
      <c r="Z182" s="30"/>
      <c r="AA182" s="29"/>
      <c r="AB182" s="30"/>
      <c r="AC182" s="29"/>
      <c r="AD182" s="29"/>
      <c r="AE182" s="29"/>
      <c r="AF182" s="29"/>
      <c r="AG182" s="29"/>
      <c r="AH182" s="30"/>
      <c r="AI182" s="30"/>
      <c r="AJ182" s="30"/>
      <c r="AK182" s="30"/>
      <c r="AL182" s="30"/>
      <c r="AM182" s="30"/>
      <c r="AN182" s="30"/>
      <c r="AO182" s="30"/>
      <c r="AP182" s="45"/>
      <c r="AQ182" s="30"/>
      <c r="AR182" s="46"/>
    </row>
    <row r="183" spans="25:44" x14ac:dyDescent="0.2">
      <c r="Y183" s="30"/>
      <c r="Z183" s="30"/>
      <c r="AA183" s="29"/>
      <c r="AB183" s="30"/>
      <c r="AC183" s="29"/>
      <c r="AD183" s="29"/>
      <c r="AE183" s="29"/>
      <c r="AF183" s="29"/>
      <c r="AG183" s="29"/>
      <c r="AH183" s="30"/>
      <c r="AI183" s="30"/>
      <c r="AJ183" s="30"/>
      <c r="AK183" s="30"/>
      <c r="AL183" s="30"/>
      <c r="AM183" s="30"/>
      <c r="AN183" s="30"/>
      <c r="AO183" s="30"/>
      <c r="AP183" s="45"/>
      <c r="AQ183" s="30"/>
      <c r="AR183" s="46"/>
    </row>
    <row r="184" spans="25:44" x14ac:dyDescent="0.2">
      <c r="Y184" s="30"/>
      <c r="Z184" s="30"/>
      <c r="AA184" s="29"/>
      <c r="AB184" s="30"/>
      <c r="AC184" s="29"/>
      <c r="AD184" s="29"/>
      <c r="AE184" s="29"/>
      <c r="AF184" s="29"/>
      <c r="AG184" s="29"/>
      <c r="AH184" s="30"/>
      <c r="AI184" s="30"/>
      <c r="AJ184" s="30"/>
      <c r="AK184" s="30"/>
      <c r="AL184" s="30"/>
      <c r="AM184" s="30"/>
      <c r="AN184" s="30"/>
      <c r="AO184" s="30"/>
      <c r="AP184" s="45"/>
      <c r="AQ184" s="30"/>
      <c r="AR184" s="46"/>
    </row>
    <row r="185" spans="25:44" x14ac:dyDescent="0.2">
      <c r="Y185" s="30"/>
      <c r="Z185" s="30"/>
      <c r="AA185" s="29"/>
      <c r="AB185" s="30"/>
      <c r="AC185" s="29"/>
      <c r="AD185" s="29"/>
      <c r="AE185" s="29"/>
      <c r="AF185" s="29"/>
      <c r="AG185" s="29"/>
      <c r="AH185" s="30"/>
      <c r="AI185" s="30"/>
      <c r="AJ185" s="30"/>
      <c r="AK185" s="30"/>
      <c r="AL185" s="30"/>
      <c r="AM185" s="30"/>
      <c r="AN185" s="30"/>
      <c r="AO185" s="30"/>
      <c r="AP185" s="45"/>
      <c r="AQ185" s="30"/>
      <c r="AR185" s="46"/>
    </row>
    <row r="186" spans="25:44" x14ac:dyDescent="0.2">
      <c r="Y186" s="30"/>
      <c r="Z186" s="30"/>
      <c r="AA186" s="29"/>
      <c r="AB186" s="30"/>
      <c r="AC186" s="29"/>
      <c r="AD186" s="29"/>
      <c r="AE186" s="29"/>
      <c r="AF186" s="29"/>
      <c r="AG186" s="29"/>
      <c r="AH186" s="30"/>
      <c r="AI186" s="30"/>
      <c r="AJ186" s="30"/>
      <c r="AK186" s="30"/>
      <c r="AL186" s="30"/>
      <c r="AM186" s="30"/>
      <c r="AN186" s="30"/>
      <c r="AO186" s="30"/>
      <c r="AP186" s="45"/>
      <c r="AQ186" s="30"/>
      <c r="AR186" s="46"/>
    </row>
    <row r="187" spans="25:44" x14ac:dyDescent="0.2">
      <c r="Y187" s="30"/>
      <c r="Z187" s="30"/>
      <c r="AA187" s="29"/>
      <c r="AB187" s="30"/>
      <c r="AC187" s="29"/>
      <c r="AD187" s="29"/>
      <c r="AE187" s="29"/>
      <c r="AF187" s="29"/>
      <c r="AG187" s="29"/>
      <c r="AH187" s="30"/>
      <c r="AI187" s="30"/>
      <c r="AJ187" s="30"/>
      <c r="AK187" s="30"/>
      <c r="AL187" s="30"/>
      <c r="AM187" s="30"/>
      <c r="AN187" s="30"/>
      <c r="AO187" s="30"/>
      <c r="AP187" s="45"/>
      <c r="AQ187" s="30"/>
      <c r="AR187" s="46"/>
    </row>
    <row r="188" spans="25:44" x14ac:dyDescent="0.2">
      <c r="Y188" s="30"/>
      <c r="Z188" s="30"/>
      <c r="AA188" s="29"/>
      <c r="AB188" s="30"/>
      <c r="AC188" s="29"/>
      <c r="AD188" s="29"/>
      <c r="AE188" s="29"/>
      <c r="AF188" s="29"/>
      <c r="AG188" s="29"/>
      <c r="AH188" s="30"/>
      <c r="AI188" s="30"/>
      <c r="AJ188" s="30"/>
      <c r="AK188" s="30"/>
      <c r="AL188" s="30"/>
      <c r="AM188" s="30"/>
      <c r="AN188" s="30"/>
      <c r="AO188" s="30"/>
      <c r="AP188" s="45"/>
      <c r="AQ188" s="30"/>
      <c r="AR188" s="46"/>
    </row>
    <row r="189" spans="25:44" x14ac:dyDescent="0.2">
      <c r="Y189" s="30"/>
      <c r="Z189" s="30"/>
      <c r="AA189" s="29"/>
      <c r="AB189" s="30"/>
      <c r="AC189" s="29"/>
      <c r="AD189" s="29"/>
      <c r="AE189" s="29"/>
      <c r="AF189" s="29"/>
      <c r="AG189" s="29"/>
      <c r="AH189" s="30"/>
      <c r="AI189" s="30"/>
      <c r="AJ189" s="30"/>
      <c r="AK189" s="30"/>
      <c r="AL189" s="30"/>
      <c r="AM189" s="30"/>
      <c r="AN189" s="30"/>
      <c r="AO189" s="30"/>
      <c r="AP189" s="45"/>
      <c r="AQ189" s="30"/>
      <c r="AR189" s="46"/>
    </row>
    <row r="190" spans="25:44" x14ac:dyDescent="0.2">
      <c r="Y190" s="30"/>
      <c r="Z190" s="30"/>
      <c r="AA190" s="29"/>
      <c r="AB190" s="30"/>
      <c r="AC190" s="29"/>
      <c r="AD190" s="29"/>
      <c r="AE190" s="29"/>
      <c r="AF190" s="29"/>
      <c r="AG190" s="29"/>
      <c r="AH190" s="30"/>
      <c r="AI190" s="30"/>
      <c r="AJ190" s="30"/>
      <c r="AK190" s="30"/>
      <c r="AL190" s="30"/>
      <c r="AM190" s="30"/>
      <c r="AN190" s="30"/>
      <c r="AO190" s="30"/>
      <c r="AP190" s="45"/>
      <c r="AQ190" s="30"/>
      <c r="AR190" s="46"/>
    </row>
    <row r="191" spans="25:44" x14ac:dyDescent="0.2">
      <c r="Y191" s="30"/>
      <c r="Z191" s="30"/>
      <c r="AA191" s="29"/>
      <c r="AB191" s="30"/>
      <c r="AC191" s="29"/>
      <c r="AD191" s="29"/>
      <c r="AE191" s="29"/>
      <c r="AF191" s="29"/>
      <c r="AG191" s="29"/>
      <c r="AH191" s="30"/>
      <c r="AI191" s="30"/>
      <c r="AJ191" s="30"/>
      <c r="AK191" s="30"/>
      <c r="AL191" s="30"/>
      <c r="AM191" s="30"/>
      <c r="AN191" s="30"/>
      <c r="AO191" s="30"/>
      <c r="AP191" s="45"/>
      <c r="AQ191" s="30"/>
      <c r="AR191" s="46"/>
    </row>
    <row r="192" spans="25:44" x14ac:dyDescent="0.2">
      <c r="Y192" s="30"/>
      <c r="Z192" s="30"/>
      <c r="AA192" s="29"/>
      <c r="AB192" s="30"/>
      <c r="AC192" s="29"/>
      <c r="AD192" s="29"/>
      <c r="AE192" s="29"/>
      <c r="AF192" s="29"/>
      <c r="AG192" s="29"/>
      <c r="AH192" s="30"/>
      <c r="AI192" s="30"/>
      <c r="AJ192" s="30"/>
      <c r="AK192" s="30"/>
      <c r="AL192" s="30"/>
      <c r="AM192" s="30"/>
      <c r="AN192" s="30"/>
      <c r="AO192" s="30"/>
      <c r="AP192" s="45"/>
      <c r="AQ192" s="30"/>
      <c r="AR192" s="46"/>
    </row>
    <row r="193" spans="25:44" x14ac:dyDescent="0.2">
      <c r="Y193" s="30"/>
      <c r="Z193" s="30"/>
      <c r="AA193" s="29"/>
      <c r="AB193" s="30"/>
      <c r="AC193" s="29"/>
      <c r="AD193" s="29"/>
      <c r="AE193" s="29"/>
      <c r="AF193" s="29"/>
      <c r="AG193" s="29"/>
      <c r="AH193" s="30"/>
      <c r="AI193" s="30"/>
      <c r="AJ193" s="30"/>
      <c r="AK193" s="30"/>
      <c r="AL193" s="30"/>
      <c r="AM193" s="30"/>
      <c r="AN193" s="30"/>
      <c r="AO193" s="30"/>
      <c r="AP193" s="45"/>
      <c r="AQ193" s="30"/>
      <c r="AR193" s="46"/>
    </row>
    <row r="194" spans="25:44" x14ac:dyDescent="0.2">
      <c r="Y194" s="30"/>
      <c r="Z194" s="30"/>
      <c r="AA194" s="29"/>
      <c r="AB194" s="30"/>
      <c r="AC194" s="29"/>
      <c r="AD194" s="29"/>
      <c r="AE194" s="29"/>
      <c r="AF194" s="29"/>
      <c r="AG194" s="29"/>
      <c r="AH194" s="30"/>
      <c r="AI194" s="30"/>
      <c r="AJ194" s="30"/>
      <c r="AK194" s="30"/>
      <c r="AL194" s="30"/>
      <c r="AM194" s="30"/>
      <c r="AN194" s="30"/>
      <c r="AO194" s="30"/>
      <c r="AP194" s="45"/>
      <c r="AQ194" s="30"/>
      <c r="AR194" s="46"/>
    </row>
    <row r="195" spans="25:44" x14ac:dyDescent="0.2">
      <c r="Y195" s="30"/>
      <c r="Z195" s="30"/>
      <c r="AA195" s="29"/>
      <c r="AB195" s="30"/>
      <c r="AC195" s="29"/>
      <c r="AD195" s="29"/>
      <c r="AE195" s="29"/>
      <c r="AF195" s="29"/>
      <c r="AG195" s="29"/>
      <c r="AH195" s="30"/>
      <c r="AI195" s="30"/>
      <c r="AJ195" s="30"/>
      <c r="AK195" s="30"/>
      <c r="AL195" s="30"/>
      <c r="AM195" s="30"/>
      <c r="AN195" s="30"/>
      <c r="AO195" s="30"/>
      <c r="AP195" s="45"/>
      <c r="AQ195" s="30"/>
      <c r="AR195" s="46"/>
    </row>
    <row r="196" spans="25:44" x14ac:dyDescent="0.2">
      <c r="Y196" s="30"/>
      <c r="Z196" s="30"/>
      <c r="AA196" s="29"/>
      <c r="AB196" s="30"/>
      <c r="AC196" s="29"/>
      <c r="AD196" s="29"/>
      <c r="AE196" s="29"/>
      <c r="AF196" s="29"/>
      <c r="AG196" s="29"/>
      <c r="AH196" s="30"/>
      <c r="AI196" s="30"/>
      <c r="AJ196" s="30"/>
      <c r="AK196" s="30"/>
      <c r="AL196" s="30"/>
      <c r="AM196" s="30"/>
      <c r="AN196" s="30"/>
      <c r="AO196" s="30"/>
      <c r="AP196" s="45"/>
      <c r="AQ196" s="30"/>
      <c r="AR196" s="46"/>
    </row>
    <row r="197" spans="25:44" x14ac:dyDescent="0.2">
      <c r="Y197" s="30"/>
      <c r="Z197" s="30"/>
      <c r="AA197" s="29"/>
      <c r="AB197" s="30"/>
      <c r="AC197" s="29"/>
      <c r="AD197" s="29"/>
      <c r="AE197" s="29"/>
      <c r="AF197" s="29"/>
      <c r="AG197" s="29"/>
      <c r="AH197" s="30"/>
      <c r="AI197" s="30"/>
      <c r="AJ197" s="30"/>
      <c r="AK197" s="30"/>
      <c r="AL197" s="30"/>
      <c r="AM197" s="30"/>
      <c r="AN197" s="30"/>
      <c r="AO197" s="30"/>
      <c r="AP197" s="45"/>
      <c r="AQ197" s="30"/>
      <c r="AR197" s="46"/>
    </row>
    <row r="198" spans="25:44" x14ac:dyDescent="0.2">
      <c r="Y198" s="30"/>
      <c r="Z198" s="30"/>
      <c r="AA198" s="29"/>
      <c r="AB198" s="30"/>
      <c r="AC198" s="29"/>
      <c r="AD198" s="29"/>
      <c r="AE198" s="29"/>
      <c r="AF198" s="29"/>
      <c r="AG198" s="29"/>
      <c r="AH198" s="30"/>
      <c r="AI198" s="30"/>
      <c r="AJ198" s="30"/>
      <c r="AK198" s="30"/>
      <c r="AL198" s="30"/>
      <c r="AM198" s="30"/>
      <c r="AN198" s="30"/>
      <c r="AO198" s="30"/>
      <c r="AP198" s="45"/>
      <c r="AQ198" s="30"/>
      <c r="AR198" s="46"/>
    </row>
    <row r="199" spans="25:44" x14ac:dyDescent="0.2">
      <c r="Y199" s="30"/>
      <c r="Z199" s="30"/>
      <c r="AA199" s="29"/>
      <c r="AB199" s="30"/>
      <c r="AC199" s="29"/>
      <c r="AD199" s="29"/>
      <c r="AE199" s="29"/>
      <c r="AF199" s="29"/>
      <c r="AG199" s="29"/>
      <c r="AH199" s="30"/>
      <c r="AI199" s="30"/>
      <c r="AJ199" s="30"/>
      <c r="AK199" s="30"/>
      <c r="AL199" s="30"/>
      <c r="AM199" s="30"/>
      <c r="AN199" s="30"/>
      <c r="AO199" s="30"/>
      <c r="AP199" s="45"/>
      <c r="AQ199" s="30"/>
      <c r="AR199" s="46"/>
    </row>
    <row r="200" spans="25:44" x14ac:dyDescent="0.2">
      <c r="Y200" s="30"/>
      <c r="Z200" s="30"/>
      <c r="AA200" s="29"/>
      <c r="AB200" s="30"/>
      <c r="AC200" s="29"/>
      <c r="AD200" s="29"/>
      <c r="AE200" s="29"/>
      <c r="AF200" s="29"/>
      <c r="AG200" s="29"/>
      <c r="AH200" s="30"/>
      <c r="AI200" s="30"/>
      <c r="AJ200" s="30"/>
      <c r="AK200" s="30"/>
      <c r="AL200" s="30"/>
      <c r="AM200" s="30"/>
      <c r="AN200" s="30"/>
      <c r="AO200" s="30"/>
      <c r="AP200" s="45"/>
      <c r="AQ200" s="30"/>
      <c r="AR200" s="46"/>
    </row>
    <row r="201" spans="25:44" x14ac:dyDescent="0.2">
      <c r="Y201" s="30"/>
      <c r="Z201" s="30"/>
      <c r="AA201" s="29"/>
      <c r="AB201" s="30"/>
      <c r="AC201" s="29"/>
      <c r="AD201" s="29"/>
      <c r="AE201" s="29"/>
      <c r="AF201" s="29"/>
      <c r="AG201" s="29"/>
      <c r="AH201" s="30"/>
      <c r="AI201" s="30"/>
      <c r="AJ201" s="30"/>
      <c r="AK201" s="30"/>
      <c r="AL201" s="30"/>
      <c r="AM201" s="30"/>
      <c r="AN201" s="30"/>
      <c r="AO201" s="30"/>
      <c r="AP201" s="45"/>
      <c r="AQ201" s="30"/>
      <c r="AR201" s="46"/>
    </row>
    <row r="202" spans="25:44" x14ac:dyDescent="0.2">
      <c r="Y202" s="30"/>
      <c r="Z202" s="30"/>
      <c r="AA202" s="29"/>
      <c r="AB202" s="30"/>
      <c r="AC202" s="29"/>
      <c r="AD202" s="29"/>
      <c r="AE202" s="29"/>
      <c r="AF202" s="29"/>
      <c r="AG202" s="29"/>
      <c r="AH202" s="30"/>
      <c r="AI202" s="30"/>
      <c r="AJ202" s="30"/>
      <c r="AK202" s="30"/>
      <c r="AL202" s="30"/>
      <c r="AM202" s="30"/>
      <c r="AN202" s="30"/>
      <c r="AO202" s="30"/>
      <c r="AP202" s="45"/>
      <c r="AQ202" s="30"/>
      <c r="AR202" s="46"/>
    </row>
    <row r="203" spans="25:44" x14ac:dyDescent="0.2">
      <c r="Y203" s="30"/>
      <c r="Z203" s="30"/>
      <c r="AA203" s="29"/>
      <c r="AB203" s="30"/>
      <c r="AC203" s="29"/>
      <c r="AD203" s="29"/>
      <c r="AE203" s="29"/>
      <c r="AF203" s="29"/>
      <c r="AG203" s="29"/>
      <c r="AH203" s="30"/>
      <c r="AI203" s="30"/>
      <c r="AJ203" s="30"/>
      <c r="AK203" s="30"/>
      <c r="AL203" s="30"/>
      <c r="AM203" s="30"/>
      <c r="AN203" s="30"/>
      <c r="AO203" s="30"/>
      <c r="AP203" s="45"/>
      <c r="AQ203" s="30"/>
      <c r="AR203" s="46"/>
    </row>
    <row r="204" spans="25:44" x14ac:dyDescent="0.2">
      <c r="Y204" s="30"/>
      <c r="Z204" s="30"/>
      <c r="AA204" s="29"/>
      <c r="AB204" s="30"/>
      <c r="AC204" s="29"/>
      <c r="AD204" s="29"/>
      <c r="AE204" s="29"/>
      <c r="AF204" s="29"/>
      <c r="AG204" s="29"/>
      <c r="AH204" s="30"/>
      <c r="AI204" s="30"/>
      <c r="AJ204" s="30"/>
      <c r="AK204" s="30"/>
      <c r="AL204" s="30"/>
      <c r="AM204" s="30"/>
      <c r="AN204" s="30"/>
      <c r="AO204" s="30"/>
      <c r="AP204" s="45"/>
      <c r="AQ204" s="30"/>
      <c r="AR204" s="46"/>
    </row>
    <row r="205" spans="25:44" x14ac:dyDescent="0.2">
      <c r="Y205" s="30"/>
      <c r="Z205" s="30"/>
      <c r="AA205" s="29"/>
      <c r="AB205" s="30"/>
      <c r="AC205" s="29"/>
      <c r="AD205" s="29"/>
      <c r="AE205" s="29"/>
      <c r="AF205" s="29"/>
      <c r="AG205" s="29"/>
      <c r="AH205" s="30"/>
      <c r="AI205" s="30"/>
      <c r="AJ205" s="30"/>
      <c r="AK205" s="30"/>
      <c r="AL205" s="30"/>
      <c r="AM205" s="30"/>
      <c r="AN205" s="30"/>
      <c r="AO205" s="30"/>
      <c r="AP205" s="45"/>
      <c r="AQ205" s="30"/>
      <c r="AR205" s="46"/>
    </row>
    <row r="206" spans="25:44" x14ac:dyDescent="0.2">
      <c r="Y206" s="30"/>
      <c r="Z206" s="30"/>
      <c r="AA206" s="29"/>
      <c r="AB206" s="30"/>
      <c r="AC206" s="29"/>
      <c r="AD206" s="29"/>
      <c r="AE206" s="29"/>
      <c r="AF206" s="29"/>
      <c r="AG206" s="29"/>
      <c r="AH206" s="30"/>
      <c r="AI206" s="30"/>
      <c r="AJ206" s="30"/>
      <c r="AK206" s="30"/>
      <c r="AL206" s="30"/>
      <c r="AM206" s="30"/>
      <c r="AN206" s="30"/>
      <c r="AO206" s="30"/>
      <c r="AP206" s="45"/>
      <c r="AQ206" s="30"/>
      <c r="AR206" s="46"/>
    </row>
    <row r="207" spans="25:44" x14ac:dyDescent="0.2">
      <c r="Y207" s="30"/>
      <c r="Z207" s="30"/>
      <c r="AA207" s="29"/>
      <c r="AB207" s="30"/>
      <c r="AC207" s="29"/>
      <c r="AD207" s="29"/>
      <c r="AE207" s="29"/>
      <c r="AF207" s="29"/>
      <c r="AG207" s="29"/>
      <c r="AH207" s="30"/>
      <c r="AI207" s="30"/>
      <c r="AJ207" s="30"/>
      <c r="AK207" s="30"/>
      <c r="AL207" s="30"/>
      <c r="AM207" s="30"/>
      <c r="AN207" s="30"/>
      <c r="AO207" s="30"/>
      <c r="AP207" s="45"/>
      <c r="AQ207" s="30"/>
      <c r="AR207" s="46"/>
    </row>
    <row r="208" spans="25:44" x14ac:dyDescent="0.2">
      <c r="Y208" s="30"/>
      <c r="Z208" s="30"/>
      <c r="AA208" s="29"/>
      <c r="AB208" s="30"/>
      <c r="AC208" s="29"/>
      <c r="AD208" s="29"/>
      <c r="AE208" s="29"/>
      <c r="AF208" s="29"/>
      <c r="AG208" s="29"/>
      <c r="AH208" s="30"/>
      <c r="AI208" s="30"/>
      <c r="AJ208" s="30"/>
      <c r="AK208" s="30"/>
      <c r="AL208" s="30"/>
      <c r="AM208" s="30"/>
      <c r="AN208" s="30"/>
      <c r="AO208" s="30"/>
      <c r="AP208" s="45"/>
      <c r="AQ208" s="30"/>
      <c r="AR208" s="46"/>
    </row>
    <row r="209" spans="25:44" x14ac:dyDescent="0.2">
      <c r="Y209" s="30"/>
      <c r="Z209" s="30"/>
      <c r="AA209" s="29"/>
      <c r="AB209" s="30"/>
      <c r="AC209" s="29"/>
      <c r="AD209" s="29"/>
      <c r="AE209" s="29"/>
      <c r="AF209" s="29"/>
      <c r="AG209" s="29"/>
      <c r="AH209" s="30"/>
      <c r="AI209" s="30"/>
      <c r="AJ209" s="30"/>
      <c r="AK209" s="30"/>
      <c r="AL209" s="30"/>
      <c r="AM209" s="30"/>
      <c r="AN209" s="30"/>
      <c r="AO209" s="30"/>
      <c r="AP209" s="45"/>
      <c r="AQ209" s="30"/>
      <c r="AR209" s="46"/>
    </row>
    <row r="210" spans="25:44" x14ac:dyDescent="0.2">
      <c r="Y210" s="30"/>
      <c r="Z210" s="30"/>
      <c r="AA210" s="29"/>
      <c r="AB210" s="30"/>
      <c r="AC210" s="29"/>
      <c r="AD210" s="29"/>
      <c r="AE210" s="29"/>
      <c r="AF210" s="29"/>
      <c r="AG210" s="29"/>
      <c r="AH210" s="30"/>
      <c r="AI210" s="30"/>
      <c r="AJ210" s="30"/>
      <c r="AK210" s="30"/>
      <c r="AL210" s="30"/>
      <c r="AM210" s="30"/>
      <c r="AN210" s="30"/>
      <c r="AO210" s="30"/>
      <c r="AP210" s="45"/>
      <c r="AQ210" s="30"/>
      <c r="AR210" s="46"/>
    </row>
    <row r="211" spans="25:44" x14ac:dyDescent="0.2">
      <c r="Y211" s="30"/>
      <c r="Z211" s="30"/>
      <c r="AA211" s="29"/>
      <c r="AB211" s="30"/>
      <c r="AC211" s="29"/>
      <c r="AD211" s="29"/>
      <c r="AE211" s="29"/>
      <c r="AF211" s="29"/>
      <c r="AG211" s="29"/>
      <c r="AH211" s="30"/>
      <c r="AI211" s="30"/>
      <c r="AJ211" s="30"/>
      <c r="AK211" s="30"/>
      <c r="AL211" s="30"/>
      <c r="AM211" s="30"/>
      <c r="AN211" s="30"/>
      <c r="AO211" s="30"/>
      <c r="AP211" s="45"/>
      <c r="AQ211" s="30"/>
      <c r="AR211" s="46"/>
    </row>
    <row r="212" spans="25:44" x14ac:dyDescent="0.2">
      <c r="Y212" s="30"/>
      <c r="Z212" s="30"/>
      <c r="AA212" s="29"/>
      <c r="AB212" s="30"/>
      <c r="AC212" s="29"/>
      <c r="AD212" s="29"/>
      <c r="AE212" s="29"/>
      <c r="AF212" s="29"/>
      <c r="AG212" s="29"/>
      <c r="AH212" s="30"/>
      <c r="AI212" s="30"/>
      <c r="AJ212" s="30"/>
      <c r="AK212" s="30"/>
      <c r="AL212" s="30"/>
      <c r="AM212" s="30"/>
      <c r="AN212" s="30"/>
      <c r="AO212" s="30"/>
      <c r="AP212" s="45"/>
      <c r="AQ212" s="30"/>
      <c r="AR212" s="46"/>
    </row>
    <row r="213" spans="25:44" x14ac:dyDescent="0.2">
      <c r="Y213" s="30"/>
      <c r="Z213" s="30"/>
      <c r="AA213" s="29"/>
      <c r="AB213" s="30"/>
      <c r="AC213" s="29"/>
      <c r="AD213" s="29"/>
      <c r="AE213" s="29"/>
      <c r="AF213" s="29"/>
      <c r="AG213" s="29"/>
      <c r="AH213" s="30"/>
      <c r="AI213" s="30"/>
      <c r="AJ213" s="30"/>
      <c r="AK213" s="30"/>
      <c r="AL213" s="30"/>
      <c r="AM213" s="30"/>
      <c r="AN213" s="30"/>
      <c r="AO213" s="30"/>
      <c r="AP213" s="45"/>
      <c r="AQ213" s="30"/>
      <c r="AR213" s="46"/>
    </row>
    <row r="214" spans="25:44" x14ac:dyDescent="0.2">
      <c r="Y214" s="30"/>
      <c r="Z214" s="30"/>
      <c r="AA214" s="29"/>
      <c r="AB214" s="30"/>
      <c r="AC214" s="29"/>
      <c r="AD214" s="29"/>
      <c r="AE214" s="29"/>
      <c r="AF214" s="29"/>
      <c r="AG214" s="29"/>
      <c r="AH214" s="30"/>
      <c r="AI214" s="30"/>
      <c r="AJ214" s="30"/>
      <c r="AK214" s="30"/>
      <c r="AL214" s="30"/>
      <c r="AM214" s="30"/>
      <c r="AN214" s="30"/>
      <c r="AO214" s="30"/>
      <c r="AP214" s="45"/>
      <c r="AQ214" s="30"/>
      <c r="AR214" s="46"/>
    </row>
    <row r="215" spans="25:44" x14ac:dyDescent="0.2">
      <c r="Y215" s="30"/>
      <c r="Z215" s="30"/>
      <c r="AA215" s="29"/>
      <c r="AB215" s="30"/>
      <c r="AC215" s="29"/>
      <c r="AD215" s="29"/>
      <c r="AE215" s="29"/>
      <c r="AF215" s="29"/>
      <c r="AG215" s="29"/>
      <c r="AH215" s="30"/>
      <c r="AI215" s="30"/>
      <c r="AJ215" s="30"/>
      <c r="AK215" s="30"/>
      <c r="AL215" s="30"/>
      <c r="AM215" s="30"/>
      <c r="AN215" s="30"/>
      <c r="AO215" s="30"/>
      <c r="AP215" s="45"/>
      <c r="AQ215" s="30"/>
      <c r="AR215" s="46"/>
    </row>
    <row r="216" spans="25:44" x14ac:dyDescent="0.2">
      <c r="Y216" s="30"/>
      <c r="Z216" s="30"/>
      <c r="AA216" s="29"/>
      <c r="AB216" s="30"/>
      <c r="AC216" s="29"/>
      <c r="AD216" s="29"/>
      <c r="AE216" s="29"/>
      <c r="AF216" s="29"/>
      <c r="AG216" s="29"/>
      <c r="AH216" s="30"/>
      <c r="AI216" s="30"/>
      <c r="AJ216" s="30"/>
      <c r="AK216" s="30"/>
      <c r="AL216" s="30"/>
      <c r="AM216" s="30"/>
      <c r="AN216" s="30"/>
      <c r="AO216" s="30"/>
      <c r="AP216" s="45"/>
      <c r="AQ216" s="30"/>
      <c r="AR216" s="46"/>
    </row>
    <row r="217" spans="25:44" x14ac:dyDescent="0.2">
      <c r="Y217" s="30"/>
      <c r="Z217" s="30"/>
      <c r="AA217" s="29"/>
      <c r="AB217" s="30"/>
      <c r="AC217" s="29"/>
      <c r="AD217" s="29"/>
      <c r="AE217" s="29"/>
      <c r="AF217" s="29"/>
      <c r="AG217" s="29"/>
      <c r="AH217" s="30"/>
      <c r="AI217" s="30"/>
      <c r="AJ217" s="30"/>
      <c r="AK217" s="30"/>
      <c r="AL217" s="30"/>
      <c r="AM217" s="30"/>
      <c r="AN217" s="30"/>
      <c r="AO217" s="30"/>
      <c r="AP217" s="45"/>
      <c r="AQ217" s="30"/>
      <c r="AR217" s="46"/>
    </row>
    <row r="218" spans="25:44" x14ac:dyDescent="0.2">
      <c r="Y218" s="30"/>
      <c r="Z218" s="30"/>
      <c r="AA218" s="29"/>
      <c r="AB218" s="30"/>
      <c r="AC218" s="29"/>
      <c r="AD218" s="29"/>
      <c r="AE218" s="29"/>
      <c r="AF218" s="29"/>
      <c r="AG218" s="29"/>
      <c r="AH218" s="30"/>
      <c r="AI218" s="30"/>
      <c r="AJ218" s="30"/>
      <c r="AK218" s="30"/>
      <c r="AL218" s="30"/>
      <c r="AM218" s="30"/>
      <c r="AN218" s="30"/>
      <c r="AO218" s="30"/>
      <c r="AP218" s="45"/>
      <c r="AQ218" s="30"/>
      <c r="AR218" s="46"/>
    </row>
    <row r="219" spans="25:44" x14ac:dyDescent="0.2">
      <c r="Y219" s="30"/>
      <c r="Z219" s="30"/>
      <c r="AA219" s="29"/>
      <c r="AB219" s="30"/>
      <c r="AC219" s="29"/>
      <c r="AD219" s="29"/>
      <c r="AE219" s="29"/>
      <c r="AF219" s="29"/>
      <c r="AG219" s="29"/>
      <c r="AH219" s="30"/>
      <c r="AI219" s="30"/>
      <c r="AJ219" s="30"/>
      <c r="AK219" s="30"/>
      <c r="AL219" s="30"/>
      <c r="AM219" s="30"/>
      <c r="AN219" s="30"/>
      <c r="AO219" s="30"/>
      <c r="AP219" s="45"/>
      <c r="AQ219" s="30"/>
      <c r="AR219" s="46"/>
    </row>
    <row r="220" spans="25:44" x14ac:dyDescent="0.2">
      <c r="Y220" s="30"/>
      <c r="Z220" s="30"/>
      <c r="AA220" s="29"/>
      <c r="AB220" s="30"/>
      <c r="AC220" s="29"/>
      <c r="AD220" s="29"/>
      <c r="AE220" s="29"/>
      <c r="AF220" s="29"/>
      <c r="AG220" s="29"/>
      <c r="AH220" s="30"/>
      <c r="AI220" s="30"/>
      <c r="AJ220" s="30"/>
      <c r="AK220" s="30"/>
      <c r="AL220" s="30"/>
      <c r="AM220" s="30"/>
      <c r="AN220" s="30"/>
      <c r="AO220" s="30"/>
      <c r="AP220" s="45"/>
      <c r="AQ220" s="30"/>
      <c r="AR220" s="46"/>
    </row>
    <row r="221" spans="25:44" x14ac:dyDescent="0.2">
      <c r="Y221" s="30"/>
      <c r="Z221" s="30"/>
      <c r="AA221" s="29"/>
      <c r="AB221" s="30"/>
      <c r="AC221" s="29"/>
      <c r="AD221" s="29"/>
      <c r="AE221" s="29"/>
      <c r="AF221" s="29"/>
      <c r="AG221" s="29"/>
      <c r="AH221" s="30"/>
      <c r="AI221" s="30"/>
      <c r="AJ221" s="30"/>
      <c r="AK221" s="30"/>
      <c r="AL221" s="30"/>
      <c r="AM221" s="30"/>
      <c r="AN221" s="30"/>
      <c r="AO221" s="30"/>
      <c r="AP221" s="45"/>
      <c r="AQ221" s="30"/>
      <c r="AR221" s="46"/>
    </row>
    <row r="222" spans="25:44" x14ac:dyDescent="0.2">
      <c r="Y222" s="30"/>
      <c r="Z222" s="30"/>
      <c r="AA222" s="29"/>
      <c r="AB222" s="30"/>
      <c r="AC222" s="29"/>
      <c r="AD222" s="29"/>
      <c r="AE222" s="29"/>
      <c r="AF222" s="29"/>
      <c r="AG222" s="29"/>
      <c r="AH222" s="30"/>
      <c r="AI222" s="30"/>
      <c r="AJ222" s="30"/>
      <c r="AK222" s="30"/>
      <c r="AL222" s="30"/>
      <c r="AM222" s="30"/>
      <c r="AN222" s="30"/>
      <c r="AO222" s="30"/>
      <c r="AP222" s="45"/>
      <c r="AQ222" s="30"/>
      <c r="AR222" s="46"/>
    </row>
    <row r="223" spans="25:44" x14ac:dyDescent="0.2">
      <c r="Y223" s="30"/>
      <c r="Z223" s="30"/>
      <c r="AA223" s="29"/>
      <c r="AB223" s="30"/>
      <c r="AC223" s="29"/>
      <c r="AD223" s="29"/>
      <c r="AE223" s="29"/>
      <c r="AF223" s="29"/>
      <c r="AG223" s="29"/>
      <c r="AH223" s="30"/>
      <c r="AI223" s="30"/>
      <c r="AJ223" s="30"/>
      <c r="AK223" s="30"/>
      <c r="AL223" s="30"/>
      <c r="AM223" s="30"/>
      <c r="AN223" s="30"/>
      <c r="AO223" s="30"/>
      <c r="AP223" s="45"/>
      <c r="AQ223" s="30"/>
      <c r="AR223" s="46"/>
    </row>
    <row r="224" spans="25:44" x14ac:dyDescent="0.2">
      <c r="Y224" s="30"/>
      <c r="Z224" s="30"/>
      <c r="AA224" s="29"/>
      <c r="AB224" s="30"/>
      <c r="AC224" s="29"/>
      <c r="AD224" s="29"/>
      <c r="AE224" s="29"/>
      <c r="AF224" s="29"/>
      <c r="AG224" s="29"/>
      <c r="AH224" s="30"/>
      <c r="AI224" s="30"/>
      <c r="AJ224" s="30"/>
      <c r="AK224" s="30"/>
      <c r="AL224" s="30"/>
      <c r="AM224" s="30"/>
      <c r="AN224" s="30"/>
      <c r="AO224" s="30"/>
      <c r="AP224" s="45"/>
      <c r="AQ224" s="30"/>
      <c r="AR224" s="46"/>
    </row>
    <row r="225" spans="25:44" x14ac:dyDescent="0.2">
      <c r="Y225" s="30"/>
      <c r="Z225" s="30"/>
      <c r="AA225" s="29"/>
      <c r="AB225" s="30"/>
      <c r="AC225" s="29"/>
      <c r="AD225" s="29"/>
      <c r="AE225" s="29"/>
      <c r="AF225" s="29"/>
      <c r="AG225" s="29"/>
      <c r="AH225" s="30"/>
      <c r="AI225" s="30"/>
      <c r="AJ225" s="30"/>
      <c r="AK225" s="30"/>
      <c r="AL225" s="30"/>
      <c r="AM225" s="30"/>
      <c r="AN225" s="30"/>
      <c r="AO225" s="30"/>
      <c r="AP225" s="45"/>
      <c r="AQ225" s="30"/>
      <c r="AR225" s="46"/>
    </row>
    <row r="226" spans="25:44" x14ac:dyDescent="0.2">
      <c r="Y226" s="30"/>
      <c r="Z226" s="30"/>
      <c r="AA226" s="29"/>
      <c r="AB226" s="30"/>
      <c r="AC226" s="29"/>
      <c r="AD226" s="29"/>
      <c r="AE226" s="29"/>
      <c r="AF226" s="29"/>
      <c r="AG226" s="29"/>
      <c r="AH226" s="30"/>
      <c r="AI226" s="30"/>
      <c r="AJ226" s="30"/>
      <c r="AK226" s="30"/>
      <c r="AL226" s="30"/>
      <c r="AM226" s="30"/>
      <c r="AN226" s="30"/>
      <c r="AO226" s="30"/>
      <c r="AP226" s="45"/>
      <c r="AQ226" s="30"/>
      <c r="AR226" s="46"/>
    </row>
    <row r="227" spans="25:44" x14ac:dyDescent="0.2">
      <c r="Y227" s="30"/>
      <c r="Z227" s="30"/>
      <c r="AA227" s="29"/>
      <c r="AB227" s="30"/>
      <c r="AC227" s="29"/>
      <c r="AD227" s="29"/>
      <c r="AE227" s="29"/>
      <c r="AF227" s="29"/>
      <c r="AG227" s="29"/>
      <c r="AH227" s="30"/>
      <c r="AI227" s="30"/>
      <c r="AJ227" s="30"/>
      <c r="AK227" s="30"/>
      <c r="AL227" s="30"/>
      <c r="AM227" s="30"/>
      <c r="AN227" s="30"/>
      <c r="AO227" s="30"/>
      <c r="AP227" s="45"/>
      <c r="AQ227" s="30"/>
      <c r="AR227" s="46"/>
    </row>
    <row r="228" spans="25:44" x14ac:dyDescent="0.2">
      <c r="Y228" s="30"/>
      <c r="Z228" s="30"/>
      <c r="AA228" s="29"/>
      <c r="AB228" s="30"/>
      <c r="AC228" s="29"/>
      <c r="AD228" s="29"/>
      <c r="AE228" s="29"/>
      <c r="AF228" s="29"/>
      <c r="AG228" s="29"/>
      <c r="AH228" s="30"/>
      <c r="AI228" s="30"/>
      <c r="AJ228" s="30"/>
      <c r="AK228" s="30"/>
      <c r="AL228" s="30"/>
      <c r="AM228" s="30"/>
      <c r="AN228" s="30"/>
      <c r="AO228" s="30"/>
      <c r="AP228" s="45"/>
      <c r="AQ228" s="30"/>
      <c r="AR228" s="46"/>
    </row>
    <row r="229" spans="25:44" x14ac:dyDescent="0.2">
      <c r="Y229" s="30"/>
      <c r="Z229" s="30"/>
      <c r="AA229" s="29"/>
      <c r="AB229" s="30"/>
      <c r="AC229" s="29"/>
      <c r="AD229" s="29"/>
      <c r="AE229" s="29"/>
      <c r="AF229" s="29"/>
      <c r="AG229" s="29"/>
      <c r="AH229" s="30"/>
      <c r="AI229" s="30"/>
      <c r="AJ229" s="30"/>
      <c r="AK229" s="30"/>
      <c r="AL229" s="30"/>
      <c r="AM229" s="30"/>
      <c r="AN229" s="30"/>
      <c r="AO229" s="30"/>
      <c r="AP229" s="45"/>
      <c r="AQ229" s="30"/>
      <c r="AR229" s="46"/>
    </row>
    <row r="230" spans="25:44" x14ac:dyDescent="0.2">
      <c r="Y230" s="30"/>
      <c r="Z230" s="30"/>
      <c r="AA230" s="29"/>
      <c r="AB230" s="30"/>
      <c r="AC230" s="29"/>
      <c r="AD230" s="29"/>
      <c r="AE230" s="29"/>
      <c r="AF230" s="29"/>
      <c r="AG230" s="29"/>
      <c r="AH230" s="30"/>
      <c r="AI230" s="30"/>
      <c r="AJ230" s="30"/>
      <c r="AK230" s="30"/>
      <c r="AL230" s="30"/>
      <c r="AM230" s="30"/>
      <c r="AN230" s="30"/>
      <c r="AO230" s="30"/>
      <c r="AP230" s="45"/>
      <c r="AQ230" s="30"/>
      <c r="AR230" s="46"/>
    </row>
    <row r="231" spans="25:44" x14ac:dyDescent="0.2">
      <c r="Y231" s="30"/>
      <c r="Z231" s="30"/>
      <c r="AA231" s="29"/>
      <c r="AB231" s="30"/>
      <c r="AC231" s="29"/>
      <c r="AD231" s="29"/>
      <c r="AE231" s="29"/>
      <c r="AF231" s="29"/>
      <c r="AG231" s="29"/>
      <c r="AH231" s="30"/>
      <c r="AI231" s="30"/>
      <c r="AJ231" s="30"/>
      <c r="AK231" s="30"/>
      <c r="AL231" s="30"/>
      <c r="AM231" s="30"/>
      <c r="AN231" s="30"/>
      <c r="AO231" s="30"/>
      <c r="AP231" s="45"/>
      <c r="AQ231" s="30"/>
      <c r="AR231" s="46"/>
    </row>
    <row r="232" spans="25:44" x14ac:dyDescent="0.2">
      <c r="Y232" s="30"/>
      <c r="Z232" s="30"/>
      <c r="AA232" s="29"/>
      <c r="AB232" s="30"/>
      <c r="AC232" s="29"/>
      <c r="AD232" s="29"/>
      <c r="AE232" s="29"/>
      <c r="AF232" s="29"/>
      <c r="AG232" s="29"/>
      <c r="AH232" s="30"/>
      <c r="AI232" s="30"/>
      <c r="AJ232" s="30"/>
      <c r="AK232" s="30"/>
      <c r="AL232" s="30"/>
      <c r="AM232" s="30"/>
      <c r="AN232" s="30"/>
      <c r="AO232" s="30"/>
      <c r="AP232" s="45"/>
      <c r="AQ232" s="30"/>
      <c r="AR232" s="46"/>
    </row>
    <row r="233" spans="25:44" x14ac:dyDescent="0.2">
      <c r="Y233" s="30"/>
      <c r="Z233" s="30"/>
      <c r="AA233" s="29"/>
      <c r="AB233" s="30"/>
      <c r="AC233" s="29"/>
      <c r="AD233" s="29"/>
      <c r="AE233" s="29"/>
      <c r="AF233" s="29"/>
      <c r="AG233" s="29"/>
      <c r="AH233" s="30"/>
      <c r="AI233" s="30"/>
      <c r="AJ233" s="30"/>
      <c r="AK233" s="30"/>
      <c r="AL233" s="30"/>
      <c r="AM233" s="30"/>
      <c r="AN233" s="30"/>
      <c r="AO233" s="30"/>
      <c r="AP233" s="45"/>
      <c r="AQ233" s="30"/>
      <c r="AR233" s="46"/>
    </row>
    <row r="234" spans="25:44" x14ac:dyDescent="0.2">
      <c r="Y234" s="30"/>
      <c r="Z234" s="30"/>
      <c r="AA234" s="29"/>
      <c r="AB234" s="30"/>
      <c r="AC234" s="29"/>
      <c r="AD234" s="29"/>
      <c r="AE234" s="29"/>
      <c r="AF234" s="29"/>
      <c r="AG234" s="29"/>
      <c r="AH234" s="30"/>
      <c r="AI234" s="30"/>
      <c r="AJ234" s="30"/>
      <c r="AK234" s="30"/>
      <c r="AL234" s="30"/>
      <c r="AM234" s="30"/>
      <c r="AN234" s="30"/>
      <c r="AO234" s="30"/>
      <c r="AP234" s="45"/>
      <c r="AQ234" s="30"/>
      <c r="AR234" s="46"/>
    </row>
    <row r="235" spans="25:44" x14ac:dyDescent="0.2">
      <c r="Y235" s="30"/>
      <c r="Z235" s="30"/>
      <c r="AA235" s="29"/>
      <c r="AB235" s="30"/>
      <c r="AC235" s="29"/>
      <c r="AD235" s="29"/>
      <c r="AE235" s="29"/>
      <c r="AF235" s="29"/>
      <c r="AG235" s="29"/>
      <c r="AH235" s="30"/>
      <c r="AI235" s="30"/>
      <c r="AJ235" s="30"/>
      <c r="AK235" s="30"/>
      <c r="AL235" s="30"/>
      <c r="AM235" s="30"/>
      <c r="AN235" s="30"/>
      <c r="AO235" s="30"/>
      <c r="AP235" s="45"/>
      <c r="AQ235" s="30"/>
      <c r="AR235" s="46"/>
    </row>
    <row r="236" spans="25:44" x14ac:dyDescent="0.2">
      <c r="Y236" s="30"/>
      <c r="Z236" s="30"/>
      <c r="AA236" s="29"/>
      <c r="AB236" s="30"/>
      <c r="AC236" s="29"/>
      <c r="AD236" s="29"/>
      <c r="AE236" s="29"/>
      <c r="AF236" s="29"/>
      <c r="AG236" s="29"/>
      <c r="AH236" s="30"/>
      <c r="AI236" s="30"/>
      <c r="AJ236" s="30"/>
      <c r="AK236" s="30"/>
      <c r="AL236" s="30"/>
      <c r="AM236" s="30"/>
      <c r="AN236" s="30"/>
      <c r="AO236" s="30"/>
      <c r="AP236" s="45"/>
      <c r="AQ236" s="30"/>
      <c r="AR236" s="46"/>
    </row>
    <row r="237" spans="25:44" x14ac:dyDescent="0.2">
      <c r="Y237" s="30"/>
      <c r="Z237" s="30"/>
      <c r="AA237" s="29"/>
      <c r="AB237" s="30"/>
      <c r="AC237" s="29"/>
      <c r="AD237" s="29"/>
      <c r="AE237" s="29"/>
      <c r="AF237" s="29"/>
      <c r="AG237" s="29"/>
      <c r="AH237" s="30"/>
      <c r="AI237" s="30"/>
      <c r="AJ237" s="30"/>
      <c r="AK237" s="30"/>
      <c r="AL237" s="30"/>
      <c r="AM237" s="30"/>
      <c r="AN237" s="30"/>
      <c r="AO237" s="30"/>
      <c r="AP237" s="45"/>
      <c r="AQ237" s="30"/>
      <c r="AR237" s="46"/>
    </row>
    <row r="238" spans="25:44" x14ac:dyDescent="0.2">
      <c r="Y238" s="30"/>
      <c r="Z238" s="30"/>
      <c r="AA238" s="29"/>
      <c r="AB238" s="30"/>
      <c r="AC238" s="29"/>
      <c r="AD238" s="29"/>
      <c r="AE238" s="29"/>
      <c r="AF238" s="29"/>
      <c r="AG238" s="29"/>
      <c r="AH238" s="30"/>
      <c r="AI238" s="30"/>
      <c r="AJ238" s="30"/>
      <c r="AK238" s="30"/>
      <c r="AL238" s="30"/>
      <c r="AM238" s="30"/>
      <c r="AN238" s="30"/>
      <c r="AO238" s="30"/>
      <c r="AP238" s="45"/>
      <c r="AQ238" s="30"/>
      <c r="AR238" s="46"/>
    </row>
    <row r="239" spans="25:44" x14ac:dyDescent="0.2">
      <c r="Y239" s="30"/>
      <c r="Z239" s="30"/>
      <c r="AA239" s="29"/>
      <c r="AB239" s="30"/>
      <c r="AC239" s="29"/>
      <c r="AD239" s="29"/>
      <c r="AE239" s="29"/>
      <c r="AF239" s="29"/>
      <c r="AG239" s="29"/>
      <c r="AH239" s="30"/>
      <c r="AI239" s="30"/>
      <c r="AJ239" s="30"/>
      <c r="AK239" s="30"/>
      <c r="AL239" s="30"/>
      <c r="AM239" s="30"/>
      <c r="AN239" s="30"/>
      <c r="AO239" s="30"/>
      <c r="AP239" s="45"/>
      <c r="AQ239" s="30"/>
      <c r="AR239" s="46"/>
    </row>
    <row r="240" spans="25:44" x14ac:dyDescent="0.2">
      <c r="Y240" s="30"/>
      <c r="Z240" s="30"/>
      <c r="AA240" s="29"/>
      <c r="AB240" s="30"/>
      <c r="AC240" s="29"/>
      <c r="AD240" s="29"/>
      <c r="AE240" s="29"/>
      <c r="AF240" s="29"/>
      <c r="AG240" s="29"/>
      <c r="AH240" s="30"/>
      <c r="AI240" s="30"/>
      <c r="AJ240" s="30"/>
      <c r="AK240" s="30"/>
      <c r="AL240" s="30"/>
      <c r="AM240" s="30"/>
      <c r="AN240" s="30"/>
      <c r="AO240" s="30"/>
      <c r="AP240" s="45"/>
      <c r="AQ240" s="30"/>
      <c r="AR240" s="46"/>
    </row>
    <row r="241" spans="25:44" x14ac:dyDescent="0.2">
      <c r="Y241" s="30"/>
      <c r="Z241" s="30"/>
      <c r="AA241" s="29"/>
      <c r="AB241" s="30"/>
      <c r="AC241" s="29"/>
      <c r="AD241" s="29"/>
      <c r="AE241" s="29"/>
      <c r="AF241" s="29"/>
      <c r="AG241" s="29"/>
      <c r="AH241" s="30"/>
      <c r="AI241" s="30"/>
      <c r="AJ241" s="30"/>
      <c r="AK241" s="30"/>
      <c r="AL241" s="30"/>
      <c r="AM241" s="30"/>
      <c r="AN241" s="30"/>
      <c r="AO241" s="30"/>
      <c r="AP241" s="45"/>
      <c r="AQ241" s="30"/>
      <c r="AR241" s="46"/>
    </row>
    <row r="242" spans="25:44" x14ac:dyDescent="0.2">
      <c r="Y242" s="30"/>
      <c r="Z242" s="30"/>
      <c r="AA242" s="29"/>
      <c r="AB242" s="30"/>
      <c r="AC242" s="29"/>
      <c r="AD242" s="29"/>
      <c r="AE242" s="29"/>
      <c r="AF242" s="29"/>
      <c r="AG242" s="29"/>
      <c r="AH242" s="30"/>
      <c r="AI242" s="30"/>
      <c r="AJ242" s="30"/>
      <c r="AK242" s="30"/>
      <c r="AL242" s="30"/>
      <c r="AM242" s="30"/>
      <c r="AN242" s="30"/>
      <c r="AO242" s="30"/>
      <c r="AP242" s="45"/>
      <c r="AQ242" s="30"/>
      <c r="AR242" s="46"/>
    </row>
    <row r="243" spans="25:44" x14ac:dyDescent="0.2">
      <c r="Y243" s="30"/>
      <c r="Z243" s="30"/>
      <c r="AA243" s="29"/>
      <c r="AB243" s="30"/>
      <c r="AC243" s="29"/>
      <c r="AD243" s="29"/>
      <c r="AE243" s="29"/>
      <c r="AF243" s="29"/>
      <c r="AG243" s="29"/>
      <c r="AH243" s="30"/>
      <c r="AI243" s="30"/>
      <c r="AJ243" s="30"/>
      <c r="AK243" s="30"/>
      <c r="AL243" s="30"/>
      <c r="AM243" s="30"/>
      <c r="AN243" s="30"/>
      <c r="AO243" s="30"/>
      <c r="AP243" s="45"/>
      <c r="AQ243" s="30"/>
      <c r="AR243" s="46"/>
    </row>
    <row r="244" spans="25:44" x14ac:dyDescent="0.2">
      <c r="Y244" s="30"/>
      <c r="Z244" s="30"/>
      <c r="AA244" s="29"/>
      <c r="AB244" s="30"/>
      <c r="AC244" s="29"/>
      <c r="AD244" s="29"/>
      <c r="AE244" s="29"/>
      <c r="AF244" s="29"/>
      <c r="AG244" s="29"/>
      <c r="AH244" s="30"/>
      <c r="AI244" s="30"/>
      <c r="AJ244" s="30"/>
      <c r="AK244" s="30"/>
      <c r="AL244" s="30"/>
      <c r="AM244" s="30"/>
      <c r="AN244" s="30"/>
      <c r="AO244" s="30"/>
      <c r="AP244" s="45"/>
      <c r="AQ244" s="30"/>
      <c r="AR244" s="46"/>
    </row>
    <row r="245" spans="25:44" x14ac:dyDescent="0.2">
      <c r="Y245" s="30"/>
      <c r="Z245" s="30"/>
      <c r="AA245" s="29"/>
      <c r="AB245" s="30"/>
      <c r="AC245" s="29"/>
      <c r="AD245" s="29"/>
      <c r="AE245" s="29"/>
      <c r="AF245" s="29"/>
      <c r="AG245" s="29"/>
      <c r="AH245" s="30"/>
      <c r="AI245" s="30"/>
      <c r="AJ245" s="30"/>
      <c r="AK245" s="30"/>
      <c r="AL245" s="30"/>
      <c r="AM245" s="30"/>
      <c r="AN245" s="30"/>
      <c r="AO245" s="30"/>
      <c r="AP245" s="45"/>
      <c r="AQ245" s="30"/>
      <c r="AR245" s="46"/>
    </row>
    <row r="246" spans="25:44" x14ac:dyDescent="0.2">
      <c r="Y246" s="30"/>
      <c r="Z246" s="30"/>
      <c r="AA246" s="29"/>
      <c r="AB246" s="30"/>
      <c r="AC246" s="29"/>
      <c r="AD246" s="29"/>
      <c r="AE246" s="29"/>
      <c r="AF246" s="29"/>
      <c r="AG246" s="29"/>
      <c r="AH246" s="30"/>
      <c r="AI246" s="30"/>
      <c r="AJ246" s="30"/>
      <c r="AK246" s="30"/>
      <c r="AL246" s="30"/>
      <c r="AM246" s="30"/>
      <c r="AN246" s="30"/>
      <c r="AO246" s="30"/>
      <c r="AP246" s="45"/>
      <c r="AQ246" s="30"/>
      <c r="AR246" s="46"/>
    </row>
    <row r="247" spans="25:44" x14ac:dyDescent="0.2">
      <c r="Y247" s="30"/>
      <c r="Z247" s="30"/>
      <c r="AA247" s="29"/>
      <c r="AB247" s="30"/>
      <c r="AC247" s="29"/>
      <c r="AD247" s="29"/>
      <c r="AE247" s="29"/>
      <c r="AF247" s="29"/>
      <c r="AG247" s="29"/>
      <c r="AH247" s="30"/>
      <c r="AI247" s="30"/>
      <c r="AJ247" s="30"/>
      <c r="AK247" s="30"/>
      <c r="AL247" s="30"/>
      <c r="AM247" s="30"/>
      <c r="AN247" s="30"/>
      <c r="AO247" s="30"/>
      <c r="AP247" s="45"/>
      <c r="AQ247" s="30"/>
      <c r="AR247" s="46"/>
    </row>
    <row r="248" spans="25:44" x14ac:dyDescent="0.2">
      <c r="Y248" s="30"/>
      <c r="Z248" s="30"/>
      <c r="AA248" s="29"/>
      <c r="AB248" s="30"/>
      <c r="AC248" s="29"/>
      <c r="AD248" s="29"/>
      <c r="AE248" s="29"/>
      <c r="AF248" s="29"/>
      <c r="AG248" s="29"/>
      <c r="AH248" s="30"/>
      <c r="AI248" s="30"/>
      <c r="AJ248" s="30"/>
      <c r="AK248" s="30"/>
      <c r="AL248" s="30"/>
      <c r="AM248" s="30"/>
      <c r="AN248" s="30"/>
      <c r="AO248" s="30"/>
      <c r="AP248" s="45"/>
      <c r="AQ248" s="30"/>
      <c r="AR248" s="46"/>
    </row>
    <row r="249" spans="25:44" x14ac:dyDescent="0.2">
      <c r="Y249" s="30"/>
      <c r="Z249" s="30"/>
      <c r="AA249" s="29"/>
      <c r="AB249" s="30"/>
      <c r="AC249" s="29"/>
      <c r="AD249" s="29"/>
      <c r="AE249" s="29"/>
      <c r="AF249" s="29"/>
      <c r="AG249" s="29"/>
      <c r="AH249" s="30"/>
      <c r="AI249" s="30"/>
      <c r="AJ249" s="30"/>
      <c r="AK249" s="30"/>
      <c r="AL249" s="30"/>
      <c r="AM249" s="30"/>
      <c r="AN249" s="30"/>
      <c r="AO249" s="30"/>
      <c r="AP249" s="45"/>
      <c r="AQ249" s="30"/>
      <c r="AR249" s="46"/>
    </row>
    <row r="250" spans="25:44" x14ac:dyDescent="0.2">
      <c r="Y250" s="30"/>
      <c r="Z250" s="30"/>
      <c r="AA250" s="29"/>
      <c r="AB250" s="30"/>
      <c r="AC250" s="29"/>
      <c r="AD250" s="29"/>
      <c r="AE250" s="29"/>
      <c r="AF250" s="29"/>
      <c r="AG250" s="29"/>
      <c r="AH250" s="30"/>
      <c r="AI250" s="30"/>
      <c r="AJ250" s="30"/>
      <c r="AK250" s="30"/>
      <c r="AL250" s="30"/>
      <c r="AM250" s="30"/>
      <c r="AN250" s="30"/>
      <c r="AO250" s="30"/>
      <c r="AP250" s="45"/>
      <c r="AQ250" s="30"/>
      <c r="AR250" s="46"/>
    </row>
    <row r="251" spans="25:44" x14ac:dyDescent="0.2">
      <c r="Y251" s="30"/>
      <c r="Z251" s="30"/>
      <c r="AA251" s="29"/>
      <c r="AB251" s="30"/>
      <c r="AC251" s="29"/>
      <c r="AD251" s="29"/>
      <c r="AE251" s="29"/>
      <c r="AF251" s="29"/>
      <c r="AG251" s="29"/>
      <c r="AH251" s="30"/>
      <c r="AI251" s="30"/>
      <c r="AJ251" s="30"/>
      <c r="AK251" s="30"/>
      <c r="AL251" s="30"/>
      <c r="AM251" s="30"/>
      <c r="AN251" s="30"/>
      <c r="AO251" s="30"/>
      <c r="AP251" s="45"/>
      <c r="AQ251" s="30"/>
      <c r="AR251" s="46"/>
    </row>
    <row r="252" spans="25:44" x14ac:dyDescent="0.2">
      <c r="Y252" s="30"/>
      <c r="Z252" s="30"/>
      <c r="AA252" s="29"/>
      <c r="AB252" s="30"/>
      <c r="AC252" s="29"/>
      <c r="AD252" s="29"/>
      <c r="AE252" s="29"/>
      <c r="AF252" s="29"/>
      <c r="AG252" s="29"/>
      <c r="AH252" s="30"/>
      <c r="AI252" s="30"/>
      <c r="AJ252" s="30"/>
      <c r="AK252" s="30"/>
      <c r="AL252" s="30"/>
      <c r="AM252" s="30"/>
      <c r="AN252" s="30"/>
      <c r="AO252" s="30"/>
      <c r="AP252" s="45"/>
      <c r="AQ252" s="30"/>
      <c r="AR252" s="46"/>
    </row>
    <row r="253" spans="25:44" x14ac:dyDescent="0.2">
      <c r="Y253" s="30"/>
      <c r="Z253" s="30"/>
      <c r="AA253" s="29"/>
      <c r="AB253" s="30"/>
      <c r="AC253" s="29"/>
      <c r="AD253" s="29"/>
      <c r="AE253" s="29"/>
      <c r="AF253" s="29"/>
      <c r="AG253" s="29"/>
      <c r="AH253" s="30"/>
      <c r="AI253" s="30"/>
      <c r="AJ253" s="30"/>
      <c r="AK253" s="30"/>
      <c r="AL253" s="30"/>
      <c r="AM253" s="30"/>
      <c r="AN253" s="30"/>
      <c r="AO253" s="30"/>
      <c r="AP253" s="45"/>
      <c r="AQ253" s="30"/>
      <c r="AR253" s="46"/>
    </row>
    <row r="254" spans="25:44" x14ac:dyDescent="0.2">
      <c r="Y254" s="30"/>
      <c r="Z254" s="30"/>
      <c r="AA254" s="29"/>
      <c r="AB254" s="30"/>
      <c r="AC254" s="29"/>
      <c r="AD254" s="29"/>
      <c r="AE254" s="29"/>
      <c r="AF254" s="29"/>
      <c r="AG254" s="29"/>
      <c r="AH254" s="30"/>
      <c r="AI254" s="30"/>
      <c r="AJ254" s="30"/>
      <c r="AK254" s="30"/>
      <c r="AL254" s="30"/>
      <c r="AM254" s="30"/>
      <c r="AN254" s="30"/>
      <c r="AO254" s="30"/>
      <c r="AP254" s="45"/>
      <c r="AQ254" s="30"/>
      <c r="AR254" s="46"/>
    </row>
    <row r="255" spans="25:44" x14ac:dyDescent="0.2">
      <c r="Y255" s="30"/>
      <c r="Z255" s="30"/>
      <c r="AA255" s="29"/>
      <c r="AB255" s="30"/>
      <c r="AC255" s="29"/>
      <c r="AD255" s="29"/>
      <c r="AE255" s="29"/>
      <c r="AF255" s="29"/>
      <c r="AG255" s="29"/>
      <c r="AH255" s="30"/>
      <c r="AI255" s="30"/>
      <c r="AJ255" s="30"/>
      <c r="AK255" s="30"/>
      <c r="AL255" s="30"/>
      <c r="AM255" s="30"/>
      <c r="AN255" s="30"/>
      <c r="AO255" s="30"/>
      <c r="AP255" s="45"/>
      <c r="AQ255" s="30"/>
      <c r="AR255" s="46"/>
    </row>
    <row r="256" spans="25:44" x14ac:dyDescent="0.2">
      <c r="Y256" s="30"/>
      <c r="Z256" s="30"/>
      <c r="AA256" s="29"/>
      <c r="AB256" s="30"/>
      <c r="AC256" s="29"/>
      <c r="AD256" s="29"/>
      <c r="AE256" s="29"/>
      <c r="AF256" s="29"/>
      <c r="AG256" s="29"/>
      <c r="AH256" s="30"/>
      <c r="AI256" s="30"/>
      <c r="AJ256" s="30"/>
      <c r="AK256" s="30"/>
      <c r="AL256" s="30"/>
      <c r="AM256" s="30"/>
      <c r="AN256" s="30"/>
      <c r="AO256" s="30"/>
      <c r="AP256" s="45"/>
      <c r="AQ256" s="30"/>
      <c r="AR256" s="46"/>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row r="427" spans="25:44" x14ac:dyDescent="0.2">
      <c r="Y427" s="30"/>
      <c r="Z427" s="30"/>
      <c r="AA427" s="29"/>
      <c r="AB427" s="30"/>
      <c r="AC427" s="29"/>
      <c r="AD427" s="29"/>
      <c r="AE427" s="29"/>
      <c r="AF427" s="29"/>
      <c r="AG427" s="29"/>
      <c r="AH427" s="30"/>
      <c r="AI427" s="30"/>
      <c r="AJ427" s="30"/>
      <c r="AK427" s="30"/>
      <c r="AL427" s="30"/>
      <c r="AM427" s="30"/>
      <c r="AN427" s="30"/>
      <c r="AO427" s="30"/>
      <c r="AP427" s="45"/>
      <c r="AQ427" s="30"/>
      <c r="AR427" s="46"/>
    </row>
    <row r="428" spans="25:44" x14ac:dyDescent="0.2">
      <c r="Y428" s="30"/>
      <c r="Z428" s="30"/>
      <c r="AA428" s="29"/>
      <c r="AB428" s="30"/>
      <c r="AC428" s="29"/>
      <c r="AD428" s="29"/>
      <c r="AE428" s="29"/>
      <c r="AF428" s="29"/>
      <c r="AG428" s="29"/>
      <c r="AH428" s="30"/>
      <c r="AI428" s="30"/>
      <c r="AJ428" s="30"/>
      <c r="AK428" s="30"/>
      <c r="AL428" s="30"/>
      <c r="AM428" s="30"/>
      <c r="AN428" s="30"/>
      <c r="AO428" s="30"/>
      <c r="AP428" s="45"/>
      <c r="AQ428" s="30"/>
      <c r="AR428" s="46"/>
    </row>
    <row r="429" spans="25:44" x14ac:dyDescent="0.2">
      <c r="Y429" s="30"/>
      <c r="Z429" s="30"/>
      <c r="AA429" s="29"/>
      <c r="AB429" s="30"/>
      <c r="AC429" s="29"/>
      <c r="AD429" s="29"/>
      <c r="AE429" s="29"/>
      <c r="AF429" s="29"/>
      <c r="AG429" s="29"/>
      <c r="AH429" s="30"/>
      <c r="AI429" s="30"/>
      <c r="AJ429" s="30"/>
      <c r="AK429" s="30"/>
      <c r="AL429" s="30"/>
      <c r="AM429" s="30"/>
      <c r="AN429" s="30"/>
      <c r="AO429" s="30"/>
      <c r="AP429" s="45"/>
      <c r="AQ429" s="30"/>
      <c r="AR429" s="46"/>
    </row>
    <row r="430" spans="25:44" x14ac:dyDescent="0.2">
      <c r="Y430" s="30"/>
      <c r="Z430" s="30"/>
      <c r="AA430" s="29"/>
      <c r="AB430" s="30"/>
      <c r="AC430" s="29"/>
      <c r="AD430" s="29"/>
      <c r="AE430" s="29"/>
      <c r="AF430" s="29"/>
      <c r="AG430" s="29"/>
      <c r="AH430" s="30"/>
      <c r="AI430" s="30"/>
      <c r="AJ430" s="30"/>
      <c r="AK430" s="30"/>
      <c r="AL430" s="30"/>
      <c r="AM430" s="30"/>
      <c r="AN430" s="30"/>
      <c r="AO430" s="30"/>
      <c r="AP430" s="45"/>
      <c r="AQ430" s="30"/>
      <c r="AR430" s="46"/>
    </row>
    <row r="431" spans="25:44" x14ac:dyDescent="0.2">
      <c r="Y431" s="30"/>
      <c r="Z431" s="30"/>
      <c r="AA431" s="29"/>
      <c r="AB431" s="30"/>
      <c r="AC431" s="29"/>
      <c r="AD431" s="29"/>
      <c r="AE431" s="29"/>
      <c r="AF431" s="29"/>
      <c r="AG431" s="29"/>
      <c r="AH431" s="30"/>
      <c r="AI431" s="30"/>
      <c r="AJ431" s="30"/>
      <c r="AK431" s="30"/>
      <c r="AL431" s="30"/>
      <c r="AM431" s="30"/>
      <c r="AN431" s="30"/>
      <c r="AO431" s="30"/>
      <c r="AP431" s="45"/>
      <c r="AQ431" s="30"/>
      <c r="AR431" s="46"/>
    </row>
    <row r="432" spans="25:44" x14ac:dyDescent="0.2">
      <c r="Y432" s="30"/>
      <c r="Z432" s="30"/>
      <c r="AA432" s="29"/>
      <c r="AB432" s="30"/>
      <c r="AC432" s="29"/>
      <c r="AD432" s="29"/>
      <c r="AE432" s="29"/>
      <c r="AF432" s="29"/>
      <c r="AG432" s="29"/>
      <c r="AH432" s="30"/>
      <c r="AI432" s="30"/>
      <c r="AJ432" s="30"/>
      <c r="AK432" s="30"/>
      <c r="AL432" s="30"/>
      <c r="AM432" s="30"/>
      <c r="AN432" s="30"/>
      <c r="AO432" s="30"/>
      <c r="AP432" s="45"/>
      <c r="AQ432" s="30"/>
      <c r="AR432" s="46"/>
    </row>
    <row r="433" spans="25:44" x14ac:dyDescent="0.2">
      <c r="Y433" s="30"/>
      <c r="Z433" s="30"/>
      <c r="AA433" s="29"/>
      <c r="AB433" s="30"/>
      <c r="AC433" s="29"/>
      <c r="AD433" s="29"/>
      <c r="AE433" s="29"/>
      <c r="AF433" s="29"/>
      <c r="AG433" s="29"/>
      <c r="AH433" s="30"/>
      <c r="AI433" s="30"/>
      <c r="AJ433" s="30"/>
      <c r="AK433" s="30"/>
      <c r="AL433" s="30"/>
      <c r="AM433" s="30"/>
      <c r="AN433" s="30"/>
      <c r="AO433" s="30"/>
      <c r="AP433" s="45"/>
      <c r="AQ433" s="30"/>
      <c r="AR433" s="46"/>
    </row>
    <row r="434" spans="25:44" x14ac:dyDescent="0.2">
      <c r="Y434" s="30"/>
      <c r="Z434" s="30"/>
      <c r="AA434" s="29"/>
      <c r="AB434" s="30"/>
      <c r="AC434" s="29"/>
      <c r="AD434" s="29"/>
      <c r="AE434" s="29"/>
      <c r="AF434" s="29"/>
      <c r="AG434" s="29"/>
      <c r="AH434" s="30"/>
      <c r="AI434" s="30"/>
      <c r="AJ434" s="30"/>
      <c r="AK434" s="30"/>
      <c r="AL434" s="30"/>
      <c r="AM434" s="30"/>
      <c r="AN434" s="30"/>
      <c r="AO434" s="30"/>
      <c r="AP434" s="45"/>
      <c r="AQ434" s="30"/>
      <c r="AR434" s="46"/>
    </row>
    <row r="435" spans="25:44" x14ac:dyDescent="0.2">
      <c r="Y435" s="30"/>
      <c r="Z435" s="30"/>
      <c r="AA435" s="29"/>
      <c r="AB435" s="30"/>
      <c r="AC435" s="29"/>
      <c r="AD435" s="29"/>
      <c r="AE435" s="29"/>
      <c r="AF435" s="29"/>
      <c r="AG435" s="29"/>
      <c r="AH435" s="30"/>
      <c r="AI435" s="30"/>
      <c r="AJ435" s="30"/>
      <c r="AK435" s="30"/>
      <c r="AL435" s="30"/>
      <c r="AM435" s="30"/>
      <c r="AN435" s="30"/>
      <c r="AO435" s="30"/>
      <c r="AP435" s="45"/>
      <c r="AQ435" s="30"/>
      <c r="AR435" s="46"/>
    </row>
    <row r="436" spans="25:44" x14ac:dyDescent="0.2">
      <c r="Y436" s="30"/>
      <c r="Z436" s="30"/>
      <c r="AA436" s="29"/>
      <c r="AB436" s="30"/>
      <c r="AC436" s="29"/>
      <c r="AD436" s="29"/>
      <c r="AE436" s="29"/>
      <c r="AF436" s="29"/>
      <c r="AG436" s="29"/>
      <c r="AH436" s="30"/>
      <c r="AI436" s="30"/>
      <c r="AJ436" s="30"/>
      <c r="AK436" s="30"/>
      <c r="AL436" s="30"/>
      <c r="AM436" s="30"/>
      <c r="AN436" s="30"/>
      <c r="AO436" s="30"/>
      <c r="AP436" s="45"/>
      <c r="AQ436" s="30"/>
      <c r="AR436" s="46"/>
    </row>
    <row r="437" spans="25:44" x14ac:dyDescent="0.2">
      <c r="Y437" s="30"/>
      <c r="Z437" s="30"/>
      <c r="AA437" s="29"/>
      <c r="AB437" s="30"/>
      <c r="AC437" s="29"/>
      <c r="AD437" s="29"/>
      <c r="AE437" s="29"/>
      <c r="AF437" s="29"/>
      <c r="AG437" s="29"/>
      <c r="AH437" s="30"/>
      <c r="AI437" s="30"/>
      <c r="AJ437" s="30"/>
      <c r="AK437" s="30"/>
      <c r="AL437" s="30"/>
      <c r="AM437" s="30"/>
      <c r="AN437" s="30"/>
      <c r="AO437" s="30"/>
      <c r="AP437" s="45"/>
      <c r="AQ437" s="30"/>
      <c r="AR437" s="46"/>
    </row>
    <row r="438" spans="25:44" x14ac:dyDescent="0.2">
      <c r="Y438" s="30"/>
      <c r="Z438" s="30"/>
      <c r="AA438" s="29"/>
      <c r="AB438" s="30"/>
      <c r="AC438" s="29"/>
      <c r="AD438" s="29"/>
      <c r="AE438" s="29"/>
      <c r="AF438" s="29"/>
      <c r="AG438" s="29"/>
      <c r="AH438" s="30"/>
      <c r="AI438" s="30"/>
      <c r="AJ438" s="30"/>
      <c r="AK438" s="30"/>
      <c r="AL438" s="30"/>
      <c r="AM438" s="30"/>
      <c r="AN438" s="30"/>
      <c r="AO438" s="30"/>
      <c r="AP438" s="45"/>
      <c r="AQ438" s="30"/>
      <c r="AR438" s="46"/>
    </row>
    <row r="439" spans="25:44" x14ac:dyDescent="0.2">
      <c r="Y439" s="30"/>
      <c r="Z439" s="30"/>
      <c r="AA439" s="29"/>
      <c r="AB439" s="30"/>
      <c r="AC439" s="29"/>
      <c r="AD439" s="29"/>
      <c r="AE439" s="29"/>
      <c r="AF439" s="29"/>
      <c r="AG439" s="29"/>
      <c r="AH439" s="30"/>
      <c r="AI439" s="30"/>
      <c r="AJ439" s="30"/>
      <c r="AK439" s="30"/>
      <c r="AL439" s="30"/>
      <c r="AM439" s="30"/>
      <c r="AN439" s="30"/>
      <c r="AO439" s="30"/>
      <c r="AP439" s="45"/>
      <c r="AQ439" s="30"/>
      <c r="AR439" s="46"/>
    </row>
    <row r="440" spans="25:44" x14ac:dyDescent="0.2">
      <c r="Y440" s="30"/>
      <c r="Z440" s="30"/>
      <c r="AA440" s="29"/>
      <c r="AB440" s="30"/>
      <c r="AC440" s="29"/>
      <c r="AD440" s="29"/>
      <c r="AE440" s="29"/>
      <c r="AF440" s="29"/>
      <c r="AG440" s="29"/>
      <c r="AH440" s="30"/>
      <c r="AI440" s="30"/>
      <c r="AJ440" s="30"/>
      <c r="AK440" s="30"/>
      <c r="AL440" s="30"/>
      <c r="AM440" s="30"/>
      <c r="AN440" s="30"/>
      <c r="AO440" s="30"/>
      <c r="AP440" s="45"/>
      <c r="AQ440" s="30"/>
      <c r="AR440" s="46"/>
    </row>
    <row r="441" spans="25:44" x14ac:dyDescent="0.2">
      <c r="Y441" s="30"/>
      <c r="Z441" s="30"/>
      <c r="AA441" s="29"/>
      <c r="AB441" s="30"/>
      <c r="AC441" s="29"/>
      <c r="AD441" s="29"/>
      <c r="AE441" s="29"/>
      <c r="AF441" s="29"/>
      <c r="AG441" s="29"/>
      <c r="AH441" s="30"/>
      <c r="AI441" s="30"/>
      <c r="AJ441" s="30"/>
      <c r="AK441" s="30"/>
      <c r="AL441" s="30"/>
      <c r="AM441" s="30"/>
      <c r="AN441" s="30"/>
      <c r="AO441" s="30"/>
      <c r="AP441" s="45"/>
      <c r="AQ441" s="30"/>
      <c r="AR441" s="46"/>
    </row>
    <row r="442" spans="25:44" x14ac:dyDescent="0.2">
      <c r="Y442" s="30"/>
      <c r="Z442" s="30"/>
      <c r="AA442" s="29"/>
      <c r="AB442" s="30"/>
      <c r="AC442" s="29"/>
      <c r="AD442" s="29"/>
      <c r="AE442" s="29"/>
      <c r="AF442" s="29"/>
      <c r="AG442" s="29"/>
      <c r="AH442" s="30"/>
      <c r="AI442" s="30"/>
      <c r="AJ442" s="30"/>
      <c r="AK442" s="30"/>
      <c r="AL442" s="30"/>
      <c r="AM442" s="30"/>
      <c r="AN442" s="30"/>
      <c r="AO442" s="30"/>
      <c r="AP442" s="45"/>
      <c r="AQ442" s="30"/>
      <c r="AR442" s="46"/>
    </row>
    <row r="443" spans="25:44" x14ac:dyDescent="0.2">
      <c r="Y443" s="30"/>
      <c r="Z443" s="30"/>
      <c r="AA443" s="29"/>
      <c r="AB443" s="30"/>
      <c r="AC443" s="29"/>
      <c r="AD443" s="29"/>
      <c r="AE443" s="29"/>
      <c r="AF443" s="29"/>
      <c r="AG443" s="29"/>
      <c r="AH443" s="30"/>
      <c r="AI443" s="30"/>
      <c r="AJ443" s="30"/>
      <c r="AK443" s="30"/>
      <c r="AL443" s="30"/>
      <c r="AM443" s="30"/>
      <c r="AN443" s="30"/>
      <c r="AO443" s="30"/>
      <c r="AP443" s="45"/>
      <c r="AQ443" s="30"/>
      <c r="AR443" s="46"/>
    </row>
    <row r="444" spans="25:44" x14ac:dyDescent="0.2">
      <c r="Y444" s="30"/>
      <c r="Z444" s="30"/>
      <c r="AA444" s="29"/>
      <c r="AB444" s="30"/>
      <c r="AC444" s="29"/>
      <c r="AD444" s="29"/>
      <c r="AE444" s="29"/>
      <c r="AF444" s="29"/>
      <c r="AG444" s="29"/>
      <c r="AH444" s="30"/>
      <c r="AI444" s="30"/>
      <c r="AJ444" s="30"/>
      <c r="AK444" s="30"/>
      <c r="AL444" s="30"/>
      <c r="AM444" s="30"/>
      <c r="AN444" s="30"/>
      <c r="AO444" s="30"/>
      <c r="AP444" s="45"/>
      <c r="AQ444" s="30"/>
      <c r="AR444" s="46"/>
    </row>
    <row r="445" spans="25:44" x14ac:dyDescent="0.2">
      <c r="Y445" s="30"/>
      <c r="Z445" s="30"/>
      <c r="AA445" s="29"/>
      <c r="AB445" s="30"/>
      <c r="AC445" s="29"/>
      <c r="AD445" s="29"/>
      <c r="AE445" s="29"/>
      <c r="AF445" s="29"/>
      <c r="AG445" s="29"/>
      <c r="AH445" s="30"/>
      <c r="AI445" s="30"/>
      <c r="AJ445" s="30"/>
      <c r="AK445" s="30"/>
      <c r="AL445" s="30"/>
      <c r="AM445" s="30"/>
      <c r="AN445" s="30"/>
      <c r="AO445" s="30"/>
      <c r="AP445" s="45"/>
      <c r="AQ445" s="30"/>
      <c r="AR445" s="46"/>
    </row>
    <row r="446" spans="25:44" x14ac:dyDescent="0.2">
      <c r="Y446" s="30"/>
      <c r="Z446" s="30"/>
      <c r="AA446" s="29"/>
      <c r="AB446" s="30"/>
      <c r="AC446" s="29"/>
      <c r="AD446" s="29"/>
      <c r="AE446" s="29"/>
      <c r="AF446" s="29"/>
      <c r="AG446" s="29"/>
      <c r="AH446" s="30"/>
      <c r="AI446" s="30"/>
      <c r="AJ446" s="30"/>
      <c r="AK446" s="30"/>
      <c r="AL446" s="30"/>
      <c r="AM446" s="30"/>
      <c r="AN446" s="30"/>
      <c r="AO446" s="30"/>
      <c r="AP446" s="45"/>
      <c r="AQ446" s="30"/>
      <c r="AR446" s="46"/>
    </row>
    <row r="447" spans="25:44" x14ac:dyDescent="0.2">
      <c r="Y447" s="30"/>
      <c r="Z447" s="30"/>
      <c r="AA447" s="29"/>
      <c r="AB447" s="30"/>
      <c r="AC447" s="29"/>
      <c r="AD447" s="29"/>
      <c r="AE447" s="29"/>
      <c r="AF447" s="29"/>
      <c r="AG447" s="29"/>
      <c r="AH447" s="30"/>
      <c r="AI447" s="30"/>
      <c r="AJ447" s="30"/>
      <c r="AK447" s="30"/>
      <c r="AL447" s="30"/>
      <c r="AM447" s="30"/>
      <c r="AN447" s="30"/>
      <c r="AO447" s="30"/>
      <c r="AP447" s="45"/>
      <c r="AQ447" s="30"/>
      <c r="AR447" s="46"/>
    </row>
    <row r="448" spans="25:44" x14ac:dyDescent="0.2">
      <c r="Y448" s="30"/>
      <c r="Z448" s="30"/>
      <c r="AA448" s="29"/>
      <c r="AB448" s="30"/>
      <c r="AC448" s="29"/>
      <c r="AD448" s="29"/>
      <c r="AE448" s="29"/>
      <c r="AF448" s="29"/>
      <c r="AG448" s="29"/>
      <c r="AH448" s="30"/>
      <c r="AI448" s="30"/>
      <c r="AJ448" s="30"/>
      <c r="AK448" s="30"/>
      <c r="AL448" s="30"/>
      <c r="AM448" s="30"/>
      <c r="AN448" s="30"/>
      <c r="AO448" s="30"/>
      <c r="AP448" s="45"/>
      <c r="AQ448" s="30"/>
      <c r="AR448" s="46"/>
    </row>
    <row r="449" spans="25:44" x14ac:dyDescent="0.2">
      <c r="Y449" s="30"/>
      <c r="Z449" s="30"/>
      <c r="AA449" s="29"/>
      <c r="AB449" s="30"/>
      <c r="AC449" s="29"/>
      <c r="AD449" s="29"/>
      <c r="AE449" s="29"/>
      <c r="AF449" s="29"/>
      <c r="AG449" s="29"/>
      <c r="AH449" s="30"/>
      <c r="AI449" s="30"/>
      <c r="AJ449" s="30"/>
      <c r="AK449" s="30"/>
      <c r="AL449" s="30"/>
      <c r="AM449" s="30"/>
      <c r="AN449" s="30"/>
      <c r="AO449" s="30"/>
      <c r="AP449" s="45"/>
      <c r="AQ449" s="30"/>
      <c r="AR449" s="46"/>
    </row>
    <row r="450" spans="25:44" x14ac:dyDescent="0.2">
      <c r="Y450" s="30"/>
      <c r="Z450" s="30"/>
      <c r="AA450" s="29"/>
      <c r="AB450" s="30"/>
      <c r="AC450" s="29"/>
      <c r="AD450" s="29"/>
      <c r="AE450" s="29"/>
      <c r="AF450" s="29"/>
      <c r="AG450" s="29"/>
      <c r="AH450" s="30"/>
      <c r="AI450" s="30"/>
      <c r="AJ450" s="30"/>
      <c r="AK450" s="30"/>
      <c r="AL450" s="30"/>
      <c r="AM450" s="30"/>
      <c r="AN450" s="30"/>
      <c r="AO450" s="30"/>
      <c r="AP450" s="45"/>
      <c r="AQ450" s="30"/>
      <c r="AR450" s="46"/>
    </row>
    <row r="451" spans="25:44" x14ac:dyDescent="0.2">
      <c r="Y451" s="30"/>
      <c r="Z451" s="30"/>
      <c r="AA451" s="29"/>
      <c r="AB451" s="30"/>
      <c r="AC451" s="29"/>
      <c r="AD451" s="29"/>
      <c r="AE451" s="29"/>
      <c r="AF451" s="29"/>
      <c r="AG451" s="29"/>
      <c r="AH451" s="30"/>
      <c r="AI451" s="30"/>
      <c r="AJ451" s="30"/>
      <c r="AK451" s="30"/>
      <c r="AL451" s="30"/>
      <c r="AM451" s="30"/>
      <c r="AN451" s="30"/>
      <c r="AO451" s="30"/>
      <c r="AP451" s="45"/>
      <c r="AQ451" s="30"/>
      <c r="AR451" s="46"/>
    </row>
    <row r="452" spans="25:44" x14ac:dyDescent="0.2">
      <c r="Y452" s="30"/>
      <c r="Z452" s="30"/>
      <c r="AA452" s="29"/>
      <c r="AB452" s="30"/>
      <c r="AC452" s="29"/>
      <c r="AD452" s="29"/>
      <c r="AE452" s="29"/>
      <c r="AF452" s="29"/>
      <c r="AG452" s="29"/>
      <c r="AH452" s="30"/>
      <c r="AI452" s="30"/>
      <c r="AJ452" s="30"/>
      <c r="AK452" s="30"/>
      <c r="AL452" s="30"/>
      <c r="AM452" s="30"/>
      <c r="AN452" s="30"/>
      <c r="AO452" s="30"/>
      <c r="AP452" s="45"/>
      <c r="AQ452" s="30"/>
      <c r="AR452" s="46"/>
    </row>
    <row r="453" spans="25:44" x14ac:dyDescent="0.2">
      <c r="Y453" s="30"/>
      <c r="Z453" s="30"/>
      <c r="AA453" s="29"/>
      <c r="AB453" s="30"/>
      <c r="AC453" s="29"/>
      <c r="AD453" s="29"/>
      <c r="AE453" s="29"/>
      <c r="AF453" s="29"/>
      <c r="AG453" s="29"/>
      <c r="AH453" s="30"/>
      <c r="AI453" s="30"/>
      <c r="AJ453" s="30"/>
      <c r="AK453" s="30"/>
      <c r="AL453" s="30"/>
      <c r="AM453" s="30"/>
      <c r="AN453" s="30"/>
      <c r="AO453" s="30"/>
      <c r="AP453" s="45"/>
      <c r="AQ453" s="30"/>
      <c r="AR453" s="46"/>
    </row>
    <row r="454" spans="25:44" x14ac:dyDescent="0.2">
      <c r="Y454" s="30"/>
      <c r="Z454" s="30"/>
      <c r="AA454" s="29"/>
      <c r="AB454" s="30"/>
      <c r="AC454" s="29"/>
      <c r="AD454" s="29"/>
      <c r="AE454" s="29"/>
      <c r="AF454" s="29"/>
      <c r="AG454" s="29"/>
      <c r="AH454" s="30"/>
      <c r="AI454" s="30"/>
      <c r="AJ454" s="30"/>
      <c r="AK454" s="30"/>
      <c r="AL454" s="30"/>
      <c r="AM454" s="30"/>
      <c r="AN454" s="30"/>
      <c r="AO454" s="30"/>
      <c r="AP454" s="45"/>
      <c r="AQ454" s="30"/>
      <c r="AR454" s="46"/>
    </row>
    <row r="455" spans="25:44" x14ac:dyDescent="0.2">
      <c r="Y455" s="30"/>
      <c r="Z455" s="30"/>
      <c r="AA455" s="29"/>
      <c r="AB455" s="30"/>
      <c r="AC455" s="29"/>
      <c r="AD455" s="29"/>
      <c r="AE455" s="29"/>
      <c r="AF455" s="29"/>
      <c r="AG455" s="29"/>
      <c r="AH455" s="30"/>
      <c r="AI455" s="30"/>
      <c r="AJ455" s="30"/>
      <c r="AK455" s="30"/>
      <c r="AL455" s="30"/>
      <c r="AM455" s="30"/>
      <c r="AN455" s="30"/>
      <c r="AO455" s="30"/>
      <c r="AP455" s="45"/>
      <c r="AQ455" s="30"/>
      <c r="AR455" s="46"/>
    </row>
    <row r="456" spans="25:44" x14ac:dyDescent="0.2">
      <c r="Y456" s="30"/>
      <c r="Z456" s="30"/>
      <c r="AA456" s="29"/>
      <c r="AB456" s="30"/>
      <c r="AC456" s="29"/>
      <c r="AD456" s="29"/>
      <c r="AE456" s="29"/>
      <c r="AF456" s="29"/>
      <c r="AG456" s="29"/>
      <c r="AH456" s="30"/>
      <c r="AI456" s="30"/>
      <c r="AJ456" s="30"/>
      <c r="AK456" s="30"/>
      <c r="AL456" s="30"/>
      <c r="AM456" s="30"/>
      <c r="AN456" s="30"/>
      <c r="AO456" s="30"/>
      <c r="AP456" s="45"/>
      <c r="AQ456" s="30"/>
      <c r="AR456" s="46"/>
    </row>
    <row r="457" spans="25:44" x14ac:dyDescent="0.2">
      <c r="Y457" s="30"/>
      <c r="Z457" s="30"/>
      <c r="AA457" s="29"/>
      <c r="AB457" s="30"/>
      <c r="AC457" s="29"/>
      <c r="AD457" s="29"/>
      <c r="AE457" s="29"/>
      <c r="AF457" s="29"/>
      <c r="AG457" s="29"/>
      <c r="AH457" s="30"/>
      <c r="AI457" s="30"/>
      <c r="AJ457" s="30"/>
      <c r="AK457" s="30"/>
      <c r="AL457" s="30"/>
      <c r="AM457" s="30"/>
      <c r="AN457" s="30"/>
      <c r="AO457" s="30"/>
      <c r="AP457" s="45"/>
      <c r="AQ457" s="30"/>
      <c r="AR457" s="46"/>
    </row>
    <row r="458" spans="25:44" x14ac:dyDescent="0.2">
      <c r="Y458" s="30"/>
      <c r="Z458" s="30"/>
      <c r="AA458" s="29"/>
      <c r="AB458" s="30"/>
      <c r="AC458" s="29"/>
      <c r="AD458" s="29"/>
      <c r="AE458" s="29"/>
      <c r="AF458" s="29"/>
      <c r="AG458" s="29"/>
      <c r="AH458" s="30"/>
      <c r="AI458" s="30"/>
      <c r="AJ458" s="30"/>
      <c r="AK458" s="30"/>
      <c r="AL458" s="30"/>
      <c r="AM458" s="30"/>
      <c r="AN458" s="30"/>
      <c r="AO458" s="30"/>
      <c r="AP458" s="45"/>
      <c r="AQ458" s="30"/>
      <c r="AR458" s="46"/>
    </row>
    <row r="459" spans="25:44" x14ac:dyDescent="0.2">
      <c r="Y459" s="30"/>
      <c r="Z459" s="30"/>
      <c r="AA459" s="29"/>
      <c r="AB459" s="30"/>
      <c r="AC459" s="29"/>
      <c r="AD459" s="29"/>
      <c r="AE459" s="29"/>
      <c r="AF459" s="29"/>
      <c r="AG459" s="29"/>
      <c r="AH459" s="30"/>
      <c r="AI459" s="30"/>
      <c r="AJ459" s="30"/>
      <c r="AK459" s="30"/>
      <c r="AL459" s="30"/>
      <c r="AM459" s="30"/>
      <c r="AN459" s="30"/>
      <c r="AO459" s="30"/>
      <c r="AP459" s="45"/>
      <c r="AQ459" s="30"/>
      <c r="AR459" s="46"/>
    </row>
    <row r="460" spans="25:44" x14ac:dyDescent="0.2">
      <c r="Y460" s="30"/>
      <c r="Z460" s="30"/>
      <c r="AA460" s="29"/>
      <c r="AB460" s="30"/>
      <c r="AC460" s="29"/>
      <c r="AD460" s="29"/>
      <c r="AE460" s="29"/>
      <c r="AF460" s="29"/>
      <c r="AG460" s="29"/>
      <c r="AH460" s="30"/>
      <c r="AI460" s="30"/>
      <c r="AJ460" s="30"/>
      <c r="AK460" s="30"/>
      <c r="AL460" s="30"/>
      <c r="AM460" s="30"/>
      <c r="AN460" s="30"/>
      <c r="AO460" s="30"/>
      <c r="AP460" s="45"/>
      <c r="AQ460" s="30"/>
      <c r="AR460" s="46"/>
    </row>
    <row r="461" spans="25:44" x14ac:dyDescent="0.2">
      <c r="Y461" s="30"/>
      <c r="Z461" s="30"/>
      <c r="AA461" s="29"/>
      <c r="AB461" s="30"/>
      <c r="AC461" s="29"/>
      <c r="AD461" s="29"/>
      <c r="AE461" s="29"/>
      <c r="AF461" s="29"/>
      <c r="AG461" s="29"/>
      <c r="AH461" s="30"/>
      <c r="AI461" s="30"/>
      <c r="AJ461" s="30"/>
      <c r="AK461" s="30"/>
      <c r="AL461" s="30"/>
      <c r="AM461" s="30"/>
      <c r="AN461" s="30"/>
      <c r="AO461" s="30"/>
      <c r="AP461" s="45"/>
      <c r="AQ461" s="30"/>
      <c r="AR461" s="46"/>
    </row>
    <row r="462" spans="25:44" x14ac:dyDescent="0.2">
      <c r="Y462" s="30"/>
      <c r="Z462" s="30"/>
      <c r="AA462" s="29"/>
      <c r="AB462" s="30"/>
      <c r="AC462" s="29"/>
      <c r="AD462" s="29"/>
      <c r="AE462" s="29"/>
      <c r="AF462" s="29"/>
      <c r="AG462" s="29"/>
      <c r="AH462" s="30"/>
      <c r="AI462" s="30"/>
      <c r="AJ462" s="30"/>
      <c r="AK462" s="30"/>
      <c r="AL462" s="30"/>
      <c r="AM462" s="30"/>
      <c r="AN462" s="30"/>
      <c r="AO462" s="30"/>
      <c r="AP462" s="45"/>
      <c r="AQ462" s="30"/>
      <c r="AR462" s="46"/>
    </row>
    <row r="463" spans="25:44" x14ac:dyDescent="0.2">
      <c r="Y463" s="30"/>
      <c r="Z463" s="30"/>
      <c r="AA463" s="29"/>
      <c r="AB463" s="30"/>
      <c r="AC463" s="29"/>
      <c r="AD463" s="29"/>
      <c r="AE463" s="29"/>
      <c r="AF463" s="29"/>
      <c r="AG463" s="29"/>
      <c r="AH463" s="30"/>
      <c r="AI463" s="30"/>
      <c r="AJ463" s="30"/>
      <c r="AK463" s="30"/>
      <c r="AL463" s="30"/>
      <c r="AM463" s="30"/>
      <c r="AN463" s="30"/>
      <c r="AO463" s="30"/>
      <c r="AP463" s="45"/>
      <c r="AQ463" s="30"/>
      <c r="AR463" s="46"/>
    </row>
    <row r="464" spans="25:44" x14ac:dyDescent="0.2">
      <c r="Y464" s="30"/>
      <c r="Z464" s="30"/>
      <c r="AA464" s="29"/>
      <c r="AB464" s="30"/>
      <c r="AC464" s="29"/>
      <c r="AD464" s="29"/>
      <c r="AE464" s="29"/>
      <c r="AF464" s="29"/>
      <c r="AG464" s="29"/>
      <c r="AH464" s="30"/>
      <c r="AI464" s="30"/>
      <c r="AJ464" s="30"/>
      <c r="AK464" s="30"/>
      <c r="AL464" s="30"/>
      <c r="AM464" s="30"/>
      <c r="AN464" s="30"/>
      <c r="AO464" s="30"/>
      <c r="AP464" s="45"/>
      <c r="AQ464" s="30"/>
      <c r="AR464" s="46"/>
    </row>
    <row r="465" spans="25:44" x14ac:dyDescent="0.2">
      <c r="Y465" s="30"/>
      <c r="Z465" s="30"/>
      <c r="AA465" s="29"/>
      <c r="AB465" s="30"/>
      <c r="AC465" s="29"/>
      <c r="AD465" s="29"/>
      <c r="AE465" s="29"/>
      <c r="AF465" s="29"/>
      <c r="AG465" s="29"/>
      <c r="AH465" s="30"/>
      <c r="AI465" s="30"/>
      <c r="AJ465" s="30"/>
      <c r="AK465" s="30"/>
      <c r="AL465" s="30"/>
      <c r="AM465" s="30"/>
      <c r="AN465" s="30"/>
      <c r="AO465" s="30"/>
      <c r="AP465" s="45"/>
      <c r="AQ465" s="30"/>
      <c r="AR465" s="46"/>
    </row>
    <row r="466" spans="25:44" x14ac:dyDescent="0.2">
      <c r="Y466" s="30"/>
      <c r="Z466" s="30"/>
      <c r="AA466" s="29"/>
      <c r="AB466" s="30"/>
      <c r="AC466" s="29"/>
      <c r="AD466" s="29"/>
      <c r="AE466" s="29"/>
      <c r="AF466" s="29"/>
      <c r="AG466" s="29"/>
      <c r="AH466" s="30"/>
      <c r="AI466" s="30"/>
      <c r="AJ466" s="30"/>
      <c r="AK466" s="30"/>
      <c r="AL466" s="30"/>
      <c r="AM466" s="30"/>
      <c r="AN466" s="30"/>
      <c r="AO466" s="30"/>
      <c r="AP466" s="45"/>
      <c r="AQ466" s="30"/>
      <c r="AR466" s="46"/>
    </row>
    <row r="467" spans="25:44" x14ac:dyDescent="0.2">
      <c r="Y467" s="30"/>
      <c r="Z467" s="30"/>
      <c r="AA467" s="29"/>
      <c r="AB467" s="30"/>
      <c r="AC467" s="29"/>
      <c r="AD467" s="29"/>
      <c r="AE467" s="29"/>
      <c r="AF467" s="29"/>
      <c r="AG467" s="29"/>
      <c r="AH467" s="30"/>
      <c r="AI467" s="30"/>
      <c r="AJ467" s="30"/>
      <c r="AK467" s="30"/>
      <c r="AL467" s="30"/>
      <c r="AM467" s="30"/>
      <c r="AN467" s="30"/>
      <c r="AO467" s="30"/>
      <c r="AP467" s="45"/>
      <c r="AQ467" s="30"/>
      <c r="AR467" s="46"/>
    </row>
    <row r="468" spans="25:44" x14ac:dyDescent="0.2">
      <c r="Y468" s="30"/>
      <c r="Z468" s="30"/>
      <c r="AA468" s="29"/>
      <c r="AB468" s="30"/>
      <c r="AC468" s="29"/>
      <c r="AD468" s="29"/>
      <c r="AE468" s="29"/>
      <c r="AF468" s="29"/>
      <c r="AG468" s="29"/>
      <c r="AH468" s="30"/>
      <c r="AI468" s="30"/>
      <c r="AJ468" s="30"/>
      <c r="AK468" s="30"/>
      <c r="AL468" s="30"/>
      <c r="AM468" s="30"/>
      <c r="AN468" s="30"/>
      <c r="AO468" s="30"/>
      <c r="AP468" s="45"/>
      <c r="AQ468" s="30"/>
      <c r="AR468" s="46"/>
    </row>
    <row r="469" spans="25:44" x14ac:dyDescent="0.2">
      <c r="Y469" s="30"/>
      <c r="Z469" s="30"/>
      <c r="AA469" s="29"/>
      <c r="AB469" s="30"/>
      <c r="AC469" s="29"/>
      <c r="AD469" s="29"/>
      <c r="AE469" s="29"/>
      <c r="AF469" s="29"/>
      <c r="AG469" s="29"/>
      <c r="AH469" s="30"/>
      <c r="AI469" s="30"/>
      <c r="AJ469" s="30"/>
      <c r="AK469" s="30"/>
      <c r="AL469" s="30"/>
      <c r="AM469" s="30"/>
      <c r="AN469" s="30"/>
      <c r="AO469" s="30"/>
      <c r="AP469" s="45"/>
      <c r="AQ469" s="30"/>
      <c r="AR469" s="46"/>
    </row>
    <row r="470" spans="25:44" x14ac:dyDescent="0.2">
      <c r="Y470" s="30"/>
      <c r="Z470" s="30"/>
      <c r="AA470" s="29"/>
      <c r="AB470" s="30"/>
      <c r="AC470" s="29"/>
      <c r="AD470" s="29"/>
      <c r="AE470" s="29"/>
      <c r="AF470" s="29"/>
      <c r="AG470" s="29"/>
      <c r="AH470" s="30"/>
      <c r="AI470" s="30"/>
      <c r="AJ470" s="30"/>
      <c r="AK470" s="30"/>
      <c r="AL470" s="30"/>
      <c r="AM470" s="30"/>
      <c r="AN470" s="30"/>
      <c r="AO470" s="30"/>
      <c r="AP470" s="45"/>
      <c r="AQ470" s="30"/>
      <c r="AR470" s="46"/>
    </row>
    <row r="471" spans="25:44" x14ac:dyDescent="0.2">
      <c r="Y471" s="30"/>
      <c r="Z471" s="30"/>
      <c r="AA471" s="29"/>
      <c r="AB471" s="30"/>
      <c r="AC471" s="29"/>
      <c r="AD471" s="29"/>
      <c r="AE471" s="29"/>
      <c r="AF471" s="29"/>
      <c r="AG471" s="29"/>
      <c r="AH471" s="30"/>
      <c r="AI471" s="30"/>
      <c r="AJ471" s="30"/>
      <c r="AK471" s="30"/>
      <c r="AL471" s="30"/>
      <c r="AM471" s="30"/>
      <c r="AN471" s="30"/>
      <c r="AO471" s="30"/>
      <c r="AP471" s="45"/>
      <c r="AQ471" s="30"/>
      <c r="AR471" s="46"/>
    </row>
    <row r="472" spans="25:44" x14ac:dyDescent="0.2">
      <c r="Y472" s="30"/>
      <c r="Z472" s="30"/>
      <c r="AA472" s="29"/>
      <c r="AB472" s="30"/>
      <c r="AC472" s="29"/>
      <c r="AD472" s="29"/>
      <c r="AE472" s="29"/>
      <c r="AF472" s="29"/>
      <c r="AG472" s="29"/>
      <c r="AH472" s="30"/>
      <c r="AI472" s="30"/>
      <c r="AJ472" s="30"/>
      <c r="AK472" s="30"/>
      <c r="AL472" s="30"/>
      <c r="AM472" s="30"/>
      <c r="AN472" s="30"/>
      <c r="AO472" s="30"/>
      <c r="AP472" s="45"/>
      <c r="AQ472" s="30"/>
      <c r="AR472" s="46"/>
    </row>
    <row r="473" spans="25:44" x14ac:dyDescent="0.2">
      <c r="Y473" s="30"/>
      <c r="Z473" s="30"/>
      <c r="AA473" s="29"/>
      <c r="AB473" s="30"/>
      <c r="AC473" s="29"/>
      <c r="AD473" s="29"/>
      <c r="AE473" s="29"/>
      <c r="AF473" s="29"/>
      <c r="AG473" s="29"/>
      <c r="AH473" s="30"/>
      <c r="AI473" s="30"/>
      <c r="AJ473" s="30"/>
      <c r="AK473" s="30"/>
      <c r="AL473" s="30"/>
      <c r="AM473" s="30"/>
      <c r="AN473" s="30"/>
      <c r="AO473" s="30"/>
      <c r="AP473" s="45"/>
      <c r="AQ473" s="30"/>
      <c r="AR473" s="46"/>
    </row>
    <row r="474" spans="25:44" x14ac:dyDescent="0.2">
      <c r="Y474" s="30"/>
      <c r="Z474" s="30"/>
      <c r="AA474" s="29"/>
      <c r="AB474" s="30"/>
      <c r="AC474" s="29"/>
      <c r="AD474" s="29"/>
      <c r="AE474" s="29"/>
      <c r="AF474" s="29"/>
      <c r="AG474" s="29"/>
      <c r="AH474" s="30"/>
      <c r="AI474" s="30"/>
      <c r="AJ474" s="30"/>
      <c r="AK474" s="30"/>
      <c r="AL474" s="30"/>
      <c r="AM474" s="30"/>
      <c r="AN474" s="30"/>
      <c r="AO474" s="30"/>
      <c r="AP474" s="45"/>
      <c r="AQ474" s="30"/>
      <c r="AR474" s="46"/>
    </row>
    <row r="475" spans="25:44" x14ac:dyDescent="0.2">
      <c r="Y475" s="30"/>
      <c r="Z475" s="30"/>
      <c r="AA475" s="29"/>
      <c r="AB475" s="30"/>
      <c r="AC475" s="29"/>
      <c r="AD475" s="29"/>
      <c r="AE475" s="29"/>
      <c r="AF475" s="29"/>
      <c r="AG475" s="29"/>
      <c r="AH475" s="30"/>
      <c r="AI475" s="30"/>
      <c r="AJ475" s="30"/>
      <c r="AK475" s="30"/>
      <c r="AL475" s="30"/>
      <c r="AM475" s="30"/>
      <c r="AN475" s="30"/>
      <c r="AO475" s="30"/>
      <c r="AP475" s="45"/>
      <c r="AQ475" s="30"/>
      <c r="AR475" s="46"/>
    </row>
    <row r="476" spans="25:44" x14ac:dyDescent="0.2">
      <c r="Y476" s="30"/>
      <c r="Z476" s="30"/>
      <c r="AA476" s="29"/>
      <c r="AB476" s="30"/>
      <c r="AC476" s="29"/>
      <c r="AD476" s="29"/>
      <c r="AE476" s="29"/>
      <c r="AF476" s="29"/>
      <c r="AG476" s="29"/>
      <c r="AH476" s="30"/>
      <c r="AI476" s="30"/>
      <c r="AJ476" s="30"/>
      <c r="AK476" s="30"/>
      <c r="AL476" s="30"/>
      <c r="AM476" s="30"/>
      <c r="AN476" s="30"/>
      <c r="AO476" s="30"/>
      <c r="AP476" s="45"/>
      <c r="AQ476" s="30"/>
      <c r="AR476" s="46"/>
    </row>
    <row r="477" spans="25:44" x14ac:dyDescent="0.2">
      <c r="Y477" s="30"/>
      <c r="Z477" s="30"/>
      <c r="AA477" s="29"/>
      <c r="AB477" s="30"/>
      <c r="AC477" s="29"/>
      <c r="AD477" s="29"/>
      <c r="AE477" s="29"/>
      <c r="AF477" s="29"/>
      <c r="AG477" s="29"/>
      <c r="AH477" s="30"/>
      <c r="AI477" s="30"/>
      <c r="AJ477" s="30"/>
      <c r="AK477" s="30"/>
      <c r="AL477" s="30"/>
      <c r="AM477" s="30"/>
      <c r="AN477" s="30"/>
      <c r="AO477" s="30"/>
      <c r="AP477" s="45"/>
      <c r="AQ477" s="30"/>
      <c r="AR477" s="46"/>
    </row>
    <row r="478" spans="25:44" x14ac:dyDescent="0.2">
      <c r="Y478" s="30"/>
      <c r="Z478" s="30"/>
      <c r="AA478" s="29"/>
      <c r="AB478" s="30"/>
      <c r="AC478" s="29"/>
      <c r="AD478" s="29"/>
      <c r="AE478" s="29"/>
      <c r="AF478" s="29"/>
      <c r="AG478" s="29"/>
      <c r="AH478" s="30"/>
      <c r="AI478" s="30"/>
      <c r="AJ478" s="30"/>
      <c r="AK478" s="30"/>
      <c r="AL478" s="30"/>
      <c r="AM478" s="30"/>
      <c r="AN478" s="30"/>
      <c r="AO478" s="30"/>
      <c r="AP478" s="45"/>
      <c r="AQ478" s="30"/>
      <c r="AR478" s="46"/>
    </row>
    <row r="479" spans="25:44" x14ac:dyDescent="0.2">
      <c r="Y479" s="30"/>
      <c r="Z479" s="30"/>
      <c r="AA479" s="29"/>
      <c r="AB479" s="30"/>
      <c r="AC479" s="29"/>
      <c r="AD479" s="29"/>
      <c r="AE479" s="29"/>
      <c r="AF479" s="29"/>
      <c r="AG479" s="29"/>
      <c r="AH479" s="30"/>
      <c r="AI479" s="30"/>
      <c r="AJ479" s="30"/>
      <c r="AK479" s="30"/>
      <c r="AL479" s="30"/>
      <c r="AM479" s="30"/>
      <c r="AN479" s="30"/>
      <c r="AO479" s="30"/>
      <c r="AP479" s="45"/>
      <c r="AQ479" s="30"/>
      <c r="AR479" s="46"/>
    </row>
    <row r="480" spans="25:44" x14ac:dyDescent="0.2">
      <c r="Y480" s="30"/>
      <c r="Z480" s="30"/>
      <c r="AA480" s="29"/>
      <c r="AB480" s="30"/>
      <c r="AC480" s="29"/>
      <c r="AD480" s="29"/>
      <c r="AE480" s="29"/>
      <c r="AF480" s="29"/>
      <c r="AG480" s="29"/>
      <c r="AH480" s="30"/>
      <c r="AI480" s="30"/>
      <c r="AJ480" s="30"/>
      <c r="AK480" s="30"/>
      <c r="AL480" s="30"/>
      <c r="AM480" s="30"/>
      <c r="AN480" s="30"/>
      <c r="AO480" s="30"/>
      <c r="AP480" s="45"/>
      <c r="AQ480" s="30"/>
      <c r="AR480" s="46"/>
    </row>
    <row r="481" spans="25:44" x14ac:dyDescent="0.2">
      <c r="Y481" s="30"/>
      <c r="Z481" s="30"/>
      <c r="AA481" s="29"/>
      <c r="AB481" s="30"/>
      <c r="AC481" s="29"/>
      <c r="AD481" s="29"/>
      <c r="AE481" s="29"/>
      <c r="AF481" s="29"/>
      <c r="AG481" s="29"/>
      <c r="AH481" s="30"/>
      <c r="AI481" s="30"/>
      <c r="AJ481" s="30"/>
      <c r="AK481" s="30"/>
      <c r="AL481" s="30"/>
      <c r="AM481" s="30"/>
      <c r="AN481" s="30"/>
      <c r="AO481" s="30"/>
      <c r="AP481" s="45"/>
      <c r="AQ481" s="30"/>
      <c r="AR481" s="46"/>
    </row>
    <row r="482" spans="25:44" x14ac:dyDescent="0.2">
      <c r="Y482" s="30"/>
      <c r="Z482" s="30"/>
      <c r="AA482" s="29"/>
      <c r="AB482" s="30"/>
      <c r="AC482" s="29"/>
      <c r="AD482" s="29"/>
      <c r="AE482" s="29"/>
      <c r="AF482" s="29"/>
      <c r="AG482" s="29"/>
      <c r="AH482" s="30"/>
      <c r="AI482" s="30"/>
      <c r="AJ482" s="30"/>
      <c r="AK482" s="30"/>
      <c r="AL482" s="30"/>
      <c r="AM482" s="30"/>
      <c r="AN482" s="30"/>
      <c r="AO482" s="30"/>
      <c r="AP482" s="45"/>
      <c r="AQ482" s="30"/>
      <c r="AR482" s="46"/>
    </row>
    <row r="483" spans="25:44" x14ac:dyDescent="0.2">
      <c r="Y483" s="30"/>
      <c r="Z483" s="30"/>
      <c r="AA483" s="29"/>
      <c r="AB483" s="30"/>
      <c r="AC483" s="29"/>
      <c r="AD483" s="29"/>
      <c r="AE483" s="29"/>
      <c r="AF483" s="29"/>
      <c r="AG483" s="29"/>
      <c r="AH483" s="30"/>
      <c r="AI483" s="30"/>
      <c r="AJ483" s="30"/>
      <c r="AK483" s="30"/>
      <c r="AL483" s="30"/>
      <c r="AM483" s="30"/>
      <c r="AN483" s="30"/>
      <c r="AO483" s="30"/>
      <c r="AP483" s="45"/>
      <c r="AQ483" s="30"/>
      <c r="AR483" s="46"/>
    </row>
    <row r="484" spans="25:44" x14ac:dyDescent="0.2">
      <c r="Y484" s="30"/>
      <c r="Z484" s="30"/>
      <c r="AA484" s="29"/>
      <c r="AB484" s="30"/>
      <c r="AC484" s="29"/>
      <c r="AD484" s="29"/>
      <c r="AE484" s="29"/>
      <c r="AF484" s="29"/>
      <c r="AG484" s="29"/>
      <c r="AH484" s="30"/>
      <c r="AI484" s="30"/>
      <c r="AJ484" s="30"/>
      <c r="AK484" s="30"/>
      <c r="AL484" s="30"/>
      <c r="AM484" s="30"/>
      <c r="AN484" s="30"/>
      <c r="AO484" s="30"/>
      <c r="AP484" s="45"/>
      <c r="AQ484" s="30"/>
      <c r="AR484" s="46"/>
    </row>
    <row r="485" spans="25:44" x14ac:dyDescent="0.2">
      <c r="Y485" s="30"/>
      <c r="Z485" s="30"/>
      <c r="AA485" s="29"/>
      <c r="AB485" s="30"/>
      <c r="AC485" s="29"/>
      <c r="AD485" s="29"/>
      <c r="AE485" s="29"/>
      <c r="AF485" s="29"/>
      <c r="AG485" s="29"/>
      <c r="AH485" s="30"/>
      <c r="AI485" s="30"/>
      <c r="AJ485" s="30"/>
      <c r="AK485" s="30"/>
      <c r="AL485" s="30"/>
      <c r="AM485" s="30"/>
      <c r="AN485" s="30"/>
      <c r="AO485" s="30"/>
      <c r="AP485" s="45"/>
      <c r="AQ485" s="30"/>
      <c r="AR485" s="46"/>
    </row>
    <row r="486" spans="25:44" x14ac:dyDescent="0.2">
      <c r="Y486" s="30"/>
      <c r="Z486" s="30"/>
      <c r="AA486" s="29"/>
      <c r="AB486" s="30"/>
      <c r="AC486" s="29"/>
      <c r="AD486" s="29"/>
      <c r="AE486" s="29"/>
      <c r="AF486" s="29"/>
      <c r="AG486" s="29"/>
      <c r="AH486" s="30"/>
      <c r="AI486" s="30"/>
      <c r="AJ486" s="30"/>
      <c r="AK486" s="30"/>
      <c r="AL486" s="30"/>
      <c r="AM486" s="30"/>
      <c r="AN486" s="30"/>
      <c r="AO486" s="30"/>
      <c r="AP486" s="45"/>
      <c r="AQ486" s="30"/>
      <c r="AR486" s="46"/>
    </row>
    <row r="487" spans="25:44" x14ac:dyDescent="0.2">
      <c r="Y487" s="30"/>
      <c r="Z487" s="30"/>
      <c r="AA487" s="29"/>
      <c r="AB487" s="30"/>
      <c r="AC487" s="29"/>
      <c r="AD487" s="29"/>
      <c r="AE487" s="29"/>
      <c r="AF487" s="29"/>
      <c r="AG487" s="29"/>
      <c r="AH487" s="30"/>
      <c r="AI487" s="30"/>
      <c r="AJ487" s="30"/>
      <c r="AK487" s="30"/>
      <c r="AL487" s="30"/>
      <c r="AM487" s="30"/>
      <c r="AN487" s="30"/>
      <c r="AO487" s="30"/>
      <c r="AP487" s="45"/>
      <c r="AQ487" s="30"/>
      <c r="AR487" s="46"/>
    </row>
    <row r="488" spans="25:44" x14ac:dyDescent="0.2">
      <c r="Y488" s="30"/>
      <c r="Z488" s="30"/>
      <c r="AA488" s="29"/>
      <c r="AB488" s="30"/>
      <c r="AC488" s="29"/>
      <c r="AD488" s="29"/>
      <c r="AE488" s="29"/>
      <c r="AF488" s="29"/>
      <c r="AG488" s="29"/>
      <c r="AH488" s="30"/>
      <c r="AI488" s="30"/>
      <c r="AJ488" s="30"/>
      <c r="AK488" s="30"/>
      <c r="AL488" s="30"/>
      <c r="AM488" s="30"/>
      <c r="AN488" s="30"/>
      <c r="AO488" s="30"/>
      <c r="AP488" s="45"/>
      <c r="AQ488" s="30"/>
      <c r="AR488" s="46"/>
    </row>
    <row r="489" spans="25:44" x14ac:dyDescent="0.2">
      <c r="Y489" s="30"/>
      <c r="Z489" s="30"/>
      <c r="AA489" s="29"/>
      <c r="AB489" s="30"/>
      <c r="AC489" s="29"/>
      <c r="AD489" s="29"/>
      <c r="AE489" s="29"/>
      <c r="AF489" s="29"/>
      <c r="AG489" s="29"/>
      <c r="AH489" s="30"/>
      <c r="AI489" s="30"/>
      <c r="AJ489" s="30"/>
      <c r="AK489" s="30"/>
      <c r="AL489" s="30"/>
      <c r="AM489" s="30"/>
      <c r="AN489" s="30"/>
      <c r="AO489" s="30"/>
      <c r="AP489" s="45"/>
      <c r="AQ489" s="30"/>
      <c r="AR489" s="46"/>
    </row>
    <row r="490" spans="25:44" x14ac:dyDescent="0.2">
      <c r="Y490" s="30"/>
      <c r="Z490" s="30"/>
      <c r="AA490" s="29"/>
      <c r="AB490" s="30"/>
      <c r="AC490" s="29"/>
      <c r="AD490" s="29"/>
      <c r="AE490" s="29"/>
      <c r="AF490" s="29"/>
      <c r="AG490" s="29"/>
      <c r="AH490" s="30"/>
      <c r="AI490" s="30"/>
      <c r="AJ490" s="30"/>
      <c r="AK490" s="30"/>
      <c r="AL490" s="30"/>
      <c r="AM490" s="30"/>
      <c r="AN490" s="30"/>
      <c r="AO490" s="30"/>
      <c r="AP490" s="45"/>
      <c r="AQ490" s="30"/>
      <c r="AR490" s="46"/>
    </row>
    <row r="491" spans="25:44" x14ac:dyDescent="0.2">
      <c r="Y491" s="30"/>
      <c r="Z491" s="30"/>
      <c r="AA491" s="29"/>
      <c r="AB491" s="30"/>
      <c r="AC491" s="29"/>
      <c r="AD491" s="29"/>
      <c r="AE491" s="29"/>
      <c r="AF491" s="29"/>
      <c r="AG491" s="29"/>
      <c r="AH491" s="30"/>
      <c r="AI491" s="30"/>
      <c r="AJ491" s="30"/>
      <c r="AK491" s="30"/>
      <c r="AL491" s="30"/>
      <c r="AM491" s="30"/>
      <c r="AN491" s="30"/>
      <c r="AO491" s="30"/>
      <c r="AP491" s="45"/>
      <c r="AQ491" s="30"/>
      <c r="AR491" s="46"/>
    </row>
    <row r="492" spans="25:44" x14ac:dyDescent="0.2">
      <c r="Y492" s="30"/>
      <c r="Z492" s="30"/>
      <c r="AA492" s="29"/>
      <c r="AB492" s="30"/>
      <c r="AC492" s="29"/>
      <c r="AD492" s="29"/>
      <c r="AE492" s="29"/>
      <c r="AF492" s="29"/>
      <c r="AG492" s="29"/>
      <c r="AH492" s="30"/>
      <c r="AI492" s="30"/>
      <c r="AJ492" s="30"/>
      <c r="AK492" s="30"/>
      <c r="AL492" s="30"/>
      <c r="AM492" s="30"/>
      <c r="AN492" s="30"/>
      <c r="AO492" s="30"/>
      <c r="AP492" s="45"/>
      <c r="AQ492" s="30"/>
      <c r="AR492" s="46"/>
    </row>
    <row r="493" spans="25:44" x14ac:dyDescent="0.2">
      <c r="Y493" s="30"/>
      <c r="Z493" s="30"/>
      <c r="AA493" s="29"/>
      <c r="AB493" s="30"/>
      <c r="AC493" s="29"/>
      <c r="AD493" s="29"/>
      <c r="AE493" s="29"/>
      <c r="AF493" s="29"/>
      <c r="AG493" s="29"/>
      <c r="AH493" s="30"/>
      <c r="AI493" s="30"/>
      <c r="AJ493" s="30"/>
      <c r="AK493" s="30"/>
      <c r="AL493" s="30"/>
      <c r="AM493" s="30"/>
      <c r="AN493" s="30"/>
      <c r="AO493" s="30"/>
      <c r="AP493" s="45"/>
      <c r="AQ493" s="30"/>
      <c r="AR493" s="46"/>
    </row>
    <row r="494" spans="25:44" x14ac:dyDescent="0.2">
      <c r="Y494" s="30"/>
      <c r="Z494" s="30"/>
      <c r="AA494" s="29"/>
      <c r="AB494" s="30"/>
      <c r="AC494" s="29"/>
      <c r="AD494" s="29"/>
      <c r="AE494" s="29"/>
      <c r="AF494" s="29"/>
      <c r="AG494" s="29"/>
      <c r="AH494" s="30"/>
      <c r="AI494" s="30"/>
      <c r="AJ494" s="30"/>
      <c r="AK494" s="30"/>
      <c r="AL494" s="30"/>
      <c r="AM494" s="30"/>
      <c r="AN494" s="30"/>
      <c r="AO494" s="30"/>
      <c r="AP494" s="45"/>
      <c r="AQ494" s="30"/>
      <c r="AR494" s="46"/>
    </row>
    <row r="495" spans="25:44" x14ac:dyDescent="0.2">
      <c r="Y495" s="30"/>
      <c r="Z495" s="30"/>
      <c r="AA495" s="29"/>
      <c r="AB495" s="30"/>
      <c r="AC495" s="29"/>
      <c r="AD495" s="29"/>
      <c r="AE495" s="29"/>
      <c r="AF495" s="29"/>
      <c r="AG495" s="29"/>
      <c r="AH495" s="30"/>
      <c r="AI495" s="30"/>
      <c r="AJ495" s="30"/>
      <c r="AK495" s="30"/>
      <c r="AL495" s="30"/>
      <c r="AM495" s="30"/>
      <c r="AN495" s="30"/>
      <c r="AO495" s="30"/>
      <c r="AP495" s="45"/>
      <c r="AQ495" s="30"/>
      <c r="AR495" s="46"/>
    </row>
    <row r="496" spans="25:44" x14ac:dyDescent="0.2">
      <c r="Y496" s="30"/>
      <c r="Z496" s="30"/>
      <c r="AA496" s="29"/>
      <c r="AB496" s="30"/>
      <c r="AC496" s="29"/>
      <c r="AD496" s="29"/>
      <c r="AE496" s="29"/>
      <c r="AF496" s="29"/>
      <c r="AG496" s="29"/>
      <c r="AH496" s="30"/>
      <c r="AI496" s="30"/>
      <c r="AJ496" s="30"/>
      <c r="AK496" s="30"/>
      <c r="AL496" s="30"/>
      <c r="AM496" s="30"/>
      <c r="AN496" s="30"/>
      <c r="AO496" s="30"/>
      <c r="AP496" s="45"/>
      <c r="AQ496" s="30"/>
      <c r="AR496" s="46"/>
    </row>
    <row r="497" spans="25:44" x14ac:dyDescent="0.2">
      <c r="Y497" s="30"/>
      <c r="Z497" s="30"/>
      <c r="AA497" s="29"/>
      <c r="AB497" s="30"/>
      <c r="AC497" s="29"/>
      <c r="AD497" s="29"/>
      <c r="AE497" s="29"/>
      <c r="AF497" s="29"/>
      <c r="AG497" s="29"/>
      <c r="AH497" s="30"/>
      <c r="AI497" s="30"/>
      <c r="AJ497" s="30"/>
      <c r="AK497" s="30"/>
      <c r="AL497" s="30"/>
      <c r="AM497" s="30"/>
      <c r="AN497" s="30"/>
      <c r="AO497" s="30"/>
      <c r="AP497" s="45"/>
      <c r="AQ497" s="30"/>
      <c r="AR497" s="46"/>
    </row>
    <row r="498" spans="25:44" x14ac:dyDescent="0.2">
      <c r="Y498" s="30"/>
      <c r="Z498" s="30"/>
      <c r="AA498" s="29"/>
      <c r="AB498" s="30"/>
      <c r="AC498" s="29"/>
      <c r="AD498" s="29"/>
      <c r="AE498" s="29"/>
      <c r="AF498" s="29"/>
      <c r="AG498" s="29"/>
      <c r="AH498" s="30"/>
      <c r="AI498" s="30"/>
      <c r="AJ498" s="30"/>
      <c r="AK498" s="30"/>
      <c r="AL498" s="30"/>
      <c r="AM498" s="30"/>
      <c r="AN498" s="30"/>
      <c r="AO498" s="30"/>
      <c r="AP498" s="45"/>
      <c r="AQ498" s="30"/>
      <c r="AR498" s="46"/>
    </row>
    <row r="499" spans="25:44" x14ac:dyDescent="0.2">
      <c r="Y499" s="30"/>
      <c r="Z499" s="30"/>
      <c r="AA499" s="29"/>
      <c r="AB499" s="30"/>
      <c r="AC499" s="29"/>
      <c r="AD499" s="29"/>
      <c r="AE499" s="29"/>
      <c r="AF499" s="29"/>
      <c r="AG499" s="29"/>
      <c r="AH499" s="30"/>
      <c r="AI499" s="30"/>
      <c r="AJ499" s="30"/>
      <c r="AK499" s="30"/>
      <c r="AL499" s="30"/>
      <c r="AM499" s="30"/>
      <c r="AN499" s="30"/>
      <c r="AO499" s="30"/>
      <c r="AP499" s="45"/>
      <c r="AQ499" s="30"/>
      <c r="AR499" s="46"/>
    </row>
    <row r="500" spans="25:44" x14ac:dyDescent="0.2">
      <c r="Y500" s="30"/>
      <c r="Z500" s="30"/>
      <c r="AA500" s="29"/>
      <c r="AB500" s="30"/>
      <c r="AC500" s="29"/>
      <c r="AD500" s="29"/>
      <c r="AE500" s="29"/>
      <c r="AF500" s="29"/>
      <c r="AG500" s="29"/>
      <c r="AH500" s="30"/>
      <c r="AI500" s="30"/>
      <c r="AJ500" s="30"/>
      <c r="AK500" s="30"/>
      <c r="AL500" s="30"/>
      <c r="AM500" s="30"/>
      <c r="AN500" s="30"/>
      <c r="AO500" s="30"/>
      <c r="AP500" s="45"/>
      <c r="AQ500" s="30"/>
      <c r="AR500" s="46"/>
    </row>
    <row r="501" spans="25:44" x14ac:dyDescent="0.2">
      <c r="Y501" s="30"/>
      <c r="Z501" s="30"/>
      <c r="AA501" s="29"/>
      <c r="AB501" s="30"/>
      <c r="AC501" s="29"/>
      <c r="AD501" s="29"/>
      <c r="AE501" s="29"/>
      <c r="AF501" s="29"/>
      <c r="AG501" s="29"/>
      <c r="AH501" s="30"/>
      <c r="AI501" s="30"/>
      <c r="AJ501" s="30"/>
      <c r="AK501" s="30"/>
      <c r="AL501" s="30"/>
      <c r="AM501" s="30"/>
      <c r="AN501" s="30"/>
      <c r="AO501" s="30"/>
      <c r="AP501" s="45"/>
      <c r="AQ501" s="30"/>
      <c r="AR501" s="46"/>
    </row>
    <row r="502" spans="25:44" x14ac:dyDescent="0.2">
      <c r="Y502" s="30"/>
      <c r="Z502" s="30"/>
      <c r="AA502" s="29"/>
      <c r="AB502" s="30"/>
      <c r="AC502" s="29"/>
      <c r="AD502" s="29"/>
      <c r="AE502" s="29"/>
      <c r="AF502" s="29"/>
      <c r="AG502" s="29"/>
      <c r="AH502" s="30"/>
      <c r="AI502" s="30"/>
      <c r="AJ502" s="30"/>
      <c r="AK502" s="30"/>
      <c r="AL502" s="30"/>
      <c r="AM502" s="30"/>
      <c r="AN502" s="30"/>
      <c r="AO502" s="30"/>
      <c r="AP502" s="45"/>
      <c r="AQ502" s="30"/>
      <c r="AR502" s="46"/>
    </row>
  </sheetData>
  <autoFilter ref="A1:X1" xr:uid="{5D5EA9F7-38DC-7F4C-8F11-4E1AA2C47AAD}">
    <sortState xmlns:xlrd2="http://schemas.microsoft.com/office/spreadsheetml/2017/richdata2" ref="A2:X29">
      <sortCondition descending="1" ref="G1:G29"/>
    </sortState>
  </autoFilter>
  <conditionalFormatting sqref="V1:V1048576">
    <cfRule type="colorScale" priority="3">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52E69-7B31-064A-92CC-2751DDD33542}">
  <dimension ref="A1:AR426"/>
  <sheetViews>
    <sheetView workbookViewId="0">
      <pane xSplit="1" topLeftCell="B1" activePane="topRight" state="frozen"/>
      <selection activeCell="A43" sqref="A43"/>
      <selection pane="topRight"/>
    </sheetView>
  </sheetViews>
  <sheetFormatPr baseColWidth="10" defaultColWidth="10.83203125" defaultRowHeight="16" x14ac:dyDescent="0.2"/>
  <cols>
    <col min="1" max="1" width="9" style="10" customWidth="1"/>
    <col min="2" max="2" width="37.33203125" style="10" customWidth="1"/>
    <col min="3" max="3" width="44.1640625" style="12" customWidth="1"/>
    <col min="4" max="4" width="2.6640625" style="10" hidden="1" customWidth="1"/>
    <col min="5" max="5" width="10.83203125" style="11" customWidth="1"/>
    <col min="6" max="6" width="47" style="10" hidden="1" customWidth="1"/>
    <col min="7" max="7" width="19.1640625" style="11" customWidth="1"/>
    <col min="8" max="9" width="10.83203125" style="11"/>
    <col min="10" max="10" width="13" style="11" customWidth="1"/>
    <col min="11" max="12" width="10.83203125" style="11"/>
    <col min="13" max="13" width="20.33203125" style="26" customWidth="1"/>
    <col min="14" max="16" width="25.6640625" style="26" customWidth="1"/>
    <col min="17" max="17" width="12.33203125" style="26" customWidth="1"/>
    <col min="18" max="18" width="25.6640625" style="26" customWidth="1"/>
    <col min="19" max="19" width="25.6640625" style="27" customWidth="1"/>
    <col min="20" max="23" width="10.83203125" style="11"/>
    <col min="24" max="24" width="10.83203125" style="10"/>
    <col min="25" max="35" width="10.83203125" style="1"/>
    <col min="37" max="44" width="10.83203125" style="1"/>
    <col min="45" max="16384" width="10.83203125" style="10"/>
  </cols>
  <sheetData>
    <row r="1" spans="1:44" s="114" customFormat="1" x14ac:dyDescent="0.2">
      <c r="A1" s="111" t="s">
        <v>0</v>
      </c>
      <c r="B1" s="111" t="s">
        <v>1</v>
      </c>
      <c r="C1" s="112" t="s">
        <v>2</v>
      </c>
      <c r="D1" s="111" t="s">
        <v>814</v>
      </c>
      <c r="E1" s="113" t="s">
        <v>5</v>
      </c>
      <c r="F1" s="111" t="s">
        <v>6</v>
      </c>
      <c r="G1" s="113" t="s">
        <v>17192</v>
      </c>
      <c r="H1" s="113" t="s">
        <v>815</v>
      </c>
      <c r="I1" s="113" t="s">
        <v>8</v>
      </c>
      <c r="J1" s="113" t="s">
        <v>816</v>
      </c>
      <c r="K1" s="113" t="s">
        <v>817</v>
      </c>
      <c r="L1" s="113" t="s">
        <v>11</v>
      </c>
      <c r="M1" s="51" t="s">
        <v>16</v>
      </c>
      <c r="N1" s="51" t="s">
        <v>17</v>
      </c>
      <c r="O1" s="51" t="s">
        <v>18</v>
      </c>
      <c r="P1" s="51" t="s">
        <v>14971</v>
      </c>
      <c r="Q1" s="51" t="s">
        <v>19</v>
      </c>
      <c r="R1" s="51" t="s">
        <v>20</v>
      </c>
      <c r="S1" s="51" t="s">
        <v>21</v>
      </c>
      <c r="T1" s="113" t="s">
        <v>12</v>
      </c>
      <c r="U1" s="113" t="s">
        <v>13</v>
      </c>
      <c r="V1" s="42" t="s">
        <v>14</v>
      </c>
      <c r="W1" s="42" t="s">
        <v>15</v>
      </c>
      <c r="Y1" s="106" t="s">
        <v>22</v>
      </c>
      <c r="Z1" s="106" t="s">
        <v>23</v>
      </c>
      <c r="AA1" s="106" t="s">
        <v>24</v>
      </c>
      <c r="AB1" s="106" t="s">
        <v>25</v>
      </c>
      <c r="AC1" s="107" t="s">
        <v>26</v>
      </c>
      <c r="AD1" s="107" t="s">
        <v>27</v>
      </c>
      <c r="AE1" s="107" t="s">
        <v>28</v>
      </c>
      <c r="AF1" s="107" t="s">
        <v>29</v>
      </c>
      <c r="AG1" s="107" t="s">
        <v>30</v>
      </c>
      <c r="AH1" s="107" t="s">
        <v>31</v>
      </c>
      <c r="AI1" s="106" t="s">
        <v>32</v>
      </c>
      <c r="AJ1" s="106" t="s">
        <v>33</v>
      </c>
      <c r="AK1" s="108" t="s">
        <v>34</v>
      </c>
      <c r="AL1" s="108" t="s">
        <v>35</v>
      </c>
      <c r="AM1" s="109" t="s">
        <v>36</v>
      </c>
      <c r="AN1" s="109" t="s">
        <v>37</v>
      </c>
      <c r="AO1" s="109" t="s">
        <v>38</v>
      </c>
      <c r="AP1" s="110" t="s">
        <v>39</v>
      </c>
      <c r="AQ1" s="110" t="s">
        <v>40</v>
      </c>
      <c r="AR1" s="110" t="s">
        <v>41</v>
      </c>
    </row>
    <row r="2" spans="1:44" x14ac:dyDescent="0.2">
      <c r="A2" s="93" t="s">
        <v>1558</v>
      </c>
      <c r="B2" s="93" t="s">
        <v>1559</v>
      </c>
      <c r="C2" s="12" t="s">
        <v>1560</v>
      </c>
      <c r="D2" s="10" t="e" vm="523">
        <v>#VALUE!</v>
      </c>
      <c r="E2" s="31" t="str">
        <f t="shared" ref="E2:E40" si="0">HYPERLINK(_xlfn.CONCAT("https://duckduckgo.com/?q=%5c",LEFT(B2,FIND(" ",B2)-1)," pipeline"),"Link")</f>
        <v>Link</v>
      </c>
      <c r="F2" s="12" t="s">
        <v>1561</v>
      </c>
      <c r="G2" s="28" cm="1">
        <f t="array" ref="G2">_FV(D2,"Market cap",TRUE)/1000000000</f>
        <v>5.2601000000000004</v>
      </c>
      <c r="H2" s="11" cm="1">
        <f t="array" ref="H2">_FV(D2,"Price")</f>
        <v>306.75</v>
      </c>
      <c r="I2" s="11" t="s">
        <v>47</v>
      </c>
      <c r="J2" s="35" cm="1">
        <f t="array" ref="J2">_FV(D2,"Shares outstanding",TRUE)/1000000</f>
        <v>17.147839999999999</v>
      </c>
      <c r="K2" s="11">
        <v>8.56</v>
      </c>
      <c r="L2" s="89">
        <v>0.1701</v>
      </c>
      <c r="M2" s="25" t="s">
        <v>14065</v>
      </c>
      <c r="N2" s="53" t="s">
        <v>15644</v>
      </c>
      <c r="O2" s="53" t="s">
        <v>15645</v>
      </c>
      <c r="P2" s="130">
        <v>19.850000000000001</v>
      </c>
      <c r="Q2" s="53" t="s">
        <v>15646</v>
      </c>
      <c r="R2" s="53" t="s">
        <v>15647</v>
      </c>
      <c r="S2" s="126" t="s">
        <v>15648</v>
      </c>
      <c r="T2" s="11" t="s">
        <v>14702</v>
      </c>
      <c r="U2" s="11">
        <v>1.59</v>
      </c>
      <c r="V2" s="65" cm="1">
        <f t="array" ref="V2">(H2-(_FV(D2,"52 week high",TRUE)))/(_FV(D2,"52 week high",TRUE))</f>
        <v>-2.7579648121730825E-2</v>
      </c>
      <c r="W2" s="65" cm="1">
        <f t="array" ref="W2">(H2-(_FV(D2,"52 week low",TRUE)))/(_FV(D2,"52 week low",TRUE))</f>
        <v>4.8618383336518258</v>
      </c>
      <c r="Y2" s="30" t="str">
        <f>HYPERLINK(_xlfn.CONCAT("https://twitter.com/search?q=%24",A2,"&amp;src=typed_query&amp;f=live&amp;pf=on"),"Twitter")</f>
        <v>Twitter</v>
      </c>
      <c r="Z2" s="30" t="str">
        <f t="shared" ref="Z2:Z40" si="1">HYPERLINK(_xlfn.CONCAT("https://twitter.com/search?q=%24",A2,"%20-%22discord.gg%22%20-%22database%22%20-%22chat%22%20-%22ultraalgo%22%20-%22signal%22%20-%22discord%22%20-%22chatroom%22%20-%22influencer%22%20-%22discord.io%22&amp;src=typed_query&amp;f=live"),"Twitter")</f>
        <v>Twitter</v>
      </c>
      <c r="AA2" s="29" t="str">
        <f>HYPERLINK(_xlfn.CONCAT("https://www.sec.gov/edgar/browse/?CIK=",(_xlfn.XLOOKUP(A2,CIK!$A$1:$A$99999,CIK!$B$1:$B$99999,,0))),"SEC")</f>
        <v>SEC</v>
      </c>
      <c r="AB2" s="30" t="str">
        <f>HYPERLINK(_xlfn.CONCAT("https://duckduckgo.com/?q=%5cprofiles+biocentury+",B2),"BC")</f>
        <v>BC</v>
      </c>
      <c r="AC2" s="29" t="str">
        <f>HYPERLINK(_xlfn.CONCAT("https://endpts.com/?s=",LEFT(B2,FIND(" ",B2)-1)),"News")</f>
        <v>News</v>
      </c>
      <c r="AD2" s="30" t="str">
        <f>HYPERLINK(_xlfn.CONCAT("https://www.evaluate.com/vantage-search?search_api_fulltext=",LEFT(B2,FIND(" ",B2)-1)),"News")</f>
        <v>News</v>
      </c>
      <c r="AE2" s="29" t="str">
        <f>HYPERLINK(_xlfn.CONCAT("https://www.biopharmadive.com/search/?q=",LEFT(B2,FIND(" ",B2)-1)),"News")</f>
        <v>News</v>
      </c>
      <c r="AF2" s="29" t="str">
        <f>HYPERLINK(_xlfn.CONCAT("https://www.biospace.com/news/?Keywords=",LEFT(B2,FIND(" ",B2)-1)),"News")</f>
        <v>News</v>
      </c>
      <c r="AG2" s="29" t="str">
        <f>HYPERLINK(_xlfn.CONCAT("https://www.fiercebiotech.com/search-results?fulltext_search=",LEFT(B2,FIND(" ",B2)-1)),"News")</f>
        <v>News</v>
      </c>
      <c r="AH2" s="30" t="str">
        <f t="shared" ref="AH2:AH40" si="2">HYPERLINK(_xlfn.CONCAT("https://news.google.com/search?q=",B2),"News")</f>
        <v>News</v>
      </c>
      <c r="AI2" s="30" t="str">
        <f>HYPERLINK(_xlfn.CONCAT("https://www.nasdaq.com/market-activity/stocks/",A2,"/option-chain"),"OC")</f>
        <v>OC</v>
      </c>
      <c r="AJ2" s="30" t="str">
        <f>HYPERLINK(_xlfn.CONCAT("https://whalewisdom.com/stock/",A2),"WW")</f>
        <v>WW</v>
      </c>
      <c r="AK2" s="30" t="str">
        <f>HYPERLINK(_xlfn.CONCAT("https://fintel.io/n/us/",A2),"FIN")</f>
        <v>FIN</v>
      </c>
      <c r="AL2" s="30" t="str">
        <f t="shared" ref="AL2:AL40" si="3">HYPERLINK(_xlfn.CONCAT("http://openinsider.com/search?q=",A2),"OI")</f>
        <v>OI</v>
      </c>
      <c r="AM2" s="30" t="str">
        <f>HYPERLINK(_xlfn.CONCAT("https://iborrowdesk.com/report/",A2),"IB")</f>
        <v>IB</v>
      </c>
      <c r="AN2" s="30" t="str">
        <f t="shared" ref="AN2:AN40" si="4">HYPERLINK(_xlfn.CONCAT("https://www.nasdaq.com/market-activity/stocks/",A2,"/short-interest"),"SI")</f>
        <v>SI</v>
      </c>
      <c r="AO2" s="30" t="str">
        <f t="shared" ref="AO2:AO40" si="5">HYPERLINK(_xlfn.CONCAT("https://shortsqueeze.com/?symbol=",A2),"SS")</f>
        <v>SS</v>
      </c>
      <c r="AP2" s="45" t="str">
        <f t="shared" ref="AP2:AP40" si="6">HYPERLINK(_xlfn.CONCAT("https://roic.ai/company/",A2),"ROIC")</f>
        <v>ROIC</v>
      </c>
      <c r="AQ2" s="30" t="str">
        <f t="shared" ref="AQ2:AQ40" si="7">HYPERLINK(_xlfn.CONCAT("https://www.dataroma.com/m/stock.php?sym=",A2),"DR")</f>
        <v>DR</v>
      </c>
      <c r="AR2" s="46" t="str">
        <f t="shared" ref="AR2:AR40" si="8">HYPERLINK(_xlfn.CONCAT("https://www.sharesoutstandinghistory.com/?symbol=",A2),"SOH")</f>
        <v>SOH</v>
      </c>
    </row>
    <row r="3" spans="1:44" x14ac:dyDescent="0.2">
      <c r="A3" s="93" t="s">
        <v>1542</v>
      </c>
      <c r="B3" s="93" t="s">
        <v>1543</v>
      </c>
      <c r="C3" s="12" t="s">
        <v>1544</v>
      </c>
      <c r="D3" s="10" t="e" vm="524">
        <v>#VALUE!</v>
      </c>
      <c r="E3" s="31" t="str">
        <f t="shared" si="0"/>
        <v>Link</v>
      </c>
      <c r="F3" s="12" t="s">
        <v>1545</v>
      </c>
      <c r="G3" s="28" cm="1">
        <f t="array" ref="G3">_FV(D3,"Market cap",TRUE)/1000000000</f>
        <v>3.5787529999999999</v>
      </c>
      <c r="H3" s="11" cm="1">
        <f t="array" ref="H3">_FV(D3,"Price")</f>
        <v>33.76</v>
      </c>
      <c r="I3" s="11" t="s">
        <v>47</v>
      </c>
      <c r="J3" s="35" cm="1">
        <f t="array" ref="J3">_FV(D3,"Shares outstanding",TRUE)/1000000</f>
        <v>106.0057</v>
      </c>
      <c r="K3" s="11">
        <v>103.15</v>
      </c>
      <c r="L3" s="89">
        <v>4.2999999999999997E-2</v>
      </c>
      <c r="M3" s="25" t="s">
        <v>13918</v>
      </c>
      <c r="N3" s="53" t="s">
        <v>15649</v>
      </c>
      <c r="O3" s="53" t="s">
        <v>15650</v>
      </c>
      <c r="P3" s="130">
        <v>13.28</v>
      </c>
      <c r="Q3" s="53" t="s">
        <v>15651</v>
      </c>
      <c r="R3" s="53" t="s">
        <v>15652</v>
      </c>
      <c r="S3" s="126" t="s">
        <v>14848</v>
      </c>
      <c r="T3" s="11" t="s">
        <v>14698</v>
      </c>
      <c r="U3" s="11">
        <v>2.92</v>
      </c>
      <c r="V3" s="65" cm="1">
        <f t="array" ref="V3">(H3-(_FV(D3,"52 week high",TRUE)))/(_FV(D3,"52 week high",TRUE))</f>
        <v>-0.39982222222222225</v>
      </c>
      <c r="W3" s="65" cm="1">
        <f t="array" ref="W3">(H3-(_FV(D3,"52 week low",TRUE)))/(_FV(D3,"52 week low",TRUE))</f>
        <v>0.25923162998881011</v>
      </c>
      <c r="Y3" s="30" t="str">
        <f t="shared" ref="Y3:Y40" si="9">HYPERLINK(_xlfn.CONCAT("https://twitter.com/search?q=%24",A3,"&amp;src=typed_query&amp;f=live&amp;pf=on"),"Twitter")</f>
        <v>Twitter</v>
      </c>
      <c r="Z3" s="30" t="str">
        <f t="shared" si="1"/>
        <v>Twitter</v>
      </c>
      <c r="AA3" s="29" t="str">
        <f>HYPERLINK(_xlfn.CONCAT("https://www.sec.gov/edgar/browse/?CIK=",(_xlfn.XLOOKUP(A3,CIK!$A$1:$A$99999,CIK!$B$1:$B$99999,,0))),"SEC")</f>
        <v>SEC</v>
      </c>
      <c r="AB3" s="30" t="str">
        <f t="shared" ref="AB3:AB40" si="10">HYPERLINK(_xlfn.CONCAT("https://duckduckgo.com/?q=%5cprofiles+biocentury+",B3),"BC")</f>
        <v>BC</v>
      </c>
      <c r="AC3" s="29" t="str">
        <f t="shared" ref="AC3:AC40" si="11">HYPERLINK(_xlfn.CONCAT("https://endpts.com/?s=",LEFT(B3,FIND(" ",B3)-1)),"News")</f>
        <v>News</v>
      </c>
      <c r="AD3" s="30" t="str">
        <f t="shared" ref="AD3:AD40" si="12">HYPERLINK(_xlfn.CONCAT("https://www.evaluate.com/vantage-search?search_api_fulltext=",LEFT(B3,FIND(" ",B3)-1)),"News")</f>
        <v>News</v>
      </c>
      <c r="AE3" s="29" t="str">
        <f t="shared" ref="AE3:AE40" si="13">HYPERLINK(_xlfn.CONCAT("https://www.biopharmadive.com/search/?q=",LEFT(B3,FIND(" ",B3)-1)),"News")</f>
        <v>News</v>
      </c>
      <c r="AF3" s="29" t="str">
        <f t="shared" ref="AF3:AF40" si="14">HYPERLINK(_xlfn.CONCAT("https://www.biospace.com/news/?Keywords=",LEFT(B3,FIND(" ",B3)-1)),"News")</f>
        <v>News</v>
      </c>
      <c r="AG3" s="29" t="str">
        <f t="shared" ref="AG3:AG40" si="15">HYPERLINK(_xlfn.CONCAT("https://www.fiercebiotech.com/search-results?fulltext_search=",LEFT(B3,FIND(" ",B3)-1)),"News")</f>
        <v>News</v>
      </c>
      <c r="AH3" s="30" t="str">
        <f t="shared" si="2"/>
        <v>News</v>
      </c>
      <c r="AI3" s="30" t="str">
        <f t="shared" ref="AI3:AI40" si="16">HYPERLINK(_xlfn.CONCAT("https://www.nasdaq.com/market-activity/stocks/",A3,"/option-chain"),"OC")</f>
        <v>OC</v>
      </c>
      <c r="AJ3" s="30" t="str">
        <f t="shared" ref="AJ3:AJ40" si="17">HYPERLINK(_xlfn.CONCAT("https://whalewisdom.com/stock/",A3),"WW")</f>
        <v>WW</v>
      </c>
      <c r="AK3" s="30" t="str">
        <f t="shared" ref="AK3:AK40" si="18">HYPERLINK(_xlfn.CONCAT("https://fintel.io/n/us/",A3),"FIN")</f>
        <v>FIN</v>
      </c>
      <c r="AL3" s="30" t="str">
        <f t="shared" si="3"/>
        <v>OI</v>
      </c>
      <c r="AM3" s="30" t="str">
        <f t="shared" ref="AM3:AM40" si="19">HYPERLINK(_xlfn.CONCAT("https://iborrowdesk.com/report/",A3),"IB")</f>
        <v>IB</v>
      </c>
      <c r="AN3" s="30" t="str">
        <f t="shared" si="4"/>
        <v>SI</v>
      </c>
      <c r="AO3" s="30" t="str">
        <f t="shared" si="5"/>
        <v>SS</v>
      </c>
      <c r="AP3" s="45" t="str">
        <f t="shared" si="6"/>
        <v>ROIC</v>
      </c>
      <c r="AQ3" s="30" t="str">
        <f t="shared" si="7"/>
        <v>DR</v>
      </c>
      <c r="AR3" s="46" t="str">
        <f t="shared" si="8"/>
        <v>SOH</v>
      </c>
    </row>
    <row r="4" spans="1:44" x14ac:dyDescent="0.2">
      <c r="A4" s="93" t="s">
        <v>1582</v>
      </c>
      <c r="B4" s="93" t="s">
        <v>1583</v>
      </c>
      <c r="C4" s="12" t="s">
        <v>1560</v>
      </c>
      <c r="D4" s="10" t="e" vm="525">
        <v>#VALUE!</v>
      </c>
      <c r="E4" s="31" t="str">
        <f t="shared" si="0"/>
        <v>Link</v>
      </c>
      <c r="F4" s="12" t="s">
        <v>1584</v>
      </c>
      <c r="G4" s="28" cm="1">
        <f t="array" ref="G4">_FV(D4,"Market cap",TRUE)/1000000000</f>
        <v>2.2441650000000002</v>
      </c>
      <c r="H4" s="11" cm="1">
        <f t="array" ref="H4">_FV(D4,"Price")</f>
        <v>47.99</v>
      </c>
      <c r="I4" s="11" t="s">
        <v>47</v>
      </c>
      <c r="J4" s="35" cm="1">
        <f t="array" ref="J4">_FV(D4,"Shares outstanding",TRUE)/1000000</f>
        <v>46.763190000000002</v>
      </c>
      <c r="K4" s="11">
        <v>31.72</v>
      </c>
      <c r="L4" s="89">
        <v>0.1042</v>
      </c>
      <c r="M4" s="25" t="s">
        <v>14148</v>
      </c>
      <c r="N4" s="53" t="s">
        <v>15653</v>
      </c>
      <c r="O4" s="53" t="s">
        <v>15654</v>
      </c>
      <c r="P4" s="130">
        <v>42.4</v>
      </c>
      <c r="Q4" s="53" t="s">
        <v>15655</v>
      </c>
      <c r="R4" s="53" t="s">
        <v>15656</v>
      </c>
      <c r="S4" s="126" t="s">
        <v>14848</v>
      </c>
      <c r="T4" s="11" t="s">
        <v>14707</v>
      </c>
      <c r="U4" s="11">
        <v>14.97</v>
      </c>
      <c r="V4" s="65" cm="1">
        <f t="array" ref="V4">(H4-(_FV(D4,"52 week high",TRUE)))/(_FV(D4,"52 week high",TRUE))</f>
        <v>-0.12554664723032069</v>
      </c>
      <c r="W4" s="65" cm="1">
        <f t="array" ref="W4">(H4-(_FV(D4,"52 week low",TRUE)))/(_FV(D4,"52 week low",TRUE))</f>
        <v>5.3816489361702127</v>
      </c>
      <c r="Y4" s="30" t="str">
        <f t="shared" si="9"/>
        <v>Twitter</v>
      </c>
      <c r="Z4" s="30" t="str">
        <f t="shared" si="1"/>
        <v>Twitter</v>
      </c>
      <c r="AA4" s="29" t="str">
        <f>HYPERLINK(_xlfn.CONCAT("https://www.sec.gov/edgar/browse/?CIK=",(_xlfn.XLOOKUP(A4,CIK!$A$1:$A$99999,CIK!$B$1:$B$99999,,0))),"SEC")</f>
        <v>SEC</v>
      </c>
      <c r="AB4" s="30" t="str">
        <f t="shared" si="10"/>
        <v>BC</v>
      </c>
      <c r="AC4" s="29" t="str">
        <f t="shared" si="11"/>
        <v>News</v>
      </c>
      <c r="AD4" s="30" t="str">
        <f t="shared" si="12"/>
        <v>News</v>
      </c>
      <c r="AE4" s="29" t="str">
        <f t="shared" si="13"/>
        <v>News</v>
      </c>
      <c r="AF4" s="29" t="str">
        <f t="shared" si="14"/>
        <v>News</v>
      </c>
      <c r="AG4" s="29" t="str">
        <f t="shared" si="15"/>
        <v>News</v>
      </c>
      <c r="AH4" s="30" t="str">
        <f t="shared" si="2"/>
        <v>News</v>
      </c>
      <c r="AI4" s="30" t="str">
        <f t="shared" si="16"/>
        <v>OC</v>
      </c>
      <c r="AJ4" s="30" t="str">
        <f t="shared" si="17"/>
        <v>WW</v>
      </c>
      <c r="AK4" s="30" t="str">
        <f t="shared" si="18"/>
        <v>FIN</v>
      </c>
      <c r="AL4" s="30" t="str">
        <f t="shared" si="3"/>
        <v>OI</v>
      </c>
      <c r="AM4" s="30" t="str">
        <f t="shared" si="19"/>
        <v>IB</v>
      </c>
      <c r="AN4" s="30" t="str">
        <f t="shared" si="4"/>
        <v>SI</v>
      </c>
      <c r="AO4" s="30" t="str">
        <f t="shared" si="5"/>
        <v>SS</v>
      </c>
      <c r="AP4" s="45" t="str">
        <f t="shared" si="6"/>
        <v>ROIC</v>
      </c>
      <c r="AQ4" s="30" t="str">
        <f t="shared" si="7"/>
        <v>DR</v>
      </c>
      <c r="AR4" s="46" t="str">
        <f t="shared" si="8"/>
        <v>SOH</v>
      </c>
    </row>
    <row r="5" spans="1:44" x14ac:dyDescent="0.2">
      <c r="A5" s="93" t="s">
        <v>1546</v>
      </c>
      <c r="B5" s="93" t="s">
        <v>1547</v>
      </c>
      <c r="C5" s="12" t="s">
        <v>1548</v>
      </c>
      <c r="D5" s="10" t="e" vm="526">
        <v>#VALUE!</v>
      </c>
      <c r="E5" s="31" t="str">
        <f t="shared" si="0"/>
        <v>Link</v>
      </c>
      <c r="F5" s="12" t="s">
        <v>1549</v>
      </c>
      <c r="G5" s="28" cm="1">
        <f t="array" ref="G5">_FV(D5,"Market cap",TRUE)/1000000000</f>
        <v>1.7502420000000001</v>
      </c>
      <c r="H5" s="11" cm="1">
        <f t="array" ref="H5">_FV(D5,"Price")</f>
        <v>11.41</v>
      </c>
      <c r="I5" s="11" t="s">
        <v>47</v>
      </c>
      <c r="J5" s="35" cm="1">
        <f t="array" ref="J5">_FV(D5,"Shares outstanding",TRUE)/1000000</f>
        <v>153.3955</v>
      </c>
      <c r="K5" s="11">
        <v>134.25</v>
      </c>
      <c r="L5" s="89">
        <v>0.19939999999999999</v>
      </c>
      <c r="M5" s="25" t="s">
        <v>13965</v>
      </c>
      <c r="N5" s="53" t="s">
        <v>15657</v>
      </c>
      <c r="O5" s="53" t="s">
        <v>15658</v>
      </c>
      <c r="P5" s="130">
        <v>28.1</v>
      </c>
      <c r="Q5" s="53" t="s">
        <v>15659</v>
      </c>
      <c r="R5" s="53" t="s">
        <v>15660</v>
      </c>
      <c r="S5" s="126" t="s">
        <v>14848</v>
      </c>
      <c r="T5" s="11" t="s">
        <v>14699</v>
      </c>
      <c r="U5" s="11">
        <v>25.78</v>
      </c>
      <c r="V5" s="65" cm="1">
        <f t="array" ref="V5">(H5-(_FV(D5,"52 week high",TRUE)))/(_FV(D5,"52 week high",TRUE))</f>
        <v>-0.11891891891891886</v>
      </c>
      <c r="W5" s="65" cm="1">
        <f t="array" ref="W5">(H5-(_FV(D5,"52 week low",TRUE)))/(_FV(D5,"52 week low",TRUE))</f>
        <v>0.17266187050359708</v>
      </c>
      <c r="Y5" s="30" t="str">
        <f t="shared" si="9"/>
        <v>Twitter</v>
      </c>
      <c r="Z5" s="30" t="str">
        <f t="shared" si="1"/>
        <v>Twitter</v>
      </c>
      <c r="AA5" s="29" t="str">
        <f>HYPERLINK(_xlfn.CONCAT("https://www.sec.gov/edgar/browse/?CIK=",(_xlfn.XLOOKUP(A5,CIK!$A$1:$A$99999,CIK!$B$1:$B$99999,,0))),"SEC")</f>
        <v>SEC</v>
      </c>
      <c r="AB5" s="30" t="str">
        <f t="shared" si="10"/>
        <v>BC</v>
      </c>
      <c r="AC5" s="29" t="str">
        <f t="shared" si="11"/>
        <v>News</v>
      </c>
      <c r="AD5" s="30" t="str">
        <f t="shared" si="12"/>
        <v>News</v>
      </c>
      <c r="AE5" s="29" t="str">
        <f t="shared" si="13"/>
        <v>News</v>
      </c>
      <c r="AF5" s="29" t="str">
        <f t="shared" si="14"/>
        <v>News</v>
      </c>
      <c r="AG5" s="29" t="str">
        <f t="shared" si="15"/>
        <v>News</v>
      </c>
      <c r="AH5" s="30" t="str">
        <f t="shared" si="2"/>
        <v>News</v>
      </c>
      <c r="AI5" s="30" t="str">
        <f t="shared" si="16"/>
        <v>OC</v>
      </c>
      <c r="AJ5" s="30" t="str">
        <f t="shared" si="17"/>
        <v>WW</v>
      </c>
      <c r="AK5" s="30" t="str">
        <f t="shared" si="18"/>
        <v>FIN</v>
      </c>
      <c r="AL5" s="30" t="str">
        <f t="shared" si="3"/>
        <v>OI</v>
      </c>
      <c r="AM5" s="30" t="str">
        <f t="shared" si="19"/>
        <v>IB</v>
      </c>
      <c r="AN5" s="30" t="str">
        <f t="shared" si="4"/>
        <v>SI</v>
      </c>
      <c r="AO5" s="30" t="str">
        <f t="shared" si="5"/>
        <v>SS</v>
      </c>
      <c r="AP5" s="45" t="str">
        <f t="shared" si="6"/>
        <v>ROIC</v>
      </c>
      <c r="AQ5" s="30" t="str">
        <f t="shared" si="7"/>
        <v>DR</v>
      </c>
      <c r="AR5" s="46" t="str">
        <f t="shared" si="8"/>
        <v>SOH</v>
      </c>
    </row>
    <row r="6" spans="1:44" x14ac:dyDescent="0.2">
      <c r="A6" s="93" t="s">
        <v>1562</v>
      </c>
      <c r="B6" s="93" t="s">
        <v>1563</v>
      </c>
      <c r="C6" s="12" t="s">
        <v>1552</v>
      </c>
      <c r="D6" s="10" t="e" vm="527">
        <v>#VALUE!</v>
      </c>
      <c r="E6" s="31" t="str">
        <f t="shared" si="0"/>
        <v>Link</v>
      </c>
      <c r="F6" s="12" t="s">
        <v>1564</v>
      </c>
      <c r="G6" s="28" cm="1">
        <f t="array" ref="G6">_FV(D6,"Market cap",TRUE)/1000000000</f>
        <v>1.6982630000000001</v>
      </c>
      <c r="H6" s="11" cm="1">
        <f t="array" ref="H6">_FV(D6,"Price")</f>
        <v>26.56</v>
      </c>
      <c r="I6" s="11" t="s">
        <v>47</v>
      </c>
      <c r="J6" s="35" cm="1">
        <f t="array" ref="J6">_FV(D6,"Shares outstanding",TRUE)/1000000</f>
        <v>63.940620000000003</v>
      </c>
      <c r="K6" s="11">
        <v>49.78</v>
      </c>
      <c r="L6" s="89">
        <v>4.5900000000000003E-2</v>
      </c>
      <c r="M6" s="25" t="s">
        <v>14219</v>
      </c>
      <c r="N6" s="53" t="s">
        <v>15661</v>
      </c>
      <c r="O6" s="53" t="s">
        <v>15662</v>
      </c>
      <c r="P6" s="130">
        <v>41.07</v>
      </c>
      <c r="Q6" s="53" t="s">
        <v>15663</v>
      </c>
      <c r="R6" s="53" t="s">
        <v>15664</v>
      </c>
      <c r="S6" s="126" t="s">
        <v>14848</v>
      </c>
      <c r="T6" s="11" t="s">
        <v>14691</v>
      </c>
      <c r="U6" s="11">
        <v>8.5299999999999994</v>
      </c>
      <c r="V6" s="65" cm="1">
        <f t="array" ref="V6">(H6-(_FV(D6,"52 week high",TRUE)))/(_FV(D6,"52 week high",TRUE))</f>
        <v>-3.206997084548114E-2</v>
      </c>
      <c r="W6" s="65" cm="1">
        <f t="array" ref="W6">(H6-(_FV(D6,"52 week low",TRUE)))/(_FV(D6,"52 week low",TRUE))</f>
        <v>1.3799283154121862</v>
      </c>
      <c r="Y6" s="30" t="str">
        <f t="shared" si="9"/>
        <v>Twitter</v>
      </c>
      <c r="Z6" s="30" t="str">
        <f t="shared" si="1"/>
        <v>Twitter</v>
      </c>
      <c r="AA6" s="29" t="str">
        <f>HYPERLINK(_xlfn.CONCAT("https://www.sec.gov/edgar/browse/?CIK=",(_xlfn.XLOOKUP(A6,CIK!$A$1:$A$99999,CIK!$B$1:$B$99999,,0))),"SEC")</f>
        <v>SEC</v>
      </c>
      <c r="AB6" s="30" t="str">
        <f t="shared" si="10"/>
        <v>BC</v>
      </c>
      <c r="AC6" s="29" t="str">
        <f t="shared" si="11"/>
        <v>News</v>
      </c>
      <c r="AD6" s="30" t="str">
        <f t="shared" si="12"/>
        <v>News</v>
      </c>
      <c r="AE6" s="29" t="str">
        <f t="shared" si="13"/>
        <v>News</v>
      </c>
      <c r="AF6" s="29" t="str">
        <f t="shared" si="14"/>
        <v>News</v>
      </c>
      <c r="AG6" s="29" t="str">
        <f t="shared" si="15"/>
        <v>News</v>
      </c>
      <c r="AH6" s="30" t="str">
        <f t="shared" si="2"/>
        <v>News</v>
      </c>
      <c r="AI6" s="30" t="str">
        <f t="shared" si="16"/>
        <v>OC</v>
      </c>
      <c r="AJ6" s="30" t="str">
        <f t="shared" si="17"/>
        <v>WW</v>
      </c>
      <c r="AK6" s="30" t="str">
        <f t="shared" si="18"/>
        <v>FIN</v>
      </c>
      <c r="AL6" s="30" t="str">
        <f t="shared" si="3"/>
        <v>OI</v>
      </c>
      <c r="AM6" s="30" t="str">
        <f t="shared" si="19"/>
        <v>IB</v>
      </c>
      <c r="AN6" s="30" t="str">
        <f t="shared" si="4"/>
        <v>SI</v>
      </c>
      <c r="AO6" s="30" t="str">
        <f t="shared" si="5"/>
        <v>SS</v>
      </c>
      <c r="AP6" s="45" t="str">
        <f t="shared" si="6"/>
        <v>ROIC</v>
      </c>
      <c r="AQ6" s="30" t="str">
        <f t="shared" si="7"/>
        <v>DR</v>
      </c>
      <c r="AR6" s="46" t="str">
        <f t="shared" si="8"/>
        <v>SOH</v>
      </c>
    </row>
    <row r="7" spans="1:44" x14ac:dyDescent="0.2">
      <c r="A7" s="93" t="s">
        <v>1550</v>
      </c>
      <c r="B7" s="93" t="s">
        <v>1551</v>
      </c>
      <c r="C7" s="12" t="s">
        <v>1552</v>
      </c>
      <c r="D7" s="10" t="e" vm="528">
        <v>#VALUE!</v>
      </c>
      <c r="E7" s="31" t="str">
        <f t="shared" si="0"/>
        <v>Link</v>
      </c>
      <c r="F7" s="12" t="s">
        <v>1553</v>
      </c>
      <c r="G7" s="28" cm="1">
        <f t="array" ref="G7">_FV(D7,"Market cap",TRUE)/1000000000</f>
        <v>1.370106</v>
      </c>
      <c r="H7" s="11" cm="1">
        <f t="array" ref="H7">_FV(D7,"Price")</f>
        <v>21.35</v>
      </c>
      <c r="I7" s="11" t="s">
        <v>47</v>
      </c>
      <c r="J7" s="35" cm="1">
        <f t="array" ref="J7">_FV(D7,"Shares outstanding",TRUE)/1000000</f>
        <v>64.173569999999998</v>
      </c>
      <c r="K7" s="11">
        <v>41.49</v>
      </c>
      <c r="L7" s="89">
        <v>0.12720000000000001</v>
      </c>
      <c r="M7" s="25" t="s">
        <v>14243</v>
      </c>
      <c r="N7" s="53" t="s">
        <v>15665</v>
      </c>
      <c r="O7" s="53" t="s">
        <v>15666</v>
      </c>
      <c r="P7" s="130">
        <v>35.26</v>
      </c>
      <c r="Q7" s="53" t="s">
        <v>15667</v>
      </c>
      <c r="R7" s="53" t="s">
        <v>15668</v>
      </c>
      <c r="S7" s="126" t="s">
        <v>14848</v>
      </c>
      <c r="T7" s="11" t="s">
        <v>14700</v>
      </c>
      <c r="U7" s="11">
        <v>4.08</v>
      </c>
      <c r="V7" s="65" cm="1">
        <f t="array" ref="V7">(H7-(_FV(D7,"52 week high",TRUE)))/(_FV(D7,"52 week high",TRUE))</f>
        <v>-0.29654036243822074</v>
      </c>
      <c r="W7" s="65" cm="1">
        <f t="array" ref="W7">(H7-(_FV(D7,"52 week low",TRUE)))/(_FV(D7,"52 week low",TRUE))</f>
        <v>0.18815076993282914</v>
      </c>
      <c r="Y7" s="30" t="str">
        <f t="shared" si="9"/>
        <v>Twitter</v>
      </c>
      <c r="Z7" s="30" t="str">
        <f t="shared" si="1"/>
        <v>Twitter</v>
      </c>
      <c r="AA7" s="29" t="str">
        <f>HYPERLINK(_xlfn.CONCAT("https://www.sec.gov/edgar/browse/?CIK=",(_xlfn.XLOOKUP(A7,CIK!$A$1:$A$99999,CIK!$B$1:$B$99999,,0))),"SEC")</f>
        <v>SEC</v>
      </c>
      <c r="AB7" s="30" t="str">
        <f t="shared" si="10"/>
        <v>BC</v>
      </c>
      <c r="AC7" s="29" t="str">
        <f t="shared" si="11"/>
        <v>News</v>
      </c>
      <c r="AD7" s="30" t="str">
        <f t="shared" si="12"/>
        <v>News</v>
      </c>
      <c r="AE7" s="29" t="str">
        <f t="shared" si="13"/>
        <v>News</v>
      </c>
      <c r="AF7" s="29" t="str">
        <f t="shared" si="14"/>
        <v>News</v>
      </c>
      <c r="AG7" s="29" t="str">
        <f t="shared" si="15"/>
        <v>News</v>
      </c>
      <c r="AH7" s="30" t="str">
        <f t="shared" si="2"/>
        <v>News</v>
      </c>
      <c r="AI7" s="30" t="str">
        <f t="shared" si="16"/>
        <v>OC</v>
      </c>
      <c r="AJ7" s="30" t="str">
        <f t="shared" si="17"/>
        <v>WW</v>
      </c>
      <c r="AK7" s="30" t="str">
        <f t="shared" si="18"/>
        <v>FIN</v>
      </c>
      <c r="AL7" s="30" t="str">
        <f t="shared" si="3"/>
        <v>OI</v>
      </c>
      <c r="AM7" s="30" t="str">
        <f t="shared" si="19"/>
        <v>IB</v>
      </c>
      <c r="AN7" s="30" t="str">
        <f t="shared" si="4"/>
        <v>SI</v>
      </c>
      <c r="AO7" s="30" t="str">
        <f t="shared" si="5"/>
        <v>SS</v>
      </c>
      <c r="AP7" s="45" t="str">
        <f t="shared" si="6"/>
        <v>ROIC</v>
      </c>
      <c r="AQ7" s="30" t="str">
        <f t="shared" si="7"/>
        <v>DR</v>
      </c>
      <c r="AR7" s="46" t="str">
        <f t="shared" si="8"/>
        <v>SOH</v>
      </c>
    </row>
    <row r="8" spans="1:44" x14ac:dyDescent="0.2">
      <c r="A8" s="93" t="s">
        <v>1554</v>
      </c>
      <c r="B8" s="93" t="s">
        <v>1555</v>
      </c>
      <c r="C8" s="12" t="s">
        <v>1556</v>
      </c>
      <c r="D8" s="10" t="e" vm="529">
        <v>#VALUE!</v>
      </c>
      <c r="E8" s="31" t="str">
        <f t="shared" si="0"/>
        <v>Link</v>
      </c>
      <c r="F8" s="12" t="s">
        <v>1557</v>
      </c>
      <c r="G8" s="28" cm="1">
        <f t="array" ref="G8">_FV(D8,"Market cap",TRUE)/1000000000</f>
        <v>1.3300259999999999</v>
      </c>
      <c r="H8" s="11" cm="1">
        <f t="array" ref="H8">_FV(D8,"Price")</f>
        <v>21.59</v>
      </c>
      <c r="I8" s="11" t="s">
        <v>47</v>
      </c>
      <c r="J8" s="35" cm="1">
        <f t="array" ref="J8">_FV(D8,"Shares outstanding",TRUE)/1000000</f>
        <v>61.603789999999996</v>
      </c>
      <c r="K8" s="11">
        <v>42.26</v>
      </c>
      <c r="L8" s="89">
        <v>0.32619999999999999</v>
      </c>
      <c r="M8" s="25" t="s">
        <v>14295</v>
      </c>
      <c r="N8" s="53" t="s">
        <v>15669</v>
      </c>
      <c r="O8" s="53" t="s">
        <v>15670</v>
      </c>
      <c r="P8" s="130">
        <v>53.46</v>
      </c>
      <c r="Q8" s="53" t="s">
        <v>15671</v>
      </c>
      <c r="R8" s="53" t="s">
        <v>15672</v>
      </c>
      <c r="S8" s="126" t="s">
        <v>14848</v>
      </c>
      <c r="T8" s="11" t="s">
        <v>14701</v>
      </c>
      <c r="U8" s="11">
        <v>19.350000000000001</v>
      </c>
      <c r="V8" s="65" cm="1">
        <f t="array" ref="V8">(H8-(_FV(D8,"52 week high",TRUE)))/(_FV(D8,"52 week high",TRUE))</f>
        <v>-0.49790697674418605</v>
      </c>
      <c r="W8" s="65" cm="1">
        <f t="array" ref="W8">(H8-(_FV(D8,"52 week low",TRUE)))/(_FV(D8,"52 week low",TRUE))</f>
        <v>1.0177570093457946</v>
      </c>
      <c r="Y8" s="30" t="str">
        <f t="shared" si="9"/>
        <v>Twitter</v>
      </c>
      <c r="Z8" s="30" t="str">
        <f t="shared" si="1"/>
        <v>Twitter</v>
      </c>
      <c r="AA8" s="29" t="str">
        <f>HYPERLINK(_xlfn.CONCAT("https://www.sec.gov/edgar/browse/?CIK=",(_xlfn.XLOOKUP(A8,CIK!$A$1:$A$99999,CIK!$B$1:$B$99999,,0))),"SEC")</f>
        <v>SEC</v>
      </c>
      <c r="AB8" s="30" t="str">
        <f t="shared" si="10"/>
        <v>BC</v>
      </c>
      <c r="AC8" s="29" t="str">
        <f t="shared" si="11"/>
        <v>News</v>
      </c>
      <c r="AD8" s="30" t="str">
        <f t="shared" si="12"/>
        <v>News</v>
      </c>
      <c r="AE8" s="29" t="str">
        <f t="shared" si="13"/>
        <v>News</v>
      </c>
      <c r="AF8" s="29" t="str">
        <f t="shared" si="14"/>
        <v>News</v>
      </c>
      <c r="AG8" s="29" t="str">
        <f t="shared" si="15"/>
        <v>News</v>
      </c>
      <c r="AH8" s="30" t="str">
        <f t="shared" si="2"/>
        <v>News</v>
      </c>
      <c r="AI8" s="30" t="str">
        <f t="shared" si="16"/>
        <v>OC</v>
      </c>
      <c r="AJ8" s="30" t="str">
        <f t="shared" si="17"/>
        <v>WW</v>
      </c>
      <c r="AK8" s="30" t="str">
        <f t="shared" si="18"/>
        <v>FIN</v>
      </c>
      <c r="AL8" s="30" t="str">
        <f t="shared" si="3"/>
        <v>OI</v>
      </c>
      <c r="AM8" s="30" t="str">
        <f t="shared" si="19"/>
        <v>IB</v>
      </c>
      <c r="AN8" s="30" t="str">
        <f t="shared" si="4"/>
        <v>SI</v>
      </c>
      <c r="AO8" s="30" t="str">
        <f t="shared" si="5"/>
        <v>SS</v>
      </c>
      <c r="AP8" s="45" t="str">
        <f t="shared" si="6"/>
        <v>ROIC</v>
      </c>
      <c r="AQ8" s="30" t="str">
        <f t="shared" si="7"/>
        <v>DR</v>
      </c>
      <c r="AR8" s="46" t="str">
        <f t="shared" si="8"/>
        <v>SOH</v>
      </c>
    </row>
    <row r="9" spans="1:44" x14ac:dyDescent="0.2">
      <c r="A9" s="93" t="s">
        <v>1608</v>
      </c>
      <c r="B9" s="93" t="s">
        <v>1609</v>
      </c>
      <c r="C9" s="12" t="s">
        <v>1591</v>
      </c>
      <c r="D9" s="10" t="e" vm="530">
        <v>#VALUE!</v>
      </c>
      <c r="E9" s="31" t="str">
        <f t="shared" si="0"/>
        <v>Link</v>
      </c>
      <c r="F9" s="12" t="s">
        <v>1610</v>
      </c>
      <c r="G9" s="28" cm="1">
        <f t="array" ref="G9">_FV(D9,"Market cap",TRUE)/1000000000</f>
        <v>0.63841440000000005</v>
      </c>
      <c r="H9" s="11" cm="1">
        <f t="array" ref="H9">_FV(D9,"Price")</f>
        <v>6.69</v>
      </c>
      <c r="I9" s="11" t="s">
        <v>47</v>
      </c>
      <c r="J9" s="35" cm="1">
        <f t="array" ref="J9">_FV(D9,"Shares outstanding",TRUE)/1000000</f>
        <v>95.428160000000005</v>
      </c>
      <c r="L9" s="89"/>
      <c r="M9" s="25" t="s">
        <v>14249</v>
      </c>
      <c r="N9" s="53" t="s">
        <v>15673</v>
      </c>
      <c r="O9" s="53" t="s">
        <v>15674</v>
      </c>
      <c r="P9" s="130">
        <v>46.91</v>
      </c>
      <c r="Q9" s="53" t="s">
        <v>15675</v>
      </c>
      <c r="R9" s="53" t="s">
        <v>15676</v>
      </c>
      <c r="S9" s="126" t="s">
        <v>14848</v>
      </c>
      <c r="V9" s="65" cm="1">
        <f t="array" ref="V9">(H9-(_FV(D9,"52 week high",TRUE)))/(_FV(D9,"52 week high",TRUE))</f>
        <v>-0.27044711014176659</v>
      </c>
      <c r="W9" s="65" cm="1">
        <f t="array" ref="W9">(H9-(_FV(D9,"52 week low",TRUE)))/(_FV(D9,"52 week low",TRUE))</f>
        <v>1.3892857142857147</v>
      </c>
      <c r="Y9" s="30" t="str">
        <f t="shared" si="9"/>
        <v>Twitter</v>
      </c>
      <c r="Z9" s="30" t="str">
        <f t="shared" si="1"/>
        <v>Twitter</v>
      </c>
      <c r="AA9" s="29" t="str">
        <f>HYPERLINK(_xlfn.CONCAT("https://www.sec.gov/edgar/browse/?CIK=",(_xlfn.XLOOKUP(A9,CIK!$A$1:$A$99999,CIK!$B$1:$B$99999,,0))),"SEC")</f>
        <v>SEC</v>
      </c>
      <c r="AB9" s="30" t="str">
        <f t="shared" si="10"/>
        <v>BC</v>
      </c>
      <c r="AC9" s="29" t="str">
        <f t="shared" si="11"/>
        <v>News</v>
      </c>
      <c r="AD9" s="30" t="str">
        <f t="shared" si="12"/>
        <v>News</v>
      </c>
      <c r="AE9" s="29" t="str">
        <f t="shared" si="13"/>
        <v>News</v>
      </c>
      <c r="AF9" s="29" t="str">
        <f t="shared" si="14"/>
        <v>News</v>
      </c>
      <c r="AG9" s="29" t="str">
        <f t="shared" si="15"/>
        <v>News</v>
      </c>
      <c r="AH9" s="30" t="str">
        <f t="shared" si="2"/>
        <v>News</v>
      </c>
      <c r="AI9" s="30" t="str">
        <f t="shared" si="16"/>
        <v>OC</v>
      </c>
      <c r="AJ9" s="30" t="str">
        <f t="shared" si="17"/>
        <v>WW</v>
      </c>
      <c r="AK9" s="30" t="str">
        <f t="shared" si="18"/>
        <v>FIN</v>
      </c>
      <c r="AL9" s="30" t="str">
        <f t="shared" si="3"/>
        <v>OI</v>
      </c>
      <c r="AM9" s="30" t="str">
        <f t="shared" si="19"/>
        <v>IB</v>
      </c>
      <c r="AN9" s="30" t="str">
        <f t="shared" si="4"/>
        <v>SI</v>
      </c>
      <c r="AO9" s="30" t="str">
        <f t="shared" si="5"/>
        <v>SS</v>
      </c>
      <c r="AP9" s="45" t="str">
        <f t="shared" si="6"/>
        <v>ROIC</v>
      </c>
      <c r="AQ9" s="30" t="str">
        <f t="shared" si="7"/>
        <v>DR</v>
      </c>
      <c r="AR9" s="46" t="str">
        <f t="shared" si="8"/>
        <v>SOH</v>
      </c>
    </row>
    <row r="10" spans="1:44" x14ac:dyDescent="0.2">
      <c r="A10" s="93" t="s">
        <v>1572</v>
      </c>
      <c r="B10" s="93" t="s">
        <v>1573</v>
      </c>
      <c r="C10" s="12" t="s">
        <v>1560</v>
      </c>
      <c r="D10" s="10" t="e" vm="531">
        <v>#VALUE!</v>
      </c>
      <c r="E10" s="31" t="str">
        <f t="shared" si="0"/>
        <v>Link</v>
      </c>
      <c r="F10" s="12" t="s">
        <v>1574</v>
      </c>
      <c r="G10" s="28" cm="1">
        <f t="array" ref="G10">_FV(D10,"Market cap",TRUE)/1000000000</f>
        <v>0.70543239999999996</v>
      </c>
      <c r="H10" s="11" cm="1">
        <f t="array" ref="H10">_FV(D10,"Price")</f>
        <v>14.35</v>
      </c>
      <c r="I10" s="11" t="s">
        <v>47</v>
      </c>
      <c r="J10" s="35" cm="1">
        <f t="array" ref="J10">_FV(D10,"Shares outstanding",TRUE)/1000000</f>
        <v>49.159059999999997</v>
      </c>
      <c r="K10" s="11">
        <v>40.07</v>
      </c>
      <c r="L10" s="89">
        <v>0.13009999999999999</v>
      </c>
      <c r="M10" s="25" t="s">
        <v>14074</v>
      </c>
      <c r="N10" s="53" t="s">
        <v>15677</v>
      </c>
      <c r="O10" s="53" t="s">
        <v>15678</v>
      </c>
      <c r="P10" s="130">
        <v>37.06</v>
      </c>
      <c r="Q10" s="53" t="s">
        <v>15679</v>
      </c>
      <c r="R10" s="53" t="s">
        <v>15680</v>
      </c>
      <c r="S10" s="126" t="s">
        <v>14848</v>
      </c>
      <c r="T10" s="11" t="s">
        <v>14705</v>
      </c>
      <c r="U10" s="11">
        <v>13.4</v>
      </c>
      <c r="V10" s="65" cm="1">
        <f t="array" ref="V10">(H10-(_FV(D10,"52 week high",TRUE)))/(_FV(D10,"52 week high",TRUE))</f>
        <v>-0.3891017454235845</v>
      </c>
      <c r="W10" s="65" cm="1">
        <f t="array" ref="W10">(H10-(_FV(D10,"52 week low",TRUE)))/(_FV(D10,"52 week low",TRUE))</f>
        <v>2.7467362924281984</v>
      </c>
      <c r="Y10" s="30" t="str">
        <f t="shared" si="9"/>
        <v>Twitter</v>
      </c>
      <c r="Z10" s="30" t="str">
        <f t="shared" si="1"/>
        <v>Twitter</v>
      </c>
      <c r="AA10" s="29" t="str">
        <f>HYPERLINK(_xlfn.CONCAT("https://www.sec.gov/edgar/browse/?CIK=",(_xlfn.XLOOKUP(A10,CIK!$A$1:$A$99999,CIK!$B$1:$B$99999,,0))),"SEC")</f>
        <v>SEC</v>
      </c>
      <c r="AB10" s="30" t="str">
        <f t="shared" si="10"/>
        <v>BC</v>
      </c>
      <c r="AC10" s="29" t="str">
        <f t="shared" si="11"/>
        <v>News</v>
      </c>
      <c r="AD10" s="30" t="str">
        <f t="shared" si="12"/>
        <v>News</v>
      </c>
      <c r="AE10" s="29" t="str">
        <f t="shared" si="13"/>
        <v>News</v>
      </c>
      <c r="AF10" s="29" t="str">
        <f t="shared" si="14"/>
        <v>News</v>
      </c>
      <c r="AG10" s="29" t="str">
        <f t="shared" si="15"/>
        <v>News</v>
      </c>
      <c r="AH10" s="30" t="str">
        <f t="shared" si="2"/>
        <v>News</v>
      </c>
      <c r="AI10" s="30" t="str">
        <f t="shared" si="16"/>
        <v>OC</v>
      </c>
      <c r="AJ10" s="30" t="str">
        <f t="shared" si="17"/>
        <v>WW</v>
      </c>
      <c r="AK10" s="30" t="str">
        <f t="shared" si="18"/>
        <v>FIN</v>
      </c>
      <c r="AL10" s="30" t="str">
        <f t="shared" si="3"/>
        <v>OI</v>
      </c>
      <c r="AM10" s="30" t="str">
        <f t="shared" si="19"/>
        <v>IB</v>
      </c>
      <c r="AN10" s="30" t="str">
        <f t="shared" si="4"/>
        <v>SI</v>
      </c>
      <c r="AO10" s="30" t="str">
        <f t="shared" si="5"/>
        <v>SS</v>
      </c>
      <c r="AP10" s="45" t="str">
        <f t="shared" si="6"/>
        <v>ROIC</v>
      </c>
      <c r="AQ10" s="30" t="str">
        <f t="shared" si="7"/>
        <v>DR</v>
      </c>
      <c r="AR10" s="46" t="str">
        <f t="shared" si="8"/>
        <v>SOH</v>
      </c>
    </row>
    <row r="11" spans="1:44" x14ac:dyDescent="0.2">
      <c r="A11" s="93" t="s">
        <v>1565</v>
      </c>
      <c r="B11" s="93" t="s">
        <v>1566</v>
      </c>
      <c r="C11" s="12" t="s">
        <v>1567</v>
      </c>
      <c r="D11" s="10" t="e" vm="532">
        <v>#VALUE!</v>
      </c>
      <c r="E11" s="31" t="str">
        <f t="shared" si="0"/>
        <v>Link</v>
      </c>
      <c r="F11" s="12" t="s">
        <v>1568</v>
      </c>
      <c r="G11" s="28" cm="1">
        <f t="array" ref="G11">_FV(D11,"Market cap",TRUE)/1000000000</f>
        <v>0.78349559999999996</v>
      </c>
      <c r="H11" s="11" cm="1">
        <f t="array" ref="H11">_FV(D11,"Price")</f>
        <v>21.25</v>
      </c>
      <c r="I11" s="11" t="s">
        <v>47</v>
      </c>
      <c r="J11" s="35" cm="1">
        <f t="array" ref="J11">_FV(D11,"Shares outstanding",TRUE)/1000000</f>
        <v>36.870379999999997</v>
      </c>
      <c r="K11" s="11">
        <v>25.42</v>
      </c>
      <c r="L11" s="89">
        <v>5.2499999999999998E-2</v>
      </c>
      <c r="M11" s="25" t="s">
        <v>14154</v>
      </c>
      <c r="N11" s="53" t="s">
        <v>15681</v>
      </c>
      <c r="O11" s="53" t="s">
        <v>15682</v>
      </c>
      <c r="P11" s="130">
        <v>18.2</v>
      </c>
      <c r="Q11" s="53" t="s">
        <v>15683</v>
      </c>
      <c r="R11" s="53" t="s">
        <v>15684</v>
      </c>
      <c r="S11" s="126" t="s">
        <v>14848</v>
      </c>
      <c r="T11" s="11" t="s">
        <v>14703</v>
      </c>
      <c r="U11" s="11">
        <v>4.1900000000000004</v>
      </c>
      <c r="V11" s="65" cm="1">
        <f t="array" ref="V11">(H11-(_FV(D11,"52 week high",TRUE)))/(_FV(D11,"52 week high",TRUE))</f>
        <v>-0.30430512358814865</v>
      </c>
      <c r="W11" s="65" cm="1">
        <f t="array" ref="W11">(H11-(_FV(D11,"52 week low",TRUE)))/(_FV(D11,"52 week low",TRUE))</f>
        <v>0.32275132275132262</v>
      </c>
      <c r="Y11" s="30" t="str">
        <f t="shared" si="9"/>
        <v>Twitter</v>
      </c>
      <c r="Z11" s="30" t="str">
        <f t="shared" si="1"/>
        <v>Twitter</v>
      </c>
      <c r="AA11" s="29" t="str">
        <f>HYPERLINK(_xlfn.CONCAT("https://www.sec.gov/edgar/browse/?CIK=",(_xlfn.XLOOKUP(A11,CIK!$A$1:$A$99999,CIK!$B$1:$B$99999,,0))),"SEC")</f>
        <v>SEC</v>
      </c>
      <c r="AB11" s="30" t="str">
        <f t="shared" si="10"/>
        <v>BC</v>
      </c>
      <c r="AC11" s="29" t="str">
        <f t="shared" si="11"/>
        <v>News</v>
      </c>
      <c r="AD11" s="30" t="str">
        <f t="shared" si="12"/>
        <v>News</v>
      </c>
      <c r="AE11" s="29" t="str">
        <f t="shared" si="13"/>
        <v>News</v>
      </c>
      <c r="AF11" s="29" t="str">
        <f t="shared" si="14"/>
        <v>News</v>
      </c>
      <c r="AG11" s="29" t="str">
        <f t="shared" si="15"/>
        <v>News</v>
      </c>
      <c r="AH11" s="30" t="str">
        <f t="shared" si="2"/>
        <v>News</v>
      </c>
      <c r="AI11" s="30" t="str">
        <f t="shared" si="16"/>
        <v>OC</v>
      </c>
      <c r="AJ11" s="30" t="str">
        <f t="shared" si="17"/>
        <v>WW</v>
      </c>
      <c r="AK11" s="30" t="str">
        <f t="shared" si="18"/>
        <v>FIN</v>
      </c>
      <c r="AL11" s="30" t="str">
        <f t="shared" si="3"/>
        <v>OI</v>
      </c>
      <c r="AM11" s="30" t="str">
        <f t="shared" si="19"/>
        <v>IB</v>
      </c>
      <c r="AN11" s="30" t="str">
        <f t="shared" si="4"/>
        <v>SI</v>
      </c>
      <c r="AO11" s="30" t="str">
        <f t="shared" si="5"/>
        <v>SS</v>
      </c>
      <c r="AP11" s="45" t="str">
        <f t="shared" si="6"/>
        <v>ROIC</v>
      </c>
      <c r="AQ11" s="30" t="str">
        <f t="shared" si="7"/>
        <v>DR</v>
      </c>
      <c r="AR11" s="46" t="str">
        <f t="shared" si="8"/>
        <v>SOH</v>
      </c>
    </row>
    <row r="12" spans="1:44" x14ac:dyDescent="0.2">
      <c r="A12" s="93" t="s">
        <v>1596</v>
      </c>
      <c r="B12" s="93" t="s">
        <v>1597</v>
      </c>
      <c r="C12" s="12" t="s">
        <v>1560</v>
      </c>
      <c r="D12" s="10" t="e" vm="533">
        <v>#VALUE!</v>
      </c>
      <c r="E12" s="31" t="str">
        <f t="shared" si="0"/>
        <v>Link</v>
      </c>
      <c r="F12" s="12" t="s">
        <v>1598</v>
      </c>
      <c r="G12" s="28" cm="1">
        <f t="array" ref="G12">_FV(D12,"Market cap",TRUE)/1000000000</f>
        <v>0.66565600000000003</v>
      </c>
      <c r="H12" s="11" cm="1">
        <f t="array" ref="H12">_FV(D12,"Price")</f>
        <v>8.68</v>
      </c>
      <c r="I12" s="11" t="s">
        <v>47</v>
      </c>
      <c r="J12" s="35" cm="1">
        <f t="array" ref="J12">_FV(D12,"Shares outstanding",TRUE)/1000000</f>
        <v>76.688479999999998</v>
      </c>
      <c r="K12" s="11">
        <v>67.77</v>
      </c>
      <c r="L12" s="89">
        <v>2.5399999999999999E-2</v>
      </c>
      <c r="M12" s="25" t="s">
        <v>14008</v>
      </c>
      <c r="N12" s="53" t="s">
        <v>15685</v>
      </c>
      <c r="O12" s="53" t="s">
        <v>15686</v>
      </c>
      <c r="P12" s="130">
        <v>31.29</v>
      </c>
      <c r="Q12" s="53" t="s">
        <v>15687</v>
      </c>
      <c r="R12" s="53" t="s">
        <v>15688</v>
      </c>
      <c r="S12" s="126" t="s">
        <v>14848</v>
      </c>
      <c r="T12" s="11" t="s">
        <v>14711</v>
      </c>
      <c r="U12" s="11">
        <v>11.74</v>
      </c>
      <c r="V12" s="65" cm="1">
        <f t="array" ref="V12">(H12-(_FV(D12,"52 week high",TRUE)))/(_FV(D12,"52 week high",TRUE))</f>
        <v>-9.7713097713097663E-2</v>
      </c>
      <c r="W12" s="65" cm="1">
        <f t="array" ref="W12">(H12-(_FV(D12,"52 week low",TRUE)))/(_FV(D12,"52 week low",TRUE))</f>
        <v>3.2970297029702968</v>
      </c>
      <c r="Y12" s="30" t="str">
        <f t="shared" si="9"/>
        <v>Twitter</v>
      </c>
      <c r="Z12" s="30" t="str">
        <f t="shared" si="1"/>
        <v>Twitter</v>
      </c>
      <c r="AA12" s="29" t="str">
        <f>HYPERLINK(_xlfn.CONCAT("https://www.sec.gov/edgar/browse/?CIK=",(_xlfn.XLOOKUP(A12,CIK!$A$1:$A$99999,CIK!$B$1:$B$99999,,0))),"SEC")</f>
        <v>SEC</v>
      </c>
      <c r="AB12" s="30" t="str">
        <f t="shared" si="10"/>
        <v>BC</v>
      </c>
      <c r="AC12" s="29" t="str">
        <f t="shared" si="11"/>
        <v>News</v>
      </c>
      <c r="AD12" s="30" t="str">
        <f t="shared" si="12"/>
        <v>News</v>
      </c>
      <c r="AE12" s="29" t="str">
        <f t="shared" si="13"/>
        <v>News</v>
      </c>
      <c r="AF12" s="29" t="str">
        <f t="shared" si="14"/>
        <v>News</v>
      </c>
      <c r="AG12" s="29" t="str">
        <f t="shared" si="15"/>
        <v>News</v>
      </c>
      <c r="AH12" s="30" t="str">
        <f t="shared" si="2"/>
        <v>News</v>
      </c>
      <c r="AI12" s="30" t="str">
        <f t="shared" si="16"/>
        <v>OC</v>
      </c>
      <c r="AJ12" s="30" t="str">
        <f t="shared" si="17"/>
        <v>WW</v>
      </c>
      <c r="AK12" s="30" t="str">
        <f t="shared" si="18"/>
        <v>FIN</v>
      </c>
      <c r="AL12" s="30" t="str">
        <f t="shared" si="3"/>
        <v>OI</v>
      </c>
      <c r="AM12" s="30" t="str">
        <f t="shared" si="19"/>
        <v>IB</v>
      </c>
      <c r="AN12" s="30" t="str">
        <f t="shared" si="4"/>
        <v>SI</v>
      </c>
      <c r="AO12" s="30" t="str">
        <f t="shared" si="5"/>
        <v>SS</v>
      </c>
      <c r="AP12" s="45" t="str">
        <f t="shared" si="6"/>
        <v>ROIC</v>
      </c>
      <c r="AQ12" s="30" t="str">
        <f t="shared" si="7"/>
        <v>DR</v>
      </c>
      <c r="AR12" s="46" t="str">
        <f t="shared" si="8"/>
        <v>SOH</v>
      </c>
    </row>
    <row r="13" spans="1:44" x14ac:dyDescent="0.2">
      <c r="A13" s="93" t="s">
        <v>1611</v>
      </c>
      <c r="B13" s="93" t="s">
        <v>1612</v>
      </c>
      <c r="C13" s="12" t="s">
        <v>1560</v>
      </c>
      <c r="D13" s="10" t="e" vm="534">
        <v>#VALUE!</v>
      </c>
      <c r="E13" s="31" t="str">
        <f t="shared" si="0"/>
        <v>Link</v>
      </c>
      <c r="F13" s="12" t="s">
        <v>1613</v>
      </c>
      <c r="G13" s="28" cm="1">
        <f t="array" ref="G13">_FV(D13,"Market cap",TRUE)/1000000000</f>
        <v>0.58031600000000005</v>
      </c>
      <c r="H13" s="11" cm="1">
        <f t="array" ref="H13">_FV(D13,"Price")</f>
        <v>12.47</v>
      </c>
      <c r="I13" s="11" t="s">
        <v>47</v>
      </c>
      <c r="J13" s="35" cm="1">
        <f t="array" ref="J13">_FV(D13,"Shares outstanding",TRUE)/1000000</f>
        <v>46.536969999999997</v>
      </c>
      <c r="K13" s="11">
        <v>25.24</v>
      </c>
      <c r="L13" s="89">
        <v>0.13900000000000001</v>
      </c>
      <c r="M13" s="25" t="s">
        <v>14172</v>
      </c>
      <c r="N13" s="53" t="s">
        <v>15689</v>
      </c>
      <c r="O13" s="53" t="s">
        <v>15690</v>
      </c>
      <c r="P13" s="130">
        <v>35.979999999999997</v>
      </c>
      <c r="Q13" s="53" t="s">
        <v>15691</v>
      </c>
      <c r="R13" s="53" t="s">
        <v>15692</v>
      </c>
      <c r="S13" s="126" t="s">
        <v>14848</v>
      </c>
      <c r="T13" s="11" t="s">
        <v>14715</v>
      </c>
      <c r="U13" s="11">
        <v>5.81</v>
      </c>
      <c r="V13" s="65" cm="1">
        <f t="array" ref="V13">(H13-(_FV(D13,"52 week high",TRUE)))/(_FV(D13,"52 week high",TRUE))</f>
        <v>-3.7065637065636967E-2</v>
      </c>
      <c r="W13" s="65" cm="1">
        <f t="array" ref="W13">(H13-(_FV(D13,"52 week low",TRUE)))/(_FV(D13,"52 week low",TRUE))</f>
        <v>5.2350000000000003</v>
      </c>
      <c r="Y13" s="30" t="str">
        <f t="shared" si="9"/>
        <v>Twitter</v>
      </c>
      <c r="Z13" s="30" t="str">
        <f t="shared" si="1"/>
        <v>Twitter</v>
      </c>
      <c r="AA13" s="29" t="str">
        <f>HYPERLINK(_xlfn.CONCAT("https://www.sec.gov/edgar/browse/?CIK=",(_xlfn.XLOOKUP(A13,CIK!$A$1:$A$99999,CIK!$B$1:$B$99999,,0))),"SEC")</f>
        <v>SEC</v>
      </c>
      <c r="AB13" s="30" t="str">
        <f t="shared" si="10"/>
        <v>BC</v>
      </c>
      <c r="AC13" s="29" t="str">
        <f t="shared" si="11"/>
        <v>News</v>
      </c>
      <c r="AD13" s="30" t="str">
        <f t="shared" si="12"/>
        <v>News</v>
      </c>
      <c r="AE13" s="29" t="str">
        <f t="shared" si="13"/>
        <v>News</v>
      </c>
      <c r="AF13" s="29" t="str">
        <f t="shared" si="14"/>
        <v>News</v>
      </c>
      <c r="AG13" s="29" t="str">
        <f t="shared" si="15"/>
        <v>News</v>
      </c>
      <c r="AH13" s="30" t="str">
        <f t="shared" si="2"/>
        <v>News</v>
      </c>
      <c r="AI13" s="30" t="str">
        <f t="shared" si="16"/>
        <v>OC</v>
      </c>
      <c r="AJ13" s="30" t="str">
        <f t="shared" si="17"/>
        <v>WW</v>
      </c>
      <c r="AK13" s="30" t="str">
        <f t="shared" si="18"/>
        <v>FIN</v>
      </c>
      <c r="AL13" s="30" t="str">
        <f t="shared" si="3"/>
        <v>OI</v>
      </c>
      <c r="AM13" s="30" t="str">
        <f t="shared" si="19"/>
        <v>IB</v>
      </c>
      <c r="AN13" s="30" t="str">
        <f t="shared" si="4"/>
        <v>SI</v>
      </c>
      <c r="AO13" s="30" t="str">
        <f t="shared" si="5"/>
        <v>SS</v>
      </c>
      <c r="AP13" s="45" t="str">
        <f t="shared" si="6"/>
        <v>ROIC</v>
      </c>
      <c r="AQ13" s="30" t="str">
        <f t="shared" si="7"/>
        <v>DR</v>
      </c>
      <c r="AR13" s="46" t="str">
        <f t="shared" si="8"/>
        <v>SOH</v>
      </c>
    </row>
    <row r="14" spans="1:44" x14ac:dyDescent="0.2">
      <c r="A14" s="93" t="s">
        <v>1578</v>
      </c>
      <c r="B14" s="93" t="s">
        <v>1579</v>
      </c>
      <c r="C14" s="12" t="s">
        <v>1580</v>
      </c>
      <c r="D14" s="10" t="e" vm="535">
        <v>#VALUE!</v>
      </c>
      <c r="E14" s="31" t="str">
        <f t="shared" si="0"/>
        <v>Link</v>
      </c>
      <c r="F14" s="12" t="s">
        <v>1581</v>
      </c>
      <c r="G14" s="28" cm="1">
        <f t="array" ref="G14">_FV(D14,"Market cap",TRUE)/1000000000</f>
        <v>0.66764409999999996</v>
      </c>
      <c r="H14" s="11" cm="1">
        <f t="array" ref="H14">_FV(D14,"Price")</f>
        <v>16.12</v>
      </c>
      <c r="I14" s="11" t="s">
        <v>47</v>
      </c>
      <c r="J14" s="35" cm="1">
        <f t="array" ref="J14">_FV(D14,"Shares outstanding",TRUE)/1000000</f>
        <v>41.41713</v>
      </c>
      <c r="K14" s="11">
        <v>33.979999999999997</v>
      </c>
      <c r="L14" s="89">
        <v>0.10780000000000001</v>
      </c>
      <c r="M14" s="25" t="s">
        <v>13960</v>
      </c>
      <c r="N14" s="53" t="s">
        <v>15673</v>
      </c>
      <c r="O14" s="53" t="s">
        <v>15693</v>
      </c>
      <c r="P14" s="130">
        <v>85.61</v>
      </c>
      <c r="Q14" s="53" t="s">
        <v>15694</v>
      </c>
      <c r="R14" s="53" t="s">
        <v>15695</v>
      </c>
      <c r="S14" s="126" t="s">
        <v>14848</v>
      </c>
      <c r="T14" s="11" t="s">
        <v>14706</v>
      </c>
      <c r="U14" s="11">
        <v>2.46</v>
      </c>
      <c r="V14" s="65" cm="1">
        <f t="array" ref="V14">(H14-(_FV(D14,"52 week high",TRUE)))/(_FV(D14,"52 week high",TRUE))</f>
        <v>-0.2414117647058823</v>
      </c>
      <c r="W14" s="65" cm="1">
        <f t="array" ref="W14">(H14-(_FV(D14,"52 week low",TRUE)))/(_FV(D14,"52 week low",TRUE))</f>
        <v>0.49121184088806663</v>
      </c>
      <c r="Y14" s="30" t="str">
        <f t="shared" si="9"/>
        <v>Twitter</v>
      </c>
      <c r="Z14" s="30" t="str">
        <f t="shared" si="1"/>
        <v>Twitter</v>
      </c>
      <c r="AA14" s="29" t="str">
        <f>HYPERLINK(_xlfn.CONCAT("https://www.sec.gov/edgar/browse/?CIK=",(_xlfn.XLOOKUP(A14,CIK!$A$1:$A$99999,CIK!$B$1:$B$99999,,0))),"SEC")</f>
        <v>SEC</v>
      </c>
      <c r="AB14" s="30" t="str">
        <f t="shared" si="10"/>
        <v>BC</v>
      </c>
      <c r="AC14" s="29" t="str">
        <f t="shared" si="11"/>
        <v>News</v>
      </c>
      <c r="AD14" s="30" t="str">
        <f t="shared" si="12"/>
        <v>News</v>
      </c>
      <c r="AE14" s="29" t="str">
        <f t="shared" si="13"/>
        <v>News</v>
      </c>
      <c r="AF14" s="29" t="str">
        <f t="shared" si="14"/>
        <v>News</v>
      </c>
      <c r="AG14" s="29" t="str">
        <f t="shared" si="15"/>
        <v>News</v>
      </c>
      <c r="AH14" s="30" t="str">
        <f t="shared" si="2"/>
        <v>News</v>
      </c>
      <c r="AI14" s="30" t="str">
        <f t="shared" si="16"/>
        <v>OC</v>
      </c>
      <c r="AJ14" s="30" t="str">
        <f t="shared" si="17"/>
        <v>WW</v>
      </c>
      <c r="AK14" s="30" t="str">
        <f t="shared" si="18"/>
        <v>FIN</v>
      </c>
      <c r="AL14" s="30" t="str">
        <f t="shared" si="3"/>
        <v>OI</v>
      </c>
      <c r="AM14" s="30" t="str">
        <f t="shared" si="19"/>
        <v>IB</v>
      </c>
      <c r="AN14" s="30" t="str">
        <f t="shared" si="4"/>
        <v>SI</v>
      </c>
      <c r="AO14" s="30" t="str">
        <f t="shared" si="5"/>
        <v>SS</v>
      </c>
      <c r="AP14" s="45" t="str">
        <f t="shared" si="6"/>
        <v>ROIC</v>
      </c>
      <c r="AQ14" s="30" t="str">
        <f t="shared" si="7"/>
        <v>DR</v>
      </c>
      <c r="AR14" s="46" t="str">
        <f t="shared" si="8"/>
        <v>SOH</v>
      </c>
    </row>
    <row r="15" spans="1:44" x14ac:dyDescent="0.2">
      <c r="A15" s="93" t="s">
        <v>1593</v>
      </c>
      <c r="B15" s="93" t="s">
        <v>1594</v>
      </c>
      <c r="C15" s="12" t="s">
        <v>1580</v>
      </c>
      <c r="D15" s="10" t="e" vm="536">
        <v>#VALUE!</v>
      </c>
      <c r="E15" s="31" t="str">
        <f t="shared" si="0"/>
        <v>Link</v>
      </c>
      <c r="F15" s="12" t="s">
        <v>1595</v>
      </c>
      <c r="G15" s="28" cm="1">
        <f t="array" ref="G15">_FV(D15,"Market cap",TRUE)/1000000000</f>
        <v>0.58768659999999995</v>
      </c>
      <c r="H15" s="11" cm="1">
        <f t="array" ref="H15">_FV(D15,"Price")</f>
        <v>6.94</v>
      </c>
      <c r="I15" s="11" t="s">
        <v>47</v>
      </c>
      <c r="J15" s="35" cm="1">
        <f t="array" ref="J15">_FV(D15,"Shares outstanding",TRUE)/1000000</f>
        <v>84.681060000000002</v>
      </c>
      <c r="K15" s="11">
        <v>62.14</v>
      </c>
      <c r="L15" s="89">
        <v>4.8099999999999997E-2</v>
      </c>
      <c r="M15" s="25" t="s">
        <v>13934</v>
      </c>
      <c r="N15" s="53" t="s">
        <v>15696</v>
      </c>
      <c r="O15" s="53" t="s">
        <v>15697</v>
      </c>
      <c r="P15" s="130">
        <v>23.1</v>
      </c>
      <c r="Q15" s="53" t="s">
        <v>15698</v>
      </c>
      <c r="R15" s="53" t="s">
        <v>15699</v>
      </c>
      <c r="S15" s="126" t="s">
        <v>14848</v>
      </c>
      <c r="T15" s="11" t="s">
        <v>14710</v>
      </c>
      <c r="U15" s="11">
        <v>12.2</v>
      </c>
      <c r="V15" s="65" cm="1">
        <f t="array" ref="V15">(H15-(_FV(D15,"52 week high",TRUE)))/(_FV(D15,"52 week high",TRUE))</f>
        <v>-2.9207699194270256E-2</v>
      </c>
      <c r="W15" s="65" cm="1">
        <f t="array" ref="W15">(H15-(_FV(D15,"52 week low",TRUE)))/(_FV(D15,"52 week low",TRUE))</f>
        <v>3.1554397940243106</v>
      </c>
      <c r="Y15" s="30" t="str">
        <f t="shared" si="9"/>
        <v>Twitter</v>
      </c>
      <c r="Z15" s="30" t="str">
        <f t="shared" si="1"/>
        <v>Twitter</v>
      </c>
      <c r="AA15" s="29" t="str">
        <f>HYPERLINK(_xlfn.CONCAT("https://www.sec.gov/edgar/browse/?CIK=",(_xlfn.XLOOKUP(A15,CIK!$A$1:$A$99999,CIK!$B$1:$B$99999,,0))),"SEC")</f>
        <v>SEC</v>
      </c>
      <c r="AB15" s="30" t="str">
        <f t="shared" si="10"/>
        <v>BC</v>
      </c>
      <c r="AC15" s="29" t="str">
        <f t="shared" si="11"/>
        <v>News</v>
      </c>
      <c r="AD15" s="30" t="str">
        <f t="shared" si="12"/>
        <v>News</v>
      </c>
      <c r="AE15" s="29" t="str">
        <f t="shared" si="13"/>
        <v>News</v>
      </c>
      <c r="AF15" s="29" t="str">
        <f t="shared" si="14"/>
        <v>News</v>
      </c>
      <c r="AG15" s="29" t="str">
        <f t="shared" si="15"/>
        <v>News</v>
      </c>
      <c r="AH15" s="30" t="str">
        <f t="shared" si="2"/>
        <v>News</v>
      </c>
      <c r="AI15" s="30" t="str">
        <f t="shared" si="16"/>
        <v>OC</v>
      </c>
      <c r="AJ15" s="30" t="str">
        <f t="shared" si="17"/>
        <v>WW</v>
      </c>
      <c r="AK15" s="30" t="str">
        <f t="shared" si="18"/>
        <v>FIN</v>
      </c>
      <c r="AL15" s="30" t="str">
        <f t="shared" si="3"/>
        <v>OI</v>
      </c>
      <c r="AM15" s="30" t="str">
        <f t="shared" si="19"/>
        <v>IB</v>
      </c>
      <c r="AN15" s="30" t="str">
        <f t="shared" si="4"/>
        <v>SI</v>
      </c>
      <c r="AO15" s="30" t="str">
        <f t="shared" si="5"/>
        <v>SS</v>
      </c>
      <c r="AP15" s="45" t="str">
        <f t="shared" si="6"/>
        <v>ROIC</v>
      </c>
      <c r="AQ15" s="30" t="str">
        <f t="shared" si="7"/>
        <v>DR</v>
      </c>
      <c r="AR15" s="46" t="str">
        <f t="shared" si="8"/>
        <v>SOH</v>
      </c>
    </row>
    <row r="16" spans="1:44" x14ac:dyDescent="0.2">
      <c r="A16" s="93" t="s">
        <v>1621</v>
      </c>
      <c r="B16" s="93" t="s">
        <v>1622</v>
      </c>
      <c r="C16" s="12" t="s">
        <v>1552</v>
      </c>
      <c r="D16" s="10" t="e" vm="537">
        <v>#VALUE!</v>
      </c>
      <c r="E16" s="31" t="str">
        <f t="shared" si="0"/>
        <v>Link</v>
      </c>
      <c r="F16" s="10" t="s">
        <v>1623</v>
      </c>
      <c r="G16" s="28" cm="1">
        <f t="array" ref="G16">_FV(D16,"Market cap",TRUE)/1000000000</f>
        <v>0.58862329999999996</v>
      </c>
      <c r="H16" s="11" cm="1">
        <f t="array" ref="H16">_FV(D16,"Price")</f>
        <v>3.14</v>
      </c>
      <c r="I16" s="11" t="s">
        <v>47</v>
      </c>
      <c r="J16" s="35" cm="1">
        <f t="array" ref="J16">_FV(D16,"Shares outstanding",TRUE)/1000000</f>
        <v>187.45959999999999</v>
      </c>
      <c r="K16" s="11">
        <v>158.15</v>
      </c>
      <c r="L16" s="89">
        <v>5.6599999999999998E-2</v>
      </c>
      <c r="M16" s="25" t="s">
        <v>13917</v>
      </c>
      <c r="N16" s="53" t="s">
        <v>15700</v>
      </c>
      <c r="O16" s="53" t="s">
        <v>15701</v>
      </c>
      <c r="P16" s="130">
        <v>11.65</v>
      </c>
      <c r="Q16" s="53" t="s">
        <v>15702</v>
      </c>
      <c r="R16" s="53" t="s">
        <v>15703</v>
      </c>
      <c r="S16" s="126" t="s">
        <v>15704</v>
      </c>
      <c r="T16" s="11" t="s">
        <v>14718</v>
      </c>
      <c r="U16" s="11">
        <v>2.31</v>
      </c>
      <c r="V16" s="65" cm="1">
        <f t="array" ref="V16">(H16-(_FV(D16,"52 week high",TRUE)))/(_FV(D16,"52 week high",TRUE))</f>
        <v>-8.454810495626823E-2</v>
      </c>
      <c r="W16" s="65" cm="1">
        <f t="array" ref="W16">(H16-(_FV(D16,"52 week low",TRUE)))/(_FV(D16,"52 week low",TRUE))</f>
        <v>5.4055487556099546</v>
      </c>
      <c r="Y16" s="30" t="str">
        <f t="shared" si="9"/>
        <v>Twitter</v>
      </c>
      <c r="Z16" s="30" t="str">
        <f t="shared" si="1"/>
        <v>Twitter</v>
      </c>
      <c r="AA16" s="29" t="str">
        <f>HYPERLINK(_xlfn.CONCAT("https://www.sec.gov/edgar/browse/?CIK=",(_xlfn.XLOOKUP(A16,CIK!$A$1:$A$99999,CIK!$B$1:$B$99999,,0))),"SEC")</f>
        <v>SEC</v>
      </c>
      <c r="AB16" s="30" t="str">
        <f t="shared" si="10"/>
        <v>BC</v>
      </c>
      <c r="AC16" s="29" t="str">
        <f t="shared" si="11"/>
        <v>News</v>
      </c>
      <c r="AD16" s="30" t="str">
        <f t="shared" si="12"/>
        <v>News</v>
      </c>
      <c r="AE16" s="29" t="str">
        <f t="shared" si="13"/>
        <v>News</v>
      </c>
      <c r="AF16" s="29" t="str">
        <f t="shared" si="14"/>
        <v>News</v>
      </c>
      <c r="AG16" s="29" t="str">
        <f t="shared" si="15"/>
        <v>News</v>
      </c>
      <c r="AH16" s="30" t="str">
        <f t="shared" si="2"/>
        <v>News</v>
      </c>
      <c r="AI16" s="30" t="str">
        <f t="shared" si="16"/>
        <v>OC</v>
      </c>
      <c r="AJ16" s="30" t="str">
        <f t="shared" si="17"/>
        <v>WW</v>
      </c>
      <c r="AK16" s="30" t="str">
        <f t="shared" si="18"/>
        <v>FIN</v>
      </c>
      <c r="AL16" s="30" t="str">
        <f t="shared" si="3"/>
        <v>OI</v>
      </c>
      <c r="AM16" s="30" t="str">
        <f t="shared" si="19"/>
        <v>IB</v>
      </c>
      <c r="AN16" s="30" t="str">
        <f t="shared" si="4"/>
        <v>SI</v>
      </c>
      <c r="AO16" s="30" t="str">
        <f t="shared" si="5"/>
        <v>SS</v>
      </c>
      <c r="AP16" s="45" t="str">
        <f t="shared" si="6"/>
        <v>ROIC</v>
      </c>
      <c r="AQ16" s="30" t="str">
        <f t="shared" si="7"/>
        <v>DR</v>
      </c>
      <c r="AR16" s="46" t="str">
        <f t="shared" si="8"/>
        <v>SOH</v>
      </c>
    </row>
    <row r="17" spans="1:44" x14ac:dyDescent="0.2">
      <c r="A17" s="93" t="s">
        <v>1575</v>
      </c>
      <c r="B17" s="93" t="s">
        <v>1576</v>
      </c>
      <c r="C17" s="12" t="s">
        <v>1567</v>
      </c>
      <c r="D17" s="10" t="e" vm="538">
        <v>#VALUE!</v>
      </c>
      <c r="E17" s="32" t="str">
        <f t="shared" si="0"/>
        <v>Link</v>
      </c>
      <c r="F17" s="10" t="s">
        <v>1577</v>
      </c>
      <c r="G17" s="28" cm="1">
        <f t="array" ref="G17">_FV(D17,"Market cap",TRUE)/1000000000</f>
        <v>0.90692320000000004</v>
      </c>
      <c r="H17" s="11" cm="1">
        <f t="array" ref="H17">_FV(D17,"Price")</f>
        <v>43.81</v>
      </c>
      <c r="I17" s="11" t="s">
        <v>47</v>
      </c>
      <c r="J17" s="35" cm="1">
        <f t="array" ref="J17">_FV(D17,"Shares outstanding",TRUE)/1000000</f>
        <v>20.701280000000001</v>
      </c>
      <c r="K17" s="11">
        <v>16.309999999999999</v>
      </c>
      <c r="L17" s="89">
        <v>6.7299999999999999E-2</v>
      </c>
      <c r="M17" s="25" t="s">
        <v>14036</v>
      </c>
      <c r="N17" s="95" t="s">
        <v>15705</v>
      </c>
      <c r="O17" s="95" t="s">
        <v>15706</v>
      </c>
      <c r="P17" s="131">
        <v>19.36</v>
      </c>
      <c r="Q17" s="95" t="s">
        <v>15707</v>
      </c>
      <c r="R17" s="95" t="s">
        <v>15708</v>
      </c>
      <c r="S17" s="133" t="s">
        <v>14848</v>
      </c>
      <c r="T17" s="11" t="s">
        <v>2255</v>
      </c>
      <c r="U17" s="11">
        <v>6.32</v>
      </c>
      <c r="V17" s="124" cm="1">
        <f t="array" ref="V17">(H17-(_FV(D17,"52 week high",TRUE)))/(_FV(D17,"52 week high",TRUE))</f>
        <v>-1.3283843620917139E-2</v>
      </c>
      <c r="W17" s="124" cm="1">
        <f t="array" ref="W17">(H17-(_FV(D17,"52 week low",TRUE)))/(_FV(D17,"52 week low",TRUE))</f>
        <v>1.7347066167290888</v>
      </c>
      <c r="Y17" s="45" t="str">
        <f t="shared" si="9"/>
        <v>Twitter</v>
      </c>
      <c r="Z17" s="45" t="str">
        <f t="shared" si="1"/>
        <v>Twitter</v>
      </c>
      <c r="AA17" s="46" t="str">
        <f>HYPERLINK(_xlfn.CONCAT("https://www.sec.gov/edgar/browse/?CIK=",(_xlfn.XLOOKUP(A17,CIK!$A$1:$A$99999,CIK!$B$1:$B$99999,,0))),"SEC")</f>
        <v>SEC</v>
      </c>
      <c r="AB17" s="45" t="str">
        <f t="shared" si="10"/>
        <v>BC</v>
      </c>
      <c r="AC17" s="46" t="str">
        <f t="shared" si="11"/>
        <v>News</v>
      </c>
      <c r="AD17" s="45" t="str">
        <f t="shared" si="12"/>
        <v>News</v>
      </c>
      <c r="AE17" s="46" t="str">
        <f t="shared" si="13"/>
        <v>News</v>
      </c>
      <c r="AF17" s="46" t="str">
        <f t="shared" si="14"/>
        <v>News</v>
      </c>
      <c r="AG17" s="46" t="str">
        <f t="shared" si="15"/>
        <v>News</v>
      </c>
      <c r="AH17" s="45" t="str">
        <f t="shared" si="2"/>
        <v>News</v>
      </c>
      <c r="AI17" s="45" t="str">
        <f t="shared" si="16"/>
        <v>OC</v>
      </c>
      <c r="AJ17" s="45" t="str">
        <f t="shared" si="17"/>
        <v>WW</v>
      </c>
      <c r="AK17" s="45" t="str">
        <f t="shared" si="18"/>
        <v>FIN</v>
      </c>
      <c r="AL17" s="45" t="str">
        <f t="shared" si="3"/>
        <v>OI</v>
      </c>
      <c r="AM17" s="45" t="str">
        <f t="shared" si="19"/>
        <v>IB</v>
      </c>
      <c r="AN17" s="45" t="str">
        <f t="shared" si="4"/>
        <v>SI</v>
      </c>
      <c r="AO17" s="45" t="str">
        <f t="shared" si="5"/>
        <v>SS</v>
      </c>
      <c r="AP17" s="45" t="str">
        <f t="shared" si="6"/>
        <v>ROIC</v>
      </c>
      <c r="AQ17" s="45" t="str">
        <f t="shared" si="7"/>
        <v>DR</v>
      </c>
      <c r="AR17" s="46" t="str">
        <f t="shared" si="8"/>
        <v>SOH</v>
      </c>
    </row>
    <row r="18" spans="1:44" x14ac:dyDescent="0.2">
      <c r="A18" s="93" t="s">
        <v>1636</v>
      </c>
      <c r="B18" s="93" t="s">
        <v>1637</v>
      </c>
      <c r="C18" s="12" t="s">
        <v>1560</v>
      </c>
      <c r="D18" s="10" t="e" vm="539">
        <v>#VALUE!</v>
      </c>
      <c r="E18" s="31" t="str">
        <f t="shared" si="0"/>
        <v>Link</v>
      </c>
      <c r="F18" s="12" t="s">
        <v>1638</v>
      </c>
      <c r="G18" s="28" cm="1">
        <f t="array" ref="G18">_FV(D18,"Market cap",TRUE)/1000000000</f>
        <v>0.40289609999999998</v>
      </c>
      <c r="H18" s="11" cm="1">
        <f t="array" ref="H18">_FV(D18,"Price")</f>
        <v>8.4</v>
      </c>
      <c r="I18" s="11" t="s">
        <v>47</v>
      </c>
      <c r="J18" s="35" cm="1">
        <f t="array" ref="J18">_FV(D18,"Shares outstanding",TRUE)/1000000</f>
        <v>47.963830000000002</v>
      </c>
      <c r="K18" s="11">
        <v>19.52</v>
      </c>
      <c r="L18" s="89">
        <v>3.2599999999999997E-2</v>
      </c>
      <c r="M18" s="25" t="s">
        <v>14260</v>
      </c>
      <c r="N18" s="53" t="s">
        <v>15709</v>
      </c>
      <c r="O18" s="53" t="s">
        <v>15710</v>
      </c>
      <c r="P18" s="130">
        <v>57.92</v>
      </c>
      <c r="Q18" s="53" t="s">
        <v>15711</v>
      </c>
      <c r="R18" s="53" t="s">
        <v>15712</v>
      </c>
      <c r="S18" s="126" t="s">
        <v>15713</v>
      </c>
      <c r="T18" s="11" t="s">
        <v>2250</v>
      </c>
      <c r="U18" s="11">
        <v>25.47</v>
      </c>
      <c r="V18" s="65" cm="1">
        <f t="array" ref="V18">(H18-(_FV(D18,"52 week high",TRUE)))/(_FV(D18,"52 week high",TRUE))</f>
        <v>-0.21274601686972816</v>
      </c>
      <c r="W18" s="65" cm="1">
        <f t="array" ref="W18">(H18-(_FV(D18,"52 week low",TRUE)))/(_FV(D18,"52 week low",TRUE))</f>
        <v>4.7931034482758621</v>
      </c>
      <c r="Y18" s="30" t="str">
        <f t="shared" si="9"/>
        <v>Twitter</v>
      </c>
      <c r="Z18" s="30" t="str">
        <f t="shared" si="1"/>
        <v>Twitter</v>
      </c>
      <c r="AA18" s="29" t="str">
        <f>HYPERLINK(_xlfn.CONCAT("https://www.sec.gov/edgar/browse/?CIK=",(_xlfn.XLOOKUP(A18,CIK!$A$1:$A$99999,CIK!$B$1:$B$99999,,0))),"SEC")</f>
        <v>SEC</v>
      </c>
      <c r="AB18" s="30" t="str">
        <f t="shared" si="10"/>
        <v>BC</v>
      </c>
      <c r="AC18" s="29" t="str">
        <f t="shared" si="11"/>
        <v>News</v>
      </c>
      <c r="AD18" s="30" t="str">
        <f t="shared" si="12"/>
        <v>News</v>
      </c>
      <c r="AE18" s="29" t="str">
        <f t="shared" si="13"/>
        <v>News</v>
      </c>
      <c r="AF18" s="29" t="str">
        <f t="shared" si="14"/>
        <v>News</v>
      </c>
      <c r="AG18" s="29" t="str">
        <f t="shared" si="15"/>
        <v>News</v>
      </c>
      <c r="AH18" s="30" t="str">
        <f t="shared" si="2"/>
        <v>News</v>
      </c>
      <c r="AI18" s="30" t="str">
        <f t="shared" si="16"/>
        <v>OC</v>
      </c>
      <c r="AJ18" s="30" t="str">
        <f t="shared" si="17"/>
        <v>WW</v>
      </c>
      <c r="AK18" s="30" t="str">
        <f t="shared" si="18"/>
        <v>FIN</v>
      </c>
      <c r="AL18" s="30" t="str">
        <f t="shared" si="3"/>
        <v>OI</v>
      </c>
      <c r="AM18" s="30" t="str">
        <f t="shared" si="19"/>
        <v>IB</v>
      </c>
      <c r="AN18" s="30" t="str">
        <f t="shared" si="4"/>
        <v>SI</v>
      </c>
      <c r="AO18" s="30" t="str">
        <f t="shared" si="5"/>
        <v>SS</v>
      </c>
      <c r="AP18" s="45" t="str">
        <f t="shared" si="6"/>
        <v>ROIC</v>
      </c>
      <c r="AQ18" s="30" t="str">
        <f t="shared" si="7"/>
        <v>DR</v>
      </c>
      <c r="AR18" s="46" t="str">
        <f t="shared" si="8"/>
        <v>SOH</v>
      </c>
    </row>
    <row r="19" spans="1:44" s="20" customFormat="1" x14ac:dyDescent="0.2">
      <c r="A19" s="93" t="s">
        <v>1589</v>
      </c>
      <c r="B19" s="93" t="s">
        <v>1590</v>
      </c>
      <c r="C19" s="12" t="s">
        <v>1591</v>
      </c>
      <c r="D19" s="10" t="e" vm="540">
        <v>#VALUE!</v>
      </c>
      <c r="E19" s="31" t="str">
        <f t="shared" si="0"/>
        <v>Link</v>
      </c>
      <c r="F19" s="12" t="s">
        <v>1592</v>
      </c>
      <c r="G19" s="28" cm="1">
        <f t="array" ref="G19">_FV(D19,"Market cap",TRUE)/1000000000</f>
        <v>0.43184919999999999</v>
      </c>
      <c r="H19" s="11" cm="1">
        <f t="array" ref="H19">_FV(D19,"Price")</f>
        <v>2.76</v>
      </c>
      <c r="I19" s="11" t="s">
        <v>47</v>
      </c>
      <c r="J19" s="35" cm="1">
        <f t="array" ref="J19">_FV(D19,"Shares outstanding",TRUE)/1000000</f>
        <v>156.46709999999999</v>
      </c>
      <c r="K19" s="11">
        <v>114.84</v>
      </c>
      <c r="L19" s="89">
        <v>3.3599999999999998E-2</v>
      </c>
      <c r="M19" s="25" t="s">
        <v>13901</v>
      </c>
      <c r="N19" s="53" t="s">
        <v>15714</v>
      </c>
      <c r="O19" s="53" t="s">
        <v>15715</v>
      </c>
      <c r="P19" s="130">
        <v>18.46</v>
      </c>
      <c r="Q19" s="53" t="s">
        <v>15716</v>
      </c>
      <c r="R19" s="53" t="s">
        <v>15717</v>
      </c>
      <c r="S19" s="126" t="s">
        <v>14848</v>
      </c>
      <c r="T19" s="11" t="s">
        <v>14709</v>
      </c>
      <c r="U19" s="11">
        <v>5.13</v>
      </c>
      <c r="V19" s="65" cm="1">
        <f t="array" ref="V19">(H19-(_FV(D19,"52 week high",TRUE)))/(_FV(D19,"52 week high",TRUE))</f>
        <v>-0.24175824175824184</v>
      </c>
      <c r="W19" s="65" cm="1">
        <f t="array" ref="W19">(H19-(_FV(D19,"52 week low",TRUE)))/(_FV(D19,"52 week low",TRUE))</f>
        <v>0.4918918918918917</v>
      </c>
      <c r="X19" s="10"/>
      <c r="Y19" s="30" t="str">
        <f t="shared" si="9"/>
        <v>Twitter</v>
      </c>
      <c r="Z19" s="30" t="str">
        <f t="shared" si="1"/>
        <v>Twitter</v>
      </c>
      <c r="AA19" s="29" t="str">
        <f>HYPERLINK(_xlfn.CONCAT("https://www.sec.gov/edgar/browse/?CIK=",(_xlfn.XLOOKUP(A19,CIK!$A$1:$A$99999,CIK!$B$1:$B$99999,,0))),"SEC")</f>
        <v>SEC</v>
      </c>
      <c r="AB19" s="30" t="str">
        <f t="shared" si="10"/>
        <v>BC</v>
      </c>
      <c r="AC19" s="29" t="str">
        <f t="shared" si="11"/>
        <v>News</v>
      </c>
      <c r="AD19" s="30" t="str">
        <f t="shared" si="12"/>
        <v>News</v>
      </c>
      <c r="AE19" s="29" t="str">
        <f t="shared" si="13"/>
        <v>News</v>
      </c>
      <c r="AF19" s="29" t="str">
        <f t="shared" si="14"/>
        <v>News</v>
      </c>
      <c r="AG19" s="29" t="str">
        <f t="shared" si="15"/>
        <v>News</v>
      </c>
      <c r="AH19" s="30" t="str">
        <f t="shared" si="2"/>
        <v>News</v>
      </c>
      <c r="AI19" s="30" t="str">
        <f t="shared" si="16"/>
        <v>OC</v>
      </c>
      <c r="AJ19" s="30" t="str">
        <f t="shared" si="17"/>
        <v>WW</v>
      </c>
      <c r="AK19" s="30" t="str">
        <f t="shared" si="18"/>
        <v>FIN</v>
      </c>
      <c r="AL19" s="30" t="str">
        <f t="shared" si="3"/>
        <v>OI</v>
      </c>
      <c r="AM19" s="30" t="str">
        <f t="shared" si="19"/>
        <v>IB</v>
      </c>
      <c r="AN19" s="30" t="str">
        <f t="shared" si="4"/>
        <v>SI</v>
      </c>
      <c r="AO19" s="30" t="str">
        <f t="shared" si="5"/>
        <v>SS</v>
      </c>
      <c r="AP19" s="45" t="str">
        <f t="shared" si="6"/>
        <v>ROIC</v>
      </c>
      <c r="AQ19" s="30" t="str">
        <f t="shared" si="7"/>
        <v>DR</v>
      </c>
      <c r="AR19" s="46" t="str">
        <f t="shared" si="8"/>
        <v>SOH</v>
      </c>
    </row>
    <row r="20" spans="1:44" x14ac:dyDescent="0.2">
      <c r="A20" s="10" t="s">
        <v>1585</v>
      </c>
      <c r="B20" s="10" t="s">
        <v>1586</v>
      </c>
      <c r="C20" s="12" t="s">
        <v>1587</v>
      </c>
      <c r="D20" s="10" t="e" vm="541">
        <v>#VALUE!</v>
      </c>
      <c r="E20" s="31" t="str">
        <f t="shared" si="0"/>
        <v>Link</v>
      </c>
      <c r="F20" s="12" t="s">
        <v>1588</v>
      </c>
      <c r="G20" s="28" cm="1">
        <f t="array" ref="G20">_FV(D20,"Market cap",TRUE)/1000000000</f>
        <v>0.27958379999999999</v>
      </c>
      <c r="H20" s="11" cm="1">
        <f t="array" ref="H20">_FV(D20,"Price")</f>
        <v>4.7050000000000001</v>
      </c>
      <c r="I20" s="11" t="s">
        <v>47</v>
      </c>
      <c r="J20" s="35" cm="1">
        <f t="array" ref="J20">_FV(D20,"Shares outstanding",TRUE)/1000000</f>
        <v>59.422699999999999</v>
      </c>
      <c r="K20" s="11">
        <v>45.16</v>
      </c>
      <c r="L20" s="89">
        <v>6.6199999999999995E-2</v>
      </c>
      <c r="M20" s="25" t="s">
        <v>14195</v>
      </c>
      <c r="N20" s="53" t="s">
        <v>15718</v>
      </c>
      <c r="O20" s="53" t="s">
        <v>15719</v>
      </c>
      <c r="P20" s="130">
        <v>40.96</v>
      </c>
      <c r="Q20" s="53" t="s">
        <v>15720</v>
      </c>
      <c r="R20" s="53" t="s">
        <v>15721</v>
      </c>
      <c r="S20" s="126" t="s">
        <v>14848</v>
      </c>
      <c r="T20" s="11" t="s">
        <v>14708</v>
      </c>
      <c r="U20" s="11">
        <v>17.93</v>
      </c>
      <c r="V20" s="65" cm="1">
        <f t="array" ref="V20">(H20-(_FV(D20,"52 week high",TRUE)))/(_FV(D20,"52 week high",TRUE))</f>
        <v>-0.50938477580813346</v>
      </c>
      <c r="W20" s="65" cm="1">
        <f t="array" ref="W20">(H20-(_FV(D20,"52 week low",TRUE)))/(_FV(D20,"52 week low",TRUE))</f>
        <v>0.3272214386459803</v>
      </c>
      <c r="Y20" s="30" t="str">
        <f t="shared" si="9"/>
        <v>Twitter</v>
      </c>
      <c r="Z20" s="30" t="str">
        <f t="shared" si="1"/>
        <v>Twitter</v>
      </c>
      <c r="AA20" s="29" t="str">
        <f>HYPERLINK(_xlfn.CONCAT("https://www.sec.gov/edgar/browse/?CIK=",(_xlfn.XLOOKUP(A20,CIK!$A$1:$A$99999,CIK!$B$1:$B$99999,,0))),"SEC")</f>
        <v>SEC</v>
      </c>
      <c r="AB20" s="30" t="str">
        <f t="shared" si="10"/>
        <v>BC</v>
      </c>
      <c r="AC20" s="29" t="str">
        <f t="shared" si="11"/>
        <v>News</v>
      </c>
      <c r="AD20" s="30" t="str">
        <f t="shared" si="12"/>
        <v>News</v>
      </c>
      <c r="AE20" s="29" t="str">
        <f t="shared" si="13"/>
        <v>News</v>
      </c>
      <c r="AF20" s="29" t="str">
        <f t="shared" si="14"/>
        <v>News</v>
      </c>
      <c r="AG20" s="29" t="str">
        <f t="shared" si="15"/>
        <v>News</v>
      </c>
      <c r="AH20" s="30" t="str">
        <f t="shared" si="2"/>
        <v>News</v>
      </c>
      <c r="AI20" s="30" t="str">
        <f t="shared" si="16"/>
        <v>OC</v>
      </c>
      <c r="AJ20" s="30" t="str">
        <f t="shared" si="17"/>
        <v>WW</v>
      </c>
      <c r="AK20" s="30" t="str">
        <f t="shared" si="18"/>
        <v>FIN</v>
      </c>
      <c r="AL20" s="30" t="str">
        <f t="shared" si="3"/>
        <v>OI</v>
      </c>
      <c r="AM20" s="30" t="str">
        <f t="shared" si="19"/>
        <v>IB</v>
      </c>
      <c r="AN20" s="30" t="str">
        <f t="shared" si="4"/>
        <v>SI</v>
      </c>
      <c r="AO20" s="30" t="str">
        <f t="shared" si="5"/>
        <v>SS</v>
      </c>
      <c r="AP20" s="45" t="str">
        <f t="shared" si="6"/>
        <v>ROIC</v>
      </c>
      <c r="AQ20" s="30" t="str">
        <f t="shared" si="7"/>
        <v>DR</v>
      </c>
      <c r="AR20" s="46" t="str">
        <f t="shared" si="8"/>
        <v>SOH</v>
      </c>
    </row>
    <row r="21" spans="1:44" x14ac:dyDescent="0.2">
      <c r="A21" s="10" t="s">
        <v>1605</v>
      </c>
      <c r="B21" s="10" t="s">
        <v>1606</v>
      </c>
      <c r="C21" s="12" t="s">
        <v>1580</v>
      </c>
      <c r="D21" s="10" t="e" vm="542">
        <v>#VALUE!</v>
      </c>
      <c r="E21" s="31" t="str">
        <f t="shared" si="0"/>
        <v>Link</v>
      </c>
      <c r="F21" s="10" t="s">
        <v>1607</v>
      </c>
      <c r="G21" s="28" cm="1">
        <f t="array" ref="G21">_FV(D21,"Market cap",TRUE)/1000000000</f>
        <v>0.20481759999999999</v>
      </c>
      <c r="H21" s="11" cm="1">
        <f t="array" ref="H21">_FV(D21,"Price")</f>
        <v>4.21</v>
      </c>
      <c r="I21" s="11" t="s">
        <v>47</v>
      </c>
      <c r="J21" s="35" cm="1">
        <f t="array" ref="J21">_FV(D21,"Shares outstanding",TRUE)/1000000</f>
        <v>49.834980000000002</v>
      </c>
      <c r="K21" s="11">
        <v>43.7</v>
      </c>
      <c r="L21" s="11" t="s">
        <v>59</v>
      </c>
      <c r="M21" s="25" t="s">
        <v>14145</v>
      </c>
      <c r="N21" s="53" t="s">
        <v>14869</v>
      </c>
      <c r="O21" s="53" t="s">
        <v>15722</v>
      </c>
      <c r="P21" s="130" t="s">
        <v>14848</v>
      </c>
      <c r="Q21" s="53" t="s">
        <v>15723</v>
      </c>
      <c r="R21" s="53" t="s">
        <v>15724</v>
      </c>
      <c r="S21" s="126" t="s">
        <v>14848</v>
      </c>
      <c r="T21" s="11" t="s">
        <v>14714</v>
      </c>
      <c r="U21" s="11">
        <v>6.33</v>
      </c>
      <c r="V21" s="65" cm="1">
        <f t="array" ref="V21">(H21-(_FV(D21,"52 week high",TRUE)))/(_FV(D21,"52 week high",TRUE))</f>
        <v>-0.16633663366336632</v>
      </c>
      <c r="W21" s="65" cm="1">
        <f t="array" ref="W21">(H21-(_FV(D21,"52 week low",TRUE)))/(_FV(D21,"52 week low",TRUE))</f>
        <v>0.39403973509933771</v>
      </c>
      <c r="Y21" s="30" t="str">
        <f t="shared" si="9"/>
        <v>Twitter</v>
      </c>
      <c r="Z21" s="30" t="str">
        <f t="shared" si="1"/>
        <v>Twitter</v>
      </c>
      <c r="AA21" s="29" t="str">
        <f>HYPERLINK(_xlfn.CONCAT("https://www.sec.gov/edgar/browse/?CIK=",(_xlfn.XLOOKUP(A21,CIK!$A$1:$A$99999,CIK!$B$1:$B$99999,,0))),"SEC")</f>
        <v>SEC</v>
      </c>
      <c r="AB21" s="30" t="str">
        <f t="shared" si="10"/>
        <v>BC</v>
      </c>
      <c r="AC21" s="29" t="str">
        <f t="shared" si="11"/>
        <v>News</v>
      </c>
      <c r="AD21" s="30" t="str">
        <f t="shared" si="12"/>
        <v>News</v>
      </c>
      <c r="AE21" s="29" t="str">
        <f t="shared" si="13"/>
        <v>News</v>
      </c>
      <c r="AF21" s="29" t="str">
        <f t="shared" si="14"/>
        <v>News</v>
      </c>
      <c r="AG21" s="29" t="str">
        <f t="shared" si="15"/>
        <v>News</v>
      </c>
      <c r="AH21" s="30" t="str">
        <f t="shared" si="2"/>
        <v>News</v>
      </c>
      <c r="AI21" s="30" t="str">
        <f t="shared" si="16"/>
        <v>OC</v>
      </c>
      <c r="AJ21" s="30" t="str">
        <f t="shared" si="17"/>
        <v>WW</v>
      </c>
      <c r="AK21" s="30" t="str">
        <f t="shared" si="18"/>
        <v>FIN</v>
      </c>
      <c r="AL21" s="30" t="str">
        <f t="shared" si="3"/>
        <v>OI</v>
      </c>
      <c r="AM21" s="30" t="str">
        <f t="shared" si="19"/>
        <v>IB</v>
      </c>
      <c r="AN21" s="30" t="str">
        <f t="shared" si="4"/>
        <v>SI</v>
      </c>
      <c r="AO21" s="30" t="str">
        <f t="shared" si="5"/>
        <v>SS</v>
      </c>
      <c r="AP21" s="45" t="str">
        <f t="shared" si="6"/>
        <v>ROIC</v>
      </c>
      <c r="AQ21" s="30" t="str">
        <f t="shared" si="7"/>
        <v>DR</v>
      </c>
      <c r="AR21" s="46" t="str">
        <f t="shared" si="8"/>
        <v>SOH</v>
      </c>
    </row>
    <row r="22" spans="1:44" x14ac:dyDescent="0.2">
      <c r="A22" s="10" t="s">
        <v>1602</v>
      </c>
      <c r="B22" s="10" t="s">
        <v>1603</v>
      </c>
      <c r="C22" s="12" t="s">
        <v>1560</v>
      </c>
      <c r="D22" s="10" t="e" vm="543">
        <v>#VALUE!</v>
      </c>
      <c r="E22" s="31" t="str">
        <f t="shared" si="0"/>
        <v>Link</v>
      </c>
      <c r="F22" s="12" t="s">
        <v>1604</v>
      </c>
      <c r="G22" s="28" cm="1">
        <f t="array" ref="G22">_FV(D22,"Market cap",TRUE)/1000000000</f>
        <v>0.23763670000000001</v>
      </c>
      <c r="H22" s="11" cm="1">
        <f t="array" ref="H22">_FV(D22,"Price")</f>
        <v>6.1</v>
      </c>
      <c r="I22" s="11" t="s">
        <v>47</v>
      </c>
      <c r="J22" s="35" cm="1">
        <f t="array" ref="J22">_FV(D22,"Shares outstanding",TRUE)/1000000</f>
        <v>42.134169999999997</v>
      </c>
      <c r="K22" s="11">
        <v>7.5</v>
      </c>
      <c r="L22" s="11" t="s">
        <v>59</v>
      </c>
      <c r="M22" s="25" t="s">
        <v>14205</v>
      </c>
      <c r="N22" s="53" t="s">
        <v>14869</v>
      </c>
      <c r="O22" s="53" t="s">
        <v>15725</v>
      </c>
      <c r="P22" s="130" t="s">
        <v>14848</v>
      </c>
      <c r="Q22" s="53" t="s">
        <v>15726</v>
      </c>
      <c r="R22" s="53" t="s">
        <v>15727</v>
      </c>
      <c r="S22" s="126" t="s">
        <v>15728</v>
      </c>
      <c r="T22" s="11" t="s">
        <v>14713</v>
      </c>
      <c r="U22" s="11">
        <v>4.16</v>
      </c>
      <c r="V22" s="65" cm="1">
        <f t="array" ref="V22">(H22-(_FV(D22,"52 week high",TRUE)))/(_FV(D22,"52 week high",TRUE))</f>
        <v>-0.55344070278184487</v>
      </c>
      <c r="W22" s="65" cm="1">
        <f t="array" ref="W22">(H22-(_FV(D22,"52 week low",TRUE)))/(_FV(D22,"52 week low",TRUE))</f>
        <v>0.74664986828541968</v>
      </c>
      <c r="Y22" s="30" t="str">
        <f t="shared" si="9"/>
        <v>Twitter</v>
      </c>
      <c r="Z22" s="30" t="str">
        <f t="shared" si="1"/>
        <v>Twitter</v>
      </c>
      <c r="AA22" s="29" t="str">
        <f>HYPERLINK(_xlfn.CONCAT("https://www.sec.gov/edgar/browse/?CIK=",(_xlfn.XLOOKUP(A22,CIK!$A$1:$A$99999,CIK!$B$1:$B$99999,,0))),"SEC")</f>
        <v>SEC</v>
      </c>
      <c r="AB22" s="30" t="str">
        <f t="shared" si="10"/>
        <v>BC</v>
      </c>
      <c r="AC22" s="29" t="str">
        <f t="shared" si="11"/>
        <v>News</v>
      </c>
      <c r="AD22" s="30" t="str">
        <f t="shared" si="12"/>
        <v>News</v>
      </c>
      <c r="AE22" s="29" t="str">
        <f t="shared" si="13"/>
        <v>News</v>
      </c>
      <c r="AF22" s="29" t="str">
        <f t="shared" si="14"/>
        <v>News</v>
      </c>
      <c r="AG22" s="29" t="str">
        <f t="shared" si="15"/>
        <v>News</v>
      </c>
      <c r="AH22" s="30" t="str">
        <f t="shared" si="2"/>
        <v>News</v>
      </c>
      <c r="AI22" s="30" t="str">
        <f t="shared" si="16"/>
        <v>OC</v>
      </c>
      <c r="AJ22" s="30" t="str">
        <f t="shared" si="17"/>
        <v>WW</v>
      </c>
      <c r="AK22" s="30" t="str">
        <f t="shared" si="18"/>
        <v>FIN</v>
      </c>
      <c r="AL22" s="30" t="str">
        <f t="shared" si="3"/>
        <v>OI</v>
      </c>
      <c r="AM22" s="30" t="str">
        <f t="shared" si="19"/>
        <v>IB</v>
      </c>
      <c r="AN22" s="30" t="str">
        <f t="shared" si="4"/>
        <v>SI</v>
      </c>
      <c r="AO22" s="30" t="str">
        <f t="shared" si="5"/>
        <v>SS</v>
      </c>
      <c r="AP22" s="45" t="str">
        <f t="shared" si="6"/>
        <v>ROIC</v>
      </c>
      <c r="AQ22" s="30" t="str">
        <f t="shared" si="7"/>
        <v>DR</v>
      </c>
      <c r="AR22" s="46" t="str">
        <f t="shared" si="8"/>
        <v>SOH</v>
      </c>
    </row>
    <row r="23" spans="1:44" x14ac:dyDescent="0.2">
      <c r="A23" s="10" t="s">
        <v>1599</v>
      </c>
      <c r="B23" s="10" t="s">
        <v>1600</v>
      </c>
      <c r="C23" s="12" t="s">
        <v>1560</v>
      </c>
      <c r="D23" s="10" t="e" vm="544">
        <v>#VALUE!</v>
      </c>
      <c r="E23" s="31" t="str">
        <f t="shared" si="0"/>
        <v>Link</v>
      </c>
      <c r="F23" s="12" t="s">
        <v>1601</v>
      </c>
      <c r="G23" s="28" cm="1">
        <f t="array" ref="G23">_FV(D23,"Market cap",TRUE)/1000000000</f>
        <v>0.12748979999999999</v>
      </c>
      <c r="H23" s="11" cm="1">
        <f t="array" ref="H23">_FV(D23,"Price")</f>
        <v>1.01</v>
      </c>
      <c r="I23" s="11" t="s">
        <v>47</v>
      </c>
      <c r="J23" s="35" cm="1">
        <f t="array" ref="J23">_FV(D23,"Shares outstanding",TRUE)/1000000</f>
        <v>95.141639999999995</v>
      </c>
      <c r="K23" s="11">
        <v>86.2</v>
      </c>
      <c r="L23" s="89">
        <v>1.5E-3</v>
      </c>
      <c r="M23" s="25" t="e">
        <v>#N/A</v>
      </c>
      <c r="N23" s="53" t="e">
        <v>#N/A</v>
      </c>
      <c r="O23" s="53" t="e">
        <v>#N/A</v>
      </c>
      <c r="P23" s="130" t="e">
        <v>#N/A</v>
      </c>
      <c r="Q23" s="53" t="e">
        <v>#N/A</v>
      </c>
      <c r="R23" s="53" t="e">
        <v>#N/A</v>
      </c>
      <c r="S23" s="126" t="e">
        <v>#N/A</v>
      </c>
      <c r="T23" s="11" t="s">
        <v>14712</v>
      </c>
      <c r="U23" s="11">
        <v>1.04</v>
      </c>
      <c r="V23" s="65" cm="1">
        <f t="array" ref="V23">(H23-(_FV(D23,"52 week high",TRUE)))/(_FV(D23,"52 week high",TRUE))</f>
        <v>-0.69018404907975461</v>
      </c>
      <c r="W23" s="65" cm="1">
        <f t="array" ref="W23">(H23-(_FV(D23,"52 week low",TRUE)))/(_FV(D23,"52 week low",TRUE))</f>
        <v>0.31596091205211735</v>
      </c>
      <c r="Y23" s="30" t="str">
        <f t="shared" si="9"/>
        <v>Twitter</v>
      </c>
      <c r="Z23" s="30" t="str">
        <f t="shared" si="1"/>
        <v>Twitter</v>
      </c>
      <c r="AA23" s="29" t="str">
        <f>HYPERLINK(_xlfn.CONCAT("https://www.sec.gov/edgar/browse/?CIK=",(_xlfn.XLOOKUP(A23,CIK!$A$1:$A$99999,CIK!$B$1:$B$99999,,0))),"SEC")</f>
        <v>SEC</v>
      </c>
      <c r="AB23" s="30" t="str">
        <f t="shared" si="10"/>
        <v>BC</v>
      </c>
      <c r="AC23" s="29" t="str">
        <f t="shared" si="11"/>
        <v>News</v>
      </c>
      <c r="AD23" s="30" t="str">
        <f t="shared" si="12"/>
        <v>News</v>
      </c>
      <c r="AE23" s="29" t="str">
        <f t="shared" si="13"/>
        <v>News</v>
      </c>
      <c r="AF23" s="29" t="str">
        <f t="shared" si="14"/>
        <v>News</v>
      </c>
      <c r="AG23" s="29" t="str">
        <f t="shared" si="15"/>
        <v>News</v>
      </c>
      <c r="AH23" s="30" t="str">
        <f t="shared" si="2"/>
        <v>News</v>
      </c>
      <c r="AI23" s="30" t="str">
        <f t="shared" si="16"/>
        <v>OC</v>
      </c>
      <c r="AJ23" s="30" t="str">
        <f t="shared" si="17"/>
        <v>WW</v>
      </c>
      <c r="AK23" s="30" t="str">
        <f t="shared" si="18"/>
        <v>FIN</v>
      </c>
      <c r="AL23" s="30" t="str">
        <f t="shared" si="3"/>
        <v>OI</v>
      </c>
      <c r="AM23" s="30" t="str">
        <f t="shared" si="19"/>
        <v>IB</v>
      </c>
      <c r="AN23" s="30" t="str">
        <f t="shared" si="4"/>
        <v>SI</v>
      </c>
      <c r="AO23" s="30" t="str">
        <f t="shared" si="5"/>
        <v>SS</v>
      </c>
      <c r="AP23" s="45" t="str">
        <f t="shared" si="6"/>
        <v>ROIC</v>
      </c>
      <c r="AQ23" s="30" t="str">
        <f t="shared" si="7"/>
        <v>DR</v>
      </c>
      <c r="AR23" s="46" t="str">
        <f t="shared" si="8"/>
        <v>SOH</v>
      </c>
    </row>
    <row r="24" spans="1:44" x14ac:dyDescent="0.2">
      <c r="A24" s="10" t="s">
        <v>1617</v>
      </c>
      <c r="B24" s="10" t="s">
        <v>1618</v>
      </c>
      <c r="C24" s="12" t="s">
        <v>1619</v>
      </c>
      <c r="D24" s="10" t="e" vm="545">
        <v>#VALUE!</v>
      </c>
      <c r="E24" s="31" t="str">
        <f t="shared" si="0"/>
        <v>Link</v>
      </c>
      <c r="F24" s="12" t="s">
        <v>1620</v>
      </c>
      <c r="G24" s="28" cm="1">
        <f t="array" ref="G24">_FV(D24,"Market cap",TRUE)/1000000000</f>
        <v>0.14241239999999999</v>
      </c>
      <c r="H24" s="11" cm="1">
        <f t="array" ref="H24">_FV(D24,"Price")</f>
        <v>6.25</v>
      </c>
      <c r="I24" s="11" t="s">
        <v>47</v>
      </c>
      <c r="J24" s="35" cm="1">
        <f t="array" ref="J24">_FV(D24,"Shares outstanding",TRUE)/1000000</f>
        <v>22.785979999999999</v>
      </c>
      <c r="K24" s="11">
        <v>18.309999999999999</v>
      </c>
      <c r="L24" s="89">
        <v>1.9E-2</v>
      </c>
      <c r="M24" s="25" t="s">
        <v>13950</v>
      </c>
      <c r="N24" s="53" t="s">
        <v>15729</v>
      </c>
      <c r="O24" s="53" t="s">
        <v>15730</v>
      </c>
      <c r="P24" s="130">
        <v>66.680000000000007</v>
      </c>
      <c r="Q24" s="53" t="s">
        <v>15731</v>
      </c>
      <c r="R24" s="53" t="s">
        <v>15732</v>
      </c>
      <c r="S24" s="126" t="s">
        <v>14848</v>
      </c>
      <c r="T24" s="11" t="s">
        <v>14717</v>
      </c>
      <c r="U24" s="11">
        <v>4.4400000000000004</v>
      </c>
      <c r="V24" s="65" cm="1">
        <f t="array" ref="V24">(H24-(_FV(D24,"52 week high",TRUE)))/(_FV(D24,"52 week high",TRUE))</f>
        <v>-0.35567010309278346</v>
      </c>
      <c r="W24" s="65" cm="1">
        <f t="array" ref="W24">(H24-(_FV(D24,"52 week low",TRUE)))/(_FV(D24,"52 week low",TRUE))</f>
        <v>0.97472353870458128</v>
      </c>
      <c r="Y24" s="30" t="str">
        <f t="shared" si="9"/>
        <v>Twitter</v>
      </c>
      <c r="Z24" s="30" t="str">
        <f t="shared" si="1"/>
        <v>Twitter</v>
      </c>
      <c r="AA24" s="29" t="str">
        <f>HYPERLINK(_xlfn.CONCAT("https://www.sec.gov/edgar/browse/?CIK=",(_xlfn.XLOOKUP(A24,CIK!$A$1:$A$99999,CIK!$B$1:$B$99999,,0))),"SEC")</f>
        <v>SEC</v>
      </c>
      <c r="AB24" s="30" t="str">
        <f t="shared" si="10"/>
        <v>BC</v>
      </c>
      <c r="AC24" s="29" t="str">
        <f t="shared" si="11"/>
        <v>News</v>
      </c>
      <c r="AD24" s="30" t="str">
        <f t="shared" si="12"/>
        <v>News</v>
      </c>
      <c r="AE24" s="29" t="str">
        <f t="shared" si="13"/>
        <v>News</v>
      </c>
      <c r="AF24" s="29" t="str">
        <f t="shared" si="14"/>
        <v>News</v>
      </c>
      <c r="AG24" s="29" t="str">
        <f t="shared" si="15"/>
        <v>News</v>
      </c>
      <c r="AH24" s="30" t="str">
        <f t="shared" si="2"/>
        <v>News</v>
      </c>
      <c r="AI24" s="30" t="str">
        <f t="shared" si="16"/>
        <v>OC</v>
      </c>
      <c r="AJ24" s="30" t="str">
        <f t="shared" si="17"/>
        <v>WW</v>
      </c>
      <c r="AK24" s="30" t="str">
        <f t="shared" si="18"/>
        <v>FIN</v>
      </c>
      <c r="AL24" s="30" t="str">
        <f t="shared" si="3"/>
        <v>OI</v>
      </c>
      <c r="AM24" s="30" t="str">
        <f t="shared" si="19"/>
        <v>IB</v>
      </c>
      <c r="AN24" s="30" t="str">
        <f t="shared" si="4"/>
        <v>SI</v>
      </c>
      <c r="AO24" s="30" t="str">
        <f t="shared" si="5"/>
        <v>SS</v>
      </c>
      <c r="AP24" s="45" t="str">
        <f t="shared" si="6"/>
        <v>ROIC</v>
      </c>
      <c r="AQ24" s="30" t="str">
        <f t="shared" si="7"/>
        <v>DR</v>
      </c>
      <c r="AR24" s="46" t="str">
        <f t="shared" si="8"/>
        <v>SOH</v>
      </c>
    </row>
    <row r="25" spans="1:44" x14ac:dyDescent="0.2">
      <c r="A25" s="10" t="s">
        <v>1624</v>
      </c>
      <c r="B25" s="10" t="s">
        <v>1625</v>
      </c>
      <c r="C25" s="12" t="s">
        <v>1560</v>
      </c>
      <c r="D25" s="10" t="e" vm="546">
        <v>#VALUE!</v>
      </c>
      <c r="E25" s="31" t="str">
        <f t="shared" si="0"/>
        <v>Link</v>
      </c>
      <c r="F25" s="12" t="s">
        <v>1626</v>
      </c>
      <c r="G25" s="28" cm="1">
        <f t="array" ref="G25">_FV(D25,"Market cap",TRUE)/1000000000</f>
        <v>6.7151390000000005E-2</v>
      </c>
      <c r="H25" s="11" cm="1">
        <f t="array" ref="H25">_FV(D25,"Price")</f>
        <v>1.1299999999999999</v>
      </c>
      <c r="I25" s="11" t="s">
        <v>47</v>
      </c>
      <c r="J25" s="35" cm="1">
        <f t="array" ref="J25">_FV(D25,"Shares outstanding",TRUE)/1000000</f>
        <v>59.426009999999998</v>
      </c>
      <c r="K25" s="11">
        <v>42.95</v>
      </c>
      <c r="L25" s="89">
        <v>4.7600000000000003E-2</v>
      </c>
      <c r="M25" s="25" t="s">
        <v>14020</v>
      </c>
      <c r="N25" s="53" t="s">
        <v>15733</v>
      </c>
      <c r="O25" s="53" t="s">
        <v>15734</v>
      </c>
      <c r="P25" s="130">
        <v>2.52</v>
      </c>
      <c r="Q25" s="53" t="s">
        <v>15735</v>
      </c>
      <c r="R25" s="53" t="s">
        <v>15736</v>
      </c>
      <c r="S25" s="126" t="s">
        <v>14848</v>
      </c>
      <c r="T25" s="11" t="s">
        <v>14719</v>
      </c>
      <c r="U25" s="11">
        <v>1.79</v>
      </c>
      <c r="V25" s="65" cm="1">
        <f t="array" ref="V25">(H25-(_FV(D25,"52 week high",TRUE)))/(_FV(D25,"52 week high",TRUE))</f>
        <v>-0.56031128404669261</v>
      </c>
      <c r="W25" s="65" cm="1">
        <f t="array" ref="W25">(H25-(_FV(D25,"52 week low",TRUE)))/(_FV(D25,"52 week low",TRUE))</f>
        <v>0.10784313725490184</v>
      </c>
      <c r="Y25" s="30" t="str">
        <f t="shared" si="9"/>
        <v>Twitter</v>
      </c>
      <c r="Z25" s="30" t="str">
        <f t="shared" si="1"/>
        <v>Twitter</v>
      </c>
      <c r="AA25" s="29" t="str">
        <f>HYPERLINK(_xlfn.CONCAT("https://www.sec.gov/edgar/browse/?CIK=",(_xlfn.XLOOKUP(A25,CIK!$A$1:$A$99999,CIK!$B$1:$B$99999,,0))),"SEC")</f>
        <v>SEC</v>
      </c>
      <c r="AB25" s="30" t="str">
        <f t="shared" si="10"/>
        <v>BC</v>
      </c>
      <c r="AC25" s="29" t="str">
        <f t="shared" si="11"/>
        <v>News</v>
      </c>
      <c r="AD25" s="30" t="str">
        <f t="shared" si="12"/>
        <v>News</v>
      </c>
      <c r="AE25" s="29" t="str">
        <f t="shared" si="13"/>
        <v>News</v>
      </c>
      <c r="AF25" s="29" t="str">
        <f t="shared" si="14"/>
        <v>News</v>
      </c>
      <c r="AG25" s="29" t="str">
        <f t="shared" si="15"/>
        <v>News</v>
      </c>
      <c r="AH25" s="30" t="str">
        <f t="shared" si="2"/>
        <v>News</v>
      </c>
      <c r="AI25" s="30" t="str">
        <f t="shared" si="16"/>
        <v>OC</v>
      </c>
      <c r="AJ25" s="30" t="str">
        <f t="shared" si="17"/>
        <v>WW</v>
      </c>
      <c r="AK25" s="30" t="str">
        <f t="shared" si="18"/>
        <v>FIN</v>
      </c>
      <c r="AL25" s="30" t="str">
        <f t="shared" si="3"/>
        <v>OI</v>
      </c>
      <c r="AM25" s="30" t="str">
        <f t="shared" si="19"/>
        <v>IB</v>
      </c>
      <c r="AN25" s="30" t="str">
        <f t="shared" si="4"/>
        <v>SI</v>
      </c>
      <c r="AO25" s="30" t="str">
        <f t="shared" si="5"/>
        <v>SS</v>
      </c>
      <c r="AP25" s="45" t="str">
        <f t="shared" si="6"/>
        <v>ROIC</v>
      </c>
      <c r="AQ25" s="30" t="str">
        <f t="shared" si="7"/>
        <v>DR</v>
      </c>
      <c r="AR25" s="46" t="str">
        <f t="shared" si="8"/>
        <v>SOH</v>
      </c>
    </row>
    <row r="26" spans="1:44" x14ac:dyDescent="0.2">
      <c r="A26" s="10" t="s">
        <v>1627</v>
      </c>
      <c r="B26" s="10" t="s">
        <v>1628</v>
      </c>
      <c r="C26" s="12" t="s">
        <v>1591</v>
      </c>
      <c r="D26" s="10" t="e" vm="547">
        <v>#VALUE!</v>
      </c>
      <c r="E26" s="31" t="str">
        <f t="shared" si="0"/>
        <v>Link</v>
      </c>
      <c r="F26" s="12" t="s">
        <v>1629</v>
      </c>
      <c r="G26" s="28" cm="1">
        <f t="array" ref="G26">_FV(D26,"Market cap",TRUE)/1000000000</f>
        <v>7.2682179999999999E-2</v>
      </c>
      <c r="H26" s="11" cm="1">
        <f t="array" ref="H26">_FV(D26,"Price")</f>
        <v>1.49</v>
      </c>
      <c r="I26" s="11" t="s">
        <v>47</v>
      </c>
      <c r="J26" s="35" cm="1">
        <f t="array" ref="J26">_FV(D26,"Shares outstanding",TRUE)/1000000</f>
        <v>48.779989999999998</v>
      </c>
      <c r="K26" s="11">
        <v>44.6</v>
      </c>
      <c r="L26" s="89">
        <v>3.8999999999999998E-3</v>
      </c>
      <c r="M26" s="25" t="s">
        <v>13919</v>
      </c>
      <c r="N26" s="53" t="s">
        <v>15737</v>
      </c>
      <c r="O26" s="53" t="s">
        <v>15738</v>
      </c>
      <c r="P26" s="130">
        <v>13.28</v>
      </c>
      <c r="Q26" s="53" t="s">
        <v>15739</v>
      </c>
      <c r="R26" s="53" t="s">
        <v>15740</v>
      </c>
      <c r="S26" s="126" t="s">
        <v>14848</v>
      </c>
      <c r="T26" s="11" t="s">
        <v>14645</v>
      </c>
      <c r="U26" s="11">
        <v>7.44</v>
      </c>
      <c r="V26" s="65" cm="1">
        <f t="array" ref="V26">(H26-(_FV(D26,"52 week high",TRUE)))/(_FV(D26,"52 week high",TRUE))</f>
        <v>-0.38429752066115702</v>
      </c>
      <c r="W26" s="65" cm="1">
        <f t="array" ref="W26">(H26-(_FV(D26,"52 week low",TRUE)))/(_FV(D26,"52 week low",TRUE))</f>
        <v>0.81707317073170738</v>
      </c>
      <c r="Y26" s="30" t="str">
        <f t="shared" si="9"/>
        <v>Twitter</v>
      </c>
      <c r="Z26" s="30" t="str">
        <f t="shared" si="1"/>
        <v>Twitter</v>
      </c>
      <c r="AA26" s="29" t="str">
        <f>HYPERLINK(_xlfn.CONCAT("https://www.sec.gov/edgar/browse/?CIK=",(_xlfn.XLOOKUP(A26,CIK!$A$1:$A$99999,CIK!$B$1:$B$99999,,0))),"SEC")</f>
        <v>SEC</v>
      </c>
      <c r="AB26" s="30" t="str">
        <f t="shared" si="10"/>
        <v>BC</v>
      </c>
      <c r="AC26" s="29" t="str">
        <f t="shared" si="11"/>
        <v>News</v>
      </c>
      <c r="AD26" s="30" t="str">
        <f t="shared" si="12"/>
        <v>News</v>
      </c>
      <c r="AE26" s="29" t="str">
        <f t="shared" si="13"/>
        <v>News</v>
      </c>
      <c r="AF26" s="29" t="str">
        <f t="shared" si="14"/>
        <v>News</v>
      </c>
      <c r="AG26" s="29" t="str">
        <f t="shared" si="15"/>
        <v>News</v>
      </c>
      <c r="AH26" s="30" t="str">
        <f t="shared" si="2"/>
        <v>News</v>
      </c>
      <c r="AI26" s="30" t="str">
        <f t="shared" si="16"/>
        <v>OC</v>
      </c>
      <c r="AJ26" s="30" t="str">
        <f t="shared" si="17"/>
        <v>WW</v>
      </c>
      <c r="AK26" s="30" t="str">
        <f t="shared" si="18"/>
        <v>FIN</v>
      </c>
      <c r="AL26" s="30" t="str">
        <f t="shared" si="3"/>
        <v>OI</v>
      </c>
      <c r="AM26" s="30" t="str">
        <f t="shared" si="19"/>
        <v>IB</v>
      </c>
      <c r="AN26" s="30" t="str">
        <f t="shared" si="4"/>
        <v>SI</v>
      </c>
      <c r="AO26" s="30" t="str">
        <f t="shared" si="5"/>
        <v>SS</v>
      </c>
      <c r="AP26" s="45" t="str">
        <f t="shared" si="6"/>
        <v>ROIC</v>
      </c>
      <c r="AQ26" s="30" t="str">
        <f t="shared" si="7"/>
        <v>DR</v>
      </c>
      <c r="AR26" s="46" t="str">
        <f t="shared" si="8"/>
        <v>SOH</v>
      </c>
    </row>
    <row r="27" spans="1:44" x14ac:dyDescent="0.2">
      <c r="A27" s="10" t="s">
        <v>1633</v>
      </c>
      <c r="B27" s="10" t="s">
        <v>1634</v>
      </c>
      <c r="C27" s="12" t="s">
        <v>1619</v>
      </c>
      <c r="D27" s="10" t="e" vm="548">
        <v>#VALUE!</v>
      </c>
      <c r="E27" s="31" t="str">
        <f t="shared" si="0"/>
        <v>Link</v>
      </c>
      <c r="F27" s="12" t="s">
        <v>1635</v>
      </c>
      <c r="G27" s="28" cm="1">
        <f t="array" ref="G27">_FV(D27,"Market cap",TRUE)/1000000000</f>
        <v>8.8200120000000007E-2</v>
      </c>
      <c r="H27" s="11" cm="1">
        <f t="array" ref="H27">_FV(D27,"Price")</f>
        <v>2.06</v>
      </c>
      <c r="I27" s="11" t="s">
        <v>47</v>
      </c>
      <c r="J27" s="35" cm="1">
        <f t="array" ref="J27">_FV(D27,"Shares outstanding",TRUE)/1000000</f>
        <v>42.81559</v>
      </c>
      <c r="K27" s="11">
        <v>18.47</v>
      </c>
      <c r="L27" s="89">
        <v>1.06E-2</v>
      </c>
      <c r="M27" s="25" t="s">
        <v>14230</v>
      </c>
      <c r="N27" s="53" t="s">
        <v>15741</v>
      </c>
      <c r="O27" s="53" t="s">
        <v>15742</v>
      </c>
      <c r="P27" s="130">
        <v>21.75</v>
      </c>
      <c r="Q27" s="53" t="s">
        <v>15743</v>
      </c>
      <c r="R27" s="53" t="s">
        <v>15744</v>
      </c>
      <c r="S27" s="126" t="s">
        <v>14848</v>
      </c>
      <c r="T27" s="11" t="s">
        <v>14721</v>
      </c>
      <c r="U27" s="11">
        <v>4.91</v>
      </c>
      <c r="V27" s="65" cm="1">
        <f t="array" ref="V27">(H27-(_FV(D27,"52 week high",TRUE)))/(_FV(D27,"52 week high",TRUE))</f>
        <v>-0.37951807228915657</v>
      </c>
      <c r="W27" s="65" cm="1">
        <f t="array" ref="W27">(H27-(_FV(D27,"52 week low",TRUE)))/(_FV(D27,"52 week low",TRUE))</f>
        <v>1.4520890370194024</v>
      </c>
      <c r="Y27" s="30" t="str">
        <f t="shared" si="9"/>
        <v>Twitter</v>
      </c>
      <c r="Z27" s="30" t="str">
        <f t="shared" si="1"/>
        <v>Twitter</v>
      </c>
      <c r="AA27" s="29" t="str">
        <f>HYPERLINK(_xlfn.CONCAT("https://www.sec.gov/edgar/browse/?CIK=",(_xlfn.XLOOKUP(A27,CIK!$A$1:$A$99999,CIK!$B$1:$B$99999,,0))),"SEC")</f>
        <v>SEC</v>
      </c>
      <c r="AB27" s="30" t="str">
        <f t="shared" si="10"/>
        <v>BC</v>
      </c>
      <c r="AC27" s="29" t="str">
        <f t="shared" si="11"/>
        <v>News</v>
      </c>
      <c r="AD27" s="30" t="str">
        <f t="shared" si="12"/>
        <v>News</v>
      </c>
      <c r="AE27" s="29" t="str">
        <f t="shared" si="13"/>
        <v>News</v>
      </c>
      <c r="AF27" s="29" t="str">
        <f t="shared" si="14"/>
        <v>News</v>
      </c>
      <c r="AG27" s="29" t="str">
        <f t="shared" si="15"/>
        <v>News</v>
      </c>
      <c r="AH27" s="30" t="str">
        <f t="shared" si="2"/>
        <v>News</v>
      </c>
      <c r="AI27" s="30" t="str">
        <f t="shared" si="16"/>
        <v>OC</v>
      </c>
      <c r="AJ27" s="30" t="str">
        <f t="shared" si="17"/>
        <v>WW</v>
      </c>
      <c r="AK27" s="30" t="str">
        <f t="shared" si="18"/>
        <v>FIN</v>
      </c>
      <c r="AL27" s="30" t="str">
        <f t="shared" si="3"/>
        <v>OI</v>
      </c>
      <c r="AM27" s="30" t="str">
        <f t="shared" si="19"/>
        <v>IB</v>
      </c>
      <c r="AN27" s="30" t="str">
        <f t="shared" si="4"/>
        <v>SI</v>
      </c>
      <c r="AO27" s="30" t="str">
        <f t="shared" si="5"/>
        <v>SS</v>
      </c>
      <c r="AP27" s="45" t="str">
        <f t="shared" si="6"/>
        <v>ROIC</v>
      </c>
      <c r="AQ27" s="30" t="str">
        <f t="shared" si="7"/>
        <v>DR</v>
      </c>
      <c r="AR27" s="46" t="str">
        <f t="shared" si="8"/>
        <v>SOH</v>
      </c>
    </row>
    <row r="28" spans="1:44" x14ac:dyDescent="0.2">
      <c r="A28" s="10" t="s">
        <v>1630</v>
      </c>
      <c r="B28" s="10" t="s">
        <v>1631</v>
      </c>
      <c r="C28" s="12" t="s">
        <v>1560</v>
      </c>
      <c r="D28" s="10" t="e" vm="549">
        <v>#VALUE!</v>
      </c>
      <c r="E28" s="31" t="str">
        <f t="shared" si="0"/>
        <v>Link</v>
      </c>
      <c r="F28" s="10" t="s">
        <v>1632</v>
      </c>
      <c r="G28" s="28" cm="1">
        <f t="array" ref="G28">_FV(D28,"Market cap",TRUE)/1000000000</f>
        <v>4.7795829999999997E-2</v>
      </c>
      <c r="H28" s="11" cm="1">
        <f t="array" ref="H28">_FV(D28,"Price")</f>
        <v>0.54</v>
      </c>
      <c r="I28" s="11" t="s">
        <v>47</v>
      </c>
      <c r="J28" s="35" cm="1">
        <f t="array" ref="J28">_FV(D28,"Shares outstanding",TRUE)/1000000</f>
        <v>88.51079</v>
      </c>
      <c r="K28" s="11">
        <v>86.03</v>
      </c>
      <c r="L28" s="89">
        <v>1.7399999999999999E-2</v>
      </c>
      <c r="M28" s="25" t="s">
        <v>13972</v>
      </c>
      <c r="N28" s="53" t="s">
        <v>15745</v>
      </c>
      <c r="O28" s="53" t="s">
        <v>15746</v>
      </c>
      <c r="P28" s="130">
        <v>28.97</v>
      </c>
      <c r="Q28" s="53" t="s">
        <v>15747</v>
      </c>
      <c r="R28" s="53" t="s">
        <v>15748</v>
      </c>
      <c r="S28" s="126" t="s">
        <v>14848</v>
      </c>
      <c r="T28" s="11" t="s">
        <v>14720</v>
      </c>
      <c r="U28" s="11">
        <v>23.89</v>
      </c>
      <c r="V28" s="65" cm="1">
        <f t="array" ref="V28">(H28-(_FV(D28,"52 week high",TRUE)))/(_FV(D28,"52 week high",TRUE))</f>
        <v>-0.7142857142857143</v>
      </c>
      <c r="W28" s="65" cm="1">
        <f t="array" ref="W28">(H28-(_FV(D28,"52 week low",TRUE)))/(_FV(D28,"52 week low",TRUE))</f>
        <v>0.50000000000000011</v>
      </c>
      <c r="Y28" s="30" t="str">
        <f t="shared" si="9"/>
        <v>Twitter</v>
      </c>
      <c r="Z28" s="30" t="str">
        <f t="shared" si="1"/>
        <v>Twitter</v>
      </c>
      <c r="AA28" s="29" t="str">
        <f>HYPERLINK(_xlfn.CONCAT("https://www.sec.gov/edgar/browse/?CIK=",(_xlfn.XLOOKUP(A28,CIK!$A$1:$A$99999,CIK!$B$1:$B$99999,,0))),"SEC")</f>
        <v>SEC</v>
      </c>
      <c r="AB28" s="30" t="str">
        <f t="shared" si="10"/>
        <v>BC</v>
      </c>
      <c r="AC28" s="29" t="str">
        <f t="shared" si="11"/>
        <v>News</v>
      </c>
      <c r="AD28" s="30" t="str">
        <f t="shared" si="12"/>
        <v>News</v>
      </c>
      <c r="AE28" s="29" t="str">
        <f t="shared" si="13"/>
        <v>News</v>
      </c>
      <c r="AF28" s="29" t="str">
        <f t="shared" si="14"/>
        <v>News</v>
      </c>
      <c r="AG28" s="29" t="str">
        <f t="shared" si="15"/>
        <v>News</v>
      </c>
      <c r="AH28" s="30" t="str">
        <f t="shared" si="2"/>
        <v>News</v>
      </c>
      <c r="AI28" s="30" t="str">
        <f t="shared" si="16"/>
        <v>OC</v>
      </c>
      <c r="AJ28" s="30" t="str">
        <f t="shared" si="17"/>
        <v>WW</v>
      </c>
      <c r="AK28" s="30" t="str">
        <f t="shared" si="18"/>
        <v>FIN</v>
      </c>
      <c r="AL28" s="30" t="str">
        <f t="shared" si="3"/>
        <v>OI</v>
      </c>
      <c r="AM28" s="30" t="str">
        <f t="shared" si="19"/>
        <v>IB</v>
      </c>
      <c r="AN28" s="30" t="str">
        <f t="shared" si="4"/>
        <v>SI</v>
      </c>
      <c r="AO28" s="30" t="str">
        <f t="shared" si="5"/>
        <v>SS</v>
      </c>
      <c r="AP28" s="45" t="str">
        <f t="shared" si="6"/>
        <v>ROIC</v>
      </c>
      <c r="AQ28" s="30" t="str">
        <f t="shared" si="7"/>
        <v>DR</v>
      </c>
      <c r="AR28" s="46" t="str">
        <f t="shared" si="8"/>
        <v>SOH</v>
      </c>
    </row>
    <row r="29" spans="1:44" x14ac:dyDescent="0.2">
      <c r="A29" s="10" t="s">
        <v>1645</v>
      </c>
      <c r="B29" s="10" t="s">
        <v>1646</v>
      </c>
      <c r="C29" s="12" t="s">
        <v>1647</v>
      </c>
      <c r="D29" s="10" t="e" vm="550">
        <v>#VALUE!</v>
      </c>
      <c r="E29" s="31" t="str">
        <f t="shared" si="0"/>
        <v>Link</v>
      </c>
      <c r="F29" s="12" t="s">
        <v>1648</v>
      </c>
      <c r="G29" s="28" cm="1">
        <f t="array" ref="G29">_FV(D29,"Market cap",TRUE)/1000000000</f>
        <v>1.897163E-2</v>
      </c>
      <c r="H29" s="11" cm="1">
        <f t="array" ref="H29">_FV(D29,"Price")</f>
        <v>0.63</v>
      </c>
      <c r="I29" s="11" t="s">
        <v>47</v>
      </c>
      <c r="J29" s="35" cm="1">
        <f t="array" ref="J29">_FV(D29,"Shares outstanding",TRUE)/1000000</f>
        <v>30.113700000000001</v>
      </c>
      <c r="K29" s="11">
        <v>20.46</v>
      </c>
      <c r="L29" s="89">
        <v>3.3999999999999998E-3</v>
      </c>
      <c r="M29" s="25" t="s">
        <v>13756</v>
      </c>
      <c r="N29" s="53" t="s">
        <v>15749</v>
      </c>
      <c r="O29" s="53" t="s">
        <v>15750</v>
      </c>
      <c r="P29" s="130">
        <v>16.510000000000002</v>
      </c>
      <c r="Q29" s="53" t="s">
        <v>15751</v>
      </c>
      <c r="R29" s="53" t="s">
        <v>15752</v>
      </c>
      <c r="S29" s="126" t="s">
        <v>14848</v>
      </c>
      <c r="T29" s="11" t="s">
        <v>13891</v>
      </c>
      <c r="U29" s="11">
        <v>6.93</v>
      </c>
      <c r="V29" s="65" cm="1">
        <f t="array" ref="V29">(H29-(_FV(D29,"52 week high",TRUE)))/(_FV(D29,"52 week high",TRUE))</f>
        <v>-0.7857142857142857</v>
      </c>
      <c r="W29" s="65" cm="1">
        <f t="array" ref="W29">(H29-(_FV(D29,"52 week low",TRUE)))/(_FV(D29,"52 week low",TRUE))</f>
        <v>6.7796610169491595E-2</v>
      </c>
      <c r="Y29" s="30" t="str">
        <f t="shared" si="9"/>
        <v>Twitter</v>
      </c>
      <c r="Z29" s="30" t="str">
        <f t="shared" si="1"/>
        <v>Twitter</v>
      </c>
      <c r="AA29" s="29" t="str">
        <f>HYPERLINK(_xlfn.CONCAT("https://www.sec.gov/edgar/browse/?CIK=",(_xlfn.XLOOKUP(A29,CIK!$A$1:$A$99999,CIK!$B$1:$B$99999,,0))),"SEC")</f>
        <v>SEC</v>
      </c>
      <c r="AB29" s="30" t="str">
        <f t="shared" si="10"/>
        <v>BC</v>
      </c>
      <c r="AC29" s="29" t="str">
        <f t="shared" si="11"/>
        <v>News</v>
      </c>
      <c r="AD29" s="30" t="str">
        <f t="shared" si="12"/>
        <v>News</v>
      </c>
      <c r="AE29" s="29" t="str">
        <f t="shared" si="13"/>
        <v>News</v>
      </c>
      <c r="AF29" s="29" t="str">
        <f t="shared" si="14"/>
        <v>News</v>
      </c>
      <c r="AG29" s="29" t="str">
        <f t="shared" si="15"/>
        <v>News</v>
      </c>
      <c r="AH29" s="30" t="str">
        <f t="shared" si="2"/>
        <v>News</v>
      </c>
      <c r="AI29" s="30" t="str">
        <f t="shared" si="16"/>
        <v>OC</v>
      </c>
      <c r="AJ29" s="30" t="str">
        <f t="shared" si="17"/>
        <v>WW</v>
      </c>
      <c r="AK29" s="30" t="str">
        <f t="shared" si="18"/>
        <v>FIN</v>
      </c>
      <c r="AL29" s="30" t="str">
        <f t="shared" si="3"/>
        <v>OI</v>
      </c>
      <c r="AM29" s="30" t="str">
        <f t="shared" si="19"/>
        <v>IB</v>
      </c>
      <c r="AN29" s="30" t="str">
        <f t="shared" si="4"/>
        <v>SI</v>
      </c>
      <c r="AO29" s="30" t="str">
        <f t="shared" si="5"/>
        <v>SS</v>
      </c>
      <c r="AP29" s="45" t="str">
        <f t="shared" si="6"/>
        <v>ROIC</v>
      </c>
      <c r="AQ29" s="30" t="str">
        <f t="shared" si="7"/>
        <v>DR</v>
      </c>
      <c r="AR29" s="46" t="str">
        <f t="shared" si="8"/>
        <v>SOH</v>
      </c>
    </row>
    <row r="30" spans="1:44" x14ac:dyDescent="0.2">
      <c r="A30" s="10" t="s">
        <v>1652</v>
      </c>
      <c r="B30" s="93" t="s">
        <v>1653</v>
      </c>
      <c r="C30" s="12" t="s">
        <v>1567</v>
      </c>
      <c r="D30" s="10" t="e" vm="551">
        <v>#VALUE!</v>
      </c>
      <c r="E30" s="31" t="str">
        <f t="shared" si="0"/>
        <v>Link</v>
      </c>
      <c r="F30" s="10" t="s">
        <v>1654</v>
      </c>
      <c r="G30" s="28" cm="1">
        <f t="array" ref="G30">_FV(D30,"Market cap",TRUE)/1000000000</f>
        <v>3.0368019999999999E-2</v>
      </c>
      <c r="H30" s="11" cm="1">
        <f t="array" ref="H30">_FV(D30,"Price")</f>
        <v>0.49370000000000003</v>
      </c>
      <c r="I30" s="11" t="s">
        <v>47</v>
      </c>
      <c r="J30" s="35" cm="1">
        <f t="array" ref="J30">_FV(D30,"Shares outstanding",TRUE)/1000000</f>
        <v>61.51108</v>
      </c>
      <c r="K30" s="11">
        <v>32.33</v>
      </c>
      <c r="L30" s="89">
        <v>1.78E-2</v>
      </c>
      <c r="M30" s="25" t="s">
        <v>13836</v>
      </c>
      <c r="N30" s="53" t="s">
        <v>15677</v>
      </c>
      <c r="O30" s="53" t="s">
        <v>15753</v>
      </c>
      <c r="P30" s="130">
        <v>11.5</v>
      </c>
      <c r="Q30" s="53" t="s">
        <v>15754</v>
      </c>
      <c r="R30" s="53" t="s">
        <v>15755</v>
      </c>
      <c r="S30" s="126" t="s">
        <v>14848</v>
      </c>
      <c r="T30" s="11" t="s">
        <v>14725</v>
      </c>
      <c r="U30" s="11">
        <v>4.6500000000000004</v>
      </c>
      <c r="V30" s="65" cm="1">
        <f t="array" ref="V30">(H30-(_FV(D30,"52 week high",TRUE)))/(_FV(D30,"52 week high",TRUE))</f>
        <v>-0.89125550660792963</v>
      </c>
      <c r="W30" s="65" cm="1">
        <f t="array" ref="W30">(H30-(_FV(D30,"52 week low",TRUE)))/(_FV(D30,"52 week low",TRUE))</f>
        <v>0.45205882352941174</v>
      </c>
      <c r="Y30" s="30" t="str">
        <f t="shared" si="9"/>
        <v>Twitter</v>
      </c>
      <c r="Z30" s="30" t="str">
        <f t="shared" si="1"/>
        <v>Twitter</v>
      </c>
      <c r="AA30" s="29" t="str">
        <f>HYPERLINK(_xlfn.CONCAT("https://www.sec.gov/edgar/browse/?CIK=",(_xlfn.XLOOKUP(A30,CIK!$A$1:$A$99999,CIK!$B$1:$B$99999,,0))),"SEC")</f>
        <v>SEC</v>
      </c>
      <c r="AB30" s="30" t="str">
        <f t="shared" si="10"/>
        <v>BC</v>
      </c>
      <c r="AC30" s="29" t="str">
        <f t="shared" si="11"/>
        <v>News</v>
      </c>
      <c r="AD30" s="30" t="str">
        <f t="shared" si="12"/>
        <v>News</v>
      </c>
      <c r="AE30" s="29" t="str">
        <f t="shared" si="13"/>
        <v>News</v>
      </c>
      <c r="AF30" s="29" t="str">
        <f t="shared" si="14"/>
        <v>News</v>
      </c>
      <c r="AG30" s="29" t="str">
        <f t="shared" si="15"/>
        <v>News</v>
      </c>
      <c r="AH30" s="30" t="str">
        <f t="shared" si="2"/>
        <v>News</v>
      </c>
      <c r="AI30" s="30" t="str">
        <f t="shared" si="16"/>
        <v>OC</v>
      </c>
      <c r="AJ30" s="30" t="str">
        <f t="shared" si="17"/>
        <v>WW</v>
      </c>
      <c r="AK30" s="30" t="str">
        <f t="shared" si="18"/>
        <v>FIN</v>
      </c>
      <c r="AL30" s="30" t="str">
        <f t="shared" si="3"/>
        <v>OI</v>
      </c>
      <c r="AM30" s="30" t="str">
        <f t="shared" si="19"/>
        <v>IB</v>
      </c>
      <c r="AN30" s="30" t="str">
        <f t="shared" si="4"/>
        <v>SI</v>
      </c>
      <c r="AO30" s="30" t="str">
        <f t="shared" si="5"/>
        <v>SS</v>
      </c>
      <c r="AP30" s="45" t="str">
        <f t="shared" si="6"/>
        <v>ROIC</v>
      </c>
      <c r="AQ30" s="30" t="str">
        <f t="shared" si="7"/>
        <v>DR</v>
      </c>
      <c r="AR30" s="46" t="str">
        <f t="shared" si="8"/>
        <v>SOH</v>
      </c>
    </row>
    <row r="31" spans="1:44" x14ac:dyDescent="0.2">
      <c r="A31" s="10" t="s">
        <v>1614</v>
      </c>
      <c r="B31" s="10" t="s">
        <v>1615</v>
      </c>
      <c r="C31" s="12" t="s">
        <v>1560</v>
      </c>
      <c r="D31" s="10" t="e" vm="552">
        <v>#VALUE!</v>
      </c>
      <c r="E31" s="31" t="str">
        <f t="shared" si="0"/>
        <v>Link</v>
      </c>
      <c r="F31" s="12" t="s">
        <v>1616</v>
      </c>
      <c r="G31" s="28" cm="1">
        <f t="array" ref="G31">_FV(D31,"Market cap",TRUE)/1000000000</f>
        <v>3.0885679999999999E-2</v>
      </c>
      <c r="H31" s="11" cm="1">
        <f t="array" ref="H31">_FV(D31,"Price")</f>
        <v>0.4199</v>
      </c>
      <c r="I31" s="11" t="s">
        <v>47</v>
      </c>
      <c r="J31" s="35" cm="1">
        <f t="array" ref="J31">_FV(D31,"Shares outstanding",TRUE)/1000000</f>
        <v>73.554839999999999</v>
      </c>
      <c r="K31" s="11">
        <v>28.42</v>
      </c>
      <c r="L31" s="89">
        <v>3.8E-3</v>
      </c>
      <c r="M31" s="25" t="s">
        <v>14141</v>
      </c>
      <c r="N31" s="53" t="s">
        <v>14997</v>
      </c>
      <c r="O31" s="53" t="s">
        <v>15756</v>
      </c>
      <c r="P31" s="130">
        <v>0.95</v>
      </c>
      <c r="Q31" s="53" t="s">
        <v>15757</v>
      </c>
      <c r="R31" s="53" t="s">
        <v>15758</v>
      </c>
      <c r="S31" s="126" t="s">
        <v>14848</v>
      </c>
      <c r="T31" s="11" t="s">
        <v>14716</v>
      </c>
      <c r="U31" s="11">
        <v>1.23</v>
      </c>
      <c r="V31" s="65" cm="1">
        <f t="array" ref="V31">(H31-(_FV(D31,"52 week high",TRUE)))/(_FV(D31,"52 week high",TRUE))</f>
        <v>-0.85470588235294109</v>
      </c>
      <c r="W31" s="65" cm="1">
        <f t="array" ref="W31">(H31-(_FV(D31,"52 week low",TRUE)))/(_FV(D31,"52 week low",TRUE))</f>
        <v>1.590376310919186</v>
      </c>
      <c r="Y31" s="30" t="str">
        <f t="shared" si="9"/>
        <v>Twitter</v>
      </c>
      <c r="Z31" s="30" t="str">
        <f t="shared" si="1"/>
        <v>Twitter</v>
      </c>
      <c r="AA31" s="29" t="str">
        <f>HYPERLINK(_xlfn.CONCAT("https://www.sec.gov/edgar/browse/?CIK=",(_xlfn.XLOOKUP(A31,CIK!$A$1:$A$99999,CIK!$B$1:$B$99999,,0))),"SEC")</f>
        <v>SEC</v>
      </c>
      <c r="AB31" s="30" t="str">
        <f t="shared" si="10"/>
        <v>BC</v>
      </c>
      <c r="AC31" s="29" t="str">
        <f t="shared" si="11"/>
        <v>News</v>
      </c>
      <c r="AD31" s="30" t="str">
        <f t="shared" si="12"/>
        <v>News</v>
      </c>
      <c r="AE31" s="29" t="str">
        <f t="shared" si="13"/>
        <v>News</v>
      </c>
      <c r="AF31" s="29" t="str">
        <f t="shared" si="14"/>
        <v>News</v>
      </c>
      <c r="AG31" s="29" t="str">
        <f t="shared" si="15"/>
        <v>News</v>
      </c>
      <c r="AH31" s="30" t="str">
        <f t="shared" si="2"/>
        <v>News</v>
      </c>
      <c r="AI31" s="30" t="str">
        <f t="shared" si="16"/>
        <v>OC</v>
      </c>
      <c r="AJ31" s="30" t="str">
        <f t="shared" si="17"/>
        <v>WW</v>
      </c>
      <c r="AK31" s="30" t="str">
        <f t="shared" si="18"/>
        <v>FIN</v>
      </c>
      <c r="AL31" s="30" t="str">
        <f t="shared" si="3"/>
        <v>OI</v>
      </c>
      <c r="AM31" s="30" t="str">
        <f t="shared" si="19"/>
        <v>IB</v>
      </c>
      <c r="AN31" s="30" t="str">
        <f t="shared" si="4"/>
        <v>SI</v>
      </c>
      <c r="AO31" s="30" t="str">
        <f t="shared" si="5"/>
        <v>SS</v>
      </c>
      <c r="AP31" s="45" t="str">
        <f t="shared" si="6"/>
        <v>ROIC</v>
      </c>
      <c r="AQ31" s="30" t="str">
        <f t="shared" si="7"/>
        <v>DR</v>
      </c>
      <c r="AR31" s="46" t="str">
        <f t="shared" si="8"/>
        <v>SOH</v>
      </c>
    </row>
    <row r="32" spans="1:44" x14ac:dyDescent="0.2">
      <c r="A32" s="10" t="s">
        <v>1639</v>
      </c>
      <c r="B32" s="10" t="s">
        <v>1640</v>
      </c>
      <c r="C32" s="12" t="s">
        <v>1560</v>
      </c>
      <c r="D32" s="10" t="e" vm="553">
        <v>#VALUE!</v>
      </c>
      <c r="E32" s="31" t="str">
        <f t="shared" si="0"/>
        <v>Link</v>
      </c>
      <c r="F32" s="12" t="s">
        <v>1641</v>
      </c>
      <c r="G32" s="28" cm="1">
        <f t="array" ref="G32">_FV(D32,"Market cap",TRUE)/1000000000</f>
        <v>5.06927E-2</v>
      </c>
      <c r="H32" s="11" cm="1">
        <f t="array" ref="H32">_FV(D32,"Price")</f>
        <v>0.66500000000000004</v>
      </c>
      <c r="I32" s="11" t="s">
        <v>47</v>
      </c>
      <c r="J32" s="35" cm="1">
        <f t="array" ref="J32">_FV(D32,"Shares outstanding",TRUE)/1000000</f>
        <v>76.229619999999997</v>
      </c>
      <c r="K32" s="11">
        <v>76.12</v>
      </c>
      <c r="L32" s="89">
        <v>7.3000000000000001E-3</v>
      </c>
      <c r="M32" s="25" t="s">
        <v>13803</v>
      </c>
      <c r="N32" s="53" t="s">
        <v>15759</v>
      </c>
      <c r="O32" s="53" t="s">
        <v>15760</v>
      </c>
      <c r="P32" s="130">
        <v>30.45</v>
      </c>
      <c r="Q32" s="53" t="s">
        <v>15761</v>
      </c>
      <c r="R32" s="53" t="s">
        <v>15762</v>
      </c>
      <c r="S32" s="126" t="s">
        <v>15763</v>
      </c>
      <c r="T32" s="11" t="s">
        <v>14722</v>
      </c>
      <c r="U32" s="11">
        <v>8.77</v>
      </c>
      <c r="V32" s="65" cm="1">
        <f t="array" ref="V32">(H32-(_FV(D32,"52 week high",TRUE)))/(_FV(D32,"52 week high",TRUE))</f>
        <v>-0.5</v>
      </c>
      <c r="W32" s="65" cm="1">
        <f t="array" ref="W32">(H32-(_FV(D32,"52 week low",TRUE)))/(_FV(D32,"52 week low",TRUE))</f>
        <v>1.5576923076923077</v>
      </c>
      <c r="Y32" s="30" t="str">
        <f t="shared" si="9"/>
        <v>Twitter</v>
      </c>
      <c r="Z32" s="30" t="str">
        <f t="shared" si="1"/>
        <v>Twitter</v>
      </c>
      <c r="AA32" s="29" t="str">
        <f>HYPERLINK(_xlfn.CONCAT("https://www.sec.gov/edgar/browse/?CIK=",(_xlfn.XLOOKUP(A32,CIK!$A$1:$A$99999,CIK!$B$1:$B$99999,,0))),"SEC")</f>
        <v>SEC</v>
      </c>
      <c r="AB32" s="30" t="str">
        <f t="shared" si="10"/>
        <v>BC</v>
      </c>
      <c r="AC32" s="29" t="str">
        <f t="shared" si="11"/>
        <v>News</v>
      </c>
      <c r="AD32" s="30" t="str">
        <f t="shared" si="12"/>
        <v>News</v>
      </c>
      <c r="AE32" s="29" t="str">
        <f t="shared" si="13"/>
        <v>News</v>
      </c>
      <c r="AF32" s="29" t="str">
        <f t="shared" si="14"/>
        <v>News</v>
      </c>
      <c r="AG32" s="29" t="str">
        <f t="shared" si="15"/>
        <v>News</v>
      </c>
      <c r="AH32" s="30" t="str">
        <f t="shared" si="2"/>
        <v>News</v>
      </c>
      <c r="AI32" s="30" t="str">
        <f t="shared" si="16"/>
        <v>OC</v>
      </c>
      <c r="AJ32" s="30" t="str">
        <f t="shared" si="17"/>
        <v>WW</v>
      </c>
      <c r="AK32" s="30" t="str">
        <f t="shared" si="18"/>
        <v>FIN</v>
      </c>
      <c r="AL32" s="30" t="str">
        <f t="shared" si="3"/>
        <v>OI</v>
      </c>
      <c r="AM32" s="30" t="str">
        <f t="shared" si="19"/>
        <v>IB</v>
      </c>
      <c r="AN32" s="30" t="str">
        <f t="shared" si="4"/>
        <v>SI</v>
      </c>
      <c r="AO32" s="30" t="str">
        <f t="shared" si="5"/>
        <v>SS</v>
      </c>
      <c r="AP32" s="45" t="str">
        <f t="shared" si="6"/>
        <v>ROIC</v>
      </c>
      <c r="AQ32" s="30" t="str">
        <f t="shared" si="7"/>
        <v>DR</v>
      </c>
      <c r="AR32" s="46" t="str">
        <f t="shared" si="8"/>
        <v>SOH</v>
      </c>
    </row>
    <row r="33" spans="1:44" x14ac:dyDescent="0.2">
      <c r="A33" s="10" t="s">
        <v>1642</v>
      </c>
      <c r="B33" s="10" t="s">
        <v>1643</v>
      </c>
      <c r="C33" s="12" t="s">
        <v>1552</v>
      </c>
      <c r="D33" s="10" t="e" vm="554">
        <v>#VALUE!</v>
      </c>
      <c r="E33" s="31" t="str">
        <f t="shared" si="0"/>
        <v>Link</v>
      </c>
      <c r="F33" s="12" t="s">
        <v>1644</v>
      </c>
      <c r="G33" s="28" cm="1">
        <f t="array" ref="G33">_FV(D33,"Market cap",TRUE)/1000000000</f>
        <v>2.408157E-2</v>
      </c>
      <c r="H33" s="11" cm="1">
        <f t="array" ref="H33">_FV(D33,"Price")</f>
        <v>1.43</v>
      </c>
      <c r="I33" s="11" t="s">
        <v>47</v>
      </c>
      <c r="J33" s="35" cm="1">
        <f t="array" ref="J33">_FV(D33,"Shares outstanding",TRUE)/1000000</f>
        <v>16.840260000000001</v>
      </c>
      <c r="K33" s="11">
        <v>14.78</v>
      </c>
      <c r="L33" s="89">
        <v>1.7500000000000002E-2</v>
      </c>
      <c r="M33" s="25" t="s">
        <v>13838</v>
      </c>
      <c r="N33" s="53" t="s">
        <v>15764</v>
      </c>
      <c r="O33" s="53" t="s">
        <v>15765</v>
      </c>
      <c r="P33" s="130">
        <v>17.03</v>
      </c>
      <c r="Q33" s="53" t="s">
        <v>15766</v>
      </c>
      <c r="R33" s="53" t="s">
        <v>15767</v>
      </c>
      <c r="S33" s="126" t="s">
        <v>14848</v>
      </c>
      <c r="T33" s="11" t="s">
        <v>14723</v>
      </c>
      <c r="U33" s="11">
        <v>4.6900000000000004</v>
      </c>
      <c r="V33" s="65" cm="1">
        <f t="array" ref="V33">(H33-(_FV(D33,"52 week high",TRUE)))/(_FV(D33,"52 week high",TRUE))</f>
        <v>-0.61340902946742371</v>
      </c>
      <c r="W33" s="65" cm="1">
        <f t="array" ref="W33">(H33-(_FV(D33,"52 week low",TRUE)))/(_FV(D33,"52 week low",TRUE))</f>
        <v>0.32395148597352086</v>
      </c>
      <c r="Y33" s="30" t="str">
        <f t="shared" si="9"/>
        <v>Twitter</v>
      </c>
      <c r="Z33" s="30" t="str">
        <f t="shared" si="1"/>
        <v>Twitter</v>
      </c>
      <c r="AA33" s="29" t="str">
        <f>HYPERLINK(_xlfn.CONCAT("https://www.sec.gov/edgar/browse/?CIK=",(_xlfn.XLOOKUP(A33,CIK!$A$1:$A$99999,CIK!$B$1:$B$99999,,0))),"SEC")</f>
        <v>SEC</v>
      </c>
      <c r="AB33" s="30" t="str">
        <f t="shared" si="10"/>
        <v>BC</v>
      </c>
      <c r="AC33" s="29" t="str">
        <f t="shared" si="11"/>
        <v>News</v>
      </c>
      <c r="AD33" s="30" t="str">
        <f t="shared" si="12"/>
        <v>News</v>
      </c>
      <c r="AE33" s="29" t="str">
        <f t="shared" si="13"/>
        <v>News</v>
      </c>
      <c r="AF33" s="29" t="str">
        <f t="shared" si="14"/>
        <v>News</v>
      </c>
      <c r="AG33" s="29" t="str">
        <f t="shared" si="15"/>
        <v>News</v>
      </c>
      <c r="AH33" s="30" t="str">
        <f t="shared" si="2"/>
        <v>News</v>
      </c>
      <c r="AI33" s="30" t="str">
        <f t="shared" si="16"/>
        <v>OC</v>
      </c>
      <c r="AJ33" s="30" t="str">
        <f t="shared" si="17"/>
        <v>WW</v>
      </c>
      <c r="AK33" s="30" t="str">
        <f t="shared" si="18"/>
        <v>FIN</v>
      </c>
      <c r="AL33" s="30" t="str">
        <f t="shared" si="3"/>
        <v>OI</v>
      </c>
      <c r="AM33" s="30" t="str">
        <f t="shared" si="19"/>
        <v>IB</v>
      </c>
      <c r="AN33" s="30" t="str">
        <f t="shared" si="4"/>
        <v>SI</v>
      </c>
      <c r="AO33" s="30" t="str">
        <f t="shared" si="5"/>
        <v>SS</v>
      </c>
      <c r="AP33" s="45" t="str">
        <f t="shared" si="6"/>
        <v>ROIC</v>
      </c>
      <c r="AQ33" s="30" t="str">
        <f t="shared" si="7"/>
        <v>DR</v>
      </c>
      <c r="AR33" s="46" t="str">
        <f t="shared" si="8"/>
        <v>SOH</v>
      </c>
    </row>
    <row r="34" spans="1:44" s="20" customFormat="1" x14ac:dyDescent="0.2">
      <c r="A34" s="10" t="s">
        <v>1655</v>
      </c>
      <c r="B34" s="10" t="s">
        <v>1656</v>
      </c>
      <c r="C34" s="12" t="s">
        <v>1657</v>
      </c>
      <c r="D34" s="10" t="e" vm="555">
        <v>#VALUE!</v>
      </c>
      <c r="E34" s="31" t="str">
        <f t="shared" si="0"/>
        <v>Link</v>
      </c>
      <c r="F34" s="12" t="s">
        <v>1658</v>
      </c>
      <c r="G34" s="28" cm="1">
        <f t="array" ref="G34">_FV(D34,"Market cap",TRUE)/1000000000</f>
        <v>1.8773160000000001E-2</v>
      </c>
      <c r="H34" s="11" cm="1">
        <f t="array" ref="H34">_FV(D34,"Price")</f>
        <v>0.441</v>
      </c>
      <c r="I34" s="11" t="s">
        <v>47</v>
      </c>
      <c r="J34" s="35" cm="1">
        <f t="array" ref="J34">_FV(D34,"Shares outstanding",TRUE)/1000000</f>
        <v>42.569519999999997</v>
      </c>
      <c r="K34" s="11">
        <v>26.08</v>
      </c>
      <c r="L34" s="89">
        <v>2.5000000000000001E-3</v>
      </c>
      <c r="M34" s="25" t="s">
        <v>14217</v>
      </c>
      <c r="N34" s="53" t="s">
        <v>15768</v>
      </c>
      <c r="O34" s="53" t="s">
        <v>15769</v>
      </c>
      <c r="P34" s="130">
        <v>53.43</v>
      </c>
      <c r="Q34" s="53" t="s">
        <v>15770</v>
      </c>
      <c r="R34" s="53" t="s">
        <v>15771</v>
      </c>
      <c r="S34" s="126" t="s">
        <v>14848</v>
      </c>
      <c r="T34" s="11" t="s">
        <v>14726</v>
      </c>
      <c r="U34" s="11">
        <v>12.15</v>
      </c>
      <c r="V34" s="65" cm="1">
        <f t="array" ref="V34">(H34-(_FV(D34,"52 week high",TRUE)))/(_FV(D34,"52 week high",TRUE))</f>
        <v>-0.34763313609467461</v>
      </c>
      <c r="W34" s="65" cm="1">
        <f t="array" ref="W34">(H34-(_FV(D34,"52 week low",TRUE)))/(_FV(D34,"52 week low",TRUE))</f>
        <v>0.45544554455445552</v>
      </c>
      <c r="X34" s="10"/>
      <c r="Y34" s="30" t="str">
        <f t="shared" si="9"/>
        <v>Twitter</v>
      </c>
      <c r="Z34" s="30" t="str">
        <f t="shared" si="1"/>
        <v>Twitter</v>
      </c>
      <c r="AA34" s="29" t="str">
        <f>HYPERLINK(_xlfn.CONCAT("https://www.sec.gov/edgar/browse/?CIK=",(_xlfn.XLOOKUP(A34,CIK!$A$1:$A$99999,CIK!$B$1:$B$99999,,0))),"SEC")</f>
        <v>SEC</v>
      </c>
      <c r="AB34" s="30" t="str">
        <f t="shared" si="10"/>
        <v>BC</v>
      </c>
      <c r="AC34" s="29" t="str">
        <f t="shared" si="11"/>
        <v>News</v>
      </c>
      <c r="AD34" s="30" t="str">
        <f t="shared" si="12"/>
        <v>News</v>
      </c>
      <c r="AE34" s="29" t="str">
        <f t="shared" si="13"/>
        <v>News</v>
      </c>
      <c r="AF34" s="29" t="str">
        <f t="shared" si="14"/>
        <v>News</v>
      </c>
      <c r="AG34" s="29" t="str">
        <f t="shared" si="15"/>
        <v>News</v>
      </c>
      <c r="AH34" s="30" t="str">
        <f t="shared" si="2"/>
        <v>News</v>
      </c>
      <c r="AI34" s="30" t="str">
        <f t="shared" si="16"/>
        <v>OC</v>
      </c>
      <c r="AJ34" s="30" t="str">
        <f t="shared" si="17"/>
        <v>WW</v>
      </c>
      <c r="AK34" s="30" t="str">
        <f t="shared" si="18"/>
        <v>FIN</v>
      </c>
      <c r="AL34" s="30" t="str">
        <f t="shared" si="3"/>
        <v>OI</v>
      </c>
      <c r="AM34" s="30" t="str">
        <f t="shared" si="19"/>
        <v>IB</v>
      </c>
      <c r="AN34" s="30" t="str">
        <f t="shared" si="4"/>
        <v>SI</v>
      </c>
      <c r="AO34" s="30" t="str">
        <f t="shared" si="5"/>
        <v>SS</v>
      </c>
      <c r="AP34" s="45" t="str">
        <f t="shared" si="6"/>
        <v>ROIC</v>
      </c>
      <c r="AQ34" s="30" t="str">
        <f t="shared" si="7"/>
        <v>DR</v>
      </c>
      <c r="AR34" s="46" t="str">
        <f t="shared" si="8"/>
        <v>SOH</v>
      </c>
    </row>
    <row r="35" spans="1:44" x14ac:dyDescent="0.2">
      <c r="A35" s="10" t="s">
        <v>1667</v>
      </c>
      <c r="B35" s="10" t="s">
        <v>1668</v>
      </c>
      <c r="C35" s="12" t="s">
        <v>1560</v>
      </c>
      <c r="D35" s="10" t="e" vm="556">
        <v>#VALUE!</v>
      </c>
      <c r="E35" s="31" t="str">
        <f t="shared" si="0"/>
        <v>Link</v>
      </c>
      <c r="F35" s="12" t="s">
        <v>1669</v>
      </c>
      <c r="G35" s="28" cm="1">
        <f t="array" ref="G35">_FV(D35,"Market cap",TRUE)/1000000000</f>
        <v>1.893531E-2</v>
      </c>
      <c r="H35" s="11" cm="1">
        <f t="array" ref="H35">_FV(D35,"Price")</f>
        <v>0.75129999999999997</v>
      </c>
      <c r="I35" s="11" t="s">
        <v>47</v>
      </c>
      <c r="J35" s="35" cm="1">
        <f t="array" ref="J35">_FV(D35,"Shares outstanding",TRUE)/1000000</f>
        <v>25.203399999999998</v>
      </c>
      <c r="K35" s="11">
        <v>19.899999999999999</v>
      </c>
      <c r="L35" s="89">
        <v>4.3E-3</v>
      </c>
      <c r="M35" s="25" t="s">
        <v>13958</v>
      </c>
      <c r="N35" s="53" t="s">
        <v>15772</v>
      </c>
      <c r="O35" s="53" t="s">
        <v>15773</v>
      </c>
      <c r="P35" s="130">
        <v>15.34</v>
      </c>
      <c r="Q35" s="53" t="s">
        <v>15774</v>
      </c>
      <c r="R35" s="53" t="s">
        <v>15775</v>
      </c>
      <c r="S35" s="126" t="s">
        <v>14848</v>
      </c>
      <c r="T35" s="11" t="s">
        <v>14640</v>
      </c>
      <c r="U35" s="11">
        <v>4.07</v>
      </c>
      <c r="V35" s="65" cm="1">
        <f t="array" ref="V35">(H35-(_FV(D35,"52 week high",TRUE)))/(_FV(D35,"52 week high",TRUE))</f>
        <v>-0.59126271693596655</v>
      </c>
      <c r="W35" s="65" cm="1">
        <f t="array" ref="W35">(H35-(_FV(D35,"52 week low",TRUE)))/(_FV(D35,"52 week low",TRUE))</f>
        <v>1.5906896551724139</v>
      </c>
      <c r="Y35" s="30" t="str">
        <f t="shared" si="9"/>
        <v>Twitter</v>
      </c>
      <c r="Z35" s="30" t="str">
        <f t="shared" si="1"/>
        <v>Twitter</v>
      </c>
      <c r="AA35" s="29" t="str">
        <f>HYPERLINK(_xlfn.CONCAT("https://www.sec.gov/edgar/browse/?CIK=",(_xlfn.XLOOKUP(A35,CIK!$A$1:$A$99999,CIK!$B$1:$B$99999,,0))),"SEC")</f>
        <v>SEC</v>
      </c>
      <c r="AB35" s="30" t="str">
        <f t="shared" si="10"/>
        <v>BC</v>
      </c>
      <c r="AC35" s="29" t="str">
        <f t="shared" si="11"/>
        <v>News</v>
      </c>
      <c r="AD35" s="30" t="str">
        <f t="shared" si="12"/>
        <v>News</v>
      </c>
      <c r="AE35" s="29" t="str">
        <f t="shared" si="13"/>
        <v>News</v>
      </c>
      <c r="AF35" s="29" t="str">
        <f t="shared" si="14"/>
        <v>News</v>
      </c>
      <c r="AG35" s="29" t="str">
        <f t="shared" si="15"/>
        <v>News</v>
      </c>
      <c r="AH35" s="30" t="str">
        <f t="shared" si="2"/>
        <v>News</v>
      </c>
      <c r="AI35" s="30" t="str">
        <f t="shared" si="16"/>
        <v>OC</v>
      </c>
      <c r="AJ35" s="30" t="str">
        <f t="shared" si="17"/>
        <v>WW</v>
      </c>
      <c r="AK35" s="30" t="str">
        <f t="shared" si="18"/>
        <v>FIN</v>
      </c>
      <c r="AL35" s="30" t="str">
        <f t="shared" si="3"/>
        <v>OI</v>
      </c>
      <c r="AM35" s="30" t="str">
        <f t="shared" si="19"/>
        <v>IB</v>
      </c>
      <c r="AN35" s="30" t="str">
        <f t="shared" si="4"/>
        <v>SI</v>
      </c>
      <c r="AO35" s="30" t="str">
        <f t="shared" si="5"/>
        <v>SS</v>
      </c>
      <c r="AP35" s="45" t="str">
        <f t="shared" si="6"/>
        <v>ROIC</v>
      </c>
      <c r="AQ35" s="30" t="str">
        <f t="shared" si="7"/>
        <v>DR</v>
      </c>
      <c r="AR35" s="46" t="str">
        <f t="shared" si="8"/>
        <v>SOH</v>
      </c>
    </row>
    <row r="36" spans="1:44" x14ac:dyDescent="0.2">
      <c r="A36" s="10" t="s">
        <v>1649</v>
      </c>
      <c r="B36" s="10" t="s">
        <v>1650</v>
      </c>
      <c r="C36" s="12" t="s">
        <v>1552</v>
      </c>
      <c r="D36" s="10" t="e" vm="557">
        <v>#VALUE!</v>
      </c>
      <c r="E36" s="31" t="str">
        <f t="shared" si="0"/>
        <v>Link</v>
      </c>
      <c r="F36" s="12" t="s">
        <v>1651</v>
      </c>
      <c r="G36" s="28" cm="1">
        <f t="array" ref="G36">_FV(D36,"Market cap",TRUE)/1000000000</f>
        <v>1.518099E-2</v>
      </c>
      <c r="H36" s="11" cm="1">
        <f t="array" ref="H36">_FV(D36,"Price")</f>
        <v>0.755</v>
      </c>
      <c r="I36" s="11" t="s">
        <v>47</v>
      </c>
      <c r="J36" s="35" cm="1">
        <f t="array" ref="J36">_FV(D36,"Shares outstanding",TRUE)/1000000</f>
        <v>15.03069</v>
      </c>
      <c r="K36" s="11">
        <v>12.83</v>
      </c>
      <c r="L36" s="89">
        <v>1.18E-2</v>
      </c>
      <c r="M36" s="25" t="e">
        <v>#N/A</v>
      </c>
      <c r="N36" s="53" t="e">
        <v>#N/A</v>
      </c>
      <c r="O36" s="53" t="e">
        <v>#N/A</v>
      </c>
      <c r="P36" s="130" t="e">
        <v>#N/A</v>
      </c>
      <c r="Q36" s="53" t="e">
        <v>#N/A</v>
      </c>
      <c r="R36" s="53" t="e">
        <v>#N/A</v>
      </c>
      <c r="S36" s="126" t="e">
        <v>#N/A</v>
      </c>
      <c r="T36" s="11" t="s">
        <v>14724</v>
      </c>
      <c r="U36" s="11">
        <v>6.66</v>
      </c>
      <c r="V36" s="65" cm="1">
        <f t="array" ref="V36">(H36-(_FV(D36,"52 week high",TRUE)))/(_FV(D36,"52 week high",TRUE))</f>
        <v>-0.69556451612903225</v>
      </c>
      <c r="W36" s="65" cm="1">
        <f t="array" ref="W36">(H36-(_FV(D36,"52 week low",TRUE)))/(_FV(D36,"52 week low",TRUE))</f>
        <v>0.13876319758672695</v>
      </c>
      <c r="Y36" s="30" t="str">
        <f t="shared" si="9"/>
        <v>Twitter</v>
      </c>
      <c r="Z36" s="30" t="str">
        <f t="shared" si="1"/>
        <v>Twitter</v>
      </c>
      <c r="AA36" s="29" t="str">
        <f>HYPERLINK(_xlfn.CONCAT("https://www.sec.gov/edgar/browse/?CIK=",(_xlfn.XLOOKUP(A36,CIK!$A$1:$A$99999,CIK!$B$1:$B$99999,,0))),"SEC")</f>
        <v>SEC</v>
      </c>
      <c r="AB36" s="30" t="str">
        <f t="shared" si="10"/>
        <v>BC</v>
      </c>
      <c r="AC36" s="29" t="str">
        <f t="shared" si="11"/>
        <v>News</v>
      </c>
      <c r="AD36" s="30" t="str">
        <f t="shared" si="12"/>
        <v>News</v>
      </c>
      <c r="AE36" s="29" t="str">
        <f t="shared" si="13"/>
        <v>News</v>
      </c>
      <c r="AF36" s="29" t="str">
        <f t="shared" si="14"/>
        <v>News</v>
      </c>
      <c r="AG36" s="29" t="str">
        <f t="shared" si="15"/>
        <v>News</v>
      </c>
      <c r="AH36" s="30" t="str">
        <f t="shared" si="2"/>
        <v>News</v>
      </c>
      <c r="AI36" s="30" t="str">
        <f t="shared" si="16"/>
        <v>OC</v>
      </c>
      <c r="AJ36" s="30" t="str">
        <f t="shared" si="17"/>
        <v>WW</v>
      </c>
      <c r="AK36" s="30" t="str">
        <f t="shared" si="18"/>
        <v>FIN</v>
      </c>
      <c r="AL36" s="30" t="str">
        <f t="shared" si="3"/>
        <v>OI</v>
      </c>
      <c r="AM36" s="30" t="str">
        <f t="shared" si="19"/>
        <v>IB</v>
      </c>
      <c r="AN36" s="30" t="str">
        <f t="shared" si="4"/>
        <v>SI</v>
      </c>
      <c r="AO36" s="30" t="str">
        <f t="shared" si="5"/>
        <v>SS</v>
      </c>
      <c r="AP36" s="45" t="str">
        <f t="shared" si="6"/>
        <v>ROIC</v>
      </c>
      <c r="AQ36" s="30" t="str">
        <f t="shared" si="7"/>
        <v>DR</v>
      </c>
      <c r="AR36" s="46" t="str">
        <f t="shared" si="8"/>
        <v>SOH</v>
      </c>
    </row>
    <row r="37" spans="1:44" x14ac:dyDescent="0.2">
      <c r="A37" s="10" t="s">
        <v>1569</v>
      </c>
      <c r="B37" s="10" t="s">
        <v>1570</v>
      </c>
      <c r="C37" s="12" t="s">
        <v>1552</v>
      </c>
      <c r="D37" s="10" t="e" vm="558">
        <v>#VALUE!</v>
      </c>
      <c r="E37" s="31" t="str">
        <f t="shared" si="0"/>
        <v>Link</v>
      </c>
      <c r="F37" s="12" t="s">
        <v>1571</v>
      </c>
      <c r="G37" s="28" cm="1">
        <f t="array" ref="G37">_FV(D37,"Market cap",TRUE)/1000000000</f>
        <v>6.9633899999999999E-3</v>
      </c>
      <c r="H37" s="11" cm="1">
        <f t="array" ref="H37">_FV(D37,"Price")</f>
        <v>0.12</v>
      </c>
      <c r="I37" s="11" t="s">
        <v>47</v>
      </c>
      <c r="J37" s="35" cm="1">
        <f t="array" ref="J37">_FV(D37,"Shares outstanding",TRUE)/1000000</f>
        <v>58.02825</v>
      </c>
      <c r="K37" s="11">
        <v>50.89</v>
      </c>
      <c r="L37" s="89">
        <v>0.3221</v>
      </c>
      <c r="M37" s="25" t="s">
        <v>14105</v>
      </c>
      <c r="N37" s="53" t="s">
        <v>15776</v>
      </c>
      <c r="O37" s="53" t="s">
        <v>15777</v>
      </c>
      <c r="P37" s="130">
        <v>29.67</v>
      </c>
      <c r="Q37" s="53" t="s">
        <v>15778</v>
      </c>
      <c r="R37" s="53" t="s">
        <v>15779</v>
      </c>
      <c r="S37" s="126" t="s">
        <v>15780</v>
      </c>
      <c r="T37" s="11" t="s">
        <v>14704</v>
      </c>
      <c r="U37" s="11">
        <v>4.87</v>
      </c>
      <c r="V37" s="65" cm="1">
        <f t="array" ref="V37">(H37-(_FV(D37,"52 week high",TRUE)))/(_FV(D37,"52 week high",TRUE))</f>
        <v>-0.99133574007220226</v>
      </c>
      <c r="W37" s="65" cm="1">
        <f t="array" ref="W37">(H37-(_FV(D37,"52 week low",TRUE)))/(_FV(D37,"52 week low",TRUE))</f>
        <v>4.3478260869565133E-2</v>
      </c>
      <c r="Y37" s="30" t="str">
        <f t="shared" si="9"/>
        <v>Twitter</v>
      </c>
      <c r="Z37" s="30" t="str">
        <f t="shared" si="1"/>
        <v>Twitter</v>
      </c>
      <c r="AA37" s="29" t="str">
        <f>HYPERLINK(_xlfn.CONCAT("https://www.sec.gov/edgar/browse/?CIK=",(_xlfn.XLOOKUP(A37,CIK!$A$1:$A$99999,CIK!$B$1:$B$99999,,0))),"SEC")</f>
        <v>SEC</v>
      </c>
      <c r="AB37" s="30" t="str">
        <f t="shared" si="10"/>
        <v>BC</v>
      </c>
      <c r="AC37" s="29" t="str">
        <f t="shared" si="11"/>
        <v>News</v>
      </c>
      <c r="AD37" s="30" t="str">
        <f t="shared" si="12"/>
        <v>News</v>
      </c>
      <c r="AE37" s="29" t="str">
        <f t="shared" si="13"/>
        <v>News</v>
      </c>
      <c r="AF37" s="29" t="str">
        <f t="shared" si="14"/>
        <v>News</v>
      </c>
      <c r="AG37" s="29" t="str">
        <f t="shared" si="15"/>
        <v>News</v>
      </c>
      <c r="AH37" s="30" t="str">
        <f t="shared" si="2"/>
        <v>News</v>
      </c>
      <c r="AI37" s="30" t="str">
        <f t="shared" si="16"/>
        <v>OC</v>
      </c>
      <c r="AJ37" s="30" t="str">
        <f t="shared" si="17"/>
        <v>WW</v>
      </c>
      <c r="AK37" s="30" t="str">
        <f t="shared" si="18"/>
        <v>FIN</v>
      </c>
      <c r="AL37" s="30" t="str">
        <f t="shared" si="3"/>
        <v>OI</v>
      </c>
      <c r="AM37" s="30" t="str">
        <f t="shared" si="19"/>
        <v>IB</v>
      </c>
      <c r="AN37" s="30" t="str">
        <f t="shared" si="4"/>
        <v>SI</v>
      </c>
      <c r="AO37" s="30" t="str">
        <f t="shared" si="5"/>
        <v>SS</v>
      </c>
      <c r="AP37" s="45" t="str">
        <f t="shared" si="6"/>
        <v>ROIC</v>
      </c>
      <c r="AQ37" s="30" t="str">
        <f t="shared" si="7"/>
        <v>DR</v>
      </c>
      <c r="AR37" s="46" t="str">
        <f t="shared" si="8"/>
        <v>SOH</v>
      </c>
    </row>
    <row r="38" spans="1:44" x14ac:dyDescent="0.2">
      <c r="A38" s="10" t="s">
        <v>1670</v>
      </c>
      <c r="B38" s="10" t="s">
        <v>1671</v>
      </c>
      <c r="C38" s="12" t="s">
        <v>1552</v>
      </c>
      <c r="D38" s="10" t="e" vm="559">
        <v>#VALUE!</v>
      </c>
      <c r="E38" s="31" t="str">
        <f t="shared" si="0"/>
        <v>Link</v>
      </c>
      <c r="F38" s="12" t="s">
        <v>1672</v>
      </c>
      <c r="G38" s="28" cm="1">
        <f t="array" ref="G38">_FV(D38,"Market cap",TRUE)/1000000000</f>
        <v>8.7235699999999999E-3</v>
      </c>
      <c r="H38" s="11" cm="1">
        <f t="array" ref="H38">_FV(D38,"Price")</f>
        <v>0.54349999999999998</v>
      </c>
      <c r="I38" s="11" t="s">
        <v>47</v>
      </c>
      <c r="J38" s="35" cm="1">
        <f t="array" ref="J38">_FV(D38,"Shares outstanding",TRUE)/1000000</f>
        <v>15.08867</v>
      </c>
      <c r="K38" s="11">
        <v>4.8899999999999997</v>
      </c>
      <c r="L38" s="89">
        <v>7.4000000000000003E-3</v>
      </c>
      <c r="M38" s="25" t="s">
        <v>14298</v>
      </c>
      <c r="N38" s="53" t="s">
        <v>15781</v>
      </c>
      <c r="O38" s="53" t="s">
        <v>15782</v>
      </c>
      <c r="P38" s="130">
        <v>2.74</v>
      </c>
      <c r="Q38" s="53" t="s">
        <v>15783</v>
      </c>
      <c r="R38" s="53" t="s">
        <v>15784</v>
      </c>
      <c r="S38" s="126" t="s">
        <v>14848</v>
      </c>
      <c r="T38" s="11" t="s">
        <v>14727</v>
      </c>
      <c r="U38" s="11">
        <v>1.8</v>
      </c>
      <c r="V38" s="65" cm="1">
        <f t="array" ref="V38">(H38-(_FV(D38,"52 week high",TRUE)))/(_FV(D38,"52 week high",TRUE))</f>
        <v>-0.73870192307692317</v>
      </c>
      <c r="W38" s="65" cm="1">
        <f t="array" ref="W38">(H38-(_FV(D38,"52 week low",TRUE)))/(_FV(D38,"52 week low",TRUE))</f>
        <v>0.35739260739260742</v>
      </c>
      <c r="Y38" s="30" t="str">
        <f t="shared" si="9"/>
        <v>Twitter</v>
      </c>
      <c r="Z38" s="30" t="str">
        <f t="shared" si="1"/>
        <v>Twitter</v>
      </c>
      <c r="AA38" s="29" t="str">
        <f>HYPERLINK(_xlfn.CONCAT("https://www.sec.gov/edgar/browse/?CIK=",(_xlfn.XLOOKUP(A38,CIK!$A$1:$A$99999,CIK!$B$1:$B$99999,,0))),"SEC")</f>
        <v>SEC</v>
      </c>
      <c r="AB38" s="30" t="str">
        <f t="shared" si="10"/>
        <v>BC</v>
      </c>
      <c r="AC38" s="29" t="str">
        <f t="shared" si="11"/>
        <v>News</v>
      </c>
      <c r="AD38" s="30" t="str">
        <f t="shared" si="12"/>
        <v>News</v>
      </c>
      <c r="AE38" s="29" t="str">
        <f t="shared" si="13"/>
        <v>News</v>
      </c>
      <c r="AF38" s="29" t="str">
        <f t="shared" si="14"/>
        <v>News</v>
      </c>
      <c r="AG38" s="29" t="str">
        <f t="shared" si="15"/>
        <v>News</v>
      </c>
      <c r="AH38" s="30" t="str">
        <f t="shared" si="2"/>
        <v>News</v>
      </c>
      <c r="AI38" s="30" t="str">
        <f t="shared" si="16"/>
        <v>OC</v>
      </c>
      <c r="AJ38" s="30" t="str">
        <f t="shared" si="17"/>
        <v>WW</v>
      </c>
      <c r="AK38" s="30" t="str">
        <f t="shared" si="18"/>
        <v>FIN</v>
      </c>
      <c r="AL38" s="30" t="str">
        <f t="shared" si="3"/>
        <v>OI</v>
      </c>
      <c r="AM38" s="30" t="str">
        <f t="shared" si="19"/>
        <v>IB</v>
      </c>
      <c r="AN38" s="30" t="str">
        <f t="shared" si="4"/>
        <v>SI</v>
      </c>
      <c r="AO38" s="30" t="str">
        <f t="shared" si="5"/>
        <v>SS</v>
      </c>
      <c r="AP38" s="45" t="str">
        <f t="shared" si="6"/>
        <v>ROIC</v>
      </c>
      <c r="AQ38" s="30" t="str">
        <f t="shared" si="7"/>
        <v>DR</v>
      </c>
      <c r="AR38" s="46" t="str">
        <f t="shared" si="8"/>
        <v>SOH</v>
      </c>
    </row>
    <row r="39" spans="1:44" x14ac:dyDescent="0.2">
      <c r="A39" s="10" t="s">
        <v>1663</v>
      </c>
      <c r="B39" s="10" t="s">
        <v>1664</v>
      </c>
      <c r="C39" s="12" t="s">
        <v>1665</v>
      </c>
      <c r="D39" s="10" t="e" vm="560">
        <v>#VALUE!</v>
      </c>
      <c r="E39" s="31" t="str">
        <f t="shared" si="0"/>
        <v>Link</v>
      </c>
      <c r="F39" s="12" t="s">
        <v>1666</v>
      </c>
      <c r="G39" s="28" cm="1">
        <f t="array" ref="G39">_FV(D39,"Market cap",TRUE)/1000000000</f>
        <v>5.9882700000000004E-3</v>
      </c>
      <c r="H39" s="11" cm="1">
        <f t="array" ref="H39">_FV(D39,"Price")</f>
        <v>2.06</v>
      </c>
      <c r="I39" s="11" t="s">
        <v>47</v>
      </c>
      <c r="J39" s="35" cm="1">
        <f t="array" ref="J39">_FV(D39,"Shares outstanding",TRUE)/1000000</f>
        <v>2.90693</v>
      </c>
      <c r="K39" s="11">
        <v>2.48</v>
      </c>
      <c r="L39" s="89">
        <v>1.3299999999999999E-2</v>
      </c>
      <c r="M39" s="25" t="s">
        <v>14177</v>
      </c>
      <c r="N39" s="53" t="s">
        <v>15785</v>
      </c>
      <c r="O39" s="53" t="s">
        <v>15786</v>
      </c>
      <c r="P39" s="130">
        <v>27.59</v>
      </c>
      <c r="Q39" s="53" t="s">
        <v>15787</v>
      </c>
      <c r="R39" s="53" t="s">
        <v>15788</v>
      </c>
      <c r="S39" s="126" t="s">
        <v>14848</v>
      </c>
      <c r="T39" s="11" t="s">
        <v>59</v>
      </c>
      <c r="U39" s="11">
        <v>34.81</v>
      </c>
      <c r="V39" s="65" cm="1">
        <f t="array" ref="V39">(H39-(_FV(D39,"52 week high",TRUE)))/(_FV(D39,"52 week high",TRUE))</f>
        <v>-0.81713271193963599</v>
      </c>
      <c r="W39" s="65" cm="1">
        <f t="array" ref="W39">(H39-(_FV(D39,"52 week low",TRUE)))/(_FV(D39,"52 week low",TRUE))</f>
        <v>0.37333333333333335</v>
      </c>
      <c r="Y39" s="30" t="str">
        <f t="shared" si="9"/>
        <v>Twitter</v>
      </c>
      <c r="Z39" s="30" t="str">
        <f t="shared" si="1"/>
        <v>Twitter</v>
      </c>
      <c r="AA39" s="29" t="str">
        <f>HYPERLINK(_xlfn.CONCAT("https://www.sec.gov/edgar/browse/?CIK=",(_xlfn.XLOOKUP(A39,CIK!$A$1:$A$99999,CIK!$B$1:$B$99999,,0))),"SEC")</f>
        <v>SEC</v>
      </c>
      <c r="AB39" s="30" t="str">
        <f t="shared" si="10"/>
        <v>BC</v>
      </c>
      <c r="AC39" s="29" t="str">
        <f t="shared" si="11"/>
        <v>News</v>
      </c>
      <c r="AD39" s="30" t="str">
        <f t="shared" si="12"/>
        <v>News</v>
      </c>
      <c r="AE39" s="29" t="str">
        <f t="shared" si="13"/>
        <v>News</v>
      </c>
      <c r="AF39" s="29" t="str">
        <f t="shared" si="14"/>
        <v>News</v>
      </c>
      <c r="AG39" s="29" t="str">
        <f t="shared" si="15"/>
        <v>News</v>
      </c>
      <c r="AH39" s="30" t="str">
        <f t="shared" si="2"/>
        <v>News</v>
      </c>
      <c r="AI39" s="30" t="str">
        <f t="shared" si="16"/>
        <v>OC</v>
      </c>
      <c r="AJ39" s="30" t="str">
        <f t="shared" si="17"/>
        <v>WW</v>
      </c>
      <c r="AK39" s="30" t="str">
        <f t="shared" si="18"/>
        <v>FIN</v>
      </c>
      <c r="AL39" s="30" t="str">
        <f t="shared" si="3"/>
        <v>OI</v>
      </c>
      <c r="AM39" s="30" t="str">
        <f t="shared" si="19"/>
        <v>IB</v>
      </c>
      <c r="AN39" s="30" t="str">
        <f t="shared" si="4"/>
        <v>SI</v>
      </c>
      <c r="AO39" s="30" t="str">
        <f t="shared" si="5"/>
        <v>SS</v>
      </c>
      <c r="AP39" s="45" t="str">
        <f t="shared" si="6"/>
        <v>ROIC</v>
      </c>
      <c r="AQ39" s="30" t="str">
        <f t="shared" si="7"/>
        <v>DR</v>
      </c>
      <c r="AR39" s="46" t="str">
        <f t="shared" si="8"/>
        <v>SOH</v>
      </c>
    </row>
    <row r="40" spans="1:44" x14ac:dyDescent="0.2">
      <c r="A40" s="10" t="s">
        <v>1659</v>
      </c>
      <c r="B40" s="10" t="s">
        <v>1660</v>
      </c>
      <c r="C40" s="12" t="s">
        <v>1661</v>
      </c>
      <c r="D40" s="10" t="e" vm="561">
        <v>#VALUE!</v>
      </c>
      <c r="E40" s="31" t="str">
        <f t="shared" si="0"/>
        <v>Link</v>
      </c>
      <c r="F40" s="12" t="s">
        <v>1662</v>
      </c>
      <c r="G40" s="28" cm="1">
        <f t="array" ref="G40">_FV(D40,"Market cap",TRUE)/1000000000</f>
        <v>1.8312E-4</v>
      </c>
      <c r="H40" s="11" cm="1">
        <f t="array" ref="H40">_FV(D40,"Price")</f>
        <v>1.5E-3</v>
      </c>
      <c r="I40" s="11" t="s">
        <v>47</v>
      </c>
      <c r="J40" s="35" cm="1">
        <f t="array" ref="J40">_FV(D40,"Shares outstanding",TRUE)/1000000</f>
        <v>122.08320000000001</v>
      </c>
      <c r="L40" s="89"/>
      <c r="M40" s="25" t="s">
        <v>13783</v>
      </c>
      <c r="N40" s="53" t="s">
        <v>15789</v>
      </c>
      <c r="O40" s="53" t="s">
        <v>15790</v>
      </c>
      <c r="P40" s="130">
        <v>2</v>
      </c>
      <c r="Q40" s="53" t="s">
        <v>15428</v>
      </c>
      <c r="R40" s="53" t="s">
        <v>15791</v>
      </c>
      <c r="S40" s="126" t="s">
        <v>14848</v>
      </c>
      <c r="V40" s="65" cm="1">
        <f t="array" ref="V40">(H40-(_FV(D40,"52 week high",TRUE)))/(_FV(D40,"52 week high",TRUE))</f>
        <v>-0.99727272727272742</v>
      </c>
      <c r="W40" s="65" cm="1">
        <f t="array" ref="W40">(H40-(_FV(D40,"52 week low",TRUE)))/(_FV(D40,"52 week low",TRUE))</f>
        <v>14</v>
      </c>
      <c r="Y40" s="30" t="str">
        <f t="shared" si="9"/>
        <v>Twitter</v>
      </c>
      <c r="Z40" s="30" t="str">
        <f t="shared" si="1"/>
        <v>Twitter</v>
      </c>
      <c r="AA40" s="29" t="str">
        <f>HYPERLINK(_xlfn.CONCAT("https://www.sec.gov/edgar/browse/?CIK=",(_xlfn.XLOOKUP(A40,CIK!$A$1:$A$99999,CIK!$B$1:$B$99999,,0))),"SEC")</f>
        <v>SEC</v>
      </c>
      <c r="AB40" s="30" t="str">
        <f t="shared" si="10"/>
        <v>BC</v>
      </c>
      <c r="AC40" s="29" t="str">
        <f t="shared" si="11"/>
        <v>News</v>
      </c>
      <c r="AD40" s="30" t="str">
        <f t="shared" si="12"/>
        <v>News</v>
      </c>
      <c r="AE40" s="29" t="str">
        <f t="shared" si="13"/>
        <v>News</v>
      </c>
      <c r="AF40" s="29" t="str">
        <f t="shared" si="14"/>
        <v>News</v>
      </c>
      <c r="AG40" s="29" t="str">
        <f t="shared" si="15"/>
        <v>News</v>
      </c>
      <c r="AH40" s="30" t="str">
        <f t="shared" si="2"/>
        <v>News</v>
      </c>
      <c r="AI40" s="30" t="str">
        <f t="shared" si="16"/>
        <v>OC</v>
      </c>
      <c r="AJ40" s="30" t="str">
        <f t="shared" si="17"/>
        <v>WW</v>
      </c>
      <c r="AK40" s="30" t="str">
        <f t="shared" si="18"/>
        <v>FIN</v>
      </c>
      <c r="AL40" s="30" t="str">
        <f t="shared" si="3"/>
        <v>OI</v>
      </c>
      <c r="AM40" s="30" t="str">
        <f t="shared" si="19"/>
        <v>IB</v>
      </c>
      <c r="AN40" s="30" t="str">
        <f t="shared" si="4"/>
        <v>SI</v>
      </c>
      <c r="AO40" s="30" t="str">
        <f t="shared" si="5"/>
        <v>SS</v>
      </c>
      <c r="AP40" s="45" t="str">
        <f t="shared" si="6"/>
        <v>ROIC</v>
      </c>
      <c r="AQ40" s="30" t="str">
        <f t="shared" si="7"/>
        <v>DR</v>
      </c>
      <c r="AR40" s="46" t="str">
        <f t="shared" si="8"/>
        <v>SOH</v>
      </c>
    </row>
    <row r="41" spans="1:44" x14ac:dyDescent="0.2">
      <c r="Y41" s="30"/>
      <c r="Z41" s="30"/>
      <c r="AA41" s="29"/>
      <c r="AB41" s="30"/>
      <c r="AC41" s="29"/>
      <c r="AD41" s="29"/>
      <c r="AE41" s="29"/>
      <c r="AF41" s="29"/>
      <c r="AG41" s="29"/>
      <c r="AH41" s="30"/>
      <c r="AI41" s="30"/>
      <c r="AJ41" s="30"/>
      <c r="AK41" s="30"/>
      <c r="AL41" s="30"/>
      <c r="AM41" s="30"/>
      <c r="AN41" s="30"/>
      <c r="AO41" s="30"/>
      <c r="AP41" s="45"/>
      <c r="AQ41" s="30"/>
      <c r="AR41" s="46"/>
    </row>
    <row r="42" spans="1:44" x14ac:dyDescent="0.2">
      <c r="Y42" s="30"/>
      <c r="Z42" s="30"/>
      <c r="AA42" s="29"/>
      <c r="AB42" s="30"/>
      <c r="AC42" s="29"/>
      <c r="AD42" s="29"/>
      <c r="AE42" s="29"/>
      <c r="AF42" s="29"/>
      <c r="AG42" s="29"/>
      <c r="AH42" s="30"/>
      <c r="AI42" s="30"/>
      <c r="AJ42" s="30"/>
      <c r="AK42" s="30"/>
      <c r="AL42" s="30"/>
      <c r="AM42" s="30"/>
      <c r="AN42" s="30"/>
      <c r="AO42" s="30"/>
      <c r="AP42" s="45"/>
      <c r="AQ42" s="30"/>
      <c r="AR42" s="46"/>
    </row>
    <row r="43" spans="1:44" x14ac:dyDescent="0.2">
      <c r="Y43" s="30"/>
      <c r="Z43" s="30"/>
      <c r="AA43" s="29"/>
      <c r="AB43" s="30"/>
      <c r="AC43" s="29"/>
      <c r="AD43" s="29"/>
      <c r="AE43" s="29"/>
      <c r="AF43" s="29"/>
      <c r="AG43" s="29"/>
      <c r="AH43" s="30"/>
      <c r="AI43" s="30"/>
      <c r="AJ43" s="30"/>
      <c r="AK43" s="30"/>
      <c r="AL43" s="30"/>
      <c r="AM43" s="30"/>
      <c r="AN43" s="30"/>
      <c r="AO43" s="30"/>
      <c r="AP43" s="45"/>
      <c r="AQ43" s="30"/>
      <c r="AR43" s="46"/>
    </row>
    <row r="44" spans="1:44" x14ac:dyDescent="0.2">
      <c r="Y44" s="30"/>
      <c r="Z44" s="30"/>
      <c r="AA44" s="29"/>
      <c r="AB44" s="30"/>
      <c r="AC44" s="29"/>
      <c r="AD44" s="29"/>
      <c r="AE44" s="29"/>
      <c r="AF44" s="29"/>
      <c r="AG44" s="29"/>
      <c r="AH44" s="30"/>
      <c r="AI44" s="30"/>
      <c r="AJ44" s="30"/>
      <c r="AK44" s="30"/>
      <c r="AL44" s="30"/>
      <c r="AM44" s="30"/>
      <c r="AN44" s="30"/>
      <c r="AO44" s="30"/>
      <c r="AP44" s="45"/>
      <c r="AQ44" s="30"/>
      <c r="AR44" s="46"/>
    </row>
    <row r="45" spans="1:44" x14ac:dyDescent="0.2">
      <c r="Y45" s="30"/>
      <c r="Z45" s="30"/>
      <c r="AA45" s="29"/>
      <c r="AB45" s="30"/>
      <c r="AC45" s="29"/>
      <c r="AD45" s="29"/>
      <c r="AE45" s="29"/>
      <c r="AF45" s="29"/>
      <c r="AG45" s="29"/>
      <c r="AH45" s="30"/>
      <c r="AI45" s="30"/>
      <c r="AJ45" s="30"/>
      <c r="AK45" s="30"/>
      <c r="AL45" s="30"/>
      <c r="AM45" s="30"/>
      <c r="AN45" s="30"/>
      <c r="AO45" s="30"/>
      <c r="AP45" s="45"/>
      <c r="AQ45" s="30"/>
      <c r="AR45" s="46"/>
    </row>
    <row r="46" spans="1:44" x14ac:dyDescent="0.2">
      <c r="Y46" s="30"/>
      <c r="Z46" s="30"/>
      <c r="AA46" s="29"/>
      <c r="AB46" s="30"/>
      <c r="AC46" s="29"/>
      <c r="AD46" s="29"/>
      <c r="AE46" s="29"/>
      <c r="AF46" s="29"/>
      <c r="AG46" s="29"/>
      <c r="AH46" s="30"/>
      <c r="AI46" s="30"/>
      <c r="AJ46" s="30"/>
      <c r="AK46" s="30"/>
      <c r="AL46" s="30"/>
      <c r="AM46" s="30"/>
      <c r="AN46" s="30"/>
      <c r="AO46" s="30"/>
      <c r="AP46" s="45"/>
      <c r="AQ46" s="30"/>
      <c r="AR46" s="46"/>
    </row>
    <row r="47" spans="1:44" x14ac:dyDescent="0.2">
      <c r="Y47" s="30"/>
      <c r="Z47" s="30"/>
      <c r="AA47" s="29"/>
      <c r="AB47" s="30"/>
      <c r="AC47" s="29"/>
      <c r="AD47" s="29"/>
      <c r="AE47" s="29"/>
      <c r="AF47" s="29"/>
      <c r="AG47" s="29"/>
      <c r="AH47" s="30"/>
      <c r="AI47" s="30"/>
      <c r="AJ47" s="30"/>
      <c r="AK47" s="30"/>
      <c r="AL47" s="30"/>
      <c r="AM47" s="30"/>
      <c r="AN47" s="30"/>
      <c r="AO47" s="30"/>
      <c r="AP47" s="45"/>
      <c r="AQ47" s="30"/>
      <c r="AR47" s="46"/>
    </row>
    <row r="48" spans="1:44" x14ac:dyDescent="0.2">
      <c r="Y48" s="30"/>
      <c r="Z48" s="30"/>
      <c r="AA48" s="29"/>
      <c r="AB48" s="30"/>
      <c r="AC48" s="29"/>
      <c r="AD48" s="29"/>
      <c r="AE48" s="29"/>
      <c r="AF48" s="29"/>
      <c r="AG48" s="29"/>
      <c r="AH48" s="30"/>
      <c r="AI48" s="30"/>
      <c r="AJ48" s="30"/>
      <c r="AK48" s="30"/>
      <c r="AL48" s="30"/>
      <c r="AM48" s="30"/>
      <c r="AN48" s="30"/>
      <c r="AO48" s="30"/>
      <c r="AP48" s="45"/>
      <c r="AQ48" s="30"/>
      <c r="AR48" s="46"/>
    </row>
    <row r="49" spans="25:44" x14ac:dyDescent="0.2">
      <c r="Y49" s="30"/>
      <c r="Z49" s="30"/>
      <c r="AA49" s="29"/>
      <c r="AB49" s="30"/>
      <c r="AC49" s="29"/>
      <c r="AD49" s="29"/>
      <c r="AE49" s="29"/>
      <c r="AF49" s="29"/>
      <c r="AG49" s="29"/>
      <c r="AH49" s="30"/>
      <c r="AI49" s="30"/>
      <c r="AJ49" s="30"/>
      <c r="AK49" s="30"/>
      <c r="AL49" s="30"/>
      <c r="AM49" s="30"/>
      <c r="AN49" s="30"/>
      <c r="AO49" s="30"/>
      <c r="AP49" s="45"/>
      <c r="AQ49" s="30"/>
      <c r="AR49" s="46"/>
    </row>
    <row r="50" spans="25:44" x14ac:dyDescent="0.2">
      <c r="Y50" s="30"/>
      <c r="Z50" s="30"/>
      <c r="AA50" s="29"/>
      <c r="AB50" s="30"/>
      <c r="AC50" s="29"/>
      <c r="AD50" s="29"/>
      <c r="AE50" s="29"/>
      <c r="AF50" s="29"/>
      <c r="AG50" s="29"/>
      <c r="AH50" s="30"/>
      <c r="AI50" s="30"/>
      <c r="AJ50" s="30"/>
      <c r="AK50" s="30"/>
      <c r="AL50" s="30"/>
      <c r="AM50" s="30"/>
      <c r="AN50" s="30"/>
      <c r="AO50" s="30"/>
      <c r="AP50" s="45"/>
      <c r="AQ50" s="30"/>
      <c r="AR50" s="46"/>
    </row>
    <row r="51" spans="25:44" x14ac:dyDescent="0.2">
      <c r="Y51" s="30"/>
      <c r="Z51" s="30"/>
      <c r="AA51" s="29"/>
      <c r="AB51" s="30"/>
      <c r="AC51" s="29"/>
      <c r="AD51" s="29"/>
      <c r="AE51" s="29"/>
      <c r="AF51" s="29"/>
      <c r="AG51" s="29"/>
      <c r="AH51" s="30"/>
      <c r="AI51" s="30"/>
      <c r="AJ51" s="30"/>
      <c r="AK51" s="30"/>
      <c r="AL51" s="30"/>
      <c r="AM51" s="30"/>
      <c r="AN51" s="30"/>
      <c r="AO51" s="30"/>
      <c r="AP51" s="45"/>
      <c r="AQ51" s="30"/>
      <c r="AR51" s="46"/>
    </row>
    <row r="52" spans="25:44" x14ac:dyDescent="0.2">
      <c r="Y52" s="30"/>
      <c r="Z52" s="30"/>
      <c r="AA52" s="29"/>
      <c r="AB52" s="30"/>
      <c r="AC52" s="29"/>
      <c r="AD52" s="29"/>
      <c r="AE52" s="29"/>
      <c r="AF52" s="29"/>
      <c r="AG52" s="29"/>
      <c r="AH52" s="30"/>
      <c r="AI52" s="30"/>
      <c r="AJ52" s="30"/>
      <c r="AK52" s="30"/>
      <c r="AL52" s="30"/>
      <c r="AM52" s="30"/>
      <c r="AN52" s="30"/>
      <c r="AO52" s="30"/>
      <c r="AP52" s="45"/>
      <c r="AQ52" s="30"/>
      <c r="AR52" s="46"/>
    </row>
    <row r="53" spans="25:44" x14ac:dyDescent="0.2">
      <c r="Y53" s="30"/>
      <c r="Z53" s="30"/>
      <c r="AA53" s="29"/>
      <c r="AB53" s="30"/>
      <c r="AC53" s="29"/>
      <c r="AD53" s="29"/>
      <c r="AE53" s="29"/>
      <c r="AF53" s="29"/>
      <c r="AG53" s="29"/>
      <c r="AH53" s="30"/>
      <c r="AI53" s="30"/>
      <c r="AJ53" s="30"/>
      <c r="AK53" s="30"/>
      <c r="AL53" s="30"/>
      <c r="AM53" s="30"/>
      <c r="AN53" s="30"/>
      <c r="AO53" s="30"/>
      <c r="AP53" s="45"/>
      <c r="AQ53" s="30"/>
      <c r="AR53" s="46"/>
    </row>
    <row r="54" spans="25:44" x14ac:dyDescent="0.2">
      <c r="Y54" s="30"/>
      <c r="Z54" s="30"/>
      <c r="AA54" s="29"/>
      <c r="AB54" s="30"/>
      <c r="AC54" s="29"/>
      <c r="AD54" s="29"/>
      <c r="AE54" s="29"/>
      <c r="AF54" s="29"/>
      <c r="AG54" s="29"/>
      <c r="AH54" s="30"/>
      <c r="AI54" s="30"/>
      <c r="AJ54" s="30"/>
      <c r="AK54" s="30"/>
      <c r="AL54" s="30"/>
      <c r="AM54" s="30"/>
      <c r="AN54" s="30"/>
      <c r="AO54" s="30"/>
      <c r="AP54" s="45"/>
      <c r="AQ54" s="30"/>
      <c r="AR54" s="46"/>
    </row>
    <row r="55" spans="25:44" x14ac:dyDescent="0.2">
      <c r="Y55" s="30"/>
      <c r="Z55" s="30"/>
      <c r="AA55" s="29"/>
      <c r="AB55" s="30"/>
      <c r="AC55" s="29"/>
      <c r="AD55" s="29"/>
      <c r="AE55" s="29"/>
      <c r="AF55" s="29"/>
      <c r="AG55" s="29"/>
      <c r="AH55" s="30"/>
      <c r="AI55" s="30"/>
      <c r="AJ55" s="30"/>
      <c r="AK55" s="30"/>
      <c r="AL55" s="30"/>
      <c r="AM55" s="30"/>
      <c r="AN55" s="30"/>
      <c r="AO55" s="30"/>
      <c r="AP55" s="45"/>
      <c r="AQ55" s="30"/>
      <c r="AR55" s="46"/>
    </row>
    <row r="56" spans="25:44" x14ac:dyDescent="0.2">
      <c r="Y56" s="30"/>
      <c r="Z56" s="30"/>
      <c r="AA56" s="29"/>
      <c r="AB56" s="30"/>
      <c r="AC56" s="29"/>
      <c r="AD56" s="29"/>
      <c r="AE56" s="29"/>
      <c r="AF56" s="29"/>
      <c r="AG56" s="29"/>
      <c r="AH56" s="30"/>
      <c r="AI56" s="30"/>
      <c r="AJ56" s="30"/>
      <c r="AK56" s="30"/>
      <c r="AL56" s="30"/>
      <c r="AM56" s="30"/>
      <c r="AN56" s="30"/>
      <c r="AO56" s="30"/>
      <c r="AP56" s="45"/>
      <c r="AQ56" s="30"/>
      <c r="AR56" s="46"/>
    </row>
    <row r="57" spans="25:44" x14ac:dyDescent="0.2">
      <c r="Y57" s="30"/>
      <c r="Z57" s="30"/>
      <c r="AA57" s="29"/>
      <c r="AB57" s="30"/>
      <c r="AC57" s="29"/>
      <c r="AD57" s="29"/>
      <c r="AE57" s="29"/>
      <c r="AF57" s="29"/>
      <c r="AG57" s="29"/>
      <c r="AH57" s="30"/>
      <c r="AI57" s="30"/>
      <c r="AJ57" s="30"/>
      <c r="AK57" s="30"/>
      <c r="AL57" s="30"/>
      <c r="AM57" s="30"/>
      <c r="AN57" s="30"/>
      <c r="AO57" s="30"/>
      <c r="AP57" s="45"/>
      <c r="AQ57" s="30"/>
      <c r="AR57" s="46"/>
    </row>
    <row r="58" spans="25:44" x14ac:dyDescent="0.2">
      <c r="Y58" s="30"/>
      <c r="Z58" s="30"/>
      <c r="AA58" s="29"/>
      <c r="AB58" s="30"/>
      <c r="AC58" s="29"/>
      <c r="AD58" s="29"/>
      <c r="AE58" s="29"/>
      <c r="AF58" s="29"/>
      <c r="AG58" s="29"/>
      <c r="AH58" s="30"/>
      <c r="AI58" s="30"/>
      <c r="AJ58" s="30"/>
      <c r="AK58" s="30"/>
      <c r="AL58" s="30"/>
      <c r="AM58" s="30"/>
      <c r="AN58" s="30"/>
      <c r="AO58" s="30"/>
      <c r="AP58" s="45"/>
      <c r="AQ58" s="30"/>
      <c r="AR58" s="46"/>
    </row>
    <row r="59" spans="25:44" x14ac:dyDescent="0.2">
      <c r="Y59" s="30"/>
      <c r="Z59" s="30"/>
      <c r="AA59" s="29"/>
      <c r="AB59" s="30"/>
      <c r="AC59" s="29"/>
      <c r="AD59" s="29"/>
      <c r="AE59" s="29"/>
      <c r="AF59" s="29"/>
      <c r="AG59" s="29"/>
      <c r="AH59" s="30"/>
      <c r="AI59" s="30"/>
      <c r="AJ59" s="30"/>
      <c r="AK59" s="30"/>
      <c r="AL59" s="30"/>
      <c r="AM59" s="30"/>
      <c r="AN59" s="30"/>
      <c r="AO59" s="30"/>
      <c r="AP59" s="45"/>
      <c r="AQ59" s="30"/>
      <c r="AR59" s="46"/>
    </row>
    <row r="60" spans="25:44" x14ac:dyDescent="0.2">
      <c r="Y60" s="30"/>
      <c r="Z60" s="30"/>
      <c r="AA60" s="29"/>
      <c r="AB60" s="30"/>
      <c r="AC60" s="29"/>
      <c r="AD60" s="29"/>
      <c r="AE60" s="29"/>
      <c r="AF60" s="29"/>
      <c r="AG60" s="29"/>
      <c r="AH60" s="30"/>
      <c r="AI60" s="30"/>
      <c r="AJ60" s="30"/>
      <c r="AK60" s="30"/>
      <c r="AL60" s="30"/>
      <c r="AM60" s="30"/>
      <c r="AN60" s="30"/>
      <c r="AO60" s="30"/>
      <c r="AP60" s="45"/>
      <c r="AQ60" s="30"/>
      <c r="AR60" s="46"/>
    </row>
    <row r="61" spans="25:44" x14ac:dyDescent="0.2">
      <c r="Y61" s="30"/>
      <c r="Z61" s="30"/>
      <c r="AA61" s="29"/>
      <c r="AB61" s="30"/>
      <c r="AC61" s="29"/>
      <c r="AD61" s="29"/>
      <c r="AE61" s="29"/>
      <c r="AF61" s="29"/>
      <c r="AG61" s="29"/>
      <c r="AH61" s="30"/>
      <c r="AI61" s="30"/>
      <c r="AJ61" s="30"/>
      <c r="AK61" s="30"/>
      <c r="AL61" s="30"/>
      <c r="AM61" s="30"/>
      <c r="AN61" s="30"/>
      <c r="AO61" s="30"/>
      <c r="AP61" s="45"/>
      <c r="AQ61" s="30"/>
      <c r="AR61" s="46"/>
    </row>
    <row r="62" spans="25:44" x14ac:dyDescent="0.2">
      <c r="Y62" s="30"/>
      <c r="Z62" s="30"/>
      <c r="AA62" s="29"/>
      <c r="AB62" s="30"/>
      <c r="AC62" s="29"/>
      <c r="AD62" s="29"/>
      <c r="AE62" s="29"/>
      <c r="AF62" s="29"/>
      <c r="AG62" s="29"/>
      <c r="AH62" s="30"/>
      <c r="AI62" s="30"/>
      <c r="AJ62" s="30"/>
      <c r="AK62" s="30"/>
      <c r="AL62" s="30"/>
      <c r="AM62" s="30"/>
      <c r="AN62" s="30"/>
      <c r="AO62" s="30"/>
      <c r="AP62" s="45"/>
      <c r="AQ62" s="30"/>
      <c r="AR62" s="46"/>
    </row>
    <row r="63" spans="25:44" x14ac:dyDescent="0.2">
      <c r="Y63" s="30"/>
      <c r="Z63" s="30"/>
      <c r="AA63" s="29"/>
      <c r="AB63" s="30"/>
      <c r="AC63" s="29"/>
      <c r="AD63" s="29"/>
      <c r="AE63" s="29"/>
      <c r="AF63" s="29"/>
      <c r="AG63" s="29"/>
      <c r="AH63" s="30"/>
      <c r="AI63" s="30"/>
      <c r="AJ63" s="30"/>
      <c r="AK63" s="30"/>
      <c r="AL63" s="30"/>
      <c r="AM63" s="30"/>
      <c r="AN63" s="30"/>
      <c r="AO63" s="30"/>
      <c r="AP63" s="45"/>
      <c r="AQ63" s="30"/>
      <c r="AR63" s="46"/>
    </row>
    <row r="64" spans="25:44" x14ac:dyDescent="0.2">
      <c r="Y64" s="30"/>
      <c r="Z64" s="30"/>
      <c r="AA64" s="29"/>
      <c r="AB64" s="30"/>
      <c r="AC64" s="29"/>
      <c r="AD64" s="29"/>
      <c r="AE64" s="29"/>
      <c r="AF64" s="29"/>
      <c r="AG64" s="29"/>
      <c r="AH64" s="30"/>
      <c r="AI64" s="30"/>
      <c r="AJ64" s="30"/>
      <c r="AK64" s="30"/>
      <c r="AL64" s="30"/>
      <c r="AM64" s="30"/>
      <c r="AN64" s="30"/>
      <c r="AO64" s="30"/>
      <c r="AP64" s="45"/>
      <c r="AQ64" s="30"/>
      <c r="AR64" s="46"/>
    </row>
    <row r="65" spans="25:44" x14ac:dyDescent="0.2">
      <c r="Y65" s="30"/>
      <c r="Z65" s="30"/>
      <c r="AA65" s="29"/>
      <c r="AB65" s="30"/>
      <c r="AC65" s="29"/>
      <c r="AD65" s="29"/>
      <c r="AE65" s="29"/>
      <c r="AF65" s="29"/>
      <c r="AG65" s="29"/>
      <c r="AH65" s="30"/>
      <c r="AI65" s="30"/>
      <c r="AJ65" s="30"/>
      <c r="AK65" s="30"/>
      <c r="AL65" s="30"/>
      <c r="AM65" s="30"/>
      <c r="AN65" s="30"/>
      <c r="AO65" s="30"/>
      <c r="AP65" s="45"/>
      <c r="AQ65" s="30"/>
      <c r="AR65" s="46"/>
    </row>
    <row r="66" spans="25:44" x14ac:dyDescent="0.2">
      <c r="Y66" s="30"/>
      <c r="Z66" s="30"/>
      <c r="AA66" s="29"/>
      <c r="AB66" s="30"/>
      <c r="AC66" s="29"/>
      <c r="AD66" s="29"/>
      <c r="AE66" s="29"/>
      <c r="AF66" s="29"/>
      <c r="AG66" s="29"/>
      <c r="AH66" s="30"/>
      <c r="AI66" s="30"/>
      <c r="AJ66" s="30"/>
      <c r="AK66" s="30"/>
      <c r="AL66" s="30"/>
      <c r="AM66" s="30"/>
      <c r="AN66" s="30"/>
      <c r="AO66" s="30"/>
      <c r="AP66" s="45"/>
      <c r="AQ66" s="30"/>
      <c r="AR66" s="46"/>
    </row>
    <row r="67" spans="25:44" x14ac:dyDescent="0.2">
      <c r="Y67" s="30"/>
      <c r="Z67" s="30"/>
      <c r="AA67" s="29"/>
      <c r="AB67" s="30"/>
      <c r="AC67" s="29"/>
      <c r="AD67" s="29"/>
      <c r="AE67" s="29"/>
      <c r="AF67" s="29"/>
      <c r="AG67" s="29"/>
      <c r="AH67" s="30"/>
      <c r="AI67" s="30"/>
      <c r="AJ67" s="30"/>
      <c r="AK67" s="30"/>
      <c r="AL67" s="30"/>
      <c r="AM67" s="30"/>
      <c r="AN67" s="30"/>
      <c r="AO67" s="30"/>
      <c r="AP67" s="45"/>
      <c r="AQ67" s="30"/>
      <c r="AR67" s="46"/>
    </row>
    <row r="68" spans="25:44" x14ac:dyDescent="0.2">
      <c r="Y68" s="30"/>
      <c r="Z68" s="30"/>
      <c r="AA68" s="29"/>
      <c r="AB68" s="30"/>
      <c r="AC68" s="29"/>
      <c r="AD68" s="29"/>
      <c r="AE68" s="29"/>
      <c r="AF68" s="29"/>
      <c r="AG68" s="29"/>
      <c r="AH68" s="30"/>
      <c r="AI68" s="30"/>
      <c r="AJ68" s="30"/>
      <c r="AK68" s="30"/>
      <c r="AL68" s="30"/>
      <c r="AM68" s="30"/>
      <c r="AN68" s="30"/>
      <c r="AO68" s="30"/>
      <c r="AP68" s="45"/>
      <c r="AQ68" s="30"/>
      <c r="AR68" s="46"/>
    </row>
    <row r="69" spans="25:44" x14ac:dyDescent="0.2">
      <c r="Y69" s="30"/>
      <c r="Z69" s="30"/>
      <c r="AA69" s="29"/>
      <c r="AB69" s="30"/>
      <c r="AC69" s="29"/>
      <c r="AD69" s="29"/>
      <c r="AE69" s="29"/>
      <c r="AF69" s="29"/>
      <c r="AG69" s="29"/>
      <c r="AH69" s="30"/>
      <c r="AI69" s="30"/>
      <c r="AJ69" s="30"/>
      <c r="AK69" s="30"/>
      <c r="AL69" s="30"/>
      <c r="AM69" s="30"/>
      <c r="AN69" s="30"/>
      <c r="AO69" s="30"/>
      <c r="AP69" s="45"/>
      <c r="AQ69" s="30"/>
      <c r="AR69" s="46"/>
    </row>
    <row r="70" spans="25:44" x14ac:dyDescent="0.2">
      <c r="Y70" s="30"/>
      <c r="Z70" s="30"/>
      <c r="AA70" s="29"/>
      <c r="AB70" s="30"/>
      <c r="AC70" s="29"/>
      <c r="AD70" s="29"/>
      <c r="AE70" s="29"/>
      <c r="AF70" s="29"/>
      <c r="AG70" s="29"/>
      <c r="AH70" s="30"/>
      <c r="AI70" s="30"/>
      <c r="AJ70" s="30"/>
      <c r="AK70" s="30"/>
      <c r="AL70" s="30"/>
      <c r="AM70" s="30"/>
      <c r="AN70" s="30"/>
      <c r="AO70" s="30"/>
      <c r="AP70" s="45"/>
      <c r="AQ70" s="30"/>
      <c r="AR70" s="46"/>
    </row>
    <row r="71" spans="25:44" x14ac:dyDescent="0.2">
      <c r="Y71" s="30"/>
      <c r="Z71" s="30"/>
      <c r="AA71" s="29"/>
      <c r="AB71" s="30"/>
      <c r="AC71" s="29"/>
      <c r="AD71" s="29"/>
      <c r="AE71" s="29"/>
      <c r="AF71" s="29"/>
      <c r="AG71" s="29"/>
      <c r="AH71" s="30"/>
      <c r="AI71" s="30"/>
      <c r="AJ71" s="30"/>
      <c r="AK71" s="30"/>
      <c r="AL71" s="30"/>
      <c r="AM71" s="30"/>
      <c r="AN71" s="30"/>
      <c r="AO71" s="30"/>
      <c r="AP71" s="45"/>
      <c r="AQ71" s="30"/>
      <c r="AR71" s="46"/>
    </row>
    <row r="72" spans="25:44" x14ac:dyDescent="0.2">
      <c r="Y72" s="30"/>
      <c r="Z72" s="30"/>
      <c r="AA72" s="29"/>
      <c r="AB72" s="30"/>
      <c r="AC72" s="29"/>
      <c r="AD72" s="29"/>
      <c r="AE72" s="29"/>
      <c r="AF72" s="29"/>
      <c r="AG72" s="29"/>
      <c r="AH72" s="30"/>
      <c r="AI72" s="30"/>
      <c r="AJ72" s="30"/>
      <c r="AK72" s="30"/>
      <c r="AL72" s="30"/>
      <c r="AM72" s="30"/>
      <c r="AN72" s="30"/>
      <c r="AO72" s="30"/>
      <c r="AP72" s="45"/>
      <c r="AQ72" s="30"/>
      <c r="AR72" s="46"/>
    </row>
    <row r="73" spans="25:44" x14ac:dyDescent="0.2">
      <c r="Y73" s="30"/>
      <c r="Z73" s="30"/>
      <c r="AA73" s="29"/>
      <c r="AB73" s="30"/>
      <c r="AC73" s="29"/>
      <c r="AD73" s="29"/>
      <c r="AE73" s="29"/>
      <c r="AF73" s="29"/>
      <c r="AG73" s="29"/>
      <c r="AH73" s="30"/>
      <c r="AI73" s="30"/>
      <c r="AJ73" s="30"/>
      <c r="AK73" s="30"/>
      <c r="AL73" s="30"/>
      <c r="AM73" s="30"/>
      <c r="AN73" s="30"/>
      <c r="AO73" s="30"/>
      <c r="AP73" s="45"/>
      <c r="AQ73" s="30"/>
      <c r="AR73" s="46"/>
    </row>
    <row r="74" spans="25:44" x14ac:dyDescent="0.2">
      <c r="Y74" s="30"/>
      <c r="Z74" s="30"/>
      <c r="AA74" s="29"/>
      <c r="AB74" s="30"/>
      <c r="AC74" s="29"/>
      <c r="AD74" s="29"/>
      <c r="AE74" s="29"/>
      <c r="AF74" s="29"/>
      <c r="AG74" s="29"/>
      <c r="AH74" s="30"/>
      <c r="AI74" s="30"/>
      <c r="AJ74" s="30"/>
      <c r="AK74" s="30"/>
      <c r="AL74" s="30"/>
      <c r="AM74" s="30"/>
      <c r="AN74" s="30"/>
      <c r="AO74" s="30"/>
      <c r="AP74" s="45"/>
      <c r="AQ74" s="30"/>
      <c r="AR74" s="46"/>
    </row>
    <row r="75" spans="25:44" x14ac:dyDescent="0.2">
      <c r="Y75" s="30"/>
      <c r="Z75" s="30"/>
      <c r="AA75" s="29"/>
      <c r="AB75" s="30"/>
      <c r="AC75" s="29"/>
      <c r="AD75" s="29"/>
      <c r="AE75" s="29"/>
      <c r="AF75" s="29"/>
      <c r="AG75" s="29"/>
      <c r="AH75" s="30"/>
      <c r="AI75" s="30"/>
      <c r="AJ75" s="30"/>
      <c r="AK75" s="30"/>
      <c r="AL75" s="30"/>
      <c r="AM75" s="30"/>
      <c r="AN75" s="30"/>
      <c r="AO75" s="30"/>
      <c r="AP75" s="45"/>
      <c r="AQ75" s="30"/>
      <c r="AR75" s="46"/>
    </row>
    <row r="76" spans="25:44" x14ac:dyDescent="0.2">
      <c r="Y76" s="30"/>
      <c r="Z76" s="30"/>
      <c r="AA76" s="29"/>
      <c r="AB76" s="30"/>
      <c r="AC76" s="29"/>
      <c r="AD76" s="29"/>
      <c r="AE76" s="29"/>
      <c r="AF76" s="29"/>
      <c r="AG76" s="29"/>
      <c r="AH76" s="30"/>
      <c r="AI76" s="30"/>
      <c r="AJ76" s="30"/>
      <c r="AK76" s="30"/>
      <c r="AL76" s="30"/>
      <c r="AM76" s="30"/>
      <c r="AN76" s="30"/>
      <c r="AO76" s="30"/>
      <c r="AP76" s="45"/>
      <c r="AQ76" s="30"/>
      <c r="AR76" s="46"/>
    </row>
    <row r="77" spans="25:44" x14ac:dyDescent="0.2">
      <c r="Y77" s="30"/>
      <c r="Z77" s="30"/>
      <c r="AA77" s="29"/>
      <c r="AB77" s="30"/>
      <c r="AC77" s="29"/>
      <c r="AD77" s="29"/>
      <c r="AE77" s="29"/>
      <c r="AF77" s="29"/>
      <c r="AG77" s="29"/>
      <c r="AH77" s="30"/>
      <c r="AI77" s="30"/>
      <c r="AJ77" s="30"/>
      <c r="AK77" s="30"/>
      <c r="AL77" s="30"/>
      <c r="AM77" s="30"/>
      <c r="AN77" s="30"/>
      <c r="AO77" s="30"/>
      <c r="AP77" s="45"/>
      <c r="AQ77" s="30"/>
      <c r="AR77" s="46"/>
    </row>
    <row r="78" spans="25:44" x14ac:dyDescent="0.2">
      <c r="Y78" s="30"/>
      <c r="Z78" s="30"/>
      <c r="AA78" s="29"/>
      <c r="AB78" s="30"/>
      <c r="AC78" s="29"/>
      <c r="AD78" s="29"/>
      <c r="AE78" s="29"/>
      <c r="AF78" s="29"/>
      <c r="AG78" s="29"/>
      <c r="AH78" s="30"/>
      <c r="AI78" s="30"/>
      <c r="AJ78" s="30"/>
      <c r="AK78" s="30"/>
      <c r="AL78" s="30"/>
      <c r="AM78" s="30"/>
      <c r="AN78" s="30"/>
      <c r="AO78" s="30"/>
      <c r="AP78" s="45"/>
      <c r="AQ78" s="30"/>
      <c r="AR78" s="46"/>
    </row>
    <row r="79" spans="25:44" x14ac:dyDescent="0.2">
      <c r="Y79" s="30"/>
      <c r="Z79" s="30"/>
      <c r="AA79" s="29"/>
      <c r="AB79" s="30"/>
      <c r="AC79" s="29"/>
      <c r="AD79" s="29"/>
      <c r="AE79" s="29"/>
      <c r="AF79" s="29"/>
      <c r="AG79" s="29"/>
      <c r="AH79" s="30"/>
      <c r="AI79" s="30"/>
      <c r="AJ79" s="30"/>
      <c r="AK79" s="30"/>
      <c r="AL79" s="30"/>
      <c r="AM79" s="30"/>
      <c r="AN79" s="30"/>
      <c r="AO79" s="30"/>
      <c r="AP79" s="45"/>
      <c r="AQ79" s="30"/>
      <c r="AR79" s="46"/>
    </row>
    <row r="80" spans="25:44" x14ac:dyDescent="0.2">
      <c r="Y80" s="30"/>
      <c r="Z80" s="30"/>
      <c r="AA80" s="29"/>
      <c r="AB80" s="30"/>
      <c r="AC80" s="29"/>
      <c r="AD80" s="29"/>
      <c r="AE80" s="29"/>
      <c r="AF80" s="29"/>
      <c r="AG80" s="29"/>
      <c r="AH80" s="30"/>
      <c r="AI80" s="30"/>
      <c r="AJ80" s="30"/>
      <c r="AK80" s="30"/>
      <c r="AL80" s="30"/>
      <c r="AM80" s="30"/>
      <c r="AN80" s="30"/>
      <c r="AO80" s="30"/>
      <c r="AP80" s="45"/>
      <c r="AQ80" s="30"/>
      <c r="AR80" s="46"/>
    </row>
    <row r="81" spans="25:44" x14ac:dyDescent="0.2">
      <c r="Y81" s="30"/>
      <c r="Z81" s="30"/>
      <c r="AA81" s="29"/>
      <c r="AB81" s="30"/>
      <c r="AC81" s="29"/>
      <c r="AD81" s="29"/>
      <c r="AE81" s="29"/>
      <c r="AF81" s="29"/>
      <c r="AG81" s="29"/>
      <c r="AH81" s="30"/>
      <c r="AI81" s="30"/>
      <c r="AJ81" s="30"/>
      <c r="AK81" s="30"/>
      <c r="AL81" s="30"/>
      <c r="AM81" s="30"/>
      <c r="AN81" s="30"/>
      <c r="AO81" s="30"/>
      <c r="AP81" s="45"/>
      <c r="AQ81" s="30"/>
      <c r="AR81" s="46"/>
    </row>
    <row r="82" spans="25:44" x14ac:dyDescent="0.2">
      <c r="Y82" s="30"/>
      <c r="Z82" s="30"/>
      <c r="AA82" s="29"/>
      <c r="AB82" s="30"/>
      <c r="AC82" s="29"/>
      <c r="AD82" s="29"/>
      <c r="AE82" s="29"/>
      <c r="AF82" s="29"/>
      <c r="AG82" s="29"/>
      <c r="AH82" s="30"/>
      <c r="AI82" s="30"/>
      <c r="AJ82" s="30"/>
      <c r="AK82" s="30"/>
      <c r="AL82" s="30"/>
      <c r="AM82" s="30"/>
      <c r="AN82" s="30"/>
      <c r="AO82" s="30"/>
      <c r="AP82" s="45"/>
      <c r="AQ82" s="30"/>
      <c r="AR82" s="46"/>
    </row>
    <row r="83" spans="25:44" x14ac:dyDescent="0.2">
      <c r="Y83" s="30"/>
      <c r="Z83" s="30"/>
      <c r="AA83" s="29"/>
      <c r="AB83" s="30"/>
      <c r="AC83" s="29"/>
      <c r="AD83" s="29"/>
      <c r="AE83" s="29"/>
      <c r="AF83" s="29"/>
      <c r="AG83" s="29"/>
      <c r="AH83" s="30"/>
      <c r="AI83" s="30"/>
      <c r="AJ83" s="30"/>
      <c r="AK83" s="30"/>
      <c r="AL83" s="30"/>
      <c r="AM83" s="30"/>
      <c r="AN83" s="30"/>
      <c r="AO83" s="30"/>
      <c r="AP83" s="45"/>
      <c r="AQ83" s="30"/>
      <c r="AR83" s="46"/>
    </row>
    <row r="84" spans="25:44" x14ac:dyDescent="0.2">
      <c r="Y84" s="30"/>
      <c r="Z84" s="30"/>
      <c r="AA84" s="29"/>
      <c r="AB84" s="30"/>
      <c r="AC84" s="29"/>
      <c r="AD84" s="29"/>
      <c r="AE84" s="29"/>
      <c r="AF84" s="29"/>
      <c r="AG84" s="29"/>
      <c r="AH84" s="30"/>
      <c r="AI84" s="30"/>
      <c r="AJ84" s="30"/>
      <c r="AK84" s="30"/>
      <c r="AL84" s="30"/>
      <c r="AM84" s="30"/>
      <c r="AN84" s="30"/>
      <c r="AO84" s="30"/>
      <c r="AP84" s="45"/>
      <c r="AQ84" s="30"/>
      <c r="AR84" s="46"/>
    </row>
    <row r="85" spans="25:44" x14ac:dyDescent="0.2">
      <c r="Y85" s="30"/>
      <c r="Z85" s="30"/>
      <c r="AA85" s="29"/>
      <c r="AB85" s="30"/>
      <c r="AC85" s="29"/>
      <c r="AD85" s="29"/>
      <c r="AE85" s="29"/>
      <c r="AF85" s="29"/>
      <c r="AG85" s="29"/>
      <c r="AH85" s="30"/>
      <c r="AI85" s="30"/>
      <c r="AJ85" s="30"/>
      <c r="AK85" s="30"/>
      <c r="AL85" s="30"/>
      <c r="AM85" s="30"/>
      <c r="AN85" s="30"/>
      <c r="AO85" s="30"/>
      <c r="AP85" s="45"/>
      <c r="AQ85" s="30"/>
      <c r="AR85" s="46"/>
    </row>
    <row r="86" spans="25:44" x14ac:dyDescent="0.2">
      <c r="Y86" s="30"/>
      <c r="Z86" s="30"/>
      <c r="AA86" s="29"/>
      <c r="AB86" s="30"/>
      <c r="AC86" s="29"/>
      <c r="AD86" s="29"/>
      <c r="AE86" s="29"/>
      <c r="AF86" s="29"/>
      <c r="AG86" s="29"/>
      <c r="AH86" s="30"/>
      <c r="AI86" s="30"/>
      <c r="AJ86" s="30"/>
      <c r="AK86" s="30"/>
      <c r="AL86" s="30"/>
      <c r="AM86" s="30"/>
      <c r="AN86" s="30"/>
      <c r="AO86" s="30"/>
      <c r="AP86" s="45"/>
      <c r="AQ86" s="30"/>
      <c r="AR86" s="46"/>
    </row>
    <row r="87" spans="25:44" x14ac:dyDescent="0.2">
      <c r="Y87" s="30"/>
      <c r="Z87" s="30"/>
      <c r="AA87" s="29"/>
      <c r="AB87" s="30"/>
      <c r="AC87" s="29"/>
      <c r="AD87" s="29"/>
      <c r="AE87" s="29"/>
      <c r="AF87" s="29"/>
      <c r="AG87" s="29"/>
      <c r="AH87" s="30"/>
      <c r="AI87" s="30"/>
      <c r="AJ87" s="30"/>
      <c r="AK87" s="30"/>
      <c r="AL87" s="30"/>
      <c r="AM87" s="30"/>
      <c r="AN87" s="30"/>
      <c r="AO87" s="30"/>
      <c r="AP87" s="45"/>
      <c r="AQ87" s="30"/>
      <c r="AR87" s="46"/>
    </row>
    <row r="88" spans="25:44" x14ac:dyDescent="0.2">
      <c r="Y88" s="30"/>
      <c r="Z88" s="30"/>
      <c r="AA88" s="29"/>
      <c r="AB88" s="30"/>
      <c r="AC88" s="29"/>
      <c r="AD88" s="29"/>
      <c r="AE88" s="29"/>
      <c r="AF88" s="29"/>
      <c r="AG88" s="29"/>
      <c r="AH88" s="30"/>
      <c r="AI88" s="30"/>
      <c r="AJ88" s="30"/>
      <c r="AK88" s="30"/>
      <c r="AL88" s="30"/>
      <c r="AM88" s="30"/>
      <c r="AN88" s="30"/>
      <c r="AO88" s="30"/>
      <c r="AP88" s="45"/>
      <c r="AQ88" s="30"/>
      <c r="AR88" s="46"/>
    </row>
    <row r="89" spans="25:44" x14ac:dyDescent="0.2">
      <c r="Y89" s="30"/>
      <c r="Z89" s="30"/>
      <c r="AA89" s="29"/>
      <c r="AB89" s="30"/>
      <c r="AC89" s="29"/>
      <c r="AD89" s="29"/>
      <c r="AE89" s="29"/>
      <c r="AF89" s="29"/>
      <c r="AG89" s="29"/>
      <c r="AH89" s="30"/>
      <c r="AI89" s="30"/>
      <c r="AJ89" s="30"/>
      <c r="AK89" s="30"/>
      <c r="AL89" s="30"/>
      <c r="AM89" s="30"/>
      <c r="AN89" s="30"/>
      <c r="AO89" s="30"/>
      <c r="AP89" s="45"/>
      <c r="AQ89" s="30"/>
      <c r="AR89" s="46"/>
    </row>
    <row r="90" spans="25:44" x14ac:dyDescent="0.2">
      <c r="Y90" s="30"/>
      <c r="Z90" s="30"/>
      <c r="AA90" s="29"/>
      <c r="AB90" s="30"/>
      <c r="AC90" s="29"/>
      <c r="AD90" s="29"/>
      <c r="AE90" s="29"/>
      <c r="AF90" s="29"/>
      <c r="AG90" s="29"/>
      <c r="AH90" s="30"/>
      <c r="AI90" s="30"/>
      <c r="AJ90" s="30"/>
      <c r="AK90" s="30"/>
      <c r="AL90" s="30"/>
      <c r="AM90" s="30"/>
      <c r="AN90" s="30"/>
      <c r="AO90" s="30"/>
      <c r="AP90" s="45"/>
      <c r="AQ90" s="30"/>
      <c r="AR90" s="46"/>
    </row>
    <row r="91" spans="25:44" x14ac:dyDescent="0.2">
      <c r="Y91" s="30"/>
      <c r="Z91" s="30"/>
      <c r="AA91" s="29"/>
      <c r="AB91" s="30"/>
      <c r="AC91" s="29"/>
      <c r="AD91" s="29"/>
      <c r="AE91" s="29"/>
      <c r="AF91" s="29"/>
      <c r="AG91" s="29"/>
      <c r="AH91" s="30"/>
      <c r="AI91" s="30"/>
      <c r="AJ91" s="30"/>
      <c r="AK91" s="30"/>
      <c r="AL91" s="30"/>
      <c r="AM91" s="30"/>
      <c r="AN91" s="30"/>
      <c r="AO91" s="30"/>
      <c r="AP91" s="45"/>
      <c r="AQ91" s="30"/>
      <c r="AR91" s="46"/>
    </row>
    <row r="92" spans="25:44" x14ac:dyDescent="0.2">
      <c r="Y92" s="30"/>
      <c r="Z92" s="30"/>
      <c r="AA92" s="29"/>
      <c r="AB92" s="30"/>
      <c r="AC92" s="29"/>
      <c r="AD92" s="29"/>
      <c r="AE92" s="29"/>
      <c r="AF92" s="29"/>
      <c r="AG92" s="29"/>
      <c r="AH92" s="30"/>
      <c r="AI92" s="30"/>
      <c r="AJ92" s="30"/>
      <c r="AK92" s="30"/>
      <c r="AL92" s="30"/>
      <c r="AM92" s="30"/>
      <c r="AN92" s="30"/>
      <c r="AO92" s="30"/>
      <c r="AP92" s="45"/>
      <c r="AQ92" s="30"/>
      <c r="AR92" s="46"/>
    </row>
    <row r="93" spans="25:44" x14ac:dyDescent="0.2">
      <c r="Y93" s="30"/>
      <c r="Z93" s="30"/>
      <c r="AA93" s="29"/>
      <c r="AB93" s="30"/>
      <c r="AC93" s="29"/>
      <c r="AD93" s="29"/>
      <c r="AE93" s="29"/>
      <c r="AF93" s="29"/>
      <c r="AG93" s="29"/>
      <c r="AH93" s="30"/>
      <c r="AI93" s="30"/>
      <c r="AJ93" s="30"/>
      <c r="AK93" s="30"/>
      <c r="AL93" s="30"/>
      <c r="AM93" s="30"/>
      <c r="AN93" s="30"/>
      <c r="AO93" s="30"/>
      <c r="AP93" s="45"/>
      <c r="AQ93" s="30"/>
      <c r="AR93" s="46"/>
    </row>
    <row r="94" spans="25:44" x14ac:dyDescent="0.2">
      <c r="Y94" s="30"/>
      <c r="Z94" s="30"/>
      <c r="AA94" s="29"/>
      <c r="AB94" s="30"/>
      <c r="AC94" s="29"/>
      <c r="AD94" s="29"/>
      <c r="AE94" s="29"/>
      <c r="AF94" s="29"/>
      <c r="AG94" s="29"/>
      <c r="AH94" s="30"/>
      <c r="AI94" s="30"/>
      <c r="AJ94" s="30"/>
      <c r="AK94" s="30"/>
      <c r="AL94" s="30"/>
      <c r="AM94" s="30"/>
      <c r="AN94" s="30"/>
      <c r="AO94" s="30"/>
      <c r="AP94" s="45"/>
      <c r="AQ94" s="30"/>
      <c r="AR94" s="46"/>
    </row>
    <row r="95" spans="25:44" x14ac:dyDescent="0.2">
      <c r="Y95" s="30"/>
      <c r="Z95" s="30"/>
      <c r="AA95" s="29"/>
      <c r="AB95" s="30"/>
      <c r="AC95" s="29"/>
      <c r="AD95" s="29"/>
      <c r="AE95" s="29"/>
      <c r="AF95" s="29"/>
      <c r="AG95" s="29"/>
      <c r="AH95" s="30"/>
      <c r="AI95" s="30"/>
      <c r="AJ95" s="30"/>
      <c r="AK95" s="30"/>
      <c r="AL95" s="30"/>
      <c r="AM95" s="30"/>
      <c r="AN95" s="30"/>
      <c r="AO95" s="30"/>
      <c r="AP95" s="45"/>
      <c r="AQ95" s="30"/>
      <c r="AR95" s="46"/>
    </row>
    <row r="96" spans="25:44" x14ac:dyDescent="0.2">
      <c r="Y96" s="30"/>
      <c r="Z96" s="30"/>
      <c r="AA96" s="29"/>
      <c r="AB96" s="30"/>
      <c r="AC96" s="29"/>
      <c r="AD96" s="29"/>
      <c r="AE96" s="29"/>
      <c r="AF96" s="29"/>
      <c r="AG96" s="29"/>
      <c r="AH96" s="30"/>
      <c r="AI96" s="30"/>
      <c r="AJ96" s="30"/>
      <c r="AK96" s="30"/>
      <c r="AL96" s="30"/>
      <c r="AM96" s="30"/>
      <c r="AN96" s="30"/>
      <c r="AO96" s="30"/>
      <c r="AP96" s="45"/>
      <c r="AQ96" s="30"/>
      <c r="AR96" s="46"/>
    </row>
    <row r="97" spans="25:44" x14ac:dyDescent="0.2">
      <c r="Y97" s="30"/>
      <c r="Z97" s="30"/>
      <c r="AA97" s="29"/>
      <c r="AB97" s="30"/>
      <c r="AC97" s="29"/>
      <c r="AD97" s="29"/>
      <c r="AE97" s="29"/>
      <c r="AF97" s="29"/>
      <c r="AG97" s="29"/>
      <c r="AH97" s="30"/>
      <c r="AI97" s="30"/>
      <c r="AJ97" s="30"/>
      <c r="AK97" s="30"/>
      <c r="AL97" s="30"/>
      <c r="AM97" s="30"/>
      <c r="AN97" s="30"/>
      <c r="AO97" s="30"/>
      <c r="AP97" s="45"/>
      <c r="AQ97" s="30"/>
      <c r="AR97" s="46"/>
    </row>
    <row r="98" spans="25:44" x14ac:dyDescent="0.2">
      <c r="Y98" s="30"/>
      <c r="Z98" s="30"/>
      <c r="AA98" s="29"/>
      <c r="AB98" s="30"/>
      <c r="AC98" s="29"/>
      <c r="AD98" s="29"/>
      <c r="AE98" s="29"/>
      <c r="AF98" s="29"/>
      <c r="AG98" s="29"/>
      <c r="AH98" s="30"/>
      <c r="AI98" s="30"/>
      <c r="AJ98" s="30"/>
      <c r="AK98" s="30"/>
      <c r="AL98" s="30"/>
      <c r="AM98" s="30"/>
      <c r="AN98" s="30"/>
      <c r="AO98" s="30"/>
      <c r="AP98" s="45"/>
      <c r="AQ98" s="30"/>
      <c r="AR98" s="46"/>
    </row>
    <row r="99" spans="25:44" x14ac:dyDescent="0.2">
      <c r="Y99" s="30"/>
      <c r="Z99" s="30"/>
      <c r="AA99" s="29"/>
      <c r="AB99" s="30"/>
      <c r="AC99" s="29"/>
      <c r="AD99" s="29"/>
      <c r="AE99" s="29"/>
      <c r="AF99" s="29"/>
      <c r="AG99" s="29"/>
      <c r="AH99" s="30"/>
      <c r="AI99" s="30"/>
      <c r="AJ99" s="30"/>
      <c r="AK99" s="30"/>
      <c r="AL99" s="30"/>
      <c r="AM99" s="30"/>
      <c r="AN99" s="30"/>
      <c r="AO99" s="30"/>
      <c r="AP99" s="45"/>
      <c r="AQ99" s="30"/>
      <c r="AR99" s="46"/>
    </row>
    <row r="100" spans="25:44" x14ac:dyDescent="0.2">
      <c r="Y100" s="30"/>
      <c r="Z100" s="30"/>
      <c r="AA100" s="29"/>
      <c r="AB100" s="30"/>
      <c r="AC100" s="29"/>
      <c r="AD100" s="29"/>
      <c r="AE100" s="29"/>
      <c r="AF100" s="29"/>
      <c r="AG100" s="29"/>
      <c r="AH100" s="30"/>
      <c r="AI100" s="30"/>
      <c r="AJ100" s="30"/>
      <c r="AK100" s="30"/>
      <c r="AL100" s="30"/>
      <c r="AM100" s="30"/>
      <c r="AN100" s="30"/>
      <c r="AO100" s="30"/>
      <c r="AP100" s="45"/>
      <c r="AQ100" s="30"/>
      <c r="AR100" s="46"/>
    </row>
    <row r="101" spans="25:44" x14ac:dyDescent="0.2">
      <c r="Y101" s="30"/>
      <c r="Z101" s="30"/>
      <c r="AA101" s="29"/>
      <c r="AB101" s="30"/>
      <c r="AC101" s="29"/>
      <c r="AD101" s="29"/>
      <c r="AE101" s="29"/>
      <c r="AF101" s="29"/>
      <c r="AG101" s="29"/>
      <c r="AH101" s="30"/>
      <c r="AI101" s="30"/>
      <c r="AJ101" s="30"/>
      <c r="AK101" s="30"/>
      <c r="AL101" s="30"/>
      <c r="AM101" s="30"/>
      <c r="AN101" s="30"/>
      <c r="AO101" s="30"/>
      <c r="AP101" s="45"/>
      <c r="AQ101" s="30"/>
      <c r="AR101" s="46"/>
    </row>
    <row r="102" spans="25:44" x14ac:dyDescent="0.2">
      <c r="Y102" s="30"/>
      <c r="Z102" s="30"/>
      <c r="AA102" s="29"/>
      <c r="AB102" s="30"/>
      <c r="AC102" s="29"/>
      <c r="AD102" s="29"/>
      <c r="AE102" s="29"/>
      <c r="AF102" s="29"/>
      <c r="AG102" s="29"/>
      <c r="AH102" s="30"/>
      <c r="AI102" s="30"/>
      <c r="AJ102" s="30"/>
      <c r="AK102" s="30"/>
      <c r="AL102" s="30"/>
      <c r="AM102" s="30"/>
      <c r="AN102" s="30"/>
      <c r="AO102" s="30"/>
      <c r="AP102" s="45"/>
      <c r="AQ102" s="30"/>
      <c r="AR102" s="46"/>
    </row>
    <row r="103" spans="25:44" x14ac:dyDescent="0.2">
      <c r="Y103" s="30"/>
      <c r="Z103" s="30"/>
      <c r="AA103" s="29"/>
      <c r="AB103" s="30"/>
      <c r="AC103" s="29"/>
      <c r="AD103" s="29"/>
      <c r="AE103" s="29"/>
      <c r="AF103" s="29"/>
      <c r="AG103" s="29"/>
      <c r="AH103" s="30"/>
      <c r="AI103" s="30"/>
      <c r="AJ103" s="30"/>
      <c r="AK103" s="30"/>
      <c r="AL103" s="30"/>
      <c r="AM103" s="30"/>
      <c r="AN103" s="30"/>
      <c r="AO103" s="30"/>
      <c r="AP103" s="45"/>
      <c r="AQ103" s="30"/>
      <c r="AR103" s="46"/>
    </row>
    <row r="104" spans="25:44" x14ac:dyDescent="0.2">
      <c r="Y104" s="30"/>
      <c r="Z104" s="30"/>
      <c r="AA104" s="29"/>
      <c r="AB104" s="30"/>
      <c r="AC104" s="29"/>
      <c r="AD104" s="29"/>
      <c r="AE104" s="29"/>
      <c r="AF104" s="29"/>
      <c r="AG104" s="29"/>
      <c r="AH104" s="30"/>
      <c r="AI104" s="30"/>
      <c r="AJ104" s="30"/>
      <c r="AK104" s="30"/>
      <c r="AL104" s="30"/>
      <c r="AM104" s="30"/>
      <c r="AN104" s="30"/>
      <c r="AO104" s="30"/>
      <c r="AP104" s="45"/>
      <c r="AQ104" s="30"/>
      <c r="AR104" s="46"/>
    </row>
    <row r="105" spans="25:44" x14ac:dyDescent="0.2">
      <c r="Y105" s="30"/>
      <c r="Z105" s="30"/>
      <c r="AA105" s="29"/>
      <c r="AB105" s="30"/>
      <c r="AC105" s="29"/>
      <c r="AD105" s="29"/>
      <c r="AE105" s="29"/>
      <c r="AF105" s="29"/>
      <c r="AG105" s="29"/>
      <c r="AH105" s="30"/>
      <c r="AI105" s="30"/>
      <c r="AJ105" s="30"/>
      <c r="AK105" s="30"/>
      <c r="AL105" s="30"/>
      <c r="AM105" s="30"/>
      <c r="AN105" s="30"/>
      <c r="AO105" s="30"/>
      <c r="AP105" s="45"/>
      <c r="AQ105" s="30"/>
      <c r="AR105" s="46"/>
    </row>
    <row r="106" spans="25:44" x14ac:dyDescent="0.2">
      <c r="Y106" s="30"/>
      <c r="Z106" s="30"/>
      <c r="AA106" s="29"/>
      <c r="AB106" s="30"/>
      <c r="AC106" s="29"/>
      <c r="AD106" s="29"/>
      <c r="AE106" s="29"/>
      <c r="AF106" s="29"/>
      <c r="AG106" s="29"/>
      <c r="AH106" s="30"/>
      <c r="AI106" s="30"/>
      <c r="AJ106" s="30"/>
      <c r="AK106" s="30"/>
      <c r="AL106" s="30"/>
      <c r="AM106" s="30"/>
      <c r="AN106" s="30"/>
      <c r="AO106" s="30"/>
      <c r="AP106" s="45"/>
      <c r="AQ106" s="30"/>
      <c r="AR106" s="46"/>
    </row>
    <row r="107" spans="25:44" x14ac:dyDescent="0.2">
      <c r="Y107" s="30"/>
      <c r="Z107" s="30"/>
      <c r="AA107" s="29"/>
      <c r="AB107" s="30"/>
      <c r="AC107" s="29"/>
      <c r="AD107" s="29"/>
      <c r="AE107" s="29"/>
      <c r="AF107" s="29"/>
      <c r="AG107" s="29"/>
      <c r="AH107" s="30"/>
      <c r="AI107" s="30"/>
      <c r="AJ107" s="30"/>
      <c r="AK107" s="30"/>
      <c r="AL107" s="30"/>
      <c r="AM107" s="30"/>
      <c r="AN107" s="30"/>
      <c r="AO107" s="30"/>
      <c r="AP107" s="45"/>
      <c r="AQ107" s="30"/>
      <c r="AR107" s="46"/>
    </row>
    <row r="108" spans="25:44" x14ac:dyDescent="0.2">
      <c r="Y108" s="30"/>
      <c r="Z108" s="30"/>
      <c r="AA108" s="29"/>
      <c r="AB108" s="30"/>
      <c r="AC108" s="29"/>
      <c r="AD108" s="29"/>
      <c r="AE108" s="29"/>
      <c r="AF108" s="29"/>
      <c r="AG108" s="29"/>
      <c r="AH108" s="30"/>
      <c r="AI108" s="30"/>
      <c r="AJ108" s="30"/>
      <c r="AK108" s="30"/>
      <c r="AL108" s="30"/>
      <c r="AM108" s="30"/>
      <c r="AN108" s="30"/>
      <c r="AO108" s="30"/>
      <c r="AP108" s="45"/>
      <c r="AQ108" s="30"/>
      <c r="AR108" s="46"/>
    </row>
    <row r="109" spans="25:44" x14ac:dyDescent="0.2">
      <c r="Y109" s="30"/>
      <c r="Z109" s="30"/>
      <c r="AA109" s="29"/>
      <c r="AB109" s="30"/>
      <c r="AC109" s="29"/>
      <c r="AD109" s="29"/>
      <c r="AE109" s="29"/>
      <c r="AF109" s="29"/>
      <c r="AG109" s="29"/>
      <c r="AH109" s="30"/>
      <c r="AI109" s="30"/>
      <c r="AJ109" s="30"/>
      <c r="AK109" s="30"/>
      <c r="AL109" s="30"/>
      <c r="AM109" s="30"/>
      <c r="AN109" s="30"/>
      <c r="AO109" s="30"/>
      <c r="AP109" s="45"/>
      <c r="AQ109" s="30"/>
      <c r="AR109" s="46"/>
    </row>
    <row r="110" spans="25:44" x14ac:dyDescent="0.2">
      <c r="Y110" s="30"/>
      <c r="Z110" s="30"/>
      <c r="AA110" s="29"/>
      <c r="AB110" s="30"/>
      <c r="AC110" s="29"/>
      <c r="AD110" s="29"/>
      <c r="AE110" s="29"/>
      <c r="AF110" s="29"/>
      <c r="AG110" s="29"/>
      <c r="AH110" s="30"/>
      <c r="AI110" s="30"/>
      <c r="AJ110" s="30"/>
      <c r="AK110" s="30"/>
      <c r="AL110" s="30"/>
      <c r="AM110" s="30"/>
      <c r="AN110" s="30"/>
      <c r="AO110" s="30"/>
      <c r="AP110" s="45"/>
      <c r="AQ110" s="30"/>
      <c r="AR110" s="46"/>
    </row>
    <row r="111" spans="25:44" x14ac:dyDescent="0.2">
      <c r="Y111" s="30"/>
      <c r="Z111" s="30"/>
      <c r="AA111" s="29"/>
      <c r="AB111" s="30"/>
      <c r="AC111" s="29"/>
      <c r="AD111" s="29"/>
      <c r="AE111" s="29"/>
      <c r="AF111" s="29"/>
      <c r="AG111" s="29"/>
      <c r="AH111" s="30"/>
      <c r="AI111" s="30"/>
      <c r="AJ111" s="30"/>
      <c r="AK111" s="30"/>
      <c r="AL111" s="30"/>
      <c r="AM111" s="30"/>
      <c r="AN111" s="30"/>
      <c r="AO111" s="30"/>
      <c r="AP111" s="45"/>
      <c r="AQ111" s="30"/>
      <c r="AR111" s="46"/>
    </row>
    <row r="112" spans="25:44" x14ac:dyDescent="0.2">
      <c r="Y112" s="30"/>
      <c r="Z112" s="30"/>
      <c r="AA112" s="29"/>
      <c r="AB112" s="30"/>
      <c r="AC112" s="29"/>
      <c r="AD112" s="29"/>
      <c r="AE112" s="29"/>
      <c r="AF112" s="29"/>
      <c r="AG112" s="29"/>
      <c r="AH112" s="30"/>
      <c r="AI112" s="30"/>
      <c r="AJ112" s="30"/>
      <c r="AK112" s="30"/>
      <c r="AL112" s="30"/>
      <c r="AM112" s="30"/>
      <c r="AN112" s="30"/>
      <c r="AO112" s="30"/>
      <c r="AP112" s="45"/>
      <c r="AQ112" s="30"/>
      <c r="AR112" s="46"/>
    </row>
    <row r="113" spans="25:44" x14ac:dyDescent="0.2">
      <c r="Y113" s="30"/>
      <c r="Z113" s="30"/>
      <c r="AA113" s="29"/>
      <c r="AB113" s="30"/>
      <c r="AC113" s="29"/>
      <c r="AD113" s="29"/>
      <c r="AE113" s="29"/>
      <c r="AF113" s="29"/>
      <c r="AG113" s="29"/>
      <c r="AH113" s="30"/>
      <c r="AI113" s="30"/>
      <c r="AJ113" s="30"/>
      <c r="AK113" s="30"/>
      <c r="AL113" s="30"/>
      <c r="AM113" s="30"/>
      <c r="AN113" s="30"/>
      <c r="AO113" s="30"/>
      <c r="AP113" s="45"/>
      <c r="AQ113" s="30"/>
      <c r="AR113" s="46"/>
    </row>
    <row r="114" spans="25:44" x14ac:dyDescent="0.2">
      <c r="Y114" s="30"/>
      <c r="Z114" s="30"/>
      <c r="AA114" s="29"/>
      <c r="AB114" s="30"/>
      <c r="AC114" s="29"/>
      <c r="AD114" s="29"/>
      <c r="AE114" s="29"/>
      <c r="AF114" s="29"/>
      <c r="AG114" s="29"/>
      <c r="AH114" s="30"/>
      <c r="AI114" s="30"/>
      <c r="AJ114" s="30"/>
      <c r="AK114" s="30"/>
      <c r="AL114" s="30"/>
      <c r="AM114" s="30"/>
      <c r="AN114" s="30"/>
      <c r="AO114" s="30"/>
      <c r="AP114" s="45"/>
      <c r="AQ114" s="30"/>
      <c r="AR114" s="46"/>
    </row>
    <row r="115" spans="25:44" x14ac:dyDescent="0.2">
      <c r="Y115" s="30"/>
      <c r="Z115" s="30"/>
      <c r="AA115" s="29"/>
      <c r="AB115" s="30"/>
      <c r="AC115" s="29"/>
      <c r="AD115" s="29"/>
      <c r="AE115" s="29"/>
      <c r="AF115" s="29"/>
      <c r="AG115" s="29"/>
      <c r="AH115" s="30"/>
      <c r="AI115" s="30"/>
      <c r="AJ115" s="30"/>
      <c r="AK115" s="30"/>
      <c r="AL115" s="30"/>
      <c r="AM115" s="30"/>
      <c r="AN115" s="30"/>
      <c r="AO115" s="30"/>
      <c r="AP115" s="45"/>
      <c r="AQ115" s="30"/>
      <c r="AR115" s="46"/>
    </row>
    <row r="116" spans="25:44" x14ac:dyDescent="0.2">
      <c r="Y116" s="30"/>
      <c r="Z116" s="30"/>
      <c r="AA116" s="29"/>
      <c r="AB116" s="30"/>
      <c r="AC116" s="29"/>
      <c r="AD116" s="29"/>
      <c r="AE116" s="29"/>
      <c r="AF116" s="29"/>
      <c r="AG116" s="29"/>
      <c r="AH116" s="30"/>
      <c r="AI116" s="30"/>
      <c r="AJ116" s="30"/>
      <c r="AK116" s="30"/>
      <c r="AL116" s="30"/>
      <c r="AM116" s="30"/>
      <c r="AN116" s="30"/>
      <c r="AO116" s="30"/>
      <c r="AP116" s="45"/>
      <c r="AQ116" s="30"/>
      <c r="AR116" s="46"/>
    </row>
    <row r="117" spans="25:44" x14ac:dyDescent="0.2">
      <c r="Y117" s="30"/>
      <c r="Z117" s="30"/>
      <c r="AA117" s="29"/>
      <c r="AB117" s="30"/>
      <c r="AC117" s="29"/>
      <c r="AD117" s="29"/>
      <c r="AE117" s="29"/>
      <c r="AF117" s="29"/>
      <c r="AG117" s="29"/>
      <c r="AH117" s="30"/>
      <c r="AI117" s="30"/>
      <c r="AJ117" s="30"/>
      <c r="AK117" s="30"/>
      <c r="AL117" s="30"/>
      <c r="AM117" s="30"/>
      <c r="AN117" s="30"/>
      <c r="AO117" s="30"/>
      <c r="AP117" s="45"/>
      <c r="AQ117" s="30"/>
      <c r="AR117" s="46"/>
    </row>
    <row r="118" spans="25:44" x14ac:dyDescent="0.2">
      <c r="Y118" s="30"/>
      <c r="Z118" s="30"/>
      <c r="AA118" s="29"/>
      <c r="AB118" s="30"/>
      <c r="AC118" s="29"/>
      <c r="AD118" s="29"/>
      <c r="AE118" s="29"/>
      <c r="AF118" s="29"/>
      <c r="AG118" s="29"/>
      <c r="AH118" s="30"/>
      <c r="AI118" s="30"/>
      <c r="AJ118" s="30"/>
      <c r="AK118" s="30"/>
      <c r="AL118" s="30"/>
      <c r="AM118" s="30"/>
      <c r="AN118" s="30"/>
      <c r="AO118" s="30"/>
      <c r="AP118" s="45"/>
      <c r="AQ118" s="30"/>
      <c r="AR118" s="46"/>
    </row>
    <row r="119" spans="25:44" x14ac:dyDescent="0.2">
      <c r="Y119" s="30"/>
      <c r="Z119" s="30"/>
      <c r="AA119" s="29"/>
      <c r="AB119" s="30"/>
      <c r="AC119" s="29"/>
      <c r="AD119" s="29"/>
      <c r="AE119" s="29"/>
      <c r="AF119" s="29"/>
      <c r="AG119" s="29"/>
      <c r="AH119" s="30"/>
      <c r="AI119" s="30"/>
      <c r="AJ119" s="30"/>
      <c r="AK119" s="30"/>
      <c r="AL119" s="30"/>
      <c r="AM119" s="30"/>
      <c r="AN119" s="30"/>
      <c r="AO119" s="30"/>
      <c r="AP119" s="45"/>
      <c r="AQ119" s="30"/>
      <c r="AR119" s="46"/>
    </row>
    <row r="120" spans="25:44" x14ac:dyDescent="0.2">
      <c r="Y120" s="30"/>
      <c r="Z120" s="30"/>
      <c r="AA120" s="29"/>
      <c r="AB120" s="30"/>
      <c r="AC120" s="29"/>
      <c r="AD120" s="29"/>
      <c r="AE120" s="29"/>
      <c r="AF120" s="29"/>
      <c r="AG120" s="29"/>
      <c r="AH120" s="30"/>
      <c r="AI120" s="30"/>
      <c r="AJ120" s="30"/>
      <c r="AK120" s="30"/>
      <c r="AL120" s="30"/>
      <c r="AM120" s="30"/>
      <c r="AN120" s="30"/>
      <c r="AO120" s="30"/>
      <c r="AP120" s="45"/>
      <c r="AQ120" s="30"/>
      <c r="AR120" s="46"/>
    </row>
    <row r="121" spans="25:44" x14ac:dyDescent="0.2">
      <c r="Y121" s="30"/>
      <c r="Z121" s="30"/>
      <c r="AA121" s="29"/>
      <c r="AB121" s="30"/>
      <c r="AC121" s="29"/>
      <c r="AD121" s="29"/>
      <c r="AE121" s="29"/>
      <c r="AF121" s="29"/>
      <c r="AG121" s="29"/>
      <c r="AH121" s="30"/>
      <c r="AI121" s="30"/>
      <c r="AJ121" s="30"/>
      <c r="AK121" s="30"/>
      <c r="AL121" s="30"/>
      <c r="AM121" s="30"/>
      <c r="AN121" s="30"/>
      <c r="AO121" s="30"/>
      <c r="AP121" s="45"/>
      <c r="AQ121" s="30"/>
      <c r="AR121" s="46"/>
    </row>
    <row r="122" spans="25:44" x14ac:dyDescent="0.2">
      <c r="Y122" s="30"/>
      <c r="Z122" s="30"/>
      <c r="AA122" s="29"/>
      <c r="AB122" s="30"/>
      <c r="AC122" s="29"/>
      <c r="AD122" s="29"/>
      <c r="AE122" s="29"/>
      <c r="AF122" s="29"/>
      <c r="AG122" s="29"/>
      <c r="AH122" s="30"/>
      <c r="AI122" s="30"/>
      <c r="AJ122" s="30"/>
      <c r="AK122" s="30"/>
      <c r="AL122" s="30"/>
      <c r="AM122" s="30"/>
      <c r="AN122" s="30"/>
      <c r="AO122" s="30"/>
      <c r="AP122" s="45"/>
      <c r="AQ122" s="30"/>
      <c r="AR122" s="46"/>
    </row>
    <row r="123" spans="25:44" x14ac:dyDescent="0.2">
      <c r="Y123" s="30"/>
      <c r="Z123" s="30"/>
      <c r="AA123" s="29"/>
      <c r="AB123" s="30"/>
      <c r="AC123" s="29"/>
      <c r="AD123" s="29"/>
      <c r="AE123" s="29"/>
      <c r="AF123" s="29"/>
      <c r="AG123" s="29"/>
      <c r="AH123" s="30"/>
      <c r="AI123" s="30"/>
      <c r="AJ123" s="30"/>
      <c r="AK123" s="30"/>
      <c r="AL123" s="30"/>
      <c r="AM123" s="30"/>
      <c r="AN123" s="30"/>
      <c r="AO123" s="30"/>
      <c r="AP123" s="45"/>
      <c r="AQ123" s="30"/>
      <c r="AR123" s="46"/>
    </row>
    <row r="124" spans="25:44" x14ac:dyDescent="0.2">
      <c r="Y124" s="30"/>
      <c r="Z124" s="30"/>
      <c r="AA124" s="29"/>
      <c r="AB124" s="30"/>
      <c r="AC124" s="29"/>
      <c r="AD124" s="29"/>
      <c r="AE124" s="29"/>
      <c r="AF124" s="29"/>
      <c r="AG124" s="29"/>
      <c r="AH124" s="30"/>
      <c r="AI124" s="30"/>
      <c r="AJ124" s="30"/>
      <c r="AK124" s="30"/>
      <c r="AL124" s="30"/>
      <c r="AM124" s="30"/>
      <c r="AN124" s="30"/>
      <c r="AO124" s="30"/>
      <c r="AP124" s="45"/>
      <c r="AQ124" s="30"/>
      <c r="AR124" s="46"/>
    </row>
    <row r="125" spans="25:44" x14ac:dyDescent="0.2">
      <c r="Y125" s="30"/>
      <c r="Z125" s="30"/>
      <c r="AA125" s="29"/>
      <c r="AB125" s="30"/>
      <c r="AC125" s="29"/>
      <c r="AD125" s="29"/>
      <c r="AE125" s="29"/>
      <c r="AF125" s="29"/>
      <c r="AG125" s="29"/>
      <c r="AH125" s="30"/>
      <c r="AI125" s="30"/>
      <c r="AJ125" s="30"/>
      <c r="AK125" s="30"/>
      <c r="AL125" s="30"/>
      <c r="AM125" s="30"/>
      <c r="AN125" s="30"/>
      <c r="AO125" s="30"/>
      <c r="AP125" s="45"/>
      <c r="AQ125" s="30"/>
      <c r="AR125" s="46"/>
    </row>
    <row r="126" spans="25:44" x14ac:dyDescent="0.2">
      <c r="Y126" s="30"/>
      <c r="Z126" s="30"/>
      <c r="AA126" s="29"/>
      <c r="AB126" s="30"/>
      <c r="AC126" s="29"/>
      <c r="AD126" s="29"/>
      <c r="AE126" s="29"/>
      <c r="AF126" s="29"/>
      <c r="AG126" s="29"/>
      <c r="AH126" s="30"/>
      <c r="AI126" s="30"/>
      <c r="AJ126" s="30"/>
      <c r="AK126" s="30"/>
      <c r="AL126" s="30"/>
      <c r="AM126" s="30"/>
      <c r="AN126" s="30"/>
      <c r="AO126" s="30"/>
      <c r="AP126" s="45"/>
      <c r="AQ126" s="30"/>
      <c r="AR126" s="46"/>
    </row>
    <row r="127" spans="25:44" x14ac:dyDescent="0.2">
      <c r="Y127" s="30"/>
      <c r="Z127" s="30"/>
      <c r="AA127" s="29"/>
      <c r="AB127" s="30"/>
      <c r="AC127" s="29"/>
      <c r="AD127" s="29"/>
      <c r="AE127" s="29"/>
      <c r="AF127" s="29"/>
      <c r="AG127" s="29"/>
      <c r="AH127" s="30"/>
      <c r="AI127" s="30"/>
      <c r="AJ127" s="30"/>
      <c r="AK127" s="30"/>
      <c r="AL127" s="30"/>
      <c r="AM127" s="30"/>
      <c r="AN127" s="30"/>
      <c r="AO127" s="30"/>
      <c r="AP127" s="45"/>
      <c r="AQ127" s="30"/>
      <c r="AR127" s="46"/>
    </row>
    <row r="128" spans="25:44" x14ac:dyDescent="0.2">
      <c r="Y128" s="30"/>
      <c r="Z128" s="30"/>
      <c r="AA128" s="29"/>
      <c r="AB128" s="30"/>
      <c r="AC128" s="29"/>
      <c r="AD128" s="29"/>
      <c r="AE128" s="29"/>
      <c r="AF128" s="29"/>
      <c r="AG128" s="29"/>
      <c r="AH128" s="30"/>
      <c r="AI128" s="30"/>
      <c r="AJ128" s="30"/>
      <c r="AK128" s="30"/>
      <c r="AL128" s="30"/>
      <c r="AM128" s="30"/>
      <c r="AN128" s="30"/>
      <c r="AO128" s="30"/>
      <c r="AP128" s="45"/>
      <c r="AQ128" s="30"/>
      <c r="AR128" s="46"/>
    </row>
    <row r="129" spans="25:44" x14ac:dyDescent="0.2">
      <c r="Y129" s="30"/>
      <c r="Z129" s="30"/>
      <c r="AA129" s="29"/>
      <c r="AB129" s="30"/>
      <c r="AC129" s="29"/>
      <c r="AD129" s="29"/>
      <c r="AE129" s="29"/>
      <c r="AF129" s="29"/>
      <c r="AG129" s="29"/>
      <c r="AH129" s="30"/>
      <c r="AI129" s="30"/>
      <c r="AJ129" s="30"/>
      <c r="AK129" s="30"/>
      <c r="AL129" s="30"/>
      <c r="AM129" s="30"/>
      <c r="AN129" s="30"/>
      <c r="AO129" s="30"/>
      <c r="AP129" s="45"/>
      <c r="AQ129" s="30"/>
      <c r="AR129" s="46"/>
    </row>
    <row r="130" spans="25:44" x14ac:dyDescent="0.2">
      <c r="Y130" s="30"/>
      <c r="Z130" s="30"/>
      <c r="AA130" s="29"/>
      <c r="AB130" s="30"/>
      <c r="AC130" s="29"/>
      <c r="AD130" s="29"/>
      <c r="AE130" s="29"/>
      <c r="AF130" s="29"/>
      <c r="AG130" s="29"/>
      <c r="AH130" s="30"/>
      <c r="AI130" s="30"/>
      <c r="AJ130" s="30"/>
      <c r="AK130" s="30"/>
      <c r="AL130" s="30"/>
      <c r="AM130" s="30"/>
      <c r="AN130" s="30"/>
      <c r="AO130" s="30"/>
      <c r="AP130" s="45"/>
      <c r="AQ130" s="30"/>
      <c r="AR130" s="46"/>
    </row>
    <row r="131" spans="25:44" x14ac:dyDescent="0.2">
      <c r="Y131" s="30"/>
      <c r="Z131" s="30"/>
      <c r="AA131" s="29"/>
      <c r="AB131" s="30"/>
      <c r="AC131" s="29"/>
      <c r="AD131" s="29"/>
      <c r="AE131" s="29"/>
      <c r="AF131" s="29"/>
      <c r="AG131" s="29"/>
      <c r="AH131" s="30"/>
      <c r="AI131" s="30"/>
      <c r="AJ131" s="30"/>
      <c r="AK131" s="30"/>
      <c r="AL131" s="30"/>
      <c r="AM131" s="30"/>
      <c r="AN131" s="30"/>
      <c r="AO131" s="30"/>
      <c r="AP131" s="45"/>
      <c r="AQ131" s="30"/>
      <c r="AR131" s="46"/>
    </row>
    <row r="132" spans="25:44" x14ac:dyDescent="0.2">
      <c r="Y132" s="30"/>
      <c r="Z132" s="30"/>
      <c r="AA132" s="29"/>
      <c r="AB132" s="30"/>
      <c r="AC132" s="29"/>
      <c r="AD132" s="29"/>
      <c r="AE132" s="29"/>
      <c r="AF132" s="29"/>
      <c r="AG132" s="29"/>
      <c r="AH132" s="30"/>
      <c r="AI132" s="30"/>
      <c r="AJ132" s="30"/>
      <c r="AK132" s="30"/>
      <c r="AL132" s="30"/>
      <c r="AM132" s="30"/>
      <c r="AN132" s="30"/>
      <c r="AO132" s="30"/>
      <c r="AP132" s="45"/>
      <c r="AQ132" s="30"/>
      <c r="AR132" s="46"/>
    </row>
    <row r="133" spans="25:44" x14ac:dyDescent="0.2">
      <c r="Y133" s="30"/>
      <c r="Z133" s="30"/>
      <c r="AA133" s="29"/>
      <c r="AB133" s="30"/>
      <c r="AC133" s="29"/>
      <c r="AD133" s="29"/>
      <c r="AE133" s="29"/>
      <c r="AF133" s="29"/>
      <c r="AG133" s="29"/>
      <c r="AH133" s="30"/>
      <c r="AI133" s="30"/>
      <c r="AJ133" s="30"/>
      <c r="AK133" s="30"/>
      <c r="AL133" s="30"/>
      <c r="AM133" s="30"/>
      <c r="AN133" s="30"/>
      <c r="AO133" s="30"/>
      <c r="AP133" s="45"/>
      <c r="AQ133" s="30"/>
      <c r="AR133" s="46"/>
    </row>
    <row r="134" spans="25:44" x14ac:dyDescent="0.2">
      <c r="Y134" s="30"/>
      <c r="Z134" s="30"/>
      <c r="AA134" s="29"/>
      <c r="AB134" s="30"/>
      <c r="AC134" s="29"/>
      <c r="AD134" s="29"/>
      <c r="AE134" s="29"/>
      <c r="AF134" s="29"/>
      <c r="AG134" s="29"/>
      <c r="AH134" s="30"/>
      <c r="AI134" s="30"/>
      <c r="AJ134" s="30"/>
      <c r="AK134" s="30"/>
      <c r="AL134" s="30"/>
      <c r="AM134" s="30"/>
      <c r="AN134" s="30"/>
      <c r="AO134" s="30"/>
      <c r="AP134" s="45"/>
      <c r="AQ134" s="30"/>
      <c r="AR134" s="46"/>
    </row>
    <row r="135" spans="25:44" x14ac:dyDescent="0.2">
      <c r="Y135" s="30"/>
      <c r="Z135" s="30"/>
      <c r="AA135" s="29"/>
      <c r="AB135" s="30"/>
      <c r="AC135" s="29"/>
      <c r="AD135" s="29"/>
      <c r="AE135" s="29"/>
      <c r="AF135" s="29"/>
      <c r="AG135" s="29"/>
      <c r="AH135" s="30"/>
      <c r="AI135" s="30"/>
      <c r="AJ135" s="30"/>
      <c r="AK135" s="30"/>
      <c r="AL135" s="30"/>
      <c r="AM135" s="30"/>
      <c r="AN135" s="30"/>
      <c r="AO135" s="30"/>
      <c r="AP135" s="45"/>
      <c r="AQ135" s="30"/>
      <c r="AR135" s="46"/>
    </row>
    <row r="136" spans="25:44" x14ac:dyDescent="0.2">
      <c r="Y136" s="30"/>
      <c r="Z136" s="30"/>
      <c r="AA136" s="29"/>
      <c r="AB136" s="30"/>
      <c r="AC136" s="29"/>
      <c r="AD136" s="29"/>
      <c r="AE136" s="29"/>
      <c r="AF136" s="29"/>
      <c r="AG136" s="29"/>
      <c r="AH136" s="30"/>
      <c r="AI136" s="30"/>
      <c r="AJ136" s="30"/>
      <c r="AK136" s="30"/>
      <c r="AL136" s="30"/>
      <c r="AM136" s="30"/>
      <c r="AN136" s="30"/>
      <c r="AO136" s="30"/>
      <c r="AP136" s="45"/>
      <c r="AQ136" s="30"/>
      <c r="AR136" s="46"/>
    </row>
    <row r="137" spans="25:44" x14ac:dyDescent="0.2">
      <c r="Y137" s="30"/>
      <c r="Z137" s="30"/>
      <c r="AA137" s="29"/>
      <c r="AB137" s="30"/>
      <c r="AC137" s="29"/>
      <c r="AD137" s="29"/>
      <c r="AE137" s="29"/>
      <c r="AF137" s="29"/>
      <c r="AG137" s="29"/>
      <c r="AH137" s="30"/>
      <c r="AI137" s="30"/>
      <c r="AJ137" s="30"/>
      <c r="AK137" s="30"/>
      <c r="AL137" s="30"/>
      <c r="AM137" s="30"/>
      <c r="AN137" s="30"/>
      <c r="AO137" s="30"/>
      <c r="AP137" s="45"/>
      <c r="AQ137" s="30"/>
      <c r="AR137" s="46"/>
    </row>
    <row r="138" spans="25:44" x14ac:dyDescent="0.2">
      <c r="Y138" s="30"/>
      <c r="Z138" s="30"/>
      <c r="AA138" s="29"/>
      <c r="AB138" s="30"/>
      <c r="AC138" s="29"/>
      <c r="AD138" s="29"/>
      <c r="AE138" s="29"/>
      <c r="AF138" s="29"/>
      <c r="AG138" s="29"/>
      <c r="AH138" s="30"/>
      <c r="AI138" s="30"/>
      <c r="AJ138" s="30"/>
      <c r="AK138" s="30"/>
      <c r="AL138" s="30"/>
      <c r="AM138" s="30"/>
      <c r="AN138" s="30"/>
      <c r="AO138" s="30"/>
      <c r="AP138" s="45"/>
      <c r="AQ138" s="30"/>
      <c r="AR138" s="46"/>
    </row>
    <row r="139" spans="25:44" x14ac:dyDescent="0.2">
      <c r="Y139" s="30"/>
      <c r="Z139" s="30"/>
      <c r="AA139" s="29"/>
      <c r="AB139" s="30"/>
      <c r="AC139" s="29"/>
      <c r="AD139" s="29"/>
      <c r="AE139" s="29"/>
      <c r="AF139" s="29"/>
      <c r="AG139" s="29"/>
      <c r="AH139" s="30"/>
      <c r="AI139" s="30"/>
      <c r="AJ139" s="30"/>
      <c r="AK139" s="30"/>
      <c r="AL139" s="30"/>
      <c r="AM139" s="30"/>
      <c r="AN139" s="30"/>
      <c r="AO139" s="30"/>
      <c r="AP139" s="45"/>
      <c r="AQ139" s="30"/>
      <c r="AR139" s="46"/>
    </row>
    <row r="140" spans="25:44" x14ac:dyDescent="0.2">
      <c r="Y140" s="30"/>
      <c r="Z140" s="30"/>
      <c r="AA140" s="29"/>
      <c r="AB140" s="30"/>
      <c r="AC140" s="29"/>
      <c r="AD140" s="29"/>
      <c r="AE140" s="29"/>
      <c r="AF140" s="29"/>
      <c r="AG140" s="29"/>
      <c r="AH140" s="30"/>
      <c r="AI140" s="30"/>
      <c r="AJ140" s="30"/>
      <c r="AK140" s="30"/>
      <c r="AL140" s="30"/>
      <c r="AM140" s="30"/>
      <c r="AN140" s="30"/>
      <c r="AO140" s="30"/>
      <c r="AP140" s="45"/>
      <c r="AQ140" s="30"/>
      <c r="AR140" s="46"/>
    </row>
    <row r="141" spans="25:44" x14ac:dyDescent="0.2">
      <c r="Y141" s="30"/>
      <c r="Z141" s="30"/>
      <c r="AA141" s="29"/>
      <c r="AB141" s="30"/>
      <c r="AC141" s="29"/>
      <c r="AD141" s="29"/>
      <c r="AE141" s="29"/>
      <c r="AF141" s="29"/>
      <c r="AG141" s="29"/>
      <c r="AH141" s="30"/>
      <c r="AI141" s="30"/>
      <c r="AJ141" s="30"/>
      <c r="AK141" s="30"/>
      <c r="AL141" s="30"/>
      <c r="AM141" s="30"/>
      <c r="AN141" s="30"/>
      <c r="AO141" s="30"/>
      <c r="AP141" s="45"/>
      <c r="AQ141" s="30"/>
      <c r="AR141" s="46"/>
    </row>
    <row r="142" spans="25:44" x14ac:dyDescent="0.2">
      <c r="Y142" s="30"/>
      <c r="Z142" s="30"/>
      <c r="AA142" s="29"/>
      <c r="AB142" s="30"/>
      <c r="AC142" s="29"/>
      <c r="AD142" s="29"/>
      <c r="AE142" s="29"/>
      <c r="AF142" s="29"/>
      <c r="AG142" s="29"/>
      <c r="AH142" s="30"/>
      <c r="AI142" s="30"/>
      <c r="AJ142" s="30"/>
      <c r="AK142" s="30"/>
      <c r="AL142" s="30"/>
      <c r="AM142" s="30"/>
      <c r="AN142" s="30"/>
      <c r="AO142" s="30"/>
      <c r="AP142" s="45"/>
      <c r="AQ142" s="30"/>
      <c r="AR142" s="46"/>
    </row>
    <row r="143" spans="25:44" x14ac:dyDescent="0.2">
      <c r="Y143" s="30"/>
      <c r="Z143" s="30"/>
      <c r="AA143" s="29"/>
      <c r="AB143" s="30"/>
      <c r="AC143" s="29"/>
      <c r="AD143" s="29"/>
      <c r="AE143" s="29"/>
      <c r="AF143" s="29"/>
      <c r="AG143" s="29"/>
      <c r="AH143" s="30"/>
      <c r="AI143" s="30"/>
      <c r="AJ143" s="30"/>
      <c r="AK143" s="30"/>
      <c r="AL143" s="30"/>
      <c r="AM143" s="30"/>
      <c r="AN143" s="30"/>
      <c r="AO143" s="30"/>
      <c r="AP143" s="45"/>
      <c r="AQ143" s="30"/>
      <c r="AR143" s="46"/>
    </row>
    <row r="144" spans="25:44" x14ac:dyDescent="0.2">
      <c r="Y144" s="30"/>
      <c r="Z144" s="30"/>
      <c r="AA144" s="29"/>
      <c r="AB144" s="30"/>
      <c r="AC144" s="29"/>
      <c r="AD144" s="29"/>
      <c r="AE144" s="29"/>
      <c r="AF144" s="29"/>
      <c r="AG144" s="29"/>
      <c r="AH144" s="30"/>
      <c r="AI144" s="30"/>
      <c r="AJ144" s="30"/>
      <c r="AK144" s="30"/>
      <c r="AL144" s="30"/>
      <c r="AM144" s="30"/>
      <c r="AN144" s="30"/>
      <c r="AO144" s="30"/>
      <c r="AP144" s="45"/>
      <c r="AQ144" s="30"/>
      <c r="AR144" s="46"/>
    </row>
    <row r="145" spans="25:44" x14ac:dyDescent="0.2">
      <c r="Y145" s="30"/>
      <c r="Z145" s="30"/>
      <c r="AA145" s="29"/>
      <c r="AB145" s="30"/>
      <c r="AC145" s="29"/>
      <c r="AD145" s="29"/>
      <c r="AE145" s="29"/>
      <c r="AF145" s="29"/>
      <c r="AG145" s="29"/>
      <c r="AH145" s="30"/>
      <c r="AI145" s="30"/>
      <c r="AJ145" s="30"/>
      <c r="AK145" s="30"/>
      <c r="AL145" s="30"/>
      <c r="AM145" s="30"/>
      <c r="AN145" s="30"/>
      <c r="AO145" s="30"/>
      <c r="AP145" s="45"/>
      <c r="AQ145" s="30"/>
      <c r="AR145" s="46"/>
    </row>
    <row r="146" spans="25:44" x14ac:dyDescent="0.2">
      <c r="Y146" s="30"/>
      <c r="Z146" s="30"/>
      <c r="AA146" s="29"/>
      <c r="AB146" s="30"/>
      <c r="AC146" s="29"/>
      <c r="AD146" s="29"/>
      <c r="AE146" s="29"/>
      <c r="AF146" s="29"/>
      <c r="AG146" s="29"/>
      <c r="AH146" s="30"/>
      <c r="AI146" s="30"/>
      <c r="AJ146" s="30"/>
      <c r="AK146" s="30"/>
      <c r="AL146" s="30"/>
      <c r="AM146" s="30"/>
      <c r="AN146" s="30"/>
      <c r="AO146" s="30"/>
      <c r="AP146" s="45"/>
      <c r="AQ146" s="30"/>
      <c r="AR146" s="46"/>
    </row>
    <row r="147" spans="25:44" x14ac:dyDescent="0.2">
      <c r="Y147" s="30"/>
      <c r="Z147" s="30"/>
      <c r="AA147" s="29"/>
      <c r="AB147" s="30"/>
      <c r="AC147" s="29"/>
      <c r="AD147" s="29"/>
      <c r="AE147" s="29"/>
      <c r="AF147" s="29"/>
      <c r="AG147" s="29"/>
      <c r="AH147" s="30"/>
      <c r="AI147" s="30"/>
      <c r="AJ147" s="30"/>
      <c r="AK147" s="30"/>
      <c r="AL147" s="30"/>
      <c r="AM147" s="30"/>
      <c r="AN147" s="30"/>
      <c r="AO147" s="30"/>
      <c r="AP147" s="45"/>
      <c r="AQ147" s="30"/>
      <c r="AR147" s="46"/>
    </row>
    <row r="148" spans="25:44" x14ac:dyDescent="0.2">
      <c r="Y148" s="30"/>
      <c r="Z148" s="30"/>
      <c r="AA148" s="29"/>
      <c r="AB148" s="30"/>
      <c r="AC148" s="29"/>
      <c r="AD148" s="29"/>
      <c r="AE148" s="29"/>
      <c r="AF148" s="29"/>
      <c r="AG148" s="29"/>
      <c r="AH148" s="30"/>
      <c r="AI148" s="30"/>
      <c r="AJ148" s="30"/>
      <c r="AK148" s="30"/>
      <c r="AL148" s="30"/>
      <c r="AM148" s="30"/>
      <c r="AN148" s="30"/>
      <c r="AO148" s="30"/>
      <c r="AP148" s="45"/>
      <c r="AQ148" s="30"/>
      <c r="AR148" s="46"/>
    </row>
    <row r="149" spans="25:44" x14ac:dyDescent="0.2">
      <c r="Y149" s="30"/>
      <c r="Z149" s="30"/>
      <c r="AA149" s="29"/>
      <c r="AB149" s="30"/>
      <c r="AC149" s="29"/>
      <c r="AD149" s="29"/>
      <c r="AE149" s="29"/>
      <c r="AF149" s="29"/>
      <c r="AG149" s="29"/>
      <c r="AH149" s="30"/>
      <c r="AI149" s="30"/>
      <c r="AJ149" s="30"/>
      <c r="AK149" s="30"/>
      <c r="AL149" s="30"/>
      <c r="AM149" s="30"/>
      <c r="AN149" s="30"/>
      <c r="AO149" s="30"/>
      <c r="AP149" s="45"/>
      <c r="AQ149" s="30"/>
      <c r="AR149" s="46"/>
    </row>
    <row r="150" spans="25:44" x14ac:dyDescent="0.2">
      <c r="Y150" s="30"/>
      <c r="Z150" s="30"/>
      <c r="AA150" s="29"/>
      <c r="AB150" s="30"/>
      <c r="AC150" s="29"/>
      <c r="AD150" s="29"/>
      <c r="AE150" s="29"/>
      <c r="AF150" s="29"/>
      <c r="AG150" s="29"/>
      <c r="AH150" s="30"/>
      <c r="AI150" s="30"/>
      <c r="AJ150" s="30"/>
      <c r="AK150" s="30"/>
      <c r="AL150" s="30"/>
      <c r="AM150" s="30"/>
      <c r="AN150" s="30"/>
      <c r="AO150" s="30"/>
      <c r="AP150" s="45"/>
      <c r="AQ150" s="30"/>
      <c r="AR150" s="46"/>
    </row>
    <row r="151" spans="25:44" x14ac:dyDescent="0.2">
      <c r="Y151" s="30"/>
      <c r="Z151" s="30"/>
      <c r="AA151" s="29"/>
      <c r="AB151" s="30"/>
      <c r="AC151" s="29"/>
      <c r="AD151" s="29"/>
      <c r="AE151" s="29"/>
      <c r="AF151" s="29"/>
      <c r="AG151" s="29"/>
      <c r="AH151" s="30"/>
      <c r="AI151" s="30"/>
      <c r="AJ151" s="30"/>
      <c r="AK151" s="30"/>
      <c r="AL151" s="30"/>
      <c r="AM151" s="30"/>
      <c r="AN151" s="30"/>
      <c r="AO151" s="30"/>
      <c r="AP151" s="45"/>
      <c r="AQ151" s="30"/>
      <c r="AR151" s="46"/>
    </row>
    <row r="152" spans="25:44" x14ac:dyDescent="0.2">
      <c r="Y152" s="30"/>
      <c r="Z152" s="30"/>
      <c r="AA152" s="29"/>
      <c r="AB152" s="30"/>
      <c r="AC152" s="29"/>
      <c r="AD152" s="29"/>
      <c r="AE152" s="29"/>
      <c r="AF152" s="29"/>
      <c r="AG152" s="29"/>
      <c r="AH152" s="30"/>
      <c r="AI152" s="30"/>
      <c r="AJ152" s="30"/>
      <c r="AK152" s="30"/>
      <c r="AL152" s="30"/>
      <c r="AM152" s="30"/>
      <c r="AN152" s="30"/>
      <c r="AO152" s="30"/>
      <c r="AP152" s="45"/>
      <c r="AQ152" s="30"/>
      <c r="AR152" s="46"/>
    </row>
    <row r="153" spans="25:44" x14ac:dyDescent="0.2">
      <c r="Y153" s="30"/>
      <c r="Z153" s="30"/>
      <c r="AA153" s="29"/>
      <c r="AB153" s="30"/>
      <c r="AC153" s="29"/>
      <c r="AD153" s="29"/>
      <c r="AE153" s="29"/>
      <c r="AF153" s="29"/>
      <c r="AG153" s="29"/>
      <c r="AH153" s="30"/>
      <c r="AI153" s="30"/>
      <c r="AJ153" s="30"/>
      <c r="AK153" s="30"/>
      <c r="AL153" s="30"/>
      <c r="AM153" s="30"/>
      <c r="AN153" s="30"/>
      <c r="AO153" s="30"/>
      <c r="AP153" s="45"/>
      <c r="AQ153" s="30"/>
      <c r="AR153" s="46"/>
    </row>
    <row r="154" spans="25:44" x14ac:dyDescent="0.2">
      <c r="Y154" s="30"/>
      <c r="Z154" s="30"/>
      <c r="AA154" s="29"/>
      <c r="AB154" s="30"/>
      <c r="AC154" s="29"/>
      <c r="AD154" s="29"/>
      <c r="AE154" s="29"/>
      <c r="AF154" s="29"/>
      <c r="AG154" s="29"/>
      <c r="AH154" s="30"/>
      <c r="AI154" s="30"/>
      <c r="AJ154" s="30"/>
      <c r="AK154" s="30"/>
      <c r="AL154" s="30"/>
      <c r="AM154" s="30"/>
      <c r="AN154" s="30"/>
      <c r="AO154" s="30"/>
      <c r="AP154" s="45"/>
      <c r="AQ154" s="30"/>
      <c r="AR154" s="46"/>
    </row>
    <row r="155" spans="25:44" x14ac:dyDescent="0.2">
      <c r="Y155" s="30"/>
      <c r="Z155" s="30"/>
      <c r="AA155" s="29"/>
      <c r="AB155" s="30"/>
      <c r="AC155" s="29"/>
      <c r="AD155" s="29"/>
      <c r="AE155" s="29"/>
      <c r="AF155" s="29"/>
      <c r="AG155" s="29"/>
      <c r="AH155" s="30"/>
      <c r="AI155" s="30"/>
      <c r="AJ155" s="30"/>
      <c r="AK155" s="30"/>
      <c r="AL155" s="30"/>
      <c r="AM155" s="30"/>
      <c r="AN155" s="30"/>
      <c r="AO155" s="30"/>
      <c r="AP155" s="45"/>
      <c r="AQ155" s="30"/>
      <c r="AR155" s="46"/>
    </row>
    <row r="156" spans="25:44" x14ac:dyDescent="0.2">
      <c r="Y156" s="30"/>
      <c r="Z156" s="30"/>
      <c r="AA156" s="29"/>
      <c r="AB156" s="30"/>
      <c r="AC156" s="29"/>
      <c r="AD156" s="29"/>
      <c r="AE156" s="29"/>
      <c r="AF156" s="29"/>
      <c r="AG156" s="29"/>
      <c r="AH156" s="30"/>
      <c r="AI156" s="30"/>
      <c r="AJ156" s="30"/>
      <c r="AK156" s="30"/>
      <c r="AL156" s="30"/>
      <c r="AM156" s="30"/>
      <c r="AN156" s="30"/>
      <c r="AO156" s="30"/>
      <c r="AP156" s="45"/>
      <c r="AQ156" s="30"/>
      <c r="AR156" s="46"/>
    </row>
    <row r="157" spans="25:44" x14ac:dyDescent="0.2">
      <c r="Y157" s="30"/>
      <c r="Z157" s="30"/>
      <c r="AA157" s="29"/>
      <c r="AB157" s="30"/>
      <c r="AC157" s="29"/>
      <c r="AD157" s="29"/>
      <c r="AE157" s="29"/>
      <c r="AF157" s="29"/>
      <c r="AG157" s="29"/>
      <c r="AH157" s="30"/>
      <c r="AI157" s="30"/>
      <c r="AJ157" s="30"/>
      <c r="AK157" s="30"/>
      <c r="AL157" s="30"/>
      <c r="AM157" s="30"/>
      <c r="AN157" s="30"/>
      <c r="AO157" s="30"/>
      <c r="AP157" s="45"/>
      <c r="AQ157" s="30"/>
      <c r="AR157" s="46"/>
    </row>
    <row r="158" spans="25:44" x14ac:dyDescent="0.2">
      <c r="Y158" s="30"/>
      <c r="Z158" s="30"/>
      <c r="AA158" s="29"/>
      <c r="AB158" s="30"/>
      <c r="AC158" s="29"/>
      <c r="AD158" s="29"/>
      <c r="AE158" s="29"/>
      <c r="AF158" s="29"/>
      <c r="AG158" s="29"/>
      <c r="AH158" s="30"/>
      <c r="AI158" s="30"/>
      <c r="AJ158" s="30"/>
      <c r="AK158" s="30"/>
      <c r="AL158" s="30"/>
      <c r="AM158" s="30"/>
      <c r="AN158" s="30"/>
      <c r="AO158" s="30"/>
      <c r="AP158" s="45"/>
      <c r="AQ158" s="30"/>
      <c r="AR158" s="46"/>
    </row>
    <row r="159" spans="25:44" x14ac:dyDescent="0.2">
      <c r="Y159" s="30"/>
      <c r="Z159" s="30"/>
      <c r="AA159" s="29"/>
      <c r="AB159" s="30"/>
      <c r="AC159" s="29"/>
      <c r="AD159" s="29"/>
      <c r="AE159" s="29"/>
      <c r="AF159" s="29"/>
      <c r="AG159" s="29"/>
      <c r="AH159" s="30"/>
      <c r="AI159" s="30"/>
      <c r="AJ159" s="30"/>
      <c r="AK159" s="30"/>
      <c r="AL159" s="30"/>
      <c r="AM159" s="30"/>
      <c r="AN159" s="30"/>
      <c r="AO159" s="30"/>
      <c r="AP159" s="45"/>
      <c r="AQ159" s="30"/>
      <c r="AR159" s="46"/>
    </row>
    <row r="160" spans="25:44" x14ac:dyDescent="0.2">
      <c r="Y160" s="30"/>
      <c r="Z160" s="30"/>
      <c r="AA160" s="29"/>
      <c r="AB160" s="30"/>
      <c r="AC160" s="29"/>
      <c r="AD160" s="29"/>
      <c r="AE160" s="29"/>
      <c r="AF160" s="29"/>
      <c r="AG160" s="29"/>
      <c r="AH160" s="30"/>
      <c r="AI160" s="30"/>
      <c r="AJ160" s="30"/>
      <c r="AK160" s="30"/>
      <c r="AL160" s="30"/>
      <c r="AM160" s="30"/>
      <c r="AN160" s="30"/>
      <c r="AO160" s="30"/>
      <c r="AP160" s="45"/>
      <c r="AQ160" s="30"/>
      <c r="AR160" s="46"/>
    </row>
    <row r="161" spans="25:44" x14ac:dyDescent="0.2">
      <c r="Y161" s="30"/>
      <c r="Z161" s="30"/>
      <c r="AA161" s="29"/>
      <c r="AB161" s="30"/>
      <c r="AC161" s="29"/>
      <c r="AD161" s="29"/>
      <c r="AE161" s="29"/>
      <c r="AF161" s="29"/>
      <c r="AG161" s="29"/>
      <c r="AH161" s="30"/>
      <c r="AI161" s="30"/>
      <c r="AJ161" s="30"/>
      <c r="AK161" s="30"/>
      <c r="AL161" s="30"/>
      <c r="AM161" s="30"/>
      <c r="AN161" s="30"/>
      <c r="AO161" s="30"/>
      <c r="AP161" s="45"/>
      <c r="AQ161" s="30"/>
      <c r="AR161" s="46"/>
    </row>
    <row r="162" spans="25:44" x14ac:dyDescent="0.2">
      <c r="Y162" s="30"/>
      <c r="Z162" s="30"/>
      <c r="AA162" s="29"/>
      <c r="AB162" s="30"/>
      <c r="AC162" s="29"/>
      <c r="AD162" s="29"/>
      <c r="AE162" s="29"/>
      <c r="AF162" s="29"/>
      <c r="AG162" s="29"/>
      <c r="AH162" s="30"/>
      <c r="AI162" s="30"/>
      <c r="AJ162" s="30"/>
      <c r="AK162" s="30"/>
      <c r="AL162" s="30"/>
      <c r="AM162" s="30"/>
      <c r="AN162" s="30"/>
      <c r="AO162" s="30"/>
      <c r="AP162" s="45"/>
      <c r="AQ162" s="30"/>
      <c r="AR162" s="46"/>
    </row>
    <row r="163" spans="25:44" x14ac:dyDescent="0.2">
      <c r="Y163" s="30"/>
      <c r="Z163" s="30"/>
      <c r="AA163" s="29"/>
      <c r="AB163" s="30"/>
      <c r="AC163" s="29"/>
      <c r="AD163" s="29"/>
      <c r="AE163" s="29"/>
      <c r="AF163" s="29"/>
      <c r="AG163" s="29"/>
      <c r="AH163" s="30"/>
      <c r="AI163" s="30"/>
      <c r="AJ163" s="30"/>
      <c r="AK163" s="30"/>
      <c r="AL163" s="30"/>
      <c r="AM163" s="30"/>
      <c r="AN163" s="30"/>
      <c r="AO163" s="30"/>
      <c r="AP163" s="45"/>
      <c r="AQ163" s="30"/>
      <c r="AR163" s="46"/>
    </row>
    <row r="164" spans="25:44" x14ac:dyDescent="0.2">
      <c r="Y164" s="30"/>
      <c r="Z164" s="30"/>
      <c r="AA164" s="29"/>
      <c r="AB164" s="30"/>
      <c r="AC164" s="29"/>
      <c r="AD164" s="29"/>
      <c r="AE164" s="29"/>
      <c r="AF164" s="29"/>
      <c r="AG164" s="29"/>
      <c r="AH164" s="30"/>
      <c r="AI164" s="30"/>
      <c r="AJ164" s="30"/>
      <c r="AK164" s="30"/>
      <c r="AL164" s="30"/>
      <c r="AM164" s="30"/>
      <c r="AN164" s="30"/>
      <c r="AO164" s="30"/>
      <c r="AP164" s="45"/>
      <c r="AQ164" s="30"/>
      <c r="AR164" s="46"/>
    </row>
    <row r="165" spans="25:44" x14ac:dyDescent="0.2">
      <c r="Y165" s="30"/>
      <c r="Z165" s="30"/>
      <c r="AA165" s="29"/>
      <c r="AB165" s="30"/>
      <c r="AC165" s="29"/>
      <c r="AD165" s="29"/>
      <c r="AE165" s="29"/>
      <c r="AF165" s="29"/>
      <c r="AG165" s="29"/>
      <c r="AH165" s="30"/>
      <c r="AI165" s="30"/>
      <c r="AJ165" s="30"/>
      <c r="AK165" s="30"/>
      <c r="AL165" s="30"/>
      <c r="AM165" s="30"/>
      <c r="AN165" s="30"/>
      <c r="AO165" s="30"/>
      <c r="AP165" s="45"/>
      <c r="AQ165" s="30"/>
      <c r="AR165" s="46"/>
    </row>
    <row r="166" spans="25:44" x14ac:dyDescent="0.2">
      <c r="Y166" s="30"/>
      <c r="Z166" s="30"/>
      <c r="AA166" s="29"/>
      <c r="AB166" s="30"/>
      <c r="AC166" s="29"/>
      <c r="AD166" s="29"/>
      <c r="AE166" s="29"/>
      <c r="AF166" s="29"/>
      <c r="AG166" s="29"/>
      <c r="AH166" s="30"/>
      <c r="AI166" s="30"/>
      <c r="AJ166" s="30"/>
      <c r="AK166" s="30"/>
      <c r="AL166" s="30"/>
      <c r="AM166" s="30"/>
      <c r="AN166" s="30"/>
      <c r="AO166" s="30"/>
      <c r="AP166" s="45"/>
      <c r="AQ166" s="30"/>
      <c r="AR166" s="46"/>
    </row>
    <row r="167" spans="25:44" x14ac:dyDescent="0.2">
      <c r="Y167" s="30"/>
      <c r="Z167" s="30"/>
      <c r="AA167" s="29"/>
      <c r="AB167" s="30"/>
      <c r="AC167" s="29"/>
      <c r="AD167" s="29"/>
      <c r="AE167" s="29"/>
      <c r="AF167" s="29"/>
      <c r="AG167" s="29"/>
      <c r="AH167" s="30"/>
      <c r="AI167" s="30"/>
      <c r="AJ167" s="30"/>
      <c r="AK167" s="30"/>
      <c r="AL167" s="30"/>
      <c r="AM167" s="30"/>
      <c r="AN167" s="30"/>
      <c r="AO167" s="30"/>
      <c r="AP167" s="45"/>
      <c r="AQ167" s="30"/>
      <c r="AR167" s="46"/>
    </row>
    <row r="168" spans="25:44" x14ac:dyDescent="0.2">
      <c r="Y168" s="30"/>
      <c r="Z168" s="30"/>
      <c r="AA168" s="29"/>
      <c r="AB168" s="30"/>
      <c r="AC168" s="29"/>
      <c r="AD168" s="29"/>
      <c r="AE168" s="29"/>
      <c r="AF168" s="29"/>
      <c r="AG168" s="29"/>
      <c r="AH168" s="30"/>
      <c r="AI168" s="30"/>
      <c r="AJ168" s="30"/>
      <c r="AK168" s="30"/>
      <c r="AL168" s="30"/>
      <c r="AM168" s="30"/>
      <c r="AN168" s="30"/>
      <c r="AO168" s="30"/>
      <c r="AP168" s="45"/>
      <c r="AQ168" s="30"/>
      <c r="AR168" s="46"/>
    </row>
    <row r="169" spans="25:44" x14ac:dyDescent="0.2">
      <c r="Y169" s="30"/>
      <c r="Z169" s="30"/>
      <c r="AA169" s="29"/>
      <c r="AB169" s="30"/>
      <c r="AC169" s="29"/>
      <c r="AD169" s="29"/>
      <c r="AE169" s="29"/>
      <c r="AF169" s="29"/>
      <c r="AG169" s="29"/>
      <c r="AH169" s="30"/>
      <c r="AI169" s="30"/>
      <c r="AJ169" s="30"/>
      <c r="AK169" s="30"/>
      <c r="AL169" s="30"/>
      <c r="AM169" s="30"/>
      <c r="AN169" s="30"/>
      <c r="AO169" s="30"/>
      <c r="AP169" s="45"/>
      <c r="AQ169" s="30"/>
      <c r="AR169" s="46"/>
    </row>
    <row r="170" spans="25:44" x14ac:dyDescent="0.2">
      <c r="Y170" s="30"/>
      <c r="Z170" s="30"/>
      <c r="AA170" s="29"/>
      <c r="AB170" s="30"/>
      <c r="AC170" s="29"/>
      <c r="AD170" s="29"/>
      <c r="AE170" s="29"/>
      <c r="AF170" s="29"/>
      <c r="AG170" s="29"/>
      <c r="AH170" s="30"/>
      <c r="AI170" s="30"/>
      <c r="AJ170" s="30"/>
      <c r="AK170" s="30"/>
      <c r="AL170" s="30"/>
      <c r="AM170" s="30"/>
      <c r="AN170" s="30"/>
      <c r="AO170" s="30"/>
      <c r="AP170" s="45"/>
      <c r="AQ170" s="30"/>
      <c r="AR170" s="46"/>
    </row>
    <row r="171" spans="25:44" x14ac:dyDescent="0.2">
      <c r="Y171" s="30"/>
      <c r="Z171" s="30"/>
      <c r="AA171" s="29"/>
      <c r="AB171" s="30"/>
      <c r="AC171" s="29"/>
      <c r="AD171" s="29"/>
      <c r="AE171" s="29"/>
      <c r="AF171" s="29"/>
      <c r="AG171" s="29"/>
      <c r="AH171" s="30"/>
      <c r="AI171" s="30"/>
      <c r="AJ171" s="30"/>
      <c r="AK171" s="30"/>
      <c r="AL171" s="30"/>
      <c r="AM171" s="30"/>
      <c r="AN171" s="30"/>
      <c r="AO171" s="30"/>
      <c r="AP171" s="45"/>
      <c r="AQ171" s="30"/>
      <c r="AR171" s="46"/>
    </row>
    <row r="172" spans="25:44" x14ac:dyDescent="0.2">
      <c r="Y172" s="30"/>
      <c r="Z172" s="30"/>
      <c r="AA172" s="29"/>
      <c r="AB172" s="30"/>
      <c r="AC172" s="29"/>
      <c r="AD172" s="29"/>
      <c r="AE172" s="29"/>
      <c r="AF172" s="29"/>
      <c r="AG172" s="29"/>
      <c r="AH172" s="30"/>
      <c r="AI172" s="30"/>
      <c r="AJ172" s="30"/>
      <c r="AK172" s="30"/>
      <c r="AL172" s="30"/>
      <c r="AM172" s="30"/>
      <c r="AN172" s="30"/>
      <c r="AO172" s="30"/>
      <c r="AP172" s="45"/>
      <c r="AQ172" s="30"/>
      <c r="AR172" s="46"/>
    </row>
    <row r="173" spans="25:44" x14ac:dyDescent="0.2">
      <c r="Y173" s="30"/>
      <c r="Z173" s="30"/>
      <c r="AA173" s="29"/>
      <c r="AB173" s="30"/>
      <c r="AC173" s="29"/>
      <c r="AD173" s="29"/>
      <c r="AE173" s="29"/>
      <c r="AF173" s="29"/>
      <c r="AG173" s="29"/>
      <c r="AH173" s="30"/>
      <c r="AI173" s="30"/>
      <c r="AJ173" s="30"/>
      <c r="AK173" s="30"/>
      <c r="AL173" s="30"/>
      <c r="AM173" s="30"/>
      <c r="AN173" s="30"/>
      <c r="AO173" s="30"/>
      <c r="AP173" s="45"/>
      <c r="AQ173" s="30"/>
      <c r="AR173" s="46"/>
    </row>
    <row r="174" spans="25:44" x14ac:dyDescent="0.2">
      <c r="Y174" s="30"/>
      <c r="Z174" s="30"/>
      <c r="AA174" s="29"/>
      <c r="AB174" s="30"/>
      <c r="AC174" s="29"/>
      <c r="AD174" s="29"/>
      <c r="AE174" s="29"/>
      <c r="AF174" s="29"/>
      <c r="AG174" s="29"/>
      <c r="AH174" s="30"/>
      <c r="AI174" s="30"/>
      <c r="AJ174" s="30"/>
      <c r="AK174" s="30"/>
      <c r="AL174" s="30"/>
      <c r="AM174" s="30"/>
      <c r="AN174" s="30"/>
      <c r="AO174" s="30"/>
      <c r="AP174" s="45"/>
      <c r="AQ174" s="30"/>
      <c r="AR174" s="46"/>
    </row>
    <row r="175" spans="25:44" x14ac:dyDescent="0.2">
      <c r="Y175" s="30"/>
      <c r="Z175" s="30"/>
      <c r="AA175" s="29"/>
      <c r="AB175" s="30"/>
      <c r="AC175" s="29"/>
      <c r="AD175" s="29"/>
      <c r="AE175" s="29"/>
      <c r="AF175" s="29"/>
      <c r="AG175" s="29"/>
      <c r="AH175" s="30"/>
      <c r="AI175" s="30"/>
      <c r="AJ175" s="30"/>
      <c r="AK175" s="30"/>
      <c r="AL175" s="30"/>
      <c r="AM175" s="30"/>
      <c r="AN175" s="30"/>
      <c r="AO175" s="30"/>
      <c r="AP175" s="45"/>
      <c r="AQ175" s="30"/>
      <c r="AR175" s="46"/>
    </row>
    <row r="176" spans="25:44" x14ac:dyDescent="0.2">
      <c r="Y176" s="30"/>
      <c r="Z176" s="30"/>
      <c r="AA176" s="29"/>
      <c r="AB176" s="30"/>
      <c r="AC176" s="29"/>
      <c r="AD176" s="29"/>
      <c r="AE176" s="29"/>
      <c r="AF176" s="29"/>
      <c r="AG176" s="29"/>
      <c r="AH176" s="30"/>
      <c r="AI176" s="30"/>
      <c r="AJ176" s="30"/>
      <c r="AK176" s="30"/>
      <c r="AL176" s="30"/>
      <c r="AM176" s="30"/>
      <c r="AN176" s="30"/>
      <c r="AO176" s="30"/>
      <c r="AP176" s="45"/>
      <c r="AQ176" s="30"/>
      <c r="AR176" s="46"/>
    </row>
    <row r="177" spans="25:44" x14ac:dyDescent="0.2">
      <c r="Y177" s="30"/>
      <c r="Z177" s="30"/>
      <c r="AA177" s="29"/>
      <c r="AB177" s="30"/>
      <c r="AC177" s="29"/>
      <c r="AD177" s="29"/>
      <c r="AE177" s="29"/>
      <c r="AF177" s="29"/>
      <c r="AG177" s="29"/>
      <c r="AH177" s="30"/>
      <c r="AI177" s="30"/>
      <c r="AJ177" s="30"/>
      <c r="AK177" s="30"/>
      <c r="AL177" s="30"/>
      <c r="AM177" s="30"/>
      <c r="AN177" s="30"/>
      <c r="AO177" s="30"/>
      <c r="AP177" s="45"/>
      <c r="AQ177" s="30"/>
      <c r="AR177" s="46"/>
    </row>
    <row r="178" spans="25:44" x14ac:dyDescent="0.2">
      <c r="Y178" s="30"/>
      <c r="Z178" s="30"/>
      <c r="AA178" s="29"/>
      <c r="AB178" s="30"/>
      <c r="AC178" s="29"/>
      <c r="AD178" s="29"/>
      <c r="AE178" s="29"/>
      <c r="AF178" s="29"/>
      <c r="AG178" s="29"/>
      <c r="AH178" s="30"/>
      <c r="AI178" s="30"/>
      <c r="AJ178" s="30"/>
      <c r="AK178" s="30"/>
      <c r="AL178" s="30"/>
      <c r="AM178" s="30"/>
      <c r="AN178" s="30"/>
      <c r="AO178" s="30"/>
      <c r="AP178" s="45"/>
      <c r="AQ178" s="30"/>
      <c r="AR178" s="46"/>
    </row>
    <row r="179" spans="25:44" x14ac:dyDescent="0.2">
      <c r="Y179" s="30"/>
      <c r="Z179" s="30"/>
      <c r="AA179" s="29"/>
      <c r="AB179" s="30"/>
      <c r="AC179" s="29"/>
      <c r="AD179" s="29"/>
      <c r="AE179" s="29"/>
      <c r="AF179" s="29"/>
      <c r="AG179" s="29"/>
      <c r="AH179" s="30"/>
      <c r="AI179" s="30"/>
      <c r="AJ179" s="30"/>
      <c r="AK179" s="30"/>
      <c r="AL179" s="30"/>
      <c r="AM179" s="30"/>
      <c r="AN179" s="30"/>
      <c r="AO179" s="30"/>
      <c r="AP179" s="45"/>
      <c r="AQ179" s="30"/>
      <c r="AR179" s="46"/>
    </row>
    <row r="180" spans="25:44" x14ac:dyDescent="0.2">
      <c r="Y180" s="30"/>
      <c r="Z180" s="30"/>
      <c r="AA180" s="29"/>
      <c r="AB180" s="30"/>
      <c r="AC180" s="29"/>
      <c r="AD180" s="29"/>
      <c r="AE180" s="29"/>
      <c r="AF180" s="29"/>
      <c r="AG180" s="29"/>
      <c r="AH180" s="30"/>
      <c r="AI180" s="30"/>
      <c r="AJ180" s="30"/>
      <c r="AK180" s="30"/>
      <c r="AL180" s="30"/>
      <c r="AM180" s="30"/>
      <c r="AN180" s="30"/>
      <c r="AO180" s="30"/>
      <c r="AP180" s="45"/>
      <c r="AQ180" s="30"/>
      <c r="AR180" s="46"/>
    </row>
    <row r="181" spans="25:44" x14ac:dyDescent="0.2">
      <c r="Y181" s="30"/>
      <c r="Z181" s="30"/>
      <c r="AA181" s="29"/>
      <c r="AB181" s="30"/>
      <c r="AC181" s="29"/>
      <c r="AD181" s="29"/>
      <c r="AE181" s="29"/>
      <c r="AF181" s="29"/>
      <c r="AG181" s="29"/>
      <c r="AH181" s="30"/>
      <c r="AI181" s="30"/>
      <c r="AJ181" s="30"/>
      <c r="AK181" s="30"/>
      <c r="AL181" s="30"/>
      <c r="AM181" s="30"/>
      <c r="AN181" s="30"/>
      <c r="AO181" s="30"/>
      <c r="AP181" s="45"/>
      <c r="AQ181" s="30"/>
      <c r="AR181" s="46"/>
    </row>
    <row r="182" spans="25:44" x14ac:dyDescent="0.2">
      <c r="Y182" s="30"/>
      <c r="Z182" s="30"/>
      <c r="AA182" s="29"/>
      <c r="AB182" s="30"/>
      <c r="AC182" s="29"/>
      <c r="AD182" s="29"/>
      <c r="AE182" s="29"/>
      <c r="AF182" s="29"/>
      <c r="AG182" s="29"/>
      <c r="AH182" s="30"/>
      <c r="AI182" s="30"/>
      <c r="AJ182" s="30"/>
      <c r="AK182" s="30"/>
      <c r="AL182" s="30"/>
      <c r="AM182" s="30"/>
      <c r="AN182" s="30"/>
      <c r="AO182" s="30"/>
      <c r="AP182" s="45"/>
      <c r="AQ182" s="30"/>
      <c r="AR182" s="46"/>
    </row>
    <row r="183" spans="25:44" x14ac:dyDescent="0.2">
      <c r="Y183" s="30"/>
      <c r="Z183" s="30"/>
      <c r="AA183" s="29"/>
      <c r="AB183" s="30"/>
      <c r="AC183" s="29"/>
      <c r="AD183" s="29"/>
      <c r="AE183" s="29"/>
      <c r="AF183" s="29"/>
      <c r="AG183" s="29"/>
      <c r="AH183" s="30"/>
      <c r="AI183" s="30"/>
      <c r="AJ183" s="30"/>
      <c r="AK183" s="30"/>
      <c r="AL183" s="30"/>
      <c r="AM183" s="30"/>
      <c r="AN183" s="30"/>
      <c r="AO183" s="30"/>
      <c r="AP183" s="45"/>
      <c r="AQ183" s="30"/>
      <c r="AR183" s="46"/>
    </row>
    <row r="184" spans="25:44" x14ac:dyDescent="0.2">
      <c r="Y184" s="30"/>
      <c r="Z184" s="30"/>
      <c r="AA184" s="29"/>
      <c r="AB184" s="30"/>
      <c r="AC184" s="29"/>
      <c r="AD184" s="29"/>
      <c r="AE184" s="29"/>
      <c r="AF184" s="29"/>
      <c r="AG184" s="29"/>
      <c r="AH184" s="30"/>
      <c r="AI184" s="30"/>
      <c r="AJ184" s="30"/>
      <c r="AK184" s="30"/>
      <c r="AL184" s="30"/>
      <c r="AM184" s="30"/>
      <c r="AN184" s="30"/>
      <c r="AO184" s="30"/>
      <c r="AP184" s="45"/>
      <c r="AQ184" s="30"/>
      <c r="AR184" s="46"/>
    </row>
    <row r="185" spans="25:44" x14ac:dyDescent="0.2">
      <c r="Y185" s="30"/>
      <c r="Z185" s="30"/>
      <c r="AA185" s="29"/>
      <c r="AB185" s="30"/>
      <c r="AC185" s="29"/>
      <c r="AD185" s="29"/>
      <c r="AE185" s="29"/>
      <c r="AF185" s="29"/>
      <c r="AG185" s="29"/>
      <c r="AH185" s="30"/>
      <c r="AI185" s="30"/>
      <c r="AJ185" s="30"/>
      <c r="AK185" s="30"/>
      <c r="AL185" s="30"/>
      <c r="AM185" s="30"/>
      <c r="AN185" s="30"/>
      <c r="AO185" s="30"/>
      <c r="AP185" s="45"/>
      <c r="AQ185" s="30"/>
      <c r="AR185" s="46"/>
    </row>
    <row r="186" spans="25:44" x14ac:dyDescent="0.2">
      <c r="Y186" s="30"/>
      <c r="Z186" s="30"/>
      <c r="AA186" s="29"/>
      <c r="AB186" s="30"/>
      <c r="AC186" s="29"/>
      <c r="AD186" s="29"/>
      <c r="AE186" s="29"/>
      <c r="AF186" s="29"/>
      <c r="AG186" s="29"/>
      <c r="AH186" s="30"/>
      <c r="AI186" s="30"/>
      <c r="AJ186" s="30"/>
      <c r="AK186" s="30"/>
      <c r="AL186" s="30"/>
      <c r="AM186" s="30"/>
      <c r="AN186" s="30"/>
      <c r="AO186" s="30"/>
      <c r="AP186" s="45"/>
      <c r="AQ186" s="30"/>
      <c r="AR186" s="46"/>
    </row>
    <row r="187" spans="25:44" x14ac:dyDescent="0.2">
      <c r="Y187" s="30"/>
      <c r="Z187" s="30"/>
      <c r="AA187" s="29"/>
      <c r="AB187" s="30"/>
      <c r="AC187" s="29"/>
      <c r="AD187" s="29"/>
      <c r="AE187" s="29"/>
      <c r="AF187" s="29"/>
      <c r="AG187" s="29"/>
      <c r="AH187" s="30"/>
      <c r="AI187" s="30"/>
      <c r="AJ187" s="30"/>
      <c r="AK187" s="30"/>
      <c r="AL187" s="30"/>
      <c r="AM187" s="30"/>
      <c r="AN187" s="30"/>
      <c r="AO187" s="30"/>
      <c r="AP187" s="45"/>
      <c r="AQ187" s="30"/>
      <c r="AR187" s="46"/>
    </row>
    <row r="188" spans="25:44" x14ac:dyDescent="0.2">
      <c r="Y188" s="30"/>
      <c r="Z188" s="30"/>
      <c r="AA188" s="29"/>
      <c r="AB188" s="30"/>
      <c r="AC188" s="29"/>
      <c r="AD188" s="29"/>
      <c r="AE188" s="29"/>
      <c r="AF188" s="29"/>
      <c r="AG188" s="29"/>
      <c r="AH188" s="30"/>
      <c r="AI188" s="30"/>
      <c r="AJ188" s="30"/>
      <c r="AK188" s="30"/>
      <c r="AL188" s="30"/>
      <c r="AM188" s="30"/>
      <c r="AN188" s="30"/>
      <c r="AO188" s="30"/>
      <c r="AP188" s="45"/>
      <c r="AQ188" s="30"/>
      <c r="AR188" s="46"/>
    </row>
    <row r="189" spans="25:44" x14ac:dyDescent="0.2">
      <c r="Y189" s="30"/>
      <c r="Z189" s="30"/>
      <c r="AA189" s="29"/>
      <c r="AB189" s="30"/>
      <c r="AC189" s="29"/>
      <c r="AD189" s="29"/>
      <c r="AE189" s="29"/>
      <c r="AF189" s="29"/>
      <c r="AG189" s="29"/>
      <c r="AH189" s="30"/>
      <c r="AI189" s="30"/>
      <c r="AJ189" s="30"/>
      <c r="AK189" s="30"/>
      <c r="AL189" s="30"/>
      <c r="AM189" s="30"/>
      <c r="AN189" s="30"/>
      <c r="AO189" s="30"/>
      <c r="AP189" s="45"/>
      <c r="AQ189" s="30"/>
      <c r="AR189" s="46"/>
    </row>
    <row r="190" spans="25:44" x14ac:dyDescent="0.2">
      <c r="Y190" s="30"/>
      <c r="Z190" s="30"/>
      <c r="AA190" s="29"/>
      <c r="AB190" s="30"/>
      <c r="AC190" s="29"/>
      <c r="AD190" s="29"/>
      <c r="AE190" s="29"/>
      <c r="AF190" s="29"/>
      <c r="AG190" s="29"/>
      <c r="AH190" s="30"/>
      <c r="AI190" s="30"/>
      <c r="AJ190" s="30"/>
      <c r="AK190" s="30"/>
      <c r="AL190" s="30"/>
      <c r="AM190" s="30"/>
      <c r="AN190" s="30"/>
      <c r="AO190" s="30"/>
      <c r="AP190" s="45"/>
      <c r="AQ190" s="30"/>
      <c r="AR190" s="46"/>
    </row>
    <row r="191" spans="25:44" x14ac:dyDescent="0.2">
      <c r="Y191" s="30"/>
      <c r="Z191" s="30"/>
      <c r="AA191" s="29"/>
      <c r="AB191" s="30"/>
      <c r="AC191" s="29"/>
      <c r="AD191" s="29"/>
      <c r="AE191" s="29"/>
      <c r="AF191" s="29"/>
      <c r="AG191" s="29"/>
      <c r="AH191" s="30"/>
      <c r="AI191" s="30"/>
      <c r="AJ191" s="30"/>
      <c r="AK191" s="30"/>
      <c r="AL191" s="30"/>
      <c r="AM191" s="30"/>
      <c r="AN191" s="30"/>
      <c r="AO191" s="30"/>
      <c r="AP191" s="45"/>
      <c r="AQ191" s="30"/>
      <c r="AR191" s="46"/>
    </row>
    <row r="192" spans="25:44" x14ac:dyDescent="0.2">
      <c r="Y192" s="30"/>
      <c r="Z192" s="30"/>
      <c r="AA192" s="29"/>
      <c r="AB192" s="30"/>
      <c r="AC192" s="29"/>
      <c r="AD192" s="29"/>
      <c r="AE192" s="29"/>
      <c r="AF192" s="29"/>
      <c r="AG192" s="29"/>
      <c r="AH192" s="30"/>
      <c r="AI192" s="30"/>
      <c r="AJ192" s="30"/>
      <c r="AK192" s="30"/>
      <c r="AL192" s="30"/>
      <c r="AM192" s="30"/>
      <c r="AN192" s="30"/>
      <c r="AO192" s="30"/>
      <c r="AP192" s="45"/>
      <c r="AQ192" s="30"/>
      <c r="AR192" s="46"/>
    </row>
    <row r="193" spans="25:44" x14ac:dyDescent="0.2">
      <c r="Y193" s="30"/>
      <c r="Z193" s="30"/>
      <c r="AA193" s="29"/>
      <c r="AB193" s="30"/>
      <c r="AC193" s="29"/>
      <c r="AD193" s="29"/>
      <c r="AE193" s="29"/>
      <c r="AF193" s="29"/>
      <c r="AG193" s="29"/>
      <c r="AH193" s="30"/>
      <c r="AI193" s="30"/>
      <c r="AJ193" s="30"/>
      <c r="AK193" s="30"/>
      <c r="AL193" s="30"/>
      <c r="AM193" s="30"/>
      <c r="AN193" s="30"/>
      <c r="AO193" s="30"/>
      <c r="AP193" s="45"/>
      <c r="AQ193" s="30"/>
      <c r="AR193" s="46"/>
    </row>
    <row r="194" spans="25:44" x14ac:dyDescent="0.2">
      <c r="Y194" s="30"/>
      <c r="Z194" s="30"/>
      <c r="AA194" s="29"/>
      <c r="AB194" s="30"/>
      <c r="AC194" s="29"/>
      <c r="AD194" s="29"/>
      <c r="AE194" s="29"/>
      <c r="AF194" s="29"/>
      <c r="AG194" s="29"/>
      <c r="AH194" s="30"/>
      <c r="AI194" s="30"/>
      <c r="AJ194" s="30"/>
      <c r="AK194" s="30"/>
      <c r="AL194" s="30"/>
      <c r="AM194" s="30"/>
      <c r="AN194" s="30"/>
      <c r="AO194" s="30"/>
      <c r="AP194" s="45"/>
      <c r="AQ194" s="30"/>
      <c r="AR194" s="46"/>
    </row>
    <row r="195" spans="25:44" x14ac:dyDescent="0.2">
      <c r="Y195" s="30"/>
      <c r="Z195" s="30"/>
      <c r="AA195" s="29"/>
      <c r="AB195" s="30"/>
      <c r="AC195" s="29"/>
      <c r="AD195" s="29"/>
      <c r="AE195" s="29"/>
      <c r="AF195" s="29"/>
      <c r="AG195" s="29"/>
      <c r="AH195" s="30"/>
      <c r="AI195" s="30"/>
      <c r="AJ195" s="30"/>
      <c r="AK195" s="30"/>
      <c r="AL195" s="30"/>
      <c r="AM195" s="30"/>
      <c r="AN195" s="30"/>
      <c r="AO195" s="30"/>
      <c r="AP195" s="45"/>
      <c r="AQ195" s="30"/>
      <c r="AR195" s="46"/>
    </row>
    <row r="196" spans="25:44" x14ac:dyDescent="0.2">
      <c r="Y196" s="30"/>
      <c r="Z196" s="30"/>
      <c r="AA196" s="29"/>
      <c r="AB196" s="30"/>
      <c r="AC196" s="29"/>
      <c r="AD196" s="29"/>
      <c r="AE196" s="29"/>
      <c r="AF196" s="29"/>
      <c r="AG196" s="29"/>
      <c r="AH196" s="30"/>
      <c r="AI196" s="30"/>
      <c r="AJ196" s="30"/>
      <c r="AK196" s="30"/>
      <c r="AL196" s="30"/>
      <c r="AM196" s="30"/>
      <c r="AN196" s="30"/>
      <c r="AO196" s="30"/>
      <c r="AP196" s="45"/>
      <c r="AQ196" s="30"/>
      <c r="AR196" s="46"/>
    </row>
    <row r="197" spans="25:44" x14ac:dyDescent="0.2">
      <c r="Y197" s="30"/>
      <c r="Z197" s="30"/>
      <c r="AA197" s="29"/>
      <c r="AB197" s="30"/>
      <c r="AC197" s="29"/>
      <c r="AD197" s="29"/>
      <c r="AE197" s="29"/>
      <c r="AF197" s="29"/>
      <c r="AG197" s="29"/>
      <c r="AH197" s="30"/>
      <c r="AI197" s="30"/>
      <c r="AJ197" s="30"/>
      <c r="AK197" s="30"/>
      <c r="AL197" s="30"/>
      <c r="AM197" s="30"/>
      <c r="AN197" s="30"/>
      <c r="AO197" s="30"/>
      <c r="AP197" s="45"/>
      <c r="AQ197" s="30"/>
      <c r="AR197" s="46"/>
    </row>
    <row r="198" spans="25:44" x14ac:dyDescent="0.2">
      <c r="Y198" s="30"/>
      <c r="Z198" s="30"/>
      <c r="AA198" s="29"/>
      <c r="AB198" s="30"/>
      <c r="AC198" s="29"/>
      <c r="AD198" s="29"/>
      <c r="AE198" s="29"/>
      <c r="AF198" s="29"/>
      <c r="AG198" s="29"/>
      <c r="AH198" s="30"/>
      <c r="AI198" s="30"/>
      <c r="AJ198" s="30"/>
      <c r="AK198" s="30"/>
      <c r="AL198" s="30"/>
      <c r="AM198" s="30"/>
      <c r="AN198" s="30"/>
      <c r="AO198" s="30"/>
      <c r="AP198" s="45"/>
      <c r="AQ198" s="30"/>
      <c r="AR198" s="46"/>
    </row>
    <row r="199" spans="25:44" x14ac:dyDescent="0.2">
      <c r="Y199" s="30"/>
      <c r="Z199" s="30"/>
      <c r="AA199" s="29"/>
      <c r="AB199" s="30"/>
      <c r="AC199" s="29"/>
      <c r="AD199" s="29"/>
      <c r="AE199" s="29"/>
      <c r="AF199" s="29"/>
      <c r="AG199" s="29"/>
      <c r="AH199" s="30"/>
      <c r="AI199" s="30"/>
      <c r="AJ199" s="30"/>
      <c r="AK199" s="30"/>
      <c r="AL199" s="30"/>
      <c r="AM199" s="30"/>
      <c r="AN199" s="30"/>
      <c r="AO199" s="30"/>
      <c r="AP199" s="45"/>
      <c r="AQ199" s="30"/>
      <c r="AR199" s="46"/>
    </row>
    <row r="200" spans="25:44" x14ac:dyDescent="0.2">
      <c r="Y200" s="30"/>
      <c r="Z200" s="30"/>
      <c r="AA200" s="29"/>
      <c r="AB200" s="30"/>
      <c r="AC200" s="29"/>
      <c r="AD200" s="29"/>
      <c r="AE200" s="29"/>
      <c r="AF200" s="29"/>
      <c r="AG200" s="29"/>
      <c r="AH200" s="30"/>
      <c r="AI200" s="30"/>
      <c r="AJ200" s="30"/>
      <c r="AK200" s="30"/>
      <c r="AL200" s="30"/>
      <c r="AM200" s="30"/>
      <c r="AN200" s="30"/>
      <c r="AO200" s="30"/>
      <c r="AP200" s="45"/>
      <c r="AQ200" s="30"/>
      <c r="AR200" s="46"/>
    </row>
    <row r="201" spans="25:44" x14ac:dyDescent="0.2">
      <c r="Y201" s="30"/>
      <c r="Z201" s="30"/>
      <c r="AA201" s="29"/>
      <c r="AB201" s="30"/>
      <c r="AC201" s="29"/>
      <c r="AD201" s="29"/>
      <c r="AE201" s="29"/>
      <c r="AF201" s="29"/>
      <c r="AG201" s="29"/>
      <c r="AH201" s="30"/>
      <c r="AI201" s="30"/>
      <c r="AJ201" s="30"/>
      <c r="AK201" s="30"/>
      <c r="AL201" s="30"/>
      <c r="AM201" s="30"/>
      <c r="AN201" s="30"/>
      <c r="AO201" s="30"/>
      <c r="AP201" s="45"/>
      <c r="AQ201" s="30"/>
      <c r="AR201" s="46"/>
    </row>
    <row r="202" spans="25:44" x14ac:dyDescent="0.2">
      <c r="Y202" s="30"/>
      <c r="Z202" s="30"/>
      <c r="AA202" s="29"/>
      <c r="AB202" s="30"/>
      <c r="AC202" s="29"/>
      <c r="AD202" s="29"/>
      <c r="AE202" s="29"/>
      <c r="AF202" s="29"/>
      <c r="AG202" s="29"/>
      <c r="AH202" s="30"/>
      <c r="AI202" s="30"/>
      <c r="AJ202" s="30"/>
      <c r="AK202" s="30"/>
      <c r="AL202" s="30"/>
      <c r="AM202" s="30"/>
      <c r="AN202" s="30"/>
      <c r="AO202" s="30"/>
      <c r="AP202" s="45"/>
      <c r="AQ202" s="30"/>
      <c r="AR202" s="46"/>
    </row>
    <row r="203" spans="25:44" x14ac:dyDescent="0.2">
      <c r="Y203" s="30"/>
      <c r="Z203" s="30"/>
      <c r="AA203" s="29"/>
      <c r="AB203" s="30"/>
      <c r="AC203" s="29"/>
      <c r="AD203" s="29"/>
      <c r="AE203" s="29"/>
      <c r="AF203" s="29"/>
      <c r="AG203" s="29"/>
      <c r="AH203" s="30"/>
      <c r="AI203" s="30"/>
      <c r="AJ203" s="30"/>
      <c r="AK203" s="30"/>
      <c r="AL203" s="30"/>
      <c r="AM203" s="30"/>
      <c r="AN203" s="30"/>
      <c r="AO203" s="30"/>
      <c r="AP203" s="45"/>
      <c r="AQ203" s="30"/>
      <c r="AR203" s="46"/>
    </row>
    <row r="204" spans="25:44" x14ac:dyDescent="0.2">
      <c r="Y204" s="30"/>
      <c r="Z204" s="30"/>
      <c r="AA204" s="29"/>
      <c r="AB204" s="30"/>
      <c r="AC204" s="29"/>
      <c r="AD204" s="29"/>
      <c r="AE204" s="29"/>
      <c r="AF204" s="29"/>
      <c r="AG204" s="29"/>
      <c r="AH204" s="30"/>
      <c r="AI204" s="30"/>
      <c r="AJ204" s="30"/>
      <c r="AK204" s="30"/>
      <c r="AL204" s="30"/>
      <c r="AM204" s="30"/>
      <c r="AN204" s="30"/>
      <c r="AO204" s="30"/>
      <c r="AP204" s="45"/>
      <c r="AQ204" s="30"/>
      <c r="AR204" s="46"/>
    </row>
    <row r="205" spans="25:44" x14ac:dyDescent="0.2">
      <c r="Y205" s="30"/>
      <c r="Z205" s="30"/>
      <c r="AA205" s="29"/>
      <c r="AB205" s="30"/>
      <c r="AC205" s="29"/>
      <c r="AD205" s="29"/>
      <c r="AE205" s="29"/>
      <c r="AF205" s="29"/>
      <c r="AG205" s="29"/>
      <c r="AH205" s="30"/>
      <c r="AI205" s="30"/>
      <c r="AJ205" s="30"/>
      <c r="AK205" s="30"/>
      <c r="AL205" s="30"/>
      <c r="AM205" s="30"/>
      <c r="AN205" s="30"/>
      <c r="AO205" s="30"/>
      <c r="AP205" s="45"/>
      <c r="AQ205" s="30"/>
      <c r="AR205" s="46"/>
    </row>
    <row r="206" spans="25:44" x14ac:dyDescent="0.2">
      <c r="Y206" s="30"/>
      <c r="Z206" s="30"/>
      <c r="AA206" s="29"/>
      <c r="AB206" s="30"/>
      <c r="AC206" s="29"/>
      <c r="AD206" s="29"/>
      <c r="AE206" s="29"/>
      <c r="AF206" s="29"/>
      <c r="AG206" s="29"/>
      <c r="AH206" s="30"/>
      <c r="AI206" s="30"/>
      <c r="AJ206" s="30"/>
      <c r="AK206" s="30"/>
      <c r="AL206" s="30"/>
      <c r="AM206" s="30"/>
      <c r="AN206" s="30"/>
      <c r="AO206" s="30"/>
      <c r="AP206" s="45"/>
      <c r="AQ206" s="30"/>
      <c r="AR206" s="46"/>
    </row>
    <row r="207" spans="25:44" x14ac:dyDescent="0.2">
      <c r="Y207" s="30"/>
      <c r="Z207" s="30"/>
      <c r="AA207" s="29"/>
      <c r="AB207" s="30"/>
      <c r="AC207" s="29"/>
      <c r="AD207" s="29"/>
      <c r="AE207" s="29"/>
      <c r="AF207" s="29"/>
      <c r="AG207" s="29"/>
      <c r="AH207" s="30"/>
      <c r="AI207" s="30"/>
      <c r="AJ207" s="30"/>
      <c r="AK207" s="30"/>
      <c r="AL207" s="30"/>
      <c r="AM207" s="30"/>
      <c r="AN207" s="30"/>
      <c r="AO207" s="30"/>
      <c r="AP207" s="45"/>
      <c r="AQ207" s="30"/>
      <c r="AR207" s="46"/>
    </row>
    <row r="208" spans="25:44" x14ac:dyDescent="0.2">
      <c r="Y208" s="30"/>
      <c r="Z208" s="30"/>
      <c r="AA208" s="29"/>
      <c r="AB208" s="30"/>
      <c r="AC208" s="29"/>
      <c r="AD208" s="29"/>
      <c r="AE208" s="29"/>
      <c r="AF208" s="29"/>
      <c r="AG208" s="29"/>
      <c r="AH208" s="30"/>
      <c r="AI208" s="30"/>
      <c r="AJ208" s="30"/>
      <c r="AK208" s="30"/>
      <c r="AL208" s="30"/>
      <c r="AM208" s="30"/>
      <c r="AN208" s="30"/>
      <c r="AO208" s="30"/>
      <c r="AP208" s="45"/>
      <c r="AQ208" s="30"/>
      <c r="AR208" s="46"/>
    </row>
    <row r="209" spans="25:44" x14ac:dyDescent="0.2">
      <c r="Y209" s="30"/>
      <c r="Z209" s="30"/>
      <c r="AA209" s="29"/>
      <c r="AB209" s="30"/>
      <c r="AC209" s="29"/>
      <c r="AD209" s="29"/>
      <c r="AE209" s="29"/>
      <c r="AF209" s="29"/>
      <c r="AG209" s="29"/>
      <c r="AH209" s="30"/>
      <c r="AI209" s="30"/>
      <c r="AJ209" s="30"/>
      <c r="AK209" s="30"/>
      <c r="AL209" s="30"/>
      <c r="AM209" s="30"/>
      <c r="AN209" s="30"/>
      <c r="AO209" s="30"/>
      <c r="AP209" s="45"/>
      <c r="AQ209" s="30"/>
      <c r="AR209" s="46"/>
    </row>
    <row r="210" spans="25:44" x14ac:dyDescent="0.2">
      <c r="Y210" s="30"/>
      <c r="Z210" s="30"/>
      <c r="AA210" s="29"/>
      <c r="AB210" s="30"/>
      <c r="AC210" s="29"/>
      <c r="AD210" s="29"/>
      <c r="AE210" s="29"/>
      <c r="AF210" s="29"/>
      <c r="AG210" s="29"/>
      <c r="AH210" s="30"/>
      <c r="AI210" s="30"/>
      <c r="AJ210" s="30"/>
      <c r="AK210" s="30"/>
      <c r="AL210" s="30"/>
      <c r="AM210" s="30"/>
      <c r="AN210" s="30"/>
      <c r="AO210" s="30"/>
      <c r="AP210" s="45"/>
      <c r="AQ210" s="30"/>
      <c r="AR210" s="46"/>
    </row>
    <row r="211" spans="25:44" x14ac:dyDescent="0.2">
      <c r="Y211" s="30"/>
      <c r="Z211" s="30"/>
      <c r="AA211" s="29"/>
      <c r="AB211" s="30"/>
      <c r="AC211" s="29"/>
      <c r="AD211" s="29"/>
      <c r="AE211" s="29"/>
      <c r="AF211" s="29"/>
      <c r="AG211" s="29"/>
      <c r="AH211" s="30"/>
      <c r="AI211" s="30"/>
      <c r="AJ211" s="30"/>
      <c r="AK211" s="30"/>
      <c r="AL211" s="30"/>
      <c r="AM211" s="30"/>
      <c r="AN211" s="30"/>
      <c r="AO211" s="30"/>
      <c r="AP211" s="45"/>
      <c r="AQ211" s="30"/>
      <c r="AR211" s="46"/>
    </row>
    <row r="212" spans="25:44" x14ac:dyDescent="0.2">
      <c r="Y212" s="30"/>
      <c r="Z212" s="30"/>
      <c r="AA212" s="29"/>
      <c r="AB212" s="30"/>
      <c r="AC212" s="29"/>
      <c r="AD212" s="29"/>
      <c r="AE212" s="29"/>
      <c r="AF212" s="29"/>
      <c r="AG212" s="29"/>
      <c r="AH212" s="30"/>
      <c r="AI212" s="30"/>
      <c r="AJ212" s="30"/>
      <c r="AK212" s="30"/>
      <c r="AL212" s="30"/>
      <c r="AM212" s="30"/>
      <c r="AN212" s="30"/>
      <c r="AO212" s="30"/>
      <c r="AP212" s="45"/>
      <c r="AQ212" s="30"/>
      <c r="AR212" s="46"/>
    </row>
    <row r="213" spans="25:44" x14ac:dyDescent="0.2">
      <c r="Y213" s="30"/>
      <c r="Z213" s="30"/>
      <c r="AA213" s="29"/>
      <c r="AB213" s="30"/>
      <c r="AC213" s="29"/>
      <c r="AD213" s="29"/>
      <c r="AE213" s="29"/>
      <c r="AF213" s="29"/>
      <c r="AG213" s="29"/>
      <c r="AH213" s="30"/>
      <c r="AI213" s="30"/>
      <c r="AJ213" s="30"/>
      <c r="AK213" s="30"/>
      <c r="AL213" s="30"/>
      <c r="AM213" s="30"/>
      <c r="AN213" s="30"/>
      <c r="AO213" s="30"/>
      <c r="AP213" s="45"/>
      <c r="AQ213" s="30"/>
      <c r="AR213" s="46"/>
    </row>
    <row r="214" spans="25:44" x14ac:dyDescent="0.2">
      <c r="Y214" s="30"/>
      <c r="Z214" s="30"/>
      <c r="AA214" s="29"/>
      <c r="AB214" s="30"/>
      <c r="AC214" s="29"/>
      <c r="AD214" s="29"/>
      <c r="AE214" s="29"/>
      <c r="AF214" s="29"/>
      <c r="AG214" s="29"/>
      <c r="AH214" s="30"/>
      <c r="AI214" s="30"/>
      <c r="AJ214" s="30"/>
      <c r="AK214" s="30"/>
      <c r="AL214" s="30"/>
      <c r="AM214" s="30"/>
      <c r="AN214" s="30"/>
      <c r="AO214" s="30"/>
      <c r="AP214" s="45"/>
      <c r="AQ214" s="30"/>
      <c r="AR214" s="46"/>
    </row>
    <row r="215" spans="25:44" x14ac:dyDescent="0.2">
      <c r="Y215" s="30"/>
      <c r="Z215" s="30"/>
      <c r="AA215" s="29"/>
      <c r="AB215" s="30"/>
      <c r="AC215" s="29"/>
      <c r="AD215" s="29"/>
      <c r="AE215" s="29"/>
      <c r="AF215" s="29"/>
      <c r="AG215" s="29"/>
      <c r="AH215" s="30"/>
      <c r="AI215" s="30"/>
      <c r="AJ215" s="30"/>
      <c r="AK215" s="30"/>
      <c r="AL215" s="30"/>
      <c r="AM215" s="30"/>
      <c r="AN215" s="30"/>
      <c r="AO215" s="30"/>
      <c r="AP215" s="45"/>
      <c r="AQ215" s="30"/>
      <c r="AR215" s="46"/>
    </row>
    <row r="216" spans="25:44" x14ac:dyDescent="0.2">
      <c r="Y216" s="30"/>
      <c r="Z216" s="30"/>
      <c r="AA216" s="29"/>
      <c r="AB216" s="30"/>
      <c r="AC216" s="29"/>
      <c r="AD216" s="29"/>
      <c r="AE216" s="29"/>
      <c r="AF216" s="29"/>
      <c r="AG216" s="29"/>
      <c r="AH216" s="30"/>
      <c r="AI216" s="30"/>
      <c r="AJ216" s="30"/>
      <c r="AK216" s="30"/>
      <c r="AL216" s="30"/>
      <c r="AM216" s="30"/>
      <c r="AN216" s="30"/>
      <c r="AO216" s="30"/>
      <c r="AP216" s="45"/>
      <c r="AQ216" s="30"/>
      <c r="AR216" s="46"/>
    </row>
    <row r="217" spans="25:44" x14ac:dyDescent="0.2">
      <c r="Y217" s="30"/>
      <c r="Z217" s="30"/>
      <c r="AA217" s="29"/>
      <c r="AB217" s="30"/>
      <c r="AC217" s="29"/>
      <c r="AD217" s="29"/>
      <c r="AE217" s="29"/>
      <c r="AF217" s="29"/>
      <c r="AG217" s="29"/>
      <c r="AH217" s="30"/>
      <c r="AI217" s="30"/>
      <c r="AJ217" s="30"/>
      <c r="AK217" s="30"/>
      <c r="AL217" s="30"/>
      <c r="AM217" s="30"/>
      <c r="AN217" s="30"/>
      <c r="AO217" s="30"/>
      <c r="AP217" s="45"/>
      <c r="AQ217" s="30"/>
      <c r="AR217" s="46"/>
    </row>
    <row r="218" spans="25:44" x14ac:dyDescent="0.2">
      <c r="Y218" s="30"/>
      <c r="Z218" s="30"/>
      <c r="AA218" s="29"/>
      <c r="AB218" s="30"/>
      <c r="AC218" s="29"/>
      <c r="AD218" s="29"/>
      <c r="AE218" s="29"/>
      <c r="AF218" s="29"/>
      <c r="AG218" s="29"/>
      <c r="AH218" s="30"/>
      <c r="AI218" s="30"/>
      <c r="AJ218" s="30"/>
      <c r="AK218" s="30"/>
      <c r="AL218" s="30"/>
      <c r="AM218" s="30"/>
      <c r="AN218" s="30"/>
      <c r="AO218" s="30"/>
      <c r="AP218" s="45"/>
      <c r="AQ218" s="30"/>
      <c r="AR218" s="46"/>
    </row>
    <row r="219" spans="25:44" x14ac:dyDescent="0.2">
      <c r="Y219" s="30"/>
      <c r="Z219" s="30"/>
      <c r="AA219" s="29"/>
      <c r="AB219" s="30"/>
      <c r="AC219" s="29"/>
      <c r="AD219" s="29"/>
      <c r="AE219" s="29"/>
      <c r="AF219" s="29"/>
      <c r="AG219" s="29"/>
      <c r="AH219" s="30"/>
      <c r="AI219" s="30"/>
      <c r="AJ219" s="30"/>
      <c r="AK219" s="30"/>
      <c r="AL219" s="30"/>
      <c r="AM219" s="30"/>
      <c r="AN219" s="30"/>
      <c r="AO219" s="30"/>
      <c r="AP219" s="45"/>
      <c r="AQ219" s="30"/>
      <c r="AR219" s="46"/>
    </row>
    <row r="220" spans="25:44" x14ac:dyDescent="0.2">
      <c r="Y220" s="30"/>
      <c r="Z220" s="30"/>
      <c r="AA220" s="29"/>
      <c r="AB220" s="30"/>
      <c r="AC220" s="29"/>
      <c r="AD220" s="29"/>
      <c r="AE220" s="29"/>
      <c r="AF220" s="29"/>
      <c r="AG220" s="29"/>
      <c r="AH220" s="30"/>
      <c r="AI220" s="30"/>
      <c r="AJ220" s="30"/>
      <c r="AK220" s="30"/>
      <c r="AL220" s="30"/>
      <c r="AM220" s="30"/>
      <c r="AN220" s="30"/>
      <c r="AO220" s="30"/>
      <c r="AP220" s="45"/>
      <c r="AQ220" s="30"/>
      <c r="AR220" s="46"/>
    </row>
    <row r="221" spans="25:44" x14ac:dyDescent="0.2">
      <c r="Y221" s="30"/>
      <c r="Z221" s="30"/>
      <c r="AA221" s="29"/>
      <c r="AB221" s="30"/>
      <c r="AC221" s="29"/>
      <c r="AD221" s="29"/>
      <c r="AE221" s="29"/>
      <c r="AF221" s="29"/>
      <c r="AG221" s="29"/>
      <c r="AH221" s="30"/>
      <c r="AI221" s="30"/>
      <c r="AJ221" s="30"/>
      <c r="AK221" s="30"/>
      <c r="AL221" s="30"/>
      <c r="AM221" s="30"/>
      <c r="AN221" s="30"/>
      <c r="AO221" s="30"/>
      <c r="AP221" s="45"/>
      <c r="AQ221" s="30"/>
      <c r="AR221" s="46"/>
    </row>
    <row r="222" spans="25:44" x14ac:dyDescent="0.2">
      <c r="Y222" s="30"/>
      <c r="Z222" s="30"/>
      <c r="AA222" s="29"/>
      <c r="AB222" s="30"/>
      <c r="AC222" s="29"/>
      <c r="AD222" s="29"/>
      <c r="AE222" s="29"/>
      <c r="AF222" s="29"/>
      <c r="AG222" s="29"/>
      <c r="AH222" s="30"/>
      <c r="AI222" s="30"/>
      <c r="AJ222" s="30"/>
      <c r="AK222" s="30"/>
      <c r="AL222" s="30"/>
      <c r="AM222" s="30"/>
      <c r="AN222" s="30"/>
      <c r="AO222" s="30"/>
      <c r="AP222" s="45"/>
      <c r="AQ222" s="30"/>
      <c r="AR222" s="46"/>
    </row>
    <row r="223" spans="25:44" x14ac:dyDescent="0.2">
      <c r="Y223" s="30"/>
      <c r="Z223" s="30"/>
      <c r="AA223" s="29"/>
      <c r="AB223" s="30"/>
      <c r="AC223" s="29"/>
      <c r="AD223" s="29"/>
      <c r="AE223" s="29"/>
      <c r="AF223" s="29"/>
      <c r="AG223" s="29"/>
      <c r="AH223" s="30"/>
      <c r="AI223" s="30"/>
      <c r="AJ223" s="30"/>
      <c r="AK223" s="30"/>
      <c r="AL223" s="30"/>
      <c r="AM223" s="30"/>
      <c r="AN223" s="30"/>
      <c r="AO223" s="30"/>
      <c r="AP223" s="45"/>
      <c r="AQ223" s="30"/>
      <c r="AR223" s="46"/>
    </row>
    <row r="224" spans="25:44" x14ac:dyDescent="0.2">
      <c r="Y224" s="30"/>
      <c r="Z224" s="30"/>
      <c r="AA224" s="29"/>
      <c r="AB224" s="30"/>
      <c r="AC224" s="29"/>
      <c r="AD224" s="29"/>
      <c r="AE224" s="29"/>
      <c r="AF224" s="29"/>
      <c r="AG224" s="29"/>
      <c r="AH224" s="30"/>
      <c r="AI224" s="30"/>
      <c r="AJ224" s="30"/>
      <c r="AK224" s="30"/>
      <c r="AL224" s="30"/>
      <c r="AM224" s="30"/>
      <c r="AN224" s="30"/>
      <c r="AO224" s="30"/>
      <c r="AP224" s="45"/>
      <c r="AQ224" s="30"/>
      <c r="AR224" s="46"/>
    </row>
    <row r="225" spans="25:44" x14ac:dyDescent="0.2">
      <c r="Y225" s="30"/>
      <c r="Z225" s="30"/>
      <c r="AA225" s="29"/>
      <c r="AB225" s="30"/>
      <c r="AC225" s="29"/>
      <c r="AD225" s="29"/>
      <c r="AE225" s="29"/>
      <c r="AF225" s="29"/>
      <c r="AG225" s="29"/>
      <c r="AH225" s="30"/>
      <c r="AI225" s="30"/>
      <c r="AJ225" s="30"/>
      <c r="AK225" s="30"/>
      <c r="AL225" s="30"/>
      <c r="AM225" s="30"/>
      <c r="AN225" s="30"/>
      <c r="AO225" s="30"/>
      <c r="AP225" s="45"/>
      <c r="AQ225" s="30"/>
      <c r="AR225" s="46"/>
    </row>
    <row r="226" spans="25:44" x14ac:dyDescent="0.2">
      <c r="Y226" s="30"/>
      <c r="Z226" s="30"/>
      <c r="AA226" s="29"/>
      <c r="AB226" s="30"/>
      <c r="AC226" s="29"/>
      <c r="AD226" s="29"/>
      <c r="AE226" s="29"/>
      <c r="AF226" s="29"/>
      <c r="AG226" s="29"/>
      <c r="AH226" s="30"/>
      <c r="AI226" s="30"/>
      <c r="AJ226" s="30"/>
      <c r="AK226" s="30"/>
      <c r="AL226" s="30"/>
      <c r="AM226" s="30"/>
      <c r="AN226" s="30"/>
      <c r="AO226" s="30"/>
      <c r="AP226" s="45"/>
      <c r="AQ226" s="30"/>
      <c r="AR226" s="46"/>
    </row>
    <row r="227" spans="25:44" x14ac:dyDescent="0.2">
      <c r="Y227" s="30"/>
      <c r="Z227" s="30"/>
      <c r="AA227" s="29"/>
      <c r="AB227" s="30"/>
      <c r="AC227" s="29"/>
      <c r="AD227" s="29"/>
      <c r="AE227" s="29"/>
      <c r="AF227" s="29"/>
      <c r="AG227" s="29"/>
      <c r="AH227" s="30"/>
      <c r="AI227" s="30"/>
      <c r="AJ227" s="30"/>
      <c r="AK227" s="30"/>
      <c r="AL227" s="30"/>
      <c r="AM227" s="30"/>
      <c r="AN227" s="30"/>
      <c r="AO227" s="30"/>
      <c r="AP227" s="45"/>
      <c r="AQ227" s="30"/>
      <c r="AR227" s="46"/>
    </row>
    <row r="228" spans="25:44" x14ac:dyDescent="0.2">
      <c r="Y228" s="30"/>
      <c r="Z228" s="30"/>
      <c r="AA228" s="29"/>
      <c r="AB228" s="30"/>
      <c r="AC228" s="29"/>
      <c r="AD228" s="29"/>
      <c r="AE228" s="29"/>
      <c r="AF228" s="29"/>
      <c r="AG228" s="29"/>
      <c r="AH228" s="30"/>
      <c r="AI228" s="30"/>
      <c r="AJ228" s="30"/>
      <c r="AK228" s="30"/>
      <c r="AL228" s="30"/>
      <c r="AM228" s="30"/>
      <c r="AN228" s="30"/>
      <c r="AO228" s="30"/>
      <c r="AP228" s="45"/>
      <c r="AQ228" s="30"/>
      <c r="AR228" s="46"/>
    </row>
    <row r="229" spans="25:44" x14ac:dyDescent="0.2">
      <c r="Y229" s="30"/>
      <c r="Z229" s="30"/>
      <c r="AA229" s="29"/>
      <c r="AB229" s="30"/>
      <c r="AC229" s="29"/>
      <c r="AD229" s="29"/>
      <c r="AE229" s="29"/>
      <c r="AF229" s="29"/>
      <c r="AG229" s="29"/>
      <c r="AH229" s="30"/>
      <c r="AI229" s="30"/>
      <c r="AJ229" s="30"/>
      <c r="AK229" s="30"/>
      <c r="AL229" s="30"/>
      <c r="AM229" s="30"/>
      <c r="AN229" s="30"/>
      <c r="AO229" s="30"/>
      <c r="AP229" s="45"/>
      <c r="AQ229" s="30"/>
      <c r="AR229" s="46"/>
    </row>
    <row r="230" spans="25:44" x14ac:dyDescent="0.2">
      <c r="Y230" s="30"/>
      <c r="Z230" s="30"/>
      <c r="AA230" s="29"/>
      <c r="AB230" s="30"/>
      <c r="AC230" s="29"/>
      <c r="AD230" s="29"/>
      <c r="AE230" s="29"/>
      <c r="AF230" s="29"/>
      <c r="AG230" s="29"/>
      <c r="AH230" s="30"/>
      <c r="AI230" s="30"/>
      <c r="AJ230" s="30"/>
      <c r="AK230" s="30"/>
      <c r="AL230" s="30"/>
      <c r="AM230" s="30"/>
      <c r="AN230" s="30"/>
      <c r="AO230" s="30"/>
      <c r="AP230" s="45"/>
      <c r="AQ230" s="30"/>
      <c r="AR230" s="46"/>
    </row>
    <row r="231" spans="25:44" x14ac:dyDescent="0.2">
      <c r="Y231" s="30"/>
      <c r="Z231" s="30"/>
      <c r="AA231" s="29"/>
      <c r="AB231" s="30"/>
      <c r="AC231" s="29"/>
      <c r="AD231" s="29"/>
      <c r="AE231" s="29"/>
      <c r="AF231" s="29"/>
      <c r="AG231" s="29"/>
      <c r="AH231" s="30"/>
      <c r="AI231" s="30"/>
      <c r="AJ231" s="30"/>
      <c r="AK231" s="30"/>
      <c r="AL231" s="30"/>
      <c r="AM231" s="30"/>
      <c r="AN231" s="30"/>
      <c r="AO231" s="30"/>
      <c r="AP231" s="45"/>
      <c r="AQ231" s="30"/>
      <c r="AR231" s="46"/>
    </row>
    <row r="232" spans="25:44" x14ac:dyDescent="0.2">
      <c r="Y232" s="30"/>
      <c r="Z232" s="30"/>
      <c r="AA232" s="29"/>
      <c r="AB232" s="30"/>
      <c r="AC232" s="29"/>
      <c r="AD232" s="29"/>
      <c r="AE232" s="29"/>
      <c r="AF232" s="29"/>
      <c r="AG232" s="29"/>
      <c r="AH232" s="30"/>
      <c r="AI232" s="30"/>
      <c r="AJ232" s="30"/>
      <c r="AK232" s="30"/>
      <c r="AL232" s="30"/>
      <c r="AM232" s="30"/>
      <c r="AN232" s="30"/>
      <c r="AO232" s="30"/>
      <c r="AP232" s="45"/>
      <c r="AQ232" s="30"/>
      <c r="AR232" s="46"/>
    </row>
    <row r="233" spans="25:44" x14ac:dyDescent="0.2">
      <c r="Y233" s="30"/>
      <c r="Z233" s="30"/>
      <c r="AA233" s="29"/>
      <c r="AB233" s="30"/>
      <c r="AC233" s="29"/>
      <c r="AD233" s="29"/>
      <c r="AE233" s="29"/>
      <c r="AF233" s="29"/>
      <c r="AG233" s="29"/>
      <c r="AH233" s="30"/>
      <c r="AI233" s="30"/>
      <c r="AJ233" s="30"/>
      <c r="AK233" s="30"/>
      <c r="AL233" s="30"/>
      <c r="AM233" s="30"/>
      <c r="AN233" s="30"/>
      <c r="AO233" s="30"/>
      <c r="AP233" s="45"/>
      <c r="AQ233" s="30"/>
      <c r="AR233" s="46"/>
    </row>
    <row r="234" spans="25:44" x14ac:dyDescent="0.2">
      <c r="Y234" s="30"/>
      <c r="Z234" s="30"/>
      <c r="AA234" s="29"/>
      <c r="AB234" s="30"/>
      <c r="AC234" s="29"/>
      <c r="AD234" s="29"/>
      <c r="AE234" s="29"/>
      <c r="AF234" s="29"/>
      <c r="AG234" s="29"/>
      <c r="AH234" s="30"/>
      <c r="AI234" s="30"/>
      <c r="AJ234" s="30"/>
      <c r="AK234" s="30"/>
      <c r="AL234" s="30"/>
      <c r="AM234" s="30"/>
      <c r="AN234" s="30"/>
      <c r="AO234" s="30"/>
      <c r="AP234" s="45"/>
      <c r="AQ234" s="30"/>
      <c r="AR234" s="46"/>
    </row>
    <row r="235" spans="25:44" x14ac:dyDescent="0.2">
      <c r="Y235" s="30"/>
      <c r="Z235" s="30"/>
      <c r="AA235" s="29"/>
      <c r="AB235" s="30"/>
      <c r="AC235" s="29"/>
      <c r="AD235" s="29"/>
      <c r="AE235" s="29"/>
      <c r="AF235" s="29"/>
      <c r="AG235" s="29"/>
      <c r="AH235" s="30"/>
      <c r="AI235" s="30"/>
      <c r="AJ235" s="30"/>
      <c r="AK235" s="30"/>
      <c r="AL235" s="30"/>
      <c r="AM235" s="30"/>
      <c r="AN235" s="30"/>
      <c r="AO235" s="30"/>
      <c r="AP235" s="45"/>
      <c r="AQ235" s="30"/>
      <c r="AR235" s="46"/>
    </row>
    <row r="236" spans="25:44" x14ac:dyDescent="0.2">
      <c r="Y236" s="30"/>
      <c r="Z236" s="30"/>
      <c r="AA236" s="29"/>
      <c r="AB236" s="30"/>
      <c r="AC236" s="29"/>
      <c r="AD236" s="29"/>
      <c r="AE236" s="29"/>
      <c r="AF236" s="29"/>
      <c r="AG236" s="29"/>
      <c r="AH236" s="30"/>
      <c r="AI236" s="30"/>
      <c r="AJ236" s="30"/>
      <c r="AK236" s="30"/>
      <c r="AL236" s="30"/>
      <c r="AM236" s="30"/>
      <c r="AN236" s="30"/>
      <c r="AO236" s="30"/>
      <c r="AP236" s="45"/>
      <c r="AQ236" s="30"/>
      <c r="AR236" s="46"/>
    </row>
    <row r="237" spans="25:44" x14ac:dyDescent="0.2">
      <c r="Y237" s="30"/>
      <c r="Z237" s="30"/>
      <c r="AA237" s="29"/>
      <c r="AB237" s="30"/>
      <c r="AC237" s="29"/>
      <c r="AD237" s="29"/>
      <c r="AE237" s="29"/>
      <c r="AF237" s="29"/>
      <c r="AG237" s="29"/>
      <c r="AH237" s="30"/>
      <c r="AI237" s="30"/>
      <c r="AJ237" s="30"/>
      <c r="AK237" s="30"/>
      <c r="AL237" s="30"/>
      <c r="AM237" s="30"/>
      <c r="AN237" s="30"/>
      <c r="AO237" s="30"/>
      <c r="AP237" s="45"/>
      <c r="AQ237" s="30"/>
      <c r="AR237" s="46"/>
    </row>
    <row r="238" spans="25:44" x14ac:dyDescent="0.2">
      <c r="Y238" s="30"/>
      <c r="Z238" s="30"/>
      <c r="AA238" s="29"/>
      <c r="AB238" s="30"/>
      <c r="AC238" s="29"/>
      <c r="AD238" s="29"/>
      <c r="AE238" s="29"/>
      <c r="AF238" s="29"/>
      <c r="AG238" s="29"/>
      <c r="AH238" s="30"/>
      <c r="AI238" s="30"/>
      <c r="AJ238" s="30"/>
      <c r="AK238" s="30"/>
      <c r="AL238" s="30"/>
      <c r="AM238" s="30"/>
      <c r="AN238" s="30"/>
      <c r="AO238" s="30"/>
      <c r="AP238" s="45"/>
      <c r="AQ238" s="30"/>
      <c r="AR238" s="46"/>
    </row>
    <row r="239" spans="25:44" x14ac:dyDescent="0.2">
      <c r="Y239" s="30"/>
      <c r="Z239" s="30"/>
      <c r="AA239" s="29"/>
      <c r="AB239" s="30"/>
      <c r="AC239" s="29"/>
      <c r="AD239" s="29"/>
      <c r="AE239" s="29"/>
      <c r="AF239" s="29"/>
      <c r="AG239" s="29"/>
      <c r="AH239" s="30"/>
      <c r="AI239" s="30"/>
      <c r="AJ239" s="30"/>
      <c r="AK239" s="30"/>
      <c r="AL239" s="30"/>
      <c r="AM239" s="30"/>
      <c r="AN239" s="30"/>
      <c r="AO239" s="30"/>
      <c r="AP239" s="45"/>
      <c r="AQ239" s="30"/>
      <c r="AR239" s="46"/>
    </row>
    <row r="240" spans="25:44" x14ac:dyDescent="0.2">
      <c r="Y240" s="30"/>
      <c r="Z240" s="30"/>
      <c r="AA240" s="29"/>
      <c r="AB240" s="30"/>
      <c r="AC240" s="29"/>
      <c r="AD240" s="29"/>
      <c r="AE240" s="29"/>
      <c r="AF240" s="29"/>
      <c r="AG240" s="29"/>
      <c r="AH240" s="30"/>
      <c r="AI240" s="30"/>
      <c r="AJ240" s="30"/>
      <c r="AK240" s="30"/>
      <c r="AL240" s="30"/>
      <c r="AM240" s="30"/>
      <c r="AN240" s="30"/>
      <c r="AO240" s="30"/>
      <c r="AP240" s="45"/>
      <c r="AQ240" s="30"/>
      <c r="AR240" s="46"/>
    </row>
    <row r="241" spans="25:44" x14ac:dyDescent="0.2">
      <c r="Y241" s="30"/>
      <c r="Z241" s="30"/>
      <c r="AA241" s="29"/>
      <c r="AB241" s="30"/>
      <c r="AC241" s="29"/>
      <c r="AD241" s="29"/>
      <c r="AE241" s="29"/>
      <c r="AF241" s="29"/>
      <c r="AG241" s="29"/>
      <c r="AH241" s="30"/>
      <c r="AI241" s="30"/>
      <c r="AJ241" s="30"/>
      <c r="AK241" s="30"/>
      <c r="AL241" s="30"/>
      <c r="AM241" s="30"/>
      <c r="AN241" s="30"/>
      <c r="AO241" s="30"/>
      <c r="AP241" s="45"/>
      <c r="AQ241" s="30"/>
      <c r="AR241" s="46"/>
    </row>
    <row r="242" spans="25:44" x14ac:dyDescent="0.2">
      <c r="Y242" s="30"/>
      <c r="Z242" s="30"/>
      <c r="AA242" s="29"/>
      <c r="AB242" s="30"/>
      <c r="AC242" s="29"/>
      <c r="AD242" s="29"/>
      <c r="AE242" s="29"/>
      <c r="AF242" s="29"/>
      <c r="AG242" s="29"/>
      <c r="AH242" s="30"/>
      <c r="AI242" s="30"/>
      <c r="AJ242" s="30"/>
      <c r="AK242" s="30"/>
      <c r="AL242" s="30"/>
      <c r="AM242" s="30"/>
      <c r="AN242" s="30"/>
      <c r="AO242" s="30"/>
      <c r="AP242" s="45"/>
      <c r="AQ242" s="30"/>
      <c r="AR242" s="46"/>
    </row>
    <row r="243" spans="25:44" x14ac:dyDescent="0.2">
      <c r="Y243" s="30"/>
      <c r="Z243" s="30"/>
      <c r="AA243" s="29"/>
      <c r="AB243" s="30"/>
      <c r="AC243" s="29"/>
      <c r="AD243" s="29"/>
      <c r="AE243" s="29"/>
      <c r="AF243" s="29"/>
      <c r="AG243" s="29"/>
      <c r="AH243" s="30"/>
      <c r="AI243" s="30"/>
      <c r="AJ243" s="30"/>
      <c r="AK243" s="30"/>
      <c r="AL243" s="30"/>
      <c r="AM243" s="30"/>
      <c r="AN243" s="30"/>
      <c r="AO243" s="30"/>
      <c r="AP243" s="45"/>
      <c r="AQ243" s="30"/>
      <c r="AR243" s="46"/>
    </row>
    <row r="244" spans="25:44" x14ac:dyDescent="0.2">
      <c r="Y244" s="30"/>
      <c r="Z244" s="30"/>
      <c r="AA244" s="29"/>
      <c r="AB244" s="30"/>
      <c r="AC244" s="29"/>
      <c r="AD244" s="29"/>
      <c r="AE244" s="29"/>
      <c r="AF244" s="29"/>
      <c r="AG244" s="29"/>
      <c r="AH244" s="30"/>
      <c r="AI244" s="30"/>
      <c r="AJ244" s="30"/>
      <c r="AK244" s="30"/>
      <c r="AL244" s="30"/>
      <c r="AM244" s="30"/>
      <c r="AN244" s="30"/>
      <c r="AO244" s="30"/>
      <c r="AP244" s="45"/>
      <c r="AQ244" s="30"/>
      <c r="AR244" s="46"/>
    </row>
    <row r="245" spans="25:44" x14ac:dyDescent="0.2">
      <c r="Y245" s="30"/>
      <c r="Z245" s="30"/>
      <c r="AA245" s="29"/>
      <c r="AB245" s="30"/>
      <c r="AC245" s="29"/>
      <c r="AD245" s="29"/>
      <c r="AE245" s="29"/>
      <c r="AF245" s="29"/>
      <c r="AG245" s="29"/>
      <c r="AH245" s="30"/>
      <c r="AI245" s="30"/>
      <c r="AJ245" s="30"/>
      <c r="AK245" s="30"/>
      <c r="AL245" s="30"/>
      <c r="AM245" s="30"/>
      <c r="AN245" s="30"/>
      <c r="AO245" s="30"/>
      <c r="AP245" s="45"/>
      <c r="AQ245" s="30"/>
      <c r="AR245" s="46"/>
    </row>
    <row r="246" spans="25:44" x14ac:dyDescent="0.2">
      <c r="Y246" s="30"/>
      <c r="Z246" s="30"/>
      <c r="AA246" s="29"/>
      <c r="AB246" s="30"/>
      <c r="AC246" s="29"/>
      <c r="AD246" s="29"/>
      <c r="AE246" s="29"/>
      <c r="AF246" s="29"/>
      <c r="AG246" s="29"/>
      <c r="AH246" s="30"/>
      <c r="AI246" s="30"/>
      <c r="AJ246" s="30"/>
      <c r="AK246" s="30"/>
      <c r="AL246" s="30"/>
      <c r="AM246" s="30"/>
      <c r="AN246" s="30"/>
      <c r="AO246" s="30"/>
      <c r="AP246" s="45"/>
      <c r="AQ246" s="30"/>
      <c r="AR246" s="46"/>
    </row>
    <row r="247" spans="25:44" x14ac:dyDescent="0.2">
      <c r="Y247" s="30"/>
      <c r="Z247" s="30"/>
      <c r="AA247" s="29"/>
      <c r="AB247" s="30"/>
      <c r="AC247" s="29"/>
      <c r="AD247" s="29"/>
      <c r="AE247" s="29"/>
      <c r="AF247" s="29"/>
      <c r="AG247" s="29"/>
      <c r="AH247" s="30"/>
      <c r="AI247" s="30"/>
      <c r="AJ247" s="30"/>
      <c r="AK247" s="30"/>
      <c r="AL247" s="30"/>
      <c r="AM247" s="30"/>
      <c r="AN247" s="30"/>
      <c r="AO247" s="30"/>
      <c r="AP247" s="45"/>
      <c r="AQ247" s="30"/>
      <c r="AR247" s="46"/>
    </row>
    <row r="248" spans="25:44" x14ac:dyDescent="0.2">
      <c r="Y248" s="30"/>
      <c r="Z248" s="30"/>
      <c r="AA248" s="29"/>
      <c r="AB248" s="30"/>
      <c r="AC248" s="29"/>
      <c r="AD248" s="29"/>
      <c r="AE248" s="29"/>
      <c r="AF248" s="29"/>
      <c r="AG248" s="29"/>
      <c r="AH248" s="30"/>
      <c r="AI248" s="30"/>
      <c r="AJ248" s="30"/>
      <c r="AK248" s="30"/>
      <c r="AL248" s="30"/>
      <c r="AM248" s="30"/>
      <c r="AN248" s="30"/>
      <c r="AO248" s="30"/>
      <c r="AP248" s="45"/>
      <c r="AQ248" s="30"/>
      <c r="AR248" s="46"/>
    </row>
    <row r="249" spans="25:44" x14ac:dyDescent="0.2">
      <c r="Y249" s="30"/>
      <c r="Z249" s="30"/>
      <c r="AA249" s="29"/>
      <c r="AB249" s="30"/>
      <c r="AC249" s="29"/>
      <c r="AD249" s="29"/>
      <c r="AE249" s="29"/>
      <c r="AF249" s="29"/>
      <c r="AG249" s="29"/>
      <c r="AH249" s="30"/>
      <c r="AI249" s="30"/>
      <c r="AJ249" s="30"/>
      <c r="AK249" s="30"/>
      <c r="AL249" s="30"/>
      <c r="AM249" s="30"/>
      <c r="AN249" s="30"/>
      <c r="AO249" s="30"/>
      <c r="AP249" s="45"/>
      <c r="AQ249" s="30"/>
      <c r="AR249" s="46"/>
    </row>
    <row r="250" spans="25:44" x14ac:dyDescent="0.2">
      <c r="Y250" s="30"/>
      <c r="Z250" s="30"/>
      <c r="AA250" s="29"/>
      <c r="AB250" s="30"/>
      <c r="AC250" s="29"/>
      <c r="AD250" s="29"/>
      <c r="AE250" s="29"/>
      <c r="AF250" s="29"/>
      <c r="AG250" s="29"/>
      <c r="AH250" s="30"/>
      <c r="AI250" s="30"/>
      <c r="AJ250" s="30"/>
      <c r="AK250" s="30"/>
      <c r="AL250" s="30"/>
      <c r="AM250" s="30"/>
      <c r="AN250" s="30"/>
      <c r="AO250" s="30"/>
      <c r="AP250" s="45"/>
      <c r="AQ250" s="30"/>
      <c r="AR250" s="46"/>
    </row>
    <row r="251" spans="25:44" x14ac:dyDescent="0.2">
      <c r="Y251" s="30"/>
      <c r="Z251" s="30"/>
      <c r="AA251" s="29"/>
      <c r="AB251" s="30"/>
      <c r="AC251" s="29"/>
      <c r="AD251" s="29"/>
      <c r="AE251" s="29"/>
      <c r="AF251" s="29"/>
      <c r="AG251" s="29"/>
      <c r="AH251" s="30"/>
      <c r="AI251" s="30"/>
      <c r="AJ251" s="30"/>
      <c r="AK251" s="30"/>
      <c r="AL251" s="30"/>
      <c r="AM251" s="30"/>
      <c r="AN251" s="30"/>
      <c r="AO251" s="30"/>
      <c r="AP251" s="45"/>
      <c r="AQ251" s="30"/>
      <c r="AR251" s="46"/>
    </row>
    <row r="252" spans="25:44" x14ac:dyDescent="0.2">
      <c r="Y252" s="30"/>
      <c r="Z252" s="30"/>
      <c r="AA252" s="29"/>
      <c r="AB252" s="30"/>
      <c r="AC252" s="29"/>
      <c r="AD252" s="29"/>
      <c r="AE252" s="29"/>
      <c r="AF252" s="29"/>
      <c r="AG252" s="29"/>
      <c r="AH252" s="30"/>
      <c r="AI252" s="30"/>
      <c r="AJ252" s="30"/>
      <c r="AK252" s="30"/>
      <c r="AL252" s="30"/>
      <c r="AM252" s="30"/>
      <c r="AN252" s="30"/>
      <c r="AO252" s="30"/>
      <c r="AP252" s="45"/>
      <c r="AQ252" s="30"/>
      <c r="AR252" s="46"/>
    </row>
    <row r="253" spans="25:44" x14ac:dyDescent="0.2">
      <c r="Y253" s="30"/>
      <c r="Z253" s="30"/>
      <c r="AA253" s="29"/>
      <c r="AB253" s="30"/>
      <c r="AC253" s="29"/>
      <c r="AD253" s="29"/>
      <c r="AE253" s="29"/>
      <c r="AF253" s="29"/>
      <c r="AG253" s="29"/>
      <c r="AH253" s="30"/>
      <c r="AI253" s="30"/>
      <c r="AJ253" s="30"/>
      <c r="AK253" s="30"/>
      <c r="AL253" s="30"/>
      <c r="AM253" s="30"/>
      <c r="AN253" s="30"/>
      <c r="AO253" s="30"/>
      <c r="AP253" s="45"/>
      <c r="AQ253" s="30"/>
      <c r="AR253" s="46"/>
    </row>
    <row r="254" spans="25:44" x14ac:dyDescent="0.2">
      <c r="Y254" s="30"/>
      <c r="Z254" s="30"/>
      <c r="AA254" s="29"/>
      <c r="AB254" s="30"/>
      <c r="AC254" s="29"/>
      <c r="AD254" s="29"/>
      <c r="AE254" s="29"/>
      <c r="AF254" s="29"/>
      <c r="AG254" s="29"/>
      <c r="AH254" s="30"/>
      <c r="AI254" s="30"/>
      <c r="AJ254" s="30"/>
      <c r="AK254" s="30"/>
      <c r="AL254" s="30"/>
      <c r="AM254" s="30"/>
      <c r="AN254" s="30"/>
      <c r="AO254" s="30"/>
      <c r="AP254" s="45"/>
      <c r="AQ254" s="30"/>
      <c r="AR254" s="46"/>
    </row>
    <row r="255" spans="25:44" x14ac:dyDescent="0.2">
      <c r="Y255" s="30"/>
      <c r="Z255" s="30"/>
      <c r="AA255" s="29"/>
      <c r="AB255" s="30"/>
      <c r="AC255" s="29"/>
      <c r="AD255" s="29"/>
      <c r="AE255" s="29"/>
      <c r="AF255" s="29"/>
      <c r="AG255" s="29"/>
      <c r="AH255" s="30"/>
      <c r="AI255" s="30"/>
      <c r="AJ255" s="30"/>
      <c r="AK255" s="30"/>
      <c r="AL255" s="30"/>
      <c r="AM255" s="30"/>
      <c r="AN255" s="30"/>
      <c r="AO255" s="30"/>
      <c r="AP255" s="45"/>
      <c r="AQ255" s="30"/>
      <c r="AR255" s="46"/>
    </row>
    <row r="256" spans="25:44" x14ac:dyDescent="0.2">
      <c r="Y256" s="30"/>
      <c r="Z256" s="30"/>
      <c r="AA256" s="29"/>
      <c r="AB256" s="30"/>
      <c r="AC256" s="29"/>
      <c r="AD256" s="29"/>
      <c r="AE256" s="29"/>
      <c r="AF256" s="29"/>
      <c r="AG256" s="29"/>
      <c r="AH256" s="30"/>
      <c r="AI256" s="30"/>
      <c r="AJ256" s="30"/>
      <c r="AK256" s="30"/>
      <c r="AL256" s="30"/>
      <c r="AM256" s="30"/>
      <c r="AN256" s="30"/>
      <c r="AO256" s="30"/>
      <c r="AP256" s="45"/>
      <c r="AQ256" s="30"/>
      <c r="AR256" s="46"/>
    </row>
    <row r="257" spans="25:44" x14ac:dyDescent="0.2">
      <c r="Y257" s="30"/>
      <c r="Z257" s="30"/>
      <c r="AA257" s="29"/>
      <c r="AB257" s="30"/>
      <c r="AC257" s="29"/>
      <c r="AD257" s="29"/>
      <c r="AE257" s="29"/>
      <c r="AF257" s="29"/>
      <c r="AG257" s="29"/>
      <c r="AH257" s="30"/>
      <c r="AI257" s="30"/>
      <c r="AJ257" s="30"/>
      <c r="AK257" s="30"/>
      <c r="AL257" s="30"/>
      <c r="AM257" s="30"/>
      <c r="AN257" s="30"/>
      <c r="AO257" s="30"/>
      <c r="AP257" s="45"/>
      <c r="AQ257" s="30"/>
      <c r="AR257" s="46"/>
    </row>
    <row r="258" spans="25:44" x14ac:dyDescent="0.2">
      <c r="Y258" s="30"/>
      <c r="Z258" s="30"/>
      <c r="AA258" s="29"/>
      <c r="AB258" s="30"/>
      <c r="AC258" s="29"/>
      <c r="AD258" s="29"/>
      <c r="AE258" s="29"/>
      <c r="AF258" s="29"/>
      <c r="AG258" s="29"/>
      <c r="AH258" s="30"/>
      <c r="AI258" s="30"/>
      <c r="AJ258" s="30"/>
      <c r="AK258" s="30"/>
      <c r="AL258" s="30"/>
      <c r="AM258" s="30"/>
      <c r="AN258" s="30"/>
      <c r="AO258" s="30"/>
      <c r="AP258" s="45"/>
      <c r="AQ258" s="30"/>
      <c r="AR258" s="46"/>
    </row>
    <row r="259" spans="25:44" x14ac:dyDescent="0.2">
      <c r="Y259" s="30"/>
      <c r="Z259" s="30"/>
      <c r="AA259" s="29"/>
      <c r="AB259" s="30"/>
      <c r="AC259" s="29"/>
      <c r="AD259" s="29"/>
      <c r="AE259" s="29"/>
      <c r="AF259" s="29"/>
      <c r="AG259" s="29"/>
      <c r="AH259" s="30"/>
      <c r="AI259" s="30"/>
      <c r="AJ259" s="30"/>
      <c r="AK259" s="30"/>
      <c r="AL259" s="30"/>
      <c r="AM259" s="30"/>
      <c r="AN259" s="30"/>
      <c r="AO259" s="30"/>
      <c r="AP259" s="45"/>
      <c r="AQ259" s="30"/>
      <c r="AR259" s="46"/>
    </row>
    <row r="260" spans="25:44" x14ac:dyDescent="0.2">
      <c r="Y260" s="30"/>
      <c r="Z260" s="30"/>
      <c r="AA260" s="29"/>
      <c r="AB260" s="30"/>
      <c r="AC260" s="29"/>
      <c r="AD260" s="29"/>
      <c r="AE260" s="29"/>
      <c r="AF260" s="29"/>
      <c r="AG260" s="29"/>
      <c r="AH260" s="30"/>
      <c r="AI260" s="30"/>
      <c r="AJ260" s="30"/>
      <c r="AK260" s="30"/>
      <c r="AL260" s="30"/>
      <c r="AM260" s="30"/>
      <c r="AN260" s="30"/>
      <c r="AO260" s="30"/>
      <c r="AP260" s="45"/>
      <c r="AQ260" s="30"/>
      <c r="AR260" s="46"/>
    </row>
    <row r="261" spans="25:44" x14ac:dyDescent="0.2">
      <c r="Y261" s="30"/>
      <c r="Z261" s="30"/>
      <c r="AA261" s="29"/>
      <c r="AB261" s="30"/>
      <c r="AC261" s="29"/>
      <c r="AD261" s="29"/>
      <c r="AE261" s="29"/>
      <c r="AF261" s="29"/>
      <c r="AG261" s="29"/>
      <c r="AH261" s="30"/>
      <c r="AI261" s="30"/>
      <c r="AJ261" s="30"/>
      <c r="AK261" s="30"/>
      <c r="AL261" s="30"/>
      <c r="AM261" s="30"/>
      <c r="AN261" s="30"/>
      <c r="AO261" s="30"/>
      <c r="AP261" s="45"/>
      <c r="AQ261" s="30"/>
      <c r="AR261" s="46"/>
    </row>
    <row r="262" spans="25:44" x14ac:dyDescent="0.2">
      <c r="Y262" s="30"/>
      <c r="Z262" s="30"/>
      <c r="AA262" s="29"/>
      <c r="AB262" s="30"/>
      <c r="AC262" s="29"/>
      <c r="AD262" s="29"/>
      <c r="AE262" s="29"/>
      <c r="AF262" s="29"/>
      <c r="AG262" s="29"/>
      <c r="AH262" s="30"/>
      <c r="AI262" s="30"/>
      <c r="AJ262" s="30"/>
      <c r="AK262" s="30"/>
      <c r="AL262" s="30"/>
      <c r="AM262" s="30"/>
      <c r="AN262" s="30"/>
      <c r="AO262" s="30"/>
      <c r="AP262" s="45"/>
      <c r="AQ262" s="30"/>
      <c r="AR262" s="46"/>
    </row>
    <row r="263" spans="25:44" x14ac:dyDescent="0.2">
      <c r="Y263" s="30"/>
      <c r="Z263" s="30"/>
      <c r="AA263" s="29"/>
      <c r="AB263" s="30"/>
      <c r="AC263" s="29"/>
      <c r="AD263" s="29"/>
      <c r="AE263" s="29"/>
      <c r="AF263" s="29"/>
      <c r="AG263" s="29"/>
      <c r="AH263" s="30"/>
      <c r="AI263" s="30"/>
      <c r="AJ263" s="30"/>
      <c r="AK263" s="30"/>
      <c r="AL263" s="30"/>
      <c r="AM263" s="30"/>
      <c r="AN263" s="30"/>
      <c r="AO263" s="30"/>
      <c r="AP263" s="45"/>
      <c r="AQ263" s="30"/>
      <c r="AR263" s="46"/>
    </row>
    <row r="264" spans="25:44" x14ac:dyDescent="0.2">
      <c r="Y264" s="30"/>
      <c r="Z264" s="30"/>
      <c r="AA264" s="29"/>
      <c r="AB264" s="30"/>
      <c r="AC264" s="29"/>
      <c r="AD264" s="29"/>
      <c r="AE264" s="29"/>
      <c r="AF264" s="29"/>
      <c r="AG264" s="29"/>
      <c r="AH264" s="30"/>
      <c r="AI264" s="30"/>
      <c r="AJ264" s="30"/>
      <c r="AK264" s="30"/>
      <c r="AL264" s="30"/>
      <c r="AM264" s="30"/>
      <c r="AN264" s="30"/>
      <c r="AO264" s="30"/>
      <c r="AP264" s="45"/>
      <c r="AQ264" s="30"/>
      <c r="AR264" s="46"/>
    </row>
    <row r="265" spans="25:44" x14ac:dyDescent="0.2">
      <c r="Y265" s="30"/>
      <c r="Z265" s="30"/>
      <c r="AA265" s="29"/>
      <c r="AB265" s="30"/>
      <c r="AC265" s="29"/>
      <c r="AD265" s="29"/>
      <c r="AE265" s="29"/>
      <c r="AF265" s="29"/>
      <c r="AG265" s="29"/>
      <c r="AH265" s="30"/>
      <c r="AI265" s="30"/>
      <c r="AJ265" s="30"/>
      <c r="AK265" s="30"/>
      <c r="AL265" s="30"/>
      <c r="AM265" s="30"/>
      <c r="AN265" s="30"/>
      <c r="AO265" s="30"/>
      <c r="AP265" s="45"/>
      <c r="AQ265" s="30"/>
      <c r="AR265" s="46"/>
    </row>
    <row r="266" spans="25:44" x14ac:dyDescent="0.2">
      <c r="Y266" s="30"/>
      <c r="Z266" s="30"/>
      <c r="AA266" s="29"/>
      <c r="AB266" s="30"/>
      <c r="AC266" s="29"/>
      <c r="AD266" s="29"/>
      <c r="AE266" s="29"/>
      <c r="AF266" s="29"/>
      <c r="AG266" s="29"/>
      <c r="AH266" s="30"/>
      <c r="AI266" s="30"/>
      <c r="AJ266" s="30"/>
      <c r="AK266" s="30"/>
      <c r="AL266" s="30"/>
      <c r="AM266" s="30"/>
      <c r="AN266" s="30"/>
      <c r="AO266" s="30"/>
      <c r="AP266" s="45"/>
      <c r="AQ266" s="30"/>
      <c r="AR266" s="46"/>
    </row>
    <row r="267" spans="25:44" x14ac:dyDescent="0.2">
      <c r="Y267" s="30"/>
      <c r="Z267" s="30"/>
      <c r="AA267" s="29"/>
      <c r="AB267" s="30"/>
      <c r="AC267" s="29"/>
      <c r="AD267" s="29"/>
      <c r="AE267" s="29"/>
      <c r="AF267" s="29"/>
      <c r="AG267" s="29"/>
      <c r="AH267" s="30"/>
      <c r="AI267" s="30"/>
      <c r="AJ267" s="30"/>
      <c r="AK267" s="30"/>
      <c r="AL267" s="30"/>
      <c r="AM267" s="30"/>
      <c r="AN267" s="30"/>
      <c r="AO267" s="30"/>
      <c r="AP267" s="45"/>
      <c r="AQ267" s="30"/>
      <c r="AR267" s="46"/>
    </row>
    <row r="268" spans="25:44" x14ac:dyDescent="0.2">
      <c r="Y268" s="30"/>
      <c r="Z268" s="30"/>
      <c r="AA268" s="29"/>
      <c r="AB268" s="30"/>
      <c r="AC268" s="29"/>
      <c r="AD268" s="29"/>
      <c r="AE268" s="29"/>
      <c r="AF268" s="29"/>
      <c r="AG268" s="29"/>
      <c r="AH268" s="30"/>
      <c r="AI268" s="30"/>
      <c r="AJ268" s="30"/>
      <c r="AK268" s="30"/>
      <c r="AL268" s="30"/>
      <c r="AM268" s="30"/>
      <c r="AN268" s="30"/>
      <c r="AO268" s="30"/>
      <c r="AP268" s="45"/>
      <c r="AQ268" s="30"/>
      <c r="AR268" s="46"/>
    </row>
    <row r="269" spans="25:44" x14ac:dyDescent="0.2">
      <c r="Y269" s="30"/>
      <c r="Z269" s="30"/>
      <c r="AA269" s="29"/>
      <c r="AB269" s="30"/>
      <c r="AC269" s="29"/>
      <c r="AD269" s="29"/>
      <c r="AE269" s="29"/>
      <c r="AF269" s="29"/>
      <c r="AG269" s="29"/>
      <c r="AH269" s="30"/>
      <c r="AI269" s="30"/>
      <c r="AJ269" s="30"/>
      <c r="AK269" s="30"/>
      <c r="AL269" s="30"/>
      <c r="AM269" s="30"/>
      <c r="AN269" s="30"/>
      <c r="AO269" s="30"/>
      <c r="AP269" s="45"/>
      <c r="AQ269" s="30"/>
      <c r="AR269" s="46"/>
    </row>
    <row r="270" spans="25:44" x14ac:dyDescent="0.2">
      <c r="Y270" s="30"/>
      <c r="Z270" s="30"/>
      <c r="AA270" s="29"/>
      <c r="AB270" s="30"/>
      <c r="AC270" s="29"/>
      <c r="AD270" s="29"/>
      <c r="AE270" s="29"/>
      <c r="AF270" s="29"/>
      <c r="AG270" s="29"/>
      <c r="AH270" s="30"/>
      <c r="AI270" s="30"/>
      <c r="AJ270" s="30"/>
      <c r="AK270" s="30"/>
      <c r="AL270" s="30"/>
      <c r="AM270" s="30"/>
      <c r="AN270" s="30"/>
      <c r="AO270" s="30"/>
      <c r="AP270" s="45"/>
      <c r="AQ270" s="30"/>
      <c r="AR270" s="46"/>
    </row>
    <row r="271" spans="25:44" x14ac:dyDescent="0.2">
      <c r="Y271" s="30"/>
      <c r="Z271" s="30"/>
      <c r="AA271" s="29"/>
      <c r="AB271" s="30"/>
      <c r="AC271" s="29"/>
      <c r="AD271" s="29"/>
      <c r="AE271" s="29"/>
      <c r="AF271" s="29"/>
      <c r="AG271" s="29"/>
      <c r="AH271" s="30"/>
      <c r="AI271" s="30"/>
      <c r="AJ271" s="30"/>
      <c r="AK271" s="30"/>
      <c r="AL271" s="30"/>
      <c r="AM271" s="30"/>
      <c r="AN271" s="30"/>
      <c r="AO271" s="30"/>
      <c r="AP271" s="45"/>
      <c r="AQ271" s="30"/>
      <c r="AR271" s="46"/>
    </row>
    <row r="272" spans="25:44" x14ac:dyDescent="0.2">
      <c r="Y272" s="30"/>
      <c r="Z272" s="30"/>
      <c r="AA272" s="29"/>
      <c r="AB272" s="30"/>
      <c r="AC272" s="29"/>
      <c r="AD272" s="29"/>
      <c r="AE272" s="29"/>
      <c r="AF272" s="29"/>
      <c r="AG272" s="29"/>
      <c r="AH272" s="30"/>
      <c r="AI272" s="30"/>
      <c r="AJ272" s="30"/>
      <c r="AK272" s="30"/>
      <c r="AL272" s="30"/>
      <c r="AM272" s="30"/>
      <c r="AN272" s="30"/>
      <c r="AO272" s="30"/>
      <c r="AP272" s="45"/>
      <c r="AQ272" s="30"/>
      <c r="AR272" s="46"/>
    </row>
    <row r="273" spans="25:44" x14ac:dyDescent="0.2">
      <c r="Y273" s="30"/>
      <c r="Z273" s="30"/>
      <c r="AA273" s="29"/>
      <c r="AB273" s="30"/>
      <c r="AC273" s="29"/>
      <c r="AD273" s="29"/>
      <c r="AE273" s="29"/>
      <c r="AF273" s="29"/>
      <c r="AG273" s="29"/>
      <c r="AH273" s="30"/>
      <c r="AI273" s="30"/>
      <c r="AJ273" s="30"/>
      <c r="AK273" s="30"/>
      <c r="AL273" s="30"/>
      <c r="AM273" s="30"/>
      <c r="AN273" s="30"/>
      <c r="AO273" s="30"/>
      <c r="AP273" s="45"/>
      <c r="AQ273" s="30"/>
      <c r="AR273" s="46"/>
    </row>
    <row r="274" spans="25:44" x14ac:dyDescent="0.2">
      <c r="Y274" s="30"/>
      <c r="Z274" s="30"/>
      <c r="AA274" s="29"/>
      <c r="AB274" s="30"/>
      <c r="AC274" s="29"/>
      <c r="AD274" s="29"/>
      <c r="AE274" s="29"/>
      <c r="AF274" s="29"/>
      <c r="AG274" s="29"/>
      <c r="AH274" s="30"/>
      <c r="AI274" s="30"/>
      <c r="AJ274" s="30"/>
      <c r="AK274" s="30"/>
      <c r="AL274" s="30"/>
      <c r="AM274" s="30"/>
      <c r="AN274" s="30"/>
      <c r="AO274" s="30"/>
      <c r="AP274" s="45"/>
      <c r="AQ274" s="30"/>
      <c r="AR274" s="46"/>
    </row>
    <row r="275" spans="25:44" x14ac:dyDescent="0.2">
      <c r="Y275" s="30"/>
      <c r="Z275" s="30"/>
      <c r="AA275" s="29"/>
      <c r="AB275" s="30"/>
      <c r="AC275" s="29"/>
      <c r="AD275" s="29"/>
      <c r="AE275" s="29"/>
      <c r="AF275" s="29"/>
      <c r="AG275" s="29"/>
      <c r="AH275" s="30"/>
      <c r="AI275" s="30"/>
      <c r="AJ275" s="30"/>
      <c r="AK275" s="30"/>
      <c r="AL275" s="30"/>
      <c r="AM275" s="30"/>
      <c r="AN275" s="30"/>
      <c r="AO275" s="30"/>
      <c r="AP275" s="45"/>
      <c r="AQ275" s="30"/>
      <c r="AR275" s="46"/>
    </row>
    <row r="276" spans="25:44" x14ac:dyDescent="0.2">
      <c r="Y276" s="30"/>
      <c r="Z276" s="30"/>
      <c r="AA276" s="29"/>
      <c r="AB276" s="30"/>
      <c r="AC276" s="29"/>
      <c r="AD276" s="29"/>
      <c r="AE276" s="29"/>
      <c r="AF276" s="29"/>
      <c r="AG276" s="29"/>
      <c r="AH276" s="30"/>
      <c r="AI276" s="30"/>
      <c r="AJ276" s="30"/>
      <c r="AK276" s="30"/>
      <c r="AL276" s="30"/>
      <c r="AM276" s="30"/>
      <c r="AN276" s="30"/>
      <c r="AO276" s="30"/>
      <c r="AP276" s="45"/>
      <c r="AQ276" s="30"/>
      <c r="AR276" s="46"/>
    </row>
    <row r="277" spans="25:44" x14ac:dyDescent="0.2">
      <c r="Y277" s="30"/>
      <c r="Z277" s="30"/>
      <c r="AA277" s="29"/>
      <c r="AB277" s="30"/>
      <c r="AC277" s="29"/>
      <c r="AD277" s="29"/>
      <c r="AE277" s="29"/>
      <c r="AF277" s="29"/>
      <c r="AG277" s="29"/>
      <c r="AH277" s="30"/>
      <c r="AI277" s="30"/>
      <c r="AJ277" s="30"/>
      <c r="AK277" s="30"/>
      <c r="AL277" s="30"/>
      <c r="AM277" s="30"/>
      <c r="AN277" s="30"/>
      <c r="AO277" s="30"/>
      <c r="AP277" s="45"/>
      <c r="AQ277" s="30"/>
      <c r="AR277" s="46"/>
    </row>
    <row r="278" spans="25:44" x14ac:dyDescent="0.2">
      <c r="Y278" s="30"/>
      <c r="Z278" s="30"/>
      <c r="AA278" s="29"/>
      <c r="AB278" s="30"/>
      <c r="AC278" s="29"/>
      <c r="AD278" s="29"/>
      <c r="AE278" s="29"/>
      <c r="AF278" s="29"/>
      <c r="AG278" s="29"/>
      <c r="AH278" s="30"/>
      <c r="AI278" s="30"/>
      <c r="AJ278" s="30"/>
      <c r="AK278" s="30"/>
      <c r="AL278" s="30"/>
      <c r="AM278" s="30"/>
      <c r="AN278" s="30"/>
      <c r="AO278" s="30"/>
      <c r="AP278" s="45"/>
      <c r="AQ278" s="30"/>
      <c r="AR278" s="46"/>
    </row>
    <row r="279" spans="25:44" x14ac:dyDescent="0.2">
      <c r="Y279" s="30"/>
      <c r="Z279" s="30"/>
      <c r="AA279" s="29"/>
      <c r="AB279" s="30"/>
      <c r="AC279" s="29"/>
      <c r="AD279" s="29"/>
      <c r="AE279" s="29"/>
      <c r="AF279" s="29"/>
      <c r="AG279" s="29"/>
      <c r="AH279" s="30"/>
      <c r="AI279" s="30"/>
      <c r="AJ279" s="30"/>
      <c r="AK279" s="30"/>
      <c r="AL279" s="30"/>
      <c r="AM279" s="30"/>
      <c r="AN279" s="30"/>
      <c r="AO279" s="30"/>
      <c r="AP279" s="45"/>
      <c r="AQ279" s="30"/>
      <c r="AR279" s="46"/>
    </row>
    <row r="280" spans="25:44" x14ac:dyDescent="0.2">
      <c r="Y280" s="30"/>
      <c r="Z280" s="30"/>
      <c r="AA280" s="29"/>
      <c r="AB280" s="30"/>
      <c r="AC280" s="29"/>
      <c r="AD280" s="29"/>
      <c r="AE280" s="29"/>
      <c r="AF280" s="29"/>
      <c r="AG280" s="29"/>
      <c r="AH280" s="30"/>
      <c r="AI280" s="30"/>
      <c r="AJ280" s="30"/>
      <c r="AK280" s="30"/>
      <c r="AL280" s="30"/>
      <c r="AM280" s="30"/>
      <c r="AN280" s="30"/>
      <c r="AO280" s="30"/>
      <c r="AP280" s="45"/>
      <c r="AQ280" s="30"/>
      <c r="AR280" s="46"/>
    </row>
    <row r="281" spans="25:44" x14ac:dyDescent="0.2">
      <c r="Y281" s="30"/>
      <c r="Z281" s="30"/>
      <c r="AA281" s="29"/>
      <c r="AB281" s="30"/>
      <c r="AC281" s="29"/>
      <c r="AD281" s="29"/>
      <c r="AE281" s="29"/>
      <c r="AF281" s="29"/>
      <c r="AG281" s="29"/>
      <c r="AH281" s="30"/>
      <c r="AI281" s="30"/>
      <c r="AJ281" s="30"/>
      <c r="AK281" s="30"/>
      <c r="AL281" s="30"/>
      <c r="AM281" s="30"/>
      <c r="AN281" s="30"/>
      <c r="AO281" s="30"/>
      <c r="AP281" s="45"/>
      <c r="AQ281" s="30"/>
      <c r="AR281" s="46"/>
    </row>
    <row r="282" spans="25:44" x14ac:dyDescent="0.2">
      <c r="Y282" s="30"/>
      <c r="Z282" s="30"/>
      <c r="AA282" s="29"/>
      <c r="AB282" s="30"/>
      <c r="AC282" s="29"/>
      <c r="AD282" s="29"/>
      <c r="AE282" s="29"/>
      <c r="AF282" s="29"/>
      <c r="AG282" s="29"/>
      <c r="AH282" s="30"/>
      <c r="AI282" s="30"/>
      <c r="AJ282" s="30"/>
      <c r="AK282" s="30"/>
      <c r="AL282" s="30"/>
      <c r="AM282" s="30"/>
      <c r="AN282" s="30"/>
      <c r="AO282" s="30"/>
      <c r="AP282" s="45"/>
      <c r="AQ282" s="30"/>
      <c r="AR282" s="46"/>
    </row>
    <row r="283" spans="25:44" x14ac:dyDescent="0.2">
      <c r="Y283" s="30"/>
      <c r="Z283" s="30"/>
      <c r="AA283" s="29"/>
      <c r="AB283" s="30"/>
      <c r="AC283" s="29"/>
      <c r="AD283" s="29"/>
      <c r="AE283" s="29"/>
      <c r="AF283" s="29"/>
      <c r="AG283" s="29"/>
      <c r="AH283" s="30"/>
      <c r="AI283" s="30"/>
      <c r="AJ283" s="30"/>
      <c r="AK283" s="30"/>
      <c r="AL283" s="30"/>
      <c r="AM283" s="30"/>
      <c r="AN283" s="30"/>
      <c r="AO283" s="30"/>
      <c r="AP283" s="45"/>
      <c r="AQ283" s="30"/>
      <c r="AR283" s="46"/>
    </row>
    <row r="284" spans="25:44" x14ac:dyDescent="0.2">
      <c r="Y284" s="30"/>
      <c r="Z284" s="30"/>
      <c r="AA284" s="29"/>
      <c r="AB284" s="30"/>
      <c r="AC284" s="29"/>
      <c r="AD284" s="29"/>
      <c r="AE284" s="29"/>
      <c r="AF284" s="29"/>
      <c r="AG284" s="29"/>
      <c r="AH284" s="30"/>
      <c r="AI284" s="30"/>
      <c r="AJ284" s="30"/>
      <c r="AK284" s="30"/>
      <c r="AL284" s="30"/>
      <c r="AM284" s="30"/>
      <c r="AN284" s="30"/>
      <c r="AO284" s="30"/>
      <c r="AP284" s="45"/>
      <c r="AQ284" s="30"/>
      <c r="AR284" s="46"/>
    </row>
    <row r="285" spans="25:44" x14ac:dyDescent="0.2">
      <c r="Y285" s="30"/>
      <c r="Z285" s="30"/>
      <c r="AA285" s="29"/>
      <c r="AB285" s="30"/>
      <c r="AC285" s="29"/>
      <c r="AD285" s="29"/>
      <c r="AE285" s="29"/>
      <c r="AF285" s="29"/>
      <c r="AG285" s="29"/>
      <c r="AH285" s="30"/>
      <c r="AI285" s="30"/>
      <c r="AJ285" s="30"/>
      <c r="AK285" s="30"/>
      <c r="AL285" s="30"/>
      <c r="AM285" s="30"/>
      <c r="AN285" s="30"/>
      <c r="AO285" s="30"/>
      <c r="AP285" s="45"/>
      <c r="AQ285" s="30"/>
      <c r="AR285" s="46"/>
    </row>
    <row r="286" spans="25:44" x14ac:dyDescent="0.2">
      <c r="Y286" s="30"/>
      <c r="Z286" s="30"/>
      <c r="AA286" s="29"/>
      <c r="AB286" s="30"/>
      <c r="AC286" s="29"/>
      <c r="AD286" s="29"/>
      <c r="AE286" s="29"/>
      <c r="AF286" s="29"/>
      <c r="AG286" s="29"/>
      <c r="AH286" s="30"/>
      <c r="AI286" s="30"/>
      <c r="AJ286" s="30"/>
      <c r="AK286" s="30"/>
      <c r="AL286" s="30"/>
      <c r="AM286" s="30"/>
      <c r="AN286" s="30"/>
      <c r="AO286" s="30"/>
      <c r="AP286" s="45"/>
      <c r="AQ286" s="30"/>
      <c r="AR286" s="46"/>
    </row>
    <row r="287" spans="25:44" x14ac:dyDescent="0.2">
      <c r="Y287" s="30"/>
      <c r="Z287" s="30"/>
      <c r="AA287" s="29"/>
      <c r="AB287" s="30"/>
      <c r="AC287" s="29"/>
      <c r="AD287" s="29"/>
      <c r="AE287" s="29"/>
      <c r="AF287" s="29"/>
      <c r="AG287" s="29"/>
      <c r="AH287" s="30"/>
      <c r="AI287" s="30"/>
      <c r="AJ287" s="30"/>
      <c r="AK287" s="30"/>
      <c r="AL287" s="30"/>
      <c r="AM287" s="30"/>
      <c r="AN287" s="30"/>
      <c r="AO287" s="30"/>
      <c r="AP287" s="45"/>
      <c r="AQ287" s="30"/>
      <c r="AR287" s="46"/>
    </row>
    <row r="288" spans="25:44" x14ac:dyDescent="0.2">
      <c r="Y288" s="30"/>
      <c r="Z288" s="30"/>
      <c r="AA288" s="29"/>
      <c r="AB288" s="30"/>
      <c r="AC288" s="29"/>
      <c r="AD288" s="29"/>
      <c r="AE288" s="29"/>
      <c r="AF288" s="29"/>
      <c r="AG288" s="29"/>
      <c r="AH288" s="30"/>
      <c r="AI288" s="30"/>
      <c r="AJ288" s="30"/>
      <c r="AK288" s="30"/>
      <c r="AL288" s="30"/>
      <c r="AM288" s="30"/>
      <c r="AN288" s="30"/>
      <c r="AO288" s="30"/>
      <c r="AP288" s="45"/>
      <c r="AQ288" s="30"/>
      <c r="AR288" s="46"/>
    </row>
    <row r="289" spans="25:44" x14ac:dyDescent="0.2">
      <c r="Y289" s="30"/>
      <c r="Z289" s="30"/>
      <c r="AA289" s="29"/>
      <c r="AB289" s="30"/>
      <c r="AC289" s="29"/>
      <c r="AD289" s="29"/>
      <c r="AE289" s="29"/>
      <c r="AF289" s="29"/>
      <c r="AG289" s="29"/>
      <c r="AH289" s="30"/>
      <c r="AI289" s="30"/>
      <c r="AJ289" s="30"/>
      <c r="AK289" s="30"/>
      <c r="AL289" s="30"/>
      <c r="AM289" s="30"/>
      <c r="AN289" s="30"/>
      <c r="AO289" s="30"/>
      <c r="AP289" s="45"/>
      <c r="AQ289" s="30"/>
      <c r="AR289" s="46"/>
    </row>
    <row r="290" spans="25:44" x14ac:dyDescent="0.2">
      <c r="Y290" s="30"/>
      <c r="Z290" s="30"/>
      <c r="AA290" s="29"/>
      <c r="AB290" s="30"/>
      <c r="AC290" s="29"/>
      <c r="AD290" s="29"/>
      <c r="AE290" s="29"/>
      <c r="AF290" s="29"/>
      <c r="AG290" s="29"/>
      <c r="AH290" s="30"/>
      <c r="AI290" s="30"/>
      <c r="AJ290" s="30"/>
      <c r="AK290" s="30"/>
      <c r="AL290" s="30"/>
      <c r="AM290" s="30"/>
      <c r="AN290" s="30"/>
      <c r="AO290" s="30"/>
      <c r="AP290" s="45"/>
      <c r="AQ290" s="30"/>
      <c r="AR290" s="46"/>
    </row>
    <row r="291" spans="25:44" x14ac:dyDescent="0.2">
      <c r="Y291" s="30"/>
      <c r="Z291" s="30"/>
      <c r="AA291" s="29"/>
      <c r="AB291" s="30"/>
      <c r="AC291" s="29"/>
      <c r="AD291" s="29"/>
      <c r="AE291" s="29"/>
      <c r="AF291" s="29"/>
      <c r="AG291" s="29"/>
      <c r="AH291" s="30"/>
      <c r="AI291" s="30"/>
      <c r="AJ291" s="30"/>
      <c r="AK291" s="30"/>
      <c r="AL291" s="30"/>
      <c r="AM291" s="30"/>
      <c r="AN291" s="30"/>
      <c r="AO291" s="30"/>
      <c r="AP291" s="45"/>
      <c r="AQ291" s="30"/>
      <c r="AR291" s="46"/>
    </row>
    <row r="292" spans="25:44" x14ac:dyDescent="0.2">
      <c r="Y292" s="30"/>
      <c r="Z292" s="30"/>
      <c r="AA292" s="29"/>
      <c r="AB292" s="30"/>
      <c r="AC292" s="29"/>
      <c r="AD292" s="29"/>
      <c r="AE292" s="29"/>
      <c r="AF292" s="29"/>
      <c r="AG292" s="29"/>
      <c r="AH292" s="30"/>
      <c r="AI292" s="30"/>
      <c r="AJ292" s="30"/>
      <c r="AK292" s="30"/>
      <c r="AL292" s="30"/>
      <c r="AM292" s="30"/>
      <c r="AN292" s="30"/>
      <c r="AO292" s="30"/>
      <c r="AP292" s="45"/>
      <c r="AQ292" s="30"/>
      <c r="AR292" s="46"/>
    </row>
    <row r="293" spans="25:44" x14ac:dyDescent="0.2">
      <c r="Y293" s="30"/>
      <c r="Z293" s="30"/>
      <c r="AA293" s="29"/>
      <c r="AB293" s="30"/>
      <c r="AC293" s="29"/>
      <c r="AD293" s="29"/>
      <c r="AE293" s="29"/>
      <c r="AF293" s="29"/>
      <c r="AG293" s="29"/>
      <c r="AH293" s="30"/>
      <c r="AI293" s="30"/>
      <c r="AJ293" s="30"/>
      <c r="AK293" s="30"/>
      <c r="AL293" s="30"/>
      <c r="AM293" s="30"/>
      <c r="AN293" s="30"/>
      <c r="AO293" s="30"/>
      <c r="AP293" s="45"/>
      <c r="AQ293" s="30"/>
      <c r="AR293" s="46"/>
    </row>
    <row r="294" spans="25:44" x14ac:dyDescent="0.2">
      <c r="Y294" s="30"/>
      <c r="Z294" s="30"/>
      <c r="AA294" s="29"/>
      <c r="AB294" s="30"/>
      <c r="AC294" s="29"/>
      <c r="AD294" s="29"/>
      <c r="AE294" s="29"/>
      <c r="AF294" s="29"/>
      <c r="AG294" s="29"/>
      <c r="AH294" s="30"/>
      <c r="AI294" s="30"/>
      <c r="AJ294" s="30"/>
      <c r="AK294" s="30"/>
      <c r="AL294" s="30"/>
      <c r="AM294" s="30"/>
      <c r="AN294" s="30"/>
      <c r="AO294" s="30"/>
      <c r="AP294" s="45"/>
      <c r="AQ294" s="30"/>
      <c r="AR294" s="46"/>
    </row>
    <row r="295" spans="25:44" x14ac:dyDescent="0.2">
      <c r="Y295" s="30"/>
      <c r="Z295" s="30"/>
      <c r="AA295" s="29"/>
      <c r="AB295" s="30"/>
      <c r="AC295" s="29"/>
      <c r="AD295" s="29"/>
      <c r="AE295" s="29"/>
      <c r="AF295" s="29"/>
      <c r="AG295" s="29"/>
      <c r="AH295" s="30"/>
      <c r="AI295" s="30"/>
      <c r="AJ295" s="30"/>
      <c r="AK295" s="30"/>
      <c r="AL295" s="30"/>
      <c r="AM295" s="30"/>
      <c r="AN295" s="30"/>
      <c r="AO295" s="30"/>
      <c r="AP295" s="45"/>
      <c r="AQ295" s="30"/>
      <c r="AR295" s="46"/>
    </row>
    <row r="296" spans="25:44" x14ac:dyDescent="0.2">
      <c r="Y296" s="30"/>
      <c r="Z296" s="30"/>
      <c r="AA296" s="29"/>
      <c r="AB296" s="30"/>
      <c r="AC296" s="29"/>
      <c r="AD296" s="29"/>
      <c r="AE296" s="29"/>
      <c r="AF296" s="29"/>
      <c r="AG296" s="29"/>
      <c r="AH296" s="30"/>
      <c r="AI296" s="30"/>
      <c r="AJ296" s="30"/>
      <c r="AK296" s="30"/>
      <c r="AL296" s="30"/>
      <c r="AM296" s="30"/>
      <c r="AN296" s="30"/>
      <c r="AO296" s="30"/>
      <c r="AP296" s="45"/>
      <c r="AQ296" s="30"/>
      <c r="AR296" s="46"/>
    </row>
    <row r="297" spans="25:44" x14ac:dyDescent="0.2">
      <c r="Y297" s="30"/>
      <c r="Z297" s="30"/>
      <c r="AA297" s="29"/>
      <c r="AB297" s="30"/>
      <c r="AC297" s="29"/>
      <c r="AD297" s="29"/>
      <c r="AE297" s="29"/>
      <c r="AF297" s="29"/>
      <c r="AG297" s="29"/>
      <c r="AH297" s="30"/>
      <c r="AI297" s="30"/>
      <c r="AJ297" s="30"/>
      <c r="AK297" s="30"/>
      <c r="AL297" s="30"/>
      <c r="AM297" s="30"/>
      <c r="AN297" s="30"/>
      <c r="AO297" s="30"/>
      <c r="AP297" s="45"/>
      <c r="AQ297" s="30"/>
      <c r="AR297" s="46"/>
    </row>
    <row r="298" spans="25:44" x14ac:dyDescent="0.2">
      <c r="Y298" s="30"/>
      <c r="Z298" s="30"/>
      <c r="AA298" s="29"/>
      <c r="AB298" s="30"/>
      <c r="AC298" s="29"/>
      <c r="AD298" s="29"/>
      <c r="AE298" s="29"/>
      <c r="AF298" s="29"/>
      <c r="AG298" s="29"/>
      <c r="AH298" s="30"/>
      <c r="AI298" s="30"/>
      <c r="AJ298" s="30"/>
      <c r="AK298" s="30"/>
      <c r="AL298" s="30"/>
      <c r="AM298" s="30"/>
      <c r="AN298" s="30"/>
      <c r="AO298" s="30"/>
      <c r="AP298" s="45"/>
      <c r="AQ298" s="30"/>
      <c r="AR298" s="46"/>
    </row>
    <row r="299" spans="25:44" x14ac:dyDescent="0.2">
      <c r="Y299" s="30"/>
      <c r="Z299" s="30"/>
      <c r="AA299" s="29"/>
      <c r="AB299" s="30"/>
      <c r="AC299" s="29"/>
      <c r="AD299" s="29"/>
      <c r="AE299" s="29"/>
      <c r="AF299" s="29"/>
      <c r="AG299" s="29"/>
      <c r="AH299" s="30"/>
      <c r="AI299" s="30"/>
      <c r="AJ299" s="30"/>
      <c r="AK299" s="30"/>
      <c r="AL299" s="30"/>
      <c r="AM299" s="30"/>
      <c r="AN299" s="30"/>
      <c r="AO299" s="30"/>
      <c r="AP299" s="45"/>
      <c r="AQ299" s="30"/>
      <c r="AR299" s="46"/>
    </row>
    <row r="300" spans="25:44" x14ac:dyDescent="0.2">
      <c r="Y300" s="30"/>
      <c r="Z300" s="30"/>
      <c r="AA300" s="29"/>
      <c r="AB300" s="30"/>
      <c r="AC300" s="29"/>
      <c r="AD300" s="29"/>
      <c r="AE300" s="29"/>
      <c r="AF300" s="29"/>
      <c r="AG300" s="29"/>
      <c r="AH300" s="30"/>
      <c r="AI300" s="30"/>
      <c r="AJ300" s="30"/>
      <c r="AK300" s="30"/>
      <c r="AL300" s="30"/>
      <c r="AM300" s="30"/>
      <c r="AN300" s="30"/>
      <c r="AO300" s="30"/>
      <c r="AP300" s="45"/>
      <c r="AQ300" s="30"/>
      <c r="AR300" s="46"/>
    </row>
    <row r="301" spans="25:44" x14ac:dyDescent="0.2">
      <c r="Y301" s="30"/>
      <c r="Z301" s="30"/>
      <c r="AA301" s="29"/>
      <c r="AB301" s="30"/>
      <c r="AC301" s="29"/>
      <c r="AD301" s="29"/>
      <c r="AE301" s="29"/>
      <c r="AF301" s="29"/>
      <c r="AG301" s="29"/>
      <c r="AH301" s="30"/>
      <c r="AI301" s="30"/>
      <c r="AJ301" s="30"/>
      <c r="AK301" s="30"/>
      <c r="AL301" s="30"/>
      <c r="AM301" s="30"/>
      <c r="AN301" s="30"/>
      <c r="AO301" s="30"/>
      <c r="AP301" s="45"/>
      <c r="AQ301" s="30"/>
      <c r="AR301" s="46"/>
    </row>
    <row r="302" spans="25:44" x14ac:dyDescent="0.2">
      <c r="Y302" s="30"/>
      <c r="Z302" s="30"/>
      <c r="AA302" s="29"/>
      <c r="AB302" s="30"/>
      <c r="AC302" s="29"/>
      <c r="AD302" s="29"/>
      <c r="AE302" s="29"/>
      <c r="AF302" s="29"/>
      <c r="AG302" s="29"/>
      <c r="AH302" s="30"/>
      <c r="AI302" s="30"/>
      <c r="AJ302" s="30"/>
      <c r="AK302" s="30"/>
      <c r="AL302" s="30"/>
      <c r="AM302" s="30"/>
      <c r="AN302" s="30"/>
      <c r="AO302" s="30"/>
      <c r="AP302" s="45"/>
      <c r="AQ302" s="30"/>
      <c r="AR302" s="46"/>
    </row>
    <row r="303" spans="25:44" x14ac:dyDescent="0.2">
      <c r="Y303" s="30"/>
      <c r="Z303" s="30"/>
      <c r="AA303" s="29"/>
      <c r="AB303" s="30"/>
      <c r="AC303" s="29"/>
      <c r="AD303" s="29"/>
      <c r="AE303" s="29"/>
      <c r="AF303" s="29"/>
      <c r="AG303" s="29"/>
      <c r="AH303" s="30"/>
      <c r="AI303" s="30"/>
      <c r="AJ303" s="30"/>
      <c r="AK303" s="30"/>
      <c r="AL303" s="30"/>
      <c r="AM303" s="30"/>
      <c r="AN303" s="30"/>
      <c r="AO303" s="30"/>
      <c r="AP303" s="45"/>
      <c r="AQ303" s="30"/>
      <c r="AR303" s="46"/>
    </row>
    <row r="304" spans="25:44" x14ac:dyDescent="0.2">
      <c r="Y304" s="30"/>
      <c r="Z304" s="30"/>
      <c r="AA304" s="29"/>
      <c r="AB304" s="30"/>
      <c r="AC304" s="29"/>
      <c r="AD304" s="29"/>
      <c r="AE304" s="29"/>
      <c r="AF304" s="29"/>
      <c r="AG304" s="29"/>
      <c r="AH304" s="30"/>
      <c r="AI304" s="30"/>
      <c r="AJ304" s="30"/>
      <c r="AK304" s="30"/>
      <c r="AL304" s="30"/>
      <c r="AM304" s="30"/>
      <c r="AN304" s="30"/>
      <c r="AO304" s="30"/>
      <c r="AP304" s="45"/>
      <c r="AQ304" s="30"/>
      <c r="AR304" s="46"/>
    </row>
    <row r="305" spans="25:44" x14ac:dyDescent="0.2">
      <c r="Y305" s="30"/>
      <c r="Z305" s="30"/>
      <c r="AA305" s="29"/>
      <c r="AB305" s="30"/>
      <c r="AC305" s="29"/>
      <c r="AD305" s="29"/>
      <c r="AE305" s="29"/>
      <c r="AF305" s="29"/>
      <c r="AG305" s="29"/>
      <c r="AH305" s="30"/>
      <c r="AI305" s="30"/>
      <c r="AJ305" s="30"/>
      <c r="AK305" s="30"/>
      <c r="AL305" s="30"/>
      <c r="AM305" s="30"/>
      <c r="AN305" s="30"/>
      <c r="AO305" s="30"/>
      <c r="AP305" s="45"/>
      <c r="AQ305" s="30"/>
      <c r="AR305" s="46"/>
    </row>
    <row r="306" spans="25:44" x14ac:dyDescent="0.2">
      <c r="Y306" s="30"/>
      <c r="Z306" s="30"/>
      <c r="AA306" s="29"/>
      <c r="AB306" s="30"/>
      <c r="AC306" s="29"/>
      <c r="AD306" s="29"/>
      <c r="AE306" s="29"/>
      <c r="AF306" s="29"/>
      <c r="AG306" s="29"/>
      <c r="AH306" s="30"/>
      <c r="AI306" s="30"/>
      <c r="AJ306" s="30"/>
      <c r="AK306" s="30"/>
      <c r="AL306" s="30"/>
      <c r="AM306" s="30"/>
      <c r="AN306" s="30"/>
      <c r="AO306" s="30"/>
      <c r="AP306" s="45"/>
      <c r="AQ306" s="30"/>
      <c r="AR306" s="46"/>
    </row>
    <row r="307" spans="25:44" x14ac:dyDescent="0.2">
      <c r="Y307" s="30"/>
      <c r="Z307" s="30"/>
      <c r="AA307" s="29"/>
      <c r="AB307" s="30"/>
      <c r="AC307" s="29"/>
      <c r="AD307" s="29"/>
      <c r="AE307" s="29"/>
      <c r="AF307" s="29"/>
      <c r="AG307" s="29"/>
      <c r="AH307" s="30"/>
      <c r="AI307" s="30"/>
      <c r="AJ307" s="30"/>
      <c r="AK307" s="30"/>
      <c r="AL307" s="30"/>
      <c r="AM307" s="30"/>
      <c r="AN307" s="30"/>
      <c r="AO307" s="30"/>
      <c r="AP307" s="45"/>
      <c r="AQ307" s="30"/>
      <c r="AR307" s="46"/>
    </row>
    <row r="308" spans="25:44" x14ac:dyDescent="0.2">
      <c r="Y308" s="30"/>
      <c r="Z308" s="30"/>
      <c r="AA308" s="29"/>
      <c r="AB308" s="30"/>
      <c r="AC308" s="29"/>
      <c r="AD308" s="29"/>
      <c r="AE308" s="29"/>
      <c r="AF308" s="29"/>
      <c r="AG308" s="29"/>
      <c r="AH308" s="30"/>
      <c r="AI308" s="30"/>
      <c r="AJ308" s="30"/>
      <c r="AK308" s="30"/>
      <c r="AL308" s="30"/>
      <c r="AM308" s="30"/>
      <c r="AN308" s="30"/>
      <c r="AO308" s="30"/>
      <c r="AP308" s="45"/>
      <c r="AQ308" s="30"/>
      <c r="AR308" s="46"/>
    </row>
    <row r="309" spans="25:44" x14ac:dyDescent="0.2">
      <c r="Y309" s="30"/>
      <c r="Z309" s="30"/>
      <c r="AA309" s="29"/>
      <c r="AB309" s="30"/>
      <c r="AC309" s="29"/>
      <c r="AD309" s="29"/>
      <c r="AE309" s="29"/>
      <c r="AF309" s="29"/>
      <c r="AG309" s="29"/>
      <c r="AH309" s="30"/>
      <c r="AI309" s="30"/>
      <c r="AJ309" s="30"/>
      <c r="AK309" s="30"/>
      <c r="AL309" s="30"/>
      <c r="AM309" s="30"/>
      <c r="AN309" s="30"/>
      <c r="AO309" s="30"/>
      <c r="AP309" s="45"/>
      <c r="AQ309" s="30"/>
      <c r="AR309" s="46"/>
    </row>
    <row r="310" spans="25:44" x14ac:dyDescent="0.2">
      <c r="Y310" s="30"/>
      <c r="Z310" s="30"/>
      <c r="AA310" s="29"/>
      <c r="AB310" s="30"/>
      <c r="AC310" s="29"/>
      <c r="AD310" s="29"/>
      <c r="AE310" s="29"/>
      <c r="AF310" s="29"/>
      <c r="AG310" s="29"/>
      <c r="AH310" s="30"/>
      <c r="AI310" s="30"/>
      <c r="AJ310" s="30"/>
      <c r="AK310" s="30"/>
      <c r="AL310" s="30"/>
      <c r="AM310" s="30"/>
      <c r="AN310" s="30"/>
      <c r="AO310" s="30"/>
      <c r="AP310" s="45"/>
      <c r="AQ310" s="30"/>
      <c r="AR310" s="46"/>
    </row>
    <row r="311" spans="25:44" x14ac:dyDescent="0.2">
      <c r="Y311" s="30"/>
      <c r="Z311" s="30"/>
      <c r="AA311" s="29"/>
      <c r="AB311" s="30"/>
      <c r="AC311" s="29"/>
      <c r="AD311" s="29"/>
      <c r="AE311" s="29"/>
      <c r="AF311" s="29"/>
      <c r="AG311" s="29"/>
      <c r="AH311" s="30"/>
      <c r="AI311" s="30"/>
      <c r="AJ311" s="30"/>
      <c r="AK311" s="30"/>
      <c r="AL311" s="30"/>
      <c r="AM311" s="30"/>
      <c r="AN311" s="30"/>
      <c r="AO311" s="30"/>
      <c r="AP311" s="45"/>
      <c r="AQ311" s="30"/>
      <c r="AR311" s="46"/>
    </row>
    <row r="312" spans="25:44" x14ac:dyDescent="0.2">
      <c r="Y312" s="30"/>
      <c r="Z312" s="30"/>
      <c r="AA312" s="29"/>
      <c r="AB312" s="30"/>
      <c r="AC312" s="29"/>
      <c r="AD312" s="29"/>
      <c r="AE312" s="29"/>
      <c r="AF312" s="29"/>
      <c r="AG312" s="29"/>
      <c r="AH312" s="30"/>
      <c r="AI312" s="30"/>
      <c r="AJ312" s="30"/>
      <c r="AK312" s="30"/>
      <c r="AL312" s="30"/>
      <c r="AM312" s="30"/>
      <c r="AN312" s="30"/>
      <c r="AO312" s="30"/>
      <c r="AP312" s="45"/>
      <c r="AQ312" s="30"/>
      <c r="AR312" s="46"/>
    </row>
    <row r="313" spans="25:44" x14ac:dyDescent="0.2">
      <c r="Y313" s="30"/>
      <c r="Z313" s="30"/>
      <c r="AA313" s="29"/>
      <c r="AB313" s="30"/>
      <c r="AC313" s="29"/>
      <c r="AD313" s="29"/>
      <c r="AE313" s="29"/>
      <c r="AF313" s="29"/>
      <c r="AG313" s="29"/>
      <c r="AH313" s="30"/>
      <c r="AI313" s="30"/>
      <c r="AJ313" s="30"/>
      <c r="AK313" s="30"/>
      <c r="AL313" s="30"/>
      <c r="AM313" s="30"/>
      <c r="AN313" s="30"/>
      <c r="AO313" s="30"/>
      <c r="AP313" s="45"/>
      <c r="AQ313" s="30"/>
      <c r="AR313" s="46"/>
    </row>
    <row r="314" spans="25:44" x14ac:dyDescent="0.2">
      <c r="Y314" s="30"/>
      <c r="Z314" s="30"/>
      <c r="AA314" s="29"/>
      <c r="AB314" s="30"/>
      <c r="AC314" s="29"/>
      <c r="AD314" s="29"/>
      <c r="AE314" s="29"/>
      <c r="AF314" s="29"/>
      <c r="AG314" s="29"/>
      <c r="AH314" s="30"/>
      <c r="AI314" s="30"/>
      <c r="AJ314" s="30"/>
      <c r="AK314" s="30"/>
      <c r="AL314" s="30"/>
      <c r="AM314" s="30"/>
      <c r="AN314" s="30"/>
      <c r="AO314" s="30"/>
      <c r="AP314" s="45"/>
      <c r="AQ314" s="30"/>
      <c r="AR314" s="46"/>
    </row>
    <row r="315" spans="25:44" x14ac:dyDescent="0.2">
      <c r="Y315" s="30"/>
      <c r="Z315" s="30"/>
      <c r="AA315" s="29"/>
      <c r="AB315" s="30"/>
      <c r="AC315" s="29"/>
      <c r="AD315" s="29"/>
      <c r="AE315" s="29"/>
      <c r="AF315" s="29"/>
      <c r="AG315" s="29"/>
      <c r="AH315" s="30"/>
      <c r="AI315" s="30"/>
      <c r="AJ315" s="30"/>
      <c r="AK315" s="30"/>
      <c r="AL315" s="30"/>
      <c r="AM315" s="30"/>
      <c r="AN315" s="30"/>
      <c r="AO315" s="30"/>
      <c r="AP315" s="45"/>
      <c r="AQ315" s="30"/>
      <c r="AR315" s="46"/>
    </row>
    <row r="316" spans="25:44" x14ac:dyDescent="0.2">
      <c r="Y316" s="30"/>
      <c r="Z316" s="30"/>
      <c r="AA316" s="29"/>
      <c r="AB316" s="30"/>
      <c r="AC316" s="29"/>
      <c r="AD316" s="29"/>
      <c r="AE316" s="29"/>
      <c r="AF316" s="29"/>
      <c r="AG316" s="29"/>
      <c r="AH316" s="30"/>
      <c r="AI316" s="30"/>
      <c r="AJ316" s="30"/>
      <c r="AK316" s="30"/>
      <c r="AL316" s="30"/>
      <c r="AM316" s="30"/>
      <c r="AN316" s="30"/>
      <c r="AO316" s="30"/>
      <c r="AP316" s="45"/>
      <c r="AQ316" s="30"/>
      <c r="AR316" s="46"/>
    </row>
    <row r="317" spans="25:44" x14ac:dyDescent="0.2">
      <c r="Y317" s="30"/>
      <c r="Z317" s="30"/>
      <c r="AA317" s="29"/>
      <c r="AB317" s="30"/>
      <c r="AC317" s="29"/>
      <c r="AD317" s="29"/>
      <c r="AE317" s="29"/>
      <c r="AF317" s="29"/>
      <c r="AG317" s="29"/>
      <c r="AH317" s="30"/>
      <c r="AI317" s="30"/>
      <c r="AJ317" s="30"/>
      <c r="AK317" s="30"/>
      <c r="AL317" s="30"/>
      <c r="AM317" s="30"/>
      <c r="AN317" s="30"/>
      <c r="AO317" s="30"/>
      <c r="AP317" s="45"/>
      <c r="AQ317" s="30"/>
      <c r="AR317" s="46"/>
    </row>
    <row r="318" spans="25:44" x14ac:dyDescent="0.2">
      <c r="Y318" s="30"/>
      <c r="Z318" s="30"/>
      <c r="AA318" s="29"/>
      <c r="AB318" s="30"/>
      <c r="AC318" s="29"/>
      <c r="AD318" s="29"/>
      <c r="AE318" s="29"/>
      <c r="AF318" s="29"/>
      <c r="AG318" s="29"/>
      <c r="AH318" s="30"/>
      <c r="AI318" s="30"/>
      <c r="AJ318" s="30"/>
      <c r="AK318" s="30"/>
      <c r="AL318" s="30"/>
      <c r="AM318" s="30"/>
      <c r="AN318" s="30"/>
      <c r="AO318" s="30"/>
      <c r="AP318" s="45"/>
      <c r="AQ318" s="30"/>
      <c r="AR318" s="46"/>
    </row>
    <row r="319" spans="25:44" x14ac:dyDescent="0.2">
      <c r="Y319" s="30"/>
      <c r="Z319" s="30"/>
      <c r="AA319" s="29"/>
      <c r="AB319" s="30"/>
      <c r="AC319" s="29"/>
      <c r="AD319" s="29"/>
      <c r="AE319" s="29"/>
      <c r="AF319" s="29"/>
      <c r="AG319" s="29"/>
      <c r="AH319" s="30"/>
      <c r="AI319" s="30"/>
      <c r="AJ319" s="30"/>
      <c r="AK319" s="30"/>
      <c r="AL319" s="30"/>
      <c r="AM319" s="30"/>
      <c r="AN319" s="30"/>
      <c r="AO319" s="30"/>
      <c r="AP319" s="45"/>
      <c r="AQ319" s="30"/>
      <c r="AR319" s="46"/>
    </row>
    <row r="320" spans="25:44" x14ac:dyDescent="0.2">
      <c r="Y320" s="30"/>
      <c r="Z320" s="30"/>
      <c r="AA320" s="29"/>
      <c r="AB320" s="30"/>
      <c r="AC320" s="29"/>
      <c r="AD320" s="29"/>
      <c r="AE320" s="29"/>
      <c r="AF320" s="29"/>
      <c r="AG320" s="29"/>
      <c r="AH320" s="30"/>
      <c r="AI320" s="30"/>
      <c r="AJ320" s="30"/>
      <c r="AK320" s="30"/>
      <c r="AL320" s="30"/>
      <c r="AM320" s="30"/>
      <c r="AN320" s="30"/>
      <c r="AO320" s="30"/>
      <c r="AP320" s="45"/>
      <c r="AQ320" s="30"/>
      <c r="AR320" s="46"/>
    </row>
    <row r="321" spans="25:44" x14ac:dyDescent="0.2">
      <c r="Y321" s="30"/>
      <c r="Z321" s="30"/>
      <c r="AA321" s="29"/>
      <c r="AB321" s="30"/>
      <c r="AC321" s="29"/>
      <c r="AD321" s="29"/>
      <c r="AE321" s="29"/>
      <c r="AF321" s="29"/>
      <c r="AG321" s="29"/>
      <c r="AH321" s="30"/>
      <c r="AI321" s="30"/>
      <c r="AJ321" s="30"/>
      <c r="AK321" s="30"/>
      <c r="AL321" s="30"/>
      <c r="AM321" s="30"/>
      <c r="AN321" s="30"/>
      <c r="AO321" s="30"/>
      <c r="AP321" s="45"/>
      <c r="AQ321" s="30"/>
      <c r="AR321" s="46"/>
    </row>
    <row r="322" spans="25:44" x14ac:dyDescent="0.2">
      <c r="Y322" s="30"/>
      <c r="Z322" s="30"/>
      <c r="AA322" s="29"/>
      <c r="AB322" s="30"/>
      <c r="AC322" s="29"/>
      <c r="AD322" s="29"/>
      <c r="AE322" s="29"/>
      <c r="AF322" s="29"/>
      <c r="AG322" s="29"/>
      <c r="AH322" s="30"/>
      <c r="AI322" s="30"/>
      <c r="AJ322" s="30"/>
      <c r="AK322" s="30"/>
      <c r="AL322" s="30"/>
      <c r="AM322" s="30"/>
      <c r="AN322" s="30"/>
      <c r="AO322" s="30"/>
      <c r="AP322" s="45"/>
      <c r="AQ322" s="30"/>
      <c r="AR322" s="46"/>
    </row>
    <row r="323" spans="25:44" x14ac:dyDescent="0.2">
      <c r="Y323" s="30"/>
      <c r="Z323" s="30"/>
      <c r="AA323" s="29"/>
      <c r="AB323" s="30"/>
      <c r="AC323" s="29"/>
      <c r="AD323" s="29"/>
      <c r="AE323" s="29"/>
      <c r="AF323" s="29"/>
      <c r="AG323" s="29"/>
      <c r="AH323" s="30"/>
      <c r="AI323" s="30"/>
      <c r="AJ323" s="30"/>
      <c r="AK323" s="30"/>
      <c r="AL323" s="30"/>
      <c r="AM323" s="30"/>
      <c r="AN323" s="30"/>
      <c r="AO323" s="30"/>
      <c r="AP323" s="45"/>
      <c r="AQ323" s="30"/>
      <c r="AR323" s="46"/>
    </row>
    <row r="324" spans="25:44" x14ac:dyDescent="0.2">
      <c r="Y324" s="30"/>
      <c r="Z324" s="30"/>
      <c r="AA324" s="29"/>
      <c r="AB324" s="30"/>
      <c r="AC324" s="29"/>
      <c r="AD324" s="29"/>
      <c r="AE324" s="29"/>
      <c r="AF324" s="29"/>
      <c r="AG324" s="29"/>
      <c r="AH324" s="30"/>
      <c r="AI324" s="30"/>
      <c r="AJ324" s="30"/>
      <c r="AK324" s="30"/>
      <c r="AL324" s="30"/>
      <c r="AM324" s="30"/>
      <c r="AN324" s="30"/>
      <c r="AO324" s="30"/>
      <c r="AP324" s="45"/>
      <c r="AQ324" s="30"/>
      <c r="AR324" s="46"/>
    </row>
    <row r="325" spans="25:44" x14ac:dyDescent="0.2">
      <c r="Y325" s="30"/>
      <c r="Z325" s="30"/>
      <c r="AA325" s="29"/>
      <c r="AB325" s="30"/>
      <c r="AC325" s="29"/>
      <c r="AD325" s="29"/>
      <c r="AE325" s="29"/>
      <c r="AF325" s="29"/>
      <c r="AG325" s="29"/>
      <c r="AH325" s="30"/>
      <c r="AI325" s="30"/>
      <c r="AJ325" s="30"/>
      <c r="AK325" s="30"/>
      <c r="AL325" s="30"/>
      <c r="AM325" s="30"/>
      <c r="AN325" s="30"/>
      <c r="AO325" s="30"/>
      <c r="AP325" s="45"/>
      <c r="AQ325" s="30"/>
      <c r="AR325" s="46"/>
    </row>
    <row r="326" spans="25:44" x14ac:dyDescent="0.2">
      <c r="Y326" s="30"/>
      <c r="Z326" s="30"/>
      <c r="AA326" s="29"/>
      <c r="AB326" s="30"/>
      <c r="AC326" s="29"/>
      <c r="AD326" s="29"/>
      <c r="AE326" s="29"/>
      <c r="AF326" s="29"/>
      <c r="AG326" s="29"/>
      <c r="AH326" s="30"/>
      <c r="AI326" s="30"/>
      <c r="AJ326" s="30"/>
      <c r="AK326" s="30"/>
      <c r="AL326" s="30"/>
      <c r="AM326" s="30"/>
      <c r="AN326" s="30"/>
      <c r="AO326" s="30"/>
      <c r="AP326" s="45"/>
      <c r="AQ326" s="30"/>
      <c r="AR326" s="46"/>
    </row>
    <row r="327" spans="25:44" x14ac:dyDescent="0.2">
      <c r="Y327" s="30"/>
      <c r="Z327" s="30"/>
      <c r="AA327" s="29"/>
      <c r="AB327" s="30"/>
      <c r="AC327" s="29"/>
      <c r="AD327" s="29"/>
      <c r="AE327" s="29"/>
      <c r="AF327" s="29"/>
      <c r="AG327" s="29"/>
      <c r="AH327" s="30"/>
      <c r="AI327" s="30"/>
      <c r="AJ327" s="30"/>
      <c r="AK327" s="30"/>
      <c r="AL327" s="30"/>
      <c r="AM327" s="30"/>
      <c r="AN327" s="30"/>
      <c r="AO327" s="30"/>
      <c r="AP327" s="45"/>
      <c r="AQ327" s="30"/>
      <c r="AR327" s="46"/>
    </row>
    <row r="328" spans="25:44" x14ac:dyDescent="0.2">
      <c r="Y328" s="30"/>
      <c r="Z328" s="30"/>
      <c r="AA328" s="29"/>
      <c r="AB328" s="30"/>
      <c r="AC328" s="29"/>
      <c r="AD328" s="29"/>
      <c r="AE328" s="29"/>
      <c r="AF328" s="29"/>
      <c r="AG328" s="29"/>
      <c r="AH328" s="30"/>
      <c r="AI328" s="30"/>
      <c r="AJ328" s="30"/>
      <c r="AK328" s="30"/>
      <c r="AL328" s="30"/>
      <c r="AM328" s="30"/>
      <c r="AN328" s="30"/>
      <c r="AO328" s="30"/>
      <c r="AP328" s="45"/>
      <c r="AQ328" s="30"/>
      <c r="AR328" s="46"/>
    </row>
    <row r="329" spans="25:44" x14ac:dyDescent="0.2">
      <c r="Y329" s="30"/>
      <c r="Z329" s="30"/>
      <c r="AA329" s="29"/>
      <c r="AB329" s="30"/>
      <c r="AC329" s="29"/>
      <c r="AD329" s="29"/>
      <c r="AE329" s="29"/>
      <c r="AF329" s="29"/>
      <c r="AG329" s="29"/>
      <c r="AH329" s="30"/>
      <c r="AI329" s="30"/>
      <c r="AJ329" s="30"/>
      <c r="AK329" s="30"/>
      <c r="AL329" s="30"/>
      <c r="AM329" s="30"/>
      <c r="AN329" s="30"/>
      <c r="AO329" s="30"/>
      <c r="AP329" s="45"/>
      <c r="AQ329" s="30"/>
      <c r="AR329" s="46"/>
    </row>
    <row r="330" spans="25:44" x14ac:dyDescent="0.2">
      <c r="Y330" s="30"/>
      <c r="Z330" s="30"/>
      <c r="AA330" s="29"/>
      <c r="AB330" s="30"/>
      <c r="AC330" s="29"/>
      <c r="AD330" s="29"/>
      <c r="AE330" s="29"/>
      <c r="AF330" s="29"/>
      <c r="AG330" s="29"/>
      <c r="AH330" s="30"/>
      <c r="AI330" s="30"/>
      <c r="AJ330" s="30"/>
      <c r="AK330" s="30"/>
      <c r="AL330" s="30"/>
      <c r="AM330" s="30"/>
      <c r="AN330" s="30"/>
      <c r="AO330" s="30"/>
      <c r="AP330" s="45"/>
      <c r="AQ330" s="30"/>
      <c r="AR330" s="46"/>
    </row>
    <row r="331" spans="25:44" x14ac:dyDescent="0.2">
      <c r="Y331" s="30"/>
      <c r="Z331" s="30"/>
      <c r="AA331" s="29"/>
      <c r="AB331" s="30"/>
      <c r="AC331" s="29"/>
      <c r="AD331" s="29"/>
      <c r="AE331" s="29"/>
      <c r="AF331" s="29"/>
      <c r="AG331" s="29"/>
      <c r="AH331" s="30"/>
      <c r="AI331" s="30"/>
      <c r="AJ331" s="30"/>
      <c r="AK331" s="30"/>
      <c r="AL331" s="30"/>
      <c r="AM331" s="30"/>
      <c r="AN331" s="30"/>
      <c r="AO331" s="30"/>
      <c r="AP331" s="45"/>
      <c r="AQ331" s="30"/>
      <c r="AR331" s="46"/>
    </row>
    <row r="332" spans="25:44" x14ac:dyDescent="0.2">
      <c r="Y332" s="30"/>
      <c r="Z332" s="30"/>
      <c r="AA332" s="29"/>
      <c r="AB332" s="30"/>
      <c r="AC332" s="29"/>
      <c r="AD332" s="29"/>
      <c r="AE332" s="29"/>
      <c r="AF332" s="29"/>
      <c r="AG332" s="29"/>
      <c r="AH332" s="30"/>
      <c r="AI332" s="30"/>
      <c r="AJ332" s="30"/>
      <c r="AK332" s="30"/>
      <c r="AL332" s="30"/>
      <c r="AM332" s="30"/>
      <c r="AN332" s="30"/>
      <c r="AO332" s="30"/>
      <c r="AP332" s="45"/>
      <c r="AQ332" s="30"/>
      <c r="AR332" s="46"/>
    </row>
    <row r="333" spans="25:44" x14ac:dyDescent="0.2">
      <c r="Y333" s="30"/>
      <c r="Z333" s="30"/>
      <c r="AA333" s="29"/>
      <c r="AB333" s="30"/>
      <c r="AC333" s="29"/>
      <c r="AD333" s="29"/>
      <c r="AE333" s="29"/>
      <c r="AF333" s="29"/>
      <c r="AG333" s="29"/>
      <c r="AH333" s="30"/>
      <c r="AI333" s="30"/>
      <c r="AJ333" s="30"/>
      <c r="AK333" s="30"/>
      <c r="AL333" s="30"/>
      <c r="AM333" s="30"/>
      <c r="AN333" s="30"/>
      <c r="AO333" s="30"/>
      <c r="AP333" s="45"/>
      <c r="AQ333" s="30"/>
      <c r="AR333" s="46"/>
    </row>
    <row r="334" spans="25:44" x14ac:dyDescent="0.2">
      <c r="Y334" s="30"/>
      <c r="Z334" s="30"/>
      <c r="AA334" s="29"/>
      <c r="AB334" s="30"/>
      <c r="AC334" s="29"/>
      <c r="AD334" s="29"/>
      <c r="AE334" s="29"/>
      <c r="AF334" s="29"/>
      <c r="AG334" s="29"/>
      <c r="AH334" s="30"/>
      <c r="AI334" s="30"/>
      <c r="AJ334" s="30"/>
      <c r="AK334" s="30"/>
      <c r="AL334" s="30"/>
      <c r="AM334" s="30"/>
      <c r="AN334" s="30"/>
      <c r="AO334" s="30"/>
      <c r="AP334" s="45"/>
      <c r="AQ334" s="30"/>
      <c r="AR334" s="46"/>
    </row>
    <row r="335" spans="25:44" x14ac:dyDescent="0.2">
      <c r="Y335" s="30"/>
      <c r="Z335" s="30"/>
      <c r="AA335" s="29"/>
      <c r="AB335" s="30"/>
      <c r="AC335" s="29"/>
      <c r="AD335" s="29"/>
      <c r="AE335" s="29"/>
      <c r="AF335" s="29"/>
      <c r="AG335" s="29"/>
      <c r="AH335" s="30"/>
      <c r="AI335" s="30"/>
      <c r="AJ335" s="30"/>
      <c r="AK335" s="30"/>
      <c r="AL335" s="30"/>
      <c r="AM335" s="30"/>
      <c r="AN335" s="30"/>
      <c r="AO335" s="30"/>
      <c r="AP335" s="45"/>
      <c r="AQ335" s="30"/>
      <c r="AR335" s="46"/>
    </row>
    <row r="336" spans="25:44" x14ac:dyDescent="0.2">
      <c r="Y336" s="30"/>
      <c r="Z336" s="30"/>
      <c r="AA336" s="29"/>
      <c r="AB336" s="30"/>
      <c r="AC336" s="29"/>
      <c r="AD336" s="29"/>
      <c r="AE336" s="29"/>
      <c r="AF336" s="29"/>
      <c r="AG336" s="29"/>
      <c r="AH336" s="30"/>
      <c r="AI336" s="30"/>
      <c r="AJ336" s="30"/>
      <c r="AK336" s="30"/>
      <c r="AL336" s="30"/>
      <c r="AM336" s="30"/>
      <c r="AN336" s="30"/>
      <c r="AO336" s="30"/>
      <c r="AP336" s="45"/>
      <c r="AQ336" s="30"/>
      <c r="AR336" s="46"/>
    </row>
    <row r="337" spans="25:44" x14ac:dyDescent="0.2">
      <c r="Y337" s="30"/>
      <c r="Z337" s="30"/>
      <c r="AA337" s="29"/>
      <c r="AB337" s="30"/>
      <c r="AC337" s="29"/>
      <c r="AD337" s="29"/>
      <c r="AE337" s="29"/>
      <c r="AF337" s="29"/>
      <c r="AG337" s="29"/>
      <c r="AH337" s="30"/>
      <c r="AI337" s="30"/>
      <c r="AJ337" s="30"/>
      <c r="AK337" s="30"/>
      <c r="AL337" s="30"/>
      <c r="AM337" s="30"/>
      <c r="AN337" s="30"/>
      <c r="AO337" s="30"/>
      <c r="AP337" s="45"/>
      <c r="AQ337" s="30"/>
      <c r="AR337" s="46"/>
    </row>
    <row r="338" spans="25:44" x14ac:dyDescent="0.2">
      <c r="Y338" s="30"/>
      <c r="Z338" s="30"/>
      <c r="AA338" s="29"/>
      <c r="AB338" s="30"/>
      <c r="AC338" s="29"/>
      <c r="AD338" s="29"/>
      <c r="AE338" s="29"/>
      <c r="AF338" s="29"/>
      <c r="AG338" s="29"/>
      <c r="AH338" s="30"/>
      <c r="AI338" s="30"/>
      <c r="AJ338" s="30"/>
      <c r="AK338" s="30"/>
      <c r="AL338" s="30"/>
      <c r="AM338" s="30"/>
      <c r="AN338" s="30"/>
      <c r="AO338" s="30"/>
      <c r="AP338" s="45"/>
      <c r="AQ338" s="30"/>
      <c r="AR338" s="46"/>
    </row>
    <row r="339" spans="25:44" x14ac:dyDescent="0.2">
      <c r="Y339" s="30"/>
      <c r="Z339" s="30"/>
      <c r="AA339" s="29"/>
      <c r="AB339" s="30"/>
      <c r="AC339" s="29"/>
      <c r="AD339" s="29"/>
      <c r="AE339" s="29"/>
      <c r="AF339" s="29"/>
      <c r="AG339" s="29"/>
      <c r="AH339" s="30"/>
      <c r="AI339" s="30"/>
      <c r="AJ339" s="30"/>
      <c r="AK339" s="30"/>
      <c r="AL339" s="30"/>
      <c r="AM339" s="30"/>
      <c r="AN339" s="30"/>
      <c r="AO339" s="30"/>
      <c r="AP339" s="45"/>
      <c r="AQ339" s="30"/>
      <c r="AR339" s="46"/>
    </row>
    <row r="340" spans="25:44" x14ac:dyDescent="0.2">
      <c r="Y340" s="30"/>
      <c r="Z340" s="30"/>
      <c r="AA340" s="29"/>
      <c r="AB340" s="30"/>
      <c r="AC340" s="29"/>
      <c r="AD340" s="29"/>
      <c r="AE340" s="29"/>
      <c r="AF340" s="29"/>
      <c r="AG340" s="29"/>
      <c r="AH340" s="30"/>
      <c r="AI340" s="30"/>
      <c r="AJ340" s="30"/>
      <c r="AK340" s="30"/>
      <c r="AL340" s="30"/>
      <c r="AM340" s="30"/>
      <c r="AN340" s="30"/>
      <c r="AO340" s="30"/>
      <c r="AP340" s="45"/>
      <c r="AQ340" s="30"/>
      <c r="AR340" s="46"/>
    </row>
    <row r="341" spans="25:44" x14ac:dyDescent="0.2">
      <c r="Y341" s="30"/>
      <c r="Z341" s="30"/>
      <c r="AA341" s="29"/>
      <c r="AB341" s="30"/>
      <c r="AC341" s="29"/>
      <c r="AD341" s="29"/>
      <c r="AE341" s="29"/>
      <c r="AF341" s="29"/>
      <c r="AG341" s="29"/>
      <c r="AH341" s="30"/>
      <c r="AI341" s="30"/>
      <c r="AJ341" s="30"/>
      <c r="AK341" s="30"/>
      <c r="AL341" s="30"/>
      <c r="AM341" s="30"/>
      <c r="AN341" s="30"/>
      <c r="AO341" s="30"/>
      <c r="AP341" s="45"/>
      <c r="AQ341" s="30"/>
      <c r="AR341" s="46"/>
    </row>
    <row r="342" spans="25:44" x14ac:dyDescent="0.2">
      <c r="Y342" s="30"/>
      <c r="Z342" s="30"/>
      <c r="AA342" s="29"/>
      <c r="AB342" s="30"/>
      <c r="AC342" s="29"/>
      <c r="AD342" s="29"/>
      <c r="AE342" s="29"/>
      <c r="AF342" s="29"/>
      <c r="AG342" s="29"/>
      <c r="AH342" s="30"/>
      <c r="AI342" s="30"/>
      <c r="AJ342" s="30"/>
      <c r="AK342" s="30"/>
      <c r="AL342" s="30"/>
      <c r="AM342" s="30"/>
      <c r="AN342" s="30"/>
      <c r="AO342" s="30"/>
      <c r="AP342" s="45"/>
      <c r="AQ342" s="30"/>
      <c r="AR342" s="46"/>
    </row>
    <row r="343" spans="25:44" x14ac:dyDescent="0.2">
      <c r="Y343" s="30"/>
      <c r="Z343" s="30"/>
      <c r="AA343" s="29"/>
      <c r="AB343" s="30"/>
      <c r="AC343" s="29"/>
      <c r="AD343" s="29"/>
      <c r="AE343" s="29"/>
      <c r="AF343" s="29"/>
      <c r="AG343" s="29"/>
      <c r="AH343" s="30"/>
      <c r="AI343" s="30"/>
      <c r="AJ343" s="30"/>
      <c r="AK343" s="30"/>
      <c r="AL343" s="30"/>
      <c r="AM343" s="30"/>
      <c r="AN343" s="30"/>
      <c r="AO343" s="30"/>
      <c r="AP343" s="45"/>
      <c r="AQ343" s="30"/>
      <c r="AR343" s="46"/>
    </row>
    <row r="344" spans="25:44" x14ac:dyDescent="0.2">
      <c r="Y344" s="30"/>
      <c r="Z344" s="30"/>
      <c r="AA344" s="29"/>
      <c r="AB344" s="30"/>
      <c r="AC344" s="29"/>
      <c r="AD344" s="29"/>
      <c r="AE344" s="29"/>
      <c r="AF344" s="29"/>
      <c r="AG344" s="29"/>
      <c r="AH344" s="30"/>
      <c r="AI344" s="30"/>
      <c r="AJ344" s="30"/>
      <c r="AK344" s="30"/>
      <c r="AL344" s="30"/>
      <c r="AM344" s="30"/>
      <c r="AN344" s="30"/>
      <c r="AO344" s="30"/>
      <c r="AP344" s="45"/>
      <c r="AQ344" s="30"/>
      <c r="AR344" s="46"/>
    </row>
    <row r="345" spans="25:44" x14ac:dyDescent="0.2">
      <c r="Y345" s="30"/>
      <c r="Z345" s="30"/>
      <c r="AA345" s="29"/>
      <c r="AB345" s="30"/>
      <c r="AC345" s="29"/>
      <c r="AD345" s="29"/>
      <c r="AE345" s="29"/>
      <c r="AF345" s="29"/>
      <c r="AG345" s="29"/>
      <c r="AH345" s="30"/>
      <c r="AI345" s="30"/>
      <c r="AJ345" s="30"/>
      <c r="AK345" s="30"/>
      <c r="AL345" s="30"/>
      <c r="AM345" s="30"/>
      <c r="AN345" s="30"/>
      <c r="AO345" s="30"/>
      <c r="AP345" s="45"/>
      <c r="AQ345" s="30"/>
      <c r="AR345" s="46"/>
    </row>
    <row r="346" spans="25:44" x14ac:dyDescent="0.2">
      <c r="Y346" s="30"/>
      <c r="Z346" s="30"/>
      <c r="AA346" s="29"/>
      <c r="AB346" s="30"/>
      <c r="AC346" s="29"/>
      <c r="AD346" s="29"/>
      <c r="AE346" s="29"/>
      <c r="AF346" s="29"/>
      <c r="AG346" s="29"/>
      <c r="AH346" s="30"/>
      <c r="AI346" s="30"/>
      <c r="AJ346" s="30"/>
      <c r="AK346" s="30"/>
      <c r="AL346" s="30"/>
      <c r="AM346" s="30"/>
      <c r="AN346" s="30"/>
      <c r="AO346" s="30"/>
      <c r="AP346" s="45"/>
      <c r="AQ346" s="30"/>
      <c r="AR346" s="46"/>
    </row>
    <row r="347" spans="25:44" x14ac:dyDescent="0.2">
      <c r="Y347" s="30"/>
      <c r="Z347" s="30"/>
      <c r="AA347" s="29"/>
      <c r="AB347" s="30"/>
      <c r="AC347" s="29"/>
      <c r="AD347" s="29"/>
      <c r="AE347" s="29"/>
      <c r="AF347" s="29"/>
      <c r="AG347" s="29"/>
      <c r="AH347" s="30"/>
      <c r="AI347" s="30"/>
      <c r="AJ347" s="30"/>
      <c r="AK347" s="30"/>
      <c r="AL347" s="30"/>
      <c r="AM347" s="30"/>
      <c r="AN347" s="30"/>
      <c r="AO347" s="30"/>
      <c r="AP347" s="45"/>
      <c r="AQ347" s="30"/>
      <c r="AR347" s="46"/>
    </row>
    <row r="348" spans="25:44" x14ac:dyDescent="0.2">
      <c r="Y348" s="30"/>
      <c r="Z348" s="30"/>
      <c r="AA348" s="29"/>
      <c r="AB348" s="30"/>
      <c r="AC348" s="29"/>
      <c r="AD348" s="29"/>
      <c r="AE348" s="29"/>
      <c r="AF348" s="29"/>
      <c r="AG348" s="29"/>
      <c r="AH348" s="30"/>
      <c r="AI348" s="30"/>
      <c r="AJ348" s="30"/>
      <c r="AK348" s="30"/>
      <c r="AL348" s="30"/>
      <c r="AM348" s="30"/>
      <c r="AN348" s="30"/>
      <c r="AO348" s="30"/>
      <c r="AP348" s="45"/>
      <c r="AQ348" s="30"/>
      <c r="AR348" s="46"/>
    </row>
    <row r="349" spans="25:44" x14ac:dyDescent="0.2">
      <c r="Y349" s="30"/>
      <c r="Z349" s="30"/>
      <c r="AA349" s="29"/>
      <c r="AB349" s="30"/>
      <c r="AC349" s="29"/>
      <c r="AD349" s="29"/>
      <c r="AE349" s="29"/>
      <c r="AF349" s="29"/>
      <c r="AG349" s="29"/>
      <c r="AH349" s="30"/>
      <c r="AI349" s="30"/>
      <c r="AJ349" s="30"/>
      <c r="AK349" s="30"/>
      <c r="AL349" s="30"/>
      <c r="AM349" s="30"/>
      <c r="AN349" s="30"/>
      <c r="AO349" s="30"/>
      <c r="AP349" s="45"/>
      <c r="AQ349" s="30"/>
      <c r="AR349" s="46"/>
    </row>
    <row r="350" spans="25:44" x14ac:dyDescent="0.2">
      <c r="Y350" s="30"/>
      <c r="Z350" s="30"/>
      <c r="AA350" s="29"/>
      <c r="AB350" s="30"/>
      <c r="AC350" s="29"/>
      <c r="AD350" s="29"/>
      <c r="AE350" s="29"/>
      <c r="AF350" s="29"/>
      <c r="AG350" s="29"/>
      <c r="AH350" s="30"/>
      <c r="AI350" s="30"/>
      <c r="AJ350" s="30"/>
      <c r="AK350" s="30"/>
      <c r="AL350" s="30"/>
      <c r="AM350" s="30"/>
      <c r="AN350" s="30"/>
      <c r="AO350" s="30"/>
      <c r="AP350" s="45"/>
      <c r="AQ350" s="30"/>
      <c r="AR350" s="46"/>
    </row>
    <row r="351" spans="25:44" x14ac:dyDescent="0.2">
      <c r="Y351" s="30"/>
      <c r="Z351" s="30"/>
      <c r="AA351" s="29"/>
      <c r="AB351" s="30"/>
      <c r="AC351" s="29"/>
      <c r="AD351" s="29"/>
      <c r="AE351" s="29"/>
      <c r="AF351" s="29"/>
      <c r="AG351" s="29"/>
      <c r="AH351" s="30"/>
      <c r="AI351" s="30"/>
      <c r="AJ351" s="30"/>
      <c r="AK351" s="30"/>
      <c r="AL351" s="30"/>
      <c r="AM351" s="30"/>
      <c r="AN351" s="30"/>
      <c r="AO351" s="30"/>
      <c r="AP351" s="45"/>
      <c r="AQ351" s="30"/>
      <c r="AR351" s="46"/>
    </row>
    <row r="352" spans="25:44" x14ac:dyDescent="0.2">
      <c r="Y352" s="30"/>
      <c r="Z352" s="30"/>
      <c r="AA352" s="29"/>
      <c r="AB352" s="30"/>
      <c r="AC352" s="29"/>
      <c r="AD352" s="29"/>
      <c r="AE352" s="29"/>
      <c r="AF352" s="29"/>
      <c r="AG352" s="29"/>
      <c r="AH352" s="30"/>
      <c r="AI352" s="30"/>
      <c r="AJ352" s="30"/>
      <c r="AK352" s="30"/>
      <c r="AL352" s="30"/>
      <c r="AM352" s="30"/>
      <c r="AN352" s="30"/>
      <c r="AO352" s="30"/>
      <c r="AP352" s="45"/>
      <c r="AQ352" s="30"/>
      <c r="AR352" s="46"/>
    </row>
    <row r="353" spans="25:44" x14ac:dyDescent="0.2">
      <c r="Y353" s="30"/>
      <c r="Z353" s="30"/>
      <c r="AA353" s="29"/>
      <c r="AB353" s="30"/>
      <c r="AC353" s="29"/>
      <c r="AD353" s="29"/>
      <c r="AE353" s="29"/>
      <c r="AF353" s="29"/>
      <c r="AG353" s="29"/>
      <c r="AH353" s="30"/>
      <c r="AI353" s="30"/>
      <c r="AJ353" s="30"/>
      <c r="AK353" s="30"/>
      <c r="AL353" s="30"/>
      <c r="AM353" s="30"/>
      <c r="AN353" s="30"/>
      <c r="AO353" s="30"/>
      <c r="AP353" s="45"/>
      <c r="AQ353" s="30"/>
      <c r="AR353" s="46"/>
    </row>
    <row r="354" spans="25:44" x14ac:dyDescent="0.2">
      <c r="Y354" s="30"/>
      <c r="Z354" s="30"/>
      <c r="AA354" s="29"/>
      <c r="AB354" s="30"/>
      <c r="AC354" s="29"/>
      <c r="AD354" s="29"/>
      <c r="AE354" s="29"/>
      <c r="AF354" s="29"/>
      <c r="AG354" s="29"/>
      <c r="AH354" s="30"/>
      <c r="AI354" s="30"/>
      <c r="AJ354" s="30"/>
      <c r="AK354" s="30"/>
      <c r="AL354" s="30"/>
      <c r="AM354" s="30"/>
      <c r="AN354" s="30"/>
      <c r="AO354" s="30"/>
      <c r="AP354" s="45"/>
      <c r="AQ354" s="30"/>
      <c r="AR354" s="46"/>
    </row>
    <row r="355" spans="25:44" x14ac:dyDescent="0.2">
      <c r="Y355" s="30"/>
      <c r="Z355" s="30"/>
      <c r="AA355" s="29"/>
      <c r="AB355" s="30"/>
      <c r="AC355" s="29"/>
      <c r="AD355" s="29"/>
      <c r="AE355" s="29"/>
      <c r="AF355" s="29"/>
      <c r="AG355" s="29"/>
      <c r="AH355" s="30"/>
      <c r="AI355" s="30"/>
      <c r="AJ355" s="30"/>
      <c r="AK355" s="30"/>
      <c r="AL355" s="30"/>
      <c r="AM355" s="30"/>
      <c r="AN355" s="30"/>
      <c r="AO355" s="30"/>
      <c r="AP355" s="45"/>
      <c r="AQ355" s="30"/>
      <c r="AR355" s="46"/>
    </row>
    <row r="356" spans="25:44" x14ac:dyDescent="0.2">
      <c r="Y356" s="30"/>
      <c r="Z356" s="30"/>
      <c r="AA356" s="29"/>
      <c r="AB356" s="30"/>
      <c r="AC356" s="29"/>
      <c r="AD356" s="29"/>
      <c r="AE356" s="29"/>
      <c r="AF356" s="29"/>
      <c r="AG356" s="29"/>
      <c r="AH356" s="30"/>
      <c r="AI356" s="30"/>
      <c r="AJ356" s="30"/>
      <c r="AK356" s="30"/>
      <c r="AL356" s="30"/>
      <c r="AM356" s="30"/>
      <c r="AN356" s="30"/>
      <c r="AO356" s="30"/>
      <c r="AP356" s="45"/>
      <c r="AQ356" s="30"/>
      <c r="AR356" s="46"/>
    </row>
    <row r="357" spans="25:44" x14ac:dyDescent="0.2">
      <c r="Y357" s="30"/>
      <c r="Z357" s="30"/>
      <c r="AA357" s="29"/>
      <c r="AB357" s="30"/>
      <c r="AC357" s="29"/>
      <c r="AD357" s="29"/>
      <c r="AE357" s="29"/>
      <c r="AF357" s="29"/>
      <c r="AG357" s="29"/>
      <c r="AH357" s="30"/>
      <c r="AI357" s="30"/>
      <c r="AJ357" s="30"/>
      <c r="AK357" s="30"/>
      <c r="AL357" s="30"/>
      <c r="AM357" s="30"/>
      <c r="AN357" s="30"/>
      <c r="AO357" s="30"/>
      <c r="AP357" s="45"/>
      <c r="AQ357" s="30"/>
      <c r="AR357" s="46"/>
    </row>
    <row r="358" spans="25:44" x14ac:dyDescent="0.2">
      <c r="Y358" s="30"/>
      <c r="Z358" s="30"/>
      <c r="AA358" s="29"/>
      <c r="AB358" s="30"/>
      <c r="AC358" s="29"/>
      <c r="AD358" s="29"/>
      <c r="AE358" s="29"/>
      <c r="AF358" s="29"/>
      <c r="AG358" s="29"/>
      <c r="AH358" s="30"/>
      <c r="AI358" s="30"/>
      <c r="AJ358" s="30"/>
      <c r="AK358" s="30"/>
      <c r="AL358" s="30"/>
      <c r="AM358" s="30"/>
      <c r="AN358" s="30"/>
      <c r="AO358" s="30"/>
      <c r="AP358" s="45"/>
      <c r="AQ358" s="30"/>
      <c r="AR358" s="46"/>
    </row>
    <row r="359" spans="25:44" x14ac:dyDescent="0.2">
      <c r="Y359" s="30"/>
      <c r="Z359" s="30"/>
      <c r="AA359" s="29"/>
      <c r="AB359" s="30"/>
      <c r="AC359" s="29"/>
      <c r="AD359" s="29"/>
      <c r="AE359" s="29"/>
      <c r="AF359" s="29"/>
      <c r="AG359" s="29"/>
      <c r="AH359" s="30"/>
      <c r="AI359" s="30"/>
      <c r="AJ359" s="30"/>
      <c r="AK359" s="30"/>
      <c r="AL359" s="30"/>
      <c r="AM359" s="30"/>
      <c r="AN359" s="30"/>
      <c r="AO359" s="30"/>
      <c r="AP359" s="45"/>
      <c r="AQ359" s="30"/>
      <c r="AR359" s="46"/>
    </row>
    <row r="360" spans="25:44" x14ac:dyDescent="0.2">
      <c r="Y360" s="30"/>
      <c r="Z360" s="30"/>
      <c r="AA360" s="29"/>
      <c r="AB360" s="30"/>
      <c r="AC360" s="29"/>
      <c r="AD360" s="29"/>
      <c r="AE360" s="29"/>
      <c r="AF360" s="29"/>
      <c r="AG360" s="29"/>
      <c r="AH360" s="30"/>
      <c r="AI360" s="30"/>
      <c r="AJ360" s="30"/>
      <c r="AK360" s="30"/>
      <c r="AL360" s="30"/>
      <c r="AM360" s="30"/>
      <c r="AN360" s="30"/>
      <c r="AO360" s="30"/>
      <c r="AP360" s="45"/>
      <c r="AQ360" s="30"/>
      <c r="AR360" s="46"/>
    </row>
    <row r="361" spans="25:44" x14ac:dyDescent="0.2">
      <c r="Y361" s="30"/>
      <c r="Z361" s="30"/>
      <c r="AA361" s="29"/>
      <c r="AB361" s="30"/>
      <c r="AC361" s="29"/>
      <c r="AD361" s="29"/>
      <c r="AE361" s="29"/>
      <c r="AF361" s="29"/>
      <c r="AG361" s="29"/>
      <c r="AH361" s="30"/>
      <c r="AI361" s="30"/>
      <c r="AJ361" s="30"/>
      <c r="AK361" s="30"/>
      <c r="AL361" s="30"/>
      <c r="AM361" s="30"/>
      <c r="AN361" s="30"/>
      <c r="AO361" s="30"/>
      <c r="AP361" s="45"/>
      <c r="AQ361" s="30"/>
      <c r="AR361" s="46"/>
    </row>
    <row r="362" spans="25:44" x14ac:dyDescent="0.2">
      <c r="Y362" s="30"/>
      <c r="Z362" s="30"/>
      <c r="AA362" s="29"/>
      <c r="AB362" s="30"/>
      <c r="AC362" s="29"/>
      <c r="AD362" s="29"/>
      <c r="AE362" s="29"/>
      <c r="AF362" s="29"/>
      <c r="AG362" s="29"/>
      <c r="AH362" s="30"/>
      <c r="AI362" s="30"/>
      <c r="AJ362" s="30"/>
      <c r="AK362" s="30"/>
      <c r="AL362" s="30"/>
      <c r="AM362" s="30"/>
      <c r="AN362" s="30"/>
      <c r="AO362" s="30"/>
      <c r="AP362" s="45"/>
      <c r="AQ362" s="30"/>
      <c r="AR362" s="46"/>
    </row>
    <row r="363" spans="25:44" x14ac:dyDescent="0.2">
      <c r="Y363" s="30"/>
      <c r="Z363" s="30"/>
      <c r="AA363" s="29"/>
      <c r="AB363" s="30"/>
      <c r="AC363" s="29"/>
      <c r="AD363" s="29"/>
      <c r="AE363" s="29"/>
      <c r="AF363" s="29"/>
      <c r="AG363" s="29"/>
      <c r="AH363" s="30"/>
      <c r="AI363" s="30"/>
      <c r="AJ363" s="30"/>
      <c r="AK363" s="30"/>
      <c r="AL363" s="30"/>
      <c r="AM363" s="30"/>
      <c r="AN363" s="30"/>
      <c r="AO363" s="30"/>
      <c r="AP363" s="45"/>
      <c r="AQ363" s="30"/>
      <c r="AR363" s="46"/>
    </row>
    <row r="364" spans="25:44" x14ac:dyDescent="0.2">
      <c r="Y364" s="30"/>
      <c r="Z364" s="30"/>
      <c r="AA364" s="29"/>
      <c r="AB364" s="30"/>
      <c r="AC364" s="29"/>
      <c r="AD364" s="29"/>
      <c r="AE364" s="29"/>
      <c r="AF364" s="29"/>
      <c r="AG364" s="29"/>
      <c r="AH364" s="30"/>
      <c r="AI364" s="30"/>
      <c r="AJ364" s="30"/>
      <c r="AK364" s="30"/>
      <c r="AL364" s="30"/>
      <c r="AM364" s="30"/>
      <c r="AN364" s="30"/>
      <c r="AO364" s="30"/>
      <c r="AP364" s="45"/>
      <c r="AQ364" s="30"/>
      <c r="AR364" s="46"/>
    </row>
    <row r="365" spans="25:44" x14ac:dyDescent="0.2">
      <c r="Y365" s="30"/>
      <c r="Z365" s="30"/>
      <c r="AA365" s="29"/>
      <c r="AB365" s="30"/>
      <c r="AC365" s="29"/>
      <c r="AD365" s="29"/>
      <c r="AE365" s="29"/>
      <c r="AF365" s="29"/>
      <c r="AG365" s="29"/>
      <c r="AH365" s="30"/>
      <c r="AI365" s="30"/>
      <c r="AJ365" s="30"/>
      <c r="AK365" s="30"/>
      <c r="AL365" s="30"/>
      <c r="AM365" s="30"/>
      <c r="AN365" s="30"/>
      <c r="AO365" s="30"/>
      <c r="AP365" s="45"/>
      <c r="AQ365" s="30"/>
      <c r="AR365" s="46"/>
    </row>
    <row r="366" spans="25:44" x14ac:dyDescent="0.2">
      <c r="Y366" s="30"/>
      <c r="Z366" s="30"/>
      <c r="AA366" s="29"/>
      <c r="AB366" s="30"/>
      <c r="AC366" s="29"/>
      <c r="AD366" s="29"/>
      <c r="AE366" s="29"/>
      <c r="AF366" s="29"/>
      <c r="AG366" s="29"/>
      <c r="AH366" s="30"/>
      <c r="AI366" s="30"/>
      <c r="AJ366" s="30"/>
      <c r="AK366" s="30"/>
      <c r="AL366" s="30"/>
      <c r="AM366" s="30"/>
      <c r="AN366" s="30"/>
      <c r="AO366" s="30"/>
      <c r="AP366" s="45"/>
      <c r="AQ366" s="30"/>
      <c r="AR366" s="46"/>
    </row>
    <row r="367" spans="25:44" x14ac:dyDescent="0.2">
      <c r="Y367" s="30"/>
      <c r="Z367" s="30"/>
      <c r="AA367" s="29"/>
      <c r="AB367" s="30"/>
      <c r="AC367" s="29"/>
      <c r="AD367" s="29"/>
      <c r="AE367" s="29"/>
      <c r="AF367" s="29"/>
      <c r="AG367" s="29"/>
      <c r="AH367" s="30"/>
      <c r="AI367" s="30"/>
      <c r="AJ367" s="30"/>
      <c r="AK367" s="30"/>
      <c r="AL367" s="30"/>
      <c r="AM367" s="30"/>
      <c r="AN367" s="30"/>
      <c r="AO367" s="30"/>
      <c r="AP367" s="45"/>
      <c r="AQ367" s="30"/>
      <c r="AR367" s="46"/>
    </row>
    <row r="368" spans="25:44" x14ac:dyDescent="0.2">
      <c r="Y368" s="30"/>
      <c r="Z368" s="30"/>
      <c r="AA368" s="29"/>
      <c r="AB368" s="30"/>
      <c r="AC368" s="29"/>
      <c r="AD368" s="29"/>
      <c r="AE368" s="29"/>
      <c r="AF368" s="29"/>
      <c r="AG368" s="29"/>
      <c r="AH368" s="30"/>
      <c r="AI368" s="30"/>
      <c r="AJ368" s="30"/>
      <c r="AK368" s="30"/>
      <c r="AL368" s="30"/>
      <c r="AM368" s="30"/>
      <c r="AN368" s="30"/>
      <c r="AO368" s="30"/>
      <c r="AP368" s="45"/>
      <c r="AQ368" s="30"/>
      <c r="AR368" s="46"/>
    </row>
    <row r="369" spans="25:44" x14ac:dyDescent="0.2">
      <c r="Y369" s="30"/>
      <c r="Z369" s="30"/>
      <c r="AA369" s="29"/>
      <c r="AB369" s="30"/>
      <c r="AC369" s="29"/>
      <c r="AD369" s="29"/>
      <c r="AE369" s="29"/>
      <c r="AF369" s="29"/>
      <c r="AG369" s="29"/>
      <c r="AH369" s="30"/>
      <c r="AI369" s="30"/>
      <c r="AJ369" s="30"/>
      <c r="AK369" s="30"/>
      <c r="AL369" s="30"/>
      <c r="AM369" s="30"/>
      <c r="AN369" s="30"/>
      <c r="AO369" s="30"/>
      <c r="AP369" s="45"/>
      <c r="AQ369" s="30"/>
      <c r="AR369" s="46"/>
    </row>
    <row r="370" spans="25:44" x14ac:dyDescent="0.2">
      <c r="Y370" s="30"/>
      <c r="Z370" s="30"/>
      <c r="AA370" s="29"/>
      <c r="AB370" s="30"/>
      <c r="AC370" s="29"/>
      <c r="AD370" s="29"/>
      <c r="AE370" s="29"/>
      <c r="AF370" s="29"/>
      <c r="AG370" s="29"/>
      <c r="AH370" s="30"/>
      <c r="AI370" s="30"/>
      <c r="AJ370" s="30"/>
      <c r="AK370" s="30"/>
      <c r="AL370" s="30"/>
      <c r="AM370" s="30"/>
      <c r="AN370" s="30"/>
      <c r="AO370" s="30"/>
      <c r="AP370" s="45"/>
      <c r="AQ370" s="30"/>
      <c r="AR370" s="46"/>
    </row>
    <row r="371" spans="25:44" x14ac:dyDescent="0.2">
      <c r="Y371" s="30"/>
      <c r="Z371" s="30"/>
      <c r="AA371" s="29"/>
      <c r="AB371" s="30"/>
      <c r="AC371" s="29"/>
      <c r="AD371" s="29"/>
      <c r="AE371" s="29"/>
      <c r="AF371" s="29"/>
      <c r="AG371" s="29"/>
      <c r="AH371" s="30"/>
      <c r="AI371" s="30"/>
      <c r="AJ371" s="30"/>
      <c r="AK371" s="30"/>
      <c r="AL371" s="30"/>
      <c r="AM371" s="30"/>
      <c r="AN371" s="30"/>
      <c r="AO371" s="30"/>
      <c r="AP371" s="45"/>
      <c r="AQ371" s="30"/>
      <c r="AR371" s="46"/>
    </row>
    <row r="372" spans="25:44" x14ac:dyDescent="0.2">
      <c r="Y372" s="30"/>
      <c r="Z372" s="30"/>
      <c r="AA372" s="29"/>
      <c r="AB372" s="30"/>
      <c r="AC372" s="29"/>
      <c r="AD372" s="29"/>
      <c r="AE372" s="29"/>
      <c r="AF372" s="29"/>
      <c r="AG372" s="29"/>
      <c r="AH372" s="30"/>
      <c r="AI372" s="30"/>
      <c r="AJ372" s="30"/>
      <c r="AK372" s="30"/>
      <c r="AL372" s="30"/>
      <c r="AM372" s="30"/>
      <c r="AN372" s="30"/>
      <c r="AO372" s="30"/>
      <c r="AP372" s="45"/>
      <c r="AQ372" s="30"/>
      <c r="AR372" s="46"/>
    </row>
    <row r="373" spans="25:44" x14ac:dyDescent="0.2">
      <c r="Y373" s="30"/>
      <c r="Z373" s="30"/>
      <c r="AA373" s="29"/>
      <c r="AB373" s="30"/>
      <c r="AC373" s="29"/>
      <c r="AD373" s="29"/>
      <c r="AE373" s="29"/>
      <c r="AF373" s="29"/>
      <c r="AG373" s="29"/>
      <c r="AH373" s="30"/>
      <c r="AI373" s="30"/>
      <c r="AJ373" s="30"/>
      <c r="AK373" s="30"/>
      <c r="AL373" s="30"/>
      <c r="AM373" s="30"/>
      <c r="AN373" s="30"/>
      <c r="AO373" s="30"/>
      <c r="AP373" s="45"/>
      <c r="AQ373" s="30"/>
      <c r="AR373" s="46"/>
    </row>
    <row r="374" spans="25:44" x14ac:dyDescent="0.2">
      <c r="Y374" s="30"/>
      <c r="Z374" s="30"/>
      <c r="AA374" s="29"/>
      <c r="AB374" s="30"/>
      <c r="AC374" s="29"/>
      <c r="AD374" s="29"/>
      <c r="AE374" s="29"/>
      <c r="AF374" s="29"/>
      <c r="AG374" s="29"/>
      <c r="AH374" s="30"/>
      <c r="AI374" s="30"/>
      <c r="AJ374" s="30"/>
      <c r="AK374" s="30"/>
      <c r="AL374" s="30"/>
      <c r="AM374" s="30"/>
      <c r="AN374" s="30"/>
      <c r="AO374" s="30"/>
      <c r="AP374" s="45"/>
      <c r="AQ374" s="30"/>
      <c r="AR374" s="46"/>
    </row>
    <row r="375" spans="25:44" x14ac:dyDescent="0.2">
      <c r="Y375" s="30"/>
      <c r="Z375" s="30"/>
      <c r="AA375" s="29"/>
      <c r="AB375" s="30"/>
      <c r="AC375" s="29"/>
      <c r="AD375" s="29"/>
      <c r="AE375" s="29"/>
      <c r="AF375" s="29"/>
      <c r="AG375" s="29"/>
      <c r="AH375" s="30"/>
      <c r="AI375" s="30"/>
      <c r="AJ375" s="30"/>
      <c r="AK375" s="30"/>
      <c r="AL375" s="30"/>
      <c r="AM375" s="30"/>
      <c r="AN375" s="30"/>
      <c r="AO375" s="30"/>
      <c r="AP375" s="45"/>
      <c r="AQ375" s="30"/>
      <c r="AR375" s="46"/>
    </row>
    <row r="376" spans="25:44" x14ac:dyDescent="0.2">
      <c r="Y376" s="30"/>
      <c r="Z376" s="30"/>
      <c r="AA376" s="29"/>
      <c r="AB376" s="30"/>
      <c r="AC376" s="29"/>
      <c r="AD376" s="29"/>
      <c r="AE376" s="29"/>
      <c r="AF376" s="29"/>
      <c r="AG376" s="29"/>
      <c r="AH376" s="30"/>
      <c r="AI376" s="30"/>
      <c r="AJ376" s="30"/>
      <c r="AK376" s="30"/>
      <c r="AL376" s="30"/>
      <c r="AM376" s="30"/>
      <c r="AN376" s="30"/>
      <c r="AO376" s="30"/>
      <c r="AP376" s="45"/>
      <c r="AQ376" s="30"/>
      <c r="AR376" s="46"/>
    </row>
    <row r="377" spans="25:44" x14ac:dyDescent="0.2">
      <c r="Y377" s="30"/>
      <c r="Z377" s="30"/>
      <c r="AA377" s="29"/>
      <c r="AB377" s="30"/>
      <c r="AC377" s="29"/>
      <c r="AD377" s="29"/>
      <c r="AE377" s="29"/>
      <c r="AF377" s="29"/>
      <c r="AG377" s="29"/>
      <c r="AH377" s="30"/>
      <c r="AI377" s="30"/>
      <c r="AJ377" s="30"/>
      <c r="AK377" s="30"/>
      <c r="AL377" s="30"/>
      <c r="AM377" s="30"/>
      <c r="AN377" s="30"/>
      <c r="AO377" s="30"/>
      <c r="AP377" s="45"/>
      <c r="AQ377" s="30"/>
      <c r="AR377" s="46"/>
    </row>
    <row r="378" spans="25:44" x14ac:dyDescent="0.2">
      <c r="Y378" s="30"/>
      <c r="Z378" s="30"/>
      <c r="AA378" s="29"/>
      <c r="AB378" s="30"/>
      <c r="AC378" s="29"/>
      <c r="AD378" s="29"/>
      <c r="AE378" s="29"/>
      <c r="AF378" s="29"/>
      <c r="AG378" s="29"/>
      <c r="AH378" s="30"/>
      <c r="AI378" s="30"/>
      <c r="AJ378" s="30"/>
      <c r="AK378" s="30"/>
      <c r="AL378" s="30"/>
      <c r="AM378" s="30"/>
      <c r="AN378" s="30"/>
      <c r="AO378" s="30"/>
      <c r="AP378" s="45"/>
      <c r="AQ378" s="30"/>
      <c r="AR378" s="46"/>
    </row>
    <row r="379" spans="25:44" x14ac:dyDescent="0.2">
      <c r="Y379" s="30"/>
      <c r="Z379" s="30"/>
      <c r="AA379" s="29"/>
      <c r="AB379" s="30"/>
      <c r="AC379" s="29"/>
      <c r="AD379" s="29"/>
      <c r="AE379" s="29"/>
      <c r="AF379" s="29"/>
      <c r="AG379" s="29"/>
      <c r="AH379" s="30"/>
      <c r="AI379" s="30"/>
      <c r="AJ379" s="30"/>
      <c r="AK379" s="30"/>
      <c r="AL379" s="30"/>
      <c r="AM379" s="30"/>
      <c r="AN379" s="30"/>
      <c r="AO379" s="30"/>
      <c r="AP379" s="45"/>
      <c r="AQ379" s="30"/>
      <c r="AR379" s="46"/>
    </row>
    <row r="380" spans="25:44" x14ac:dyDescent="0.2">
      <c r="Y380" s="30"/>
      <c r="Z380" s="30"/>
      <c r="AA380" s="29"/>
      <c r="AB380" s="30"/>
      <c r="AC380" s="29"/>
      <c r="AD380" s="29"/>
      <c r="AE380" s="29"/>
      <c r="AF380" s="29"/>
      <c r="AG380" s="29"/>
      <c r="AH380" s="30"/>
      <c r="AI380" s="30"/>
      <c r="AJ380" s="30"/>
      <c r="AK380" s="30"/>
      <c r="AL380" s="30"/>
      <c r="AM380" s="30"/>
      <c r="AN380" s="30"/>
      <c r="AO380" s="30"/>
      <c r="AP380" s="45"/>
      <c r="AQ380" s="30"/>
      <c r="AR380" s="46"/>
    </row>
    <row r="381" spans="25:44" x14ac:dyDescent="0.2">
      <c r="Y381" s="30"/>
      <c r="Z381" s="30"/>
      <c r="AA381" s="29"/>
      <c r="AB381" s="30"/>
      <c r="AC381" s="29"/>
      <c r="AD381" s="29"/>
      <c r="AE381" s="29"/>
      <c r="AF381" s="29"/>
      <c r="AG381" s="29"/>
      <c r="AH381" s="30"/>
      <c r="AI381" s="30"/>
      <c r="AJ381" s="30"/>
      <c r="AK381" s="30"/>
      <c r="AL381" s="30"/>
      <c r="AM381" s="30"/>
      <c r="AN381" s="30"/>
      <c r="AO381" s="30"/>
      <c r="AP381" s="45"/>
      <c r="AQ381" s="30"/>
      <c r="AR381" s="46"/>
    </row>
    <row r="382" spans="25:44" x14ac:dyDescent="0.2">
      <c r="Y382" s="30"/>
      <c r="Z382" s="30"/>
      <c r="AA382" s="29"/>
      <c r="AB382" s="30"/>
      <c r="AC382" s="29"/>
      <c r="AD382" s="29"/>
      <c r="AE382" s="29"/>
      <c r="AF382" s="29"/>
      <c r="AG382" s="29"/>
      <c r="AH382" s="30"/>
      <c r="AI382" s="30"/>
      <c r="AJ382" s="30"/>
      <c r="AK382" s="30"/>
      <c r="AL382" s="30"/>
      <c r="AM382" s="30"/>
      <c r="AN382" s="30"/>
      <c r="AO382" s="30"/>
      <c r="AP382" s="45"/>
      <c r="AQ382" s="30"/>
      <c r="AR382" s="46"/>
    </row>
    <row r="383" spans="25:44" x14ac:dyDescent="0.2">
      <c r="Y383" s="30"/>
      <c r="Z383" s="30"/>
      <c r="AA383" s="29"/>
      <c r="AB383" s="30"/>
      <c r="AC383" s="29"/>
      <c r="AD383" s="29"/>
      <c r="AE383" s="29"/>
      <c r="AF383" s="29"/>
      <c r="AG383" s="29"/>
      <c r="AH383" s="30"/>
      <c r="AI383" s="30"/>
      <c r="AJ383" s="30"/>
      <c r="AK383" s="30"/>
      <c r="AL383" s="30"/>
      <c r="AM383" s="30"/>
      <c r="AN383" s="30"/>
      <c r="AO383" s="30"/>
      <c r="AP383" s="45"/>
      <c r="AQ383" s="30"/>
      <c r="AR383" s="46"/>
    </row>
    <row r="384" spans="25:44" x14ac:dyDescent="0.2">
      <c r="Y384" s="30"/>
      <c r="Z384" s="30"/>
      <c r="AA384" s="29"/>
      <c r="AB384" s="30"/>
      <c r="AC384" s="29"/>
      <c r="AD384" s="29"/>
      <c r="AE384" s="29"/>
      <c r="AF384" s="29"/>
      <c r="AG384" s="29"/>
      <c r="AH384" s="30"/>
      <c r="AI384" s="30"/>
      <c r="AJ384" s="30"/>
      <c r="AK384" s="30"/>
      <c r="AL384" s="30"/>
      <c r="AM384" s="30"/>
      <c r="AN384" s="30"/>
      <c r="AO384" s="30"/>
      <c r="AP384" s="45"/>
      <c r="AQ384" s="30"/>
      <c r="AR384" s="46"/>
    </row>
    <row r="385" spans="25:44" x14ac:dyDescent="0.2">
      <c r="Y385" s="30"/>
      <c r="Z385" s="30"/>
      <c r="AA385" s="29"/>
      <c r="AB385" s="30"/>
      <c r="AC385" s="29"/>
      <c r="AD385" s="29"/>
      <c r="AE385" s="29"/>
      <c r="AF385" s="29"/>
      <c r="AG385" s="29"/>
      <c r="AH385" s="30"/>
      <c r="AI385" s="30"/>
      <c r="AJ385" s="30"/>
      <c r="AK385" s="30"/>
      <c r="AL385" s="30"/>
      <c r="AM385" s="30"/>
      <c r="AN385" s="30"/>
      <c r="AO385" s="30"/>
      <c r="AP385" s="45"/>
      <c r="AQ385" s="30"/>
      <c r="AR385" s="46"/>
    </row>
    <row r="386" spans="25:44" x14ac:dyDescent="0.2">
      <c r="Y386" s="30"/>
      <c r="Z386" s="30"/>
      <c r="AA386" s="29"/>
      <c r="AB386" s="30"/>
      <c r="AC386" s="29"/>
      <c r="AD386" s="29"/>
      <c r="AE386" s="29"/>
      <c r="AF386" s="29"/>
      <c r="AG386" s="29"/>
      <c r="AH386" s="30"/>
      <c r="AI386" s="30"/>
      <c r="AJ386" s="30"/>
      <c r="AK386" s="30"/>
      <c r="AL386" s="30"/>
      <c r="AM386" s="30"/>
      <c r="AN386" s="30"/>
      <c r="AO386" s="30"/>
      <c r="AP386" s="45"/>
      <c r="AQ386" s="30"/>
      <c r="AR386" s="46"/>
    </row>
    <row r="387" spans="25:44" x14ac:dyDescent="0.2">
      <c r="Y387" s="30"/>
      <c r="Z387" s="30"/>
      <c r="AA387" s="29"/>
      <c r="AB387" s="30"/>
      <c r="AC387" s="29"/>
      <c r="AD387" s="29"/>
      <c r="AE387" s="29"/>
      <c r="AF387" s="29"/>
      <c r="AG387" s="29"/>
      <c r="AH387" s="30"/>
      <c r="AI387" s="30"/>
      <c r="AJ387" s="30"/>
      <c r="AK387" s="30"/>
      <c r="AL387" s="30"/>
      <c r="AM387" s="30"/>
      <c r="AN387" s="30"/>
      <c r="AO387" s="30"/>
      <c r="AP387" s="45"/>
      <c r="AQ387" s="30"/>
      <c r="AR387" s="46"/>
    </row>
    <row r="388" spans="25:44" x14ac:dyDescent="0.2">
      <c r="Y388" s="30"/>
      <c r="Z388" s="30"/>
      <c r="AA388" s="29"/>
      <c r="AB388" s="30"/>
      <c r="AC388" s="29"/>
      <c r="AD388" s="29"/>
      <c r="AE388" s="29"/>
      <c r="AF388" s="29"/>
      <c r="AG388" s="29"/>
      <c r="AH388" s="30"/>
      <c r="AI388" s="30"/>
      <c r="AJ388" s="30"/>
      <c r="AK388" s="30"/>
      <c r="AL388" s="30"/>
      <c r="AM388" s="30"/>
      <c r="AN388" s="30"/>
      <c r="AO388" s="30"/>
      <c r="AP388" s="45"/>
      <c r="AQ388" s="30"/>
      <c r="AR388" s="46"/>
    </row>
    <row r="389" spans="25:44" x14ac:dyDescent="0.2">
      <c r="Y389" s="30"/>
      <c r="Z389" s="30"/>
      <c r="AA389" s="29"/>
      <c r="AB389" s="30"/>
      <c r="AC389" s="29"/>
      <c r="AD389" s="29"/>
      <c r="AE389" s="29"/>
      <c r="AF389" s="29"/>
      <c r="AG389" s="29"/>
      <c r="AH389" s="30"/>
      <c r="AI389" s="30"/>
      <c r="AJ389" s="30"/>
      <c r="AK389" s="30"/>
      <c r="AL389" s="30"/>
      <c r="AM389" s="30"/>
      <c r="AN389" s="30"/>
      <c r="AO389" s="30"/>
      <c r="AP389" s="45"/>
      <c r="AQ389" s="30"/>
      <c r="AR389" s="46"/>
    </row>
    <row r="390" spans="25:44" x14ac:dyDescent="0.2">
      <c r="Y390" s="30"/>
      <c r="Z390" s="30"/>
      <c r="AA390" s="29"/>
      <c r="AB390" s="30"/>
      <c r="AC390" s="29"/>
      <c r="AD390" s="29"/>
      <c r="AE390" s="29"/>
      <c r="AF390" s="29"/>
      <c r="AG390" s="29"/>
      <c r="AH390" s="30"/>
      <c r="AI390" s="30"/>
      <c r="AJ390" s="30"/>
      <c r="AK390" s="30"/>
      <c r="AL390" s="30"/>
      <c r="AM390" s="30"/>
      <c r="AN390" s="30"/>
      <c r="AO390" s="30"/>
      <c r="AP390" s="45"/>
      <c r="AQ390" s="30"/>
      <c r="AR390" s="46"/>
    </row>
    <row r="391" spans="25:44" x14ac:dyDescent="0.2">
      <c r="Y391" s="30"/>
      <c r="Z391" s="30"/>
      <c r="AA391" s="29"/>
      <c r="AB391" s="30"/>
      <c r="AC391" s="29"/>
      <c r="AD391" s="29"/>
      <c r="AE391" s="29"/>
      <c r="AF391" s="29"/>
      <c r="AG391" s="29"/>
      <c r="AH391" s="30"/>
      <c r="AI391" s="30"/>
      <c r="AJ391" s="30"/>
      <c r="AK391" s="30"/>
      <c r="AL391" s="30"/>
      <c r="AM391" s="30"/>
      <c r="AN391" s="30"/>
      <c r="AO391" s="30"/>
      <c r="AP391" s="45"/>
      <c r="AQ391" s="30"/>
      <c r="AR391" s="46"/>
    </row>
    <row r="392" spans="25:44" x14ac:dyDescent="0.2">
      <c r="Y392" s="30"/>
      <c r="Z392" s="30"/>
      <c r="AA392" s="29"/>
      <c r="AB392" s="30"/>
      <c r="AC392" s="29"/>
      <c r="AD392" s="29"/>
      <c r="AE392" s="29"/>
      <c r="AF392" s="29"/>
      <c r="AG392" s="29"/>
      <c r="AH392" s="30"/>
      <c r="AI392" s="30"/>
      <c r="AJ392" s="30"/>
      <c r="AK392" s="30"/>
      <c r="AL392" s="30"/>
      <c r="AM392" s="30"/>
      <c r="AN392" s="30"/>
      <c r="AO392" s="30"/>
      <c r="AP392" s="45"/>
      <c r="AQ392" s="30"/>
      <c r="AR392" s="46"/>
    </row>
    <row r="393" spans="25:44" x14ac:dyDescent="0.2">
      <c r="Y393" s="30"/>
      <c r="Z393" s="30"/>
      <c r="AA393" s="29"/>
      <c r="AB393" s="30"/>
      <c r="AC393" s="29"/>
      <c r="AD393" s="29"/>
      <c r="AE393" s="29"/>
      <c r="AF393" s="29"/>
      <c r="AG393" s="29"/>
      <c r="AH393" s="30"/>
      <c r="AI393" s="30"/>
      <c r="AJ393" s="30"/>
      <c r="AK393" s="30"/>
      <c r="AL393" s="30"/>
      <c r="AM393" s="30"/>
      <c r="AN393" s="30"/>
      <c r="AO393" s="30"/>
      <c r="AP393" s="45"/>
      <c r="AQ393" s="30"/>
      <c r="AR393" s="46"/>
    </row>
    <row r="394" spans="25:44" x14ac:dyDescent="0.2">
      <c r="Y394" s="30"/>
      <c r="Z394" s="30"/>
      <c r="AA394" s="29"/>
      <c r="AB394" s="30"/>
      <c r="AC394" s="29"/>
      <c r="AD394" s="29"/>
      <c r="AE394" s="29"/>
      <c r="AF394" s="29"/>
      <c r="AG394" s="29"/>
      <c r="AH394" s="30"/>
      <c r="AI394" s="30"/>
      <c r="AJ394" s="30"/>
      <c r="AK394" s="30"/>
      <c r="AL394" s="30"/>
      <c r="AM394" s="30"/>
      <c r="AN394" s="30"/>
      <c r="AO394" s="30"/>
      <c r="AP394" s="45"/>
      <c r="AQ394" s="30"/>
      <c r="AR394" s="46"/>
    </row>
    <row r="395" spans="25:44" x14ac:dyDescent="0.2">
      <c r="Y395" s="30"/>
      <c r="Z395" s="30"/>
      <c r="AA395" s="29"/>
      <c r="AB395" s="30"/>
      <c r="AC395" s="29"/>
      <c r="AD395" s="29"/>
      <c r="AE395" s="29"/>
      <c r="AF395" s="29"/>
      <c r="AG395" s="29"/>
      <c r="AH395" s="30"/>
      <c r="AI395" s="30"/>
      <c r="AJ395" s="30"/>
      <c r="AK395" s="30"/>
      <c r="AL395" s="30"/>
      <c r="AM395" s="30"/>
      <c r="AN395" s="30"/>
      <c r="AO395" s="30"/>
      <c r="AP395" s="45"/>
      <c r="AQ395" s="30"/>
      <c r="AR395" s="46"/>
    </row>
    <row r="396" spans="25:44" x14ac:dyDescent="0.2">
      <c r="Y396" s="30"/>
      <c r="Z396" s="30"/>
      <c r="AA396" s="29"/>
      <c r="AB396" s="30"/>
      <c r="AC396" s="29"/>
      <c r="AD396" s="29"/>
      <c r="AE396" s="29"/>
      <c r="AF396" s="29"/>
      <c r="AG396" s="29"/>
      <c r="AH396" s="30"/>
      <c r="AI396" s="30"/>
      <c r="AJ396" s="30"/>
      <c r="AK396" s="30"/>
      <c r="AL396" s="30"/>
      <c r="AM396" s="30"/>
      <c r="AN396" s="30"/>
      <c r="AO396" s="30"/>
      <c r="AP396" s="45"/>
      <c r="AQ396" s="30"/>
      <c r="AR396" s="46"/>
    </row>
    <row r="397" spans="25:44" x14ac:dyDescent="0.2">
      <c r="Y397" s="30"/>
      <c r="Z397" s="30"/>
      <c r="AA397" s="29"/>
      <c r="AB397" s="30"/>
      <c r="AC397" s="29"/>
      <c r="AD397" s="29"/>
      <c r="AE397" s="29"/>
      <c r="AF397" s="29"/>
      <c r="AG397" s="29"/>
      <c r="AH397" s="30"/>
      <c r="AI397" s="30"/>
      <c r="AJ397" s="30"/>
      <c r="AK397" s="30"/>
      <c r="AL397" s="30"/>
      <c r="AM397" s="30"/>
      <c r="AN397" s="30"/>
      <c r="AO397" s="30"/>
      <c r="AP397" s="45"/>
      <c r="AQ397" s="30"/>
      <c r="AR397" s="46"/>
    </row>
    <row r="398" spans="25:44" x14ac:dyDescent="0.2">
      <c r="Y398" s="30"/>
      <c r="Z398" s="30"/>
      <c r="AA398" s="29"/>
      <c r="AB398" s="30"/>
      <c r="AC398" s="29"/>
      <c r="AD398" s="29"/>
      <c r="AE398" s="29"/>
      <c r="AF398" s="29"/>
      <c r="AG398" s="29"/>
      <c r="AH398" s="30"/>
      <c r="AI398" s="30"/>
      <c r="AJ398" s="30"/>
      <c r="AK398" s="30"/>
      <c r="AL398" s="30"/>
      <c r="AM398" s="30"/>
      <c r="AN398" s="30"/>
      <c r="AO398" s="30"/>
      <c r="AP398" s="45"/>
      <c r="AQ398" s="30"/>
      <c r="AR398" s="46"/>
    </row>
    <row r="399" spans="25:44" x14ac:dyDescent="0.2">
      <c r="Y399" s="30"/>
      <c r="Z399" s="30"/>
      <c r="AA399" s="29"/>
      <c r="AB399" s="30"/>
      <c r="AC399" s="29"/>
      <c r="AD399" s="29"/>
      <c r="AE399" s="29"/>
      <c r="AF399" s="29"/>
      <c r="AG399" s="29"/>
      <c r="AH399" s="30"/>
      <c r="AI399" s="30"/>
      <c r="AJ399" s="30"/>
      <c r="AK399" s="30"/>
      <c r="AL399" s="30"/>
      <c r="AM399" s="30"/>
      <c r="AN399" s="30"/>
      <c r="AO399" s="30"/>
      <c r="AP399" s="45"/>
      <c r="AQ399" s="30"/>
      <c r="AR399" s="46"/>
    </row>
    <row r="400" spans="25:44" x14ac:dyDescent="0.2">
      <c r="Y400" s="30"/>
      <c r="Z400" s="30"/>
      <c r="AA400" s="29"/>
      <c r="AB400" s="30"/>
      <c r="AC400" s="29"/>
      <c r="AD400" s="29"/>
      <c r="AE400" s="29"/>
      <c r="AF400" s="29"/>
      <c r="AG400" s="29"/>
      <c r="AH400" s="30"/>
      <c r="AI400" s="30"/>
      <c r="AJ400" s="30"/>
      <c r="AK400" s="30"/>
      <c r="AL400" s="30"/>
      <c r="AM400" s="30"/>
      <c r="AN400" s="30"/>
      <c r="AO400" s="30"/>
      <c r="AP400" s="45"/>
      <c r="AQ400" s="30"/>
      <c r="AR400" s="46"/>
    </row>
    <row r="401" spans="25:44" x14ac:dyDescent="0.2">
      <c r="Y401" s="30"/>
      <c r="Z401" s="30"/>
      <c r="AA401" s="29"/>
      <c r="AB401" s="30"/>
      <c r="AC401" s="29"/>
      <c r="AD401" s="29"/>
      <c r="AE401" s="29"/>
      <c r="AF401" s="29"/>
      <c r="AG401" s="29"/>
      <c r="AH401" s="30"/>
      <c r="AI401" s="30"/>
      <c r="AJ401" s="30"/>
      <c r="AK401" s="30"/>
      <c r="AL401" s="30"/>
      <c r="AM401" s="30"/>
      <c r="AN401" s="30"/>
      <c r="AO401" s="30"/>
      <c r="AP401" s="45"/>
      <c r="AQ401" s="30"/>
      <c r="AR401" s="46"/>
    </row>
    <row r="402" spans="25:44" x14ac:dyDescent="0.2">
      <c r="Y402" s="30"/>
      <c r="Z402" s="30"/>
      <c r="AA402" s="29"/>
      <c r="AB402" s="30"/>
      <c r="AC402" s="29"/>
      <c r="AD402" s="29"/>
      <c r="AE402" s="29"/>
      <c r="AF402" s="29"/>
      <c r="AG402" s="29"/>
      <c r="AH402" s="30"/>
      <c r="AI402" s="30"/>
      <c r="AJ402" s="30"/>
      <c r="AK402" s="30"/>
      <c r="AL402" s="30"/>
      <c r="AM402" s="30"/>
      <c r="AN402" s="30"/>
      <c r="AO402" s="30"/>
      <c r="AP402" s="45"/>
      <c r="AQ402" s="30"/>
      <c r="AR402" s="46"/>
    </row>
    <row r="403" spans="25:44" x14ac:dyDescent="0.2">
      <c r="Y403" s="30"/>
      <c r="Z403" s="30"/>
      <c r="AA403" s="29"/>
      <c r="AB403" s="30"/>
      <c r="AC403" s="29"/>
      <c r="AD403" s="29"/>
      <c r="AE403" s="29"/>
      <c r="AF403" s="29"/>
      <c r="AG403" s="29"/>
      <c r="AH403" s="30"/>
      <c r="AI403" s="30"/>
      <c r="AJ403" s="30"/>
      <c r="AK403" s="30"/>
      <c r="AL403" s="30"/>
      <c r="AM403" s="30"/>
      <c r="AN403" s="30"/>
      <c r="AO403" s="30"/>
      <c r="AP403" s="45"/>
      <c r="AQ403" s="30"/>
      <c r="AR403" s="46"/>
    </row>
    <row r="404" spans="25:44" x14ac:dyDescent="0.2">
      <c r="Y404" s="30"/>
      <c r="Z404" s="30"/>
      <c r="AA404" s="29"/>
      <c r="AB404" s="30"/>
      <c r="AC404" s="29"/>
      <c r="AD404" s="29"/>
      <c r="AE404" s="29"/>
      <c r="AF404" s="29"/>
      <c r="AG404" s="29"/>
      <c r="AH404" s="30"/>
      <c r="AI404" s="30"/>
      <c r="AJ404" s="30"/>
      <c r="AK404" s="30"/>
      <c r="AL404" s="30"/>
      <c r="AM404" s="30"/>
      <c r="AN404" s="30"/>
      <c r="AO404" s="30"/>
      <c r="AP404" s="45"/>
      <c r="AQ404" s="30"/>
      <c r="AR404" s="46"/>
    </row>
    <row r="405" spans="25:44" x14ac:dyDescent="0.2">
      <c r="Y405" s="30"/>
      <c r="Z405" s="30"/>
      <c r="AA405" s="29"/>
      <c r="AB405" s="30"/>
      <c r="AC405" s="29"/>
      <c r="AD405" s="29"/>
      <c r="AE405" s="29"/>
      <c r="AF405" s="29"/>
      <c r="AG405" s="29"/>
      <c r="AH405" s="30"/>
      <c r="AI405" s="30"/>
      <c r="AJ405" s="30"/>
      <c r="AK405" s="30"/>
      <c r="AL405" s="30"/>
      <c r="AM405" s="30"/>
      <c r="AN405" s="30"/>
      <c r="AO405" s="30"/>
      <c r="AP405" s="45"/>
      <c r="AQ405" s="30"/>
      <c r="AR405" s="46"/>
    </row>
    <row r="406" spans="25:44" x14ac:dyDescent="0.2">
      <c r="Y406" s="30"/>
      <c r="Z406" s="30"/>
      <c r="AA406" s="29"/>
      <c r="AB406" s="30"/>
      <c r="AC406" s="29"/>
      <c r="AD406" s="29"/>
      <c r="AE406" s="29"/>
      <c r="AF406" s="29"/>
      <c r="AG406" s="29"/>
      <c r="AH406" s="30"/>
      <c r="AI406" s="30"/>
      <c r="AJ406" s="30"/>
      <c r="AK406" s="30"/>
      <c r="AL406" s="30"/>
      <c r="AM406" s="30"/>
      <c r="AN406" s="30"/>
      <c r="AO406" s="30"/>
      <c r="AP406" s="45"/>
      <c r="AQ406" s="30"/>
      <c r="AR406" s="46"/>
    </row>
    <row r="407" spans="25:44" x14ac:dyDescent="0.2">
      <c r="Y407" s="30"/>
      <c r="Z407" s="30"/>
      <c r="AA407" s="29"/>
      <c r="AB407" s="30"/>
      <c r="AC407" s="29"/>
      <c r="AD407" s="29"/>
      <c r="AE407" s="29"/>
      <c r="AF407" s="29"/>
      <c r="AG407" s="29"/>
      <c r="AH407" s="30"/>
      <c r="AI407" s="30"/>
      <c r="AJ407" s="30"/>
      <c r="AK407" s="30"/>
      <c r="AL407" s="30"/>
      <c r="AM407" s="30"/>
      <c r="AN407" s="30"/>
      <c r="AO407" s="30"/>
      <c r="AP407" s="45"/>
      <c r="AQ407" s="30"/>
      <c r="AR407" s="46"/>
    </row>
    <row r="408" spans="25:44" x14ac:dyDescent="0.2">
      <c r="Y408" s="30"/>
      <c r="Z408" s="30"/>
      <c r="AA408" s="29"/>
      <c r="AB408" s="30"/>
      <c r="AC408" s="29"/>
      <c r="AD408" s="29"/>
      <c r="AE408" s="29"/>
      <c r="AF408" s="29"/>
      <c r="AG408" s="29"/>
      <c r="AH408" s="30"/>
      <c r="AI408" s="30"/>
      <c r="AJ408" s="30"/>
      <c r="AK408" s="30"/>
      <c r="AL408" s="30"/>
      <c r="AM408" s="30"/>
      <c r="AN408" s="30"/>
      <c r="AO408" s="30"/>
      <c r="AP408" s="45"/>
      <c r="AQ408" s="30"/>
      <c r="AR408" s="46"/>
    </row>
    <row r="409" spans="25:44" x14ac:dyDescent="0.2">
      <c r="Y409" s="30"/>
      <c r="Z409" s="30"/>
      <c r="AA409" s="29"/>
      <c r="AB409" s="30"/>
      <c r="AC409" s="29"/>
      <c r="AD409" s="29"/>
      <c r="AE409" s="29"/>
      <c r="AF409" s="29"/>
      <c r="AG409" s="29"/>
      <c r="AH409" s="30"/>
      <c r="AI409" s="30"/>
      <c r="AJ409" s="30"/>
      <c r="AK409" s="30"/>
      <c r="AL409" s="30"/>
      <c r="AM409" s="30"/>
      <c r="AN409" s="30"/>
      <c r="AO409" s="30"/>
      <c r="AP409" s="45"/>
      <c r="AQ409" s="30"/>
      <c r="AR409" s="46"/>
    </row>
    <row r="410" spans="25:44" x14ac:dyDescent="0.2">
      <c r="Y410" s="30"/>
      <c r="Z410" s="30"/>
      <c r="AA410" s="29"/>
      <c r="AB410" s="30"/>
      <c r="AC410" s="29"/>
      <c r="AD410" s="29"/>
      <c r="AE410" s="29"/>
      <c r="AF410" s="29"/>
      <c r="AG410" s="29"/>
      <c r="AH410" s="30"/>
      <c r="AI410" s="30"/>
      <c r="AJ410" s="30"/>
      <c r="AK410" s="30"/>
      <c r="AL410" s="30"/>
      <c r="AM410" s="30"/>
      <c r="AN410" s="30"/>
      <c r="AO410" s="30"/>
      <c r="AP410" s="45"/>
      <c r="AQ410" s="30"/>
      <c r="AR410" s="46"/>
    </row>
    <row r="411" spans="25:44" x14ac:dyDescent="0.2">
      <c r="Y411" s="30"/>
      <c r="Z411" s="30"/>
      <c r="AA411" s="29"/>
      <c r="AB411" s="30"/>
      <c r="AC411" s="29"/>
      <c r="AD411" s="29"/>
      <c r="AE411" s="29"/>
      <c r="AF411" s="29"/>
      <c r="AG411" s="29"/>
      <c r="AH411" s="30"/>
      <c r="AI411" s="30"/>
      <c r="AJ411" s="30"/>
      <c r="AK411" s="30"/>
      <c r="AL411" s="30"/>
      <c r="AM411" s="30"/>
      <c r="AN411" s="30"/>
      <c r="AO411" s="30"/>
      <c r="AP411" s="45"/>
      <c r="AQ411" s="30"/>
      <c r="AR411" s="46"/>
    </row>
    <row r="412" spans="25:44" x14ac:dyDescent="0.2">
      <c r="Y412" s="30"/>
      <c r="Z412" s="30"/>
      <c r="AA412" s="29"/>
      <c r="AB412" s="30"/>
      <c r="AC412" s="29"/>
      <c r="AD412" s="29"/>
      <c r="AE412" s="29"/>
      <c r="AF412" s="29"/>
      <c r="AG412" s="29"/>
      <c r="AH412" s="30"/>
      <c r="AI412" s="30"/>
      <c r="AJ412" s="30"/>
      <c r="AK412" s="30"/>
      <c r="AL412" s="30"/>
      <c r="AM412" s="30"/>
      <c r="AN412" s="30"/>
      <c r="AO412" s="30"/>
      <c r="AP412" s="45"/>
      <c r="AQ412" s="30"/>
      <c r="AR412" s="46"/>
    </row>
    <row r="413" spans="25:44" x14ac:dyDescent="0.2">
      <c r="Y413" s="30"/>
      <c r="Z413" s="30"/>
      <c r="AA413" s="29"/>
      <c r="AB413" s="30"/>
      <c r="AC413" s="29"/>
      <c r="AD413" s="29"/>
      <c r="AE413" s="29"/>
      <c r="AF413" s="29"/>
      <c r="AG413" s="29"/>
      <c r="AH413" s="30"/>
      <c r="AI413" s="30"/>
      <c r="AJ413" s="30"/>
      <c r="AK413" s="30"/>
      <c r="AL413" s="30"/>
      <c r="AM413" s="30"/>
      <c r="AN413" s="30"/>
      <c r="AO413" s="30"/>
      <c r="AP413" s="45"/>
      <c r="AQ413" s="30"/>
      <c r="AR413" s="46"/>
    </row>
    <row r="414" spans="25:44" x14ac:dyDescent="0.2">
      <c r="Y414" s="30"/>
      <c r="Z414" s="30"/>
      <c r="AA414" s="29"/>
      <c r="AB414" s="30"/>
      <c r="AC414" s="29"/>
      <c r="AD414" s="29"/>
      <c r="AE414" s="29"/>
      <c r="AF414" s="29"/>
      <c r="AG414" s="29"/>
      <c r="AH414" s="30"/>
      <c r="AI414" s="30"/>
      <c r="AJ414" s="30"/>
      <c r="AK414" s="30"/>
      <c r="AL414" s="30"/>
      <c r="AM414" s="30"/>
      <c r="AN414" s="30"/>
      <c r="AO414" s="30"/>
      <c r="AP414" s="45"/>
      <c r="AQ414" s="30"/>
      <c r="AR414" s="46"/>
    </row>
    <row r="415" spans="25:44" x14ac:dyDescent="0.2">
      <c r="Y415" s="30"/>
      <c r="Z415" s="30"/>
      <c r="AA415" s="29"/>
      <c r="AB415" s="30"/>
      <c r="AC415" s="29"/>
      <c r="AD415" s="29"/>
      <c r="AE415" s="29"/>
      <c r="AF415" s="29"/>
      <c r="AG415" s="29"/>
      <c r="AH415" s="30"/>
      <c r="AI415" s="30"/>
      <c r="AJ415" s="30"/>
      <c r="AK415" s="30"/>
      <c r="AL415" s="30"/>
      <c r="AM415" s="30"/>
      <c r="AN415" s="30"/>
      <c r="AO415" s="30"/>
      <c r="AP415" s="45"/>
      <c r="AQ415" s="30"/>
      <c r="AR415" s="46"/>
    </row>
    <row r="416" spans="25:44" x14ac:dyDescent="0.2">
      <c r="Y416" s="30"/>
      <c r="Z416" s="30"/>
      <c r="AA416" s="29"/>
      <c r="AB416" s="30"/>
      <c r="AC416" s="29"/>
      <c r="AD416" s="29"/>
      <c r="AE416" s="29"/>
      <c r="AF416" s="29"/>
      <c r="AG416" s="29"/>
      <c r="AH416" s="30"/>
      <c r="AI416" s="30"/>
      <c r="AJ416" s="30"/>
      <c r="AK416" s="30"/>
      <c r="AL416" s="30"/>
      <c r="AM416" s="30"/>
      <c r="AN416" s="30"/>
      <c r="AO416" s="30"/>
      <c r="AP416" s="45"/>
      <c r="AQ416" s="30"/>
      <c r="AR416" s="46"/>
    </row>
    <row r="417" spans="25:44" x14ac:dyDescent="0.2">
      <c r="Y417" s="30"/>
      <c r="Z417" s="30"/>
      <c r="AA417" s="29"/>
      <c r="AB417" s="30"/>
      <c r="AC417" s="29"/>
      <c r="AD417" s="29"/>
      <c r="AE417" s="29"/>
      <c r="AF417" s="29"/>
      <c r="AG417" s="29"/>
      <c r="AH417" s="30"/>
      <c r="AI417" s="30"/>
      <c r="AJ417" s="30"/>
      <c r="AK417" s="30"/>
      <c r="AL417" s="30"/>
      <c r="AM417" s="30"/>
      <c r="AN417" s="30"/>
      <c r="AO417" s="30"/>
      <c r="AP417" s="45"/>
      <c r="AQ417" s="30"/>
      <c r="AR417" s="46"/>
    </row>
    <row r="418" spans="25:44" x14ac:dyDescent="0.2">
      <c r="Y418" s="30"/>
      <c r="Z418" s="30"/>
      <c r="AA418" s="29"/>
      <c r="AB418" s="30"/>
      <c r="AC418" s="29"/>
      <c r="AD418" s="29"/>
      <c r="AE418" s="29"/>
      <c r="AF418" s="29"/>
      <c r="AG418" s="29"/>
      <c r="AH418" s="30"/>
      <c r="AI418" s="30"/>
      <c r="AJ418" s="30"/>
      <c r="AK418" s="30"/>
      <c r="AL418" s="30"/>
      <c r="AM418" s="30"/>
      <c r="AN418" s="30"/>
      <c r="AO418" s="30"/>
      <c r="AP418" s="45"/>
      <c r="AQ418" s="30"/>
      <c r="AR418" s="46"/>
    </row>
    <row r="419" spans="25:44" x14ac:dyDescent="0.2">
      <c r="Y419" s="30"/>
      <c r="Z419" s="30"/>
      <c r="AA419" s="29"/>
      <c r="AB419" s="30"/>
      <c r="AC419" s="29"/>
      <c r="AD419" s="29"/>
      <c r="AE419" s="29"/>
      <c r="AF419" s="29"/>
      <c r="AG419" s="29"/>
      <c r="AH419" s="30"/>
      <c r="AI419" s="30"/>
      <c r="AJ419" s="30"/>
      <c r="AK419" s="30"/>
      <c r="AL419" s="30"/>
      <c r="AM419" s="30"/>
      <c r="AN419" s="30"/>
      <c r="AO419" s="30"/>
      <c r="AP419" s="45"/>
      <c r="AQ419" s="30"/>
      <c r="AR419" s="46"/>
    </row>
    <row r="420" spans="25:44" x14ac:dyDescent="0.2">
      <c r="Y420" s="30"/>
      <c r="Z420" s="30"/>
      <c r="AA420" s="29"/>
      <c r="AB420" s="30"/>
      <c r="AC420" s="29"/>
      <c r="AD420" s="29"/>
      <c r="AE420" s="29"/>
      <c r="AF420" s="29"/>
      <c r="AG420" s="29"/>
      <c r="AH420" s="30"/>
      <c r="AI420" s="30"/>
      <c r="AJ420" s="30"/>
      <c r="AK420" s="30"/>
      <c r="AL420" s="30"/>
      <c r="AM420" s="30"/>
      <c r="AN420" s="30"/>
      <c r="AO420" s="30"/>
      <c r="AP420" s="45"/>
      <c r="AQ420" s="30"/>
      <c r="AR420" s="46"/>
    </row>
    <row r="421" spans="25:44" x14ac:dyDescent="0.2">
      <c r="Y421" s="30"/>
      <c r="Z421" s="30"/>
      <c r="AA421" s="29"/>
      <c r="AB421" s="30"/>
      <c r="AC421" s="29"/>
      <c r="AD421" s="29"/>
      <c r="AE421" s="29"/>
      <c r="AF421" s="29"/>
      <c r="AG421" s="29"/>
      <c r="AH421" s="30"/>
      <c r="AI421" s="30"/>
      <c r="AJ421" s="30"/>
      <c r="AK421" s="30"/>
      <c r="AL421" s="30"/>
      <c r="AM421" s="30"/>
      <c r="AN421" s="30"/>
      <c r="AO421" s="30"/>
      <c r="AP421" s="45"/>
      <c r="AQ421" s="30"/>
      <c r="AR421" s="46"/>
    </row>
    <row r="422" spans="25:44" x14ac:dyDescent="0.2">
      <c r="Y422" s="30"/>
      <c r="Z422" s="30"/>
      <c r="AA422" s="29"/>
      <c r="AB422" s="30"/>
      <c r="AC422" s="29"/>
      <c r="AD422" s="29"/>
      <c r="AE422" s="29"/>
      <c r="AF422" s="29"/>
      <c r="AG422" s="29"/>
      <c r="AH422" s="30"/>
      <c r="AI422" s="30"/>
      <c r="AJ422" s="30"/>
      <c r="AK422" s="30"/>
      <c r="AL422" s="30"/>
      <c r="AM422" s="30"/>
      <c r="AN422" s="30"/>
      <c r="AO422" s="30"/>
      <c r="AP422" s="45"/>
      <c r="AQ422" s="30"/>
      <c r="AR422" s="46"/>
    </row>
    <row r="423" spans="25:44" x14ac:dyDescent="0.2">
      <c r="Y423" s="30"/>
      <c r="Z423" s="30"/>
      <c r="AA423" s="29"/>
      <c r="AB423" s="30"/>
      <c r="AC423" s="29"/>
      <c r="AD423" s="29"/>
      <c r="AE423" s="29"/>
      <c r="AF423" s="29"/>
      <c r="AG423" s="29"/>
      <c r="AH423" s="30"/>
      <c r="AI423" s="30"/>
      <c r="AJ423" s="30"/>
      <c r="AK423" s="30"/>
      <c r="AL423" s="30"/>
      <c r="AM423" s="30"/>
      <c r="AN423" s="30"/>
      <c r="AO423" s="30"/>
      <c r="AP423" s="45"/>
      <c r="AQ423" s="30"/>
      <c r="AR423" s="46"/>
    </row>
    <row r="424" spans="25:44" x14ac:dyDescent="0.2">
      <c r="Y424" s="30"/>
      <c r="Z424" s="30"/>
      <c r="AA424" s="29"/>
      <c r="AB424" s="30"/>
      <c r="AC424" s="29"/>
      <c r="AD424" s="29"/>
      <c r="AE424" s="29"/>
      <c r="AF424" s="29"/>
      <c r="AG424" s="29"/>
      <c r="AH424" s="30"/>
      <c r="AI424" s="30"/>
      <c r="AJ424" s="30"/>
      <c r="AK424" s="30"/>
      <c r="AL424" s="30"/>
      <c r="AM424" s="30"/>
      <c r="AN424" s="30"/>
      <c r="AO424" s="30"/>
      <c r="AP424" s="45"/>
      <c r="AQ424" s="30"/>
      <c r="AR424" s="46"/>
    </row>
    <row r="425" spans="25:44" x14ac:dyDescent="0.2">
      <c r="Y425" s="30"/>
      <c r="Z425" s="30"/>
      <c r="AA425" s="29"/>
      <c r="AB425" s="30"/>
      <c r="AC425" s="29"/>
      <c r="AD425" s="29"/>
      <c r="AE425" s="29"/>
      <c r="AF425" s="29"/>
      <c r="AG425" s="29"/>
      <c r="AH425" s="30"/>
      <c r="AI425" s="30"/>
      <c r="AJ425" s="30"/>
      <c r="AK425" s="30"/>
      <c r="AL425" s="30"/>
      <c r="AM425" s="30"/>
      <c r="AN425" s="30"/>
      <c r="AO425" s="30"/>
      <c r="AP425" s="45"/>
      <c r="AQ425" s="30"/>
      <c r="AR425" s="46"/>
    </row>
    <row r="426" spans="25:44" x14ac:dyDescent="0.2">
      <c r="Y426" s="30"/>
      <c r="Z426" s="30"/>
      <c r="AA426" s="29"/>
      <c r="AB426" s="30"/>
      <c r="AC426" s="29"/>
      <c r="AD426" s="29"/>
      <c r="AE426" s="29"/>
      <c r="AF426" s="29"/>
      <c r="AG426" s="29"/>
      <c r="AH426" s="30"/>
      <c r="AI426" s="30"/>
      <c r="AJ426" s="30"/>
      <c r="AK426" s="30"/>
      <c r="AL426" s="30"/>
      <c r="AM426" s="30"/>
      <c r="AN426" s="30"/>
      <c r="AO426" s="30"/>
      <c r="AP426" s="45"/>
      <c r="AQ426" s="30"/>
      <c r="AR426" s="46"/>
    </row>
  </sheetData>
  <autoFilter ref="A1:X1" xr:uid="{6E652E69-7B31-064A-92CC-2751DDD33542}">
    <sortState xmlns:xlrd2="http://schemas.microsoft.com/office/spreadsheetml/2017/richdata2" ref="A2:X40">
      <sortCondition descending="1" ref="G1:G40"/>
    </sortState>
  </autoFilter>
  <conditionalFormatting sqref="V1:V1048576">
    <cfRule type="colorScale" priority="3">
      <colorScale>
        <cfvo type="min"/>
        <cfvo type="percentile" val="50"/>
        <cfvo type="max"/>
        <color rgb="FFF8696B"/>
        <color rgb="FFFFEB84"/>
        <color rgb="FF63BE7B"/>
      </colorScale>
    </cfRule>
  </conditionalFormatting>
  <conditionalFormatting sqref="W1:W1048576">
    <cfRule type="colorScale" priority="2">
      <colorScale>
        <cfvo type="min"/>
        <cfvo type="percentile" val="50"/>
        <cfvo type="max"/>
        <color rgb="FFF8696B"/>
        <color rgb="FFFFEB84"/>
        <color rgb="FF63BE7B"/>
      </colorScale>
    </cfRule>
  </conditionalFormatting>
  <conditionalFormatting sqref="G1:G1048576">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Read-me</vt:lpstr>
      <vt:lpstr>🧪Oncology</vt:lpstr>
      <vt:lpstr>💊 Big Pharma</vt:lpstr>
      <vt:lpstr>🛡️Autoimmune</vt:lpstr>
      <vt:lpstr>🔍Drug Discovery &amp; 💎Rare</vt:lpstr>
      <vt:lpstr>🧠CNS</vt:lpstr>
      <vt:lpstr>💉Vax &amp; 👾Vir</vt:lpstr>
      <vt:lpstr>🦠Bact &amp; Fungal</vt:lpstr>
      <vt:lpstr>🍺Liver &amp; Kidney</vt:lpstr>
      <vt:lpstr>👁Eye👂Ear</vt:lpstr>
      <vt:lpstr>🩸CV</vt:lpstr>
      <vt:lpstr>CIK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Microsoft Office User</cp:lastModifiedBy>
  <cp:revision/>
  <dcterms:created xsi:type="dcterms:W3CDTF">2022-06-28T05:56:01Z</dcterms:created>
  <dcterms:modified xsi:type="dcterms:W3CDTF">2023-01-22T21:30:14Z</dcterms:modified>
  <cp:category/>
  <cp:contentStatus/>
</cp:coreProperties>
</file>